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25"/>
  <workbookPr codeName="ThisWorkbook" defaultThemeVersion="166925"/>
  <mc:AlternateContent xmlns:mc="http://schemas.openxmlformats.org/markup-compatibility/2006">
    <mc:Choice Requires="x15">
      <x15ac:absPath xmlns:x15ac="http://schemas.microsoft.com/office/spreadsheetml/2010/11/ac" url="D:\調査内容\6253内閣府\納品物\02.09\"/>
    </mc:Choice>
  </mc:AlternateContent>
  <xr:revisionPtr revIDLastSave="0" documentId="13_ncr:1_{EC787D21-DF63-433C-A92D-10B6EF5820DF}" xr6:coauthVersionLast="47" xr6:coauthVersionMax="47" xr10:uidLastSave="{00000000-0000-0000-0000-000000000000}"/>
  <bookViews>
    <workbookView xWindow="-105" yWindow="-105" windowWidth="19425" windowHeight="10305" xr2:uid="{E82E1F1D-0BBA-4314-A390-F6D72D01B0AF}"/>
  </bookViews>
  <sheets>
    <sheet name="目次" sheetId="43" r:id="rId1"/>
    <sheet name="F1_N" sheetId="699" r:id="rId2"/>
    <sheet name="F2_N" sheetId="700" r:id="rId3"/>
    <sheet name="F3_N" sheetId="701" r:id="rId4"/>
    <sheet name="F4_N" sheetId="702" r:id="rId5"/>
    <sheet name="F5_N" sheetId="703" r:id="rId6"/>
    <sheet name="F6_N" sheetId="704" r:id="rId7"/>
    <sheet name="F7_N" sheetId="705" r:id="rId8"/>
    <sheet name="F8_N" sheetId="706" r:id="rId9"/>
    <sheet name="F9_N" sheetId="707" r:id="rId10"/>
    <sheet name="問1_N" sheetId="708" r:id="rId11"/>
    <sheet name="問2_イ_N" sheetId="709" r:id="rId12"/>
    <sheet name="問2_ロ_N" sheetId="710" r:id="rId13"/>
    <sheet name="問2_ハ_N" sheetId="711" r:id="rId14"/>
    <sheet name="問2_ニ_N" sheetId="712" r:id="rId15"/>
    <sheet name="問2_ホ_N" sheetId="713" r:id="rId16"/>
    <sheet name="問2_ヘ_N" sheetId="714" r:id="rId17"/>
    <sheet name="問2_ト_N" sheetId="715" r:id="rId18"/>
    <sheet name="問2_チ_N" sheetId="716" r:id="rId19"/>
    <sheet name="問3_N" sheetId="717" r:id="rId20"/>
    <sheet name="問4_N" sheetId="718" r:id="rId21"/>
    <sheet name="問5_N" sheetId="719" r:id="rId22"/>
    <sheet name="問6_N" sheetId="720" r:id="rId23"/>
    <sheet name="問7_N" sheetId="721" r:id="rId24"/>
    <sheet name="問8_N" sheetId="722" r:id="rId25"/>
    <sheet name="問9_N" sheetId="723" r:id="rId26"/>
    <sheet name="問10_N" sheetId="724" r:id="rId27"/>
    <sheet name="問11_N" sheetId="725" r:id="rId28"/>
    <sheet name="問12_N" sheetId="726" r:id="rId29"/>
    <sheet name="問13_N" sheetId="727" r:id="rId30"/>
    <sheet name="問14_N" sheetId="728" r:id="rId31"/>
    <sheet name="問15_N" sheetId="729" r:id="rId32"/>
    <sheet name="問16_N" sheetId="730" r:id="rId33"/>
    <sheet name="問17_N" sheetId="731" r:id="rId34"/>
    <sheet name="問18_N" sheetId="732" r:id="rId35"/>
    <sheet name="問19_N" sheetId="733" r:id="rId36"/>
    <sheet name="問20_N" sheetId="734" r:id="rId37"/>
    <sheet name="問21_N" sheetId="735" r:id="rId38"/>
    <sheet name="問22_N" sheetId="736" r:id="rId39"/>
    <sheet name="問23_N" sheetId="737" r:id="rId40"/>
    <sheet name="問24_N" sheetId="738" r:id="rId41"/>
    <sheet name="問25_N" sheetId="739" r:id="rId42"/>
    <sheet name="問26_N" sheetId="740" r:id="rId43"/>
    <sheet name="問27_N" sheetId="741" r:id="rId44"/>
    <sheet name="問28_N" sheetId="742" r:id="rId45"/>
    <sheet name="問29_N" sheetId="743" r:id="rId46"/>
    <sheet name="問30_N" sheetId="744" r:id="rId47"/>
    <sheet name="問31_N" sheetId="745" r:id="rId48"/>
    <sheet name="問32_N" sheetId="746" r:id="rId49"/>
    <sheet name="問33_N" sheetId="747" r:id="rId50"/>
    <sheet name="問34_N" sheetId="748" r:id="rId51"/>
    <sheet name="F1_%" sheetId="749" r:id="rId52"/>
    <sheet name="F2_%" sheetId="750" r:id="rId53"/>
    <sheet name="F3_%" sheetId="751" r:id="rId54"/>
    <sheet name="F4_%" sheetId="752" r:id="rId55"/>
    <sheet name="F5_%" sheetId="753" r:id="rId56"/>
    <sheet name="F6_%" sheetId="754" r:id="rId57"/>
    <sheet name="F7_%" sheetId="755" r:id="rId58"/>
    <sheet name="F8_%" sheetId="756" r:id="rId59"/>
    <sheet name="F9_%" sheetId="757" r:id="rId60"/>
    <sheet name="問1_%" sheetId="758" r:id="rId61"/>
    <sheet name="問2_イ_%" sheetId="759" r:id="rId62"/>
    <sheet name="問2_ロ_%" sheetId="760" r:id="rId63"/>
    <sheet name="問2_ハ_%" sheetId="761" r:id="rId64"/>
    <sheet name="問2_ニ_%" sheetId="762" r:id="rId65"/>
    <sheet name="問2_ホ_%" sheetId="763" r:id="rId66"/>
    <sheet name="問2_ヘ_%" sheetId="764" r:id="rId67"/>
    <sheet name="問2_ト_%" sheetId="765" r:id="rId68"/>
    <sheet name="問2_チ_%" sheetId="766" r:id="rId69"/>
    <sheet name="問3_%" sheetId="767" r:id="rId70"/>
    <sheet name="問4_%" sheetId="768" r:id="rId71"/>
    <sheet name="問5_%" sheetId="769" r:id="rId72"/>
    <sheet name="問6_%" sheetId="770" r:id="rId73"/>
    <sheet name="問7_%" sheetId="771" r:id="rId74"/>
    <sheet name="問8_%" sheetId="772" r:id="rId75"/>
    <sheet name="問9_%" sheetId="773" r:id="rId76"/>
    <sheet name="問10_%" sheetId="774" r:id="rId77"/>
    <sheet name="問11_%" sheetId="775" r:id="rId78"/>
    <sheet name="問12_%" sheetId="776" r:id="rId79"/>
    <sheet name="問13_%" sheetId="777" r:id="rId80"/>
    <sheet name="問14_%" sheetId="778" r:id="rId81"/>
    <sheet name="問15_%" sheetId="779" r:id="rId82"/>
    <sheet name="問16_%" sheetId="780" r:id="rId83"/>
    <sheet name="問17_%" sheetId="781" r:id="rId84"/>
    <sheet name="問18_%" sheetId="782" r:id="rId85"/>
    <sheet name="問19_%" sheetId="783" r:id="rId86"/>
    <sheet name="問20_%" sheetId="784" r:id="rId87"/>
    <sheet name="問21_%" sheetId="785" r:id="rId88"/>
    <sheet name="問22_%" sheetId="786" r:id="rId89"/>
    <sheet name="問23_%" sheetId="787" r:id="rId90"/>
    <sheet name="問24_%" sheetId="788" r:id="rId91"/>
    <sheet name="問25_%" sheetId="789" r:id="rId92"/>
    <sheet name="問26_%" sheetId="790" r:id="rId93"/>
    <sheet name="問27_%" sheetId="791" r:id="rId94"/>
    <sheet name="問28_%" sheetId="792" r:id="rId95"/>
    <sheet name="問29_%" sheetId="793" r:id="rId96"/>
    <sheet name="問30_%" sheetId="794" r:id="rId97"/>
    <sheet name="問31_%" sheetId="795" r:id="rId98"/>
    <sheet name="問32_%" sheetId="796" r:id="rId99"/>
    <sheet name="問33_%" sheetId="797" r:id="rId100"/>
    <sheet name="問34_%" sheetId="798" r:id="rId101"/>
    <sheet name="F1_N%" sheetId="799" r:id="rId102"/>
    <sheet name="F2_N%" sheetId="800" r:id="rId103"/>
    <sheet name="F3_N%" sheetId="801" r:id="rId104"/>
    <sheet name="F4_N%" sheetId="802" r:id="rId105"/>
    <sheet name="F5_N%" sheetId="803" r:id="rId106"/>
    <sheet name="F6_N%" sheetId="804" r:id="rId107"/>
    <sheet name="F7_N%" sheetId="805" r:id="rId108"/>
    <sheet name="F8_N%" sheetId="806" r:id="rId109"/>
    <sheet name="F9_N%" sheetId="807" r:id="rId110"/>
    <sheet name="問1_N%" sheetId="808" r:id="rId111"/>
    <sheet name="問2_イ_N%" sheetId="809" r:id="rId112"/>
    <sheet name="問2_ロ_N%" sheetId="810" r:id="rId113"/>
    <sheet name="問2_ハ_N%" sheetId="811" r:id="rId114"/>
    <sheet name="問2_ニ_N%" sheetId="812" r:id="rId115"/>
    <sheet name="問2_ホ_N%" sheetId="813" r:id="rId116"/>
    <sheet name="問2_ヘ_N%" sheetId="814" r:id="rId117"/>
    <sheet name="問2_ト_N%" sheetId="815" r:id="rId118"/>
    <sheet name="問2_チ_N%" sheetId="816" r:id="rId119"/>
    <sheet name="問3_N%" sheetId="817" r:id="rId120"/>
    <sheet name="問4_N%" sheetId="818" r:id="rId121"/>
    <sheet name="問5_N%" sheetId="819" r:id="rId122"/>
    <sheet name="問6_N%" sheetId="820" r:id="rId123"/>
    <sheet name="問7_N%" sheetId="821" r:id="rId124"/>
    <sheet name="問8_N%" sheetId="822" r:id="rId125"/>
    <sheet name="問9_N%" sheetId="823" r:id="rId126"/>
    <sheet name="問10_N%" sheetId="824" r:id="rId127"/>
    <sheet name="問11_N%" sheetId="825" r:id="rId128"/>
    <sheet name="問12_N%" sheetId="826" r:id="rId129"/>
    <sheet name="問13_N%" sheetId="827" r:id="rId130"/>
    <sheet name="問14_N%" sheetId="828" r:id="rId131"/>
    <sheet name="問15_N%" sheetId="829" r:id="rId132"/>
    <sheet name="問16_N%" sheetId="830" r:id="rId133"/>
    <sheet name="問17_N%" sheetId="831" r:id="rId134"/>
    <sheet name="問18_N%" sheetId="832" r:id="rId135"/>
    <sheet name="問19_N%" sheetId="833" r:id="rId136"/>
    <sheet name="問20_N%" sheetId="834" r:id="rId137"/>
    <sheet name="問21_N%" sheetId="835" r:id="rId138"/>
    <sheet name="問22_N%" sheetId="836" r:id="rId139"/>
    <sheet name="問23_N%" sheetId="837" r:id="rId140"/>
    <sheet name="問24_N%" sheetId="838" r:id="rId141"/>
    <sheet name="問25_N%" sheetId="839" r:id="rId142"/>
    <sheet name="問26_N%" sheetId="840" r:id="rId143"/>
    <sheet name="問27_N%" sheetId="841" r:id="rId144"/>
    <sheet name="問28_N%" sheetId="842" r:id="rId145"/>
    <sheet name="問29_N%" sheetId="843" r:id="rId146"/>
    <sheet name="問30_N%" sheetId="844" r:id="rId147"/>
    <sheet name="問31_N%" sheetId="845" r:id="rId148"/>
    <sheet name="問32_N%" sheetId="846" r:id="rId149"/>
    <sheet name="問33_N%" sheetId="847" r:id="rId150"/>
    <sheet name="問34_N%" sheetId="848" r:id="rId15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 i="43" l="1"/>
  <c r="H36" i="43"/>
  <c r="G36" i="43"/>
  <c r="I48" i="43" l="1"/>
  <c r="H48" i="43"/>
  <c r="G48" i="43"/>
  <c r="I18" i="43"/>
  <c r="I7" i="43"/>
  <c r="H7" i="43"/>
  <c r="G7" i="43"/>
  <c r="A2" i="848" l="1"/>
  <c r="A2" i="847"/>
  <c r="A2" i="846"/>
  <c r="A2" i="845"/>
  <c r="A2" i="844"/>
  <c r="A2" i="843"/>
  <c r="A2" i="842"/>
  <c r="A2" i="841"/>
  <c r="A2" i="840"/>
  <c r="A2" i="839"/>
  <c r="A2" i="838"/>
  <c r="A2" i="837"/>
  <c r="A2" i="836"/>
  <c r="A2" i="835"/>
  <c r="A2" i="834"/>
  <c r="A2" i="833"/>
  <c r="A2" i="832"/>
  <c r="A2" i="831"/>
  <c r="A2" i="830"/>
  <c r="A2" i="829"/>
  <c r="A2" i="828"/>
  <c r="A2" i="827"/>
  <c r="A2" i="826"/>
  <c r="A2" i="825"/>
  <c r="A2" i="824"/>
  <c r="A2" i="823"/>
  <c r="A2" i="822"/>
  <c r="A2" i="821"/>
  <c r="A2" i="820"/>
  <c r="A2" i="819"/>
  <c r="A2" i="818"/>
  <c r="A2" i="817"/>
  <c r="A2" i="816"/>
  <c r="A2" i="815"/>
  <c r="A2" i="814"/>
  <c r="A2" i="813"/>
  <c r="A2" i="812"/>
  <c r="A2" i="811"/>
  <c r="A2" i="810"/>
  <c r="A2" i="809"/>
  <c r="A2" i="808"/>
  <c r="A2" i="807"/>
  <c r="A2" i="806"/>
  <c r="A2" i="805"/>
  <c r="A2" i="804"/>
  <c r="A2" i="803"/>
  <c r="A2" i="802"/>
  <c r="A2" i="801"/>
  <c r="A2" i="800"/>
  <c r="A2" i="799"/>
  <c r="A2" i="798" l="1"/>
  <c r="A2" i="797"/>
  <c r="A2" i="796"/>
  <c r="A2" i="795"/>
  <c r="A2" i="794"/>
  <c r="A2" i="793"/>
  <c r="A2" i="792"/>
  <c r="A2" i="791"/>
  <c r="A2" i="790"/>
  <c r="A2" i="789"/>
  <c r="A2" i="788"/>
  <c r="A2" i="787"/>
  <c r="A2" i="786"/>
  <c r="A2" i="785"/>
  <c r="A2" i="784"/>
  <c r="A2" i="783"/>
  <c r="A2" i="782"/>
  <c r="A2" i="781"/>
  <c r="A2" i="780"/>
  <c r="A2" i="779"/>
  <c r="A2" i="778"/>
  <c r="A2" i="777"/>
  <c r="A2" i="776"/>
  <c r="A2" i="775"/>
  <c r="A2" i="774"/>
  <c r="A2" i="773"/>
  <c r="A2" i="772"/>
  <c r="A2" i="771"/>
  <c r="A2" i="770"/>
  <c r="A2" i="769"/>
  <c r="A2" i="768"/>
  <c r="A2" i="767"/>
  <c r="A2" i="766"/>
  <c r="A2" i="765"/>
  <c r="A2" i="764"/>
  <c r="A2" i="763"/>
  <c r="A2" i="762"/>
  <c r="A2" i="761"/>
  <c r="A2" i="760"/>
  <c r="A2" i="759"/>
  <c r="A2" i="758"/>
  <c r="A2" i="757"/>
  <c r="A2" i="756"/>
  <c r="A2" i="755"/>
  <c r="A2" i="754"/>
  <c r="A2" i="753"/>
  <c r="A2" i="752"/>
  <c r="A2" i="751"/>
  <c r="A2" i="750"/>
  <c r="A2" i="749"/>
  <c r="A2" i="748"/>
  <c r="A2" i="747"/>
  <c r="A2" i="746"/>
  <c r="A2" i="745"/>
  <c r="A2" i="744"/>
  <c r="A2" i="743"/>
  <c r="A2" i="742"/>
  <c r="A2" i="741"/>
  <c r="A2" i="740"/>
  <c r="A2" i="739"/>
  <c r="A2" i="738"/>
  <c r="A2" i="737"/>
  <c r="A2" i="736"/>
  <c r="A2" i="735"/>
  <c r="A2" i="734"/>
  <c r="A2" i="733"/>
  <c r="A2" i="732"/>
  <c r="A2" i="731"/>
  <c r="A2" i="730"/>
  <c r="A2" i="729"/>
  <c r="A2" i="728"/>
  <c r="A2" i="727"/>
  <c r="A2" i="726"/>
  <c r="A2" i="725"/>
  <c r="A2" i="724"/>
  <c r="A2" i="723"/>
  <c r="A2" i="722"/>
  <c r="A2" i="721"/>
  <c r="A2" i="720"/>
  <c r="A2" i="719"/>
  <c r="A2" i="718"/>
  <c r="A2" i="717"/>
  <c r="A2" i="716"/>
  <c r="A2" i="715"/>
  <c r="A2" i="714"/>
  <c r="A2" i="713"/>
  <c r="A2" i="712"/>
  <c r="A2" i="711"/>
  <c r="A2" i="710"/>
  <c r="A2" i="709"/>
  <c r="A2" i="708"/>
  <c r="A2" i="707"/>
  <c r="A2" i="706"/>
  <c r="A2" i="705"/>
  <c r="A2" i="704"/>
  <c r="A2" i="703"/>
  <c r="A2" i="702"/>
  <c r="A2" i="701"/>
  <c r="A2" i="700"/>
  <c r="A2" i="699"/>
  <c r="I56" i="43" l="1"/>
  <c r="H56" i="43"/>
  <c r="G56" i="43"/>
  <c r="I55" i="43"/>
  <c r="H55" i="43"/>
  <c r="G55" i="43"/>
  <c r="I52" i="43"/>
  <c r="H52" i="43"/>
  <c r="G52" i="43"/>
  <c r="I50" i="43"/>
  <c r="H50" i="43"/>
  <c r="G50" i="43"/>
  <c r="I47" i="43"/>
  <c r="H47" i="43"/>
  <c r="G47" i="43"/>
  <c r="I45" i="43"/>
  <c r="H45" i="43"/>
  <c r="G45" i="43"/>
  <c r="I44" i="43"/>
  <c r="H44" i="43"/>
  <c r="G44" i="43"/>
  <c r="I43" i="43"/>
  <c r="H43" i="43"/>
  <c r="G43" i="43"/>
  <c r="I42" i="43"/>
  <c r="H42" i="43"/>
  <c r="G42" i="43"/>
  <c r="I41" i="43"/>
  <c r="H41" i="43"/>
  <c r="G41" i="43"/>
  <c r="I40" i="43"/>
  <c r="H40" i="43"/>
  <c r="G40" i="43"/>
  <c r="I37" i="43"/>
  <c r="H37" i="43"/>
  <c r="G37" i="43"/>
  <c r="I33" i="43"/>
  <c r="H33" i="43"/>
  <c r="G33" i="43"/>
  <c r="I32" i="43"/>
  <c r="H32" i="43"/>
  <c r="G32" i="43"/>
  <c r="I29" i="43"/>
  <c r="H29" i="43"/>
  <c r="G29" i="43"/>
  <c r="I27" i="43"/>
  <c r="H27" i="43"/>
  <c r="G27" i="43"/>
  <c r="I54" i="43" l="1"/>
  <c r="I53" i="43"/>
  <c r="I51" i="43"/>
  <c r="I49" i="43"/>
  <c r="I46" i="43"/>
  <c r="I39" i="43"/>
  <c r="I38" i="43"/>
  <c r="I35" i="43"/>
  <c r="I34" i="43"/>
  <c r="I31" i="43"/>
  <c r="I30" i="43"/>
  <c r="I28" i="43"/>
  <c r="I26" i="43"/>
  <c r="I25" i="43"/>
  <c r="I24" i="43"/>
  <c r="I23" i="43"/>
  <c r="I22" i="43"/>
  <c r="I21" i="43"/>
  <c r="I20" i="43"/>
  <c r="I19" i="43"/>
  <c r="I17" i="43"/>
  <c r="I16" i="43"/>
  <c r="I15" i="43"/>
  <c r="I14" i="43"/>
  <c r="I13" i="43"/>
  <c r="I12" i="43"/>
  <c r="I11" i="43"/>
  <c r="I10" i="43"/>
  <c r="I9" i="43"/>
  <c r="I8" i="43"/>
  <c r="H54" i="43"/>
  <c r="H53" i="43"/>
  <c r="H51" i="43"/>
  <c r="H49" i="43"/>
  <c r="H46" i="43"/>
  <c r="H39" i="43"/>
  <c r="H38" i="43"/>
  <c r="H35" i="43"/>
  <c r="H34" i="43"/>
  <c r="H31" i="43"/>
  <c r="H30" i="43"/>
  <c r="H28" i="43"/>
  <c r="H26" i="43"/>
  <c r="H25" i="43"/>
  <c r="H24" i="43"/>
  <c r="H23" i="43"/>
  <c r="H22" i="43"/>
  <c r="H21" i="43"/>
  <c r="H20" i="43"/>
  <c r="H19" i="43"/>
  <c r="H18" i="43"/>
  <c r="H17" i="43"/>
  <c r="H16" i="43"/>
  <c r="H15" i="43"/>
  <c r="H14" i="43"/>
  <c r="H13" i="43"/>
  <c r="H12" i="43"/>
  <c r="H11" i="43"/>
  <c r="H10" i="43"/>
  <c r="H9" i="43"/>
  <c r="H8" i="43"/>
  <c r="G15" i="43"/>
  <c r="G14" i="43"/>
  <c r="G13" i="43"/>
  <c r="G12" i="43"/>
  <c r="G11" i="43"/>
  <c r="G8" i="43"/>
  <c r="G9" i="43"/>
  <c r="G10" i="43"/>
  <c r="G54" i="43"/>
  <c r="G53" i="43"/>
  <c r="G51" i="43"/>
  <c r="G49" i="43"/>
  <c r="G46" i="43"/>
  <c r="G39" i="43"/>
  <c r="G38" i="43"/>
  <c r="G35" i="43"/>
  <c r="G34" i="43"/>
  <c r="G31" i="43"/>
  <c r="G30" i="43"/>
  <c r="G28" i="43"/>
  <c r="G26" i="43"/>
  <c r="G25" i="43"/>
  <c r="G24" i="43"/>
  <c r="G23" i="43"/>
  <c r="G22" i="43"/>
  <c r="G21" i="43"/>
  <c r="G20" i="43"/>
  <c r="G19" i="43"/>
  <c r="G17" i="43"/>
  <c r="G18" i="43"/>
  <c r="G16" i="43"/>
</calcChain>
</file>

<file path=xl/sharedStrings.xml><?xml version="1.0" encoding="utf-8"?>
<sst xmlns="http://schemas.openxmlformats.org/spreadsheetml/2006/main" count="25509" uniqueCount="568">
  <si>
    <t>高齢社会対策総合調査（高齢者の住宅と生活環境に関する調査）_クロス(質問間)</t>
    <rPh sb="34" eb="37">
      <t>シツモンカン</t>
    </rPh>
    <phoneticPr fontId="2"/>
  </si>
  <si>
    <t>No</t>
  </si>
  <si>
    <t>表頭</t>
    <phoneticPr fontId="2"/>
  </si>
  <si>
    <t>表側</t>
    <phoneticPr fontId="2"/>
  </si>
  <si>
    <t>N</t>
  </si>
  <si>
    <t>%</t>
  </si>
  <si>
    <t>N%</t>
  </si>
  <si>
    <t>アイテム名</t>
  </si>
  <si>
    <t>タイトル</t>
  </si>
  <si>
    <t>型</t>
  </si>
  <si>
    <t>F1</t>
    <phoneticPr fontId="2"/>
  </si>
  <si>
    <t>Ｆ１．性別をお答えください。</t>
    <phoneticPr fontId="2"/>
  </si>
  <si>
    <t>SA</t>
  </si>
  <si>
    <t>質問間</t>
    <phoneticPr fontId="2"/>
  </si>
  <si>
    <t>F2</t>
  </si>
  <si>
    <t>Ｆ２．満年齢でおいくつですか。</t>
    <phoneticPr fontId="2"/>
  </si>
  <si>
    <t>F3</t>
  </si>
  <si>
    <t>Ｆ３．現在、結婚していますか。事実婚も含めて次の中から１つだけ選んでお答えください。</t>
    <phoneticPr fontId="2"/>
  </si>
  <si>
    <t>F4</t>
  </si>
  <si>
    <t>Ｆ４．現在、お子さんはいらっしゃいますか。同居、別居について養子の方も含めて次の中から１つだけ選んでお答えください。</t>
    <phoneticPr fontId="2"/>
  </si>
  <si>
    <t>F5</t>
  </si>
  <si>
    <t>Ｆ５．現在、どなたと一緒に暮らしていますか。養子の方も含めて次の中からあてはまるものを全てお答えください。</t>
    <phoneticPr fontId="2"/>
  </si>
  <si>
    <t>MA</t>
    <phoneticPr fontId="2"/>
  </si>
  <si>
    <t>F6</t>
  </si>
  <si>
    <t>Ｆ６．同居している方の人数を、あなた自身を含めてお答えください。</t>
    <phoneticPr fontId="2"/>
  </si>
  <si>
    <t>F7</t>
  </si>
  <si>
    <t>Ｆ７．現在収入のある仕事をしていますか。次の中から１つだけ選んでお答えださい。（○は１つ）</t>
    <phoneticPr fontId="2"/>
  </si>
  <si>
    <t>F8</t>
  </si>
  <si>
    <t>Ｆ８．あなたの最も多い収入源はどれですか。次の中から１つだけ選んでお答えください。</t>
    <phoneticPr fontId="2"/>
  </si>
  <si>
    <t>F9</t>
  </si>
  <si>
    <t>Ｆ９．同居されているご家庭の収入（年金を含む）を全て合計すると、税込みで１か月当たりの平均額（ボーナスがある場合は、それを含めて平均した額）はおよそいくらくらいになりますか。次の中から１つだけ選んでお答えください。</t>
    <phoneticPr fontId="2"/>
  </si>
  <si>
    <t>問1</t>
    <rPh sb="0" eb="1">
      <t>トイ</t>
    </rPh>
    <phoneticPr fontId="1"/>
  </si>
  <si>
    <t>問１．現在の健康状態はいかがですか。次の中から１つだけ選んでお答えください。</t>
  </si>
  <si>
    <t>問2_イ</t>
    <rPh sb="0" eb="1">
      <t>トイ</t>
    </rPh>
    <phoneticPr fontId="1"/>
  </si>
  <si>
    <t>問２．日常生活での次の（イ）～（チ）の活動について、あてはまる番号をお答えください。 （イ）階段を手すりや壁をつたわらずに昇っていますか</t>
  </si>
  <si>
    <t>問2_ロ</t>
    <rPh sb="0" eb="1">
      <t>トイ</t>
    </rPh>
    <phoneticPr fontId="1"/>
  </si>
  <si>
    <t>問２．日常生活での次の（イ）～（チ）の活動について、あてはまる番号をお答えください。（ロ）椅子に座った状態から何もつかまらずに立ち上がっていますか</t>
  </si>
  <si>
    <t>問2_ハ</t>
    <rPh sb="0" eb="1">
      <t>トイ</t>
    </rPh>
    <phoneticPr fontId="1"/>
  </si>
  <si>
    <t>問２．日常生活での次の（イ）～（チ）の活動について、あてはまる番号をお答えください。 （ハ）15分位続けて歩いていますか</t>
  </si>
  <si>
    <t>問2_ニ</t>
    <rPh sb="0" eb="1">
      <t>トイ</t>
    </rPh>
    <phoneticPr fontId="1"/>
  </si>
  <si>
    <t>問２．日常生活での次の（イ）～（チ）の活動について、あてはまる番号をお答えください。（ニ）バスや電車、自家用車、バイク、シニアカーを使って１人で外出していますか</t>
  </si>
  <si>
    <t>問2_ホ</t>
    <rPh sb="0" eb="1">
      <t>トイ</t>
    </rPh>
    <phoneticPr fontId="1"/>
  </si>
  <si>
    <t>問２．日常生活での次の（イ）～（チ）の活動について、あてはまる番号をお答えください。（ホ）自分で食品・日用品の買物をしていますか</t>
  </si>
  <si>
    <t>問2_ヘ</t>
    <rPh sb="0" eb="1">
      <t>トイ</t>
    </rPh>
    <phoneticPr fontId="1"/>
  </si>
  <si>
    <t>問２．日常生活での次の（イ）～（チ）の活動について、あてはまる番号をお答えください。（ヘ）自分で食事の用意をしていますか</t>
  </si>
  <si>
    <t>問2_ト</t>
    <rPh sb="0" eb="1">
      <t>トイ</t>
    </rPh>
    <phoneticPr fontId="1"/>
  </si>
  <si>
    <t>問２．日常生活での次の（イ）～（チ）の活動について、あてはまる番号をお答えください。 （ト）自分で請求書の支払いをしていますか</t>
  </si>
  <si>
    <t>問2_チ</t>
    <rPh sb="0" eb="1">
      <t>トイ</t>
    </rPh>
    <phoneticPr fontId="1"/>
  </si>
  <si>
    <t>問２．日常生活での次の（イ）～（チ）の活動について、あてはまる番号をお答えください。（チ）自分で預貯金の出し入れをしていますか</t>
  </si>
  <si>
    <t>問3</t>
    <rPh sb="0" eb="1">
      <t>トイ</t>
    </rPh>
    <phoneticPr fontId="1"/>
  </si>
  <si>
    <t>問３．現在、どの程度生きがい（喜びや楽しみ）を感じていますか。次の中から１つだけ選んでお答えください。</t>
  </si>
  <si>
    <t>問4</t>
    <rPh sb="0" eb="1">
      <t>トイ</t>
    </rPh>
    <phoneticPr fontId="1"/>
  </si>
  <si>
    <t>問４．現在お住まいの地域に暮らし始めてから、何年になりますか。（近隣町内会程度の転居などは現在の地域に含む）次の中から１つだけ選んでお答えください。</t>
  </si>
  <si>
    <t>問5</t>
    <rPh sb="0" eb="1">
      <t>トイ</t>
    </rPh>
    <phoneticPr fontId="1"/>
  </si>
  <si>
    <t>問５．ふだん、近所の人とは、どのようなお付き合いをなさっていますか。次の中からあてはまるものを全てお答えください。</t>
  </si>
  <si>
    <t>MA</t>
  </si>
  <si>
    <t>問6</t>
    <rPh sb="0" eb="1">
      <t>トイ</t>
    </rPh>
    <phoneticPr fontId="1"/>
  </si>
  <si>
    <t>問６．現在お住まいの地域に住み続ける予定はありますか。次の中から１つだけ選んでお答えください。</t>
  </si>
  <si>
    <t>問7</t>
    <rPh sb="0" eb="1">
      <t>トイ</t>
    </rPh>
    <phoneticPr fontId="1"/>
  </si>
  <si>
    <t>問７．現在お住まいの地域に安心して住み続けるために、どのようなことが必要と考えていますか。次の中からあてはまるものを全てお答えください。</t>
  </si>
  <si>
    <t>問8</t>
    <rPh sb="0" eb="1">
      <t>トイ</t>
    </rPh>
    <phoneticPr fontId="1"/>
  </si>
  <si>
    <t>問８．ふだん親しくしている友人・仲間がどの程度いますか。次の中から１つだけ選んでお答えください。</t>
  </si>
  <si>
    <t>問9</t>
    <rPh sb="0" eb="1">
      <t>トイ</t>
    </rPh>
    <phoneticPr fontId="1"/>
  </si>
  <si>
    <t>問９．ふだん、どの程度、人（同居の家族を含む）と話をしますか。電話・メール・ＳＮＳなども含めて次の中から１つだけ選んでお答えください。</t>
  </si>
  <si>
    <t>問10</t>
    <rPh sb="0" eb="1">
      <t>トイ</t>
    </rPh>
    <phoneticPr fontId="1"/>
  </si>
  <si>
    <t>問１０．日常生活の作業（電球の交換や庭の手入れなど）が一人ではできなくなったとき、同居の家族以外に頼れる人がいますか。次の中からあてはまるものを全てお答えください。</t>
  </si>
  <si>
    <t>問11</t>
    <rPh sb="0" eb="1">
      <t>トイ</t>
    </rPh>
    <phoneticPr fontId="1"/>
  </si>
  <si>
    <t>問１１．日常生活の中で、家族・知人等から頼られることはどのようなことですか。次の中からあてはまるものを全てお答えください。</t>
  </si>
  <si>
    <t>問12</t>
    <rPh sb="0" eb="1">
      <t>トイ</t>
    </rPh>
    <phoneticPr fontId="1"/>
  </si>
  <si>
    <t>問１２．万一、治る見込みがない病気になった場合、最期はどこで迎えたいですか。次の中から１つだけ選んでお答えください。（</t>
  </si>
  <si>
    <t>問13</t>
    <rPh sb="0" eb="1">
      <t>トイ</t>
    </rPh>
    <phoneticPr fontId="1"/>
  </si>
  <si>
    <t>問１３．孤立死（誰にも看取られることなく、亡くなった後に発見される死）について身近に感じますか。次の中から１つだけ選んでお答えください。</t>
  </si>
  <si>
    <t>問14</t>
    <rPh sb="0" eb="1">
      <t>トイ</t>
    </rPh>
    <phoneticPr fontId="1"/>
  </si>
  <si>
    <t>問１４．この１年間に個人または友人あるいはグループや団体で自主的に行われている次のような活動に参加しましたか。次の中からあてはまるものを全てお答えください。</t>
  </si>
  <si>
    <t>問15</t>
    <rPh sb="0" eb="1">
      <t>トイ</t>
    </rPh>
    <phoneticPr fontId="1"/>
  </si>
  <si>
    <t>問１５．個人または友人と、あるいはグループや団体で自主的に行われている活動に参加したいと思わないのはどうしてですか。次の中からあてはまるものを全てお答えください。</t>
  </si>
  <si>
    <t>問16</t>
    <rPh sb="0" eb="1">
      <t>トイ</t>
    </rPh>
    <phoneticPr fontId="1"/>
  </si>
  <si>
    <t>問１６．あなたのお住まいは、次の中ではどれにあたりますか。１つだけ選んでお答えください。</t>
  </si>
  <si>
    <t>問17</t>
    <rPh sb="0" eb="1">
      <t>トイ</t>
    </rPh>
    <phoneticPr fontId="1"/>
  </si>
  <si>
    <t>問１７．６５歳になってから今までに入居を断られたことがありますか。次の中から１つだけ選んでお答えください。</t>
  </si>
  <si>
    <t>問18</t>
    <rPh sb="0" eb="1">
      <t>トイ</t>
    </rPh>
    <phoneticPr fontId="1"/>
  </si>
  <si>
    <t>問１８．どのような理由で入居を断られましたか。次の中からあてはまるものを全て選んでください。</t>
  </si>
  <si>
    <t>問19</t>
    <rPh sb="0" eb="1">
      <t>トイ</t>
    </rPh>
    <phoneticPr fontId="1"/>
  </si>
  <si>
    <t>問１９．現在お住まいの住宅にどのような問題を感じていますか。次の中からあてはまるものを全てお答えください。</t>
  </si>
  <si>
    <t>問20</t>
    <rPh sb="0" eb="1">
      <t>トイ</t>
    </rPh>
    <phoneticPr fontId="1"/>
  </si>
  <si>
    <t>問２０．現在のお住まいは、地震などの災害に備えて、どのような対策をとっていますか。次の中からあてはまるものを全てお答えください。</t>
  </si>
  <si>
    <t>問21</t>
    <rPh sb="0" eb="1">
      <t>トイ</t>
    </rPh>
    <phoneticPr fontId="1"/>
  </si>
  <si>
    <t>問２１．もし、身体が虚弱化してきたら、住宅をどのようにしたいと思いますか。次の中からあてはまるものを全てお答えください。</t>
  </si>
  <si>
    <t>問22</t>
    <rPh sb="0" eb="1">
      <t>トイ</t>
    </rPh>
    <phoneticPr fontId="1"/>
  </si>
  <si>
    <t>問２２．今後、身体の機能が低下しても現在お住まいの住宅に引き続き住み続けるためには、どのような改修（リフォーム）が必要だと思いますか。次の中からあてはまるものを全てお答えください。（改修済みの方は、行った改修の内容をお答えください。）</t>
  </si>
  <si>
    <t>問23</t>
    <rPh sb="0" eb="1">
      <t>トイ</t>
    </rPh>
    <phoneticPr fontId="1"/>
  </si>
  <si>
    <t>問２３　住まいや地域の環境について重視することはどのようなことですか。次の中からあてはまるものを全てお答えください。</t>
  </si>
  <si>
    <t>問24</t>
    <rPh sb="0" eb="1">
      <t>トイ</t>
    </rPh>
    <phoneticPr fontId="1"/>
  </si>
  <si>
    <t>問２４．子と同居や近居※をしたいと考えていますか。あなたの考えにもっとも近いものを次の中から１つだけ選んでお答えください（現在、同居や近居をしている方も、将来、希望する状態をお答えください）。</t>
  </si>
  <si>
    <t>問25</t>
    <rPh sb="0" eb="1">
      <t>トイ</t>
    </rPh>
    <phoneticPr fontId="1"/>
  </si>
  <si>
    <t>問２５．同居又は近居をする場合に、どのようなメリットがあると思いますか。次の中からあてはまるものを全てお答えください。</t>
  </si>
  <si>
    <t>問26</t>
    <rPh sb="0" eb="1">
      <t>トイ</t>
    </rPh>
    <phoneticPr fontId="1"/>
  </si>
  <si>
    <t>問２６．血縁関係のない複数の人々が、居間や食堂等に共有部分のある住宅で、協力して暮らす住まいがあります。これらの住まいでは、プライバシーを確保した個室を持ちながら、孤立せずに住むことができます。このような住まいについて、あなたの考えにもっとも近いものを次の中から１つだけ選んでお答えください。</t>
  </si>
  <si>
    <t>問27</t>
    <rPh sb="0" eb="1">
      <t>トイ</t>
    </rPh>
    <phoneticPr fontId="1"/>
  </si>
  <si>
    <t>問２７．ご自身が亡くなった後、今のお住まいはどのように処分することを考えていますか。次の中から１つだけ選んでお答えください。</t>
  </si>
  <si>
    <t>問28</t>
    <rPh sb="0" eb="1">
      <t>トイ</t>
    </rPh>
    <phoneticPr fontId="1"/>
  </si>
  <si>
    <t>問２８．主に出かけるのはどんな時ですか。次の中からあてはまるものを全てお答えください。</t>
  </si>
  <si>
    <t>問29</t>
    <rPh sb="0" eb="1">
      <t>トイ</t>
    </rPh>
    <phoneticPr fontId="1"/>
  </si>
  <si>
    <t>問２９．ふだん、（散歩なども含め）どのくらいの頻度で外出しますか。次の中から１つだけ選んでお答えください。</t>
  </si>
  <si>
    <t>問30</t>
    <rPh sb="0" eb="1">
      <t>トイ</t>
    </rPh>
    <phoneticPr fontId="1"/>
  </si>
  <si>
    <t>問３０．ふだん外出する時に何を利用しますか。次の中からあてはまるものを全てお答えください。</t>
  </si>
  <si>
    <t>問31</t>
    <rPh sb="0" eb="1">
      <t>トイ</t>
    </rPh>
    <phoneticPr fontId="1"/>
  </si>
  <si>
    <t>問３１．どのくらいの頻度で自動車・バイク等を運転しますか。次の中から１つだけ選んでお答えください。</t>
  </si>
  <si>
    <t>問32</t>
    <rPh sb="0" eb="1">
      <t>トイ</t>
    </rPh>
    <phoneticPr fontId="1"/>
  </si>
  <si>
    <t>問３２．今後、自動車・バイク等を運転することについて、どのようにお考えですか。あなたのお考えに最も近いものを１つお答えください。</t>
  </si>
  <si>
    <t>問33</t>
    <rPh sb="0" eb="1">
      <t>トイ</t>
    </rPh>
    <phoneticPr fontId="1"/>
  </si>
  <si>
    <t>問３３．あなたがお住まいの地域で、不便に思ったり、気になったりすることはありますか。次の中からあてはまるものを全てお答えください。</t>
  </si>
  <si>
    <t>問34</t>
    <rPh sb="0" eb="1">
      <t>トイ</t>
    </rPh>
    <phoneticPr fontId="1"/>
  </si>
  <si>
    <t>問３４．次のうち、今後特に力を入れてほしい政策や支援、地域で取り組んでほしいことなどはありますか。次の中からあてはまるものを全てお答えください。</t>
  </si>
  <si>
    <t/>
  </si>
  <si>
    <t xml:space="preserve">ご回答を統計的にまとめるため、はじめに、あなたご自身のことについてお伺いします。                                        </t>
  </si>
  <si>
    <t xml:space="preserve">【全ての方にお伺いします。】                                                                                            </t>
  </si>
  <si>
    <t xml:space="preserve">Ｆ１．性別をお答えください。（○は１つ）                                                                                </t>
  </si>
  <si>
    <t>n</t>
    <phoneticPr fontId="2"/>
  </si>
  <si>
    <t>男</t>
    <phoneticPr fontId="2"/>
  </si>
  <si>
    <t>女</t>
    <phoneticPr fontId="2"/>
  </si>
  <si>
    <t>全体</t>
    <phoneticPr fontId="2"/>
  </si>
  <si>
    <t>問１．現在の健康状態</t>
    <phoneticPr fontId="2"/>
  </si>
  <si>
    <t>良い</t>
    <phoneticPr fontId="2"/>
  </si>
  <si>
    <t>まあ良い</t>
    <phoneticPr fontId="2"/>
  </si>
  <si>
    <t>普通</t>
    <phoneticPr fontId="2"/>
  </si>
  <si>
    <t>あまり良くない</t>
    <phoneticPr fontId="2"/>
  </si>
  <si>
    <t>良くない</t>
    <phoneticPr fontId="2"/>
  </si>
  <si>
    <t>不明・無回答</t>
    <phoneticPr fontId="2"/>
  </si>
  <si>
    <t>問３．生きがいを感じるか</t>
    <phoneticPr fontId="2"/>
  </si>
  <si>
    <t>十分感じている</t>
    <phoneticPr fontId="2"/>
  </si>
  <si>
    <t>多少感じている</t>
    <phoneticPr fontId="2"/>
  </si>
  <si>
    <t>あまり感じていない</t>
    <phoneticPr fontId="2"/>
  </si>
  <si>
    <t>全く感じていない</t>
    <phoneticPr fontId="2"/>
  </si>
  <si>
    <t>問４．地域に暮らし始めてから何年か</t>
  </si>
  <si>
    <t>５年以内</t>
    <phoneticPr fontId="2"/>
  </si>
  <si>
    <t>１０年以内</t>
    <phoneticPr fontId="2"/>
  </si>
  <si>
    <t>１５年以内</t>
    <phoneticPr fontId="2"/>
  </si>
  <si>
    <t>２０年以内</t>
    <phoneticPr fontId="2"/>
  </si>
  <si>
    <t>２５年以内</t>
    <phoneticPr fontId="2"/>
  </si>
  <si>
    <t>３０年以内</t>
    <phoneticPr fontId="2"/>
  </si>
  <si>
    <t>３１年以上</t>
    <phoneticPr fontId="2"/>
  </si>
  <si>
    <t>生まれたときから</t>
    <phoneticPr fontId="2"/>
  </si>
  <si>
    <t>問５．近所の人とはどんな付き合いをしているか</t>
  </si>
  <si>
    <t>お茶や食事を一緒にする</t>
    <phoneticPr fontId="2"/>
  </si>
  <si>
    <t>趣味をともにする</t>
    <phoneticPr fontId="2"/>
  </si>
  <si>
    <t>相談ごとがあった時、相談したり、相談されたりする</t>
  </si>
  <si>
    <t>家事やちょっとした用事をしたり、してもらったりする</t>
  </si>
  <si>
    <t>病気の時に助け合う</t>
    <phoneticPr fontId="2"/>
  </si>
  <si>
    <t>物をあげたりもらったりする</t>
    <phoneticPr fontId="2"/>
  </si>
  <si>
    <t>外でちょっと立ち話をする</t>
    <phoneticPr fontId="2"/>
  </si>
  <si>
    <t>会えば挨拶をする</t>
    <phoneticPr fontId="2"/>
  </si>
  <si>
    <t>その他</t>
    <phoneticPr fontId="2"/>
  </si>
  <si>
    <t>問７．地域に住み続けるのに何が必要か</t>
  </si>
  <si>
    <t>近所の人との支え合い</t>
    <phoneticPr fontId="2"/>
  </si>
  <si>
    <t>家族や親族の援助</t>
    <phoneticPr fontId="2"/>
  </si>
  <si>
    <t>公的機関からの援助（経済的な支援等）</t>
  </si>
  <si>
    <t>民間事業者によるサービス</t>
    <phoneticPr fontId="2"/>
  </si>
  <si>
    <t>かかりつけ医等健康面での受け皿</t>
    <phoneticPr fontId="2"/>
  </si>
  <si>
    <t>経済的な余裕・資産</t>
    <phoneticPr fontId="2"/>
  </si>
  <si>
    <t>移動手段や商業施設などの生活環境の利便</t>
  </si>
  <si>
    <t>多世代が支え合える場</t>
    <phoneticPr fontId="2"/>
  </si>
  <si>
    <t>防災対策や治安の良さ</t>
    <phoneticPr fontId="2"/>
  </si>
  <si>
    <t>必要なことはない</t>
    <phoneticPr fontId="2"/>
  </si>
  <si>
    <t>問８．友人・仲間がどの程度いるか</t>
    <phoneticPr fontId="2"/>
  </si>
  <si>
    <t>たくさんいる</t>
    <phoneticPr fontId="2"/>
  </si>
  <si>
    <t>普通にいる</t>
    <phoneticPr fontId="2"/>
  </si>
  <si>
    <t>少しいる</t>
    <phoneticPr fontId="2"/>
  </si>
  <si>
    <t>ほとんどいない</t>
    <phoneticPr fontId="2"/>
  </si>
  <si>
    <t>全くいない</t>
    <phoneticPr fontId="2"/>
  </si>
  <si>
    <t>問１３． 孤立死について身近に感じるか</t>
  </si>
  <si>
    <t>とても感じる</t>
    <phoneticPr fontId="2"/>
  </si>
  <si>
    <t>まあ感じる</t>
    <phoneticPr fontId="2"/>
  </si>
  <si>
    <t>あまり感じない</t>
    <phoneticPr fontId="2"/>
  </si>
  <si>
    <t>まったく感じない</t>
    <phoneticPr fontId="2"/>
  </si>
  <si>
    <t>問１４．この１年間に自主的な活動に参加したか</t>
  </si>
  <si>
    <t>趣味（俳句、詩吟、陶芸等）</t>
  </si>
  <si>
    <t>健康・スポーツ（体操、歩こう会、ゲートボール等）</t>
  </si>
  <si>
    <t>生産・就業（生きがいのための園芸・飼育、シルバー人材センター等）</t>
  </si>
  <si>
    <t>教育関連・文化啓発活動（学習会、子ども会の育成、郷土芸能の伝承等）</t>
  </si>
  <si>
    <t>生活環境改善（環境美化、緑化推進、まちづくり等）</t>
  </si>
  <si>
    <t>安全管理（交通安全、防犯・防災等）</t>
  </si>
  <si>
    <t>高齢者の支援（家事援助、移送等）</t>
  </si>
  <si>
    <t>子育て支援（保育への手伝い等）</t>
  </si>
  <si>
    <t>地域行事（祭りなどの地域の催しものに参加）</t>
  </si>
  <si>
    <t>地域行事（祭りなどの地域の催しものの世話等）</t>
  </si>
  <si>
    <t>活動または参加したものはない</t>
    <phoneticPr fontId="2"/>
  </si>
  <si>
    <t>問１６．現在の居住形態</t>
    <phoneticPr fontId="2"/>
  </si>
  <si>
    <t>持家（一戸建て）</t>
    <phoneticPr fontId="2"/>
  </si>
  <si>
    <t>持家（分譲マンション等の集合住宅）</t>
  </si>
  <si>
    <t>賃貸住宅（一戸建て）</t>
    <phoneticPr fontId="2"/>
  </si>
  <si>
    <t>賃貸住宅（民営のアパート、マンション）</t>
  </si>
  <si>
    <t>賃貸住宅（公営・公社・ＵＲ等の集合住宅）</t>
  </si>
  <si>
    <t>高齢者向け住宅</t>
    <phoneticPr fontId="2"/>
  </si>
  <si>
    <t>問３０．ふだん外出するときに何を利用するか</t>
  </si>
  <si>
    <t>徒歩</t>
    <phoneticPr fontId="2"/>
  </si>
  <si>
    <t>自転車（電動アシストのものを除く）</t>
  </si>
  <si>
    <t xml:space="preserve">電動アシスト自転車 </t>
  </si>
  <si>
    <t>シニアカー</t>
    <phoneticPr fontId="2"/>
  </si>
  <si>
    <t>バイク・スクーター</t>
    <phoneticPr fontId="2"/>
  </si>
  <si>
    <t>自分で運転する自動車</t>
    <phoneticPr fontId="2"/>
  </si>
  <si>
    <t>家族などの運転する自動車</t>
    <phoneticPr fontId="2"/>
  </si>
  <si>
    <t>バス・路面電車</t>
    <phoneticPr fontId="2"/>
  </si>
  <si>
    <t>電車・地下鉄</t>
    <phoneticPr fontId="2"/>
  </si>
  <si>
    <t>タクシー</t>
    <phoneticPr fontId="2"/>
  </si>
  <si>
    <t>自分で操作する車いす</t>
    <phoneticPr fontId="2"/>
  </si>
  <si>
    <t>介助者が必要な車いす</t>
    <phoneticPr fontId="2"/>
  </si>
  <si>
    <t>問３４．政策や支援で、特に力を入れて欲しいことは</t>
  </si>
  <si>
    <t>介護や福祉サービス</t>
    <phoneticPr fontId="2"/>
  </si>
  <si>
    <t>医療サービス</t>
    <phoneticPr fontId="2"/>
  </si>
  <si>
    <t>公的な年金制度</t>
    <phoneticPr fontId="2"/>
  </si>
  <si>
    <t>高齢者に配慮したまちづくり</t>
    <phoneticPr fontId="2"/>
  </si>
  <si>
    <t>高齢者の働く場の確保</t>
    <phoneticPr fontId="2"/>
  </si>
  <si>
    <t>高齢者向けの住宅の整備</t>
    <phoneticPr fontId="2"/>
  </si>
  <si>
    <t>高齢者に関する事故や犯罪防止（財産目当ての犯罪等）</t>
  </si>
  <si>
    <t>高齢者の人権について一般市民の理解の促進</t>
  </si>
  <si>
    <t>老後のための個人的な財産形成の支援</t>
  </si>
  <si>
    <t>高齢者のボランティア活動のための場の確保</t>
  </si>
  <si>
    <t>生涯学習のための場の確保</t>
    <phoneticPr fontId="2"/>
  </si>
  <si>
    <t>子育て支援などの少子化対策</t>
    <phoneticPr fontId="2"/>
  </si>
  <si>
    <t>多世代が暮らしやすいまちづくり</t>
    <phoneticPr fontId="2"/>
  </si>
  <si>
    <t>地域全体の防災対策、防犯対策</t>
    <phoneticPr fontId="2"/>
  </si>
  <si>
    <t>特にない</t>
    <phoneticPr fontId="2"/>
  </si>
  <si>
    <t xml:space="preserve">Ｆ２．満年齢でおいくつですか。                                                                                          </t>
  </si>
  <si>
    <t>65～69歳</t>
    <phoneticPr fontId="2"/>
  </si>
  <si>
    <t>70～74歳</t>
    <phoneticPr fontId="2"/>
  </si>
  <si>
    <t>75～79歳</t>
    <phoneticPr fontId="2"/>
  </si>
  <si>
    <t>80～84歳</t>
    <phoneticPr fontId="2"/>
  </si>
  <si>
    <t>85～89歳</t>
    <phoneticPr fontId="2"/>
  </si>
  <si>
    <t>90～94歳</t>
    <phoneticPr fontId="2"/>
  </si>
  <si>
    <t>95歳以上</t>
    <phoneticPr fontId="2"/>
  </si>
  <si>
    <t>65～74歳（再掲）</t>
    <phoneticPr fontId="2"/>
  </si>
  <si>
    <t>75～84歳（再掲）</t>
    <phoneticPr fontId="2"/>
  </si>
  <si>
    <t>85歳以上（再掲）</t>
    <phoneticPr fontId="2"/>
  </si>
  <si>
    <t>75歳以上（再掲）</t>
    <phoneticPr fontId="2"/>
  </si>
  <si>
    <t>平均値</t>
    <phoneticPr fontId="2"/>
  </si>
  <si>
    <t>中央値</t>
    <phoneticPr fontId="2"/>
  </si>
  <si>
    <t>最頻値</t>
  </si>
  <si>
    <t>70,75</t>
  </si>
  <si>
    <t>67,71,84</t>
  </si>
  <si>
    <t>70,75,85</t>
  </si>
  <si>
    <t>72,75</t>
  </si>
  <si>
    <t>70,77</t>
  </si>
  <si>
    <t>74,75,76</t>
  </si>
  <si>
    <t>82,83</t>
  </si>
  <si>
    <t>67,77,82</t>
  </si>
  <si>
    <t>66,73,77,80,82,83</t>
  </si>
  <si>
    <t>74,80,85</t>
  </si>
  <si>
    <t>72,74,80,81,82</t>
  </si>
  <si>
    <t>72,74</t>
  </si>
  <si>
    <t>66,71,72,81</t>
  </si>
  <si>
    <t>68,75</t>
  </si>
  <si>
    <t>68,74,75,81</t>
  </si>
  <si>
    <t>81,87</t>
  </si>
  <si>
    <t>75,82</t>
  </si>
  <si>
    <t>73,74</t>
  </si>
  <si>
    <t>70,74</t>
  </si>
  <si>
    <t>82,88</t>
  </si>
  <si>
    <t>72,73</t>
  </si>
  <si>
    <t>74,76</t>
  </si>
  <si>
    <t xml:space="preserve">Ｆ３．現在、結婚していますか。事実婚も含めて次の中から１つだけ選んでお答えください。（○は１つ）                        </t>
  </si>
  <si>
    <t>結婚したことがない</t>
    <phoneticPr fontId="2"/>
  </si>
  <si>
    <t>現在、配偶者あるいはパートナーがいる</t>
  </si>
  <si>
    <t>配偶者あるいはパートナーとは離婚している</t>
  </si>
  <si>
    <t>配偶者あるいはパートナーとは死別している</t>
  </si>
  <si>
    <t xml:space="preserve">Ｆ４．現在、お子さんはいらっしゃいますか。同居、別居について養子の方も含めて次の中から１つだけ選んで                    </t>
  </si>
  <si>
    <t xml:space="preserve">      お答えください。（○は１つ）                                                                                      </t>
  </si>
  <si>
    <t>子供あり（同居のみ）</t>
    <phoneticPr fontId="2"/>
  </si>
  <si>
    <t>子供あり（別居のみ）</t>
    <phoneticPr fontId="2"/>
  </si>
  <si>
    <t>子供あり（同居・別居ともに）</t>
    <phoneticPr fontId="2"/>
  </si>
  <si>
    <t>子供はいない</t>
    <phoneticPr fontId="2"/>
  </si>
  <si>
    <t xml:space="preserve">Ｆ５．現在、どなたと一緒に暮らしていますか。養子の方も含めて次の中からあてはまるものを全てお答えくだ                    </t>
  </si>
  <si>
    <t xml:space="preserve">      さい。（○はいくつでも）                                                                                          </t>
  </si>
  <si>
    <t>同居者はいない（ひとり暮らし）</t>
    <phoneticPr fontId="2"/>
  </si>
  <si>
    <t>配偶者（夫又は妻（パートナーも含む））</t>
  </si>
  <si>
    <t>親（配偶者の親を含む）</t>
    <phoneticPr fontId="2"/>
  </si>
  <si>
    <t>子（子の配偶者を含む）</t>
    <phoneticPr fontId="2"/>
  </si>
  <si>
    <t>その他（親族以外も含む）</t>
    <phoneticPr fontId="2"/>
  </si>
  <si>
    <t xml:space="preserve">Ｆ６．同居している方の人数を、あなた自身を含めてお答えください。                                                        </t>
  </si>
  <si>
    <t>１人（ひとり暮らし）</t>
    <phoneticPr fontId="2"/>
  </si>
  <si>
    <t>２人</t>
    <phoneticPr fontId="2"/>
  </si>
  <si>
    <t>３人</t>
    <phoneticPr fontId="2"/>
  </si>
  <si>
    <t>４人</t>
    <phoneticPr fontId="2"/>
  </si>
  <si>
    <t>５人</t>
    <phoneticPr fontId="2"/>
  </si>
  <si>
    <t>６人以上</t>
    <phoneticPr fontId="2"/>
  </si>
  <si>
    <t>平均</t>
    <phoneticPr fontId="2"/>
  </si>
  <si>
    <t xml:space="preserve">Ｆ７．現在収入のある仕事をしていますか。次の中から１つだけ選んでお答えださい。（○は１つ）                              </t>
  </si>
  <si>
    <t>している</t>
    <phoneticPr fontId="2"/>
  </si>
  <si>
    <t>していない</t>
    <phoneticPr fontId="2"/>
  </si>
  <si>
    <t xml:space="preserve">Ｆ８．あなたの最も多い収入源はどれですか。次の中から１つだけ選んでお答えください。（○は１つ）                          </t>
  </si>
  <si>
    <t>仕事による収入</t>
    <phoneticPr fontId="2"/>
  </si>
  <si>
    <t>公的な年金（国民年金、厚生年金など）</t>
  </si>
  <si>
    <t>私的な年金（企業年金、個人年金など）</t>
  </si>
  <si>
    <t>預貯金などの引き出し</t>
    <phoneticPr fontId="2"/>
  </si>
  <si>
    <t>財産からの収入（利子、配当金、家賃、地代など）</t>
  </si>
  <si>
    <t>子供などからの援助</t>
    <phoneticPr fontId="2"/>
  </si>
  <si>
    <t>生活保護</t>
    <phoneticPr fontId="2"/>
  </si>
  <si>
    <t xml:space="preserve">Ｆ９．同居されているご家庭の収入（年金を含む）を全て合計すると、税込みで１か月当たりの平均額（ボーナス                  </t>
  </si>
  <si>
    <t xml:space="preserve">      がある場合は、それを含めて平均した額）はおよそいくらくらいになりますか。次の中から１つだけ選んで                  </t>
  </si>
  <si>
    <t>５万円未満（年額では60万円未満）</t>
  </si>
  <si>
    <t>５万円～10万円未満（年額では60万円～120万円未満）</t>
  </si>
  <si>
    <t>10万円～15万円未満（年額では120万円～180万円未満）</t>
  </si>
  <si>
    <t>15万円～20万円未満（年額では180万円～240万円未満）</t>
  </si>
  <si>
    <t>20万円～25万円未満（年額では240万円～300万円未満）</t>
  </si>
  <si>
    <t>25万円～30万円未満（年額では300万円～360万円未満）</t>
  </si>
  <si>
    <t>30万円～40万円未満（年額では360万円～480万円未満）</t>
  </si>
  <si>
    <t>40万円～60万円未満（年額では480万円～720万円未満）</t>
  </si>
  <si>
    <t>60万円～80万円未満（年額では720万円～960万円未満）</t>
  </si>
  <si>
    <t>80万円以上（年額では960万円以上）</t>
  </si>
  <si>
    <t>収入はない</t>
    <phoneticPr fontId="2"/>
  </si>
  <si>
    <t xml:space="preserve">あなたの基本的な生活の状況について、いくつかの質問をお伺いします。                                                      </t>
  </si>
  <si>
    <t xml:space="preserve">問１．現在の健康状態はいかがですか。次の中から１つだけ選んでお答えください。（〇は１つ）                                </t>
  </si>
  <si>
    <t>良い　　（再掲）</t>
    <phoneticPr fontId="2"/>
  </si>
  <si>
    <t>良くない（再掲）</t>
    <phoneticPr fontId="2"/>
  </si>
  <si>
    <t xml:space="preserve">問２．日常生活での次の（イ）～（チ）の活動について、あてはまる番号をお答えください。（〇は１つずつ）                    </t>
  </si>
  <si>
    <t xml:space="preserve">（イ）階段を手すりや壁をつたわらずに昇っていますか                                                                      </t>
  </si>
  <si>
    <t>できるが、していない</t>
    <phoneticPr fontId="2"/>
  </si>
  <si>
    <t>できない</t>
    <phoneticPr fontId="2"/>
  </si>
  <si>
    <t xml:space="preserve">（ロ）椅子に座った状態から何もつかまらずに立ち上がっていますか                                                          </t>
  </si>
  <si>
    <t xml:space="preserve">（ハ）１５分位続けて歩いていますか                                                                                      </t>
  </si>
  <si>
    <t xml:space="preserve">（ニ）バスや電車、自家用車、バイク、シニアカーを使って１人で外出していますか                                            </t>
  </si>
  <si>
    <t xml:space="preserve">（ホ）自分で食品・日用品の買物をしていますか                                                                            </t>
  </si>
  <si>
    <t xml:space="preserve">（ヘ）自分で食事の用意をしていますか                                                                                    </t>
  </si>
  <si>
    <t xml:space="preserve">（ト）自分で請求書の支払いをしていますか                                                                                </t>
  </si>
  <si>
    <t xml:space="preserve">（チ）自分で預貯金の出し入れをしていますか                                                                              </t>
  </si>
  <si>
    <t xml:space="preserve">問３．現在、どの程度生きがい（喜びや楽しみ）を感じていますか。次の中から１つだけ選んでお答えください。（○は１つ）      </t>
  </si>
  <si>
    <t>感じている　　　（再掲）</t>
    <phoneticPr fontId="2"/>
  </si>
  <si>
    <t>感じていない　　（再掲）</t>
    <phoneticPr fontId="2"/>
  </si>
  <si>
    <t xml:space="preserve">問４．現在お住まいの地域に暮らし始めてから、何年になりますか。（近隣町内会程度の転居などは現在の地域                    </t>
  </si>
  <si>
    <t xml:space="preserve">      に含む）次の中から１つだけ選んでお答えください。（〇は１つ）                                                      </t>
  </si>
  <si>
    <t xml:space="preserve">問５．ふだん、近所の人とは、どのようなお付き合いをなさっていますか。次の中からあてはまるものを全てお                    </t>
  </si>
  <si>
    <t xml:space="preserve">      答えください。（〇はいくつでも）                                                                                  </t>
  </si>
  <si>
    <t xml:space="preserve">問６．現在お住まいの地域に住み続ける予定はありますか。次の中から１つだけ選んでお答えください。                          </t>
  </si>
  <si>
    <t xml:space="preserve">      （○は１つ）                                                                                                      </t>
  </si>
  <si>
    <t>ある</t>
    <phoneticPr fontId="2"/>
  </si>
  <si>
    <t>ない</t>
    <phoneticPr fontId="2"/>
  </si>
  <si>
    <t xml:space="preserve">問７．現在お住まいの地域に安心して住み続けるために、どのようなことが必要と考えていますか。次の中から                    </t>
  </si>
  <si>
    <t xml:space="preserve">      あてはまるものを全てお答えください。（○はいくつでも）                                                            </t>
  </si>
  <si>
    <t xml:space="preserve">問８．ふだん親しくしている友人・仲間がどの程度いますか。次の中から１つだけ選んでお答えください。                        </t>
  </si>
  <si>
    <t xml:space="preserve">      （〇は１つ）                                                                                                      </t>
  </si>
  <si>
    <t>いる　　（再掲）</t>
    <phoneticPr fontId="2"/>
  </si>
  <si>
    <t>いない　（再掲）</t>
    <phoneticPr fontId="2"/>
  </si>
  <si>
    <t xml:space="preserve">問９．ふだん、どの程度、人（同居の家族を含む）と話をしますか。電話・メール・ＳＮＳなども含めて次の中                    </t>
  </si>
  <si>
    <t xml:space="preserve">      から１つだけ選んでお答えください。（〇は１つ）                                                                    </t>
  </si>
  <si>
    <t>毎日</t>
    <phoneticPr fontId="2"/>
  </si>
  <si>
    <t>２日～３日に１回</t>
    <phoneticPr fontId="2"/>
  </si>
  <si>
    <t>１週間に１回</t>
    <phoneticPr fontId="2"/>
  </si>
  <si>
    <t>１週間に１回未満・ほとんど話をしない</t>
  </si>
  <si>
    <t xml:space="preserve">問１０．日常生活の作業（電球の交換や庭の手入れなど）が一人ではできなくなったとき、同居の家族以外に頼                    </t>
  </si>
  <si>
    <t xml:space="preserve">        れる人がいますか。次の中からあてはまるものを全てお答えください。（〇はいくつでも）                              </t>
  </si>
  <si>
    <t>別居の家族・親族</t>
    <phoneticPr fontId="2"/>
  </si>
  <si>
    <t>友人</t>
    <phoneticPr fontId="2"/>
  </si>
  <si>
    <t>近所の人</t>
    <phoneticPr fontId="2"/>
  </si>
  <si>
    <t>生活支援のボランティア</t>
    <phoneticPr fontId="2"/>
  </si>
  <si>
    <t>有料のサービスを利用</t>
    <phoneticPr fontId="2"/>
  </si>
  <si>
    <t>頼れる人はいない</t>
    <phoneticPr fontId="2"/>
  </si>
  <si>
    <t xml:space="preserve">問１１．日常生活の中で、家族・知人等から頼られることはどのようなことですか。次の中からあてはまるもの                    </t>
  </si>
  <si>
    <t xml:space="preserve">        を全てお答えください。（〇はいくつでも）                                                                        </t>
  </si>
  <si>
    <t>家事</t>
    <phoneticPr fontId="2"/>
  </si>
  <si>
    <t>看病・介護</t>
    <phoneticPr fontId="2"/>
  </si>
  <si>
    <t>子や孫の世話</t>
    <phoneticPr fontId="2"/>
  </si>
  <si>
    <t>健康や家庭内でのトラブルなどの相談</t>
  </si>
  <si>
    <t>喜びや悲しみを分かち合うこと</t>
    <phoneticPr fontId="2"/>
  </si>
  <si>
    <t>お金の援助</t>
    <phoneticPr fontId="2"/>
  </si>
  <si>
    <t>家具の移動・庭の手入れ・雪かきなどの手伝い</t>
  </si>
  <si>
    <t>頼られることはない</t>
    <phoneticPr fontId="2"/>
  </si>
  <si>
    <t xml:space="preserve">問１２．万一、治る見込みがない病気になった場合、最期はどこで迎えたいですか。次の中から１つだけ選んで                    </t>
  </si>
  <si>
    <t xml:space="preserve">        お答えください。（〇は１つ）                                                                                    </t>
  </si>
  <si>
    <t>病院・介護療養型医療施設</t>
    <phoneticPr fontId="2"/>
  </si>
  <si>
    <t>自宅</t>
    <phoneticPr fontId="2"/>
  </si>
  <si>
    <t>今は別居している子や親族などの家</t>
    <phoneticPr fontId="2"/>
  </si>
  <si>
    <t>サービス付き高齢者向け住宅</t>
    <phoneticPr fontId="2"/>
  </si>
  <si>
    <t>特別養護老人ホーム・有料老人ホームなどの福祉施設</t>
  </si>
  <si>
    <t xml:space="preserve">問１３．孤立死（誰にも看取られることなく、亡くなった後に発見される死）について身近に感じますか。次の                    </t>
  </si>
  <si>
    <t xml:space="preserve">        中から１つだけ選んでお答えください。（〇は１つ）                                                                </t>
  </si>
  <si>
    <t>感じる　（再掲）</t>
    <phoneticPr fontId="2"/>
  </si>
  <si>
    <t>感じない（再掲）</t>
    <phoneticPr fontId="2"/>
  </si>
  <si>
    <t xml:space="preserve">問１４．この１年間に個人または友人あるいはグループや団体で自主的に行われている次のような活動に参加し                    </t>
  </si>
  <si>
    <t xml:space="preserve">        ましたか。次の中からあてはまるものを全てお答えください。（○はいくつでも）                                      </t>
  </si>
  <si>
    <t>１年間に活動または参加した（再掲）</t>
    <rPh sb="1" eb="3">
      <t>ネンカン</t>
    </rPh>
    <rPh sb="4" eb="6">
      <t>カツドウ</t>
    </rPh>
    <rPh sb="9" eb="11">
      <t>サンカ</t>
    </rPh>
    <rPh sb="14" eb="15">
      <t>サイ</t>
    </rPh>
    <rPh sb="15" eb="16">
      <t>カカ</t>
    </rPh>
    <phoneticPr fontId="2"/>
  </si>
  <si>
    <t xml:space="preserve">【問１４で「１２　活動または参加したものはない」と答えた方にお伺いします。】                                            </t>
  </si>
  <si>
    <t xml:space="preserve">問１５．個人または友人と、あるいはグループや団体で自主的に行われている活動に参加したいと思わないのは                    </t>
  </si>
  <si>
    <t xml:space="preserve">        どうしてですか。次の中からあてはまるものを全てお答えください。（〇はいくつでも）                                </t>
  </si>
  <si>
    <t>どのような活動が行われているか知らないから</t>
  </si>
  <si>
    <t>経費や手間がかかりすぎるから</t>
    <phoneticPr fontId="2"/>
  </si>
  <si>
    <t>気軽に参加できる活動が少ないから</t>
    <phoneticPr fontId="2"/>
  </si>
  <si>
    <t>同好の友人・仲間がいないから</t>
    <phoneticPr fontId="2"/>
  </si>
  <si>
    <t>活動に必要な技術、経験がないから</t>
    <phoneticPr fontId="2"/>
  </si>
  <si>
    <t>家庭の事情（病気、家事、仕事）があるから</t>
  </si>
  <si>
    <t>活動場所に近くないから</t>
    <phoneticPr fontId="2"/>
  </si>
  <si>
    <t>健康・体力に自信がないから</t>
    <phoneticPr fontId="2"/>
  </si>
  <si>
    <t>過去に参加したが期待はずれだったから</t>
  </si>
  <si>
    <t>人と付き合うのがおっくうだから</t>
    <phoneticPr fontId="2"/>
  </si>
  <si>
    <t>特に理由はない</t>
    <phoneticPr fontId="2"/>
  </si>
  <si>
    <t xml:space="preserve">あなたの住宅の状況について、いくつかの質問をお伺いします。                                                              </t>
  </si>
  <si>
    <t xml:space="preserve">問１６．あなたのお住まいは、次の中ではどれにあたりますか。１つだけ選んでお答えください。（〇は１つ）                    </t>
  </si>
  <si>
    <t xml:space="preserve">問１７．６５歳になってから今までに入居を断られたことがありますか。次の中から１つだけ選んでお答えくだ                    </t>
  </si>
  <si>
    <t xml:space="preserve">        さい。（〇は１つ）                                                                                              </t>
  </si>
  <si>
    <t xml:space="preserve">【問１７で「１　ある」と答えた方にお伺いします。】                                                                      </t>
  </si>
  <si>
    <t xml:space="preserve">問１８．どのような理由で入居を断られましたか。次の中からあてはまるものを全て選んでください。（〇はい                    </t>
  </si>
  <si>
    <t xml:space="preserve">        くつでも）                                                                                                      </t>
  </si>
  <si>
    <t>高齢のため</t>
    <phoneticPr fontId="2"/>
  </si>
  <si>
    <t>万一の時の身元引受人がいないため</t>
    <phoneticPr fontId="2"/>
  </si>
  <si>
    <t>家賃の連帯保証人がいないため</t>
    <phoneticPr fontId="2"/>
  </si>
  <si>
    <t xml:space="preserve">問１９．現在お住まいの住宅にどのような問題を感じていますか。次の中からあてはまるものを全てお答えくだ                    </t>
  </si>
  <si>
    <t xml:space="preserve">        さい。（〇はいくつでも）                                                                                        </t>
  </si>
  <si>
    <t>住宅が狭い</t>
    <phoneticPr fontId="2"/>
  </si>
  <si>
    <t>住宅が広すぎる</t>
    <phoneticPr fontId="2"/>
  </si>
  <si>
    <t>部屋数が少ない</t>
    <phoneticPr fontId="2"/>
  </si>
  <si>
    <t>部屋数が多すぎる</t>
    <phoneticPr fontId="2"/>
  </si>
  <si>
    <t>台所、便所、浴室などの設備が使いにくい</t>
  </si>
  <si>
    <t>段差や階段等があり使いにくい</t>
    <phoneticPr fontId="2"/>
  </si>
  <si>
    <t>住まいが古くなり、いたんでいる</t>
    <phoneticPr fontId="2"/>
  </si>
  <si>
    <t>家賃、税金、住宅維持費など住宅に関する経済的負担が重い</t>
  </si>
  <si>
    <t>転居を迫られる心配がある</t>
    <phoneticPr fontId="2"/>
  </si>
  <si>
    <t>地震、風水害、火災などの防災面や防犯面で不安がある</t>
  </si>
  <si>
    <t>日当たりや風通しが悪い</t>
    <phoneticPr fontId="2"/>
  </si>
  <si>
    <t>断熱性や省エネ性能が不十分</t>
    <phoneticPr fontId="2"/>
  </si>
  <si>
    <t>隣近所の音が気になる、自宅から出る音が気になる</t>
  </si>
  <si>
    <t>プライバシーが保てない</t>
    <phoneticPr fontId="2"/>
  </si>
  <si>
    <t>何も問題点を感じていない</t>
    <phoneticPr fontId="2"/>
  </si>
  <si>
    <t xml:space="preserve">問２０．現在のお住まいは、地震などの災害に備えて、どのような対策をとっていますか。次の中からあてはま                    </t>
  </si>
  <si>
    <t xml:space="preserve">        るものを全てお答えください。（〇はいくつでも）                                                                  </t>
  </si>
  <si>
    <t>非常食や避難用品などの準備をしている</t>
  </si>
  <si>
    <t>近くの学校や公園など、避難する場所を決めている</t>
  </si>
  <si>
    <t>避難する際に家族・親族以外で支援してもらう人を決めている</t>
  </si>
  <si>
    <t>家具や冷蔵庫などを固定し、転倒を防止している</t>
  </si>
  <si>
    <t>地震火災を防ぐための感震ブレーカーがついている</t>
  </si>
  <si>
    <t>住宅の性能（地震や火災、風水害などに対する強度や耐久性）を専門家に見てもらい、必要な対策をしている</t>
  </si>
  <si>
    <t>自分が住む地域に関する地震や火災、風水害などに対する危険性についての情報を入手している（ハザードマップ、防災マップなど）</t>
  </si>
  <si>
    <t>地域の防災訓練などに参加している</t>
  </si>
  <si>
    <t>家族・親族との連絡方法などを決めている</t>
  </si>
  <si>
    <t>家族・親族以外で頼れる人との連絡方法などを決めている</t>
  </si>
  <si>
    <t>特に何もしていない</t>
    <phoneticPr fontId="2"/>
  </si>
  <si>
    <t xml:space="preserve">問２１．もし、身体が虚弱化してきたら、住宅をどのようにしたいと思いますか。次の中からあてはまるものを                    </t>
  </si>
  <si>
    <t xml:space="preserve">        全てお答えください。（〇はいくつでも）                                                                          </t>
  </si>
  <si>
    <t>虚弱化する前に住宅を改修済みなのでそのまま住み続けたい</t>
  </si>
  <si>
    <t>現在の住居に、とくに改修などはせずそのまま住み続けたい</t>
  </si>
  <si>
    <t>現在の住宅を改修し住みやすくする</t>
  </si>
  <si>
    <t>サービス付き高齢者向け住宅に入居する</t>
  </si>
  <si>
    <t>介護を受けられる特別養護老人ホームなどの施設に入居する</t>
  </si>
  <si>
    <t>介護を受けられる有料老人ホームなどの施設に入居する</t>
  </si>
  <si>
    <t>子や親族などの家に移って世話をしてもらう</t>
  </si>
  <si>
    <t>現在の住居に子や親族などに移り住んでもらって世話をしてもらう</t>
  </si>
  <si>
    <t xml:space="preserve">【問２１で「１　虚弱化する前に住宅を改修済みなのでそのまま住み続けたい」又は「３　現在の住宅を改修し                    </t>
  </si>
  <si>
    <t xml:space="preserve">  住みやすくする」と答えた方にお伺いします。】                                                                          </t>
  </si>
  <si>
    <t xml:space="preserve">問２２．今後、身体の機能が低下しても現在お住まいの住宅に引き続き住み続けるためには、どのような改修                      </t>
  </si>
  <si>
    <t xml:space="preserve">        （リフォーム）が必要だと思いますか。次の中からあてはまるものを全てお答えください。（改修済                      </t>
  </si>
  <si>
    <t xml:space="preserve">        みの方は、行った改修の内容をお答えください。）（〇はいくつでも）                                                </t>
  </si>
  <si>
    <t>手すりを設置する</t>
    <phoneticPr fontId="2"/>
  </si>
  <si>
    <t>床や通路面の材料の変更（滑りにくい材質への取り替え等）</t>
  </si>
  <si>
    <t>床や通路面の段差解消</t>
  </si>
  <si>
    <t>通路の拡幅等</t>
  </si>
  <si>
    <t>引き戸などへ扉を取り替える</t>
  </si>
  <si>
    <t>和式便所を洋式便所などへ取り替える</t>
  </si>
  <si>
    <t>畳に布団などの床に近い生活からベッドなどの洋式の生活様式に変更をする</t>
  </si>
  <si>
    <t>浴槽を入りやすいものへ取り替える</t>
  </si>
  <si>
    <t>流しや洗面台、台所のコンロを取り替える</t>
  </si>
  <si>
    <t>寝室とトイレの位置など間取りの変更をする</t>
  </si>
  <si>
    <t>浴室やトイレに暖房装置を設置する</t>
  </si>
  <si>
    <t>ブザーの設置など防犯設備や緊急通報のための装置を設置する</t>
  </si>
  <si>
    <t>住宅から公道に出るまでをバリアフリーにする（住宅と公道間の段差解消等）</t>
  </si>
  <si>
    <t>防災対策を行う（耐震補強・防火対策など）</t>
  </si>
  <si>
    <t xml:space="preserve">問２３　住まいや地域の環境について重視することはどのようなことですか。次の中からあてはまるものを全て                    </t>
  </si>
  <si>
    <t xml:space="preserve">        お答えください。（〇はいくつでも）                                                                              </t>
  </si>
  <si>
    <t>部屋の広さや間取り、外観が自分の好みに合うこと</t>
  </si>
  <si>
    <t>手すりが取り付けてある、床の段差が取り除かれているなど、高齢者向けに設計されていること</t>
  </si>
  <si>
    <t>災害や犯罪から身を守るための設備・装置が備わっていること</t>
  </si>
  <si>
    <t>省エネルギー化がなされていること</t>
  </si>
  <si>
    <t>プライバシーが確保されていること</t>
  </si>
  <si>
    <t>子供や孫などと一緒に住むこと、または近くに住めること</t>
  </si>
  <si>
    <t>親しい友人や知人が近くに住んでいること</t>
  </si>
  <si>
    <t>ペットと一緒に暮らせること</t>
  </si>
  <si>
    <t>駅や商店街が近く、移動や買い物が便利にできること</t>
  </si>
  <si>
    <t>近隣の道路が安全で、歩きやすく整備されていること</t>
  </si>
  <si>
    <t>職場に近いなど、現在の職業に適した場所にあること</t>
  </si>
  <si>
    <t>豊かな自然に囲まれていること、または静かであること</t>
  </si>
  <si>
    <t>趣味やレジャーを気軽に楽しめる場所であること</t>
  </si>
  <si>
    <t>医療や介護サービスなどが受けやすいこと</t>
  </si>
  <si>
    <t xml:space="preserve">【Ｆ４で「１　子供あり（同居のみ）」、「２　子供あり（別居のみ）」及び「３　子供あり（同居・別居とも                    </t>
  </si>
  <si>
    <t xml:space="preserve">  に）」と答えた方にお伺いします。】                                                                                    </t>
  </si>
  <si>
    <t xml:space="preserve">問２４．子と同居や近居をしたいと考えていますか。あなたの考えにもっとも近いものを次の中から１つだけ                      </t>
  </si>
  <si>
    <t xml:space="preserve">        選んでお答えください（現在、同居や近居をしている方も、将来、希望する状態をお答えください）。                    </t>
  </si>
  <si>
    <t xml:space="preserve">        （○は１つ）                                                                                                    </t>
  </si>
  <si>
    <t>同居したい、同居を続けたい</t>
    <phoneticPr fontId="2"/>
  </si>
  <si>
    <t>同居ではなく近居したい</t>
    <phoneticPr fontId="2"/>
  </si>
  <si>
    <t>同居か近居のどちらかをしたい</t>
    <phoneticPr fontId="2"/>
  </si>
  <si>
    <t>同居も近居もしたくない</t>
    <phoneticPr fontId="2"/>
  </si>
  <si>
    <t xml:space="preserve">【問２４で「１　同居したい、同居を続けたい」、「２　同居ではなく近居したい」及び「３　同居か近居のど                    </t>
  </si>
  <si>
    <t xml:space="preserve">  ちらかをしたい」と答えた方にお伺いします。】                                                                          </t>
  </si>
  <si>
    <t xml:space="preserve">問２５．同居又は近居をする場合に、どのようなメリットがあると思いますか。次の中からあてはまるものを全                    </t>
  </si>
  <si>
    <t xml:space="preserve">        てお答えください。（〇はいくつでも）                                                                            </t>
  </si>
  <si>
    <t>自立した生活ができなくなった場合に世話をしてもらえる</t>
  </si>
  <si>
    <t>ちょっとした手助けが必要な場合に安心して過ごせる</t>
  </si>
  <si>
    <t>経済的な援助を得られる</t>
    <phoneticPr fontId="2"/>
  </si>
  <si>
    <t>子や孫の世話ができる</t>
    <phoneticPr fontId="2"/>
  </si>
  <si>
    <t>子や孫の経済的な援助ができる</t>
    <phoneticPr fontId="2"/>
  </si>
  <si>
    <t>家賃や光熱費等を節約できる</t>
    <phoneticPr fontId="2"/>
  </si>
  <si>
    <t>メリットはない</t>
    <phoneticPr fontId="2"/>
  </si>
  <si>
    <t xml:space="preserve">問２６．血縁関係のない複数の人々が、居間や食堂等に共有部分のある住宅で、協力して暮らす住まいがあります。                </t>
  </si>
  <si>
    <t xml:space="preserve">        これらの住まいでは、プライバシーを確保した個室を持ちながら、孤立せずに住むことができます。このよ                </t>
  </si>
  <si>
    <t xml:space="preserve">        うな住まいについて、あなたの考えにもっとも近いものを次の中から１つだけ選んでお答えください。                    </t>
  </si>
  <si>
    <t xml:space="preserve">        （○は１つだけ）                                                                                                </t>
  </si>
  <si>
    <t>現在、居住しており、今後も住み続けたい</t>
  </si>
  <si>
    <t>現在、居住しているが、今後は居住する予定はない</t>
  </si>
  <si>
    <t>過去に居住したことがあるが、今後は居住する予定はない</t>
  </si>
  <si>
    <t>興味があり、今後考えたい</t>
  </si>
  <si>
    <t>居住したことなく、今後も居住する予定はない</t>
  </si>
  <si>
    <t xml:space="preserve">問２７．ご自身が亡くなった後、今のお住まいはどのように処分することを考えていますか。次の中から１つだ                    </t>
  </si>
  <si>
    <t xml:space="preserve">        け選んでお答えください。（〇は１つ）                                                                            </t>
  </si>
  <si>
    <t>子供や配偶者（あるいはパートナー）等が住む</t>
  </si>
  <si>
    <t>売却・賃貸等される</t>
    <phoneticPr fontId="2"/>
  </si>
  <si>
    <t>住む予定がなく空き家となる</t>
    <phoneticPr fontId="2"/>
  </si>
  <si>
    <t>リバースモーゲージの返済にあてる</t>
    <phoneticPr fontId="2"/>
  </si>
  <si>
    <t>特に見込んでいることはない</t>
    <phoneticPr fontId="2"/>
  </si>
  <si>
    <t xml:space="preserve">あなたの生活環境について、いくつかの質問をお聞きします                                                                  </t>
  </si>
  <si>
    <t xml:space="preserve">問２８．主に出かけるのはどんな時ですか。次の中からあてはまるものを全てお答えください。（〇はいくつでも）                </t>
  </si>
  <si>
    <t>近所のスーパーや商店での買い物</t>
    <phoneticPr fontId="2"/>
  </si>
  <si>
    <t>デパートなど大型店での買い物</t>
    <phoneticPr fontId="2"/>
  </si>
  <si>
    <t>通院</t>
    <phoneticPr fontId="2"/>
  </si>
  <si>
    <t>高齢者施設などへの通所（自らが介護あるいは医療的処置を受けるために、デイサービスなどを利用する場合）</t>
  </si>
  <si>
    <t>知人・親族などを訪問</t>
    <phoneticPr fontId="2"/>
  </si>
  <si>
    <t>散歩</t>
    <phoneticPr fontId="2"/>
  </si>
  <si>
    <t>趣味・余暇・社会活動</t>
    <phoneticPr fontId="2"/>
  </si>
  <si>
    <t>仕事</t>
    <phoneticPr fontId="2"/>
  </si>
  <si>
    <t>銀行や役所など</t>
    <phoneticPr fontId="2"/>
  </si>
  <si>
    <t xml:space="preserve">問２９．ふだん、（散歩なども含め）どのくらいの頻度で外出しますか。次の中から１つだけ選んでお答えくだ                    </t>
  </si>
  <si>
    <t xml:space="preserve">        さい。（○は１つ）                                                                                              </t>
  </si>
  <si>
    <t>ほとんど毎日</t>
    <phoneticPr fontId="2"/>
  </si>
  <si>
    <t>２～３日に１回</t>
    <phoneticPr fontId="2"/>
  </si>
  <si>
    <t>週に１回</t>
    <phoneticPr fontId="2"/>
  </si>
  <si>
    <t>月に１～２回</t>
    <phoneticPr fontId="2"/>
  </si>
  <si>
    <t>年に数回</t>
    <phoneticPr fontId="2"/>
  </si>
  <si>
    <t>ほとんど外出しない</t>
    <phoneticPr fontId="2"/>
  </si>
  <si>
    <t xml:space="preserve">問３０．ふだん外出する時に何を利用しますか。次の中からあてはまるものを全てお答えください。                              </t>
  </si>
  <si>
    <t xml:space="preserve">        （〇はいくつでも）                                                                                              </t>
  </si>
  <si>
    <t xml:space="preserve">【問３０で「５　バイク・スクーター」及び「６　自分で運転する自動車」と回答した方にお伺いします。】                      </t>
  </si>
  <si>
    <t xml:space="preserve">問３１．どのくらいの頻度で自動車・バイク等を運転しますか。次の中から１つだけ選んでお答えください。                      </t>
  </si>
  <si>
    <t xml:space="preserve">        （〇は１つ）                                                                                                    </t>
  </si>
  <si>
    <t>ほとんど毎日運転する</t>
    <phoneticPr fontId="2"/>
  </si>
  <si>
    <t>週２，３回は運転する</t>
    <phoneticPr fontId="2"/>
  </si>
  <si>
    <t>週に１回くらいは運転する</t>
    <phoneticPr fontId="2"/>
  </si>
  <si>
    <t>月に数回しか運転しない</t>
    <phoneticPr fontId="2"/>
  </si>
  <si>
    <t>年に数回しか運転しない</t>
    <phoneticPr fontId="2"/>
  </si>
  <si>
    <t xml:space="preserve">問３２．今後、自動車・バイク等を運転することについて、どのようにお考えですか。あなたのお考えに最も近                    </t>
  </si>
  <si>
    <t xml:space="preserve">        いものを１つお答えください。（〇は１つ）                                                                        </t>
  </si>
  <si>
    <t>一定の年齢になったら、自動車・バイク等の運転をやめようと思っている</t>
  </si>
  <si>
    <t>視力の低下などにより運転の支障を感じたら、自動車・バイク等の運転をやめようと思っている</t>
  </si>
  <si>
    <t>公共交通機関のサービスレベルが上がれば、自動車・バイク等の運転をやめようと思っている</t>
  </si>
  <si>
    <t>年齢や身体的な支障の有無にかかわらず、自動車・バイク等の運転を続けようと思っている</t>
  </si>
  <si>
    <t>特に考えていない</t>
    <phoneticPr fontId="2"/>
  </si>
  <si>
    <t xml:space="preserve">問３３．あなたがお住まいの地域で、不便に思ったり、気になったりすることはありますか。次の中からあては                    </t>
  </si>
  <si>
    <t xml:space="preserve">        まるものを全てお答えください。（〇はいくつでも）                                                                </t>
  </si>
  <si>
    <t>日常の買い物に不便</t>
    <phoneticPr fontId="2"/>
  </si>
  <si>
    <t>医院や病院への通院に不便</t>
    <phoneticPr fontId="2"/>
  </si>
  <si>
    <t>図書館や集会施設などの公共施設が不足</t>
  </si>
  <si>
    <t>集会施設、役所、商店など公共的建物が高齢者にとって使いにくい</t>
  </si>
  <si>
    <t>交通機関が高齢者には使いにくい、または整備されていない</t>
  </si>
  <si>
    <t>近隣道路が整備されていない</t>
  </si>
  <si>
    <t>交通事故にあいそうで心配</t>
    <phoneticPr fontId="2"/>
  </si>
  <si>
    <t>散歩に適した公園や道路がない</t>
    <phoneticPr fontId="2"/>
  </si>
  <si>
    <t>防災対策や防犯対策に不安がある</t>
    <phoneticPr fontId="2"/>
  </si>
  <si>
    <t>子供の遊び場や子育て支援サービスが不足</t>
  </si>
  <si>
    <t xml:space="preserve">問３４．次のうち、今後特に力を入れてほしい政策や支援、地域で取り組んでほしいことなどはありますか。                      </t>
  </si>
  <si>
    <t xml:space="preserve">        次の中からあてはまるものを全てお答えください。（〇はいくつでも）                                                </t>
  </si>
  <si>
    <t>(%)</t>
  </si>
  <si>
    <t>最頻値</t>
    <phoneticPr fontId="2"/>
  </si>
  <si>
    <t>70,75</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</si>
</sst>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quot;-&quot;;##0.0"/>
  </numFmts>
  <fonts count="7">
    <font>
      <sz val="11"/>
      <color theme="1"/>
      <name val="ＭＳ Ｐゴシック"/>
      <family val="2"/>
      <charset val="128"/>
    </font>
    <font>
      <sz val="9"/>
      <color theme="1"/>
      <name val="ＭＳ 明朝"/>
      <family val="1"/>
      <charset val="128"/>
    </font>
    <font>
      <sz val="6"/>
      <name val="ＭＳ Ｐゴシック"/>
      <family val="2"/>
      <charset val="128"/>
    </font>
    <font>
      <sz val="11"/>
      <color theme="1"/>
      <name val="ＭＳ Ｐゴシック"/>
      <family val="3"/>
      <charset val="128"/>
    </font>
    <font>
      <sz val="9"/>
      <color theme="1"/>
      <name val="Meiryo UI"/>
      <family val="3"/>
      <charset val="128"/>
    </font>
    <font>
      <u/>
      <sz val="11"/>
      <color theme="10"/>
      <name val="ＭＳ Ｐゴシック"/>
      <family val="2"/>
      <charset val="128"/>
    </font>
    <font>
      <u/>
      <sz val="9"/>
      <color rgb="FF0000FF"/>
      <name val="Meiryo UI"/>
      <family val="3"/>
      <charset val="128"/>
    </font>
  </fonts>
  <fills count="3">
    <fill>
      <patternFill patternType="none"/>
    </fill>
    <fill>
      <patternFill patternType="gray125"/>
    </fill>
    <fill>
      <patternFill patternType="solid">
        <fgColor rgb="FFDAEEF3"/>
        <bgColor indexed="64"/>
      </patternFill>
    </fill>
  </fills>
  <borders count="11">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dotted">
        <color rgb="FF000000"/>
      </top>
      <bottom/>
      <diagonal/>
    </border>
    <border>
      <left style="thin">
        <color rgb="FF000000"/>
      </left>
      <right style="thin">
        <color rgb="FF000000"/>
      </right>
      <top style="dotted">
        <color rgb="FF000000"/>
      </top>
      <bottom style="thin">
        <color rgb="FF000000"/>
      </bottom>
      <diagonal/>
    </border>
  </borders>
  <cellStyleXfs count="3">
    <xf numFmtId="0" fontId="0" fillId="0" borderId="0">
      <alignment vertical="center"/>
    </xf>
    <xf numFmtId="0" fontId="3" fillId="0" borderId="0">
      <alignment vertical="center"/>
    </xf>
    <xf numFmtId="0" fontId="5" fillId="0" borderId="0" applyNumberFormat="0" applyFill="0" applyBorder="0" applyAlignment="0" applyProtection="0">
      <alignment vertical="center"/>
    </xf>
  </cellStyleXfs>
  <cellXfs count="42">
    <xf numFmtId="0" fontId="0" fillId="0" borderId="0" xfId="0">
      <alignment vertical="center"/>
    </xf>
    <xf numFmtId="0" fontId="4" fillId="0" borderId="0" xfId="0" applyFont="1">
      <alignment vertical="center"/>
    </xf>
    <xf numFmtId="0" fontId="4" fillId="0" borderId="0" xfId="0" applyFont="1" applyAlignment="1"/>
    <xf numFmtId="0" fontId="4" fillId="2" borderId="5" xfId="0" applyFont="1" applyFill="1" applyBorder="1" applyAlignment="1">
      <alignment horizontal="center" vertical="center"/>
    </xf>
    <xf numFmtId="0" fontId="4" fillId="0" borderId="5" xfId="0" applyFont="1" applyBorder="1" applyAlignment="1">
      <alignment vertical="center" wrapText="1"/>
    </xf>
    <xf numFmtId="0" fontId="4" fillId="2" borderId="7" xfId="0" applyFont="1" applyFill="1" applyBorder="1" applyAlignment="1">
      <alignment horizontal="center" vertical="center"/>
    </xf>
    <xf numFmtId="49" fontId="4" fillId="0" borderId="0" xfId="1" applyNumberFormat="1" applyFont="1" applyAlignment="1">
      <alignment horizontal="right" vertical="center"/>
    </xf>
    <xf numFmtId="49" fontId="4" fillId="0" borderId="0" xfId="1" applyNumberFormat="1" applyFont="1" applyAlignment="1">
      <alignment horizontal="left" vertical="center"/>
    </xf>
    <xf numFmtId="49" fontId="4" fillId="0" borderId="3" xfId="1" applyNumberFormat="1" applyFont="1" applyBorder="1" applyAlignment="1">
      <alignment horizontal="left" vertical="center"/>
    </xf>
    <xf numFmtId="176" fontId="4" fillId="0" borderId="3"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1" xfId="1" applyNumberFormat="1" applyFont="1" applyBorder="1" applyAlignment="1">
      <alignment horizontal="left" vertical="center"/>
    </xf>
    <xf numFmtId="49" fontId="4" fillId="0" borderId="0" xfId="1" applyNumberFormat="1" applyFont="1" applyAlignment="1">
      <alignment horizontal="left" vertical="top"/>
    </xf>
    <xf numFmtId="0" fontId="4" fillId="0" borderId="0" xfId="1" applyFont="1">
      <alignment vertical="center"/>
    </xf>
    <xf numFmtId="177" fontId="4" fillId="0" borderId="3" xfId="1" applyNumberFormat="1" applyFont="1" applyBorder="1" applyAlignment="1">
      <alignment horizontal="right" vertical="center"/>
    </xf>
    <xf numFmtId="177" fontId="4" fillId="0" borderId="2" xfId="1" applyNumberFormat="1" applyFont="1" applyBorder="1" applyAlignment="1">
      <alignment horizontal="right" vertical="center"/>
    </xf>
    <xf numFmtId="177" fontId="4" fillId="0" borderId="1" xfId="1" applyNumberFormat="1" applyFont="1" applyBorder="1" applyAlignment="1">
      <alignment horizontal="right" vertical="center"/>
    </xf>
    <xf numFmtId="0" fontId="6" fillId="0" borderId="5" xfId="2" applyFont="1" applyBorder="1" applyAlignment="1">
      <alignment vertical="center" wrapText="1"/>
    </xf>
    <xf numFmtId="0" fontId="6" fillId="0" borderId="0" xfId="2" applyNumberFormat="1" applyFont="1" applyAlignment="1">
      <alignment horizontal="left" vertical="center"/>
    </xf>
    <xf numFmtId="49" fontId="4" fillId="0" borderId="4" xfId="1" applyNumberFormat="1" applyFont="1" applyBorder="1" applyAlignment="1">
      <alignment horizontal="center" vertical="top"/>
    </xf>
    <xf numFmtId="49" fontId="4" fillId="0" borderId="3" xfId="1" applyNumberFormat="1" applyFont="1" applyBorder="1" applyAlignment="1">
      <alignment horizontal="center" vertical="top" wrapText="1"/>
    </xf>
    <xf numFmtId="0" fontId="4" fillId="0" borderId="0" xfId="1" applyFont="1" applyAlignment="1">
      <alignment horizontal="center" vertical="top"/>
    </xf>
    <xf numFmtId="49" fontId="4" fillId="0" borderId="3" xfId="1" applyNumberFormat="1" applyFont="1" applyBorder="1" applyAlignment="1">
      <alignment horizontal="center" vertical="center"/>
    </xf>
    <xf numFmtId="49" fontId="4" fillId="0" borderId="9" xfId="1" applyNumberFormat="1" applyFont="1" applyBorder="1" applyAlignment="1">
      <alignment horizontal="left" vertical="center"/>
    </xf>
    <xf numFmtId="176" fontId="4" fillId="0" borderId="9" xfId="1" applyNumberFormat="1" applyFont="1" applyBorder="1" applyAlignment="1">
      <alignment horizontal="right" vertical="center"/>
    </xf>
    <xf numFmtId="177" fontId="4" fillId="0" borderId="9" xfId="1" applyNumberFormat="1" applyFont="1" applyBorder="1" applyAlignment="1">
      <alignment horizontal="right" vertical="center"/>
    </xf>
    <xf numFmtId="49" fontId="4" fillId="0" borderId="10" xfId="1" applyNumberFormat="1" applyFont="1" applyBorder="1" applyAlignment="1">
      <alignment horizontal="left" vertical="center"/>
    </xf>
    <xf numFmtId="176" fontId="4" fillId="0" borderId="10" xfId="1" applyNumberFormat="1" applyFont="1" applyBorder="1" applyAlignment="1">
      <alignment horizontal="right" vertical="center"/>
    </xf>
    <xf numFmtId="0" fontId="4" fillId="0" borderId="0" xfId="1" applyFont="1" applyAlignment="1">
      <alignment horizontal="right" vertical="center"/>
    </xf>
    <xf numFmtId="177" fontId="4" fillId="0" borderId="10" xfId="1" applyNumberFormat="1" applyFont="1" applyBorder="1" applyAlignment="1">
      <alignment horizontal="right" vertical="center"/>
    </xf>
    <xf numFmtId="177" fontId="4" fillId="0" borderId="0" xfId="1" applyNumberFormat="1" applyFont="1">
      <alignment vertical="center"/>
    </xf>
    <xf numFmtId="177" fontId="4" fillId="0" borderId="3" xfId="1" applyNumberFormat="1" applyFont="1" applyBorder="1" applyAlignment="1">
      <alignment horizontal="center" vertical="top" wrapText="1"/>
    </xf>
    <xf numFmtId="177" fontId="4" fillId="0" borderId="3" xfId="1" applyNumberFormat="1" applyFont="1" applyBorder="1" applyAlignment="1">
      <alignment horizontal="left" vertical="center"/>
    </xf>
    <xf numFmtId="176" fontId="4" fillId="0" borderId="2" xfId="1" applyNumberFormat="1" applyFont="1" applyBorder="1" applyAlignment="1">
      <alignment horizontal="right" vertical="center"/>
    </xf>
    <xf numFmtId="176" fontId="4" fillId="0" borderId="0" xfId="1" applyNumberFormat="1" applyFont="1">
      <alignment vertical="center"/>
    </xf>
    <xf numFmtId="176" fontId="4" fillId="0" borderId="3" xfId="1" applyNumberFormat="1" applyFont="1" applyBorder="1" applyAlignment="1">
      <alignment horizontal="center" vertical="top" wrapText="1"/>
    </xf>
    <xf numFmtId="176" fontId="4" fillId="0" borderId="3" xfId="1" applyNumberFormat="1" applyFont="1" applyBorder="1" applyAlignment="1">
      <alignment horizontal="left" vertical="center"/>
    </xf>
    <xf numFmtId="176" fontId="4" fillId="0" borderId="1" xfId="1" applyNumberFormat="1" applyFont="1" applyBorder="1" applyAlignment="1">
      <alignment horizontal="right"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cellXfs>
  <cellStyles count="3">
    <cellStyle name="ハイパーリンク" xfId="2" builtinId="8"/>
    <cellStyle name="標準" xfId="0" builtinId="0"/>
    <cellStyle name="標準 2" xfId="1" xr:uid="{67B56955-5334-448A-A1D5-7C7B85910932}"/>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calcChain" Target="calcChain.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customXml" Target="../customXml/item2.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sharedStrings" Target="sharedStrings.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F4A11-72F4-44A3-845E-5943C0A36191}">
  <sheetPr codeName="Sheet42"/>
  <dimension ref="B1:I56"/>
  <sheetViews>
    <sheetView tabSelected="1" workbookViewId="0"/>
  </sheetViews>
  <sheetFormatPr defaultColWidth="8.875" defaultRowHeight="12"/>
  <cols>
    <col min="1" max="1" width="3.625" style="2" customWidth="1"/>
    <col min="2" max="2" width="5.625" style="2" customWidth="1"/>
    <col min="3" max="3" width="7.625" style="2" customWidth="1"/>
    <col min="4" max="4" width="26.625" style="2" customWidth="1"/>
    <col min="5" max="5" width="7.625" style="2" customWidth="1"/>
    <col min="6" max="6" width="26.625" style="2" customWidth="1"/>
    <col min="7" max="9" width="10.625" style="2" customWidth="1"/>
    <col min="10" max="16384" width="8.875" style="2"/>
  </cols>
  <sheetData>
    <row r="1" spans="2:9">
      <c r="B1" s="1"/>
    </row>
    <row r="2" spans="2:9">
      <c r="B2" s="2" t="s">
        <v>0</v>
      </c>
    </row>
    <row r="5" spans="2:9">
      <c r="B5" s="38" t="s">
        <v>1</v>
      </c>
      <c r="C5" s="39" t="s">
        <v>2</v>
      </c>
      <c r="D5" s="40"/>
      <c r="E5" s="41"/>
      <c r="F5" s="5" t="s">
        <v>3</v>
      </c>
      <c r="G5" s="38" t="s">
        <v>4</v>
      </c>
      <c r="H5" s="38" t="s">
        <v>5</v>
      </c>
      <c r="I5" s="38" t="s">
        <v>6</v>
      </c>
    </row>
    <row r="6" spans="2:9">
      <c r="B6" s="38"/>
      <c r="C6" s="3" t="s">
        <v>7</v>
      </c>
      <c r="D6" s="3" t="s">
        <v>8</v>
      </c>
      <c r="E6" s="3" t="s">
        <v>9</v>
      </c>
      <c r="F6" s="3" t="s">
        <v>8</v>
      </c>
      <c r="G6" s="38"/>
      <c r="H6" s="38"/>
      <c r="I6" s="38"/>
    </row>
    <row r="7" spans="2:9">
      <c r="B7" s="4">
        <v>1</v>
      </c>
      <c r="C7" s="4" t="s">
        <v>10</v>
      </c>
      <c r="D7" s="4" t="s">
        <v>11</v>
      </c>
      <c r="E7" s="4" t="s">
        <v>12</v>
      </c>
      <c r="F7" s="4" t="s">
        <v>13</v>
      </c>
      <c r="G7" s="17" t="str">
        <f xml:space="preserve"> HYPERLINK("#'F1_N'!A3:D123", "F1_N")</f>
        <v>F1_N</v>
      </c>
      <c r="H7" s="17" t="str">
        <f xml:space="preserve"> HYPERLINK("#'F1_%'!A3:D123", "F1_%")</f>
        <v>F1_%</v>
      </c>
      <c r="I7" s="17" t="str">
        <f xml:space="preserve"> HYPERLINK("#'F1_N%'!A3:D229", "F1_N%")</f>
        <v>F1_N%</v>
      </c>
    </row>
    <row r="8" spans="2:9">
      <c r="B8" s="4">
        <v>2</v>
      </c>
      <c r="C8" s="4" t="s">
        <v>14</v>
      </c>
      <c r="D8" s="4" t="s">
        <v>15</v>
      </c>
      <c r="E8" s="4" t="s">
        <v>12</v>
      </c>
      <c r="F8" s="4" t="s">
        <v>13</v>
      </c>
      <c r="G8" s="17" t="str">
        <f xml:space="preserve"> HYPERLINK("#'F2_N'!A3:P121", "F2_N")</f>
        <v>F2_N</v>
      </c>
      <c r="H8" s="17" t="str">
        <f xml:space="preserve"> HYPERLINK("#'F2_%'!A3:P121", "F2_%")</f>
        <v>F2_%</v>
      </c>
      <c r="I8" s="17" t="str">
        <f xml:space="preserve"> HYPERLINK("#'F2_N%'!A3:P227", "F2_N%")</f>
        <v>F2_N%</v>
      </c>
    </row>
    <row r="9" spans="2:9" ht="36">
      <c r="B9" s="4">
        <v>3</v>
      </c>
      <c r="C9" s="4" t="s">
        <v>16</v>
      </c>
      <c r="D9" s="4" t="s">
        <v>17</v>
      </c>
      <c r="E9" s="4" t="s">
        <v>12</v>
      </c>
      <c r="F9" s="4" t="s">
        <v>13</v>
      </c>
      <c r="G9" s="17" t="str">
        <f xml:space="preserve"> HYPERLINK("#'F3_N'!A3:G121", "F3_N")</f>
        <v>F3_N</v>
      </c>
      <c r="H9" s="17" t="str">
        <f xml:space="preserve"> HYPERLINK("#'F3_%'!A3:G121", "F3_%")</f>
        <v>F3_%</v>
      </c>
      <c r="I9" s="17" t="str">
        <f xml:space="preserve"> HYPERLINK("#'F3_N%'!A3:G227", "F3_N%")</f>
        <v>F3_N%</v>
      </c>
    </row>
    <row r="10" spans="2:9" ht="36">
      <c r="B10" s="4">
        <v>4</v>
      </c>
      <c r="C10" s="4" t="s">
        <v>18</v>
      </c>
      <c r="D10" s="4" t="s">
        <v>19</v>
      </c>
      <c r="E10" s="4" t="s">
        <v>12</v>
      </c>
      <c r="F10" s="4" t="s">
        <v>13</v>
      </c>
      <c r="G10" s="17" t="str">
        <f xml:space="preserve"> HYPERLINK("#'F4_N'!A3:G122", "F4_N")</f>
        <v>F4_N</v>
      </c>
      <c r="H10" s="17" t="str">
        <f xml:space="preserve"> HYPERLINK("#'F4_%'!A3:G122", "F4_%")</f>
        <v>F4_%</v>
      </c>
      <c r="I10" s="17" t="str">
        <f xml:space="preserve"> HYPERLINK("#'F4_N%'!A3:G228", "F4_N%")</f>
        <v>F4_N%</v>
      </c>
    </row>
    <row r="11" spans="2:9" ht="36">
      <c r="B11" s="4">
        <v>5</v>
      </c>
      <c r="C11" s="4" t="s">
        <v>20</v>
      </c>
      <c r="D11" s="4" t="s">
        <v>21</v>
      </c>
      <c r="E11" s="4" t="s">
        <v>22</v>
      </c>
      <c r="F11" s="4" t="s">
        <v>13</v>
      </c>
      <c r="G11" s="17" t="str">
        <f xml:space="preserve"> HYPERLINK("#'F5_N'!A3:H122", "F5_N")</f>
        <v>F5_N</v>
      </c>
      <c r="H11" s="17" t="str">
        <f xml:space="preserve"> HYPERLINK("#'F5_%'!A3:H122", "F5_%")</f>
        <v>F5_%</v>
      </c>
      <c r="I11" s="17" t="str">
        <f xml:space="preserve"> HYPERLINK("#'F5_N%'!A3:H228", "F5_N%")</f>
        <v>F5_N%</v>
      </c>
    </row>
    <row r="12" spans="2:9" ht="24">
      <c r="B12" s="4">
        <v>6</v>
      </c>
      <c r="C12" s="4" t="s">
        <v>23</v>
      </c>
      <c r="D12" s="4" t="s">
        <v>24</v>
      </c>
      <c r="E12" s="4" t="s">
        <v>12</v>
      </c>
      <c r="F12" s="4" t="s">
        <v>13</v>
      </c>
      <c r="G12" s="17" t="str">
        <f xml:space="preserve"> HYPERLINK("#'F6_N'!A3:J121", "F6_N")</f>
        <v>F6_N</v>
      </c>
      <c r="H12" s="17" t="str">
        <f xml:space="preserve"> HYPERLINK("#'F6_%'!A3:J121", "F6_%")</f>
        <v>F6_%</v>
      </c>
      <c r="I12" s="17" t="str">
        <f xml:space="preserve"> HYPERLINK("#'F6_N%'!A3:J227", "F6_N%")</f>
        <v>F6_N%</v>
      </c>
    </row>
    <row r="13" spans="2:9" ht="36">
      <c r="B13" s="4">
        <v>7</v>
      </c>
      <c r="C13" s="4" t="s">
        <v>25</v>
      </c>
      <c r="D13" s="4" t="s">
        <v>26</v>
      </c>
      <c r="E13" s="4" t="s">
        <v>12</v>
      </c>
      <c r="F13" s="4" t="s">
        <v>13</v>
      </c>
      <c r="G13" s="17" t="str">
        <f xml:space="preserve"> HYPERLINK("#'F7_N'!A3:E121", "F7_N")</f>
        <v>F7_N</v>
      </c>
      <c r="H13" s="17" t="str">
        <f xml:space="preserve"> HYPERLINK("#'F7_%'!A3:E121", "F7_%")</f>
        <v>F7_%</v>
      </c>
      <c r="I13" s="17" t="str">
        <f xml:space="preserve"> HYPERLINK("#'F7_N%'!A3:E227", "F7_N%")</f>
        <v>F7_N%</v>
      </c>
    </row>
    <row r="14" spans="2:9" ht="36">
      <c r="B14" s="4">
        <v>8</v>
      </c>
      <c r="C14" s="4" t="s">
        <v>27</v>
      </c>
      <c r="D14" s="4" t="s">
        <v>28</v>
      </c>
      <c r="E14" s="4" t="s">
        <v>12</v>
      </c>
      <c r="F14" s="4" t="s">
        <v>13</v>
      </c>
      <c r="G14" s="17" t="str">
        <f xml:space="preserve"> HYPERLINK("#'F8_N'!A3:K121", "F8_N")</f>
        <v>F8_N</v>
      </c>
      <c r="H14" s="17" t="str">
        <f xml:space="preserve"> HYPERLINK("#'F8_%'!A3:K121", "F8_%")</f>
        <v>F8_%</v>
      </c>
      <c r="I14" s="17" t="str">
        <f xml:space="preserve"> HYPERLINK("#'F8_N%'!A3:K227", "F8_N%")</f>
        <v>F8_N%</v>
      </c>
    </row>
    <row r="15" spans="2:9" ht="72">
      <c r="B15" s="4">
        <v>9</v>
      </c>
      <c r="C15" s="4" t="s">
        <v>29</v>
      </c>
      <c r="D15" s="4" t="s">
        <v>30</v>
      </c>
      <c r="E15" s="4" t="s">
        <v>12</v>
      </c>
      <c r="F15" s="4" t="s">
        <v>13</v>
      </c>
      <c r="G15" s="17" t="str">
        <f xml:space="preserve"> HYPERLINK("#'F9_N'!A3:N123", "F9_N")</f>
        <v>F9_N</v>
      </c>
      <c r="H15" s="17" t="str">
        <f xml:space="preserve"> HYPERLINK("#'F9_%'!A3:N123", "F9_%")</f>
        <v>F9_%</v>
      </c>
      <c r="I15" s="17" t="str">
        <f xml:space="preserve"> HYPERLINK("#'F9_N%'!A3:N229", "F9_N%")</f>
        <v>F9_N%</v>
      </c>
    </row>
    <row r="16" spans="2:9" ht="24">
      <c r="B16" s="4">
        <v>10</v>
      </c>
      <c r="C16" s="4" t="s">
        <v>31</v>
      </c>
      <c r="D16" s="4" t="s">
        <v>32</v>
      </c>
      <c r="E16" s="4" t="s">
        <v>12</v>
      </c>
      <c r="F16" s="4" t="s">
        <v>13</v>
      </c>
      <c r="G16" s="17" t="str">
        <f xml:space="preserve"> HYPERLINK("#'問1_N'!A3:J123", "問1_N")</f>
        <v>問1_N</v>
      </c>
      <c r="H16" s="17" t="str">
        <f xml:space="preserve"> HYPERLINK("#'問1_%'!A3:J123", "問1_%")</f>
        <v>問1_%</v>
      </c>
      <c r="I16" s="17" t="str">
        <f xml:space="preserve"> HYPERLINK("#'問1_N%'!A3:J229", "問1_N%")</f>
        <v>問1_N%</v>
      </c>
    </row>
    <row r="17" spans="2:9" ht="48">
      <c r="B17" s="4">
        <v>11</v>
      </c>
      <c r="C17" s="4" t="s">
        <v>33</v>
      </c>
      <c r="D17" s="4" t="s">
        <v>34</v>
      </c>
      <c r="E17" s="4" t="s">
        <v>12</v>
      </c>
      <c r="F17" s="4" t="s">
        <v>13</v>
      </c>
      <c r="G17" s="17" t="str">
        <f xml:space="preserve"> HYPERLINK("#'問2_イ_N'!A3:F122", "問2_イ_N")</f>
        <v>問2_イ_N</v>
      </c>
      <c r="H17" s="17" t="str">
        <f xml:space="preserve"> HYPERLINK("#'問2_イ_%'!A3:F122", "問2_イ_%")</f>
        <v>問2_イ_%</v>
      </c>
      <c r="I17" s="17" t="str">
        <f xml:space="preserve"> HYPERLINK("#'問2_イ_N%'!A3:F228", "問2_イ_N%")</f>
        <v>問2_イ_N%</v>
      </c>
    </row>
    <row r="18" spans="2:9" ht="48">
      <c r="B18" s="4">
        <v>12</v>
      </c>
      <c r="C18" s="4" t="s">
        <v>35</v>
      </c>
      <c r="D18" s="4" t="s">
        <v>36</v>
      </c>
      <c r="E18" s="4" t="s">
        <v>12</v>
      </c>
      <c r="F18" s="4" t="s">
        <v>13</v>
      </c>
      <c r="G18" s="17" t="str">
        <f xml:space="preserve"> HYPERLINK("#'問2_ロ_N'!A3:F122", "問2_ロ_N")</f>
        <v>問2_ロ_N</v>
      </c>
      <c r="H18" s="17" t="str">
        <f xml:space="preserve"> HYPERLINK("#'問2_ロ_%'!A3:F122", "問2_ロ_%")</f>
        <v>問2_ロ_%</v>
      </c>
      <c r="I18" s="17" t="str">
        <f xml:space="preserve"> HYPERLINK("#'問2_ロ_N%'!A3:F228", "問2_ロ_N%")</f>
        <v>問2_ロ_N%</v>
      </c>
    </row>
    <row r="19" spans="2:9" ht="36">
      <c r="B19" s="4">
        <v>13</v>
      </c>
      <c r="C19" s="4" t="s">
        <v>37</v>
      </c>
      <c r="D19" s="4" t="s">
        <v>38</v>
      </c>
      <c r="E19" s="4" t="s">
        <v>12</v>
      </c>
      <c r="F19" s="4" t="s">
        <v>13</v>
      </c>
      <c r="G19" s="17" t="str">
        <f xml:space="preserve"> HYPERLINK("#'問2_ハ_N'!A3:F122", "問2_ハ_N")</f>
        <v>問2_ハ_N</v>
      </c>
      <c r="H19" s="17" t="str">
        <f xml:space="preserve"> HYPERLINK("#'問2_ハ_%'!A3:F122", "問2_ハ_%")</f>
        <v>問2_ハ_%</v>
      </c>
      <c r="I19" s="17" t="str">
        <f xml:space="preserve"> HYPERLINK("#'問2_ハ_N%'!A3:F228", "問2_ハ_N%")</f>
        <v>問2_ハ_N%</v>
      </c>
    </row>
    <row r="20" spans="2:9" ht="60">
      <c r="B20" s="4">
        <v>14</v>
      </c>
      <c r="C20" s="4" t="s">
        <v>39</v>
      </c>
      <c r="D20" s="4" t="s">
        <v>40</v>
      </c>
      <c r="E20" s="4" t="s">
        <v>12</v>
      </c>
      <c r="F20" s="4" t="s">
        <v>13</v>
      </c>
      <c r="G20" s="17" t="str">
        <f xml:space="preserve"> HYPERLINK("#'問2_ニ_N'!A3:F122", "問2_ニ_N")</f>
        <v>問2_ニ_N</v>
      </c>
      <c r="H20" s="17" t="str">
        <f xml:space="preserve"> HYPERLINK("#'問2_ニ_%'!A3:F122", "問2_ニ_%")</f>
        <v>問2_ニ_%</v>
      </c>
      <c r="I20" s="17" t="str">
        <f xml:space="preserve"> HYPERLINK("#'問2_ニ_N%'!A3:F228", "問2_ニ_N%")</f>
        <v>問2_ニ_N%</v>
      </c>
    </row>
    <row r="21" spans="2:9" ht="48">
      <c r="B21" s="4">
        <v>15</v>
      </c>
      <c r="C21" s="4" t="s">
        <v>41</v>
      </c>
      <c r="D21" s="4" t="s">
        <v>42</v>
      </c>
      <c r="E21" s="4" t="s">
        <v>12</v>
      </c>
      <c r="F21" s="4" t="s">
        <v>13</v>
      </c>
      <c r="G21" s="17" t="str">
        <f xml:space="preserve"> HYPERLINK("#'問2_ホ_N'!A3:F122", "問2_ホ_N")</f>
        <v>問2_ホ_N</v>
      </c>
      <c r="H21" s="17" t="str">
        <f xml:space="preserve"> HYPERLINK("#'問2_ホ_%'!A3:F122", "問2_ホ_%")</f>
        <v>問2_ホ_%</v>
      </c>
      <c r="I21" s="17" t="str">
        <f xml:space="preserve"> HYPERLINK("#'問2_ホ_N%'!A3:F228", "問2_ホ_N%")</f>
        <v>問2_ホ_N%</v>
      </c>
    </row>
    <row r="22" spans="2:9" ht="48">
      <c r="B22" s="4">
        <v>16</v>
      </c>
      <c r="C22" s="4" t="s">
        <v>43</v>
      </c>
      <c r="D22" s="4" t="s">
        <v>44</v>
      </c>
      <c r="E22" s="4" t="s">
        <v>12</v>
      </c>
      <c r="F22" s="4" t="s">
        <v>13</v>
      </c>
      <c r="G22" s="17" t="str">
        <f xml:space="preserve"> HYPERLINK("#'問2_ヘ_N'!A3:F122", "問2_ヘ_N")</f>
        <v>問2_ヘ_N</v>
      </c>
      <c r="H22" s="17" t="str">
        <f xml:space="preserve"> HYPERLINK("#'問2_ヘ_%'!A3:F122", "問2_ヘ_%")</f>
        <v>問2_ヘ_%</v>
      </c>
      <c r="I22" s="17" t="str">
        <f xml:space="preserve"> HYPERLINK("#'問2_ヘ_N%'!A3:F228", "問2_ヘ_N%")</f>
        <v>問2_ヘ_N%</v>
      </c>
    </row>
    <row r="23" spans="2:9" ht="48">
      <c r="B23" s="4">
        <v>17</v>
      </c>
      <c r="C23" s="4" t="s">
        <v>45</v>
      </c>
      <c r="D23" s="4" t="s">
        <v>46</v>
      </c>
      <c r="E23" s="4" t="s">
        <v>12</v>
      </c>
      <c r="F23" s="4" t="s">
        <v>13</v>
      </c>
      <c r="G23" s="17" t="str">
        <f xml:space="preserve"> HYPERLINK("#'問2_ト_N'!A3:F122", "問2_ト_N")</f>
        <v>問2_ト_N</v>
      </c>
      <c r="H23" s="17" t="str">
        <f xml:space="preserve"> HYPERLINK("#'問2_ト_%'!A3:F122", "問2_ト_%")</f>
        <v>問2_ト_%</v>
      </c>
      <c r="I23" s="17" t="str">
        <f xml:space="preserve"> HYPERLINK("#'問2_ト_N%'!A3:F228", "問2_ト_N%")</f>
        <v>問2_ト_N%</v>
      </c>
    </row>
    <row r="24" spans="2:9" ht="48">
      <c r="B24" s="4">
        <v>18</v>
      </c>
      <c r="C24" s="4" t="s">
        <v>47</v>
      </c>
      <c r="D24" s="4" t="s">
        <v>48</v>
      </c>
      <c r="E24" s="4" t="s">
        <v>12</v>
      </c>
      <c r="F24" s="4" t="s">
        <v>13</v>
      </c>
      <c r="G24" s="17" t="str">
        <f xml:space="preserve"> HYPERLINK("#'問2_チ_N'!A3:F122", "問2_チ_N")</f>
        <v>問2_チ_N</v>
      </c>
      <c r="H24" s="17" t="str">
        <f xml:space="preserve"> HYPERLINK("#'問2_チ_%'!A3:F122", "問2_チ_%")</f>
        <v>問2_チ_%</v>
      </c>
      <c r="I24" s="17" t="str">
        <f xml:space="preserve"> HYPERLINK("#'問2_チ_N%'!A3:F228", "問2_チ_N%")</f>
        <v>問2_チ_N%</v>
      </c>
    </row>
    <row r="25" spans="2:9" ht="36">
      <c r="B25" s="4">
        <v>19</v>
      </c>
      <c r="C25" s="4" t="s">
        <v>49</v>
      </c>
      <c r="D25" s="4" t="s">
        <v>50</v>
      </c>
      <c r="E25" s="4" t="s">
        <v>12</v>
      </c>
      <c r="F25" s="4" t="s">
        <v>13</v>
      </c>
      <c r="G25" s="17" t="str">
        <f xml:space="preserve"> HYPERLINK("#'問3_N'!A3:I121", "問3_N")</f>
        <v>問3_N</v>
      </c>
      <c r="H25" s="17" t="str">
        <f xml:space="preserve"> HYPERLINK("#'問3_%'!A3:I121", "問3_%")</f>
        <v>問3_%</v>
      </c>
      <c r="I25" s="17" t="str">
        <f xml:space="preserve"> HYPERLINK("#'問3_N%'!A3:I227", "問3_N%")</f>
        <v>問3_N%</v>
      </c>
    </row>
    <row r="26" spans="2:9" ht="48">
      <c r="B26" s="4">
        <v>20</v>
      </c>
      <c r="C26" s="4" t="s">
        <v>51</v>
      </c>
      <c r="D26" s="4" t="s">
        <v>52</v>
      </c>
      <c r="E26" s="4" t="s">
        <v>12</v>
      </c>
      <c r="F26" s="4" t="s">
        <v>13</v>
      </c>
      <c r="G26" s="17" t="str">
        <f xml:space="preserve"> HYPERLINK("#'問4_N'!A3:K122", "問4_N")</f>
        <v>問4_N</v>
      </c>
      <c r="H26" s="17" t="str">
        <f xml:space="preserve"> HYPERLINK("#'問4_%'!A3:K122", "問4_%")</f>
        <v>問4_%</v>
      </c>
      <c r="I26" s="17" t="str">
        <f xml:space="preserve"> HYPERLINK("#'問4_N%'!A3:K228", "問4_N%")</f>
        <v>問4_N%</v>
      </c>
    </row>
    <row r="27" spans="2:9" ht="36">
      <c r="B27" s="4">
        <v>21</v>
      </c>
      <c r="C27" s="4" t="s">
        <v>53</v>
      </c>
      <c r="D27" s="4" t="s">
        <v>54</v>
      </c>
      <c r="E27" s="4" t="s">
        <v>55</v>
      </c>
      <c r="F27" s="4" t="s">
        <v>13</v>
      </c>
      <c r="G27" s="17" t="str">
        <f xml:space="preserve"> HYPERLINK("#'問5_N'!A3:L122", "問5_N")</f>
        <v>問5_N</v>
      </c>
      <c r="H27" s="17" t="str">
        <f xml:space="preserve"> HYPERLINK("#'問5_%'!A3:L122", "問5_%")</f>
        <v>問5_%</v>
      </c>
      <c r="I27" s="17" t="str">
        <f xml:space="preserve"> HYPERLINK("#'問5_N%'!A3:L228", "問5_N%")</f>
        <v>問5_N%</v>
      </c>
    </row>
    <row r="28" spans="2:9" ht="36">
      <c r="B28" s="4">
        <v>22</v>
      </c>
      <c r="C28" s="4" t="s">
        <v>56</v>
      </c>
      <c r="D28" s="4" t="s">
        <v>57</v>
      </c>
      <c r="E28" s="4" t="s">
        <v>12</v>
      </c>
      <c r="F28" s="4" t="s">
        <v>13</v>
      </c>
      <c r="G28" s="17" t="str">
        <f xml:space="preserve"> HYPERLINK("#'問6_N'!A3:E122", "問6_N")</f>
        <v>問6_N</v>
      </c>
      <c r="H28" s="17" t="str">
        <f xml:space="preserve"> HYPERLINK("#'問6_%'!A3:E122", "問6_%")</f>
        <v>問6_%</v>
      </c>
      <c r="I28" s="17" t="str">
        <f xml:space="preserve"> HYPERLINK("#'問6_N%'!A3:E228", "問6_N%")</f>
        <v>問6_N%</v>
      </c>
    </row>
    <row r="29" spans="2:9" ht="48">
      <c r="B29" s="4">
        <v>23</v>
      </c>
      <c r="C29" s="4" t="s">
        <v>58</v>
      </c>
      <c r="D29" s="4" t="s">
        <v>59</v>
      </c>
      <c r="E29" s="4" t="s">
        <v>55</v>
      </c>
      <c r="F29" s="4" t="s">
        <v>13</v>
      </c>
      <c r="G29" s="17" t="str">
        <f xml:space="preserve"> HYPERLINK("#'問7_N'!A3:N122", "問7_N")</f>
        <v>問7_N</v>
      </c>
      <c r="H29" s="17" t="str">
        <f xml:space="preserve"> HYPERLINK("#'問7_%'!A3:N122", "問7_%")</f>
        <v>問7_%</v>
      </c>
      <c r="I29" s="17" t="str">
        <f xml:space="preserve"> HYPERLINK("#'問7_N%'!A3:N228", "問7_N%")</f>
        <v>問7_N%</v>
      </c>
    </row>
    <row r="30" spans="2:9" ht="36">
      <c r="B30" s="4">
        <v>24</v>
      </c>
      <c r="C30" s="4" t="s">
        <v>60</v>
      </c>
      <c r="D30" s="4" t="s">
        <v>61</v>
      </c>
      <c r="E30" s="4" t="s">
        <v>12</v>
      </c>
      <c r="F30" s="4" t="s">
        <v>13</v>
      </c>
      <c r="G30" s="17" t="str">
        <f xml:space="preserve"> HYPERLINK("#'問8_N'!A3:J122", "問8_N")</f>
        <v>問8_N</v>
      </c>
      <c r="H30" s="17" t="str">
        <f xml:space="preserve"> HYPERLINK("#'問8_%'!A3:J122", "問8_%")</f>
        <v>問8_%</v>
      </c>
      <c r="I30" s="17" t="str">
        <f xml:space="preserve"> HYPERLINK("#'問8_N%'!A3:J228", "問8_N%")</f>
        <v>問8_N%</v>
      </c>
    </row>
    <row r="31" spans="2:9" ht="48">
      <c r="B31" s="4">
        <v>25</v>
      </c>
      <c r="C31" s="4" t="s">
        <v>62</v>
      </c>
      <c r="D31" s="4" t="s">
        <v>63</v>
      </c>
      <c r="E31" s="4" t="s">
        <v>12</v>
      </c>
      <c r="F31" s="4" t="s">
        <v>13</v>
      </c>
      <c r="G31" s="17" t="str">
        <f xml:space="preserve"> HYPERLINK("#'問9_N'!A3:G122", "問9_N")</f>
        <v>問9_N</v>
      </c>
      <c r="H31" s="17" t="str">
        <f xml:space="preserve"> HYPERLINK("#'問9_%'!A3:G122", "問9_%")</f>
        <v>問9_%</v>
      </c>
      <c r="I31" s="17" t="str">
        <f xml:space="preserve"> HYPERLINK("#'問9_N%'!A3:G228", "問9_N%")</f>
        <v>問9_N%</v>
      </c>
    </row>
    <row r="32" spans="2:9" ht="60">
      <c r="B32" s="4">
        <v>26</v>
      </c>
      <c r="C32" s="4" t="s">
        <v>64</v>
      </c>
      <c r="D32" s="4" t="s">
        <v>65</v>
      </c>
      <c r="E32" s="4" t="s">
        <v>55</v>
      </c>
      <c r="F32" s="4" t="s">
        <v>13</v>
      </c>
      <c r="G32" s="17" t="str">
        <f xml:space="preserve"> HYPERLINK("#'問10_N'!A3:I122", "問10_N")</f>
        <v>問10_N</v>
      </c>
      <c r="H32" s="17" t="str">
        <f xml:space="preserve"> HYPERLINK("#'問10_%'!A3:I122", "問10_%")</f>
        <v>問10_%</v>
      </c>
      <c r="I32" s="17" t="str">
        <f xml:space="preserve"> HYPERLINK("#'問10_N%'!A3:I228", "問10_N%")</f>
        <v>問10_N%</v>
      </c>
    </row>
    <row r="33" spans="2:9" ht="36">
      <c r="B33" s="4">
        <v>27</v>
      </c>
      <c r="C33" s="4" t="s">
        <v>66</v>
      </c>
      <c r="D33" s="4" t="s">
        <v>67</v>
      </c>
      <c r="E33" s="4" t="s">
        <v>55</v>
      </c>
      <c r="F33" s="4" t="s">
        <v>13</v>
      </c>
      <c r="G33" s="17" t="str">
        <f xml:space="preserve"> HYPERLINK("#'問11_N'!A3:L122", "問11_N")</f>
        <v>問11_N</v>
      </c>
      <c r="H33" s="17" t="str">
        <f xml:space="preserve"> HYPERLINK("#'問11_%'!A3:L122", "問11_%")</f>
        <v>問11_%</v>
      </c>
      <c r="I33" s="17" t="str">
        <f xml:space="preserve"> HYPERLINK("#'問11_N%'!A3:L228", "問11_N%")</f>
        <v>問11_N%</v>
      </c>
    </row>
    <row r="34" spans="2:9" ht="36">
      <c r="B34" s="4">
        <v>28</v>
      </c>
      <c r="C34" s="4" t="s">
        <v>68</v>
      </c>
      <c r="D34" s="4" t="s">
        <v>69</v>
      </c>
      <c r="E34" s="4" t="s">
        <v>12</v>
      </c>
      <c r="F34" s="4" t="s">
        <v>13</v>
      </c>
      <c r="G34" s="17" t="str">
        <f xml:space="preserve"> HYPERLINK("#'問12_N'!A3:I122", "問12_N")</f>
        <v>問12_N</v>
      </c>
      <c r="H34" s="17" t="str">
        <f xml:space="preserve"> HYPERLINK("#'問12_%'!A3:I122", "問12_%")</f>
        <v>問12_%</v>
      </c>
      <c r="I34" s="17" t="str">
        <f xml:space="preserve"> HYPERLINK("#'問12_N%'!A3:I228", "問12_N%")</f>
        <v>問12_N%</v>
      </c>
    </row>
    <row r="35" spans="2:9" ht="48">
      <c r="B35" s="4">
        <v>29</v>
      </c>
      <c r="C35" s="4" t="s">
        <v>70</v>
      </c>
      <c r="D35" s="4" t="s">
        <v>71</v>
      </c>
      <c r="E35" s="4" t="s">
        <v>12</v>
      </c>
      <c r="F35" s="4" t="s">
        <v>13</v>
      </c>
      <c r="G35" s="17" t="str">
        <f xml:space="preserve"> HYPERLINK("#'問13_N'!A3:I122", "問13_N")</f>
        <v>問13_N</v>
      </c>
      <c r="H35" s="17" t="str">
        <f xml:space="preserve"> HYPERLINK("#'問13_%'!A3:I122", "問13_%")</f>
        <v>問13_%</v>
      </c>
      <c r="I35" s="17" t="str">
        <f xml:space="preserve"> HYPERLINK("#'問13_N%'!A3:I228", "問13_N%")</f>
        <v>問13_N%</v>
      </c>
    </row>
    <row r="36" spans="2:9" ht="48">
      <c r="B36" s="4">
        <v>30</v>
      </c>
      <c r="C36" s="4" t="s">
        <v>72</v>
      </c>
      <c r="D36" s="4" t="s">
        <v>73</v>
      </c>
      <c r="E36" s="4" t="s">
        <v>55</v>
      </c>
      <c r="F36" s="4" t="s">
        <v>13</v>
      </c>
      <c r="G36" s="17" t="str">
        <f xml:space="preserve"> HYPERLINK("#'問14_N'!A3:P122", "問14_N")</f>
        <v>問14_N</v>
      </c>
      <c r="H36" s="17" t="str">
        <f xml:space="preserve"> HYPERLINK("#'問14_%'!A3:P122", "問14_%")</f>
        <v>問14_%</v>
      </c>
      <c r="I36" s="17" t="str">
        <f xml:space="preserve"> HYPERLINK("#'問14_N%'!A3:P228", "問14_N%")</f>
        <v>問14_N%</v>
      </c>
    </row>
    <row r="37" spans="2:9" ht="48">
      <c r="B37" s="4">
        <v>31</v>
      </c>
      <c r="C37" s="4" t="s">
        <v>74</v>
      </c>
      <c r="D37" s="4" t="s">
        <v>75</v>
      </c>
      <c r="E37" s="4" t="s">
        <v>55</v>
      </c>
      <c r="F37" s="4" t="s">
        <v>13</v>
      </c>
      <c r="G37" s="17" t="str">
        <f xml:space="preserve"> HYPERLINK("#'問15_N'!A3:O123", "問15_N")</f>
        <v>問15_N</v>
      </c>
      <c r="H37" s="17" t="str">
        <f xml:space="preserve"> HYPERLINK("#'問15_%'!A3:O123", "問15_%")</f>
        <v>問15_%</v>
      </c>
      <c r="I37" s="17" t="str">
        <f xml:space="preserve"> HYPERLINK("#'問15_N%'!A3:O229", "問15_N%")</f>
        <v>問15_N%</v>
      </c>
    </row>
    <row r="38" spans="2:9" ht="36">
      <c r="B38" s="4">
        <v>32</v>
      </c>
      <c r="C38" s="4" t="s">
        <v>76</v>
      </c>
      <c r="D38" s="4" t="s">
        <v>77</v>
      </c>
      <c r="E38" s="4" t="s">
        <v>12</v>
      </c>
      <c r="F38" s="4" t="s">
        <v>13</v>
      </c>
      <c r="G38" s="17" t="str">
        <f xml:space="preserve"> HYPERLINK("#'問16_N'!A3:J123", "問16_N")</f>
        <v>問16_N</v>
      </c>
      <c r="H38" s="17" t="str">
        <f xml:space="preserve"> HYPERLINK("#'問16_%'!A3:J123", "問16_%")</f>
        <v>問16_%</v>
      </c>
      <c r="I38" s="17" t="str">
        <f xml:space="preserve"> HYPERLINK("#'問16_N%'!A3:J229", "問16_N%")</f>
        <v>問16_N%</v>
      </c>
    </row>
    <row r="39" spans="2:9" ht="36">
      <c r="B39" s="4">
        <v>33</v>
      </c>
      <c r="C39" s="4" t="s">
        <v>78</v>
      </c>
      <c r="D39" s="4" t="s">
        <v>79</v>
      </c>
      <c r="E39" s="4" t="s">
        <v>12</v>
      </c>
      <c r="F39" s="4" t="s">
        <v>13</v>
      </c>
      <c r="G39" s="17" t="str">
        <f xml:space="preserve"> HYPERLINK("#'問17_N'!A3:E122", "問17_N")</f>
        <v>問17_N</v>
      </c>
      <c r="H39" s="17" t="str">
        <f xml:space="preserve"> HYPERLINK("#'問17_%'!A3:E122", "問17_%")</f>
        <v>問17_%</v>
      </c>
      <c r="I39" s="17" t="str">
        <f xml:space="preserve"> HYPERLINK("#'問17_N%'!A3:E228", "問17_N%")</f>
        <v>問17_N%</v>
      </c>
    </row>
    <row r="40" spans="2:9" ht="36">
      <c r="B40" s="4">
        <v>34</v>
      </c>
      <c r="C40" s="4" t="s">
        <v>80</v>
      </c>
      <c r="D40" s="4" t="s">
        <v>81</v>
      </c>
      <c r="E40" s="4" t="s">
        <v>55</v>
      </c>
      <c r="F40" s="4" t="s">
        <v>13</v>
      </c>
      <c r="G40" s="17" t="str">
        <f xml:space="preserve"> HYPERLINK("#'問18_N'!A3:G123", "問18_N")</f>
        <v>問18_N</v>
      </c>
      <c r="H40" s="17" t="str">
        <f xml:space="preserve"> HYPERLINK("#'問18_%'!A3:G123", "問18_%")</f>
        <v>問18_%</v>
      </c>
      <c r="I40" s="17" t="str">
        <f xml:space="preserve"> HYPERLINK("#'問18_N%'!A3:G229", "問18_N%")</f>
        <v>問18_N%</v>
      </c>
    </row>
    <row r="41" spans="2:9" ht="36">
      <c r="B41" s="4">
        <v>35</v>
      </c>
      <c r="C41" s="4" t="s">
        <v>82</v>
      </c>
      <c r="D41" s="4" t="s">
        <v>83</v>
      </c>
      <c r="E41" s="4" t="s">
        <v>55</v>
      </c>
      <c r="F41" s="4" t="s">
        <v>13</v>
      </c>
      <c r="G41" s="17" t="str">
        <f xml:space="preserve"> HYPERLINK("#'問19_N'!A3:S123", "問19_N")</f>
        <v>問19_N</v>
      </c>
      <c r="H41" s="17" t="str">
        <f xml:space="preserve"> HYPERLINK("#'問19_%'!A3:S123", "問19_%")</f>
        <v>問19_%</v>
      </c>
      <c r="I41" s="17" t="str">
        <f xml:space="preserve"> HYPERLINK("#'問19_N%'!A3:S229", "問19_N%")</f>
        <v>問19_N%</v>
      </c>
    </row>
    <row r="42" spans="2:9" ht="48">
      <c r="B42" s="4">
        <v>36</v>
      </c>
      <c r="C42" s="4" t="s">
        <v>84</v>
      </c>
      <c r="D42" s="4" t="s">
        <v>85</v>
      </c>
      <c r="E42" s="4" t="s">
        <v>55</v>
      </c>
      <c r="F42" s="4" t="s">
        <v>13</v>
      </c>
      <c r="G42" s="17" t="str">
        <f xml:space="preserve"> HYPERLINK("#'問20_N'!A3:O122", "問20_N")</f>
        <v>問20_N</v>
      </c>
      <c r="H42" s="17" t="str">
        <f xml:space="preserve"> HYPERLINK("#'問20_%'!A3:O122", "問20_%")</f>
        <v>問20_%</v>
      </c>
      <c r="I42" s="17" t="str">
        <f xml:space="preserve"> HYPERLINK("#'問20_N%'!A3:O228", "問20_N%")</f>
        <v>問20_N%</v>
      </c>
    </row>
    <row r="43" spans="2:9" ht="36">
      <c r="B43" s="4">
        <v>37</v>
      </c>
      <c r="C43" s="4" t="s">
        <v>86</v>
      </c>
      <c r="D43" s="4" t="s">
        <v>87</v>
      </c>
      <c r="E43" s="4" t="s">
        <v>55</v>
      </c>
      <c r="F43" s="4" t="s">
        <v>13</v>
      </c>
      <c r="G43" s="17" t="str">
        <f xml:space="preserve"> HYPERLINK("#'問21_N'!A3:L122", "問21_N")</f>
        <v>問21_N</v>
      </c>
      <c r="H43" s="17" t="str">
        <f xml:space="preserve"> HYPERLINK("#'問21_%'!A3:L122", "問21_%")</f>
        <v>問21_%</v>
      </c>
      <c r="I43" s="17" t="str">
        <f xml:space="preserve"> HYPERLINK("#'問21_N%'!A3:L228", "問21_N%")</f>
        <v>問21_N%</v>
      </c>
    </row>
    <row r="44" spans="2:9" ht="72">
      <c r="B44" s="4">
        <v>38</v>
      </c>
      <c r="C44" s="4" t="s">
        <v>88</v>
      </c>
      <c r="D44" s="4" t="s">
        <v>89</v>
      </c>
      <c r="E44" s="4" t="s">
        <v>55</v>
      </c>
      <c r="F44" s="4" t="s">
        <v>13</v>
      </c>
      <c r="G44" s="17" t="str">
        <f xml:space="preserve"> HYPERLINK("#'問22_N'!A3:R125", "問22_N")</f>
        <v>問22_N</v>
      </c>
      <c r="H44" s="17" t="str">
        <f xml:space="preserve"> HYPERLINK("#'問22_%'!A3:R125", "問22_%")</f>
        <v>問22_%</v>
      </c>
      <c r="I44" s="17" t="str">
        <f xml:space="preserve"> HYPERLINK("#'問22_N%'!A3:R231", "問22_N%")</f>
        <v>問22_N%</v>
      </c>
    </row>
    <row r="45" spans="2:9" ht="36">
      <c r="B45" s="4">
        <v>39</v>
      </c>
      <c r="C45" s="4" t="s">
        <v>90</v>
      </c>
      <c r="D45" s="4" t="s">
        <v>91</v>
      </c>
      <c r="E45" s="4" t="s">
        <v>55</v>
      </c>
      <c r="F45" s="4" t="s">
        <v>13</v>
      </c>
      <c r="G45" s="17" t="str">
        <f xml:space="preserve"> HYPERLINK("#'問23_N'!A3:S123", "問23_N")</f>
        <v>問23_N</v>
      </c>
      <c r="H45" s="17" t="str">
        <f xml:space="preserve"> HYPERLINK("#'問23_%'!A3:S123", "問23_%")</f>
        <v>問23_%</v>
      </c>
      <c r="I45" s="17" t="str">
        <f xml:space="preserve"> HYPERLINK("#'問23_N%'!A3:S229", "問23_N%")</f>
        <v>問23_N%</v>
      </c>
    </row>
    <row r="46" spans="2:9" ht="60">
      <c r="B46" s="4">
        <v>40</v>
      </c>
      <c r="C46" s="4" t="s">
        <v>92</v>
      </c>
      <c r="D46" s="4" t="s">
        <v>93</v>
      </c>
      <c r="E46" s="4" t="s">
        <v>12</v>
      </c>
      <c r="F46" s="4" t="s">
        <v>13</v>
      </c>
      <c r="G46" s="17" t="str">
        <f xml:space="preserve"> HYPERLINK("#'問24_N'!A3:G125", "問24_N")</f>
        <v>問24_N</v>
      </c>
      <c r="H46" s="17" t="str">
        <f xml:space="preserve"> HYPERLINK("#'問24_%'!A3:G125", "問24_%")</f>
        <v>問24_%</v>
      </c>
      <c r="I46" s="17" t="str">
        <f xml:space="preserve"> HYPERLINK("#'問24_N%'!A3:G231", "問24_N%")</f>
        <v>問24_N%</v>
      </c>
    </row>
    <row r="47" spans="2:9" ht="36">
      <c r="B47" s="4">
        <v>41</v>
      </c>
      <c r="C47" s="4" t="s">
        <v>94</v>
      </c>
      <c r="D47" s="4" t="s">
        <v>95</v>
      </c>
      <c r="E47" s="4" t="s">
        <v>55</v>
      </c>
      <c r="F47" s="4" t="s">
        <v>13</v>
      </c>
      <c r="G47" s="17" t="str">
        <f xml:space="preserve"> HYPERLINK("#'問25_N'!A3:K124", "問25_N")</f>
        <v>問25_N</v>
      </c>
      <c r="H47" s="17" t="str">
        <f xml:space="preserve"> HYPERLINK("#'問25_%'!A3:K124", "問25_%")</f>
        <v>問25_%</v>
      </c>
      <c r="I47" s="17" t="str">
        <f xml:space="preserve"> HYPERLINK("#'問25_N%'!A3:K230", "問25_N%")</f>
        <v>問25_N%</v>
      </c>
    </row>
    <row r="48" spans="2:9" ht="96">
      <c r="B48" s="4">
        <v>42</v>
      </c>
      <c r="C48" s="4" t="s">
        <v>96</v>
      </c>
      <c r="D48" s="4" t="s">
        <v>97</v>
      </c>
      <c r="E48" s="4" t="s">
        <v>12</v>
      </c>
      <c r="F48" s="4" t="s">
        <v>13</v>
      </c>
      <c r="G48" s="17" t="str">
        <f xml:space="preserve"> HYPERLINK("#'問26_N'!A3:I125", "問26_N")</f>
        <v>問26_N</v>
      </c>
      <c r="H48" s="17" t="str">
        <f xml:space="preserve"> HYPERLINK("#'問26_%'!A3:I125", "問26_%")</f>
        <v>問26_%</v>
      </c>
      <c r="I48" s="17" t="str">
        <f xml:space="preserve"> HYPERLINK("#'問26_N%'!A3:I231", "問26_N%")</f>
        <v>問26_N%</v>
      </c>
    </row>
    <row r="49" spans="2:9" ht="48">
      <c r="B49" s="4">
        <v>43</v>
      </c>
      <c r="C49" s="4" t="s">
        <v>98</v>
      </c>
      <c r="D49" s="4" t="s">
        <v>99</v>
      </c>
      <c r="E49" s="4" t="s">
        <v>12</v>
      </c>
      <c r="F49" s="4" t="s">
        <v>13</v>
      </c>
      <c r="G49" s="17" t="str">
        <f xml:space="preserve"> HYPERLINK("#'問27_N'!A3:I122", "問27_N")</f>
        <v>問27_N</v>
      </c>
      <c r="H49" s="17" t="str">
        <f xml:space="preserve"> HYPERLINK("#'問27_%'!A3:I122", "問27_%")</f>
        <v>問27_%</v>
      </c>
      <c r="I49" s="17" t="str">
        <f xml:space="preserve"> HYPERLINK("#'問27_N%'!A3:I228", "問27_N%")</f>
        <v>問27_N%</v>
      </c>
    </row>
    <row r="50" spans="2:9" ht="36">
      <c r="B50" s="4">
        <v>44</v>
      </c>
      <c r="C50" s="4" t="s">
        <v>100</v>
      </c>
      <c r="D50" s="4" t="s">
        <v>101</v>
      </c>
      <c r="E50" s="4" t="s">
        <v>55</v>
      </c>
      <c r="F50" s="4" t="s">
        <v>13</v>
      </c>
      <c r="G50" s="17" t="str">
        <f xml:space="preserve"> HYPERLINK("#'問28_N'!A3:M123", "問28_N")</f>
        <v>問28_N</v>
      </c>
      <c r="H50" s="17" t="str">
        <f xml:space="preserve"> HYPERLINK("#'問28_%'!A3:M123", "問28_%")</f>
        <v>問28_%</v>
      </c>
      <c r="I50" s="17" t="str">
        <f xml:space="preserve"> HYPERLINK("#'問28_N%'!A3:M229", "問28_N%")</f>
        <v>問28_N%</v>
      </c>
    </row>
    <row r="51" spans="2:9" ht="36">
      <c r="B51" s="4">
        <v>45</v>
      </c>
      <c r="C51" s="4" t="s">
        <v>102</v>
      </c>
      <c r="D51" s="4" t="s">
        <v>103</v>
      </c>
      <c r="E51" s="4" t="s">
        <v>12</v>
      </c>
      <c r="F51" s="4" t="s">
        <v>13</v>
      </c>
      <c r="G51" s="17" t="str">
        <f xml:space="preserve"> HYPERLINK("#'問29_N'!A3:I122", "問29_N")</f>
        <v>問29_N</v>
      </c>
      <c r="H51" s="17" t="str">
        <f xml:space="preserve"> HYPERLINK("#'問29_%'!A3:I122", "問29_%")</f>
        <v>問29_%</v>
      </c>
      <c r="I51" s="17" t="str">
        <f xml:space="preserve"> HYPERLINK("#'問29_N%'!A3:I228", "問29_N%")</f>
        <v>問29_N%</v>
      </c>
    </row>
    <row r="52" spans="2:9" ht="36">
      <c r="B52" s="4">
        <v>46</v>
      </c>
      <c r="C52" s="4" t="s">
        <v>104</v>
      </c>
      <c r="D52" s="4" t="s">
        <v>105</v>
      </c>
      <c r="E52" s="4" t="s">
        <v>55</v>
      </c>
      <c r="F52" s="4" t="s">
        <v>13</v>
      </c>
      <c r="G52" s="17" t="str">
        <f xml:space="preserve"> HYPERLINK("#'問30_N'!A3:P123", "問30_N")</f>
        <v>問30_N</v>
      </c>
      <c r="H52" s="17" t="str">
        <f xml:space="preserve"> HYPERLINK("#'問30_%'!A3:P123", "問30_%")</f>
        <v>問30_%</v>
      </c>
      <c r="I52" s="17" t="str">
        <f xml:space="preserve"> HYPERLINK("#'問30_N%'!A3:P229", "問30_N%")</f>
        <v>問30_N%</v>
      </c>
    </row>
    <row r="53" spans="2:9" ht="36">
      <c r="B53" s="4">
        <v>47</v>
      </c>
      <c r="C53" s="4" t="s">
        <v>106</v>
      </c>
      <c r="D53" s="4" t="s">
        <v>107</v>
      </c>
      <c r="E53" s="4" t="s">
        <v>12</v>
      </c>
      <c r="F53" s="4" t="s">
        <v>13</v>
      </c>
      <c r="G53" s="17" t="str">
        <f xml:space="preserve"> HYPERLINK("#'問31_N'!A3:H123", "問31_N")</f>
        <v>問31_N</v>
      </c>
      <c r="H53" s="17" t="str">
        <f xml:space="preserve"> HYPERLINK("#'問31_%'!A3:H123", "問31_%")</f>
        <v>問31_%</v>
      </c>
      <c r="I53" s="17" t="str">
        <f xml:space="preserve"> HYPERLINK("#'問31_N%'!A3:H229", "問31_N%")</f>
        <v>問31_N%</v>
      </c>
    </row>
    <row r="54" spans="2:9" ht="48">
      <c r="B54" s="4">
        <v>48</v>
      </c>
      <c r="C54" s="4" t="s">
        <v>108</v>
      </c>
      <c r="D54" s="4" t="s">
        <v>109</v>
      </c>
      <c r="E54" s="4" t="s">
        <v>12</v>
      </c>
      <c r="F54" s="4" t="s">
        <v>13</v>
      </c>
      <c r="G54" s="17" t="str">
        <f xml:space="preserve"> HYPERLINK("#'問32_N'!A3:H123", "問32_N")</f>
        <v>問32_N</v>
      </c>
      <c r="H54" s="17" t="str">
        <f xml:space="preserve"> HYPERLINK("#'問32_%'!A3:H123", "問32_%")</f>
        <v>問32_%</v>
      </c>
      <c r="I54" s="17" t="str">
        <f xml:space="preserve"> HYPERLINK("#'問32_N%'!A3:H229", "問32_N%")</f>
        <v>問32_N%</v>
      </c>
    </row>
    <row r="55" spans="2:9" ht="48">
      <c r="B55" s="4">
        <v>49</v>
      </c>
      <c r="C55" s="4" t="s">
        <v>110</v>
      </c>
      <c r="D55" s="4" t="s">
        <v>111</v>
      </c>
      <c r="E55" s="4" t="s">
        <v>55</v>
      </c>
      <c r="F55" s="4" t="s">
        <v>13</v>
      </c>
      <c r="G55" s="17" t="str">
        <f xml:space="preserve"> HYPERLINK("#'問33_N'!A3:O123", "問33_N")</f>
        <v>問33_N</v>
      </c>
      <c r="H55" s="17" t="str">
        <f xml:space="preserve"> HYPERLINK("#'問33_%'!A3:O123", "問33_%")</f>
        <v>問33_%</v>
      </c>
      <c r="I55" s="17" t="str">
        <f xml:space="preserve"> HYPERLINK("#'問33_N%'!A3:O229", "問33_N%")</f>
        <v>問33_N%</v>
      </c>
    </row>
    <row r="56" spans="2:9" ht="48">
      <c r="B56" s="4">
        <v>50</v>
      </c>
      <c r="C56" s="4" t="s">
        <v>112</v>
      </c>
      <c r="D56" s="4" t="s">
        <v>113</v>
      </c>
      <c r="E56" s="4" t="s">
        <v>55</v>
      </c>
      <c r="F56" s="4" t="s">
        <v>13</v>
      </c>
      <c r="G56" s="17" t="str">
        <f xml:space="preserve"> HYPERLINK("#'問34_N'!A3:S122", "問34_N")</f>
        <v>問34_N</v>
      </c>
      <c r="H56" s="17" t="str">
        <f xml:space="preserve"> HYPERLINK("#'問34_%'!A3:S122", "問34_%")</f>
        <v>問34_%</v>
      </c>
      <c r="I56" s="17" t="str">
        <f xml:space="preserve"> HYPERLINK("#'問34_N%'!A3:S228", "問34_N%")</f>
        <v>問34_N%</v>
      </c>
    </row>
  </sheetData>
  <mergeCells count="5">
    <mergeCell ref="B5:B6"/>
    <mergeCell ref="C5:E5"/>
    <mergeCell ref="G5:G6"/>
    <mergeCell ref="H5:H6"/>
    <mergeCell ref="I5:I6"/>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25BAE-FD01-4410-ADFC-972EB31AF3A5}">
  <sheetPr codeName="Sheet1"/>
  <dimension ref="A1:D123"/>
  <sheetViews>
    <sheetView workbookViewId="0"/>
  </sheetViews>
  <sheetFormatPr defaultRowHeight="12"/>
  <cols>
    <col min="1" max="1" width="52" style="13" bestFit="1" customWidth="1"/>
    <col min="2" max="256" width="7.625" style="13" customWidth="1"/>
    <col min="257" max="16384" width="9" style="13"/>
  </cols>
  <sheetData>
    <row r="1" spans="1:4">
      <c r="A1" s="12" t="s">
        <v>114</v>
      </c>
      <c r="B1" s="6"/>
    </row>
    <row r="2" spans="1:4">
      <c r="A2" s="18" t="str">
        <f xml:space="preserve"> HYPERLINK("#'目次'!B7","[1]")</f>
        <v>[1]</v>
      </c>
    </row>
    <row r="3" spans="1:4">
      <c r="A3" s="6" t="s">
        <v>114</v>
      </c>
      <c r="B3" s="7" t="s">
        <v>115</v>
      </c>
    </row>
    <row r="4" spans="1:4">
      <c r="A4" s="6" t="s">
        <v>114</v>
      </c>
      <c r="B4" s="7" t="s">
        <v>116</v>
      </c>
    </row>
    <row r="5" spans="1:4">
      <c r="A5" s="6" t="s">
        <v>114</v>
      </c>
      <c r="B5" s="7" t="s">
        <v>117</v>
      </c>
    </row>
    <row r="6" spans="1:4" s="21" customFormat="1">
      <c r="A6" s="19" t="s">
        <v>114</v>
      </c>
      <c r="B6" s="20" t="s">
        <v>118</v>
      </c>
      <c r="C6" s="20" t="s">
        <v>119</v>
      </c>
      <c r="D6" s="20" t="s">
        <v>120</v>
      </c>
    </row>
    <row r="7" spans="1:4">
      <c r="A7" s="22" t="s">
        <v>121</v>
      </c>
      <c r="B7" s="9">
        <v>2677</v>
      </c>
      <c r="C7" s="9">
        <v>1277</v>
      </c>
      <c r="D7" s="9">
        <v>1400</v>
      </c>
    </row>
    <row r="8" spans="1:4">
      <c r="A8" s="8" t="s">
        <v>122</v>
      </c>
      <c r="B8" s="8"/>
      <c r="C8" s="8"/>
      <c r="D8" s="8"/>
    </row>
    <row r="9" spans="1:4">
      <c r="A9" s="23" t="s">
        <v>123</v>
      </c>
      <c r="B9" s="24">
        <v>380</v>
      </c>
      <c r="C9" s="24">
        <v>206</v>
      </c>
      <c r="D9" s="24">
        <v>174</v>
      </c>
    </row>
    <row r="10" spans="1:4">
      <c r="A10" s="23" t="s">
        <v>124</v>
      </c>
      <c r="B10" s="24">
        <v>489</v>
      </c>
      <c r="C10" s="24">
        <v>249</v>
      </c>
      <c r="D10" s="24">
        <v>240</v>
      </c>
    </row>
    <row r="11" spans="1:4">
      <c r="A11" s="23" t="s">
        <v>125</v>
      </c>
      <c r="B11" s="24">
        <v>1114</v>
      </c>
      <c r="C11" s="24">
        <v>502</v>
      </c>
      <c r="D11" s="24">
        <v>612</v>
      </c>
    </row>
    <row r="12" spans="1:4">
      <c r="A12" s="23" t="s">
        <v>126</v>
      </c>
      <c r="B12" s="24">
        <v>521</v>
      </c>
      <c r="C12" s="24">
        <v>237</v>
      </c>
      <c r="D12" s="24">
        <v>284</v>
      </c>
    </row>
    <row r="13" spans="1:4">
      <c r="A13" s="23" t="s">
        <v>127</v>
      </c>
      <c r="B13" s="24">
        <v>129</v>
      </c>
      <c r="C13" s="24">
        <v>64</v>
      </c>
      <c r="D13" s="24">
        <v>65</v>
      </c>
    </row>
    <row r="14" spans="1:4">
      <c r="A14" s="23" t="s">
        <v>128</v>
      </c>
      <c r="B14" s="24">
        <v>44</v>
      </c>
      <c r="C14" s="24">
        <v>19</v>
      </c>
      <c r="D14" s="24">
        <v>25</v>
      </c>
    </row>
    <row r="15" spans="1:4">
      <c r="A15" s="8" t="s">
        <v>129</v>
      </c>
      <c r="B15" s="8"/>
      <c r="C15" s="8"/>
      <c r="D15" s="8"/>
    </row>
    <row r="16" spans="1:4">
      <c r="A16" s="23" t="s">
        <v>130</v>
      </c>
      <c r="B16" s="24">
        <v>799</v>
      </c>
      <c r="C16" s="24">
        <v>364</v>
      </c>
      <c r="D16" s="24">
        <v>435</v>
      </c>
    </row>
    <row r="17" spans="1:4">
      <c r="A17" s="23" t="s">
        <v>131</v>
      </c>
      <c r="B17" s="24">
        <v>1245</v>
      </c>
      <c r="C17" s="24">
        <v>587</v>
      </c>
      <c r="D17" s="24">
        <v>658</v>
      </c>
    </row>
    <row r="18" spans="1:4">
      <c r="A18" s="23" t="s">
        <v>132</v>
      </c>
      <c r="B18" s="24">
        <v>504</v>
      </c>
      <c r="C18" s="24">
        <v>258</v>
      </c>
      <c r="D18" s="24">
        <v>246</v>
      </c>
    </row>
    <row r="19" spans="1:4">
      <c r="A19" s="23" t="s">
        <v>133</v>
      </c>
      <c r="B19" s="24">
        <v>82</v>
      </c>
      <c r="C19" s="24">
        <v>39</v>
      </c>
      <c r="D19" s="24">
        <v>43</v>
      </c>
    </row>
    <row r="20" spans="1:4">
      <c r="A20" s="23" t="s">
        <v>128</v>
      </c>
      <c r="B20" s="24">
        <v>47</v>
      </c>
      <c r="C20" s="24">
        <v>29</v>
      </c>
      <c r="D20" s="24">
        <v>18</v>
      </c>
    </row>
    <row r="21" spans="1:4">
      <c r="A21" s="8" t="s">
        <v>134</v>
      </c>
      <c r="B21" s="8"/>
      <c r="C21" s="8"/>
      <c r="D21" s="8"/>
    </row>
    <row r="22" spans="1:4">
      <c r="A22" s="23" t="s">
        <v>135</v>
      </c>
      <c r="B22" s="24">
        <v>128</v>
      </c>
      <c r="C22" s="24">
        <v>55</v>
      </c>
      <c r="D22" s="24">
        <v>73</v>
      </c>
    </row>
    <row r="23" spans="1:4">
      <c r="A23" s="23" t="s">
        <v>136</v>
      </c>
      <c r="B23" s="24">
        <v>138</v>
      </c>
      <c r="C23" s="24">
        <v>69</v>
      </c>
      <c r="D23" s="24">
        <v>69</v>
      </c>
    </row>
    <row r="24" spans="1:4">
      <c r="A24" s="23" t="s">
        <v>137</v>
      </c>
      <c r="B24" s="24">
        <v>119</v>
      </c>
      <c r="C24" s="24">
        <v>57</v>
      </c>
      <c r="D24" s="24">
        <v>62</v>
      </c>
    </row>
    <row r="25" spans="1:4">
      <c r="A25" s="23" t="s">
        <v>138</v>
      </c>
      <c r="B25" s="24">
        <v>142</v>
      </c>
      <c r="C25" s="24">
        <v>68</v>
      </c>
      <c r="D25" s="24">
        <v>74</v>
      </c>
    </row>
    <row r="26" spans="1:4">
      <c r="A26" s="23" t="s">
        <v>139</v>
      </c>
      <c r="B26" s="24">
        <v>170</v>
      </c>
      <c r="C26" s="24">
        <v>78</v>
      </c>
      <c r="D26" s="24">
        <v>92</v>
      </c>
    </row>
    <row r="27" spans="1:4">
      <c r="A27" s="23" t="s">
        <v>140</v>
      </c>
      <c r="B27" s="24">
        <v>192</v>
      </c>
      <c r="C27" s="24">
        <v>102</v>
      </c>
      <c r="D27" s="24">
        <v>90</v>
      </c>
    </row>
    <row r="28" spans="1:4">
      <c r="A28" s="23" t="s">
        <v>141</v>
      </c>
      <c r="B28" s="24">
        <v>1405</v>
      </c>
      <c r="C28" s="24">
        <v>585</v>
      </c>
      <c r="D28" s="24">
        <v>820</v>
      </c>
    </row>
    <row r="29" spans="1:4">
      <c r="A29" s="23" t="s">
        <v>142</v>
      </c>
      <c r="B29" s="24">
        <v>343</v>
      </c>
      <c r="C29" s="24">
        <v>245</v>
      </c>
      <c r="D29" s="24">
        <v>98</v>
      </c>
    </row>
    <row r="30" spans="1:4">
      <c r="A30" s="23" t="s">
        <v>128</v>
      </c>
      <c r="B30" s="24">
        <v>40</v>
      </c>
      <c r="C30" s="24">
        <v>18</v>
      </c>
      <c r="D30" s="24">
        <v>22</v>
      </c>
    </row>
    <row r="31" spans="1:4">
      <c r="A31" s="8" t="s">
        <v>143</v>
      </c>
      <c r="B31" s="8"/>
      <c r="C31" s="8"/>
      <c r="D31" s="8"/>
    </row>
    <row r="32" spans="1:4">
      <c r="A32" s="23" t="s">
        <v>144</v>
      </c>
      <c r="B32" s="24">
        <v>429</v>
      </c>
      <c r="C32" s="24">
        <v>124</v>
      </c>
      <c r="D32" s="24">
        <v>305</v>
      </c>
    </row>
    <row r="33" spans="1:4">
      <c r="A33" s="23" t="s">
        <v>145</v>
      </c>
      <c r="B33" s="24">
        <v>319</v>
      </c>
      <c r="C33" s="24">
        <v>146</v>
      </c>
      <c r="D33" s="24">
        <v>173</v>
      </c>
    </row>
    <row r="34" spans="1:4">
      <c r="A34" s="23" t="s">
        <v>146</v>
      </c>
      <c r="B34" s="24">
        <v>504</v>
      </c>
      <c r="C34" s="24">
        <v>202</v>
      </c>
      <c r="D34" s="24">
        <v>302</v>
      </c>
    </row>
    <row r="35" spans="1:4">
      <c r="A35" s="23" t="s">
        <v>147</v>
      </c>
      <c r="B35" s="24">
        <v>143</v>
      </c>
      <c r="C35" s="24">
        <v>54</v>
      </c>
      <c r="D35" s="24">
        <v>89</v>
      </c>
    </row>
    <row r="36" spans="1:4">
      <c r="A36" s="23" t="s">
        <v>148</v>
      </c>
      <c r="B36" s="24">
        <v>168</v>
      </c>
      <c r="C36" s="24">
        <v>56</v>
      </c>
      <c r="D36" s="24">
        <v>112</v>
      </c>
    </row>
    <row r="37" spans="1:4">
      <c r="A37" s="23" t="s">
        <v>149</v>
      </c>
      <c r="B37" s="24">
        <v>1270</v>
      </c>
      <c r="C37" s="24">
        <v>491</v>
      </c>
      <c r="D37" s="24">
        <v>779</v>
      </c>
    </row>
    <row r="38" spans="1:4">
      <c r="A38" s="23" t="s">
        <v>150</v>
      </c>
      <c r="B38" s="24">
        <v>1642</v>
      </c>
      <c r="C38" s="24">
        <v>673</v>
      </c>
      <c r="D38" s="24">
        <v>969</v>
      </c>
    </row>
    <row r="39" spans="1:4">
      <c r="A39" s="23" t="s">
        <v>151</v>
      </c>
      <c r="B39" s="24">
        <v>2266</v>
      </c>
      <c r="C39" s="24">
        <v>1093</v>
      </c>
      <c r="D39" s="24">
        <v>1173</v>
      </c>
    </row>
    <row r="40" spans="1:4">
      <c r="A40" s="23" t="s">
        <v>152</v>
      </c>
      <c r="B40" s="24">
        <v>121</v>
      </c>
      <c r="C40" s="24">
        <v>60</v>
      </c>
      <c r="D40" s="24">
        <v>61</v>
      </c>
    </row>
    <row r="41" spans="1:4">
      <c r="A41" s="23" t="s">
        <v>128</v>
      </c>
      <c r="B41" s="24">
        <v>46</v>
      </c>
      <c r="C41" s="24">
        <v>25</v>
      </c>
      <c r="D41" s="24">
        <v>21</v>
      </c>
    </row>
    <row r="42" spans="1:4">
      <c r="A42" s="8" t="s">
        <v>153</v>
      </c>
      <c r="B42" s="8"/>
      <c r="C42" s="8"/>
      <c r="D42" s="8"/>
    </row>
    <row r="43" spans="1:4">
      <c r="A43" s="23" t="s">
        <v>154</v>
      </c>
      <c r="B43" s="24">
        <v>1344</v>
      </c>
      <c r="C43" s="24">
        <v>614</v>
      </c>
      <c r="D43" s="24">
        <v>730</v>
      </c>
    </row>
    <row r="44" spans="1:4">
      <c r="A44" s="23" t="s">
        <v>155</v>
      </c>
      <c r="B44" s="24">
        <v>1107</v>
      </c>
      <c r="C44" s="24">
        <v>466</v>
      </c>
      <c r="D44" s="24">
        <v>641</v>
      </c>
    </row>
    <row r="45" spans="1:4">
      <c r="A45" s="23" t="s">
        <v>156</v>
      </c>
      <c r="B45" s="24">
        <v>1006</v>
      </c>
      <c r="C45" s="24">
        <v>477</v>
      </c>
      <c r="D45" s="24">
        <v>529</v>
      </c>
    </row>
    <row r="46" spans="1:4">
      <c r="A46" s="23" t="s">
        <v>157</v>
      </c>
      <c r="B46" s="24">
        <v>541</v>
      </c>
      <c r="C46" s="24">
        <v>202</v>
      </c>
      <c r="D46" s="24">
        <v>339</v>
      </c>
    </row>
    <row r="47" spans="1:4">
      <c r="A47" s="23" t="s">
        <v>158</v>
      </c>
      <c r="B47" s="24">
        <v>1510</v>
      </c>
      <c r="C47" s="24">
        <v>680</v>
      </c>
      <c r="D47" s="24">
        <v>830</v>
      </c>
    </row>
    <row r="48" spans="1:4">
      <c r="A48" s="23" t="s">
        <v>159</v>
      </c>
      <c r="B48" s="24">
        <v>1011</v>
      </c>
      <c r="C48" s="24">
        <v>509</v>
      </c>
      <c r="D48" s="24">
        <v>502</v>
      </c>
    </row>
    <row r="49" spans="1:4">
      <c r="A49" s="23" t="s">
        <v>160</v>
      </c>
      <c r="B49" s="24">
        <v>1234</v>
      </c>
      <c r="C49" s="24">
        <v>554</v>
      </c>
      <c r="D49" s="24">
        <v>680</v>
      </c>
    </row>
    <row r="50" spans="1:4">
      <c r="A50" s="23" t="s">
        <v>161</v>
      </c>
      <c r="B50" s="24">
        <v>443</v>
      </c>
      <c r="C50" s="24">
        <v>189</v>
      </c>
      <c r="D50" s="24">
        <v>254</v>
      </c>
    </row>
    <row r="51" spans="1:4">
      <c r="A51" s="23" t="s">
        <v>162</v>
      </c>
      <c r="B51" s="24">
        <v>1237</v>
      </c>
      <c r="C51" s="24">
        <v>564</v>
      </c>
      <c r="D51" s="24">
        <v>673</v>
      </c>
    </row>
    <row r="52" spans="1:4">
      <c r="A52" s="23" t="s">
        <v>152</v>
      </c>
      <c r="B52" s="24">
        <v>81</v>
      </c>
      <c r="C52" s="24">
        <v>50</v>
      </c>
      <c r="D52" s="24">
        <v>31</v>
      </c>
    </row>
    <row r="53" spans="1:4">
      <c r="A53" s="23" t="s">
        <v>163</v>
      </c>
      <c r="B53" s="24">
        <v>67</v>
      </c>
      <c r="C53" s="24">
        <v>38</v>
      </c>
      <c r="D53" s="24">
        <v>29</v>
      </c>
    </row>
    <row r="54" spans="1:4">
      <c r="A54" s="23" t="s">
        <v>128</v>
      </c>
      <c r="B54" s="24">
        <v>52</v>
      </c>
      <c r="C54" s="24">
        <v>19</v>
      </c>
      <c r="D54" s="24">
        <v>33</v>
      </c>
    </row>
    <row r="55" spans="1:4">
      <c r="A55" s="8" t="s">
        <v>164</v>
      </c>
      <c r="B55" s="8"/>
      <c r="C55" s="8"/>
      <c r="D55" s="8"/>
    </row>
    <row r="56" spans="1:4">
      <c r="A56" s="23" t="s">
        <v>165</v>
      </c>
      <c r="B56" s="24">
        <v>209</v>
      </c>
      <c r="C56" s="24">
        <v>97</v>
      </c>
      <c r="D56" s="24">
        <v>112</v>
      </c>
    </row>
    <row r="57" spans="1:4">
      <c r="A57" s="23" t="s">
        <v>166</v>
      </c>
      <c r="B57" s="24">
        <v>1043</v>
      </c>
      <c r="C57" s="24">
        <v>451</v>
      </c>
      <c r="D57" s="24">
        <v>592</v>
      </c>
    </row>
    <row r="58" spans="1:4">
      <c r="A58" s="23" t="s">
        <v>167</v>
      </c>
      <c r="B58" s="24">
        <v>963</v>
      </c>
      <c r="C58" s="24">
        <v>465</v>
      </c>
      <c r="D58" s="24">
        <v>498</v>
      </c>
    </row>
    <row r="59" spans="1:4">
      <c r="A59" s="23" t="s">
        <v>168</v>
      </c>
      <c r="B59" s="24">
        <v>338</v>
      </c>
      <c r="C59" s="24">
        <v>189</v>
      </c>
      <c r="D59" s="24">
        <v>149</v>
      </c>
    </row>
    <row r="60" spans="1:4">
      <c r="A60" s="23" t="s">
        <v>169</v>
      </c>
      <c r="B60" s="24">
        <v>94</v>
      </c>
      <c r="C60" s="24">
        <v>59</v>
      </c>
      <c r="D60" s="24">
        <v>35</v>
      </c>
    </row>
    <row r="61" spans="1:4">
      <c r="A61" s="23" t="s">
        <v>128</v>
      </c>
      <c r="B61" s="24">
        <v>30</v>
      </c>
      <c r="C61" s="24">
        <v>16</v>
      </c>
      <c r="D61" s="24">
        <v>14</v>
      </c>
    </row>
    <row r="62" spans="1:4">
      <c r="A62" s="8" t="s">
        <v>170</v>
      </c>
      <c r="B62" s="8"/>
      <c r="C62" s="8"/>
      <c r="D62" s="8"/>
    </row>
    <row r="63" spans="1:4">
      <c r="A63" s="23" t="s">
        <v>171</v>
      </c>
      <c r="B63" s="24">
        <v>386</v>
      </c>
      <c r="C63" s="24">
        <v>167</v>
      </c>
      <c r="D63" s="24">
        <v>219</v>
      </c>
    </row>
    <row r="64" spans="1:4">
      <c r="A64" s="23" t="s">
        <v>172</v>
      </c>
      <c r="B64" s="24">
        <v>919</v>
      </c>
      <c r="C64" s="24">
        <v>426</v>
      </c>
      <c r="D64" s="24">
        <v>493</v>
      </c>
    </row>
    <row r="65" spans="1:4">
      <c r="A65" s="23" t="s">
        <v>173</v>
      </c>
      <c r="B65" s="24">
        <v>978</v>
      </c>
      <c r="C65" s="24">
        <v>478</v>
      </c>
      <c r="D65" s="24">
        <v>500</v>
      </c>
    </row>
    <row r="66" spans="1:4">
      <c r="A66" s="23" t="s">
        <v>174</v>
      </c>
      <c r="B66" s="24">
        <v>347</v>
      </c>
      <c r="C66" s="24">
        <v>179</v>
      </c>
      <c r="D66" s="24">
        <v>168</v>
      </c>
    </row>
    <row r="67" spans="1:4">
      <c r="A67" s="23" t="s">
        <v>128</v>
      </c>
      <c r="B67" s="24">
        <v>47</v>
      </c>
      <c r="C67" s="24">
        <v>27</v>
      </c>
      <c r="D67" s="24">
        <v>20</v>
      </c>
    </row>
    <row r="68" spans="1:4">
      <c r="A68" s="8" t="s">
        <v>175</v>
      </c>
      <c r="B68" s="8"/>
      <c r="C68" s="8"/>
      <c r="D68" s="8"/>
    </row>
    <row r="69" spans="1:4">
      <c r="A69" s="23" t="s">
        <v>176</v>
      </c>
      <c r="B69" s="24">
        <v>425</v>
      </c>
      <c r="C69" s="24">
        <v>176</v>
      </c>
      <c r="D69" s="24">
        <v>249</v>
      </c>
    </row>
    <row r="70" spans="1:4">
      <c r="A70" s="23" t="s">
        <v>177</v>
      </c>
      <c r="B70" s="24">
        <v>811</v>
      </c>
      <c r="C70" s="24">
        <v>377</v>
      </c>
      <c r="D70" s="24">
        <v>434</v>
      </c>
    </row>
    <row r="71" spans="1:4">
      <c r="A71" s="23" t="s">
        <v>178</v>
      </c>
      <c r="B71" s="24">
        <v>207</v>
      </c>
      <c r="C71" s="24">
        <v>115</v>
      </c>
      <c r="D71" s="24">
        <v>92</v>
      </c>
    </row>
    <row r="72" spans="1:4">
      <c r="A72" s="23" t="s">
        <v>179</v>
      </c>
      <c r="B72" s="24">
        <v>154</v>
      </c>
      <c r="C72" s="24">
        <v>86</v>
      </c>
      <c r="D72" s="24">
        <v>68</v>
      </c>
    </row>
    <row r="73" spans="1:4">
      <c r="A73" s="23" t="s">
        <v>180</v>
      </c>
      <c r="B73" s="24">
        <v>318</v>
      </c>
      <c r="C73" s="24">
        <v>207</v>
      </c>
      <c r="D73" s="24">
        <v>111</v>
      </c>
    </row>
    <row r="74" spans="1:4">
      <c r="A74" s="23" t="s">
        <v>181</v>
      </c>
      <c r="B74" s="24">
        <v>203</v>
      </c>
      <c r="C74" s="24">
        <v>135</v>
      </c>
      <c r="D74" s="24">
        <v>68</v>
      </c>
    </row>
    <row r="75" spans="1:4">
      <c r="A75" s="23" t="s">
        <v>182</v>
      </c>
      <c r="B75" s="24">
        <v>79</v>
      </c>
      <c r="C75" s="24">
        <v>33</v>
      </c>
      <c r="D75" s="24">
        <v>46</v>
      </c>
    </row>
    <row r="76" spans="1:4">
      <c r="A76" s="23" t="s">
        <v>183</v>
      </c>
      <c r="B76" s="24">
        <v>68</v>
      </c>
      <c r="C76" s="24">
        <v>27</v>
      </c>
      <c r="D76" s="24">
        <v>41</v>
      </c>
    </row>
    <row r="77" spans="1:4">
      <c r="A77" s="23" t="s">
        <v>184</v>
      </c>
      <c r="B77" s="24">
        <v>586</v>
      </c>
      <c r="C77" s="24">
        <v>319</v>
      </c>
      <c r="D77" s="24">
        <v>267</v>
      </c>
    </row>
    <row r="78" spans="1:4">
      <c r="A78" s="23" t="s">
        <v>185</v>
      </c>
      <c r="B78" s="24">
        <v>276</v>
      </c>
      <c r="C78" s="24">
        <v>168</v>
      </c>
      <c r="D78" s="24">
        <v>108</v>
      </c>
    </row>
    <row r="79" spans="1:4">
      <c r="A79" s="23" t="s">
        <v>152</v>
      </c>
      <c r="B79" s="24">
        <v>197</v>
      </c>
      <c r="C79" s="24">
        <v>106</v>
      </c>
      <c r="D79" s="24">
        <v>91</v>
      </c>
    </row>
    <row r="80" spans="1:4">
      <c r="A80" s="23" t="s">
        <v>186</v>
      </c>
      <c r="B80" s="24">
        <v>944</v>
      </c>
      <c r="C80" s="24">
        <v>425</v>
      </c>
      <c r="D80" s="24">
        <v>519</v>
      </c>
    </row>
    <row r="81" spans="1:4">
      <c r="A81" s="23" t="s">
        <v>128</v>
      </c>
      <c r="B81" s="24">
        <v>41</v>
      </c>
      <c r="C81" s="24">
        <v>16</v>
      </c>
      <c r="D81" s="24">
        <v>25</v>
      </c>
    </row>
    <row r="82" spans="1:4">
      <c r="A82" s="8" t="s">
        <v>187</v>
      </c>
      <c r="B82" s="8"/>
      <c r="C82" s="8"/>
      <c r="D82" s="8"/>
    </row>
    <row r="83" spans="1:4">
      <c r="A83" s="23" t="s">
        <v>188</v>
      </c>
      <c r="B83" s="24">
        <v>2041</v>
      </c>
      <c r="C83" s="24">
        <v>984</v>
      </c>
      <c r="D83" s="24">
        <v>1057</v>
      </c>
    </row>
    <row r="84" spans="1:4">
      <c r="A84" s="23" t="s">
        <v>189</v>
      </c>
      <c r="B84" s="24">
        <v>221</v>
      </c>
      <c r="C84" s="24">
        <v>97</v>
      </c>
      <c r="D84" s="24">
        <v>124</v>
      </c>
    </row>
    <row r="85" spans="1:4">
      <c r="A85" s="23" t="s">
        <v>190</v>
      </c>
      <c r="B85" s="24">
        <v>64</v>
      </c>
      <c r="C85" s="24">
        <v>32</v>
      </c>
      <c r="D85" s="24">
        <v>32</v>
      </c>
    </row>
    <row r="86" spans="1:4">
      <c r="A86" s="23" t="s">
        <v>191</v>
      </c>
      <c r="B86" s="24">
        <v>158</v>
      </c>
      <c r="C86" s="24">
        <v>90</v>
      </c>
      <c r="D86" s="24">
        <v>68</v>
      </c>
    </row>
    <row r="87" spans="1:4">
      <c r="A87" s="23" t="s">
        <v>192</v>
      </c>
      <c r="B87" s="24">
        <v>120</v>
      </c>
      <c r="C87" s="24">
        <v>52</v>
      </c>
      <c r="D87" s="24">
        <v>68</v>
      </c>
    </row>
    <row r="88" spans="1:4">
      <c r="A88" s="23" t="s">
        <v>193</v>
      </c>
      <c r="B88" s="24">
        <v>10</v>
      </c>
      <c r="C88" s="24">
        <v>3</v>
      </c>
      <c r="D88" s="24">
        <v>7</v>
      </c>
    </row>
    <row r="89" spans="1:4">
      <c r="A89" s="23" t="s">
        <v>152</v>
      </c>
      <c r="B89" s="24">
        <v>39</v>
      </c>
      <c r="C89" s="24">
        <v>13</v>
      </c>
      <c r="D89" s="24">
        <v>26</v>
      </c>
    </row>
    <row r="90" spans="1:4">
      <c r="A90" s="23" t="s">
        <v>128</v>
      </c>
      <c r="B90" s="24">
        <v>24</v>
      </c>
      <c r="C90" s="24">
        <v>6</v>
      </c>
      <c r="D90" s="24">
        <v>18</v>
      </c>
    </row>
    <row r="91" spans="1:4">
      <c r="A91" s="8" t="s">
        <v>194</v>
      </c>
      <c r="B91" s="8"/>
      <c r="C91" s="8"/>
      <c r="D91" s="8"/>
    </row>
    <row r="92" spans="1:4">
      <c r="A92" s="23" t="s">
        <v>195</v>
      </c>
      <c r="B92" s="24">
        <v>1341</v>
      </c>
      <c r="C92" s="24">
        <v>637</v>
      </c>
      <c r="D92" s="24">
        <v>704</v>
      </c>
    </row>
    <row r="93" spans="1:4">
      <c r="A93" s="23" t="s">
        <v>196</v>
      </c>
      <c r="B93" s="24">
        <v>523</v>
      </c>
      <c r="C93" s="24">
        <v>279</v>
      </c>
      <c r="D93" s="24">
        <v>244</v>
      </c>
    </row>
    <row r="94" spans="1:4">
      <c r="A94" s="23" t="s">
        <v>197</v>
      </c>
      <c r="B94" s="24">
        <v>116</v>
      </c>
      <c r="C94" s="24">
        <v>59</v>
      </c>
      <c r="D94" s="24">
        <v>57</v>
      </c>
    </row>
    <row r="95" spans="1:4">
      <c r="A95" s="23" t="s">
        <v>198</v>
      </c>
      <c r="B95" s="24">
        <v>25</v>
      </c>
      <c r="C95" s="24">
        <v>10</v>
      </c>
      <c r="D95" s="24">
        <v>15</v>
      </c>
    </row>
    <row r="96" spans="1:4">
      <c r="A96" s="23" t="s">
        <v>199</v>
      </c>
      <c r="B96" s="24">
        <v>68</v>
      </c>
      <c r="C96" s="24">
        <v>47</v>
      </c>
      <c r="D96" s="24">
        <v>21</v>
      </c>
    </row>
    <row r="97" spans="1:4">
      <c r="A97" s="23" t="s">
        <v>200</v>
      </c>
      <c r="B97" s="24">
        <v>1248</v>
      </c>
      <c r="C97" s="24">
        <v>759</v>
      </c>
      <c r="D97" s="24">
        <v>489</v>
      </c>
    </row>
    <row r="98" spans="1:4">
      <c r="A98" s="23" t="s">
        <v>201</v>
      </c>
      <c r="B98" s="24">
        <v>725</v>
      </c>
      <c r="C98" s="24">
        <v>214</v>
      </c>
      <c r="D98" s="24">
        <v>511</v>
      </c>
    </row>
    <row r="99" spans="1:4">
      <c r="A99" s="23" t="s">
        <v>202</v>
      </c>
      <c r="B99" s="24">
        <v>550</v>
      </c>
      <c r="C99" s="24">
        <v>184</v>
      </c>
      <c r="D99" s="24">
        <v>366</v>
      </c>
    </row>
    <row r="100" spans="1:4">
      <c r="A100" s="23" t="s">
        <v>203</v>
      </c>
      <c r="B100" s="24">
        <v>563</v>
      </c>
      <c r="C100" s="24">
        <v>263</v>
      </c>
      <c r="D100" s="24">
        <v>300</v>
      </c>
    </row>
    <row r="101" spans="1:4">
      <c r="A101" s="23" t="s">
        <v>204</v>
      </c>
      <c r="B101" s="24">
        <v>319</v>
      </c>
      <c r="C101" s="24">
        <v>108</v>
      </c>
      <c r="D101" s="24">
        <v>211</v>
      </c>
    </row>
    <row r="102" spans="1:4">
      <c r="A102" s="23" t="s">
        <v>205</v>
      </c>
      <c r="B102" s="24">
        <v>6</v>
      </c>
      <c r="C102" s="24">
        <v>4</v>
      </c>
      <c r="D102" s="24">
        <v>2</v>
      </c>
    </row>
    <row r="103" spans="1:4">
      <c r="A103" s="23" t="s">
        <v>206</v>
      </c>
      <c r="B103" s="24">
        <v>42</v>
      </c>
      <c r="C103" s="24">
        <v>13</v>
      </c>
      <c r="D103" s="24">
        <v>29</v>
      </c>
    </row>
    <row r="104" spans="1:4">
      <c r="A104" s="23" t="s">
        <v>152</v>
      </c>
      <c r="B104" s="24">
        <v>39</v>
      </c>
      <c r="C104" s="24">
        <v>8</v>
      </c>
      <c r="D104" s="24">
        <v>31</v>
      </c>
    </row>
    <row r="105" spans="1:4">
      <c r="A105" s="23" t="s">
        <v>128</v>
      </c>
      <c r="B105" s="24">
        <v>193</v>
      </c>
      <c r="C105" s="24">
        <v>117</v>
      </c>
      <c r="D105" s="24">
        <v>76</v>
      </c>
    </row>
    <row r="106" spans="1:4">
      <c r="A106" s="8" t="s">
        <v>207</v>
      </c>
      <c r="B106" s="8"/>
      <c r="C106" s="8"/>
      <c r="D106" s="8"/>
    </row>
    <row r="107" spans="1:4">
      <c r="A107" s="23" t="s">
        <v>208</v>
      </c>
      <c r="B107" s="24">
        <v>1480</v>
      </c>
      <c r="C107" s="24">
        <v>675</v>
      </c>
      <c r="D107" s="24">
        <v>805</v>
      </c>
    </row>
    <row r="108" spans="1:4">
      <c r="A108" s="23" t="s">
        <v>209</v>
      </c>
      <c r="B108" s="24">
        <v>1280</v>
      </c>
      <c r="C108" s="24">
        <v>600</v>
      </c>
      <c r="D108" s="24">
        <v>680</v>
      </c>
    </row>
    <row r="109" spans="1:4">
      <c r="A109" s="23" t="s">
        <v>210</v>
      </c>
      <c r="B109" s="24">
        <v>1167</v>
      </c>
      <c r="C109" s="24">
        <v>595</v>
      </c>
      <c r="D109" s="24">
        <v>572</v>
      </c>
    </row>
    <row r="110" spans="1:4">
      <c r="A110" s="23" t="s">
        <v>211</v>
      </c>
      <c r="B110" s="24">
        <v>715</v>
      </c>
      <c r="C110" s="24">
        <v>324</v>
      </c>
      <c r="D110" s="24">
        <v>391</v>
      </c>
    </row>
    <row r="111" spans="1:4">
      <c r="A111" s="23" t="s">
        <v>212</v>
      </c>
      <c r="B111" s="24">
        <v>387</v>
      </c>
      <c r="C111" s="24">
        <v>207</v>
      </c>
      <c r="D111" s="24">
        <v>180</v>
      </c>
    </row>
    <row r="112" spans="1:4">
      <c r="A112" s="23" t="s">
        <v>213</v>
      </c>
      <c r="B112" s="24">
        <v>404</v>
      </c>
      <c r="C112" s="24">
        <v>175</v>
      </c>
      <c r="D112" s="24">
        <v>229</v>
      </c>
    </row>
    <row r="113" spans="1:4">
      <c r="A113" s="23" t="s">
        <v>214</v>
      </c>
      <c r="B113" s="24">
        <v>595</v>
      </c>
      <c r="C113" s="24">
        <v>262</v>
      </c>
      <c r="D113" s="24">
        <v>333</v>
      </c>
    </row>
    <row r="114" spans="1:4">
      <c r="A114" s="23" t="s">
        <v>215</v>
      </c>
      <c r="B114" s="24">
        <v>215</v>
      </c>
      <c r="C114" s="24">
        <v>91</v>
      </c>
      <c r="D114" s="24">
        <v>124</v>
      </c>
    </row>
    <row r="115" spans="1:4">
      <c r="A115" s="23" t="s">
        <v>216</v>
      </c>
      <c r="B115" s="24">
        <v>248</v>
      </c>
      <c r="C115" s="24">
        <v>127</v>
      </c>
      <c r="D115" s="24">
        <v>121</v>
      </c>
    </row>
    <row r="116" spans="1:4">
      <c r="A116" s="23" t="s">
        <v>217</v>
      </c>
      <c r="B116" s="24">
        <v>255</v>
      </c>
      <c r="C116" s="24">
        <v>125</v>
      </c>
      <c r="D116" s="24">
        <v>130</v>
      </c>
    </row>
    <row r="117" spans="1:4">
      <c r="A117" s="23" t="s">
        <v>218</v>
      </c>
      <c r="B117" s="24">
        <v>291</v>
      </c>
      <c r="C117" s="24">
        <v>135</v>
      </c>
      <c r="D117" s="24">
        <v>156</v>
      </c>
    </row>
    <row r="118" spans="1:4">
      <c r="A118" s="23" t="s">
        <v>219</v>
      </c>
      <c r="B118" s="24">
        <v>338</v>
      </c>
      <c r="C118" s="24">
        <v>175</v>
      </c>
      <c r="D118" s="24">
        <v>163</v>
      </c>
    </row>
    <row r="119" spans="1:4">
      <c r="A119" s="23" t="s">
        <v>220</v>
      </c>
      <c r="B119" s="24">
        <v>812</v>
      </c>
      <c r="C119" s="24">
        <v>338</v>
      </c>
      <c r="D119" s="24">
        <v>474</v>
      </c>
    </row>
    <row r="120" spans="1:4">
      <c r="A120" s="23" t="s">
        <v>221</v>
      </c>
      <c r="B120" s="24">
        <v>816</v>
      </c>
      <c r="C120" s="24">
        <v>361</v>
      </c>
      <c r="D120" s="24">
        <v>455</v>
      </c>
    </row>
    <row r="121" spans="1:4">
      <c r="A121" s="23" t="s">
        <v>152</v>
      </c>
      <c r="B121" s="24">
        <v>69</v>
      </c>
      <c r="C121" s="24">
        <v>39</v>
      </c>
      <c r="D121" s="24">
        <v>30</v>
      </c>
    </row>
    <row r="122" spans="1:4">
      <c r="A122" s="23" t="s">
        <v>222</v>
      </c>
      <c r="B122" s="24">
        <v>246</v>
      </c>
      <c r="C122" s="24">
        <v>133</v>
      </c>
      <c r="D122" s="24">
        <v>113</v>
      </c>
    </row>
    <row r="123" spans="1:4">
      <c r="A123" s="26" t="s">
        <v>128</v>
      </c>
      <c r="B123" s="27">
        <v>47</v>
      </c>
      <c r="C123" s="27">
        <v>20</v>
      </c>
      <c r="D123" s="27">
        <v>27</v>
      </c>
    </row>
  </sheetData>
  <phoneticPr fontId="2"/>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2B592-41D7-4FB8-84B4-EE18FCC449A0}">
  <sheetPr codeName="Sheet2"/>
  <dimension ref="A1:P121"/>
  <sheetViews>
    <sheetView workbookViewId="0"/>
  </sheetViews>
  <sheetFormatPr defaultRowHeight="12"/>
  <cols>
    <col min="1" max="1" width="52" style="13" bestFit="1" customWidth="1"/>
    <col min="2" max="14" width="7.625" style="13" customWidth="1"/>
    <col min="15" max="15" width="7.625" style="30" customWidth="1"/>
    <col min="16" max="16" width="15.5" style="13" customWidth="1"/>
    <col min="17" max="256" width="7.625" style="13" customWidth="1"/>
    <col min="257" max="16384" width="9" style="13"/>
  </cols>
  <sheetData>
    <row r="1" spans="1:16">
      <c r="A1" s="12" t="s">
        <v>114</v>
      </c>
      <c r="B1" s="6"/>
    </row>
    <row r="2" spans="1:16">
      <c r="A2" s="18" t="str">
        <f xml:space="preserve"> HYPERLINK("#'目次'!B8","[2]")</f>
        <v>[2]</v>
      </c>
    </row>
    <row r="3" spans="1:16">
      <c r="A3" s="6" t="s">
        <v>114</v>
      </c>
      <c r="B3" s="7" t="s">
        <v>223</v>
      </c>
    </row>
    <row r="4" spans="1:16" s="21" customFormat="1" ht="24">
      <c r="A4" s="19" t="s">
        <v>114</v>
      </c>
      <c r="B4" s="20" t="s">
        <v>118</v>
      </c>
      <c r="C4" s="20" t="s">
        <v>224</v>
      </c>
      <c r="D4" s="20" t="s">
        <v>225</v>
      </c>
      <c r="E4" s="20" t="s">
        <v>226</v>
      </c>
      <c r="F4" s="20" t="s">
        <v>227</v>
      </c>
      <c r="G4" s="20" t="s">
        <v>228</v>
      </c>
      <c r="H4" s="20" t="s">
        <v>229</v>
      </c>
      <c r="I4" s="20" t="s">
        <v>230</v>
      </c>
      <c r="J4" s="20" t="s">
        <v>231</v>
      </c>
      <c r="K4" s="20" t="s">
        <v>232</v>
      </c>
      <c r="L4" s="20" t="s">
        <v>233</v>
      </c>
      <c r="M4" s="20" t="s">
        <v>234</v>
      </c>
      <c r="N4" s="20" t="s">
        <v>235</v>
      </c>
      <c r="O4" s="31" t="s">
        <v>236</v>
      </c>
      <c r="P4" s="20" t="s">
        <v>237</v>
      </c>
    </row>
    <row r="5" spans="1:16">
      <c r="A5" s="22" t="s">
        <v>121</v>
      </c>
      <c r="B5" s="9">
        <v>2677</v>
      </c>
      <c r="C5" s="9">
        <v>610</v>
      </c>
      <c r="D5" s="9">
        <v>755</v>
      </c>
      <c r="E5" s="9">
        <v>601</v>
      </c>
      <c r="F5" s="9">
        <v>425</v>
      </c>
      <c r="G5" s="9">
        <v>217</v>
      </c>
      <c r="H5" s="9">
        <v>56</v>
      </c>
      <c r="I5" s="9">
        <v>13</v>
      </c>
      <c r="J5" s="9">
        <v>1365</v>
      </c>
      <c r="K5" s="9">
        <v>1026</v>
      </c>
      <c r="L5" s="9">
        <v>286</v>
      </c>
      <c r="M5" s="9">
        <v>1312</v>
      </c>
      <c r="N5" s="14">
        <v>75.207322000000005</v>
      </c>
      <c r="O5" s="14">
        <v>74</v>
      </c>
      <c r="P5" s="9">
        <v>75</v>
      </c>
    </row>
    <row r="6" spans="1:16">
      <c r="A6" s="8" t="s">
        <v>122</v>
      </c>
      <c r="B6" s="8"/>
      <c r="C6" s="8"/>
      <c r="D6" s="8"/>
      <c r="E6" s="8"/>
      <c r="F6" s="8"/>
      <c r="G6" s="8"/>
      <c r="H6" s="8"/>
      <c r="I6" s="8"/>
      <c r="J6" s="8"/>
      <c r="K6" s="8"/>
      <c r="L6" s="8"/>
      <c r="M6" s="8"/>
      <c r="N6" s="8"/>
      <c r="O6" s="32"/>
      <c r="P6" s="8"/>
    </row>
    <row r="7" spans="1:16">
      <c r="A7" s="23" t="s">
        <v>123</v>
      </c>
      <c r="B7" s="24">
        <v>380</v>
      </c>
      <c r="C7" s="24">
        <v>110</v>
      </c>
      <c r="D7" s="24">
        <v>123</v>
      </c>
      <c r="E7" s="24">
        <v>71</v>
      </c>
      <c r="F7" s="24">
        <v>55</v>
      </c>
      <c r="G7" s="24">
        <v>16</v>
      </c>
      <c r="H7" s="24">
        <v>5</v>
      </c>
      <c r="I7" s="24">
        <v>0</v>
      </c>
      <c r="J7" s="24">
        <v>233</v>
      </c>
      <c r="K7" s="24">
        <v>126</v>
      </c>
      <c r="L7" s="24">
        <v>21</v>
      </c>
      <c r="M7" s="24">
        <v>147</v>
      </c>
      <c r="N7" s="25">
        <v>73.692104999999998</v>
      </c>
      <c r="O7" s="25">
        <v>73</v>
      </c>
      <c r="P7" s="24">
        <v>74</v>
      </c>
    </row>
    <row r="8" spans="1:16">
      <c r="A8" s="23" t="s">
        <v>124</v>
      </c>
      <c r="B8" s="24">
        <v>489</v>
      </c>
      <c r="C8" s="24">
        <v>141</v>
      </c>
      <c r="D8" s="24">
        <v>143</v>
      </c>
      <c r="E8" s="24">
        <v>110</v>
      </c>
      <c r="F8" s="24">
        <v>59</v>
      </c>
      <c r="G8" s="24">
        <v>29</v>
      </c>
      <c r="H8" s="24">
        <v>6</v>
      </c>
      <c r="I8" s="24">
        <v>1</v>
      </c>
      <c r="J8" s="24">
        <v>284</v>
      </c>
      <c r="K8" s="24">
        <v>169</v>
      </c>
      <c r="L8" s="24">
        <v>36</v>
      </c>
      <c r="M8" s="24">
        <v>205</v>
      </c>
      <c r="N8" s="25">
        <v>73.942740000000001</v>
      </c>
      <c r="O8" s="25">
        <v>73</v>
      </c>
      <c r="P8" s="24">
        <v>68</v>
      </c>
    </row>
    <row r="9" spans="1:16">
      <c r="A9" s="23" t="s">
        <v>125</v>
      </c>
      <c r="B9" s="24">
        <v>1114</v>
      </c>
      <c r="C9" s="24">
        <v>252</v>
      </c>
      <c r="D9" s="24">
        <v>328</v>
      </c>
      <c r="E9" s="24">
        <v>247</v>
      </c>
      <c r="F9" s="24">
        <v>173</v>
      </c>
      <c r="G9" s="24">
        <v>87</v>
      </c>
      <c r="H9" s="24">
        <v>22</v>
      </c>
      <c r="I9" s="24">
        <v>5</v>
      </c>
      <c r="J9" s="24">
        <v>580</v>
      </c>
      <c r="K9" s="24">
        <v>420</v>
      </c>
      <c r="L9" s="24">
        <v>114</v>
      </c>
      <c r="M9" s="24">
        <v>534</v>
      </c>
      <c r="N9" s="25">
        <v>75.136444999999995</v>
      </c>
      <c r="O9" s="25">
        <v>74</v>
      </c>
      <c r="P9" s="24">
        <v>73</v>
      </c>
    </row>
    <row r="10" spans="1:16">
      <c r="A10" s="23" t="s">
        <v>126</v>
      </c>
      <c r="B10" s="24">
        <v>521</v>
      </c>
      <c r="C10" s="24">
        <v>82</v>
      </c>
      <c r="D10" s="24">
        <v>126</v>
      </c>
      <c r="E10" s="24">
        <v>131</v>
      </c>
      <c r="F10" s="24">
        <v>104</v>
      </c>
      <c r="G10" s="24">
        <v>58</v>
      </c>
      <c r="H10" s="24">
        <v>16</v>
      </c>
      <c r="I10" s="24">
        <v>4</v>
      </c>
      <c r="J10" s="24">
        <v>208</v>
      </c>
      <c r="K10" s="24">
        <v>235</v>
      </c>
      <c r="L10" s="24">
        <v>78</v>
      </c>
      <c r="M10" s="24">
        <v>313</v>
      </c>
      <c r="N10" s="25">
        <v>76.771592999999996</v>
      </c>
      <c r="O10" s="25">
        <v>76</v>
      </c>
      <c r="P10" s="24">
        <v>75</v>
      </c>
    </row>
    <row r="11" spans="1:16">
      <c r="A11" s="23" t="s">
        <v>127</v>
      </c>
      <c r="B11" s="24">
        <v>129</v>
      </c>
      <c r="C11" s="24">
        <v>21</v>
      </c>
      <c r="D11" s="24">
        <v>20</v>
      </c>
      <c r="E11" s="24">
        <v>29</v>
      </c>
      <c r="F11" s="24">
        <v>28</v>
      </c>
      <c r="G11" s="24">
        <v>22</v>
      </c>
      <c r="H11" s="24">
        <v>6</v>
      </c>
      <c r="I11" s="24">
        <v>3</v>
      </c>
      <c r="J11" s="24">
        <v>41</v>
      </c>
      <c r="K11" s="24">
        <v>57</v>
      </c>
      <c r="L11" s="24">
        <v>31</v>
      </c>
      <c r="M11" s="24">
        <v>88</v>
      </c>
      <c r="N11" s="25">
        <v>78.379845000000003</v>
      </c>
      <c r="O11" s="25">
        <v>78</v>
      </c>
      <c r="P11" s="24">
        <v>75</v>
      </c>
    </row>
    <row r="12" spans="1:16">
      <c r="A12" s="23" t="s">
        <v>128</v>
      </c>
      <c r="B12" s="24">
        <v>44</v>
      </c>
      <c r="C12" s="24">
        <v>4</v>
      </c>
      <c r="D12" s="24">
        <v>15</v>
      </c>
      <c r="E12" s="24">
        <v>13</v>
      </c>
      <c r="F12" s="24">
        <v>6</v>
      </c>
      <c r="G12" s="24">
        <v>5</v>
      </c>
      <c r="H12" s="24">
        <v>1</v>
      </c>
      <c r="I12" s="24">
        <v>0</v>
      </c>
      <c r="J12" s="24">
        <v>19</v>
      </c>
      <c r="K12" s="24">
        <v>19</v>
      </c>
      <c r="L12" s="24">
        <v>6</v>
      </c>
      <c r="M12" s="24">
        <v>25</v>
      </c>
      <c r="N12" s="25">
        <v>76.318181999999993</v>
      </c>
      <c r="O12" s="25">
        <v>75.5</v>
      </c>
      <c r="P12" s="24">
        <v>70</v>
      </c>
    </row>
    <row r="13" spans="1:16">
      <c r="A13" s="8" t="s">
        <v>129</v>
      </c>
      <c r="B13" s="8"/>
      <c r="C13" s="8"/>
      <c r="D13" s="8"/>
      <c r="E13" s="8"/>
      <c r="F13" s="8"/>
      <c r="G13" s="8"/>
      <c r="H13" s="8"/>
      <c r="I13" s="8"/>
      <c r="J13" s="8"/>
      <c r="K13" s="8"/>
      <c r="L13" s="8"/>
      <c r="M13" s="8"/>
      <c r="N13" s="8"/>
      <c r="O13" s="32"/>
      <c r="P13" s="8"/>
    </row>
    <row r="14" spans="1:16">
      <c r="A14" s="23" t="s">
        <v>130</v>
      </c>
      <c r="B14" s="24">
        <v>799</v>
      </c>
      <c r="C14" s="24">
        <v>207</v>
      </c>
      <c r="D14" s="24">
        <v>236</v>
      </c>
      <c r="E14" s="24">
        <v>184</v>
      </c>
      <c r="F14" s="24">
        <v>115</v>
      </c>
      <c r="G14" s="24">
        <v>44</v>
      </c>
      <c r="H14" s="24">
        <v>11</v>
      </c>
      <c r="I14" s="24">
        <v>2</v>
      </c>
      <c r="J14" s="24">
        <v>443</v>
      </c>
      <c r="K14" s="24">
        <v>299</v>
      </c>
      <c r="L14" s="24">
        <v>57</v>
      </c>
      <c r="M14" s="24">
        <v>356</v>
      </c>
      <c r="N14" s="25">
        <v>74.350437999999997</v>
      </c>
      <c r="O14" s="25">
        <v>74</v>
      </c>
      <c r="P14" s="24" t="s">
        <v>238</v>
      </c>
    </row>
    <row r="15" spans="1:16">
      <c r="A15" s="23" t="s">
        <v>131</v>
      </c>
      <c r="B15" s="24">
        <v>1245</v>
      </c>
      <c r="C15" s="24">
        <v>279</v>
      </c>
      <c r="D15" s="24">
        <v>365</v>
      </c>
      <c r="E15" s="24">
        <v>282</v>
      </c>
      <c r="F15" s="24">
        <v>198</v>
      </c>
      <c r="G15" s="24">
        <v>92</v>
      </c>
      <c r="H15" s="24">
        <v>26</v>
      </c>
      <c r="I15" s="24">
        <v>3</v>
      </c>
      <c r="J15" s="24">
        <v>644</v>
      </c>
      <c r="K15" s="24">
        <v>480</v>
      </c>
      <c r="L15" s="24">
        <v>121</v>
      </c>
      <c r="M15" s="24">
        <v>601</v>
      </c>
      <c r="N15" s="25">
        <v>75.117268999999993</v>
      </c>
      <c r="O15" s="25">
        <v>74</v>
      </c>
      <c r="P15" s="24">
        <v>73</v>
      </c>
    </row>
    <row r="16" spans="1:16">
      <c r="A16" s="23" t="s">
        <v>132</v>
      </c>
      <c r="B16" s="24">
        <v>504</v>
      </c>
      <c r="C16" s="24">
        <v>106</v>
      </c>
      <c r="D16" s="24">
        <v>123</v>
      </c>
      <c r="E16" s="24">
        <v>105</v>
      </c>
      <c r="F16" s="24">
        <v>86</v>
      </c>
      <c r="G16" s="24">
        <v>63</v>
      </c>
      <c r="H16" s="24">
        <v>15</v>
      </c>
      <c r="I16" s="24">
        <v>6</v>
      </c>
      <c r="J16" s="24">
        <v>229</v>
      </c>
      <c r="K16" s="24">
        <v>191</v>
      </c>
      <c r="L16" s="24">
        <v>84</v>
      </c>
      <c r="M16" s="24">
        <v>275</v>
      </c>
      <c r="N16" s="25">
        <v>76.214286000000001</v>
      </c>
      <c r="O16" s="25">
        <v>75</v>
      </c>
      <c r="P16" s="24">
        <v>75</v>
      </c>
    </row>
    <row r="17" spans="1:16">
      <c r="A17" s="23" t="s">
        <v>133</v>
      </c>
      <c r="B17" s="24">
        <v>82</v>
      </c>
      <c r="C17" s="24">
        <v>14</v>
      </c>
      <c r="D17" s="24">
        <v>19</v>
      </c>
      <c r="E17" s="24">
        <v>16</v>
      </c>
      <c r="F17" s="24">
        <v>16</v>
      </c>
      <c r="G17" s="24">
        <v>11</v>
      </c>
      <c r="H17" s="24">
        <v>4</v>
      </c>
      <c r="I17" s="24">
        <v>2</v>
      </c>
      <c r="J17" s="24">
        <v>33</v>
      </c>
      <c r="K17" s="24">
        <v>32</v>
      </c>
      <c r="L17" s="24">
        <v>17</v>
      </c>
      <c r="M17" s="24">
        <v>49</v>
      </c>
      <c r="N17" s="25">
        <v>77.658536999999995</v>
      </c>
      <c r="O17" s="25">
        <v>77</v>
      </c>
      <c r="P17" s="24" t="s">
        <v>239</v>
      </c>
    </row>
    <row r="18" spans="1:16">
      <c r="A18" s="23" t="s">
        <v>128</v>
      </c>
      <c r="B18" s="24">
        <v>47</v>
      </c>
      <c r="C18" s="24">
        <v>4</v>
      </c>
      <c r="D18" s="24">
        <v>12</v>
      </c>
      <c r="E18" s="24">
        <v>14</v>
      </c>
      <c r="F18" s="24">
        <v>10</v>
      </c>
      <c r="G18" s="24">
        <v>7</v>
      </c>
      <c r="H18" s="24">
        <v>0</v>
      </c>
      <c r="I18" s="24">
        <v>0</v>
      </c>
      <c r="J18" s="24">
        <v>16</v>
      </c>
      <c r="K18" s="24">
        <v>24</v>
      </c>
      <c r="L18" s="24">
        <v>7</v>
      </c>
      <c r="M18" s="24">
        <v>31</v>
      </c>
      <c r="N18" s="25">
        <v>77.085105999999996</v>
      </c>
      <c r="O18" s="25">
        <v>77</v>
      </c>
      <c r="P18" s="24" t="s">
        <v>240</v>
      </c>
    </row>
    <row r="19" spans="1:16">
      <c r="A19" s="8" t="s">
        <v>134</v>
      </c>
      <c r="B19" s="8"/>
      <c r="C19" s="8"/>
      <c r="D19" s="8"/>
      <c r="E19" s="8"/>
      <c r="F19" s="8"/>
      <c r="G19" s="8"/>
      <c r="H19" s="8"/>
      <c r="I19" s="8"/>
      <c r="J19" s="8"/>
      <c r="K19" s="8"/>
      <c r="L19" s="8"/>
      <c r="M19" s="8"/>
      <c r="N19" s="8"/>
      <c r="O19" s="32"/>
      <c r="P19" s="8"/>
    </row>
    <row r="20" spans="1:16">
      <c r="A20" s="23" t="s">
        <v>135</v>
      </c>
      <c r="B20" s="24">
        <v>128</v>
      </c>
      <c r="C20" s="24">
        <v>38</v>
      </c>
      <c r="D20" s="24">
        <v>27</v>
      </c>
      <c r="E20" s="24">
        <v>32</v>
      </c>
      <c r="F20" s="24">
        <v>15</v>
      </c>
      <c r="G20" s="24">
        <v>10</v>
      </c>
      <c r="H20" s="24">
        <v>4</v>
      </c>
      <c r="I20" s="24">
        <v>2</v>
      </c>
      <c r="J20" s="24">
        <v>65</v>
      </c>
      <c r="K20" s="24">
        <v>47</v>
      </c>
      <c r="L20" s="24">
        <v>16</v>
      </c>
      <c r="M20" s="24">
        <v>63</v>
      </c>
      <c r="N20" s="25">
        <v>75.125</v>
      </c>
      <c r="O20" s="25">
        <v>74</v>
      </c>
      <c r="P20" s="24">
        <v>68</v>
      </c>
    </row>
    <row r="21" spans="1:16">
      <c r="A21" s="23" t="s">
        <v>136</v>
      </c>
      <c r="B21" s="24">
        <v>138</v>
      </c>
      <c r="C21" s="24">
        <v>42</v>
      </c>
      <c r="D21" s="24">
        <v>39</v>
      </c>
      <c r="E21" s="24">
        <v>29</v>
      </c>
      <c r="F21" s="24">
        <v>20</v>
      </c>
      <c r="G21" s="24">
        <v>6</v>
      </c>
      <c r="H21" s="24">
        <v>0</v>
      </c>
      <c r="I21" s="24">
        <v>2</v>
      </c>
      <c r="J21" s="24">
        <v>81</v>
      </c>
      <c r="K21" s="24">
        <v>49</v>
      </c>
      <c r="L21" s="24">
        <v>8</v>
      </c>
      <c r="M21" s="24">
        <v>57</v>
      </c>
      <c r="N21" s="25">
        <v>73.949275</v>
      </c>
      <c r="O21" s="25">
        <v>73</v>
      </c>
      <c r="P21" s="24" t="s">
        <v>241</v>
      </c>
    </row>
    <row r="22" spans="1:16">
      <c r="A22" s="23" t="s">
        <v>137</v>
      </c>
      <c r="B22" s="24">
        <v>119</v>
      </c>
      <c r="C22" s="24">
        <v>29</v>
      </c>
      <c r="D22" s="24">
        <v>49</v>
      </c>
      <c r="E22" s="24">
        <v>27</v>
      </c>
      <c r="F22" s="24">
        <v>8</v>
      </c>
      <c r="G22" s="24">
        <v>6</v>
      </c>
      <c r="H22" s="24">
        <v>0</v>
      </c>
      <c r="I22" s="24">
        <v>0</v>
      </c>
      <c r="J22" s="24">
        <v>78</v>
      </c>
      <c r="K22" s="24">
        <v>35</v>
      </c>
      <c r="L22" s="24">
        <v>6</v>
      </c>
      <c r="M22" s="24">
        <v>41</v>
      </c>
      <c r="N22" s="25">
        <v>73.151261000000005</v>
      </c>
      <c r="O22" s="25">
        <v>72</v>
      </c>
      <c r="P22" s="24">
        <v>71</v>
      </c>
    </row>
    <row r="23" spans="1:16">
      <c r="A23" s="23" t="s">
        <v>138</v>
      </c>
      <c r="B23" s="24">
        <v>142</v>
      </c>
      <c r="C23" s="24">
        <v>40</v>
      </c>
      <c r="D23" s="24">
        <v>33</v>
      </c>
      <c r="E23" s="24">
        <v>34</v>
      </c>
      <c r="F23" s="24">
        <v>23</v>
      </c>
      <c r="G23" s="24">
        <v>11</v>
      </c>
      <c r="H23" s="24">
        <v>1</v>
      </c>
      <c r="I23" s="24">
        <v>0</v>
      </c>
      <c r="J23" s="24">
        <v>73</v>
      </c>
      <c r="K23" s="24">
        <v>57</v>
      </c>
      <c r="L23" s="24">
        <v>12</v>
      </c>
      <c r="M23" s="24">
        <v>69</v>
      </c>
      <c r="N23" s="25">
        <v>74.429576999999995</v>
      </c>
      <c r="O23" s="25">
        <v>73</v>
      </c>
      <c r="P23" s="24">
        <v>75</v>
      </c>
    </row>
    <row r="24" spans="1:16">
      <c r="A24" s="23" t="s">
        <v>139</v>
      </c>
      <c r="B24" s="24">
        <v>170</v>
      </c>
      <c r="C24" s="24">
        <v>36</v>
      </c>
      <c r="D24" s="24">
        <v>64</v>
      </c>
      <c r="E24" s="24">
        <v>36</v>
      </c>
      <c r="F24" s="24">
        <v>22</v>
      </c>
      <c r="G24" s="24">
        <v>9</v>
      </c>
      <c r="H24" s="24">
        <v>3</v>
      </c>
      <c r="I24" s="24">
        <v>0</v>
      </c>
      <c r="J24" s="24">
        <v>100</v>
      </c>
      <c r="K24" s="24">
        <v>58</v>
      </c>
      <c r="L24" s="24">
        <v>12</v>
      </c>
      <c r="M24" s="24">
        <v>70</v>
      </c>
      <c r="N24" s="25">
        <v>74.476471000000004</v>
      </c>
      <c r="O24" s="25">
        <v>74</v>
      </c>
      <c r="P24" s="24">
        <v>74</v>
      </c>
    </row>
    <row r="25" spans="1:16">
      <c r="A25" s="23" t="s">
        <v>140</v>
      </c>
      <c r="B25" s="24">
        <v>192</v>
      </c>
      <c r="C25" s="24">
        <v>71</v>
      </c>
      <c r="D25" s="24">
        <v>51</v>
      </c>
      <c r="E25" s="24">
        <v>35</v>
      </c>
      <c r="F25" s="24">
        <v>20</v>
      </c>
      <c r="G25" s="24">
        <v>13</v>
      </c>
      <c r="H25" s="24">
        <v>2</v>
      </c>
      <c r="I25" s="24">
        <v>0</v>
      </c>
      <c r="J25" s="24">
        <v>122</v>
      </c>
      <c r="K25" s="24">
        <v>55</v>
      </c>
      <c r="L25" s="24">
        <v>15</v>
      </c>
      <c r="M25" s="24">
        <v>70</v>
      </c>
      <c r="N25" s="25">
        <v>73.208332999999996</v>
      </c>
      <c r="O25" s="25">
        <v>72</v>
      </c>
      <c r="P25" s="24">
        <v>66</v>
      </c>
    </row>
    <row r="26" spans="1:16">
      <c r="A26" s="23" t="s">
        <v>141</v>
      </c>
      <c r="B26" s="24">
        <v>1405</v>
      </c>
      <c r="C26" s="24">
        <v>265</v>
      </c>
      <c r="D26" s="24">
        <v>380</v>
      </c>
      <c r="E26" s="24">
        <v>308</v>
      </c>
      <c r="F26" s="24">
        <v>272</v>
      </c>
      <c r="G26" s="24">
        <v>136</v>
      </c>
      <c r="H26" s="24">
        <v>37</v>
      </c>
      <c r="I26" s="24">
        <v>7</v>
      </c>
      <c r="J26" s="24">
        <v>645</v>
      </c>
      <c r="K26" s="24">
        <v>580</v>
      </c>
      <c r="L26" s="24">
        <v>180</v>
      </c>
      <c r="M26" s="24">
        <v>760</v>
      </c>
      <c r="N26" s="25">
        <v>76.047686999999996</v>
      </c>
      <c r="O26" s="25">
        <v>75</v>
      </c>
      <c r="P26" s="24">
        <v>75</v>
      </c>
    </row>
    <row r="27" spans="1:16">
      <c r="A27" s="23" t="s">
        <v>142</v>
      </c>
      <c r="B27" s="24">
        <v>343</v>
      </c>
      <c r="C27" s="24">
        <v>84</v>
      </c>
      <c r="D27" s="24">
        <v>102</v>
      </c>
      <c r="E27" s="24">
        <v>89</v>
      </c>
      <c r="F27" s="24">
        <v>37</v>
      </c>
      <c r="G27" s="24">
        <v>22</v>
      </c>
      <c r="H27" s="24">
        <v>7</v>
      </c>
      <c r="I27" s="24">
        <v>2</v>
      </c>
      <c r="J27" s="24">
        <v>186</v>
      </c>
      <c r="K27" s="24">
        <v>126</v>
      </c>
      <c r="L27" s="24">
        <v>31</v>
      </c>
      <c r="M27" s="24">
        <v>157</v>
      </c>
      <c r="N27" s="25">
        <v>74.583089999999999</v>
      </c>
      <c r="O27" s="25">
        <v>74</v>
      </c>
      <c r="P27" s="24">
        <v>75</v>
      </c>
    </row>
    <row r="28" spans="1:16">
      <c r="A28" s="23" t="s">
        <v>128</v>
      </c>
      <c r="B28" s="24">
        <v>40</v>
      </c>
      <c r="C28" s="24">
        <v>5</v>
      </c>
      <c r="D28" s="24">
        <v>10</v>
      </c>
      <c r="E28" s="24">
        <v>11</v>
      </c>
      <c r="F28" s="24">
        <v>8</v>
      </c>
      <c r="G28" s="24">
        <v>4</v>
      </c>
      <c r="H28" s="24">
        <v>2</v>
      </c>
      <c r="I28" s="24">
        <v>0</v>
      </c>
      <c r="J28" s="24">
        <v>15</v>
      </c>
      <c r="K28" s="24">
        <v>19</v>
      </c>
      <c r="L28" s="24">
        <v>6</v>
      </c>
      <c r="M28" s="24">
        <v>25</v>
      </c>
      <c r="N28" s="25">
        <v>77.224999999999994</v>
      </c>
      <c r="O28" s="25">
        <v>77</v>
      </c>
      <c r="P28" s="24" t="s">
        <v>242</v>
      </c>
    </row>
    <row r="29" spans="1:16">
      <c r="A29" s="8" t="s">
        <v>143</v>
      </c>
      <c r="B29" s="8"/>
      <c r="C29" s="8"/>
      <c r="D29" s="8"/>
      <c r="E29" s="8"/>
      <c r="F29" s="8"/>
      <c r="G29" s="8"/>
      <c r="H29" s="8"/>
      <c r="I29" s="8"/>
      <c r="J29" s="8"/>
      <c r="K29" s="8"/>
      <c r="L29" s="8"/>
      <c r="M29" s="8"/>
      <c r="N29" s="8"/>
      <c r="O29" s="32"/>
      <c r="P29" s="8"/>
    </row>
    <row r="30" spans="1:16">
      <c r="A30" s="23" t="s">
        <v>144</v>
      </c>
      <c r="B30" s="24">
        <v>429</v>
      </c>
      <c r="C30" s="24">
        <v>71</v>
      </c>
      <c r="D30" s="24">
        <v>120</v>
      </c>
      <c r="E30" s="24">
        <v>110</v>
      </c>
      <c r="F30" s="24">
        <v>94</v>
      </c>
      <c r="G30" s="24">
        <v>26</v>
      </c>
      <c r="H30" s="24">
        <v>7</v>
      </c>
      <c r="I30" s="24">
        <v>1</v>
      </c>
      <c r="J30" s="24">
        <v>191</v>
      </c>
      <c r="K30" s="24">
        <v>204</v>
      </c>
      <c r="L30" s="24">
        <v>34</v>
      </c>
      <c r="M30" s="24">
        <v>238</v>
      </c>
      <c r="N30" s="25">
        <v>75.811188999999999</v>
      </c>
      <c r="O30" s="25">
        <v>75</v>
      </c>
      <c r="P30" s="24">
        <v>77</v>
      </c>
    </row>
    <row r="31" spans="1:16">
      <c r="A31" s="23" t="s">
        <v>145</v>
      </c>
      <c r="B31" s="24">
        <v>319</v>
      </c>
      <c r="C31" s="24">
        <v>46</v>
      </c>
      <c r="D31" s="24">
        <v>78</v>
      </c>
      <c r="E31" s="24">
        <v>87</v>
      </c>
      <c r="F31" s="24">
        <v>77</v>
      </c>
      <c r="G31" s="24">
        <v>24</v>
      </c>
      <c r="H31" s="24">
        <v>6</v>
      </c>
      <c r="I31" s="24">
        <v>1</v>
      </c>
      <c r="J31" s="24">
        <v>124</v>
      </c>
      <c r="K31" s="24">
        <v>164</v>
      </c>
      <c r="L31" s="24">
        <v>31</v>
      </c>
      <c r="M31" s="24">
        <v>195</v>
      </c>
      <c r="N31" s="25">
        <v>76.517240999999999</v>
      </c>
      <c r="O31" s="25">
        <v>76</v>
      </c>
      <c r="P31" s="24">
        <v>75</v>
      </c>
    </row>
    <row r="32" spans="1:16">
      <c r="A32" s="23" t="s">
        <v>146</v>
      </c>
      <c r="B32" s="24">
        <v>504</v>
      </c>
      <c r="C32" s="24">
        <v>92</v>
      </c>
      <c r="D32" s="24">
        <v>137</v>
      </c>
      <c r="E32" s="24">
        <v>137</v>
      </c>
      <c r="F32" s="24">
        <v>102</v>
      </c>
      <c r="G32" s="24">
        <v>32</v>
      </c>
      <c r="H32" s="24">
        <v>4</v>
      </c>
      <c r="I32" s="24">
        <v>0</v>
      </c>
      <c r="J32" s="24">
        <v>229</v>
      </c>
      <c r="K32" s="24">
        <v>239</v>
      </c>
      <c r="L32" s="24">
        <v>36</v>
      </c>
      <c r="M32" s="24">
        <v>275</v>
      </c>
      <c r="N32" s="25">
        <v>75.519841</v>
      </c>
      <c r="O32" s="25">
        <v>75</v>
      </c>
      <c r="P32" s="24" t="s">
        <v>243</v>
      </c>
    </row>
    <row r="33" spans="1:16">
      <c r="A33" s="23" t="s">
        <v>147</v>
      </c>
      <c r="B33" s="24">
        <v>143</v>
      </c>
      <c r="C33" s="24">
        <v>18</v>
      </c>
      <c r="D33" s="24">
        <v>28</v>
      </c>
      <c r="E33" s="24">
        <v>37</v>
      </c>
      <c r="F33" s="24">
        <v>47</v>
      </c>
      <c r="G33" s="24">
        <v>10</v>
      </c>
      <c r="H33" s="24">
        <v>3</v>
      </c>
      <c r="I33" s="24">
        <v>0</v>
      </c>
      <c r="J33" s="24">
        <v>46</v>
      </c>
      <c r="K33" s="24">
        <v>84</v>
      </c>
      <c r="L33" s="24">
        <v>13</v>
      </c>
      <c r="M33" s="24">
        <v>97</v>
      </c>
      <c r="N33" s="25">
        <v>77.524476000000007</v>
      </c>
      <c r="O33" s="25">
        <v>77</v>
      </c>
      <c r="P33" s="24" t="s">
        <v>244</v>
      </c>
    </row>
    <row r="34" spans="1:16">
      <c r="A34" s="23" t="s">
        <v>148</v>
      </c>
      <c r="B34" s="24">
        <v>168</v>
      </c>
      <c r="C34" s="24">
        <v>22</v>
      </c>
      <c r="D34" s="24">
        <v>41</v>
      </c>
      <c r="E34" s="24">
        <v>47</v>
      </c>
      <c r="F34" s="24">
        <v>41</v>
      </c>
      <c r="G34" s="24">
        <v>12</v>
      </c>
      <c r="H34" s="24">
        <v>5</v>
      </c>
      <c r="I34" s="24">
        <v>0</v>
      </c>
      <c r="J34" s="24">
        <v>63</v>
      </c>
      <c r="K34" s="24">
        <v>88</v>
      </c>
      <c r="L34" s="24">
        <v>17</v>
      </c>
      <c r="M34" s="24">
        <v>105</v>
      </c>
      <c r="N34" s="25">
        <v>76.779762000000005</v>
      </c>
      <c r="O34" s="25">
        <v>76</v>
      </c>
      <c r="P34" s="24">
        <v>75</v>
      </c>
    </row>
    <row r="35" spans="1:16">
      <c r="A35" s="23" t="s">
        <v>149</v>
      </c>
      <c r="B35" s="24">
        <v>1270</v>
      </c>
      <c r="C35" s="24">
        <v>256</v>
      </c>
      <c r="D35" s="24">
        <v>357</v>
      </c>
      <c r="E35" s="24">
        <v>295</v>
      </c>
      <c r="F35" s="24">
        <v>241</v>
      </c>
      <c r="G35" s="24">
        <v>97</v>
      </c>
      <c r="H35" s="24">
        <v>23</v>
      </c>
      <c r="I35" s="24">
        <v>1</v>
      </c>
      <c r="J35" s="24">
        <v>613</v>
      </c>
      <c r="K35" s="24">
        <v>536</v>
      </c>
      <c r="L35" s="24">
        <v>121</v>
      </c>
      <c r="M35" s="24">
        <v>657</v>
      </c>
      <c r="N35" s="25">
        <v>75.470078999999998</v>
      </c>
      <c r="O35" s="25">
        <v>75</v>
      </c>
      <c r="P35" s="24">
        <v>75</v>
      </c>
    </row>
    <row r="36" spans="1:16">
      <c r="A36" s="23" t="s">
        <v>150</v>
      </c>
      <c r="B36" s="24">
        <v>1642</v>
      </c>
      <c r="C36" s="24">
        <v>355</v>
      </c>
      <c r="D36" s="24">
        <v>470</v>
      </c>
      <c r="E36" s="24">
        <v>386</v>
      </c>
      <c r="F36" s="24">
        <v>275</v>
      </c>
      <c r="G36" s="24">
        <v>127</v>
      </c>
      <c r="H36" s="24">
        <v>27</v>
      </c>
      <c r="I36" s="24">
        <v>2</v>
      </c>
      <c r="J36" s="24">
        <v>825</v>
      </c>
      <c r="K36" s="24">
        <v>661</v>
      </c>
      <c r="L36" s="24">
        <v>156</v>
      </c>
      <c r="M36" s="24">
        <v>817</v>
      </c>
      <c r="N36" s="25">
        <v>75.224726000000004</v>
      </c>
      <c r="O36" s="25">
        <v>74</v>
      </c>
      <c r="P36" s="24">
        <v>74</v>
      </c>
    </row>
    <row r="37" spans="1:16">
      <c r="A37" s="23" t="s">
        <v>151</v>
      </c>
      <c r="B37" s="24">
        <v>2266</v>
      </c>
      <c r="C37" s="24">
        <v>532</v>
      </c>
      <c r="D37" s="24">
        <v>656</v>
      </c>
      <c r="E37" s="24">
        <v>511</v>
      </c>
      <c r="F37" s="24">
        <v>347</v>
      </c>
      <c r="G37" s="24">
        <v>168</v>
      </c>
      <c r="H37" s="24">
        <v>43</v>
      </c>
      <c r="I37" s="24">
        <v>9</v>
      </c>
      <c r="J37" s="24">
        <v>1188</v>
      </c>
      <c r="K37" s="24">
        <v>858</v>
      </c>
      <c r="L37" s="24">
        <v>220</v>
      </c>
      <c r="M37" s="24">
        <v>1078</v>
      </c>
      <c r="N37" s="25">
        <v>74.969109000000003</v>
      </c>
      <c r="O37" s="25">
        <v>74</v>
      </c>
      <c r="P37" s="24">
        <v>75</v>
      </c>
    </row>
    <row r="38" spans="1:16">
      <c r="A38" s="23" t="s">
        <v>152</v>
      </c>
      <c r="B38" s="24">
        <v>121</v>
      </c>
      <c r="C38" s="24">
        <v>24</v>
      </c>
      <c r="D38" s="24">
        <v>20</v>
      </c>
      <c r="E38" s="24">
        <v>26</v>
      </c>
      <c r="F38" s="24">
        <v>24</v>
      </c>
      <c r="G38" s="24">
        <v>20</v>
      </c>
      <c r="H38" s="24">
        <v>4</v>
      </c>
      <c r="I38" s="24">
        <v>3</v>
      </c>
      <c r="J38" s="24">
        <v>44</v>
      </c>
      <c r="K38" s="24">
        <v>50</v>
      </c>
      <c r="L38" s="24">
        <v>27</v>
      </c>
      <c r="M38" s="24">
        <v>77</v>
      </c>
      <c r="N38" s="25">
        <v>77.669421</v>
      </c>
      <c r="O38" s="25">
        <v>78</v>
      </c>
      <c r="P38" s="24">
        <v>75</v>
      </c>
    </row>
    <row r="39" spans="1:16">
      <c r="A39" s="23" t="s">
        <v>128</v>
      </c>
      <c r="B39" s="24">
        <v>46</v>
      </c>
      <c r="C39" s="24">
        <v>7</v>
      </c>
      <c r="D39" s="24">
        <v>10</v>
      </c>
      <c r="E39" s="24">
        <v>11</v>
      </c>
      <c r="F39" s="24">
        <v>11</v>
      </c>
      <c r="G39" s="24">
        <v>4</v>
      </c>
      <c r="H39" s="24">
        <v>2</v>
      </c>
      <c r="I39" s="24">
        <v>1</v>
      </c>
      <c r="J39" s="24">
        <v>17</v>
      </c>
      <c r="K39" s="24">
        <v>22</v>
      </c>
      <c r="L39" s="24">
        <v>7</v>
      </c>
      <c r="M39" s="24">
        <v>29</v>
      </c>
      <c r="N39" s="25">
        <v>77.369564999999994</v>
      </c>
      <c r="O39" s="25">
        <v>77</v>
      </c>
      <c r="P39" s="24" t="s">
        <v>245</v>
      </c>
    </row>
    <row r="40" spans="1:16">
      <c r="A40" s="8" t="s">
        <v>153</v>
      </c>
      <c r="B40" s="8"/>
      <c r="C40" s="8"/>
      <c r="D40" s="8"/>
      <c r="E40" s="8"/>
      <c r="F40" s="8"/>
      <c r="G40" s="8"/>
      <c r="H40" s="8"/>
      <c r="I40" s="8"/>
      <c r="J40" s="8"/>
      <c r="K40" s="8"/>
      <c r="L40" s="8"/>
      <c r="M40" s="8"/>
      <c r="N40" s="8"/>
      <c r="O40" s="32"/>
      <c r="P40" s="8"/>
    </row>
    <row r="41" spans="1:16">
      <c r="A41" s="23" t="s">
        <v>154</v>
      </c>
      <c r="B41" s="24">
        <v>1344</v>
      </c>
      <c r="C41" s="24">
        <v>272</v>
      </c>
      <c r="D41" s="24">
        <v>374</v>
      </c>
      <c r="E41" s="24">
        <v>320</v>
      </c>
      <c r="F41" s="24">
        <v>248</v>
      </c>
      <c r="G41" s="24">
        <v>97</v>
      </c>
      <c r="H41" s="24">
        <v>27</v>
      </c>
      <c r="I41" s="24">
        <v>6</v>
      </c>
      <c r="J41" s="24">
        <v>646</v>
      </c>
      <c r="K41" s="24">
        <v>568</v>
      </c>
      <c r="L41" s="24">
        <v>130</v>
      </c>
      <c r="M41" s="24">
        <v>698</v>
      </c>
      <c r="N41" s="25">
        <v>75.546875</v>
      </c>
      <c r="O41" s="25">
        <v>75</v>
      </c>
      <c r="P41" s="24">
        <v>75</v>
      </c>
    </row>
    <row r="42" spans="1:16">
      <c r="A42" s="23" t="s">
        <v>155</v>
      </c>
      <c r="B42" s="24">
        <v>1107</v>
      </c>
      <c r="C42" s="24">
        <v>209</v>
      </c>
      <c r="D42" s="24">
        <v>271</v>
      </c>
      <c r="E42" s="24">
        <v>256</v>
      </c>
      <c r="F42" s="24">
        <v>208</v>
      </c>
      <c r="G42" s="24">
        <v>115</v>
      </c>
      <c r="H42" s="24">
        <v>37</v>
      </c>
      <c r="I42" s="24">
        <v>11</v>
      </c>
      <c r="J42" s="24">
        <v>480</v>
      </c>
      <c r="K42" s="24">
        <v>464</v>
      </c>
      <c r="L42" s="24">
        <v>163</v>
      </c>
      <c r="M42" s="24">
        <v>627</v>
      </c>
      <c r="N42" s="25">
        <v>76.457091000000005</v>
      </c>
      <c r="O42" s="25">
        <v>76</v>
      </c>
      <c r="P42" s="24">
        <v>75</v>
      </c>
    </row>
    <row r="43" spans="1:16">
      <c r="A43" s="23" t="s">
        <v>156</v>
      </c>
      <c r="B43" s="24">
        <v>1006</v>
      </c>
      <c r="C43" s="24">
        <v>236</v>
      </c>
      <c r="D43" s="24">
        <v>276</v>
      </c>
      <c r="E43" s="24">
        <v>227</v>
      </c>
      <c r="F43" s="24">
        <v>141</v>
      </c>
      <c r="G43" s="24">
        <v>95</v>
      </c>
      <c r="H43" s="24">
        <v>22</v>
      </c>
      <c r="I43" s="24">
        <v>9</v>
      </c>
      <c r="J43" s="24">
        <v>512</v>
      </c>
      <c r="K43" s="24">
        <v>368</v>
      </c>
      <c r="L43" s="24">
        <v>126</v>
      </c>
      <c r="M43" s="24">
        <v>494</v>
      </c>
      <c r="N43" s="25">
        <v>75.299205000000001</v>
      </c>
      <c r="O43" s="25">
        <v>74</v>
      </c>
      <c r="P43" s="24">
        <v>75</v>
      </c>
    </row>
    <row r="44" spans="1:16">
      <c r="A44" s="23" t="s">
        <v>157</v>
      </c>
      <c r="B44" s="24">
        <v>541</v>
      </c>
      <c r="C44" s="24">
        <v>131</v>
      </c>
      <c r="D44" s="24">
        <v>139</v>
      </c>
      <c r="E44" s="24">
        <v>106</v>
      </c>
      <c r="F44" s="24">
        <v>87</v>
      </c>
      <c r="G44" s="24">
        <v>57</v>
      </c>
      <c r="H44" s="24">
        <v>12</v>
      </c>
      <c r="I44" s="24">
        <v>9</v>
      </c>
      <c r="J44" s="24">
        <v>270</v>
      </c>
      <c r="K44" s="24">
        <v>193</v>
      </c>
      <c r="L44" s="24">
        <v>78</v>
      </c>
      <c r="M44" s="24">
        <v>271</v>
      </c>
      <c r="N44" s="25">
        <v>75.674677000000003</v>
      </c>
      <c r="O44" s="25">
        <v>75</v>
      </c>
      <c r="P44" s="24">
        <v>70</v>
      </c>
    </row>
    <row r="45" spans="1:16">
      <c r="A45" s="23" t="s">
        <v>158</v>
      </c>
      <c r="B45" s="24">
        <v>1510</v>
      </c>
      <c r="C45" s="24">
        <v>319</v>
      </c>
      <c r="D45" s="24">
        <v>418</v>
      </c>
      <c r="E45" s="24">
        <v>343</v>
      </c>
      <c r="F45" s="24">
        <v>264</v>
      </c>
      <c r="G45" s="24">
        <v>125</v>
      </c>
      <c r="H45" s="24">
        <v>33</v>
      </c>
      <c r="I45" s="24">
        <v>8</v>
      </c>
      <c r="J45" s="24">
        <v>737</v>
      </c>
      <c r="K45" s="24">
        <v>607</v>
      </c>
      <c r="L45" s="24">
        <v>166</v>
      </c>
      <c r="M45" s="24">
        <v>773</v>
      </c>
      <c r="N45" s="25">
        <v>75.556954000000005</v>
      </c>
      <c r="O45" s="25">
        <v>75</v>
      </c>
      <c r="P45" s="24">
        <v>72</v>
      </c>
    </row>
    <row r="46" spans="1:16">
      <c r="A46" s="23" t="s">
        <v>159</v>
      </c>
      <c r="B46" s="24">
        <v>1011</v>
      </c>
      <c r="C46" s="24">
        <v>289</v>
      </c>
      <c r="D46" s="24">
        <v>314</v>
      </c>
      <c r="E46" s="24">
        <v>221</v>
      </c>
      <c r="F46" s="24">
        <v>107</v>
      </c>
      <c r="G46" s="24">
        <v>65</v>
      </c>
      <c r="H46" s="24">
        <v>9</v>
      </c>
      <c r="I46" s="24">
        <v>6</v>
      </c>
      <c r="J46" s="24">
        <v>603</v>
      </c>
      <c r="K46" s="24">
        <v>328</v>
      </c>
      <c r="L46" s="24">
        <v>80</v>
      </c>
      <c r="M46" s="24">
        <v>408</v>
      </c>
      <c r="N46" s="25">
        <v>73.885261999999997</v>
      </c>
      <c r="O46" s="25">
        <v>73</v>
      </c>
      <c r="P46" s="24">
        <v>75</v>
      </c>
    </row>
    <row r="47" spans="1:16">
      <c r="A47" s="23" t="s">
        <v>160</v>
      </c>
      <c r="B47" s="24">
        <v>1234</v>
      </c>
      <c r="C47" s="24">
        <v>287</v>
      </c>
      <c r="D47" s="24">
        <v>372</v>
      </c>
      <c r="E47" s="24">
        <v>270</v>
      </c>
      <c r="F47" s="24">
        <v>186</v>
      </c>
      <c r="G47" s="24">
        <v>92</v>
      </c>
      <c r="H47" s="24">
        <v>26</v>
      </c>
      <c r="I47" s="24">
        <v>1</v>
      </c>
      <c r="J47" s="24">
        <v>659</v>
      </c>
      <c r="K47" s="24">
        <v>456</v>
      </c>
      <c r="L47" s="24">
        <v>119</v>
      </c>
      <c r="M47" s="24">
        <v>575</v>
      </c>
      <c r="N47" s="25">
        <v>74.918963000000005</v>
      </c>
      <c r="O47" s="25">
        <v>74</v>
      </c>
      <c r="P47" s="24">
        <v>73</v>
      </c>
    </row>
    <row r="48" spans="1:16">
      <c r="A48" s="23" t="s">
        <v>161</v>
      </c>
      <c r="B48" s="24">
        <v>443</v>
      </c>
      <c r="C48" s="24">
        <v>96</v>
      </c>
      <c r="D48" s="24">
        <v>127</v>
      </c>
      <c r="E48" s="24">
        <v>108</v>
      </c>
      <c r="F48" s="24">
        <v>74</v>
      </c>
      <c r="G48" s="24">
        <v>27</v>
      </c>
      <c r="H48" s="24">
        <v>10</v>
      </c>
      <c r="I48" s="24">
        <v>1</v>
      </c>
      <c r="J48" s="24">
        <v>223</v>
      </c>
      <c r="K48" s="24">
        <v>182</v>
      </c>
      <c r="L48" s="24">
        <v>38</v>
      </c>
      <c r="M48" s="24">
        <v>220</v>
      </c>
      <c r="N48" s="25">
        <v>75.058690999999996</v>
      </c>
      <c r="O48" s="25">
        <v>74</v>
      </c>
      <c r="P48" s="24">
        <v>70</v>
      </c>
    </row>
    <row r="49" spans="1:16">
      <c r="A49" s="23" t="s">
        <v>162</v>
      </c>
      <c r="B49" s="24">
        <v>1237</v>
      </c>
      <c r="C49" s="24">
        <v>298</v>
      </c>
      <c r="D49" s="24">
        <v>371</v>
      </c>
      <c r="E49" s="24">
        <v>274</v>
      </c>
      <c r="F49" s="24">
        <v>180</v>
      </c>
      <c r="G49" s="24">
        <v>92</v>
      </c>
      <c r="H49" s="24">
        <v>19</v>
      </c>
      <c r="I49" s="24">
        <v>3</v>
      </c>
      <c r="J49" s="24">
        <v>669</v>
      </c>
      <c r="K49" s="24">
        <v>454</v>
      </c>
      <c r="L49" s="24">
        <v>114</v>
      </c>
      <c r="M49" s="24">
        <v>568</v>
      </c>
      <c r="N49" s="25">
        <v>74.725949999999997</v>
      </c>
      <c r="O49" s="25">
        <v>74</v>
      </c>
      <c r="P49" s="24">
        <v>73</v>
      </c>
    </row>
    <row r="50" spans="1:16">
      <c r="A50" s="23" t="s">
        <v>152</v>
      </c>
      <c r="B50" s="24">
        <v>81</v>
      </c>
      <c r="C50" s="24">
        <v>19</v>
      </c>
      <c r="D50" s="24">
        <v>29</v>
      </c>
      <c r="E50" s="24">
        <v>15</v>
      </c>
      <c r="F50" s="24">
        <v>10</v>
      </c>
      <c r="G50" s="24">
        <v>5</v>
      </c>
      <c r="H50" s="24">
        <v>3</v>
      </c>
      <c r="I50" s="24">
        <v>0</v>
      </c>
      <c r="J50" s="24">
        <v>48</v>
      </c>
      <c r="K50" s="24">
        <v>25</v>
      </c>
      <c r="L50" s="24">
        <v>8</v>
      </c>
      <c r="M50" s="24">
        <v>33</v>
      </c>
      <c r="N50" s="25">
        <v>74.530863999999994</v>
      </c>
      <c r="O50" s="25">
        <v>73</v>
      </c>
      <c r="P50" s="24">
        <v>73</v>
      </c>
    </row>
    <row r="51" spans="1:16">
      <c r="A51" s="23" t="s">
        <v>163</v>
      </c>
      <c r="B51" s="24">
        <v>67</v>
      </c>
      <c r="C51" s="24">
        <v>18</v>
      </c>
      <c r="D51" s="24">
        <v>21</v>
      </c>
      <c r="E51" s="24">
        <v>14</v>
      </c>
      <c r="F51" s="24">
        <v>8</v>
      </c>
      <c r="G51" s="24">
        <v>3</v>
      </c>
      <c r="H51" s="24">
        <v>2</v>
      </c>
      <c r="I51" s="24">
        <v>1</v>
      </c>
      <c r="J51" s="24">
        <v>39</v>
      </c>
      <c r="K51" s="24">
        <v>22</v>
      </c>
      <c r="L51" s="24">
        <v>6</v>
      </c>
      <c r="M51" s="24">
        <v>28</v>
      </c>
      <c r="N51" s="25">
        <v>74.223881000000006</v>
      </c>
      <c r="O51" s="25">
        <v>73</v>
      </c>
      <c r="P51" s="24">
        <v>66</v>
      </c>
    </row>
    <row r="52" spans="1:16">
      <c r="A52" s="23" t="s">
        <v>128</v>
      </c>
      <c r="B52" s="24">
        <v>52</v>
      </c>
      <c r="C52" s="24">
        <v>9</v>
      </c>
      <c r="D52" s="24">
        <v>11</v>
      </c>
      <c r="E52" s="24">
        <v>13</v>
      </c>
      <c r="F52" s="24">
        <v>14</v>
      </c>
      <c r="G52" s="24">
        <v>4</v>
      </c>
      <c r="H52" s="24">
        <v>1</v>
      </c>
      <c r="I52" s="24">
        <v>0</v>
      </c>
      <c r="J52" s="24">
        <v>20</v>
      </c>
      <c r="K52" s="24">
        <v>27</v>
      </c>
      <c r="L52" s="24">
        <v>5</v>
      </c>
      <c r="M52" s="24">
        <v>32</v>
      </c>
      <c r="N52" s="25">
        <v>76.461538000000004</v>
      </c>
      <c r="O52" s="25">
        <v>77</v>
      </c>
      <c r="P52" s="24" t="s">
        <v>246</v>
      </c>
    </row>
    <row r="53" spans="1:16">
      <c r="A53" s="8" t="s">
        <v>164</v>
      </c>
      <c r="B53" s="8"/>
      <c r="C53" s="8"/>
      <c r="D53" s="8"/>
      <c r="E53" s="8"/>
      <c r="F53" s="8"/>
      <c r="G53" s="8"/>
      <c r="H53" s="8"/>
      <c r="I53" s="8"/>
      <c r="J53" s="8"/>
      <c r="K53" s="8"/>
      <c r="L53" s="8"/>
      <c r="M53" s="8"/>
      <c r="N53" s="8"/>
      <c r="O53" s="32"/>
      <c r="P53" s="8"/>
    </row>
    <row r="54" spans="1:16">
      <c r="A54" s="23" t="s">
        <v>165</v>
      </c>
      <c r="B54" s="24">
        <v>209</v>
      </c>
      <c r="C54" s="24">
        <v>33</v>
      </c>
      <c r="D54" s="24">
        <v>69</v>
      </c>
      <c r="E54" s="24">
        <v>52</v>
      </c>
      <c r="F54" s="24">
        <v>38</v>
      </c>
      <c r="G54" s="24">
        <v>14</v>
      </c>
      <c r="H54" s="24">
        <v>3</v>
      </c>
      <c r="I54" s="24">
        <v>0</v>
      </c>
      <c r="J54" s="24">
        <v>102</v>
      </c>
      <c r="K54" s="24">
        <v>90</v>
      </c>
      <c r="L54" s="24">
        <v>17</v>
      </c>
      <c r="M54" s="24">
        <v>107</v>
      </c>
      <c r="N54" s="25">
        <v>75.430622</v>
      </c>
      <c r="O54" s="25">
        <v>75</v>
      </c>
      <c r="P54" s="24">
        <v>70</v>
      </c>
    </row>
    <row r="55" spans="1:16">
      <c r="A55" s="23" t="s">
        <v>166</v>
      </c>
      <c r="B55" s="24">
        <v>1043</v>
      </c>
      <c r="C55" s="24">
        <v>238</v>
      </c>
      <c r="D55" s="24">
        <v>312</v>
      </c>
      <c r="E55" s="24">
        <v>248</v>
      </c>
      <c r="F55" s="24">
        <v>172</v>
      </c>
      <c r="G55" s="24">
        <v>60</v>
      </c>
      <c r="H55" s="24">
        <v>12</v>
      </c>
      <c r="I55" s="24">
        <v>1</v>
      </c>
      <c r="J55" s="24">
        <v>550</v>
      </c>
      <c r="K55" s="24">
        <v>420</v>
      </c>
      <c r="L55" s="24">
        <v>73</v>
      </c>
      <c r="M55" s="24">
        <v>493</v>
      </c>
      <c r="N55" s="25">
        <v>74.725791000000001</v>
      </c>
      <c r="O55" s="25">
        <v>74</v>
      </c>
      <c r="P55" s="24">
        <v>73</v>
      </c>
    </row>
    <row r="56" spans="1:16">
      <c r="A56" s="23" t="s">
        <v>167</v>
      </c>
      <c r="B56" s="24">
        <v>963</v>
      </c>
      <c r="C56" s="24">
        <v>239</v>
      </c>
      <c r="D56" s="24">
        <v>251</v>
      </c>
      <c r="E56" s="24">
        <v>218</v>
      </c>
      <c r="F56" s="24">
        <v>139</v>
      </c>
      <c r="G56" s="24">
        <v>83</v>
      </c>
      <c r="H56" s="24">
        <v>26</v>
      </c>
      <c r="I56" s="24">
        <v>7</v>
      </c>
      <c r="J56" s="24">
        <v>490</v>
      </c>
      <c r="K56" s="24">
        <v>357</v>
      </c>
      <c r="L56" s="24">
        <v>116</v>
      </c>
      <c r="M56" s="24">
        <v>473</v>
      </c>
      <c r="N56" s="25">
        <v>75.224299000000002</v>
      </c>
      <c r="O56" s="25">
        <v>74</v>
      </c>
      <c r="P56" s="24">
        <v>75</v>
      </c>
    </row>
    <row r="57" spans="1:16">
      <c r="A57" s="23" t="s">
        <v>168</v>
      </c>
      <c r="B57" s="24">
        <v>338</v>
      </c>
      <c r="C57" s="24">
        <v>73</v>
      </c>
      <c r="D57" s="24">
        <v>90</v>
      </c>
      <c r="E57" s="24">
        <v>66</v>
      </c>
      <c r="F57" s="24">
        <v>54</v>
      </c>
      <c r="G57" s="24">
        <v>42</v>
      </c>
      <c r="H57" s="24">
        <v>9</v>
      </c>
      <c r="I57" s="24">
        <v>4</v>
      </c>
      <c r="J57" s="24">
        <v>163</v>
      </c>
      <c r="K57" s="24">
        <v>120</v>
      </c>
      <c r="L57" s="24">
        <v>55</v>
      </c>
      <c r="M57" s="24">
        <v>175</v>
      </c>
      <c r="N57" s="25">
        <v>75.997040999999996</v>
      </c>
      <c r="O57" s="25">
        <v>75</v>
      </c>
      <c r="P57" s="24">
        <v>75</v>
      </c>
    </row>
    <row r="58" spans="1:16">
      <c r="A58" s="23" t="s">
        <v>169</v>
      </c>
      <c r="B58" s="24">
        <v>94</v>
      </c>
      <c r="C58" s="24">
        <v>25</v>
      </c>
      <c r="D58" s="24">
        <v>25</v>
      </c>
      <c r="E58" s="24">
        <v>11</v>
      </c>
      <c r="F58" s="24">
        <v>14</v>
      </c>
      <c r="G58" s="24">
        <v>13</v>
      </c>
      <c r="H58" s="24">
        <v>5</v>
      </c>
      <c r="I58" s="24">
        <v>1</v>
      </c>
      <c r="J58" s="24">
        <v>50</v>
      </c>
      <c r="K58" s="24">
        <v>25</v>
      </c>
      <c r="L58" s="24">
        <v>19</v>
      </c>
      <c r="M58" s="24">
        <v>44</v>
      </c>
      <c r="N58" s="25">
        <v>76.042552999999998</v>
      </c>
      <c r="O58" s="25">
        <v>74</v>
      </c>
      <c r="P58" s="24">
        <v>72</v>
      </c>
    </row>
    <row r="59" spans="1:16">
      <c r="A59" s="23" t="s">
        <v>128</v>
      </c>
      <c r="B59" s="24">
        <v>30</v>
      </c>
      <c r="C59" s="24">
        <v>2</v>
      </c>
      <c r="D59" s="24">
        <v>8</v>
      </c>
      <c r="E59" s="24">
        <v>6</v>
      </c>
      <c r="F59" s="24">
        <v>8</v>
      </c>
      <c r="G59" s="24">
        <v>5</v>
      </c>
      <c r="H59" s="24">
        <v>1</v>
      </c>
      <c r="I59" s="24">
        <v>0</v>
      </c>
      <c r="J59" s="24">
        <v>10</v>
      </c>
      <c r="K59" s="24">
        <v>14</v>
      </c>
      <c r="L59" s="24">
        <v>6</v>
      </c>
      <c r="M59" s="24">
        <v>20</v>
      </c>
      <c r="N59" s="25">
        <v>78.333332999999996</v>
      </c>
      <c r="O59" s="25">
        <v>78</v>
      </c>
      <c r="P59" s="24" t="s">
        <v>247</v>
      </c>
    </row>
    <row r="60" spans="1:16">
      <c r="A60" s="8" t="s">
        <v>170</v>
      </c>
      <c r="B60" s="8"/>
      <c r="C60" s="8"/>
      <c r="D60" s="8"/>
      <c r="E60" s="8"/>
      <c r="F60" s="8"/>
      <c r="G60" s="8"/>
      <c r="H60" s="8"/>
      <c r="I60" s="8"/>
      <c r="J60" s="8"/>
      <c r="K60" s="8"/>
      <c r="L60" s="8"/>
      <c r="M60" s="8"/>
      <c r="N60" s="8"/>
      <c r="O60" s="32"/>
      <c r="P60" s="8"/>
    </row>
    <row r="61" spans="1:16">
      <c r="A61" s="23" t="s">
        <v>171</v>
      </c>
      <c r="B61" s="24">
        <v>386</v>
      </c>
      <c r="C61" s="24">
        <v>84</v>
      </c>
      <c r="D61" s="24">
        <v>95</v>
      </c>
      <c r="E61" s="24">
        <v>102</v>
      </c>
      <c r="F61" s="24">
        <v>58</v>
      </c>
      <c r="G61" s="24">
        <v>37</v>
      </c>
      <c r="H61" s="24">
        <v>9</v>
      </c>
      <c r="I61" s="24">
        <v>1</v>
      </c>
      <c r="J61" s="24">
        <v>179</v>
      </c>
      <c r="K61" s="24">
        <v>160</v>
      </c>
      <c r="L61" s="24">
        <v>47</v>
      </c>
      <c r="M61" s="24">
        <v>207</v>
      </c>
      <c r="N61" s="25">
        <v>75.590674000000007</v>
      </c>
      <c r="O61" s="25">
        <v>75</v>
      </c>
      <c r="P61" s="24">
        <v>75</v>
      </c>
    </row>
    <row r="62" spans="1:16">
      <c r="A62" s="23" t="s">
        <v>172</v>
      </c>
      <c r="B62" s="24">
        <v>919</v>
      </c>
      <c r="C62" s="24">
        <v>215</v>
      </c>
      <c r="D62" s="24">
        <v>268</v>
      </c>
      <c r="E62" s="24">
        <v>200</v>
      </c>
      <c r="F62" s="24">
        <v>143</v>
      </c>
      <c r="G62" s="24">
        <v>75</v>
      </c>
      <c r="H62" s="24">
        <v>17</v>
      </c>
      <c r="I62" s="24">
        <v>1</v>
      </c>
      <c r="J62" s="24">
        <v>483</v>
      </c>
      <c r="K62" s="24">
        <v>343</v>
      </c>
      <c r="L62" s="24">
        <v>93</v>
      </c>
      <c r="M62" s="24">
        <v>436</v>
      </c>
      <c r="N62" s="25">
        <v>75.005441000000005</v>
      </c>
      <c r="O62" s="25">
        <v>74</v>
      </c>
      <c r="P62" s="24">
        <v>73</v>
      </c>
    </row>
    <row r="63" spans="1:16">
      <c r="A63" s="23" t="s">
        <v>173</v>
      </c>
      <c r="B63" s="24">
        <v>978</v>
      </c>
      <c r="C63" s="24">
        <v>242</v>
      </c>
      <c r="D63" s="24">
        <v>265</v>
      </c>
      <c r="E63" s="24">
        <v>214</v>
      </c>
      <c r="F63" s="24">
        <v>162</v>
      </c>
      <c r="G63" s="24">
        <v>72</v>
      </c>
      <c r="H63" s="24">
        <v>18</v>
      </c>
      <c r="I63" s="24">
        <v>5</v>
      </c>
      <c r="J63" s="24">
        <v>507</v>
      </c>
      <c r="K63" s="24">
        <v>376</v>
      </c>
      <c r="L63" s="24">
        <v>95</v>
      </c>
      <c r="M63" s="24">
        <v>471</v>
      </c>
      <c r="N63" s="25">
        <v>74.966257999999996</v>
      </c>
      <c r="O63" s="25">
        <v>74</v>
      </c>
      <c r="P63" s="24">
        <v>73</v>
      </c>
    </row>
    <row r="64" spans="1:16">
      <c r="A64" s="23" t="s">
        <v>174</v>
      </c>
      <c r="B64" s="24">
        <v>347</v>
      </c>
      <c r="C64" s="24">
        <v>64</v>
      </c>
      <c r="D64" s="24">
        <v>115</v>
      </c>
      <c r="E64" s="24">
        <v>78</v>
      </c>
      <c r="F64" s="24">
        <v>46</v>
      </c>
      <c r="G64" s="24">
        <v>28</v>
      </c>
      <c r="H64" s="24">
        <v>10</v>
      </c>
      <c r="I64" s="24">
        <v>6</v>
      </c>
      <c r="J64" s="24">
        <v>179</v>
      </c>
      <c r="K64" s="24">
        <v>124</v>
      </c>
      <c r="L64" s="24">
        <v>44</v>
      </c>
      <c r="M64" s="24">
        <v>168</v>
      </c>
      <c r="N64" s="25">
        <v>75.605187000000001</v>
      </c>
      <c r="O64" s="25">
        <v>74</v>
      </c>
      <c r="P64" s="24">
        <v>72</v>
      </c>
    </row>
    <row r="65" spans="1:16">
      <c r="A65" s="23" t="s">
        <v>128</v>
      </c>
      <c r="B65" s="24">
        <v>47</v>
      </c>
      <c r="C65" s="24">
        <v>5</v>
      </c>
      <c r="D65" s="24">
        <v>12</v>
      </c>
      <c r="E65" s="24">
        <v>7</v>
      </c>
      <c r="F65" s="24">
        <v>16</v>
      </c>
      <c r="G65" s="24">
        <v>5</v>
      </c>
      <c r="H65" s="24">
        <v>2</v>
      </c>
      <c r="I65" s="24">
        <v>0</v>
      </c>
      <c r="J65" s="24">
        <v>17</v>
      </c>
      <c r="K65" s="24">
        <v>23</v>
      </c>
      <c r="L65" s="24">
        <v>7</v>
      </c>
      <c r="M65" s="24">
        <v>30</v>
      </c>
      <c r="N65" s="25">
        <v>78.085105999999996</v>
      </c>
      <c r="O65" s="25">
        <v>79</v>
      </c>
      <c r="P65" s="24" t="s">
        <v>248</v>
      </c>
    </row>
    <row r="66" spans="1:16">
      <c r="A66" s="8" t="s">
        <v>175</v>
      </c>
      <c r="B66" s="8"/>
      <c r="C66" s="8"/>
      <c r="D66" s="8"/>
      <c r="E66" s="8"/>
      <c r="F66" s="8"/>
      <c r="G66" s="8"/>
      <c r="H66" s="8"/>
      <c r="I66" s="8"/>
      <c r="J66" s="8"/>
      <c r="K66" s="8"/>
      <c r="L66" s="8"/>
      <c r="M66" s="8"/>
      <c r="N66" s="8"/>
      <c r="O66" s="32"/>
      <c r="P66" s="8"/>
    </row>
    <row r="67" spans="1:16">
      <c r="A67" s="23" t="s">
        <v>176</v>
      </c>
      <c r="B67" s="24">
        <v>425</v>
      </c>
      <c r="C67" s="24">
        <v>102</v>
      </c>
      <c r="D67" s="24">
        <v>125</v>
      </c>
      <c r="E67" s="24">
        <v>103</v>
      </c>
      <c r="F67" s="24">
        <v>60</v>
      </c>
      <c r="G67" s="24">
        <v>25</v>
      </c>
      <c r="H67" s="24">
        <v>8</v>
      </c>
      <c r="I67" s="24">
        <v>2</v>
      </c>
      <c r="J67" s="24">
        <v>227</v>
      </c>
      <c r="K67" s="24">
        <v>163</v>
      </c>
      <c r="L67" s="24">
        <v>35</v>
      </c>
      <c r="M67" s="24">
        <v>198</v>
      </c>
      <c r="N67" s="25">
        <v>74.72</v>
      </c>
      <c r="O67" s="25">
        <v>74</v>
      </c>
      <c r="P67" s="24">
        <v>73</v>
      </c>
    </row>
    <row r="68" spans="1:16">
      <c r="A68" s="23" t="s">
        <v>177</v>
      </c>
      <c r="B68" s="24">
        <v>811</v>
      </c>
      <c r="C68" s="24">
        <v>178</v>
      </c>
      <c r="D68" s="24">
        <v>234</v>
      </c>
      <c r="E68" s="24">
        <v>194</v>
      </c>
      <c r="F68" s="24">
        <v>137</v>
      </c>
      <c r="G68" s="24">
        <v>57</v>
      </c>
      <c r="H68" s="24">
        <v>10</v>
      </c>
      <c r="I68" s="24">
        <v>1</v>
      </c>
      <c r="J68" s="24">
        <v>412</v>
      </c>
      <c r="K68" s="24">
        <v>331</v>
      </c>
      <c r="L68" s="24">
        <v>68</v>
      </c>
      <c r="M68" s="24">
        <v>399</v>
      </c>
      <c r="N68" s="25">
        <v>75.046856000000005</v>
      </c>
      <c r="O68" s="25">
        <v>74</v>
      </c>
      <c r="P68" s="24">
        <v>73</v>
      </c>
    </row>
    <row r="69" spans="1:16">
      <c r="A69" s="23" t="s">
        <v>178</v>
      </c>
      <c r="B69" s="24">
        <v>207</v>
      </c>
      <c r="C69" s="24">
        <v>40</v>
      </c>
      <c r="D69" s="24">
        <v>63</v>
      </c>
      <c r="E69" s="24">
        <v>48</v>
      </c>
      <c r="F69" s="24">
        <v>37</v>
      </c>
      <c r="G69" s="24">
        <v>18</v>
      </c>
      <c r="H69" s="24">
        <v>1</v>
      </c>
      <c r="I69" s="24">
        <v>0</v>
      </c>
      <c r="J69" s="24">
        <v>103</v>
      </c>
      <c r="K69" s="24">
        <v>85</v>
      </c>
      <c r="L69" s="24">
        <v>19</v>
      </c>
      <c r="M69" s="24">
        <v>104</v>
      </c>
      <c r="N69" s="25">
        <v>75.420289999999994</v>
      </c>
      <c r="O69" s="25">
        <v>75</v>
      </c>
      <c r="P69" s="24">
        <v>74</v>
      </c>
    </row>
    <row r="70" spans="1:16">
      <c r="A70" s="23" t="s">
        <v>179</v>
      </c>
      <c r="B70" s="24">
        <v>154</v>
      </c>
      <c r="C70" s="24">
        <v>40</v>
      </c>
      <c r="D70" s="24">
        <v>53</v>
      </c>
      <c r="E70" s="24">
        <v>31</v>
      </c>
      <c r="F70" s="24">
        <v>18</v>
      </c>
      <c r="G70" s="24">
        <v>11</v>
      </c>
      <c r="H70" s="24">
        <v>1</v>
      </c>
      <c r="I70" s="24">
        <v>0</v>
      </c>
      <c r="J70" s="24">
        <v>93</v>
      </c>
      <c r="K70" s="24">
        <v>49</v>
      </c>
      <c r="L70" s="24">
        <v>12</v>
      </c>
      <c r="M70" s="24">
        <v>61</v>
      </c>
      <c r="N70" s="25">
        <v>73.922077999999999</v>
      </c>
      <c r="O70" s="25">
        <v>73</v>
      </c>
      <c r="P70" s="24">
        <v>75</v>
      </c>
    </row>
    <row r="71" spans="1:16">
      <c r="A71" s="23" t="s">
        <v>180</v>
      </c>
      <c r="B71" s="24">
        <v>318</v>
      </c>
      <c r="C71" s="24">
        <v>83</v>
      </c>
      <c r="D71" s="24">
        <v>97</v>
      </c>
      <c r="E71" s="24">
        <v>74</v>
      </c>
      <c r="F71" s="24">
        <v>42</v>
      </c>
      <c r="G71" s="24">
        <v>21</v>
      </c>
      <c r="H71" s="24">
        <v>1</v>
      </c>
      <c r="I71" s="24">
        <v>0</v>
      </c>
      <c r="J71" s="24">
        <v>180</v>
      </c>
      <c r="K71" s="24">
        <v>116</v>
      </c>
      <c r="L71" s="24">
        <v>22</v>
      </c>
      <c r="M71" s="24">
        <v>138</v>
      </c>
      <c r="N71" s="25">
        <v>74.204402999999999</v>
      </c>
      <c r="O71" s="25">
        <v>74</v>
      </c>
      <c r="P71" s="24" t="s">
        <v>249</v>
      </c>
    </row>
    <row r="72" spans="1:16">
      <c r="A72" s="23" t="s">
        <v>181</v>
      </c>
      <c r="B72" s="24">
        <v>203</v>
      </c>
      <c r="C72" s="24">
        <v>35</v>
      </c>
      <c r="D72" s="24">
        <v>77</v>
      </c>
      <c r="E72" s="24">
        <v>47</v>
      </c>
      <c r="F72" s="24">
        <v>31</v>
      </c>
      <c r="G72" s="24">
        <v>12</v>
      </c>
      <c r="H72" s="24">
        <v>1</v>
      </c>
      <c r="I72" s="24">
        <v>0</v>
      </c>
      <c r="J72" s="24">
        <v>112</v>
      </c>
      <c r="K72" s="24">
        <v>78</v>
      </c>
      <c r="L72" s="24">
        <v>13</v>
      </c>
      <c r="M72" s="24">
        <v>91</v>
      </c>
      <c r="N72" s="25">
        <v>74.655171999999993</v>
      </c>
      <c r="O72" s="25">
        <v>74</v>
      </c>
      <c r="P72" s="24">
        <v>73</v>
      </c>
    </row>
    <row r="73" spans="1:16">
      <c r="A73" s="23" t="s">
        <v>182</v>
      </c>
      <c r="B73" s="24">
        <v>79</v>
      </c>
      <c r="C73" s="24">
        <v>19</v>
      </c>
      <c r="D73" s="24">
        <v>19</v>
      </c>
      <c r="E73" s="24">
        <v>17</v>
      </c>
      <c r="F73" s="24">
        <v>17</v>
      </c>
      <c r="G73" s="24">
        <v>4</v>
      </c>
      <c r="H73" s="24">
        <v>2</v>
      </c>
      <c r="I73" s="24">
        <v>1</v>
      </c>
      <c r="J73" s="24">
        <v>38</v>
      </c>
      <c r="K73" s="24">
        <v>34</v>
      </c>
      <c r="L73" s="24">
        <v>7</v>
      </c>
      <c r="M73" s="24">
        <v>41</v>
      </c>
      <c r="N73" s="25">
        <v>75.531645999999995</v>
      </c>
      <c r="O73" s="25">
        <v>75</v>
      </c>
      <c r="P73" s="24">
        <v>72</v>
      </c>
    </row>
    <row r="74" spans="1:16">
      <c r="A74" s="23" t="s">
        <v>183</v>
      </c>
      <c r="B74" s="24">
        <v>68</v>
      </c>
      <c r="C74" s="24">
        <v>22</v>
      </c>
      <c r="D74" s="24">
        <v>30</v>
      </c>
      <c r="E74" s="24">
        <v>12</v>
      </c>
      <c r="F74" s="24">
        <v>3</v>
      </c>
      <c r="G74" s="24">
        <v>1</v>
      </c>
      <c r="H74" s="24">
        <v>0</v>
      </c>
      <c r="I74" s="24">
        <v>0</v>
      </c>
      <c r="J74" s="24">
        <v>52</v>
      </c>
      <c r="K74" s="24">
        <v>15</v>
      </c>
      <c r="L74" s="24">
        <v>1</v>
      </c>
      <c r="M74" s="24">
        <v>16</v>
      </c>
      <c r="N74" s="25">
        <v>72</v>
      </c>
      <c r="O74" s="25">
        <v>72</v>
      </c>
      <c r="P74" s="24">
        <v>74</v>
      </c>
    </row>
    <row r="75" spans="1:16">
      <c r="A75" s="23" t="s">
        <v>184</v>
      </c>
      <c r="B75" s="24">
        <v>586</v>
      </c>
      <c r="C75" s="24">
        <v>141</v>
      </c>
      <c r="D75" s="24">
        <v>169</v>
      </c>
      <c r="E75" s="24">
        <v>142</v>
      </c>
      <c r="F75" s="24">
        <v>99</v>
      </c>
      <c r="G75" s="24">
        <v>28</v>
      </c>
      <c r="H75" s="24">
        <v>6</v>
      </c>
      <c r="I75" s="24">
        <v>1</v>
      </c>
      <c r="J75" s="24">
        <v>310</v>
      </c>
      <c r="K75" s="24">
        <v>241</v>
      </c>
      <c r="L75" s="24">
        <v>35</v>
      </c>
      <c r="M75" s="24">
        <v>276</v>
      </c>
      <c r="N75" s="25">
        <v>74.578497999999996</v>
      </c>
      <c r="O75" s="25">
        <v>74</v>
      </c>
      <c r="P75" s="24">
        <v>75</v>
      </c>
    </row>
    <row r="76" spans="1:16">
      <c r="A76" s="23" t="s">
        <v>185</v>
      </c>
      <c r="B76" s="24">
        <v>276</v>
      </c>
      <c r="C76" s="24">
        <v>71</v>
      </c>
      <c r="D76" s="24">
        <v>90</v>
      </c>
      <c r="E76" s="24">
        <v>68</v>
      </c>
      <c r="F76" s="24">
        <v>38</v>
      </c>
      <c r="G76" s="24">
        <v>9</v>
      </c>
      <c r="H76" s="24">
        <v>0</v>
      </c>
      <c r="I76" s="24">
        <v>0</v>
      </c>
      <c r="J76" s="24">
        <v>161</v>
      </c>
      <c r="K76" s="24">
        <v>106</v>
      </c>
      <c r="L76" s="24">
        <v>9</v>
      </c>
      <c r="M76" s="24">
        <v>115</v>
      </c>
      <c r="N76" s="25">
        <v>73.692029000000005</v>
      </c>
      <c r="O76" s="25">
        <v>73</v>
      </c>
      <c r="P76" s="24">
        <v>70</v>
      </c>
    </row>
    <row r="77" spans="1:16">
      <c r="A77" s="23" t="s">
        <v>152</v>
      </c>
      <c r="B77" s="24">
        <v>197</v>
      </c>
      <c r="C77" s="24">
        <v>44</v>
      </c>
      <c r="D77" s="24">
        <v>62</v>
      </c>
      <c r="E77" s="24">
        <v>39</v>
      </c>
      <c r="F77" s="24">
        <v>31</v>
      </c>
      <c r="G77" s="24">
        <v>19</v>
      </c>
      <c r="H77" s="24">
        <v>1</v>
      </c>
      <c r="I77" s="24">
        <v>1</v>
      </c>
      <c r="J77" s="24">
        <v>106</v>
      </c>
      <c r="K77" s="24">
        <v>70</v>
      </c>
      <c r="L77" s="24">
        <v>21</v>
      </c>
      <c r="M77" s="24">
        <v>91</v>
      </c>
      <c r="N77" s="25">
        <v>75.162436999999997</v>
      </c>
      <c r="O77" s="25">
        <v>74</v>
      </c>
      <c r="P77" s="24">
        <v>73</v>
      </c>
    </row>
    <row r="78" spans="1:16">
      <c r="A78" s="23" t="s">
        <v>186</v>
      </c>
      <c r="B78" s="24">
        <v>944</v>
      </c>
      <c r="C78" s="24">
        <v>202</v>
      </c>
      <c r="D78" s="24">
        <v>251</v>
      </c>
      <c r="E78" s="24">
        <v>199</v>
      </c>
      <c r="F78" s="24">
        <v>145</v>
      </c>
      <c r="G78" s="24">
        <v>108</v>
      </c>
      <c r="H78" s="24">
        <v>32</v>
      </c>
      <c r="I78" s="24">
        <v>7</v>
      </c>
      <c r="J78" s="24">
        <v>453</v>
      </c>
      <c r="K78" s="24">
        <v>344</v>
      </c>
      <c r="L78" s="24">
        <v>147</v>
      </c>
      <c r="M78" s="24">
        <v>491</v>
      </c>
      <c r="N78" s="25">
        <v>75.920551000000003</v>
      </c>
      <c r="O78" s="25">
        <v>75</v>
      </c>
      <c r="P78" s="24">
        <v>75</v>
      </c>
    </row>
    <row r="79" spans="1:16">
      <c r="A79" s="23" t="s">
        <v>128</v>
      </c>
      <c r="B79" s="24">
        <v>41</v>
      </c>
      <c r="C79" s="24">
        <v>4</v>
      </c>
      <c r="D79" s="24">
        <v>10</v>
      </c>
      <c r="E79" s="24">
        <v>12</v>
      </c>
      <c r="F79" s="24">
        <v>11</v>
      </c>
      <c r="G79" s="24">
        <v>4</v>
      </c>
      <c r="H79" s="24">
        <v>0</v>
      </c>
      <c r="I79" s="24">
        <v>0</v>
      </c>
      <c r="J79" s="24">
        <v>14</v>
      </c>
      <c r="K79" s="24">
        <v>23</v>
      </c>
      <c r="L79" s="24">
        <v>4</v>
      </c>
      <c r="M79" s="24">
        <v>27</v>
      </c>
      <c r="N79" s="25">
        <v>76.780488000000005</v>
      </c>
      <c r="O79" s="25">
        <v>77</v>
      </c>
      <c r="P79" s="24">
        <v>75</v>
      </c>
    </row>
    <row r="80" spans="1:16">
      <c r="A80" s="8" t="s">
        <v>187</v>
      </c>
      <c r="B80" s="8"/>
      <c r="C80" s="8"/>
      <c r="D80" s="8"/>
      <c r="E80" s="8"/>
      <c r="F80" s="8"/>
      <c r="G80" s="8"/>
      <c r="H80" s="8"/>
      <c r="I80" s="8"/>
      <c r="J80" s="8"/>
      <c r="K80" s="8"/>
      <c r="L80" s="8"/>
      <c r="M80" s="8"/>
      <c r="N80" s="8"/>
      <c r="O80" s="32"/>
      <c r="P80" s="8"/>
    </row>
    <row r="81" spans="1:16">
      <c r="A81" s="23" t="s">
        <v>188</v>
      </c>
      <c r="B81" s="24">
        <v>2041</v>
      </c>
      <c r="C81" s="24">
        <v>449</v>
      </c>
      <c r="D81" s="24">
        <v>580</v>
      </c>
      <c r="E81" s="24">
        <v>463</v>
      </c>
      <c r="F81" s="24">
        <v>321</v>
      </c>
      <c r="G81" s="24">
        <v>169</v>
      </c>
      <c r="H81" s="24">
        <v>49</v>
      </c>
      <c r="I81" s="24">
        <v>10</v>
      </c>
      <c r="J81" s="24">
        <v>1029</v>
      </c>
      <c r="K81" s="24">
        <v>784</v>
      </c>
      <c r="L81" s="24">
        <v>228</v>
      </c>
      <c r="M81" s="24">
        <v>1012</v>
      </c>
      <c r="N81" s="25">
        <v>75.329740000000001</v>
      </c>
      <c r="O81" s="25">
        <v>74</v>
      </c>
      <c r="P81" s="24">
        <v>75</v>
      </c>
    </row>
    <row r="82" spans="1:16">
      <c r="A82" s="23" t="s">
        <v>189</v>
      </c>
      <c r="B82" s="24">
        <v>221</v>
      </c>
      <c r="C82" s="24">
        <v>65</v>
      </c>
      <c r="D82" s="24">
        <v>63</v>
      </c>
      <c r="E82" s="24">
        <v>46</v>
      </c>
      <c r="F82" s="24">
        <v>32</v>
      </c>
      <c r="G82" s="24">
        <v>14</v>
      </c>
      <c r="H82" s="24">
        <v>1</v>
      </c>
      <c r="I82" s="24">
        <v>0</v>
      </c>
      <c r="J82" s="24">
        <v>128</v>
      </c>
      <c r="K82" s="24">
        <v>78</v>
      </c>
      <c r="L82" s="24">
        <v>15</v>
      </c>
      <c r="M82" s="24">
        <v>93</v>
      </c>
      <c r="N82" s="25">
        <v>73.909502000000003</v>
      </c>
      <c r="O82" s="25">
        <v>73</v>
      </c>
      <c r="P82" s="24">
        <v>73</v>
      </c>
    </row>
    <row r="83" spans="1:16">
      <c r="A83" s="23" t="s">
        <v>190</v>
      </c>
      <c r="B83" s="24">
        <v>64</v>
      </c>
      <c r="C83" s="24">
        <v>18</v>
      </c>
      <c r="D83" s="24">
        <v>20</v>
      </c>
      <c r="E83" s="24">
        <v>14</v>
      </c>
      <c r="F83" s="24">
        <v>9</v>
      </c>
      <c r="G83" s="24">
        <v>3</v>
      </c>
      <c r="H83" s="24">
        <v>0</v>
      </c>
      <c r="I83" s="24">
        <v>0</v>
      </c>
      <c r="J83" s="24">
        <v>38</v>
      </c>
      <c r="K83" s="24">
        <v>23</v>
      </c>
      <c r="L83" s="24">
        <v>3</v>
      </c>
      <c r="M83" s="24">
        <v>26</v>
      </c>
      <c r="N83" s="25">
        <v>73.546875</v>
      </c>
      <c r="O83" s="25">
        <v>72.5</v>
      </c>
      <c r="P83" s="24" t="s">
        <v>250</v>
      </c>
    </row>
    <row r="84" spans="1:16">
      <c r="A84" s="23" t="s">
        <v>191</v>
      </c>
      <c r="B84" s="24">
        <v>158</v>
      </c>
      <c r="C84" s="24">
        <v>46</v>
      </c>
      <c r="D84" s="24">
        <v>49</v>
      </c>
      <c r="E84" s="24">
        <v>37</v>
      </c>
      <c r="F84" s="24">
        <v>21</v>
      </c>
      <c r="G84" s="24">
        <v>5</v>
      </c>
      <c r="H84" s="24">
        <v>0</v>
      </c>
      <c r="I84" s="24">
        <v>0</v>
      </c>
      <c r="J84" s="24">
        <v>95</v>
      </c>
      <c r="K84" s="24">
        <v>58</v>
      </c>
      <c r="L84" s="24">
        <v>5</v>
      </c>
      <c r="M84" s="24">
        <v>63</v>
      </c>
      <c r="N84" s="25">
        <v>73.443038000000001</v>
      </c>
      <c r="O84" s="25">
        <v>73</v>
      </c>
      <c r="P84" s="24" t="s">
        <v>251</v>
      </c>
    </row>
    <row r="85" spans="1:16">
      <c r="A85" s="23" t="s">
        <v>192</v>
      </c>
      <c r="B85" s="24">
        <v>120</v>
      </c>
      <c r="C85" s="24">
        <v>18</v>
      </c>
      <c r="D85" s="24">
        <v>30</v>
      </c>
      <c r="E85" s="24">
        <v>27</v>
      </c>
      <c r="F85" s="24">
        <v>28</v>
      </c>
      <c r="G85" s="24">
        <v>13</v>
      </c>
      <c r="H85" s="24">
        <v>4</v>
      </c>
      <c r="I85" s="24">
        <v>0</v>
      </c>
      <c r="J85" s="24">
        <v>48</v>
      </c>
      <c r="K85" s="24">
        <v>55</v>
      </c>
      <c r="L85" s="24">
        <v>17</v>
      </c>
      <c r="M85" s="24">
        <v>72</v>
      </c>
      <c r="N85" s="25">
        <v>77.05</v>
      </c>
      <c r="O85" s="25">
        <v>76</v>
      </c>
      <c r="P85" s="24" t="s">
        <v>252</v>
      </c>
    </row>
    <row r="86" spans="1:16">
      <c r="A86" s="23" t="s">
        <v>193</v>
      </c>
      <c r="B86" s="24">
        <v>10</v>
      </c>
      <c r="C86" s="24">
        <v>1</v>
      </c>
      <c r="D86" s="24">
        <v>1</v>
      </c>
      <c r="E86" s="24">
        <v>1</v>
      </c>
      <c r="F86" s="24">
        <v>2</v>
      </c>
      <c r="G86" s="24">
        <v>2</v>
      </c>
      <c r="H86" s="24">
        <v>1</v>
      </c>
      <c r="I86" s="24">
        <v>2</v>
      </c>
      <c r="J86" s="24">
        <v>2</v>
      </c>
      <c r="K86" s="24">
        <v>3</v>
      </c>
      <c r="L86" s="24">
        <v>5</v>
      </c>
      <c r="M86" s="24">
        <v>8</v>
      </c>
      <c r="N86" s="25">
        <v>83.6</v>
      </c>
      <c r="O86" s="25">
        <v>84</v>
      </c>
      <c r="P86" s="24" t="s">
        <v>253</v>
      </c>
    </row>
    <row r="87" spans="1:16">
      <c r="A87" s="23" t="s">
        <v>152</v>
      </c>
      <c r="B87" s="24">
        <v>39</v>
      </c>
      <c r="C87" s="24">
        <v>10</v>
      </c>
      <c r="D87" s="24">
        <v>7</v>
      </c>
      <c r="E87" s="24">
        <v>7</v>
      </c>
      <c r="F87" s="24">
        <v>4</v>
      </c>
      <c r="G87" s="24">
        <v>9</v>
      </c>
      <c r="H87" s="24">
        <v>1</v>
      </c>
      <c r="I87" s="24">
        <v>1</v>
      </c>
      <c r="J87" s="24">
        <v>17</v>
      </c>
      <c r="K87" s="24">
        <v>11</v>
      </c>
      <c r="L87" s="24">
        <v>11</v>
      </c>
      <c r="M87" s="24">
        <v>22</v>
      </c>
      <c r="N87" s="25">
        <v>77.205128000000002</v>
      </c>
      <c r="O87" s="25">
        <v>78</v>
      </c>
      <c r="P87" s="24">
        <v>67</v>
      </c>
    </row>
    <row r="88" spans="1:16">
      <c r="A88" s="23" t="s">
        <v>128</v>
      </c>
      <c r="B88" s="24">
        <v>24</v>
      </c>
      <c r="C88" s="24">
        <v>3</v>
      </c>
      <c r="D88" s="24">
        <v>5</v>
      </c>
      <c r="E88" s="24">
        <v>6</v>
      </c>
      <c r="F88" s="24">
        <v>8</v>
      </c>
      <c r="G88" s="24">
        <v>2</v>
      </c>
      <c r="H88" s="24">
        <v>0</v>
      </c>
      <c r="I88" s="24">
        <v>0</v>
      </c>
      <c r="J88" s="24">
        <v>8</v>
      </c>
      <c r="K88" s="24">
        <v>14</v>
      </c>
      <c r="L88" s="24">
        <v>2</v>
      </c>
      <c r="M88" s="24">
        <v>16</v>
      </c>
      <c r="N88" s="25">
        <v>76.833332999999996</v>
      </c>
      <c r="O88" s="25">
        <v>76.5</v>
      </c>
      <c r="P88" s="24" t="s">
        <v>254</v>
      </c>
    </row>
    <row r="89" spans="1:16">
      <c r="A89" s="8" t="s">
        <v>194</v>
      </c>
      <c r="B89" s="8"/>
      <c r="C89" s="8"/>
      <c r="D89" s="8"/>
      <c r="E89" s="8"/>
      <c r="F89" s="8"/>
      <c r="G89" s="8"/>
      <c r="H89" s="8"/>
      <c r="I89" s="8"/>
      <c r="J89" s="8"/>
      <c r="K89" s="8"/>
      <c r="L89" s="8"/>
      <c r="M89" s="8"/>
      <c r="N89" s="8"/>
      <c r="O89" s="32"/>
      <c r="P89" s="8"/>
    </row>
    <row r="90" spans="1:16">
      <c r="A90" s="23" t="s">
        <v>195</v>
      </c>
      <c r="B90" s="24">
        <v>1341</v>
      </c>
      <c r="C90" s="24">
        <v>314</v>
      </c>
      <c r="D90" s="24">
        <v>394</v>
      </c>
      <c r="E90" s="24">
        <v>302</v>
      </c>
      <c r="F90" s="24">
        <v>221</v>
      </c>
      <c r="G90" s="24">
        <v>88</v>
      </c>
      <c r="H90" s="24">
        <v>19</v>
      </c>
      <c r="I90" s="24">
        <v>3</v>
      </c>
      <c r="J90" s="24">
        <v>708</v>
      </c>
      <c r="K90" s="24">
        <v>523</v>
      </c>
      <c r="L90" s="24">
        <v>110</v>
      </c>
      <c r="M90" s="24">
        <v>633</v>
      </c>
      <c r="N90" s="25">
        <v>74.874719999999996</v>
      </c>
      <c r="O90" s="25">
        <v>74</v>
      </c>
      <c r="P90" s="24">
        <v>74</v>
      </c>
    </row>
    <row r="91" spans="1:16">
      <c r="A91" s="23" t="s">
        <v>196</v>
      </c>
      <c r="B91" s="24">
        <v>523</v>
      </c>
      <c r="C91" s="24">
        <v>125</v>
      </c>
      <c r="D91" s="24">
        <v>163</v>
      </c>
      <c r="E91" s="24">
        <v>122</v>
      </c>
      <c r="F91" s="24">
        <v>88</v>
      </c>
      <c r="G91" s="24">
        <v>25</v>
      </c>
      <c r="H91" s="24">
        <v>0</v>
      </c>
      <c r="I91" s="24">
        <v>0</v>
      </c>
      <c r="J91" s="24">
        <v>288</v>
      </c>
      <c r="K91" s="24">
        <v>210</v>
      </c>
      <c r="L91" s="24">
        <v>25</v>
      </c>
      <c r="M91" s="24">
        <v>235</v>
      </c>
      <c r="N91" s="25">
        <v>74.338431999999997</v>
      </c>
      <c r="O91" s="25">
        <v>74</v>
      </c>
      <c r="P91" s="24" t="s">
        <v>255</v>
      </c>
    </row>
    <row r="92" spans="1:16">
      <c r="A92" s="23" t="s">
        <v>197</v>
      </c>
      <c r="B92" s="24">
        <v>116</v>
      </c>
      <c r="C92" s="24">
        <v>22</v>
      </c>
      <c r="D92" s="24">
        <v>29</v>
      </c>
      <c r="E92" s="24">
        <v>31</v>
      </c>
      <c r="F92" s="24">
        <v>23</v>
      </c>
      <c r="G92" s="24">
        <v>11</v>
      </c>
      <c r="H92" s="24">
        <v>0</v>
      </c>
      <c r="I92" s="24">
        <v>0</v>
      </c>
      <c r="J92" s="24">
        <v>51</v>
      </c>
      <c r="K92" s="24">
        <v>54</v>
      </c>
      <c r="L92" s="24">
        <v>11</v>
      </c>
      <c r="M92" s="24">
        <v>65</v>
      </c>
      <c r="N92" s="25">
        <v>75.474137999999996</v>
      </c>
      <c r="O92" s="25">
        <v>75</v>
      </c>
      <c r="P92" s="24">
        <v>75</v>
      </c>
    </row>
    <row r="93" spans="1:16">
      <c r="A93" s="23" t="s">
        <v>198</v>
      </c>
      <c r="B93" s="24">
        <v>25</v>
      </c>
      <c r="C93" s="24">
        <v>1</v>
      </c>
      <c r="D93" s="24">
        <v>2</v>
      </c>
      <c r="E93" s="24">
        <v>6</v>
      </c>
      <c r="F93" s="24">
        <v>7</v>
      </c>
      <c r="G93" s="24">
        <v>6</v>
      </c>
      <c r="H93" s="24">
        <v>3</v>
      </c>
      <c r="I93" s="24">
        <v>0</v>
      </c>
      <c r="J93" s="24">
        <v>3</v>
      </c>
      <c r="K93" s="24">
        <v>13</v>
      </c>
      <c r="L93" s="24">
        <v>9</v>
      </c>
      <c r="M93" s="24">
        <v>22</v>
      </c>
      <c r="N93" s="25">
        <v>82</v>
      </c>
      <c r="O93" s="25">
        <v>82</v>
      </c>
      <c r="P93" s="24">
        <v>89</v>
      </c>
    </row>
    <row r="94" spans="1:16">
      <c r="A94" s="23" t="s">
        <v>199</v>
      </c>
      <c r="B94" s="24">
        <v>68</v>
      </c>
      <c r="C94" s="24">
        <v>20</v>
      </c>
      <c r="D94" s="24">
        <v>28</v>
      </c>
      <c r="E94" s="24">
        <v>9</v>
      </c>
      <c r="F94" s="24">
        <v>8</v>
      </c>
      <c r="G94" s="24">
        <v>3</v>
      </c>
      <c r="H94" s="24">
        <v>0</v>
      </c>
      <c r="I94" s="24">
        <v>0</v>
      </c>
      <c r="J94" s="24">
        <v>48</v>
      </c>
      <c r="K94" s="24">
        <v>17</v>
      </c>
      <c r="L94" s="24">
        <v>3</v>
      </c>
      <c r="M94" s="24">
        <v>20</v>
      </c>
      <c r="N94" s="25">
        <v>72.779411999999994</v>
      </c>
      <c r="O94" s="25">
        <v>72</v>
      </c>
      <c r="P94" s="24" t="s">
        <v>256</v>
      </c>
    </row>
    <row r="95" spans="1:16">
      <c r="A95" s="23" t="s">
        <v>200</v>
      </c>
      <c r="B95" s="24">
        <v>1248</v>
      </c>
      <c r="C95" s="24">
        <v>407</v>
      </c>
      <c r="D95" s="24">
        <v>416</v>
      </c>
      <c r="E95" s="24">
        <v>264</v>
      </c>
      <c r="F95" s="24">
        <v>127</v>
      </c>
      <c r="G95" s="24">
        <v>30</v>
      </c>
      <c r="H95" s="24">
        <v>4</v>
      </c>
      <c r="I95" s="24">
        <v>0</v>
      </c>
      <c r="J95" s="24">
        <v>823</v>
      </c>
      <c r="K95" s="24">
        <v>391</v>
      </c>
      <c r="L95" s="24">
        <v>34</v>
      </c>
      <c r="M95" s="24">
        <v>425</v>
      </c>
      <c r="N95" s="25">
        <v>72.739582999999996</v>
      </c>
      <c r="O95" s="25">
        <v>72</v>
      </c>
      <c r="P95" s="24" t="s">
        <v>241</v>
      </c>
    </row>
    <row r="96" spans="1:16">
      <c r="A96" s="23" t="s">
        <v>201</v>
      </c>
      <c r="B96" s="24">
        <v>725</v>
      </c>
      <c r="C96" s="24">
        <v>148</v>
      </c>
      <c r="D96" s="24">
        <v>160</v>
      </c>
      <c r="E96" s="24">
        <v>168</v>
      </c>
      <c r="F96" s="24">
        <v>133</v>
      </c>
      <c r="G96" s="24">
        <v>86</v>
      </c>
      <c r="H96" s="24">
        <v>22</v>
      </c>
      <c r="I96" s="24">
        <v>8</v>
      </c>
      <c r="J96" s="24">
        <v>308</v>
      </c>
      <c r="K96" s="24">
        <v>301</v>
      </c>
      <c r="L96" s="24">
        <v>116</v>
      </c>
      <c r="M96" s="24">
        <v>417</v>
      </c>
      <c r="N96" s="25">
        <v>76.522758999999994</v>
      </c>
      <c r="O96" s="25">
        <v>76</v>
      </c>
      <c r="P96" s="24">
        <v>75</v>
      </c>
    </row>
    <row r="97" spans="1:16">
      <c r="A97" s="23" t="s">
        <v>202</v>
      </c>
      <c r="B97" s="24">
        <v>550</v>
      </c>
      <c r="C97" s="24">
        <v>96</v>
      </c>
      <c r="D97" s="24">
        <v>162</v>
      </c>
      <c r="E97" s="24">
        <v>131</v>
      </c>
      <c r="F97" s="24">
        <v>101</v>
      </c>
      <c r="G97" s="24">
        <v>53</v>
      </c>
      <c r="H97" s="24">
        <v>7</v>
      </c>
      <c r="I97" s="24">
        <v>0</v>
      </c>
      <c r="J97" s="24">
        <v>258</v>
      </c>
      <c r="K97" s="24">
        <v>232</v>
      </c>
      <c r="L97" s="24">
        <v>60</v>
      </c>
      <c r="M97" s="24">
        <v>292</v>
      </c>
      <c r="N97" s="25">
        <v>75.734544999999997</v>
      </c>
      <c r="O97" s="25">
        <v>75</v>
      </c>
      <c r="P97" s="24">
        <v>73</v>
      </c>
    </row>
    <row r="98" spans="1:16">
      <c r="A98" s="23" t="s">
        <v>203</v>
      </c>
      <c r="B98" s="24">
        <v>563</v>
      </c>
      <c r="C98" s="24">
        <v>141</v>
      </c>
      <c r="D98" s="24">
        <v>178</v>
      </c>
      <c r="E98" s="24">
        <v>137</v>
      </c>
      <c r="F98" s="24">
        <v>76</v>
      </c>
      <c r="G98" s="24">
        <v>28</v>
      </c>
      <c r="H98" s="24">
        <v>3</v>
      </c>
      <c r="I98" s="24">
        <v>0</v>
      </c>
      <c r="J98" s="24">
        <v>319</v>
      </c>
      <c r="K98" s="24">
        <v>213</v>
      </c>
      <c r="L98" s="24">
        <v>31</v>
      </c>
      <c r="M98" s="24">
        <v>244</v>
      </c>
      <c r="N98" s="25">
        <v>74.017762000000005</v>
      </c>
      <c r="O98" s="25">
        <v>73</v>
      </c>
      <c r="P98" s="24">
        <v>73</v>
      </c>
    </row>
    <row r="99" spans="1:16">
      <c r="A99" s="23" t="s">
        <v>204</v>
      </c>
      <c r="B99" s="24">
        <v>319</v>
      </c>
      <c r="C99" s="24">
        <v>34</v>
      </c>
      <c r="D99" s="24">
        <v>63</v>
      </c>
      <c r="E99" s="24">
        <v>75</v>
      </c>
      <c r="F99" s="24">
        <v>88</v>
      </c>
      <c r="G99" s="24">
        <v>43</v>
      </c>
      <c r="H99" s="24">
        <v>14</v>
      </c>
      <c r="I99" s="24">
        <v>2</v>
      </c>
      <c r="J99" s="24">
        <v>97</v>
      </c>
      <c r="K99" s="24">
        <v>163</v>
      </c>
      <c r="L99" s="24">
        <v>59</v>
      </c>
      <c r="M99" s="24">
        <v>222</v>
      </c>
      <c r="N99" s="25">
        <v>78.479624000000001</v>
      </c>
      <c r="O99" s="25">
        <v>79</v>
      </c>
      <c r="P99" s="24">
        <v>82</v>
      </c>
    </row>
    <row r="100" spans="1:16">
      <c r="A100" s="23" t="s">
        <v>205</v>
      </c>
      <c r="B100" s="24">
        <v>6</v>
      </c>
      <c r="C100" s="24">
        <v>0</v>
      </c>
      <c r="D100" s="24">
        <v>0</v>
      </c>
      <c r="E100" s="24">
        <v>1</v>
      </c>
      <c r="F100" s="24">
        <v>1</v>
      </c>
      <c r="G100" s="24">
        <v>4</v>
      </c>
      <c r="H100" s="24">
        <v>0</v>
      </c>
      <c r="I100" s="24">
        <v>0</v>
      </c>
      <c r="J100" s="24">
        <v>0</v>
      </c>
      <c r="K100" s="24">
        <v>2</v>
      </c>
      <c r="L100" s="24">
        <v>4</v>
      </c>
      <c r="M100" s="24">
        <v>6</v>
      </c>
      <c r="N100" s="25">
        <v>84.166667000000004</v>
      </c>
      <c r="O100" s="25">
        <v>85</v>
      </c>
      <c r="P100" s="24">
        <v>85</v>
      </c>
    </row>
    <row r="101" spans="1:16">
      <c r="A101" s="23" t="s">
        <v>206</v>
      </c>
      <c r="B101" s="24">
        <v>42</v>
      </c>
      <c r="C101" s="24">
        <v>2</v>
      </c>
      <c r="D101" s="24">
        <v>3</v>
      </c>
      <c r="E101" s="24">
        <v>4</v>
      </c>
      <c r="F101" s="24">
        <v>13</v>
      </c>
      <c r="G101" s="24">
        <v>15</v>
      </c>
      <c r="H101" s="24">
        <v>3</v>
      </c>
      <c r="I101" s="24">
        <v>2</v>
      </c>
      <c r="J101" s="24">
        <v>5</v>
      </c>
      <c r="K101" s="24">
        <v>17</v>
      </c>
      <c r="L101" s="24">
        <v>20</v>
      </c>
      <c r="M101" s="24">
        <v>37</v>
      </c>
      <c r="N101" s="25">
        <v>83.047618999999997</v>
      </c>
      <c r="O101" s="25">
        <v>84</v>
      </c>
      <c r="P101" s="24" t="s">
        <v>257</v>
      </c>
    </row>
    <row r="102" spans="1:16">
      <c r="A102" s="23" t="s">
        <v>152</v>
      </c>
      <c r="B102" s="24">
        <v>39</v>
      </c>
      <c r="C102" s="24">
        <v>5</v>
      </c>
      <c r="D102" s="24">
        <v>4</v>
      </c>
      <c r="E102" s="24">
        <v>10</v>
      </c>
      <c r="F102" s="24">
        <v>4</v>
      </c>
      <c r="G102" s="24">
        <v>12</v>
      </c>
      <c r="H102" s="24">
        <v>3</v>
      </c>
      <c r="I102" s="24">
        <v>1</v>
      </c>
      <c r="J102" s="24">
        <v>9</v>
      </c>
      <c r="K102" s="24">
        <v>14</v>
      </c>
      <c r="L102" s="24">
        <v>16</v>
      </c>
      <c r="M102" s="24">
        <v>30</v>
      </c>
      <c r="N102" s="25">
        <v>79.897435999999999</v>
      </c>
      <c r="O102" s="25">
        <v>80</v>
      </c>
      <c r="P102" s="24">
        <v>86</v>
      </c>
    </row>
    <row r="103" spans="1:16">
      <c r="A103" s="23" t="s">
        <v>128</v>
      </c>
      <c r="B103" s="24">
        <v>193</v>
      </c>
      <c r="C103" s="24">
        <v>33</v>
      </c>
      <c r="D103" s="24">
        <v>54</v>
      </c>
      <c r="E103" s="24">
        <v>52</v>
      </c>
      <c r="F103" s="24">
        <v>32</v>
      </c>
      <c r="G103" s="24">
        <v>19</v>
      </c>
      <c r="H103" s="24">
        <v>2</v>
      </c>
      <c r="I103" s="24">
        <v>1</v>
      </c>
      <c r="J103" s="24">
        <v>87</v>
      </c>
      <c r="K103" s="24">
        <v>84</v>
      </c>
      <c r="L103" s="24">
        <v>22</v>
      </c>
      <c r="M103" s="24">
        <v>106</v>
      </c>
      <c r="N103" s="25">
        <v>75.886009999999999</v>
      </c>
      <c r="O103" s="25">
        <v>75</v>
      </c>
      <c r="P103" s="24">
        <v>74</v>
      </c>
    </row>
    <row r="104" spans="1:16">
      <c r="A104" s="8" t="s">
        <v>207</v>
      </c>
      <c r="B104" s="8"/>
      <c r="C104" s="8"/>
      <c r="D104" s="8"/>
      <c r="E104" s="8"/>
      <c r="F104" s="8"/>
      <c r="G104" s="8"/>
      <c r="H104" s="8"/>
      <c r="I104" s="8"/>
      <c r="J104" s="8"/>
      <c r="K104" s="8"/>
      <c r="L104" s="8"/>
      <c r="M104" s="8"/>
      <c r="N104" s="8"/>
      <c r="O104" s="32"/>
      <c r="P104" s="8"/>
    </row>
    <row r="105" spans="1:16">
      <c r="A105" s="23" t="s">
        <v>208</v>
      </c>
      <c r="B105" s="24">
        <v>1480</v>
      </c>
      <c r="C105" s="24">
        <v>340</v>
      </c>
      <c r="D105" s="24">
        <v>395</v>
      </c>
      <c r="E105" s="24">
        <v>327</v>
      </c>
      <c r="F105" s="24">
        <v>239</v>
      </c>
      <c r="G105" s="24">
        <v>132</v>
      </c>
      <c r="H105" s="24">
        <v>36</v>
      </c>
      <c r="I105" s="24">
        <v>11</v>
      </c>
      <c r="J105" s="24">
        <v>735</v>
      </c>
      <c r="K105" s="24">
        <v>566</v>
      </c>
      <c r="L105" s="24">
        <v>179</v>
      </c>
      <c r="M105" s="24">
        <v>745</v>
      </c>
      <c r="N105" s="25">
        <v>75.448649000000003</v>
      </c>
      <c r="O105" s="25">
        <v>75</v>
      </c>
      <c r="P105" s="24">
        <v>73</v>
      </c>
    </row>
    <row r="106" spans="1:16">
      <c r="A106" s="23" t="s">
        <v>209</v>
      </c>
      <c r="B106" s="24">
        <v>1280</v>
      </c>
      <c r="C106" s="24">
        <v>311</v>
      </c>
      <c r="D106" s="24">
        <v>349</v>
      </c>
      <c r="E106" s="24">
        <v>274</v>
      </c>
      <c r="F106" s="24">
        <v>203</v>
      </c>
      <c r="G106" s="24">
        <v>107</v>
      </c>
      <c r="H106" s="24">
        <v>27</v>
      </c>
      <c r="I106" s="24">
        <v>9</v>
      </c>
      <c r="J106" s="24">
        <v>660</v>
      </c>
      <c r="K106" s="24">
        <v>477</v>
      </c>
      <c r="L106" s="24">
        <v>143</v>
      </c>
      <c r="M106" s="24">
        <v>620</v>
      </c>
      <c r="N106" s="25">
        <v>75.196094000000002</v>
      </c>
      <c r="O106" s="25">
        <v>74</v>
      </c>
      <c r="P106" s="24">
        <v>75</v>
      </c>
    </row>
    <row r="107" spans="1:16">
      <c r="A107" s="23" t="s">
        <v>210</v>
      </c>
      <c r="B107" s="24">
        <v>1167</v>
      </c>
      <c r="C107" s="24">
        <v>317</v>
      </c>
      <c r="D107" s="24">
        <v>318</v>
      </c>
      <c r="E107" s="24">
        <v>273</v>
      </c>
      <c r="F107" s="24">
        <v>165</v>
      </c>
      <c r="G107" s="24">
        <v>76</v>
      </c>
      <c r="H107" s="24">
        <v>13</v>
      </c>
      <c r="I107" s="24">
        <v>5</v>
      </c>
      <c r="J107" s="24">
        <v>635</v>
      </c>
      <c r="K107" s="24">
        <v>438</v>
      </c>
      <c r="L107" s="24">
        <v>94</v>
      </c>
      <c r="M107" s="24">
        <v>532</v>
      </c>
      <c r="N107" s="25">
        <v>74.389888999999997</v>
      </c>
      <c r="O107" s="25">
        <v>74</v>
      </c>
      <c r="P107" s="24">
        <v>75</v>
      </c>
    </row>
    <row r="108" spans="1:16">
      <c r="A108" s="23" t="s">
        <v>211</v>
      </c>
      <c r="B108" s="24">
        <v>715</v>
      </c>
      <c r="C108" s="24">
        <v>151</v>
      </c>
      <c r="D108" s="24">
        <v>195</v>
      </c>
      <c r="E108" s="24">
        <v>174</v>
      </c>
      <c r="F108" s="24">
        <v>123</v>
      </c>
      <c r="G108" s="24">
        <v>55</v>
      </c>
      <c r="H108" s="24">
        <v>13</v>
      </c>
      <c r="I108" s="24">
        <v>4</v>
      </c>
      <c r="J108" s="24">
        <v>346</v>
      </c>
      <c r="K108" s="24">
        <v>297</v>
      </c>
      <c r="L108" s="24">
        <v>72</v>
      </c>
      <c r="M108" s="24">
        <v>369</v>
      </c>
      <c r="N108" s="25">
        <v>75.413985999999994</v>
      </c>
      <c r="O108" s="25">
        <v>75</v>
      </c>
      <c r="P108" s="24">
        <v>75</v>
      </c>
    </row>
    <row r="109" spans="1:16">
      <c r="A109" s="23" t="s">
        <v>212</v>
      </c>
      <c r="B109" s="24">
        <v>387</v>
      </c>
      <c r="C109" s="24">
        <v>143</v>
      </c>
      <c r="D109" s="24">
        <v>123</v>
      </c>
      <c r="E109" s="24">
        <v>73</v>
      </c>
      <c r="F109" s="24">
        <v>35</v>
      </c>
      <c r="G109" s="24">
        <v>13</v>
      </c>
      <c r="H109" s="24">
        <v>0</v>
      </c>
      <c r="I109" s="24">
        <v>0</v>
      </c>
      <c r="J109" s="24">
        <v>266</v>
      </c>
      <c r="K109" s="24">
        <v>108</v>
      </c>
      <c r="L109" s="24">
        <v>13</v>
      </c>
      <c r="M109" s="24">
        <v>121</v>
      </c>
      <c r="N109" s="25">
        <v>72.258398</v>
      </c>
      <c r="O109" s="25">
        <v>72</v>
      </c>
      <c r="P109" s="24">
        <v>66</v>
      </c>
    </row>
    <row r="110" spans="1:16">
      <c r="A110" s="23" t="s">
        <v>213</v>
      </c>
      <c r="B110" s="24">
        <v>404</v>
      </c>
      <c r="C110" s="24">
        <v>119</v>
      </c>
      <c r="D110" s="24">
        <v>118</v>
      </c>
      <c r="E110" s="24">
        <v>82</v>
      </c>
      <c r="F110" s="24">
        <v>51</v>
      </c>
      <c r="G110" s="24">
        <v>26</v>
      </c>
      <c r="H110" s="24">
        <v>6</v>
      </c>
      <c r="I110" s="24">
        <v>2</v>
      </c>
      <c r="J110" s="24">
        <v>237</v>
      </c>
      <c r="K110" s="24">
        <v>133</v>
      </c>
      <c r="L110" s="24">
        <v>34</v>
      </c>
      <c r="M110" s="24">
        <v>167</v>
      </c>
      <c r="N110" s="25">
        <v>74.012376000000003</v>
      </c>
      <c r="O110" s="25">
        <v>73</v>
      </c>
      <c r="P110" s="24">
        <v>68</v>
      </c>
    </row>
    <row r="111" spans="1:16">
      <c r="A111" s="23" t="s">
        <v>214</v>
      </c>
      <c r="B111" s="24">
        <v>595</v>
      </c>
      <c r="C111" s="24">
        <v>136</v>
      </c>
      <c r="D111" s="24">
        <v>166</v>
      </c>
      <c r="E111" s="24">
        <v>131</v>
      </c>
      <c r="F111" s="24">
        <v>101</v>
      </c>
      <c r="G111" s="24">
        <v>43</v>
      </c>
      <c r="H111" s="24">
        <v>15</v>
      </c>
      <c r="I111" s="24">
        <v>3</v>
      </c>
      <c r="J111" s="24">
        <v>302</v>
      </c>
      <c r="K111" s="24">
        <v>232</v>
      </c>
      <c r="L111" s="24">
        <v>61</v>
      </c>
      <c r="M111" s="24">
        <v>293</v>
      </c>
      <c r="N111" s="25">
        <v>75.163025000000005</v>
      </c>
      <c r="O111" s="25">
        <v>74</v>
      </c>
      <c r="P111" s="24">
        <v>75</v>
      </c>
    </row>
    <row r="112" spans="1:16">
      <c r="A112" s="23" t="s">
        <v>215</v>
      </c>
      <c r="B112" s="24">
        <v>215</v>
      </c>
      <c r="C112" s="24">
        <v>44</v>
      </c>
      <c r="D112" s="24">
        <v>56</v>
      </c>
      <c r="E112" s="24">
        <v>44</v>
      </c>
      <c r="F112" s="24">
        <v>36</v>
      </c>
      <c r="G112" s="24">
        <v>23</v>
      </c>
      <c r="H112" s="24">
        <v>10</v>
      </c>
      <c r="I112" s="24">
        <v>2</v>
      </c>
      <c r="J112" s="24">
        <v>100</v>
      </c>
      <c r="K112" s="24">
        <v>80</v>
      </c>
      <c r="L112" s="24">
        <v>35</v>
      </c>
      <c r="M112" s="24">
        <v>115</v>
      </c>
      <c r="N112" s="25">
        <v>76.213953000000004</v>
      </c>
      <c r="O112" s="25">
        <v>75</v>
      </c>
      <c r="P112" s="24" t="s">
        <v>258</v>
      </c>
    </row>
    <row r="113" spans="1:16">
      <c r="A113" s="23" t="s">
        <v>216</v>
      </c>
      <c r="B113" s="24">
        <v>248</v>
      </c>
      <c r="C113" s="24">
        <v>70</v>
      </c>
      <c r="D113" s="24">
        <v>64</v>
      </c>
      <c r="E113" s="24">
        <v>52</v>
      </c>
      <c r="F113" s="24">
        <v>43</v>
      </c>
      <c r="G113" s="24">
        <v>15</v>
      </c>
      <c r="H113" s="24">
        <v>3</v>
      </c>
      <c r="I113" s="24">
        <v>1</v>
      </c>
      <c r="J113" s="24">
        <v>134</v>
      </c>
      <c r="K113" s="24">
        <v>95</v>
      </c>
      <c r="L113" s="24">
        <v>19</v>
      </c>
      <c r="M113" s="24">
        <v>114</v>
      </c>
      <c r="N113" s="25">
        <v>74.483870999999994</v>
      </c>
      <c r="O113" s="25">
        <v>74</v>
      </c>
      <c r="P113" s="24">
        <v>68</v>
      </c>
    </row>
    <row r="114" spans="1:16">
      <c r="A114" s="23" t="s">
        <v>217</v>
      </c>
      <c r="B114" s="24">
        <v>255</v>
      </c>
      <c r="C114" s="24">
        <v>69</v>
      </c>
      <c r="D114" s="24">
        <v>83</v>
      </c>
      <c r="E114" s="24">
        <v>57</v>
      </c>
      <c r="F114" s="24">
        <v>36</v>
      </c>
      <c r="G114" s="24">
        <v>9</v>
      </c>
      <c r="H114" s="24">
        <v>1</v>
      </c>
      <c r="I114" s="24">
        <v>0</v>
      </c>
      <c r="J114" s="24">
        <v>152</v>
      </c>
      <c r="K114" s="24">
        <v>93</v>
      </c>
      <c r="L114" s="24">
        <v>10</v>
      </c>
      <c r="M114" s="24">
        <v>103</v>
      </c>
      <c r="N114" s="25">
        <v>73.662745000000001</v>
      </c>
      <c r="O114" s="25">
        <v>73</v>
      </c>
      <c r="P114" s="24">
        <v>74</v>
      </c>
    </row>
    <row r="115" spans="1:16">
      <c r="A115" s="23" t="s">
        <v>218</v>
      </c>
      <c r="B115" s="24">
        <v>291</v>
      </c>
      <c r="C115" s="24">
        <v>84</v>
      </c>
      <c r="D115" s="24">
        <v>94</v>
      </c>
      <c r="E115" s="24">
        <v>63</v>
      </c>
      <c r="F115" s="24">
        <v>36</v>
      </c>
      <c r="G115" s="24">
        <v>11</v>
      </c>
      <c r="H115" s="24">
        <v>2</v>
      </c>
      <c r="I115" s="24">
        <v>1</v>
      </c>
      <c r="J115" s="24">
        <v>178</v>
      </c>
      <c r="K115" s="24">
        <v>99</v>
      </c>
      <c r="L115" s="24">
        <v>14</v>
      </c>
      <c r="M115" s="24">
        <v>113</v>
      </c>
      <c r="N115" s="25">
        <v>73.505155000000002</v>
      </c>
      <c r="O115" s="25">
        <v>73</v>
      </c>
      <c r="P115" s="24" t="s">
        <v>259</v>
      </c>
    </row>
    <row r="116" spans="1:16">
      <c r="A116" s="23" t="s">
        <v>219</v>
      </c>
      <c r="B116" s="24">
        <v>338</v>
      </c>
      <c r="C116" s="24">
        <v>110</v>
      </c>
      <c r="D116" s="24">
        <v>108</v>
      </c>
      <c r="E116" s="24">
        <v>61</v>
      </c>
      <c r="F116" s="24">
        <v>38</v>
      </c>
      <c r="G116" s="24">
        <v>19</v>
      </c>
      <c r="H116" s="24">
        <v>2</v>
      </c>
      <c r="I116" s="24">
        <v>0</v>
      </c>
      <c r="J116" s="24">
        <v>218</v>
      </c>
      <c r="K116" s="24">
        <v>99</v>
      </c>
      <c r="L116" s="24">
        <v>21</v>
      </c>
      <c r="M116" s="24">
        <v>120</v>
      </c>
      <c r="N116" s="25">
        <v>73.171598000000003</v>
      </c>
      <c r="O116" s="25">
        <v>72</v>
      </c>
      <c r="P116" s="24">
        <v>70</v>
      </c>
    </row>
    <row r="117" spans="1:16">
      <c r="A117" s="23" t="s">
        <v>220</v>
      </c>
      <c r="B117" s="24">
        <v>812</v>
      </c>
      <c r="C117" s="24">
        <v>204</v>
      </c>
      <c r="D117" s="24">
        <v>246</v>
      </c>
      <c r="E117" s="24">
        <v>191</v>
      </c>
      <c r="F117" s="24">
        <v>110</v>
      </c>
      <c r="G117" s="24">
        <v>44</v>
      </c>
      <c r="H117" s="24">
        <v>14</v>
      </c>
      <c r="I117" s="24">
        <v>3</v>
      </c>
      <c r="J117" s="24">
        <v>450</v>
      </c>
      <c r="K117" s="24">
        <v>301</v>
      </c>
      <c r="L117" s="24">
        <v>61</v>
      </c>
      <c r="M117" s="24">
        <v>362</v>
      </c>
      <c r="N117" s="25">
        <v>74.419950999999998</v>
      </c>
      <c r="O117" s="25">
        <v>74</v>
      </c>
      <c r="P117" s="24">
        <v>70</v>
      </c>
    </row>
    <row r="118" spans="1:16">
      <c r="A118" s="23" t="s">
        <v>221</v>
      </c>
      <c r="B118" s="24">
        <v>816</v>
      </c>
      <c r="C118" s="24">
        <v>199</v>
      </c>
      <c r="D118" s="24">
        <v>229</v>
      </c>
      <c r="E118" s="24">
        <v>191</v>
      </c>
      <c r="F118" s="24">
        <v>123</v>
      </c>
      <c r="G118" s="24">
        <v>59</v>
      </c>
      <c r="H118" s="24">
        <v>13</v>
      </c>
      <c r="I118" s="24">
        <v>2</v>
      </c>
      <c r="J118" s="24">
        <v>428</v>
      </c>
      <c r="K118" s="24">
        <v>314</v>
      </c>
      <c r="L118" s="24">
        <v>74</v>
      </c>
      <c r="M118" s="24">
        <v>388</v>
      </c>
      <c r="N118" s="25">
        <v>74.774510000000006</v>
      </c>
      <c r="O118" s="25">
        <v>74</v>
      </c>
      <c r="P118" s="24">
        <v>75</v>
      </c>
    </row>
    <row r="119" spans="1:16">
      <c r="A119" s="23" t="s">
        <v>152</v>
      </c>
      <c r="B119" s="24">
        <v>69</v>
      </c>
      <c r="C119" s="24">
        <v>21</v>
      </c>
      <c r="D119" s="24">
        <v>16</v>
      </c>
      <c r="E119" s="24">
        <v>10</v>
      </c>
      <c r="F119" s="24">
        <v>13</v>
      </c>
      <c r="G119" s="24">
        <v>6</v>
      </c>
      <c r="H119" s="24">
        <v>2</v>
      </c>
      <c r="I119" s="24">
        <v>1</v>
      </c>
      <c r="J119" s="24">
        <v>37</v>
      </c>
      <c r="K119" s="24">
        <v>23</v>
      </c>
      <c r="L119" s="24">
        <v>9</v>
      </c>
      <c r="M119" s="24">
        <v>32</v>
      </c>
      <c r="N119" s="25">
        <v>75.159419999999997</v>
      </c>
      <c r="O119" s="25">
        <v>74</v>
      </c>
      <c r="P119" s="24">
        <v>67</v>
      </c>
    </row>
    <row r="120" spans="1:16">
      <c r="A120" s="23" t="s">
        <v>222</v>
      </c>
      <c r="B120" s="24">
        <v>246</v>
      </c>
      <c r="C120" s="24">
        <v>45</v>
      </c>
      <c r="D120" s="24">
        <v>66</v>
      </c>
      <c r="E120" s="24">
        <v>49</v>
      </c>
      <c r="F120" s="24">
        <v>57</v>
      </c>
      <c r="G120" s="24">
        <v>22</v>
      </c>
      <c r="H120" s="24">
        <v>6</v>
      </c>
      <c r="I120" s="24">
        <v>1</v>
      </c>
      <c r="J120" s="24">
        <v>111</v>
      </c>
      <c r="K120" s="24">
        <v>106</v>
      </c>
      <c r="L120" s="24">
        <v>29</v>
      </c>
      <c r="M120" s="24">
        <v>135</v>
      </c>
      <c r="N120" s="25">
        <v>76.378049000000004</v>
      </c>
      <c r="O120" s="25">
        <v>75.5</v>
      </c>
      <c r="P120" s="24">
        <v>73</v>
      </c>
    </row>
    <row r="121" spans="1:16">
      <c r="A121" s="26" t="s">
        <v>128</v>
      </c>
      <c r="B121" s="27">
        <v>47</v>
      </c>
      <c r="C121" s="27">
        <v>3</v>
      </c>
      <c r="D121" s="27">
        <v>10</v>
      </c>
      <c r="E121" s="27">
        <v>14</v>
      </c>
      <c r="F121" s="27">
        <v>11</v>
      </c>
      <c r="G121" s="27">
        <v>7</v>
      </c>
      <c r="H121" s="27">
        <v>2</v>
      </c>
      <c r="I121" s="27">
        <v>0</v>
      </c>
      <c r="J121" s="27">
        <v>13</v>
      </c>
      <c r="K121" s="27">
        <v>25</v>
      </c>
      <c r="L121" s="27">
        <v>9</v>
      </c>
      <c r="M121" s="27">
        <v>34</v>
      </c>
      <c r="N121" s="29">
        <v>78.340425999999994</v>
      </c>
      <c r="O121" s="29">
        <v>78</v>
      </c>
      <c r="P121" s="27">
        <v>82</v>
      </c>
    </row>
  </sheetData>
  <phoneticPr fontId="2"/>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19C75-1883-4349-B902-2167C36FB6B3}">
  <sheetPr codeName="Sheet3"/>
  <dimension ref="A1:G121"/>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HYPERLINK("#'目次'!B9","[3]")</f>
        <v>[3]</v>
      </c>
    </row>
    <row r="3" spans="1:7">
      <c r="A3" s="6" t="s">
        <v>114</v>
      </c>
      <c r="B3" s="7" t="s">
        <v>260</v>
      </c>
    </row>
    <row r="4" spans="1:7" s="21" customFormat="1" ht="48">
      <c r="A4" s="19" t="s">
        <v>114</v>
      </c>
      <c r="B4" s="20" t="s">
        <v>118</v>
      </c>
      <c r="C4" s="20" t="s">
        <v>261</v>
      </c>
      <c r="D4" s="20" t="s">
        <v>262</v>
      </c>
      <c r="E4" s="20" t="s">
        <v>263</v>
      </c>
      <c r="F4" s="20" t="s">
        <v>264</v>
      </c>
      <c r="G4" s="20" t="s">
        <v>128</v>
      </c>
    </row>
    <row r="5" spans="1:7">
      <c r="A5" s="22" t="s">
        <v>121</v>
      </c>
      <c r="B5" s="9">
        <v>2677</v>
      </c>
      <c r="C5" s="9">
        <v>138</v>
      </c>
      <c r="D5" s="9">
        <v>1747</v>
      </c>
      <c r="E5" s="9">
        <v>191</v>
      </c>
      <c r="F5" s="9">
        <v>544</v>
      </c>
      <c r="G5" s="9">
        <v>57</v>
      </c>
    </row>
    <row r="6" spans="1:7">
      <c r="A6" s="8" t="s">
        <v>122</v>
      </c>
      <c r="B6" s="8"/>
      <c r="C6" s="8"/>
      <c r="D6" s="8"/>
      <c r="E6" s="8"/>
      <c r="F6" s="8"/>
      <c r="G6" s="8"/>
    </row>
    <row r="7" spans="1:7">
      <c r="A7" s="23" t="s">
        <v>123</v>
      </c>
      <c r="B7" s="24">
        <v>380</v>
      </c>
      <c r="C7" s="24">
        <v>26</v>
      </c>
      <c r="D7" s="24">
        <v>267</v>
      </c>
      <c r="E7" s="24">
        <v>25</v>
      </c>
      <c r="F7" s="24">
        <v>55</v>
      </c>
      <c r="G7" s="24">
        <v>7</v>
      </c>
    </row>
    <row r="8" spans="1:7">
      <c r="A8" s="23" t="s">
        <v>124</v>
      </c>
      <c r="B8" s="24">
        <v>489</v>
      </c>
      <c r="C8" s="24">
        <v>15</v>
      </c>
      <c r="D8" s="24">
        <v>354</v>
      </c>
      <c r="E8" s="24">
        <v>25</v>
      </c>
      <c r="F8" s="24">
        <v>79</v>
      </c>
      <c r="G8" s="24">
        <v>16</v>
      </c>
    </row>
    <row r="9" spans="1:7">
      <c r="A9" s="23" t="s">
        <v>125</v>
      </c>
      <c r="B9" s="24">
        <v>1114</v>
      </c>
      <c r="C9" s="24">
        <v>51</v>
      </c>
      <c r="D9" s="24">
        <v>737</v>
      </c>
      <c r="E9" s="24">
        <v>72</v>
      </c>
      <c r="F9" s="24">
        <v>238</v>
      </c>
      <c r="G9" s="24">
        <v>16</v>
      </c>
    </row>
    <row r="10" spans="1:7">
      <c r="A10" s="23" t="s">
        <v>126</v>
      </c>
      <c r="B10" s="24">
        <v>521</v>
      </c>
      <c r="C10" s="24">
        <v>37</v>
      </c>
      <c r="D10" s="24">
        <v>294</v>
      </c>
      <c r="E10" s="24">
        <v>48</v>
      </c>
      <c r="F10" s="24">
        <v>130</v>
      </c>
      <c r="G10" s="24">
        <v>12</v>
      </c>
    </row>
    <row r="11" spans="1:7">
      <c r="A11" s="23" t="s">
        <v>127</v>
      </c>
      <c r="B11" s="24">
        <v>129</v>
      </c>
      <c r="C11" s="24">
        <v>8</v>
      </c>
      <c r="D11" s="24">
        <v>69</v>
      </c>
      <c r="E11" s="24">
        <v>15</v>
      </c>
      <c r="F11" s="24">
        <v>33</v>
      </c>
      <c r="G11" s="24">
        <v>4</v>
      </c>
    </row>
    <row r="12" spans="1:7">
      <c r="A12" s="23" t="s">
        <v>128</v>
      </c>
      <c r="B12" s="24">
        <v>44</v>
      </c>
      <c r="C12" s="24">
        <v>1</v>
      </c>
      <c r="D12" s="24">
        <v>26</v>
      </c>
      <c r="E12" s="24">
        <v>6</v>
      </c>
      <c r="F12" s="24">
        <v>9</v>
      </c>
      <c r="G12" s="24">
        <v>2</v>
      </c>
    </row>
    <row r="13" spans="1:7">
      <c r="A13" s="8" t="s">
        <v>129</v>
      </c>
      <c r="B13" s="8"/>
      <c r="C13" s="8"/>
      <c r="D13" s="8"/>
      <c r="E13" s="8"/>
      <c r="F13" s="8"/>
      <c r="G13" s="8"/>
    </row>
    <row r="14" spans="1:7">
      <c r="A14" s="23" t="s">
        <v>130</v>
      </c>
      <c r="B14" s="24">
        <v>799</v>
      </c>
      <c r="C14" s="24">
        <v>36</v>
      </c>
      <c r="D14" s="24">
        <v>551</v>
      </c>
      <c r="E14" s="24">
        <v>56</v>
      </c>
      <c r="F14" s="24">
        <v>141</v>
      </c>
      <c r="G14" s="24">
        <v>15</v>
      </c>
    </row>
    <row r="15" spans="1:7">
      <c r="A15" s="23" t="s">
        <v>131</v>
      </c>
      <c r="B15" s="24">
        <v>1245</v>
      </c>
      <c r="C15" s="24">
        <v>56</v>
      </c>
      <c r="D15" s="24">
        <v>837</v>
      </c>
      <c r="E15" s="24">
        <v>73</v>
      </c>
      <c r="F15" s="24">
        <v>250</v>
      </c>
      <c r="G15" s="24">
        <v>29</v>
      </c>
    </row>
    <row r="16" spans="1:7">
      <c r="A16" s="23" t="s">
        <v>132</v>
      </c>
      <c r="B16" s="24">
        <v>504</v>
      </c>
      <c r="C16" s="24">
        <v>38</v>
      </c>
      <c r="D16" s="24">
        <v>289</v>
      </c>
      <c r="E16" s="24">
        <v>44</v>
      </c>
      <c r="F16" s="24">
        <v>123</v>
      </c>
      <c r="G16" s="24">
        <v>10</v>
      </c>
    </row>
    <row r="17" spans="1:7">
      <c r="A17" s="23" t="s">
        <v>133</v>
      </c>
      <c r="B17" s="24">
        <v>82</v>
      </c>
      <c r="C17" s="24">
        <v>6</v>
      </c>
      <c r="D17" s="24">
        <v>34</v>
      </c>
      <c r="E17" s="24">
        <v>14</v>
      </c>
      <c r="F17" s="24">
        <v>25</v>
      </c>
      <c r="G17" s="24">
        <v>3</v>
      </c>
    </row>
    <row r="18" spans="1:7">
      <c r="A18" s="23" t="s">
        <v>128</v>
      </c>
      <c r="B18" s="24">
        <v>47</v>
      </c>
      <c r="C18" s="24">
        <v>2</v>
      </c>
      <c r="D18" s="24">
        <v>36</v>
      </c>
      <c r="E18" s="24">
        <v>4</v>
      </c>
      <c r="F18" s="24">
        <v>5</v>
      </c>
      <c r="G18" s="24">
        <v>0</v>
      </c>
    </row>
    <row r="19" spans="1:7">
      <c r="A19" s="8" t="s">
        <v>134</v>
      </c>
      <c r="B19" s="8"/>
      <c r="C19" s="8"/>
      <c r="D19" s="8"/>
      <c r="E19" s="8"/>
      <c r="F19" s="8"/>
      <c r="G19" s="8"/>
    </row>
    <row r="20" spans="1:7">
      <c r="A20" s="23" t="s">
        <v>135</v>
      </c>
      <c r="B20" s="24">
        <v>128</v>
      </c>
      <c r="C20" s="24">
        <v>13</v>
      </c>
      <c r="D20" s="24">
        <v>50</v>
      </c>
      <c r="E20" s="24">
        <v>23</v>
      </c>
      <c r="F20" s="24">
        <v>41</v>
      </c>
      <c r="G20" s="24">
        <v>1</v>
      </c>
    </row>
    <row r="21" spans="1:7">
      <c r="A21" s="23" t="s">
        <v>136</v>
      </c>
      <c r="B21" s="24">
        <v>138</v>
      </c>
      <c r="C21" s="24">
        <v>13</v>
      </c>
      <c r="D21" s="24">
        <v>69</v>
      </c>
      <c r="E21" s="24">
        <v>27</v>
      </c>
      <c r="F21" s="24">
        <v>25</v>
      </c>
      <c r="G21" s="24">
        <v>4</v>
      </c>
    </row>
    <row r="22" spans="1:7">
      <c r="A22" s="23" t="s">
        <v>137</v>
      </c>
      <c r="B22" s="24">
        <v>119</v>
      </c>
      <c r="C22" s="24">
        <v>8</v>
      </c>
      <c r="D22" s="24">
        <v>68</v>
      </c>
      <c r="E22" s="24">
        <v>20</v>
      </c>
      <c r="F22" s="24">
        <v>19</v>
      </c>
      <c r="G22" s="24">
        <v>4</v>
      </c>
    </row>
    <row r="23" spans="1:7">
      <c r="A23" s="23" t="s">
        <v>138</v>
      </c>
      <c r="B23" s="24">
        <v>142</v>
      </c>
      <c r="C23" s="24">
        <v>9</v>
      </c>
      <c r="D23" s="24">
        <v>82</v>
      </c>
      <c r="E23" s="24">
        <v>21</v>
      </c>
      <c r="F23" s="24">
        <v>28</v>
      </c>
      <c r="G23" s="24">
        <v>2</v>
      </c>
    </row>
    <row r="24" spans="1:7">
      <c r="A24" s="23" t="s">
        <v>139</v>
      </c>
      <c r="B24" s="24">
        <v>170</v>
      </c>
      <c r="C24" s="24">
        <v>6</v>
      </c>
      <c r="D24" s="24">
        <v>124</v>
      </c>
      <c r="E24" s="24">
        <v>16</v>
      </c>
      <c r="F24" s="24">
        <v>23</v>
      </c>
      <c r="G24" s="24">
        <v>1</v>
      </c>
    </row>
    <row r="25" spans="1:7">
      <c r="A25" s="23" t="s">
        <v>140</v>
      </c>
      <c r="B25" s="24">
        <v>192</v>
      </c>
      <c r="C25" s="24">
        <v>11</v>
      </c>
      <c r="D25" s="24">
        <v>127</v>
      </c>
      <c r="E25" s="24">
        <v>13</v>
      </c>
      <c r="F25" s="24">
        <v>33</v>
      </c>
      <c r="G25" s="24">
        <v>8</v>
      </c>
    </row>
    <row r="26" spans="1:7">
      <c r="A26" s="23" t="s">
        <v>141</v>
      </c>
      <c r="B26" s="24">
        <v>1405</v>
      </c>
      <c r="C26" s="24">
        <v>49</v>
      </c>
      <c r="D26" s="24">
        <v>955</v>
      </c>
      <c r="E26" s="24">
        <v>50</v>
      </c>
      <c r="F26" s="24">
        <v>321</v>
      </c>
      <c r="G26" s="24">
        <v>30</v>
      </c>
    </row>
    <row r="27" spans="1:7">
      <c r="A27" s="23" t="s">
        <v>142</v>
      </c>
      <c r="B27" s="24">
        <v>343</v>
      </c>
      <c r="C27" s="24">
        <v>26</v>
      </c>
      <c r="D27" s="24">
        <v>245</v>
      </c>
      <c r="E27" s="24">
        <v>17</v>
      </c>
      <c r="F27" s="24">
        <v>48</v>
      </c>
      <c r="G27" s="24">
        <v>7</v>
      </c>
    </row>
    <row r="28" spans="1:7">
      <c r="A28" s="23" t="s">
        <v>128</v>
      </c>
      <c r="B28" s="24">
        <v>40</v>
      </c>
      <c r="C28" s="24">
        <v>3</v>
      </c>
      <c r="D28" s="24">
        <v>27</v>
      </c>
      <c r="E28" s="24">
        <v>4</v>
      </c>
      <c r="F28" s="24">
        <v>6</v>
      </c>
      <c r="G28" s="24">
        <v>0</v>
      </c>
    </row>
    <row r="29" spans="1:7">
      <c r="A29" s="8" t="s">
        <v>143</v>
      </c>
      <c r="B29" s="8"/>
      <c r="C29" s="8"/>
      <c r="D29" s="8"/>
      <c r="E29" s="8"/>
      <c r="F29" s="8"/>
      <c r="G29" s="8"/>
    </row>
    <row r="30" spans="1:7">
      <c r="A30" s="23" t="s">
        <v>144</v>
      </c>
      <c r="B30" s="24">
        <v>429</v>
      </c>
      <c r="C30" s="24">
        <v>12</v>
      </c>
      <c r="D30" s="24">
        <v>278</v>
      </c>
      <c r="E30" s="24">
        <v>27</v>
      </c>
      <c r="F30" s="24">
        <v>106</v>
      </c>
      <c r="G30" s="24">
        <v>6</v>
      </c>
    </row>
    <row r="31" spans="1:7">
      <c r="A31" s="23" t="s">
        <v>145</v>
      </c>
      <c r="B31" s="24">
        <v>319</v>
      </c>
      <c r="C31" s="24">
        <v>4</v>
      </c>
      <c r="D31" s="24">
        <v>231</v>
      </c>
      <c r="E31" s="24">
        <v>11</v>
      </c>
      <c r="F31" s="24">
        <v>66</v>
      </c>
      <c r="G31" s="24">
        <v>7</v>
      </c>
    </row>
    <row r="32" spans="1:7">
      <c r="A32" s="23" t="s">
        <v>146</v>
      </c>
      <c r="B32" s="24">
        <v>504</v>
      </c>
      <c r="C32" s="24">
        <v>16</v>
      </c>
      <c r="D32" s="24">
        <v>343</v>
      </c>
      <c r="E32" s="24">
        <v>32</v>
      </c>
      <c r="F32" s="24">
        <v>103</v>
      </c>
      <c r="G32" s="24">
        <v>10</v>
      </c>
    </row>
    <row r="33" spans="1:7">
      <c r="A33" s="23" t="s">
        <v>147</v>
      </c>
      <c r="B33" s="24">
        <v>143</v>
      </c>
      <c r="C33" s="24">
        <v>7</v>
      </c>
      <c r="D33" s="24">
        <v>85</v>
      </c>
      <c r="E33" s="24">
        <v>13</v>
      </c>
      <c r="F33" s="24">
        <v>36</v>
      </c>
      <c r="G33" s="24">
        <v>2</v>
      </c>
    </row>
    <row r="34" spans="1:7">
      <c r="A34" s="23" t="s">
        <v>148</v>
      </c>
      <c r="B34" s="24">
        <v>168</v>
      </c>
      <c r="C34" s="24">
        <v>6</v>
      </c>
      <c r="D34" s="24">
        <v>95</v>
      </c>
      <c r="E34" s="24">
        <v>16</v>
      </c>
      <c r="F34" s="24">
        <v>48</v>
      </c>
      <c r="G34" s="24">
        <v>3</v>
      </c>
    </row>
    <row r="35" spans="1:7">
      <c r="A35" s="23" t="s">
        <v>149</v>
      </c>
      <c r="B35" s="24">
        <v>1270</v>
      </c>
      <c r="C35" s="24">
        <v>37</v>
      </c>
      <c r="D35" s="24">
        <v>892</v>
      </c>
      <c r="E35" s="24">
        <v>66</v>
      </c>
      <c r="F35" s="24">
        <v>253</v>
      </c>
      <c r="G35" s="24">
        <v>22</v>
      </c>
    </row>
    <row r="36" spans="1:7">
      <c r="A36" s="23" t="s">
        <v>150</v>
      </c>
      <c r="B36" s="24">
        <v>1642</v>
      </c>
      <c r="C36" s="24">
        <v>68</v>
      </c>
      <c r="D36" s="24">
        <v>1115</v>
      </c>
      <c r="E36" s="24">
        <v>95</v>
      </c>
      <c r="F36" s="24">
        <v>329</v>
      </c>
      <c r="G36" s="24">
        <v>35</v>
      </c>
    </row>
    <row r="37" spans="1:7">
      <c r="A37" s="23" t="s">
        <v>151</v>
      </c>
      <c r="B37" s="24">
        <v>2266</v>
      </c>
      <c r="C37" s="24">
        <v>101</v>
      </c>
      <c r="D37" s="24">
        <v>1511</v>
      </c>
      <c r="E37" s="24">
        <v>164</v>
      </c>
      <c r="F37" s="24">
        <v>444</v>
      </c>
      <c r="G37" s="24">
        <v>46</v>
      </c>
    </row>
    <row r="38" spans="1:7">
      <c r="A38" s="23" t="s">
        <v>152</v>
      </c>
      <c r="B38" s="24">
        <v>121</v>
      </c>
      <c r="C38" s="24">
        <v>12</v>
      </c>
      <c r="D38" s="24">
        <v>65</v>
      </c>
      <c r="E38" s="24">
        <v>8</v>
      </c>
      <c r="F38" s="24">
        <v>35</v>
      </c>
      <c r="G38" s="24">
        <v>1</v>
      </c>
    </row>
    <row r="39" spans="1:7">
      <c r="A39" s="23" t="s">
        <v>128</v>
      </c>
      <c r="B39" s="24">
        <v>46</v>
      </c>
      <c r="C39" s="24">
        <v>3</v>
      </c>
      <c r="D39" s="24">
        <v>31</v>
      </c>
      <c r="E39" s="24">
        <v>4</v>
      </c>
      <c r="F39" s="24">
        <v>8</v>
      </c>
      <c r="G39" s="24">
        <v>0</v>
      </c>
    </row>
    <row r="40" spans="1:7">
      <c r="A40" s="8" t="s">
        <v>153</v>
      </c>
      <c r="B40" s="8"/>
      <c r="C40" s="8"/>
      <c r="D40" s="8"/>
      <c r="E40" s="8"/>
      <c r="F40" s="8"/>
      <c r="G40" s="8"/>
    </row>
    <row r="41" spans="1:7">
      <c r="A41" s="23" t="s">
        <v>154</v>
      </c>
      <c r="B41" s="24">
        <v>1344</v>
      </c>
      <c r="C41" s="24">
        <v>46</v>
      </c>
      <c r="D41" s="24">
        <v>937</v>
      </c>
      <c r="E41" s="24">
        <v>70</v>
      </c>
      <c r="F41" s="24">
        <v>261</v>
      </c>
      <c r="G41" s="24">
        <v>30</v>
      </c>
    </row>
    <row r="42" spans="1:7">
      <c r="A42" s="23" t="s">
        <v>155</v>
      </c>
      <c r="B42" s="24">
        <v>1107</v>
      </c>
      <c r="C42" s="24">
        <v>30</v>
      </c>
      <c r="D42" s="24">
        <v>730</v>
      </c>
      <c r="E42" s="24">
        <v>64</v>
      </c>
      <c r="F42" s="24">
        <v>261</v>
      </c>
      <c r="G42" s="24">
        <v>22</v>
      </c>
    </row>
    <row r="43" spans="1:7">
      <c r="A43" s="23" t="s">
        <v>156</v>
      </c>
      <c r="B43" s="24">
        <v>1006</v>
      </c>
      <c r="C43" s="24">
        <v>58</v>
      </c>
      <c r="D43" s="24">
        <v>605</v>
      </c>
      <c r="E43" s="24">
        <v>88</v>
      </c>
      <c r="F43" s="24">
        <v>231</v>
      </c>
      <c r="G43" s="24">
        <v>24</v>
      </c>
    </row>
    <row r="44" spans="1:7">
      <c r="A44" s="23" t="s">
        <v>157</v>
      </c>
      <c r="B44" s="24">
        <v>541</v>
      </c>
      <c r="C44" s="24">
        <v>37</v>
      </c>
      <c r="D44" s="24">
        <v>325</v>
      </c>
      <c r="E44" s="24">
        <v>36</v>
      </c>
      <c r="F44" s="24">
        <v>127</v>
      </c>
      <c r="G44" s="24">
        <v>16</v>
      </c>
    </row>
    <row r="45" spans="1:7">
      <c r="A45" s="23" t="s">
        <v>158</v>
      </c>
      <c r="B45" s="24">
        <v>1510</v>
      </c>
      <c r="C45" s="24">
        <v>68</v>
      </c>
      <c r="D45" s="24">
        <v>1021</v>
      </c>
      <c r="E45" s="24">
        <v>85</v>
      </c>
      <c r="F45" s="24">
        <v>307</v>
      </c>
      <c r="G45" s="24">
        <v>29</v>
      </c>
    </row>
    <row r="46" spans="1:7">
      <c r="A46" s="23" t="s">
        <v>159</v>
      </c>
      <c r="B46" s="24">
        <v>1011</v>
      </c>
      <c r="C46" s="24">
        <v>47</v>
      </c>
      <c r="D46" s="24">
        <v>709</v>
      </c>
      <c r="E46" s="24">
        <v>80</v>
      </c>
      <c r="F46" s="24">
        <v>151</v>
      </c>
      <c r="G46" s="24">
        <v>24</v>
      </c>
    </row>
    <row r="47" spans="1:7">
      <c r="A47" s="23" t="s">
        <v>160</v>
      </c>
      <c r="B47" s="24">
        <v>1234</v>
      </c>
      <c r="C47" s="24">
        <v>55</v>
      </c>
      <c r="D47" s="24">
        <v>862</v>
      </c>
      <c r="E47" s="24">
        <v>60</v>
      </c>
      <c r="F47" s="24">
        <v>232</v>
      </c>
      <c r="G47" s="24">
        <v>25</v>
      </c>
    </row>
    <row r="48" spans="1:7">
      <c r="A48" s="23" t="s">
        <v>161</v>
      </c>
      <c r="B48" s="24">
        <v>443</v>
      </c>
      <c r="C48" s="24">
        <v>11</v>
      </c>
      <c r="D48" s="24">
        <v>321</v>
      </c>
      <c r="E48" s="24">
        <v>23</v>
      </c>
      <c r="F48" s="24">
        <v>80</v>
      </c>
      <c r="G48" s="24">
        <v>8</v>
      </c>
    </row>
    <row r="49" spans="1:7">
      <c r="A49" s="23" t="s">
        <v>162</v>
      </c>
      <c r="B49" s="24">
        <v>1237</v>
      </c>
      <c r="C49" s="24">
        <v>50</v>
      </c>
      <c r="D49" s="24">
        <v>868</v>
      </c>
      <c r="E49" s="24">
        <v>76</v>
      </c>
      <c r="F49" s="24">
        <v>218</v>
      </c>
      <c r="G49" s="24">
        <v>25</v>
      </c>
    </row>
    <row r="50" spans="1:7">
      <c r="A50" s="23" t="s">
        <v>152</v>
      </c>
      <c r="B50" s="24">
        <v>81</v>
      </c>
      <c r="C50" s="24">
        <v>11</v>
      </c>
      <c r="D50" s="24">
        <v>40</v>
      </c>
      <c r="E50" s="24">
        <v>15</v>
      </c>
      <c r="F50" s="24">
        <v>12</v>
      </c>
      <c r="G50" s="24">
        <v>3</v>
      </c>
    </row>
    <row r="51" spans="1:7">
      <c r="A51" s="23" t="s">
        <v>163</v>
      </c>
      <c r="B51" s="24">
        <v>67</v>
      </c>
      <c r="C51" s="24">
        <v>9</v>
      </c>
      <c r="D51" s="24">
        <v>39</v>
      </c>
      <c r="E51" s="24">
        <v>7</v>
      </c>
      <c r="F51" s="24">
        <v>12</v>
      </c>
      <c r="G51" s="24">
        <v>0</v>
      </c>
    </row>
    <row r="52" spans="1:7">
      <c r="A52" s="23" t="s">
        <v>128</v>
      </c>
      <c r="B52" s="24">
        <v>52</v>
      </c>
      <c r="C52" s="24">
        <v>4</v>
      </c>
      <c r="D52" s="24">
        <v>29</v>
      </c>
      <c r="E52" s="24">
        <v>4</v>
      </c>
      <c r="F52" s="24">
        <v>15</v>
      </c>
      <c r="G52" s="24">
        <v>0</v>
      </c>
    </row>
    <row r="53" spans="1:7">
      <c r="A53" s="8" t="s">
        <v>164</v>
      </c>
      <c r="B53" s="8"/>
      <c r="C53" s="8"/>
      <c r="D53" s="8"/>
      <c r="E53" s="8"/>
      <c r="F53" s="8"/>
      <c r="G53" s="8"/>
    </row>
    <row r="54" spans="1:7">
      <c r="A54" s="23" t="s">
        <v>165</v>
      </c>
      <c r="B54" s="24">
        <v>209</v>
      </c>
      <c r="C54" s="24">
        <v>7</v>
      </c>
      <c r="D54" s="24">
        <v>147</v>
      </c>
      <c r="E54" s="24">
        <v>11</v>
      </c>
      <c r="F54" s="24">
        <v>43</v>
      </c>
      <c r="G54" s="24">
        <v>1</v>
      </c>
    </row>
    <row r="55" spans="1:7">
      <c r="A55" s="23" t="s">
        <v>166</v>
      </c>
      <c r="B55" s="24">
        <v>1043</v>
      </c>
      <c r="C55" s="24">
        <v>38</v>
      </c>
      <c r="D55" s="24">
        <v>731</v>
      </c>
      <c r="E55" s="24">
        <v>54</v>
      </c>
      <c r="F55" s="24">
        <v>195</v>
      </c>
      <c r="G55" s="24">
        <v>25</v>
      </c>
    </row>
    <row r="56" spans="1:7">
      <c r="A56" s="23" t="s">
        <v>167</v>
      </c>
      <c r="B56" s="24">
        <v>963</v>
      </c>
      <c r="C56" s="24">
        <v>53</v>
      </c>
      <c r="D56" s="24">
        <v>609</v>
      </c>
      <c r="E56" s="24">
        <v>71</v>
      </c>
      <c r="F56" s="24">
        <v>212</v>
      </c>
      <c r="G56" s="24">
        <v>18</v>
      </c>
    </row>
    <row r="57" spans="1:7">
      <c r="A57" s="23" t="s">
        <v>168</v>
      </c>
      <c r="B57" s="24">
        <v>338</v>
      </c>
      <c r="C57" s="24">
        <v>23</v>
      </c>
      <c r="D57" s="24">
        <v>202</v>
      </c>
      <c r="E57" s="24">
        <v>39</v>
      </c>
      <c r="F57" s="24">
        <v>65</v>
      </c>
      <c r="G57" s="24">
        <v>9</v>
      </c>
    </row>
    <row r="58" spans="1:7">
      <c r="A58" s="23" t="s">
        <v>169</v>
      </c>
      <c r="B58" s="24">
        <v>94</v>
      </c>
      <c r="C58" s="24">
        <v>14</v>
      </c>
      <c r="D58" s="24">
        <v>45</v>
      </c>
      <c r="E58" s="24">
        <v>13</v>
      </c>
      <c r="F58" s="24">
        <v>21</v>
      </c>
      <c r="G58" s="24">
        <v>1</v>
      </c>
    </row>
    <row r="59" spans="1:7">
      <c r="A59" s="23" t="s">
        <v>128</v>
      </c>
      <c r="B59" s="24">
        <v>30</v>
      </c>
      <c r="C59" s="24">
        <v>3</v>
      </c>
      <c r="D59" s="24">
        <v>13</v>
      </c>
      <c r="E59" s="24">
        <v>3</v>
      </c>
      <c r="F59" s="24">
        <v>8</v>
      </c>
      <c r="G59" s="24">
        <v>3</v>
      </c>
    </row>
    <row r="60" spans="1:7">
      <c r="A60" s="8" t="s">
        <v>170</v>
      </c>
      <c r="B60" s="8"/>
      <c r="C60" s="8"/>
      <c r="D60" s="8"/>
      <c r="E60" s="8"/>
      <c r="F60" s="8"/>
      <c r="G60" s="8"/>
    </row>
    <row r="61" spans="1:7">
      <c r="A61" s="23" t="s">
        <v>171</v>
      </c>
      <c r="B61" s="24">
        <v>386</v>
      </c>
      <c r="C61" s="24">
        <v>39</v>
      </c>
      <c r="D61" s="24">
        <v>197</v>
      </c>
      <c r="E61" s="24">
        <v>43</v>
      </c>
      <c r="F61" s="24">
        <v>98</v>
      </c>
      <c r="G61" s="24">
        <v>9</v>
      </c>
    </row>
    <row r="62" spans="1:7">
      <c r="A62" s="23" t="s">
        <v>172</v>
      </c>
      <c r="B62" s="24">
        <v>919</v>
      </c>
      <c r="C62" s="24">
        <v>56</v>
      </c>
      <c r="D62" s="24">
        <v>550</v>
      </c>
      <c r="E62" s="24">
        <v>81</v>
      </c>
      <c r="F62" s="24">
        <v>211</v>
      </c>
      <c r="G62" s="24">
        <v>21</v>
      </c>
    </row>
    <row r="63" spans="1:7">
      <c r="A63" s="23" t="s">
        <v>173</v>
      </c>
      <c r="B63" s="24">
        <v>978</v>
      </c>
      <c r="C63" s="24">
        <v>33</v>
      </c>
      <c r="D63" s="24">
        <v>714</v>
      </c>
      <c r="E63" s="24">
        <v>53</v>
      </c>
      <c r="F63" s="24">
        <v>163</v>
      </c>
      <c r="G63" s="24">
        <v>15</v>
      </c>
    </row>
    <row r="64" spans="1:7">
      <c r="A64" s="23" t="s">
        <v>174</v>
      </c>
      <c r="B64" s="24">
        <v>347</v>
      </c>
      <c r="C64" s="24">
        <v>7</v>
      </c>
      <c r="D64" s="24">
        <v>260</v>
      </c>
      <c r="E64" s="24">
        <v>10</v>
      </c>
      <c r="F64" s="24">
        <v>64</v>
      </c>
      <c r="G64" s="24">
        <v>6</v>
      </c>
    </row>
    <row r="65" spans="1:7">
      <c r="A65" s="23" t="s">
        <v>128</v>
      </c>
      <c r="B65" s="24">
        <v>47</v>
      </c>
      <c r="C65" s="24">
        <v>3</v>
      </c>
      <c r="D65" s="24">
        <v>26</v>
      </c>
      <c r="E65" s="24">
        <v>4</v>
      </c>
      <c r="F65" s="24">
        <v>8</v>
      </c>
      <c r="G65" s="24">
        <v>6</v>
      </c>
    </row>
    <row r="66" spans="1:7">
      <c r="A66" s="8" t="s">
        <v>175</v>
      </c>
      <c r="B66" s="8"/>
      <c r="C66" s="8"/>
      <c r="D66" s="8"/>
      <c r="E66" s="8"/>
      <c r="F66" s="8"/>
      <c r="G66" s="8"/>
    </row>
    <row r="67" spans="1:7">
      <c r="A67" s="23" t="s">
        <v>176</v>
      </c>
      <c r="B67" s="24">
        <v>425</v>
      </c>
      <c r="C67" s="24">
        <v>16</v>
      </c>
      <c r="D67" s="24">
        <v>301</v>
      </c>
      <c r="E67" s="24">
        <v>23</v>
      </c>
      <c r="F67" s="24">
        <v>80</v>
      </c>
      <c r="G67" s="24">
        <v>5</v>
      </c>
    </row>
    <row r="68" spans="1:7">
      <c r="A68" s="23" t="s">
        <v>177</v>
      </c>
      <c r="B68" s="24">
        <v>811</v>
      </c>
      <c r="C68" s="24">
        <v>29</v>
      </c>
      <c r="D68" s="24">
        <v>564</v>
      </c>
      <c r="E68" s="24">
        <v>50</v>
      </c>
      <c r="F68" s="24">
        <v>153</v>
      </c>
      <c r="G68" s="24">
        <v>15</v>
      </c>
    </row>
    <row r="69" spans="1:7">
      <c r="A69" s="23" t="s">
        <v>178</v>
      </c>
      <c r="B69" s="24">
        <v>207</v>
      </c>
      <c r="C69" s="24">
        <v>4</v>
      </c>
      <c r="D69" s="24">
        <v>155</v>
      </c>
      <c r="E69" s="24">
        <v>16</v>
      </c>
      <c r="F69" s="24">
        <v>27</v>
      </c>
      <c r="G69" s="24">
        <v>5</v>
      </c>
    </row>
    <row r="70" spans="1:7">
      <c r="A70" s="23" t="s">
        <v>179</v>
      </c>
      <c r="B70" s="24">
        <v>154</v>
      </c>
      <c r="C70" s="24">
        <v>6</v>
      </c>
      <c r="D70" s="24">
        <v>120</v>
      </c>
      <c r="E70" s="24">
        <v>8</v>
      </c>
      <c r="F70" s="24">
        <v>19</v>
      </c>
      <c r="G70" s="24">
        <v>1</v>
      </c>
    </row>
    <row r="71" spans="1:7">
      <c r="A71" s="23" t="s">
        <v>180</v>
      </c>
      <c r="B71" s="24">
        <v>318</v>
      </c>
      <c r="C71" s="24">
        <v>10</v>
      </c>
      <c r="D71" s="24">
        <v>252</v>
      </c>
      <c r="E71" s="24">
        <v>15</v>
      </c>
      <c r="F71" s="24">
        <v>37</v>
      </c>
      <c r="G71" s="24">
        <v>4</v>
      </c>
    </row>
    <row r="72" spans="1:7">
      <c r="A72" s="23" t="s">
        <v>181</v>
      </c>
      <c r="B72" s="24">
        <v>203</v>
      </c>
      <c r="C72" s="24">
        <v>6</v>
      </c>
      <c r="D72" s="24">
        <v>161</v>
      </c>
      <c r="E72" s="24">
        <v>8</v>
      </c>
      <c r="F72" s="24">
        <v>26</v>
      </c>
      <c r="G72" s="24">
        <v>2</v>
      </c>
    </row>
    <row r="73" spans="1:7">
      <c r="A73" s="23" t="s">
        <v>182</v>
      </c>
      <c r="B73" s="24">
        <v>79</v>
      </c>
      <c r="C73" s="24">
        <v>3</v>
      </c>
      <c r="D73" s="24">
        <v>56</v>
      </c>
      <c r="E73" s="24">
        <v>6</v>
      </c>
      <c r="F73" s="24">
        <v>14</v>
      </c>
      <c r="G73" s="24">
        <v>0</v>
      </c>
    </row>
    <row r="74" spans="1:7">
      <c r="A74" s="23" t="s">
        <v>183</v>
      </c>
      <c r="B74" s="24">
        <v>68</v>
      </c>
      <c r="C74" s="24">
        <v>0</v>
      </c>
      <c r="D74" s="24">
        <v>58</v>
      </c>
      <c r="E74" s="24">
        <v>6</v>
      </c>
      <c r="F74" s="24">
        <v>3</v>
      </c>
      <c r="G74" s="24">
        <v>1</v>
      </c>
    </row>
    <row r="75" spans="1:7">
      <c r="A75" s="23" t="s">
        <v>184</v>
      </c>
      <c r="B75" s="24">
        <v>586</v>
      </c>
      <c r="C75" s="24">
        <v>24</v>
      </c>
      <c r="D75" s="24">
        <v>439</v>
      </c>
      <c r="E75" s="24">
        <v>18</v>
      </c>
      <c r="F75" s="24">
        <v>91</v>
      </c>
      <c r="G75" s="24">
        <v>14</v>
      </c>
    </row>
    <row r="76" spans="1:7">
      <c r="A76" s="23" t="s">
        <v>185</v>
      </c>
      <c r="B76" s="24">
        <v>276</v>
      </c>
      <c r="C76" s="24">
        <v>10</v>
      </c>
      <c r="D76" s="24">
        <v>216</v>
      </c>
      <c r="E76" s="24">
        <v>9</v>
      </c>
      <c r="F76" s="24">
        <v>39</v>
      </c>
      <c r="G76" s="24">
        <v>2</v>
      </c>
    </row>
    <row r="77" spans="1:7">
      <c r="A77" s="23" t="s">
        <v>152</v>
      </c>
      <c r="B77" s="24">
        <v>197</v>
      </c>
      <c r="C77" s="24">
        <v>15</v>
      </c>
      <c r="D77" s="24">
        <v>126</v>
      </c>
      <c r="E77" s="24">
        <v>20</v>
      </c>
      <c r="F77" s="24">
        <v>32</v>
      </c>
      <c r="G77" s="24">
        <v>4</v>
      </c>
    </row>
    <row r="78" spans="1:7">
      <c r="A78" s="23" t="s">
        <v>186</v>
      </c>
      <c r="B78" s="24">
        <v>944</v>
      </c>
      <c r="C78" s="24">
        <v>64</v>
      </c>
      <c r="D78" s="24">
        <v>540</v>
      </c>
      <c r="E78" s="24">
        <v>88</v>
      </c>
      <c r="F78" s="24">
        <v>229</v>
      </c>
      <c r="G78" s="24">
        <v>23</v>
      </c>
    </row>
    <row r="79" spans="1:7">
      <c r="A79" s="23" t="s">
        <v>128</v>
      </c>
      <c r="B79" s="24">
        <v>41</v>
      </c>
      <c r="C79" s="24">
        <v>2</v>
      </c>
      <c r="D79" s="24">
        <v>22</v>
      </c>
      <c r="E79" s="24">
        <v>6</v>
      </c>
      <c r="F79" s="24">
        <v>11</v>
      </c>
      <c r="G79" s="24">
        <v>0</v>
      </c>
    </row>
    <row r="80" spans="1:7">
      <c r="A80" s="8" t="s">
        <v>187</v>
      </c>
      <c r="B80" s="8"/>
      <c r="C80" s="8"/>
      <c r="D80" s="8"/>
      <c r="E80" s="8"/>
      <c r="F80" s="8"/>
      <c r="G80" s="8"/>
    </row>
    <row r="81" spans="1:7">
      <c r="A81" s="23" t="s">
        <v>188</v>
      </c>
      <c r="B81" s="24">
        <v>2041</v>
      </c>
      <c r="C81" s="24">
        <v>69</v>
      </c>
      <c r="D81" s="24">
        <v>1439</v>
      </c>
      <c r="E81" s="24">
        <v>88</v>
      </c>
      <c r="F81" s="24">
        <v>403</v>
      </c>
      <c r="G81" s="24">
        <v>42</v>
      </c>
    </row>
    <row r="82" spans="1:7">
      <c r="A82" s="23" t="s">
        <v>189</v>
      </c>
      <c r="B82" s="24">
        <v>221</v>
      </c>
      <c r="C82" s="24">
        <v>19</v>
      </c>
      <c r="D82" s="24">
        <v>138</v>
      </c>
      <c r="E82" s="24">
        <v>18</v>
      </c>
      <c r="F82" s="24">
        <v>42</v>
      </c>
      <c r="G82" s="24">
        <v>4</v>
      </c>
    </row>
    <row r="83" spans="1:7">
      <c r="A83" s="23" t="s">
        <v>190</v>
      </c>
      <c r="B83" s="24">
        <v>64</v>
      </c>
      <c r="C83" s="24">
        <v>1</v>
      </c>
      <c r="D83" s="24">
        <v>34</v>
      </c>
      <c r="E83" s="24">
        <v>15</v>
      </c>
      <c r="F83" s="24">
        <v>11</v>
      </c>
      <c r="G83" s="24">
        <v>3</v>
      </c>
    </row>
    <row r="84" spans="1:7">
      <c r="A84" s="23" t="s">
        <v>191</v>
      </c>
      <c r="B84" s="24">
        <v>158</v>
      </c>
      <c r="C84" s="24">
        <v>24</v>
      </c>
      <c r="D84" s="24">
        <v>67</v>
      </c>
      <c r="E84" s="24">
        <v>39</v>
      </c>
      <c r="F84" s="24">
        <v>25</v>
      </c>
      <c r="G84" s="24">
        <v>3</v>
      </c>
    </row>
    <row r="85" spans="1:7">
      <c r="A85" s="23" t="s">
        <v>192</v>
      </c>
      <c r="B85" s="24">
        <v>120</v>
      </c>
      <c r="C85" s="24">
        <v>12</v>
      </c>
      <c r="D85" s="24">
        <v>47</v>
      </c>
      <c r="E85" s="24">
        <v>24</v>
      </c>
      <c r="F85" s="24">
        <v>35</v>
      </c>
      <c r="G85" s="24">
        <v>2</v>
      </c>
    </row>
    <row r="86" spans="1:7">
      <c r="A86" s="23" t="s">
        <v>193</v>
      </c>
      <c r="B86" s="24">
        <v>10</v>
      </c>
      <c r="C86" s="24">
        <v>0</v>
      </c>
      <c r="D86" s="24">
        <v>2</v>
      </c>
      <c r="E86" s="24">
        <v>2</v>
      </c>
      <c r="F86" s="24">
        <v>6</v>
      </c>
      <c r="G86" s="24">
        <v>0</v>
      </c>
    </row>
    <row r="87" spans="1:7">
      <c r="A87" s="23" t="s">
        <v>152</v>
      </c>
      <c r="B87" s="24">
        <v>39</v>
      </c>
      <c r="C87" s="24">
        <v>10</v>
      </c>
      <c r="D87" s="24">
        <v>8</v>
      </c>
      <c r="E87" s="24">
        <v>5</v>
      </c>
      <c r="F87" s="24">
        <v>15</v>
      </c>
      <c r="G87" s="24">
        <v>1</v>
      </c>
    </row>
    <row r="88" spans="1:7">
      <c r="A88" s="23" t="s">
        <v>128</v>
      </c>
      <c r="B88" s="24">
        <v>24</v>
      </c>
      <c r="C88" s="24">
        <v>3</v>
      </c>
      <c r="D88" s="24">
        <v>12</v>
      </c>
      <c r="E88" s="24">
        <v>0</v>
      </c>
      <c r="F88" s="24">
        <v>7</v>
      </c>
      <c r="G88" s="24">
        <v>2</v>
      </c>
    </row>
    <row r="89" spans="1:7">
      <c r="A89" s="8" t="s">
        <v>194</v>
      </c>
      <c r="B89" s="8"/>
      <c r="C89" s="8"/>
      <c r="D89" s="8"/>
      <c r="E89" s="8"/>
      <c r="F89" s="8"/>
      <c r="G89" s="8"/>
    </row>
    <row r="90" spans="1:7">
      <c r="A90" s="23" t="s">
        <v>195</v>
      </c>
      <c r="B90" s="24">
        <v>1341</v>
      </c>
      <c r="C90" s="24">
        <v>71</v>
      </c>
      <c r="D90" s="24">
        <v>892</v>
      </c>
      <c r="E90" s="24">
        <v>99</v>
      </c>
      <c r="F90" s="24">
        <v>252</v>
      </c>
      <c r="G90" s="24">
        <v>27</v>
      </c>
    </row>
    <row r="91" spans="1:7">
      <c r="A91" s="23" t="s">
        <v>196</v>
      </c>
      <c r="B91" s="24">
        <v>523</v>
      </c>
      <c r="C91" s="24">
        <v>37</v>
      </c>
      <c r="D91" s="24">
        <v>346</v>
      </c>
      <c r="E91" s="24">
        <v>35</v>
      </c>
      <c r="F91" s="24">
        <v>94</v>
      </c>
      <c r="G91" s="24">
        <v>11</v>
      </c>
    </row>
    <row r="92" spans="1:7">
      <c r="A92" s="23" t="s">
        <v>197</v>
      </c>
      <c r="B92" s="24">
        <v>116</v>
      </c>
      <c r="C92" s="24">
        <v>4</v>
      </c>
      <c r="D92" s="24">
        <v>78</v>
      </c>
      <c r="E92" s="24">
        <v>12</v>
      </c>
      <c r="F92" s="24">
        <v>21</v>
      </c>
      <c r="G92" s="24">
        <v>1</v>
      </c>
    </row>
    <row r="93" spans="1:7">
      <c r="A93" s="23" t="s">
        <v>198</v>
      </c>
      <c r="B93" s="24">
        <v>25</v>
      </c>
      <c r="C93" s="24">
        <v>1</v>
      </c>
      <c r="D93" s="24">
        <v>9</v>
      </c>
      <c r="E93" s="24">
        <v>1</v>
      </c>
      <c r="F93" s="24">
        <v>13</v>
      </c>
      <c r="G93" s="24">
        <v>1</v>
      </c>
    </row>
    <row r="94" spans="1:7">
      <c r="A94" s="23" t="s">
        <v>199</v>
      </c>
      <c r="B94" s="24">
        <v>68</v>
      </c>
      <c r="C94" s="24">
        <v>3</v>
      </c>
      <c r="D94" s="24">
        <v>48</v>
      </c>
      <c r="E94" s="24">
        <v>6</v>
      </c>
      <c r="F94" s="24">
        <v>9</v>
      </c>
      <c r="G94" s="24">
        <v>2</v>
      </c>
    </row>
    <row r="95" spans="1:7">
      <c r="A95" s="23" t="s">
        <v>200</v>
      </c>
      <c r="B95" s="24">
        <v>1248</v>
      </c>
      <c r="C95" s="24">
        <v>48</v>
      </c>
      <c r="D95" s="24">
        <v>953</v>
      </c>
      <c r="E95" s="24">
        <v>72</v>
      </c>
      <c r="F95" s="24">
        <v>150</v>
      </c>
      <c r="G95" s="24">
        <v>25</v>
      </c>
    </row>
    <row r="96" spans="1:7">
      <c r="A96" s="23" t="s">
        <v>201</v>
      </c>
      <c r="B96" s="24">
        <v>725</v>
      </c>
      <c r="C96" s="24">
        <v>10</v>
      </c>
      <c r="D96" s="24">
        <v>514</v>
      </c>
      <c r="E96" s="24">
        <v>32</v>
      </c>
      <c r="F96" s="24">
        <v>162</v>
      </c>
      <c r="G96" s="24">
        <v>7</v>
      </c>
    </row>
    <row r="97" spans="1:7">
      <c r="A97" s="23" t="s">
        <v>202</v>
      </c>
      <c r="B97" s="24">
        <v>550</v>
      </c>
      <c r="C97" s="24">
        <v>35</v>
      </c>
      <c r="D97" s="24">
        <v>308</v>
      </c>
      <c r="E97" s="24">
        <v>53</v>
      </c>
      <c r="F97" s="24">
        <v>143</v>
      </c>
      <c r="G97" s="24">
        <v>11</v>
      </c>
    </row>
    <row r="98" spans="1:7">
      <c r="A98" s="23" t="s">
        <v>203</v>
      </c>
      <c r="B98" s="24">
        <v>563</v>
      </c>
      <c r="C98" s="24">
        <v>44</v>
      </c>
      <c r="D98" s="24">
        <v>381</v>
      </c>
      <c r="E98" s="24">
        <v>44</v>
      </c>
      <c r="F98" s="24">
        <v>89</v>
      </c>
      <c r="G98" s="24">
        <v>5</v>
      </c>
    </row>
    <row r="99" spans="1:7">
      <c r="A99" s="23" t="s">
        <v>204</v>
      </c>
      <c r="B99" s="24">
        <v>319</v>
      </c>
      <c r="C99" s="24">
        <v>12</v>
      </c>
      <c r="D99" s="24">
        <v>173</v>
      </c>
      <c r="E99" s="24">
        <v>24</v>
      </c>
      <c r="F99" s="24">
        <v>104</v>
      </c>
      <c r="G99" s="24">
        <v>6</v>
      </c>
    </row>
    <row r="100" spans="1:7">
      <c r="A100" s="23" t="s">
        <v>205</v>
      </c>
      <c r="B100" s="24">
        <v>6</v>
      </c>
      <c r="C100" s="24">
        <v>0</v>
      </c>
      <c r="D100" s="24">
        <v>4</v>
      </c>
      <c r="E100" s="24">
        <v>0</v>
      </c>
      <c r="F100" s="24">
        <v>2</v>
      </c>
      <c r="G100" s="24">
        <v>0</v>
      </c>
    </row>
    <row r="101" spans="1:7">
      <c r="A101" s="23" t="s">
        <v>206</v>
      </c>
      <c r="B101" s="24">
        <v>42</v>
      </c>
      <c r="C101" s="24">
        <v>4</v>
      </c>
      <c r="D101" s="24">
        <v>19</v>
      </c>
      <c r="E101" s="24">
        <v>1</v>
      </c>
      <c r="F101" s="24">
        <v>18</v>
      </c>
      <c r="G101" s="24">
        <v>0</v>
      </c>
    </row>
    <row r="102" spans="1:7">
      <c r="A102" s="23" t="s">
        <v>152</v>
      </c>
      <c r="B102" s="24">
        <v>39</v>
      </c>
      <c r="C102" s="24">
        <v>4</v>
      </c>
      <c r="D102" s="24">
        <v>14</v>
      </c>
      <c r="E102" s="24">
        <v>5</v>
      </c>
      <c r="F102" s="24">
        <v>16</v>
      </c>
      <c r="G102" s="24">
        <v>0</v>
      </c>
    </row>
    <row r="103" spans="1:7">
      <c r="A103" s="23" t="s">
        <v>128</v>
      </c>
      <c r="B103" s="24">
        <v>193</v>
      </c>
      <c r="C103" s="24">
        <v>11</v>
      </c>
      <c r="D103" s="24">
        <v>121</v>
      </c>
      <c r="E103" s="24">
        <v>13</v>
      </c>
      <c r="F103" s="24">
        <v>38</v>
      </c>
      <c r="G103" s="24">
        <v>10</v>
      </c>
    </row>
    <row r="104" spans="1:7">
      <c r="A104" s="8" t="s">
        <v>207</v>
      </c>
      <c r="B104" s="8"/>
      <c r="C104" s="8"/>
      <c r="D104" s="8"/>
      <c r="E104" s="8"/>
      <c r="F104" s="8"/>
      <c r="G104" s="8"/>
    </row>
    <row r="105" spans="1:7">
      <c r="A105" s="23" t="s">
        <v>208</v>
      </c>
      <c r="B105" s="24">
        <v>1480</v>
      </c>
      <c r="C105" s="24">
        <v>76</v>
      </c>
      <c r="D105" s="24">
        <v>985</v>
      </c>
      <c r="E105" s="24">
        <v>90</v>
      </c>
      <c r="F105" s="24">
        <v>298</v>
      </c>
      <c r="G105" s="24">
        <v>31</v>
      </c>
    </row>
    <row r="106" spans="1:7">
      <c r="A106" s="23" t="s">
        <v>209</v>
      </c>
      <c r="B106" s="24">
        <v>1280</v>
      </c>
      <c r="C106" s="24">
        <v>70</v>
      </c>
      <c r="D106" s="24">
        <v>882</v>
      </c>
      <c r="E106" s="24">
        <v>72</v>
      </c>
      <c r="F106" s="24">
        <v>234</v>
      </c>
      <c r="G106" s="24">
        <v>22</v>
      </c>
    </row>
    <row r="107" spans="1:7">
      <c r="A107" s="23" t="s">
        <v>210</v>
      </c>
      <c r="B107" s="24">
        <v>1167</v>
      </c>
      <c r="C107" s="24">
        <v>61</v>
      </c>
      <c r="D107" s="24">
        <v>779</v>
      </c>
      <c r="E107" s="24">
        <v>93</v>
      </c>
      <c r="F107" s="24">
        <v>205</v>
      </c>
      <c r="G107" s="24">
        <v>29</v>
      </c>
    </row>
    <row r="108" spans="1:7">
      <c r="A108" s="23" t="s">
        <v>211</v>
      </c>
      <c r="B108" s="24">
        <v>715</v>
      </c>
      <c r="C108" s="24">
        <v>25</v>
      </c>
      <c r="D108" s="24">
        <v>494</v>
      </c>
      <c r="E108" s="24">
        <v>44</v>
      </c>
      <c r="F108" s="24">
        <v>136</v>
      </c>
      <c r="G108" s="24">
        <v>16</v>
      </c>
    </row>
    <row r="109" spans="1:7">
      <c r="A109" s="23" t="s">
        <v>212</v>
      </c>
      <c r="B109" s="24">
        <v>387</v>
      </c>
      <c r="C109" s="24">
        <v>17</v>
      </c>
      <c r="D109" s="24">
        <v>251</v>
      </c>
      <c r="E109" s="24">
        <v>48</v>
      </c>
      <c r="F109" s="24">
        <v>61</v>
      </c>
      <c r="G109" s="24">
        <v>10</v>
      </c>
    </row>
    <row r="110" spans="1:7">
      <c r="A110" s="23" t="s">
        <v>213</v>
      </c>
      <c r="B110" s="24">
        <v>404</v>
      </c>
      <c r="C110" s="24">
        <v>34</v>
      </c>
      <c r="D110" s="24">
        <v>224</v>
      </c>
      <c r="E110" s="24">
        <v>50</v>
      </c>
      <c r="F110" s="24">
        <v>83</v>
      </c>
      <c r="G110" s="24">
        <v>13</v>
      </c>
    </row>
    <row r="111" spans="1:7">
      <c r="A111" s="23" t="s">
        <v>214</v>
      </c>
      <c r="B111" s="24">
        <v>595</v>
      </c>
      <c r="C111" s="24">
        <v>30</v>
      </c>
      <c r="D111" s="24">
        <v>405</v>
      </c>
      <c r="E111" s="24">
        <v>23</v>
      </c>
      <c r="F111" s="24">
        <v>130</v>
      </c>
      <c r="G111" s="24">
        <v>7</v>
      </c>
    </row>
    <row r="112" spans="1:7">
      <c r="A112" s="23" t="s">
        <v>215</v>
      </c>
      <c r="B112" s="24">
        <v>215</v>
      </c>
      <c r="C112" s="24">
        <v>12</v>
      </c>
      <c r="D112" s="24">
        <v>122</v>
      </c>
      <c r="E112" s="24">
        <v>28</v>
      </c>
      <c r="F112" s="24">
        <v>48</v>
      </c>
      <c r="G112" s="24">
        <v>5</v>
      </c>
    </row>
    <row r="113" spans="1:7">
      <c r="A113" s="23" t="s">
        <v>216</v>
      </c>
      <c r="B113" s="24">
        <v>248</v>
      </c>
      <c r="C113" s="24">
        <v>16</v>
      </c>
      <c r="D113" s="24">
        <v>153</v>
      </c>
      <c r="E113" s="24">
        <v>25</v>
      </c>
      <c r="F113" s="24">
        <v>43</v>
      </c>
      <c r="G113" s="24">
        <v>11</v>
      </c>
    </row>
    <row r="114" spans="1:7">
      <c r="A114" s="23" t="s">
        <v>217</v>
      </c>
      <c r="B114" s="24">
        <v>255</v>
      </c>
      <c r="C114" s="24">
        <v>12</v>
      </c>
      <c r="D114" s="24">
        <v>166</v>
      </c>
      <c r="E114" s="24">
        <v>20</v>
      </c>
      <c r="F114" s="24">
        <v>49</v>
      </c>
      <c r="G114" s="24">
        <v>8</v>
      </c>
    </row>
    <row r="115" spans="1:7">
      <c r="A115" s="23" t="s">
        <v>218</v>
      </c>
      <c r="B115" s="24">
        <v>291</v>
      </c>
      <c r="C115" s="24">
        <v>14</v>
      </c>
      <c r="D115" s="24">
        <v>203</v>
      </c>
      <c r="E115" s="24">
        <v>27</v>
      </c>
      <c r="F115" s="24">
        <v>41</v>
      </c>
      <c r="G115" s="24">
        <v>6</v>
      </c>
    </row>
    <row r="116" spans="1:7">
      <c r="A116" s="23" t="s">
        <v>219</v>
      </c>
      <c r="B116" s="24">
        <v>338</v>
      </c>
      <c r="C116" s="24">
        <v>11</v>
      </c>
      <c r="D116" s="24">
        <v>248</v>
      </c>
      <c r="E116" s="24">
        <v>25</v>
      </c>
      <c r="F116" s="24">
        <v>49</v>
      </c>
      <c r="G116" s="24">
        <v>5</v>
      </c>
    </row>
    <row r="117" spans="1:7">
      <c r="A117" s="23" t="s">
        <v>220</v>
      </c>
      <c r="B117" s="24">
        <v>812</v>
      </c>
      <c r="C117" s="24">
        <v>29</v>
      </c>
      <c r="D117" s="24">
        <v>552</v>
      </c>
      <c r="E117" s="24">
        <v>48</v>
      </c>
      <c r="F117" s="24">
        <v>168</v>
      </c>
      <c r="G117" s="24">
        <v>15</v>
      </c>
    </row>
    <row r="118" spans="1:7">
      <c r="A118" s="23" t="s">
        <v>221</v>
      </c>
      <c r="B118" s="24">
        <v>816</v>
      </c>
      <c r="C118" s="24">
        <v>36</v>
      </c>
      <c r="D118" s="24">
        <v>561</v>
      </c>
      <c r="E118" s="24">
        <v>41</v>
      </c>
      <c r="F118" s="24">
        <v>165</v>
      </c>
      <c r="G118" s="24">
        <v>13</v>
      </c>
    </row>
    <row r="119" spans="1:7">
      <c r="A119" s="23" t="s">
        <v>152</v>
      </c>
      <c r="B119" s="24">
        <v>69</v>
      </c>
      <c r="C119" s="24">
        <v>9</v>
      </c>
      <c r="D119" s="24">
        <v>41</v>
      </c>
      <c r="E119" s="24">
        <v>5</v>
      </c>
      <c r="F119" s="24">
        <v>13</v>
      </c>
      <c r="G119" s="24">
        <v>1</v>
      </c>
    </row>
    <row r="120" spans="1:7">
      <c r="A120" s="23" t="s">
        <v>222</v>
      </c>
      <c r="B120" s="24">
        <v>246</v>
      </c>
      <c r="C120" s="24">
        <v>14</v>
      </c>
      <c r="D120" s="24">
        <v>143</v>
      </c>
      <c r="E120" s="24">
        <v>24</v>
      </c>
      <c r="F120" s="24">
        <v>58</v>
      </c>
      <c r="G120" s="24">
        <v>7</v>
      </c>
    </row>
    <row r="121" spans="1:7">
      <c r="A121" s="26" t="s">
        <v>128</v>
      </c>
      <c r="B121" s="27">
        <v>47</v>
      </c>
      <c r="C121" s="27">
        <v>3</v>
      </c>
      <c r="D121" s="27">
        <v>19</v>
      </c>
      <c r="E121" s="27">
        <v>2</v>
      </c>
      <c r="F121" s="27">
        <v>21</v>
      </c>
      <c r="G121" s="27">
        <v>2</v>
      </c>
    </row>
  </sheetData>
  <phoneticPr fontId="2"/>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271D4-A973-402F-BC88-005D106F763C}">
  <sheetPr codeName="Sheet4"/>
  <dimension ref="A1:G122"/>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HYPERLINK("#'目次'!B10","[4]")</f>
        <v>[4]</v>
      </c>
    </row>
    <row r="3" spans="1:7">
      <c r="A3" s="6" t="s">
        <v>114</v>
      </c>
      <c r="B3" s="7" t="s">
        <v>265</v>
      </c>
    </row>
    <row r="4" spans="1:7">
      <c r="A4" s="6" t="s">
        <v>114</v>
      </c>
      <c r="B4" s="7" t="s">
        <v>266</v>
      </c>
    </row>
    <row r="5" spans="1:7" s="21" customFormat="1" ht="36">
      <c r="A5" s="19" t="s">
        <v>114</v>
      </c>
      <c r="B5" s="20" t="s">
        <v>118</v>
      </c>
      <c r="C5" s="20" t="s">
        <v>267</v>
      </c>
      <c r="D5" s="20" t="s">
        <v>268</v>
      </c>
      <c r="E5" s="20" t="s">
        <v>269</v>
      </c>
      <c r="F5" s="20" t="s">
        <v>270</v>
      </c>
      <c r="G5" s="20" t="s">
        <v>128</v>
      </c>
    </row>
    <row r="6" spans="1:7">
      <c r="A6" s="22" t="s">
        <v>121</v>
      </c>
      <c r="B6" s="9">
        <v>2677</v>
      </c>
      <c r="C6" s="9">
        <v>360</v>
      </c>
      <c r="D6" s="9">
        <v>1326</v>
      </c>
      <c r="E6" s="9">
        <v>649</v>
      </c>
      <c r="F6" s="9">
        <v>277</v>
      </c>
      <c r="G6" s="9">
        <v>65</v>
      </c>
    </row>
    <row r="7" spans="1:7">
      <c r="A7" s="8" t="s">
        <v>122</v>
      </c>
      <c r="B7" s="8"/>
      <c r="C7" s="8"/>
      <c r="D7" s="8"/>
      <c r="E7" s="8"/>
      <c r="F7" s="8"/>
      <c r="G7" s="8"/>
    </row>
    <row r="8" spans="1:7">
      <c r="A8" s="23" t="s">
        <v>123</v>
      </c>
      <c r="B8" s="24">
        <v>380</v>
      </c>
      <c r="C8" s="24">
        <v>49</v>
      </c>
      <c r="D8" s="24">
        <v>203</v>
      </c>
      <c r="E8" s="24">
        <v>75</v>
      </c>
      <c r="F8" s="24">
        <v>44</v>
      </c>
      <c r="G8" s="24">
        <v>9</v>
      </c>
    </row>
    <row r="9" spans="1:7">
      <c r="A9" s="23" t="s">
        <v>124</v>
      </c>
      <c r="B9" s="24">
        <v>489</v>
      </c>
      <c r="C9" s="24">
        <v>64</v>
      </c>
      <c r="D9" s="24">
        <v>241</v>
      </c>
      <c r="E9" s="24">
        <v>128</v>
      </c>
      <c r="F9" s="24">
        <v>39</v>
      </c>
      <c r="G9" s="24">
        <v>17</v>
      </c>
    </row>
    <row r="10" spans="1:7">
      <c r="A10" s="23" t="s">
        <v>125</v>
      </c>
      <c r="B10" s="24">
        <v>1114</v>
      </c>
      <c r="C10" s="24">
        <v>161</v>
      </c>
      <c r="D10" s="24">
        <v>539</v>
      </c>
      <c r="E10" s="24">
        <v>288</v>
      </c>
      <c r="F10" s="24">
        <v>108</v>
      </c>
      <c r="G10" s="24">
        <v>18</v>
      </c>
    </row>
    <row r="11" spans="1:7">
      <c r="A11" s="23" t="s">
        <v>126</v>
      </c>
      <c r="B11" s="24">
        <v>521</v>
      </c>
      <c r="C11" s="24">
        <v>68</v>
      </c>
      <c r="D11" s="24">
        <v>260</v>
      </c>
      <c r="E11" s="24">
        <v>112</v>
      </c>
      <c r="F11" s="24">
        <v>67</v>
      </c>
      <c r="G11" s="24">
        <v>14</v>
      </c>
    </row>
    <row r="12" spans="1:7">
      <c r="A12" s="23" t="s">
        <v>127</v>
      </c>
      <c r="B12" s="24">
        <v>129</v>
      </c>
      <c r="C12" s="24">
        <v>16</v>
      </c>
      <c r="D12" s="24">
        <v>60</v>
      </c>
      <c r="E12" s="24">
        <v>32</v>
      </c>
      <c r="F12" s="24">
        <v>16</v>
      </c>
      <c r="G12" s="24">
        <v>5</v>
      </c>
    </row>
    <row r="13" spans="1:7">
      <c r="A13" s="23" t="s">
        <v>128</v>
      </c>
      <c r="B13" s="24">
        <v>44</v>
      </c>
      <c r="C13" s="24">
        <v>2</v>
      </c>
      <c r="D13" s="24">
        <v>23</v>
      </c>
      <c r="E13" s="24">
        <v>14</v>
      </c>
      <c r="F13" s="24">
        <v>3</v>
      </c>
      <c r="G13" s="24">
        <v>2</v>
      </c>
    </row>
    <row r="14" spans="1:7">
      <c r="A14" s="8" t="s">
        <v>129</v>
      </c>
      <c r="B14" s="8"/>
      <c r="C14" s="8"/>
      <c r="D14" s="8"/>
      <c r="E14" s="8"/>
      <c r="F14" s="8"/>
      <c r="G14" s="8"/>
    </row>
    <row r="15" spans="1:7">
      <c r="A15" s="23" t="s">
        <v>130</v>
      </c>
      <c r="B15" s="24">
        <v>799</v>
      </c>
      <c r="C15" s="24">
        <v>116</v>
      </c>
      <c r="D15" s="24">
        <v>404</v>
      </c>
      <c r="E15" s="24">
        <v>187</v>
      </c>
      <c r="F15" s="24">
        <v>73</v>
      </c>
      <c r="G15" s="24">
        <v>19</v>
      </c>
    </row>
    <row r="16" spans="1:7">
      <c r="A16" s="23" t="s">
        <v>131</v>
      </c>
      <c r="B16" s="24">
        <v>1245</v>
      </c>
      <c r="C16" s="24">
        <v>161</v>
      </c>
      <c r="D16" s="24">
        <v>612</v>
      </c>
      <c r="E16" s="24">
        <v>331</v>
      </c>
      <c r="F16" s="24">
        <v>109</v>
      </c>
      <c r="G16" s="24">
        <v>32</v>
      </c>
    </row>
    <row r="17" spans="1:7">
      <c r="A17" s="23" t="s">
        <v>132</v>
      </c>
      <c r="B17" s="24">
        <v>504</v>
      </c>
      <c r="C17" s="24">
        <v>67</v>
      </c>
      <c r="D17" s="24">
        <v>246</v>
      </c>
      <c r="E17" s="24">
        <v>105</v>
      </c>
      <c r="F17" s="24">
        <v>76</v>
      </c>
      <c r="G17" s="24">
        <v>10</v>
      </c>
    </row>
    <row r="18" spans="1:7">
      <c r="A18" s="23" t="s">
        <v>133</v>
      </c>
      <c r="B18" s="24">
        <v>82</v>
      </c>
      <c r="C18" s="24">
        <v>11</v>
      </c>
      <c r="D18" s="24">
        <v>35</v>
      </c>
      <c r="E18" s="24">
        <v>16</v>
      </c>
      <c r="F18" s="24">
        <v>17</v>
      </c>
      <c r="G18" s="24">
        <v>3</v>
      </c>
    </row>
    <row r="19" spans="1:7">
      <c r="A19" s="23" t="s">
        <v>128</v>
      </c>
      <c r="B19" s="24">
        <v>47</v>
      </c>
      <c r="C19" s="24">
        <v>5</v>
      </c>
      <c r="D19" s="24">
        <v>29</v>
      </c>
      <c r="E19" s="24">
        <v>10</v>
      </c>
      <c r="F19" s="24">
        <v>2</v>
      </c>
      <c r="G19" s="24">
        <v>1</v>
      </c>
    </row>
    <row r="20" spans="1:7">
      <c r="A20" s="8" t="s">
        <v>134</v>
      </c>
      <c r="B20" s="8"/>
      <c r="C20" s="8"/>
      <c r="D20" s="8"/>
      <c r="E20" s="8"/>
      <c r="F20" s="8"/>
      <c r="G20" s="8"/>
    </row>
    <row r="21" spans="1:7">
      <c r="A21" s="23" t="s">
        <v>135</v>
      </c>
      <c r="B21" s="24">
        <v>128</v>
      </c>
      <c r="C21" s="24">
        <v>14</v>
      </c>
      <c r="D21" s="24">
        <v>63</v>
      </c>
      <c r="E21" s="24">
        <v>26</v>
      </c>
      <c r="F21" s="24">
        <v>23</v>
      </c>
      <c r="G21" s="24">
        <v>2</v>
      </c>
    </row>
    <row r="22" spans="1:7">
      <c r="A22" s="23" t="s">
        <v>136</v>
      </c>
      <c r="B22" s="24">
        <v>138</v>
      </c>
      <c r="C22" s="24">
        <v>18</v>
      </c>
      <c r="D22" s="24">
        <v>78</v>
      </c>
      <c r="E22" s="24">
        <v>17</v>
      </c>
      <c r="F22" s="24">
        <v>20</v>
      </c>
      <c r="G22" s="24">
        <v>5</v>
      </c>
    </row>
    <row r="23" spans="1:7">
      <c r="A23" s="23" t="s">
        <v>137</v>
      </c>
      <c r="B23" s="24">
        <v>119</v>
      </c>
      <c r="C23" s="24">
        <v>15</v>
      </c>
      <c r="D23" s="24">
        <v>60</v>
      </c>
      <c r="E23" s="24">
        <v>23</v>
      </c>
      <c r="F23" s="24">
        <v>17</v>
      </c>
      <c r="G23" s="24">
        <v>4</v>
      </c>
    </row>
    <row r="24" spans="1:7">
      <c r="A24" s="23" t="s">
        <v>138</v>
      </c>
      <c r="B24" s="24">
        <v>142</v>
      </c>
      <c r="C24" s="24">
        <v>18</v>
      </c>
      <c r="D24" s="24">
        <v>69</v>
      </c>
      <c r="E24" s="24">
        <v>33</v>
      </c>
      <c r="F24" s="24">
        <v>20</v>
      </c>
      <c r="G24" s="24">
        <v>2</v>
      </c>
    </row>
    <row r="25" spans="1:7">
      <c r="A25" s="23" t="s">
        <v>139</v>
      </c>
      <c r="B25" s="24">
        <v>170</v>
      </c>
      <c r="C25" s="24">
        <v>22</v>
      </c>
      <c r="D25" s="24">
        <v>80</v>
      </c>
      <c r="E25" s="24">
        <v>42</v>
      </c>
      <c r="F25" s="24">
        <v>23</v>
      </c>
      <c r="G25" s="24">
        <v>3</v>
      </c>
    </row>
    <row r="26" spans="1:7">
      <c r="A26" s="23" t="s">
        <v>140</v>
      </c>
      <c r="B26" s="24">
        <v>192</v>
      </c>
      <c r="C26" s="24">
        <v>25</v>
      </c>
      <c r="D26" s="24">
        <v>93</v>
      </c>
      <c r="E26" s="24">
        <v>37</v>
      </c>
      <c r="F26" s="24">
        <v>30</v>
      </c>
      <c r="G26" s="24">
        <v>7</v>
      </c>
    </row>
    <row r="27" spans="1:7">
      <c r="A27" s="23" t="s">
        <v>141</v>
      </c>
      <c r="B27" s="24">
        <v>1405</v>
      </c>
      <c r="C27" s="24">
        <v>180</v>
      </c>
      <c r="D27" s="24">
        <v>721</v>
      </c>
      <c r="E27" s="24">
        <v>375</v>
      </c>
      <c r="F27" s="24">
        <v>96</v>
      </c>
      <c r="G27" s="24">
        <v>33</v>
      </c>
    </row>
    <row r="28" spans="1:7">
      <c r="A28" s="23" t="s">
        <v>142</v>
      </c>
      <c r="B28" s="24">
        <v>343</v>
      </c>
      <c r="C28" s="24">
        <v>64</v>
      </c>
      <c r="D28" s="24">
        <v>139</v>
      </c>
      <c r="E28" s="24">
        <v>86</v>
      </c>
      <c r="F28" s="24">
        <v>46</v>
      </c>
      <c r="G28" s="24">
        <v>8</v>
      </c>
    </row>
    <row r="29" spans="1:7">
      <c r="A29" s="23" t="s">
        <v>128</v>
      </c>
      <c r="B29" s="24">
        <v>40</v>
      </c>
      <c r="C29" s="24">
        <v>4</v>
      </c>
      <c r="D29" s="24">
        <v>23</v>
      </c>
      <c r="E29" s="24">
        <v>10</v>
      </c>
      <c r="F29" s="24">
        <v>2</v>
      </c>
      <c r="G29" s="24">
        <v>1</v>
      </c>
    </row>
    <row r="30" spans="1:7">
      <c r="A30" s="8" t="s">
        <v>143</v>
      </c>
      <c r="B30" s="8"/>
      <c r="C30" s="8"/>
      <c r="D30" s="8"/>
      <c r="E30" s="8"/>
      <c r="F30" s="8"/>
      <c r="G30" s="8"/>
    </row>
    <row r="31" spans="1:7">
      <c r="A31" s="23" t="s">
        <v>144</v>
      </c>
      <c r="B31" s="24">
        <v>429</v>
      </c>
      <c r="C31" s="24">
        <v>69</v>
      </c>
      <c r="D31" s="24">
        <v>217</v>
      </c>
      <c r="E31" s="24">
        <v>109</v>
      </c>
      <c r="F31" s="24">
        <v>29</v>
      </c>
      <c r="G31" s="24">
        <v>5</v>
      </c>
    </row>
    <row r="32" spans="1:7">
      <c r="A32" s="23" t="s">
        <v>145</v>
      </c>
      <c r="B32" s="24">
        <v>319</v>
      </c>
      <c r="C32" s="24">
        <v>57</v>
      </c>
      <c r="D32" s="24">
        <v>162</v>
      </c>
      <c r="E32" s="24">
        <v>74</v>
      </c>
      <c r="F32" s="24">
        <v>18</v>
      </c>
      <c r="G32" s="24">
        <v>8</v>
      </c>
    </row>
    <row r="33" spans="1:7">
      <c r="A33" s="23" t="s">
        <v>146</v>
      </c>
      <c r="B33" s="24">
        <v>504</v>
      </c>
      <c r="C33" s="24">
        <v>72</v>
      </c>
      <c r="D33" s="24">
        <v>259</v>
      </c>
      <c r="E33" s="24">
        <v>126</v>
      </c>
      <c r="F33" s="24">
        <v>36</v>
      </c>
      <c r="G33" s="24">
        <v>11</v>
      </c>
    </row>
    <row r="34" spans="1:7">
      <c r="A34" s="23" t="s">
        <v>147</v>
      </c>
      <c r="B34" s="24">
        <v>143</v>
      </c>
      <c r="C34" s="24">
        <v>20</v>
      </c>
      <c r="D34" s="24">
        <v>78</v>
      </c>
      <c r="E34" s="24">
        <v>29</v>
      </c>
      <c r="F34" s="24">
        <v>12</v>
      </c>
      <c r="G34" s="24">
        <v>4</v>
      </c>
    </row>
    <row r="35" spans="1:7">
      <c r="A35" s="23" t="s">
        <v>148</v>
      </c>
      <c r="B35" s="24">
        <v>168</v>
      </c>
      <c r="C35" s="24">
        <v>29</v>
      </c>
      <c r="D35" s="24">
        <v>83</v>
      </c>
      <c r="E35" s="24">
        <v>39</v>
      </c>
      <c r="F35" s="24">
        <v>12</v>
      </c>
      <c r="G35" s="24">
        <v>5</v>
      </c>
    </row>
    <row r="36" spans="1:7">
      <c r="A36" s="23" t="s">
        <v>149</v>
      </c>
      <c r="B36" s="24">
        <v>1270</v>
      </c>
      <c r="C36" s="24">
        <v>192</v>
      </c>
      <c r="D36" s="24">
        <v>630</v>
      </c>
      <c r="E36" s="24">
        <v>324</v>
      </c>
      <c r="F36" s="24">
        <v>96</v>
      </c>
      <c r="G36" s="24">
        <v>28</v>
      </c>
    </row>
    <row r="37" spans="1:7">
      <c r="A37" s="23" t="s">
        <v>150</v>
      </c>
      <c r="B37" s="24">
        <v>1642</v>
      </c>
      <c r="C37" s="24">
        <v>212</v>
      </c>
      <c r="D37" s="24">
        <v>823</v>
      </c>
      <c r="E37" s="24">
        <v>425</v>
      </c>
      <c r="F37" s="24">
        <v>143</v>
      </c>
      <c r="G37" s="24">
        <v>39</v>
      </c>
    </row>
    <row r="38" spans="1:7">
      <c r="A38" s="23" t="s">
        <v>151</v>
      </c>
      <c r="B38" s="24">
        <v>2266</v>
      </c>
      <c r="C38" s="24">
        <v>297</v>
      </c>
      <c r="D38" s="24">
        <v>1138</v>
      </c>
      <c r="E38" s="24">
        <v>554</v>
      </c>
      <c r="F38" s="24">
        <v>222</v>
      </c>
      <c r="G38" s="24">
        <v>55</v>
      </c>
    </row>
    <row r="39" spans="1:7">
      <c r="A39" s="23" t="s">
        <v>152</v>
      </c>
      <c r="B39" s="24">
        <v>121</v>
      </c>
      <c r="C39" s="24">
        <v>19</v>
      </c>
      <c r="D39" s="24">
        <v>52</v>
      </c>
      <c r="E39" s="24">
        <v>28</v>
      </c>
      <c r="F39" s="24">
        <v>21</v>
      </c>
      <c r="G39" s="24">
        <v>1</v>
      </c>
    </row>
    <row r="40" spans="1:7">
      <c r="A40" s="23" t="s">
        <v>128</v>
      </c>
      <c r="B40" s="24">
        <v>46</v>
      </c>
      <c r="C40" s="24">
        <v>5</v>
      </c>
      <c r="D40" s="24">
        <v>23</v>
      </c>
      <c r="E40" s="24">
        <v>13</v>
      </c>
      <c r="F40" s="24">
        <v>4</v>
      </c>
      <c r="G40" s="24">
        <v>1</v>
      </c>
    </row>
    <row r="41" spans="1:7">
      <c r="A41" s="8" t="s">
        <v>153</v>
      </c>
      <c r="B41" s="8"/>
      <c r="C41" s="8"/>
      <c r="D41" s="8"/>
      <c r="E41" s="8"/>
      <c r="F41" s="8"/>
      <c r="G41" s="8"/>
    </row>
    <row r="42" spans="1:7">
      <c r="A42" s="23" t="s">
        <v>154</v>
      </c>
      <c r="B42" s="24">
        <v>1344</v>
      </c>
      <c r="C42" s="24">
        <v>183</v>
      </c>
      <c r="D42" s="24">
        <v>689</v>
      </c>
      <c r="E42" s="24">
        <v>326</v>
      </c>
      <c r="F42" s="24">
        <v>111</v>
      </c>
      <c r="G42" s="24">
        <v>35</v>
      </c>
    </row>
    <row r="43" spans="1:7">
      <c r="A43" s="23" t="s">
        <v>155</v>
      </c>
      <c r="B43" s="24">
        <v>1107</v>
      </c>
      <c r="C43" s="24">
        <v>168</v>
      </c>
      <c r="D43" s="24">
        <v>541</v>
      </c>
      <c r="E43" s="24">
        <v>314</v>
      </c>
      <c r="F43" s="24">
        <v>56</v>
      </c>
      <c r="G43" s="24">
        <v>28</v>
      </c>
    </row>
    <row r="44" spans="1:7">
      <c r="A44" s="23" t="s">
        <v>156</v>
      </c>
      <c r="B44" s="24">
        <v>1006</v>
      </c>
      <c r="C44" s="24">
        <v>119</v>
      </c>
      <c r="D44" s="24">
        <v>487</v>
      </c>
      <c r="E44" s="24">
        <v>263</v>
      </c>
      <c r="F44" s="24">
        <v>110</v>
      </c>
      <c r="G44" s="24">
        <v>27</v>
      </c>
    </row>
    <row r="45" spans="1:7">
      <c r="A45" s="23" t="s">
        <v>157</v>
      </c>
      <c r="B45" s="24">
        <v>541</v>
      </c>
      <c r="C45" s="24">
        <v>65</v>
      </c>
      <c r="D45" s="24">
        <v>252</v>
      </c>
      <c r="E45" s="24">
        <v>138</v>
      </c>
      <c r="F45" s="24">
        <v>69</v>
      </c>
      <c r="G45" s="24">
        <v>17</v>
      </c>
    </row>
    <row r="46" spans="1:7">
      <c r="A46" s="23" t="s">
        <v>158</v>
      </c>
      <c r="B46" s="24">
        <v>1510</v>
      </c>
      <c r="C46" s="24">
        <v>199</v>
      </c>
      <c r="D46" s="24">
        <v>751</v>
      </c>
      <c r="E46" s="24">
        <v>384</v>
      </c>
      <c r="F46" s="24">
        <v>144</v>
      </c>
      <c r="G46" s="24">
        <v>32</v>
      </c>
    </row>
    <row r="47" spans="1:7">
      <c r="A47" s="23" t="s">
        <v>159</v>
      </c>
      <c r="B47" s="24">
        <v>1011</v>
      </c>
      <c r="C47" s="24">
        <v>126</v>
      </c>
      <c r="D47" s="24">
        <v>494</v>
      </c>
      <c r="E47" s="24">
        <v>263</v>
      </c>
      <c r="F47" s="24">
        <v>103</v>
      </c>
      <c r="G47" s="24">
        <v>25</v>
      </c>
    </row>
    <row r="48" spans="1:7">
      <c r="A48" s="23" t="s">
        <v>160</v>
      </c>
      <c r="B48" s="24">
        <v>1234</v>
      </c>
      <c r="C48" s="24">
        <v>149</v>
      </c>
      <c r="D48" s="24">
        <v>639</v>
      </c>
      <c r="E48" s="24">
        <v>311</v>
      </c>
      <c r="F48" s="24">
        <v>106</v>
      </c>
      <c r="G48" s="24">
        <v>29</v>
      </c>
    </row>
    <row r="49" spans="1:7">
      <c r="A49" s="23" t="s">
        <v>161</v>
      </c>
      <c r="B49" s="24">
        <v>443</v>
      </c>
      <c r="C49" s="24">
        <v>60</v>
      </c>
      <c r="D49" s="24">
        <v>204</v>
      </c>
      <c r="E49" s="24">
        <v>142</v>
      </c>
      <c r="F49" s="24">
        <v>27</v>
      </c>
      <c r="G49" s="24">
        <v>10</v>
      </c>
    </row>
    <row r="50" spans="1:7">
      <c r="A50" s="23" t="s">
        <v>162</v>
      </c>
      <c r="B50" s="24">
        <v>1237</v>
      </c>
      <c r="C50" s="24">
        <v>148</v>
      </c>
      <c r="D50" s="24">
        <v>628</v>
      </c>
      <c r="E50" s="24">
        <v>325</v>
      </c>
      <c r="F50" s="24">
        <v>107</v>
      </c>
      <c r="G50" s="24">
        <v>29</v>
      </c>
    </row>
    <row r="51" spans="1:7">
      <c r="A51" s="23" t="s">
        <v>152</v>
      </c>
      <c r="B51" s="24">
        <v>81</v>
      </c>
      <c r="C51" s="24">
        <v>13</v>
      </c>
      <c r="D51" s="24">
        <v>36</v>
      </c>
      <c r="E51" s="24">
        <v>12</v>
      </c>
      <c r="F51" s="24">
        <v>17</v>
      </c>
      <c r="G51" s="24">
        <v>3</v>
      </c>
    </row>
    <row r="52" spans="1:7">
      <c r="A52" s="23" t="s">
        <v>163</v>
      </c>
      <c r="B52" s="24">
        <v>67</v>
      </c>
      <c r="C52" s="24">
        <v>8</v>
      </c>
      <c r="D52" s="24">
        <v>26</v>
      </c>
      <c r="E52" s="24">
        <v>19</v>
      </c>
      <c r="F52" s="24">
        <v>14</v>
      </c>
      <c r="G52" s="24">
        <v>0</v>
      </c>
    </row>
    <row r="53" spans="1:7">
      <c r="A53" s="23" t="s">
        <v>128</v>
      </c>
      <c r="B53" s="24">
        <v>52</v>
      </c>
      <c r="C53" s="24">
        <v>5</v>
      </c>
      <c r="D53" s="24">
        <v>27</v>
      </c>
      <c r="E53" s="24">
        <v>17</v>
      </c>
      <c r="F53" s="24">
        <v>3</v>
      </c>
      <c r="G53" s="24">
        <v>0</v>
      </c>
    </row>
    <row r="54" spans="1:7">
      <c r="A54" s="8" t="s">
        <v>164</v>
      </c>
      <c r="B54" s="8"/>
      <c r="C54" s="8"/>
      <c r="D54" s="8"/>
      <c r="E54" s="8"/>
      <c r="F54" s="8"/>
      <c r="G54" s="8"/>
    </row>
    <row r="55" spans="1:7">
      <c r="A55" s="23" t="s">
        <v>165</v>
      </c>
      <c r="B55" s="24">
        <v>209</v>
      </c>
      <c r="C55" s="24">
        <v>32</v>
      </c>
      <c r="D55" s="24">
        <v>102</v>
      </c>
      <c r="E55" s="24">
        <v>60</v>
      </c>
      <c r="F55" s="24">
        <v>13</v>
      </c>
      <c r="G55" s="24">
        <v>2</v>
      </c>
    </row>
    <row r="56" spans="1:7">
      <c r="A56" s="23" t="s">
        <v>166</v>
      </c>
      <c r="B56" s="24">
        <v>1043</v>
      </c>
      <c r="C56" s="24">
        <v>142</v>
      </c>
      <c r="D56" s="24">
        <v>532</v>
      </c>
      <c r="E56" s="24">
        <v>253</v>
      </c>
      <c r="F56" s="24">
        <v>87</v>
      </c>
      <c r="G56" s="24">
        <v>29</v>
      </c>
    </row>
    <row r="57" spans="1:7">
      <c r="A57" s="23" t="s">
        <v>167</v>
      </c>
      <c r="B57" s="24">
        <v>963</v>
      </c>
      <c r="C57" s="24">
        <v>125</v>
      </c>
      <c r="D57" s="24">
        <v>484</v>
      </c>
      <c r="E57" s="24">
        <v>231</v>
      </c>
      <c r="F57" s="24">
        <v>106</v>
      </c>
      <c r="G57" s="24">
        <v>17</v>
      </c>
    </row>
    <row r="58" spans="1:7">
      <c r="A58" s="23" t="s">
        <v>168</v>
      </c>
      <c r="B58" s="24">
        <v>338</v>
      </c>
      <c r="C58" s="24">
        <v>37</v>
      </c>
      <c r="D58" s="24">
        <v>162</v>
      </c>
      <c r="E58" s="24">
        <v>85</v>
      </c>
      <c r="F58" s="24">
        <v>43</v>
      </c>
      <c r="G58" s="24">
        <v>11</v>
      </c>
    </row>
    <row r="59" spans="1:7">
      <c r="A59" s="23" t="s">
        <v>169</v>
      </c>
      <c r="B59" s="24">
        <v>94</v>
      </c>
      <c r="C59" s="24">
        <v>15</v>
      </c>
      <c r="D59" s="24">
        <v>38</v>
      </c>
      <c r="E59" s="24">
        <v>15</v>
      </c>
      <c r="F59" s="24">
        <v>25</v>
      </c>
      <c r="G59" s="24">
        <v>1</v>
      </c>
    </row>
    <row r="60" spans="1:7">
      <c r="A60" s="23" t="s">
        <v>128</v>
      </c>
      <c r="B60" s="24">
        <v>30</v>
      </c>
      <c r="C60" s="24">
        <v>9</v>
      </c>
      <c r="D60" s="24">
        <v>8</v>
      </c>
      <c r="E60" s="24">
        <v>5</v>
      </c>
      <c r="F60" s="24">
        <v>3</v>
      </c>
      <c r="G60" s="24">
        <v>5</v>
      </c>
    </row>
    <row r="61" spans="1:7">
      <c r="A61" s="8" t="s">
        <v>170</v>
      </c>
      <c r="B61" s="8"/>
      <c r="C61" s="8"/>
      <c r="D61" s="8"/>
      <c r="E61" s="8"/>
      <c r="F61" s="8"/>
      <c r="G61" s="8"/>
    </row>
    <row r="62" spans="1:7">
      <c r="A62" s="23" t="s">
        <v>171</v>
      </c>
      <c r="B62" s="24">
        <v>386</v>
      </c>
      <c r="C62" s="24">
        <v>51</v>
      </c>
      <c r="D62" s="24">
        <v>201</v>
      </c>
      <c r="E62" s="24">
        <v>50</v>
      </c>
      <c r="F62" s="24">
        <v>73</v>
      </c>
      <c r="G62" s="24">
        <v>11</v>
      </c>
    </row>
    <row r="63" spans="1:7">
      <c r="A63" s="23" t="s">
        <v>172</v>
      </c>
      <c r="B63" s="24">
        <v>919</v>
      </c>
      <c r="C63" s="24">
        <v>98</v>
      </c>
      <c r="D63" s="24">
        <v>494</v>
      </c>
      <c r="E63" s="24">
        <v>182</v>
      </c>
      <c r="F63" s="24">
        <v>121</v>
      </c>
      <c r="G63" s="24">
        <v>24</v>
      </c>
    </row>
    <row r="64" spans="1:7">
      <c r="A64" s="23" t="s">
        <v>173</v>
      </c>
      <c r="B64" s="24">
        <v>978</v>
      </c>
      <c r="C64" s="24">
        <v>140</v>
      </c>
      <c r="D64" s="24">
        <v>467</v>
      </c>
      <c r="E64" s="24">
        <v>294</v>
      </c>
      <c r="F64" s="24">
        <v>60</v>
      </c>
      <c r="G64" s="24">
        <v>17</v>
      </c>
    </row>
    <row r="65" spans="1:7">
      <c r="A65" s="23" t="s">
        <v>174</v>
      </c>
      <c r="B65" s="24">
        <v>347</v>
      </c>
      <c r="C65" s="24">
        <v>61</v>
      </c>
      <c r="D65" s="24">
        <v>146</v>
      </c>
      <c r="E65" s="24">
        <v>115</v>
      </c>
      <c r="F65" s="24">
        <v>19</v>
      </c>
      <c r="G65" s="24">
        <v>6</v>
      </c>
    </row>
    <row r="66" spans="1:7">
      <c r="A66" s="23" t="s">
        <v>128</v>
      </c>
      <c r="B66" s="24">
        <v>47</v>
      </c>
      <c r="C66" s="24">
        <v>10</v>
      </c>
      <c r="D66" s="24">
        <v>18</v>
      </c>
      <c r="E66" s="24">
        <v>8</v>
      </c>
      <c r="F66" s="24">
        <v>4</v>
      </c>
      <c r="G66" s="24">
        <v>7</v>
      </c>
    </row>
    <row r="67" spans="1:7">
      <c r="A67" s="8" t="s">
        <v>175</v>
      </c>
      <c r="B67" s="8"/>
      <c r="C67" s="8"/>
      <c r="D67" s="8"/>
      <c r="E67" s="8"/>
      <c r="F67" s="8"/>
      <c r="G67" s="8"/>
    </row>
    <row r="68" spans="1:7">
      <c r="A68" s="23" t="s">
        <v>176</v>
      </c>
      <c r="B68" s="24">
        <v>425</v>
      </c>
      <c r="C68" s="24">
        <v>47</v>
      </c>
      <c r="D68" s="24">
        <v>224</v>
      </c>
      <c r="E68" s="24">
        <v>114</v>
      </c>
      <c r="F68" s="24">
        <v>33</v>
      </c>
      <c r="G68" s="24">
        <v>7</v>
      </c>
    </row>
    <row r="69" spans="1:7">
      <c r="A69" s="23" t="s">
        <v>177</v>
      </c>
      <c r="B69" s="24">
        <v>811</v>
      </c>
      <c r="C69" s="24">
        <v>96</v>
      </c>
      <c r="D69" s="24">
        <v>435</v>
      </c>
      <c r="E69" s="24">
        <v>191</v>
      </c>
      <c r="F69" s="24">
        <v>74</v>
      </c>
      <c r="G69" s="24">
        <v>15</v>
      </c>
    </row>
    <row r="70" spans="1:7">
      <c r="A70" s="23" t="s">
        <v>178</v>
      </c>
      <c r="B70" s="24">
        <v>207</v>
      </c>
      <c r="C70" s="24">
        <v>32</v>
      </c>
      <c r="D70" s="24">
        <v>99</v>
      </c>
      <c r="E70" s="24">
        <v>53</v>
      </c>
      <c r="F70" s="24">
        <v>17</v>
      </c>
      <c r="G70" s="24">
        <v>6</v>
      </c>
    </row>
    <row r="71" spans="1:7">
      <c r="A71" s="23" t="s">
        <v>179</v>
      </c>
      <c r="B71" s="24">
        <v>154</v>
      </c>
      <c r="C71" s="24">
        <v>24</v>
      </c>
      <c r="D71" s="24">
        <v>69</v>
      </c>
      <c r="E71" s="24">
        <v>47</v>
      </c>
      <c r="F71" s="24">
        <v>13</v>
      </c>
      <c r="G71" s="24">
        <v>1</v>
      </c>
    </row>
    <row r="72" spans="1:7">
      <c r="A72" s="23" t="s">
        <v>180</v>
      </c>
      <c r="B72" s="24">
        <v>318</v>
      </c>
      <c r="C72" s="24">
        <v>55</v>
      </c>
      <c r="D72" s="24">
        <v>145</v>
      </c>
      <c r="E72" s="24">
        <v>88</v>
      </c>
      <c r="F72" s="24">
        <v>24</v>
      </c>
      <c r="G72" s="24">
        <v>6</v>
      </c>
    </row>
    <row r="73" spans="1:7">
      <c r="A73" s="23" t="s">
        <v>181</v>
      </c>
      <c r="B73" s="24">
        <v>203</v>
      </c>
      <c r="C73" s="24">
        <v>32</v>
      </c>
      <c r="D73" s="24">
        <v>105</v>
      </c>
      <c r="E73" s="24">
        <v>47</v>
      </c>
      <c r="F73" s="24">
        <v>17</v>
      </c>
      <c r="G73" s="24">
        <v>2</v>
      </c>
    </row>
    <row r="74" spans="1:7">
      <c r="A74" s="23" t="s">
        <v>182</v>
      </c>
      <c r="B74" s="24">
        <v>79</v>
      </c>
      <c r="C74" s="24">
        <v>13</v>
      </c>
      <c r="D74" s="24">
        <v>35</v>
      </c>
      <c r="E74" s="24">
        <v>24</v>
      </c>
      <c r="F74" s="24">
        <v>6</v>
      </c>
      <c r="G74" s="24">
        <v>1</v>
      </c>
    </row>
    <row r="75" spans="1:7">
      <c r="A75" s="23" t="s">
        <v>183</v>
      </c>
      <c r="B75" s="24">
        <v>68</v>
      </c>
      <c r="C75" s="24">
        <v>4</v>
      </c>
      <c r="D75" s="24">
        <v>35</v>
      </c>
      <c r="E75" s="24">
        <v>28</v>
      </c>
      <c r="F75" s="24">
        <v>0</v>
      </c>
      <c r="G75" s="24">
        <v>1</v>
      </c>
    </row>
    <row r="76" spans="1:7">
      <c r="A76" s="23" t="s">
        <v>184</v>
      </c>
      <c r="B76" s="24">
        <v>586</v>
      </c>
      <c r="C76" s="24">
        <v>92</v>
      </c>
      <c r="D76" s="24">
        <v>276</v>
      </c>
      <c r="E76" s="24">
        <v>155</v>
      </c>
      <c r="F76" s="24">
        <v>45</v>
      </c>
      <c r="G76" s="24">
        <v>18</v>
      </c>
    </row>
    <row r="77" spans="1:7">
      <c r="A77" s="23" t="s">
        <v>185</v>
      </c>
      <c r="B77" s="24">
        <v>276</v>
      </c>
      <c r="C77" s="24">
        <v>51</v>
      </c>
      <c r="D77" s="24">
        <v>132</v>
      </c>
      <c r="E77" s="24">
        <v>69</v>
      </c>
      <c r="F77" s="24">
        <v>21</v>
      </c>
      <c r="G77" s="24">
        <v>3</v>
      </c>
    </row>
    <row r="78" spans="1:7">
      <c r="A78" s="23" t="s">
        <v>152</v>
      </c>
      <c r="B78" s="24">
        <v>197</v>
      </c>
      <c r="C78" s="24">
        <v>27</v>
      </c>
      <c r="D78" s="24">
        <v>98</v>
      </c>
      <c r="E78" s="24">
        <v>39</v>
      </c>
      <c r="F78" s="24">
        <v>27</v>
      </c>
      <c r="G78" s="24">
        <v>6</v>
      </c>
    </row>
    <row r="79" spans="1:7">
      <c r="A79" s="23" t="s">
        <v>186</v>
      </c>
      <c r="B79" s="24">
        <v>944</v>
      </c>
      <c r="C79" s="24">
        <v>128</v>
      </c>
      <c r="D79" s="24">
        <v>447</v>
      </c>
      <c r="E79" s="24">
        <v>221</v>
      </c>
      <c r="F79" s="24">
        <v>126</v>
      </c>
      <c r="G79" s="24">
        <v>22</v>
      </c>
    </row>
    <row r="80" spans="1:7">
      <c r="A80" s="23" t="s">
        <v>128</v>
      </c>
      <c r="B80" s="24">
        <v>41</v>
      </c>
      <c r="C80" s="24">
        <v>7</v>
      </c>
      <c r="D80" s="24">
        <v>18</v>
      </c>
      <c r="E80" s="24">
        <v>13</v>
      </c>
      <c r="F80" s="24">
        <v>2</v>
      </c>
      <c r="G80" s="24">
        <v>1</v>
      </c>
    </row>
    <row r="81" spans="1:7">
      <c r="A81" s="8" t="s">
        <v>187</v>
      </c>
      <c r="B81" s="8"/>
      <c r="C81" s="8"/>
      <c r="D81" s="8"/>
      <c r="E81" s="8"/>
      <c r="F81" s="8"/>
      <c r="G81" s="8"/>
    </row>
    <row r="82" spans="1:7">
      <c r="A82" s="23" t="s">
        <v>188</v>
      </c>
      <c r="B82" s="24">
        <v>2041</v>
      </c>
      <c r="C82" s="24">
        <v>300</v>
      </c>
      <c r="D82" s="24">
        <v>995</v>
      </c>
      <c r="E82" s="24">
        <v>551</v>
      </c>
      <c r="F82" s="24">
        <v>147</v>
      </c>
      <c r="G82" s="24">
        <v>48</v>
      </c>
    </row>
    <row r="83" spans="1:7">
      <c r="A83" s="23" t="s">
        <v>189</v>
      </c>
      <c r="B83" s="24">
        <v>221</v>
      </c>
      <c r="C83" s="24">
        <v>20</v>
      </c>
      <c r="D83" s="24">
        <v>113</v>
      </c>
      <c r="E83" s="24">
        <v>45</v>
      </c>
      <c r="F83" s="24">
        <v>41</v>
      </c>
      <c r="G83" s="24">
        <v>2</v>
      </c>
    </row>
    <row r="84" spans="1:7">
      <c r="A84" s="23" t="s">
        <v>190</v>
      </c>
      <c r="B84" s="24">
        <v>64</v>
      </c>
      <c r="C84" s="24">
        <v>7</v>
      </c>
      <c r="D84" s="24">
        <v>33</v>
      </c>
      <c r="E84" s="24">
        <v>9</v>
      </c>
      <c r="F84" s="24">
        <v>12</v>
      </c>
      <c r="G84" s="24">
        <v>3</v>
      </c>
    </row>
    <row r="85" spans="1:7">
      <c r="A85" s="23" t="s">
        <v>191</v>
      </c>
      <c r="B85" s="24">
        <v>158</v>
      </c>
      <c r="C85" s="24">
        <v>16</v>
      </c>
      <c r="D85" s="24">
        <v>82</v>
      </c>
      <c r="E85" s="24">
        <v>16</v>
      </c>
      <c r="F85" s="24">
        <v>41</v>
      </c>
      <c r="G85" s="24">
        <v>3</v>
      </c>
    </row>
    <row r="86" spans="1:7">
      <c r="A86" s="23" t="s">
        <v>192</v>
      </c>
      <c r="B86" s="24">
        <v>120</v>
      </c>
      <c r="C86" s="24">
        <v>7</v>
      </c>
      <c r="D86" s="24">
        <v>71</v>
      </c>
      <c r="E86" s="24">
        <v>18</v>
      </c>
      <c r="F86" s="24">
        <v>20</v>
      </c>
      <c r="G86" s="24">
        <v>4</v>
      </c>
    </row>
    <row r="87" spans="1:7">
      <c r="A87" s="23" t="s">
        <v>193</v>
      </c>
      <c r="B87" s="24">
        <v>10</v>
      </c>
      <c r="C87" s="24">
        <v>0</v>
      </c>
      <c r="D87" s="24">
        <v>6</v>
      </c>
      <c r="E87" s="24">
        <v>0</v>
      </c>
      <c r="F87" s="24">
        <v>4</v>
      </c>
      <c r="G87" s="24">
        <v>0</v>
      </c>
    </row>
    <row r="88" spans="1:7">
      <c r="A88" s="23" t="s">
        <v>152</v>
      </c>
      <c r="B88" s="24">
        <v>39</v>
      </c>
      <c r="C88" s="24">
        <v>4</v>
      </c>
      <c r="D88" s="24">
        <v>17</v>
      </c>
      <c r="E88" s="24">
        <v>7</v>
      </c>
      <c r="F88" s="24">
        <v>10</v>
      </c>
      <c r="G88" s="24">
        <v>1</v>
      </c>
    </row>
    <row r="89" spans="1:7">
      <c r="A89" s="23" t="s">
        <v>128</v>
      </c>
      <c r="B89" s="24">
        <v>24</v>
      </c>
      <c r="C89" s="24">
        <v>6</v>
      </c>
      <c r="D89" s="24">
        <v>9</v>
      </c>
      <c r="E89" s="24">
        <v>3</v>
      </c>
      <c r="F89" s="24">
        <v>2</v>
      </c>
      <c r="G89" s="24">
        <v>4</v>
      </c>
    </row>
    <row r="90" spans="1:7">
      <c r="A90" s="8" t="s">
        <v>194</v>
      </c>
      <c r="B90" s="8"/>
      <c r="C90" s="8"/>
      <c r="D90" s="8"/>
      <c r="E90" s="8"/>
      <c r="F90" s="8"/>
      <c r="G90" s="8"/>
    </row>
    <row r="91" spans="1:7">
      <c r="A91" s="23" t="s">
        <v>195</v>
      </c>
      <c r="B91" s="24">
        <v>1341</v>
      </c>
      <c r="C91" s="24">
        <v>150</v>
      </c>
      <c r="D91" s="24">
        <v>678</v>
      </c>
      <c r="E91" s="24">
        <v>332</v>
      </c>
      <c r="F91" s="24">
        <v>149</v>
      </c>
      <c r="G91" s="24">
        <v>32</v>
      </c>
    </row>
    <row r="92" spans="1:7">
      <c r="A92" s="23" t="s">
        <v>196</v>
      </c>
      <c r="B92" s="24">
        <v>523</v>
      </c>
      <c r="C92" s="24">
        <v>66</v>
      </c>
      <c r="D92" s="24">
        <v>237</v>
      </c>
      <c r="E92" s="24">
        <v>140</v>
      </c>
      <c r="F92" s="24">
        <v>67</v>
      </c>
      <c r="G92" s="24">
        <v>13</v>
      </c>
    </row>
    <row r="93" spans="1:7">
      <c r="A93" s="23" t="s">
        <v>197</v>
      </c>
      <c r="B93" s="24">
        <v>116</v>
      </c>
      <c r="C93" s="24">
        <v>7</v>
      </c>
      <c r="D93" s="24">
        <v>69</v>
      </c>
      <c r="E93" s="24">
        <v>26</v>
      </c>
      <c r="F93" s="24">
        <v>12</v>
      </c>
      <c r="G93" s="24">
        <v>2</v>
      </c>
    </row>
    <row r="94" spans="1:7">
      <c r="A94" s="23" t="s">
        <v>198</v>
      </c>
      <c r="B94" s="24">
        <v>25</v>
      </c>
      <c r="C94" s="24">
        <v>5</v>
      </c>
      <c r="D94" s="24">
        <v>9</v>
      </c>
      <c r="E94" s="24">
        <v>9</v>
      </c>
      <c r="F94" s="24">
        <v>2</v>
      </c>
      <c r="G94" s="24">
        <v>0</v>
      </c>
    </row>
    <row r="95" spans="1:7">
      <c r="A95" s="23" t="s">
        <v>199</v>
      </c>
      <c r="B95" s="24">
        <v>68</v>
      </c>
      <c r="C95" s="24">
        <v>10</v>
      </c>
      <c r="D95" s="24">
        <v>35</v>
      </c>
      <c r="E95" s="24">
        <v>17</v>
      </c>
      <c r="F95" s="24">
        <v>4</v>
      </c>
      <c r="G95" s="24">
        <v>2</v>
      </c>
    </row>
    <row r="96" spans="1:7">
      <c r="A96" s="23" t="s">
        <v>200</v>
      </c>
      <c r="B96" s="24">
        <v>1248</v>
      </c>
      <c r="C96" s="24">
        <v>160</v>
      </c>
      <c r="D96" s="24">
        <v>647</v>
      </c>
      <c r="E96" s="24">
        <v>305</v>
      </c>
      <c r="F96" s="24">
        <v>108</v>
      </c>
      <c r="G96" s="24">
        <v>28</v>
      </c>
    </row>
    <row r="97" spans="1:7">
      <c r="A97" s="23" t="s">
        <v>201</v>
      </c>
      <c r="B97" s="24">
        <v>725</v>
      </c>
      <c r="C97" s="24">
        <v>117</v>
      </c>
      <c r="D97" s="24">
        <v>344</v>
      </c>
      <c r="E97" s="24">
        <v>220</v>
      </c>
      <c r="F97" s="24">
        <v>36</v>
      </c>
      <c r="G97" s="24">
        <v>8</v>
      </c>
    </row>
    <row r="98" spans="1:7">
      <c r="A98" s="23" t="s">
        <v>202</v>
      </c>
      <c r="B98" s="24">
        <v>550</v>
      </c>
      <c r="C98" s="24">
        <v>56</v>
      </c>
      <c r="D98" s="24">
        <v>291</v>
      </c>
      <c r="E98" s="24">
        <v>118</v>
      </c>
      <c r="F98" s="24">
        <v>70</v>
      </c>
      <c r="G98" s="24">
        <v>15</v>
      </c>
    </row>
    <row r="99" spans="1:7">
      <c r="A99" s="23" t="s">
        <v>203</v>
      </c>
      <c r="B99" s="24">
        <v>563</v>
      </c>
      <c r="C99" s="24">
        <v>49</v>
      </c>
      <c r="D99" s="24">
        <v>297</v>
      </c>
      <c r="E99" s="24">
        <v>131</v>
      </c>
      <c r="F99" s="24">
        <v>81</v>
      </c>
      <c r="G99" s="24">
        <v>5</v>
      </c>
    </row>
    <row r="100" spans="1:7">
      <c r="A100" s="23" t="s">
        <v>204</v>
      </c>
      <c r="B100" s="24">
        <v>319</v>
      </c>
      <c r="C100" s="24">
        <v>41</v>
      </c>
      <c r="D100" s="24">
        <v>167</v>
      </c>
      <c r="E100" s="24">
        <v>74</v>
      </c>
      <c r="F100" s="24">
        <v>30</v>
      </c>
      <c r="G100" s="24">
        <v>7</v>
      </c>
    </row>
    <row r="101" spans="1:7">
      <c r="A101" s="23" t="s">
        <v>205</v>
      </c>
      <c r="B101" s="24">
        <v>6</v>
      </c>
      <c r="C101" s="24">
        <v>1</v>
      </c>
      <c r="D101" s="24">
        <v>4</v>
      </c>
      <c r="E101" s="24">
        <v>0</v>
      </c>
      <c r="F101" s="24">
        <v>0</v>
      </c>
      <c r="G101" s="24">
        <v>1</v>
      </c>
    </row>
    <row r="102" spans="1:7">
      <c r="A102" s="23" t="s">
        <v>206</v>
      </c>
      <c r="B102" s="24">
        <v>42</v>
      </c>
      <c r="C102" s="24">
        <v>6</v>
      </c>
      <c r="D102" s="24">
        <v>15</v>
      </c>
      <c r="E102" s="24">
        <v>15</v>
      </c>
      <c r="F102" s="24">
        <v>5</v>
      </c>
      <c r="G102" s="24">
        <v>1</v>
      </c>
    </row>
    <row r="103" spans="1:7">
      <c r="A103" s="23" t="s">
        <v>152</v>
      </c>
      <c r="B103" s="24">
        <v>39</v>
      </c>
      <c r="C103" s="24">
        <v>6</v>
      </c>
      <c r="D103" s="24">
        <v>13</v>
      </c>
      <c r="E103" s="24">
        <v>14</v>
      </c>
      <c r="F103" s="24">
        <v>6</v>
      </c>
      <c r="G103" s="24">
        <v>0</v>
      </c>
    </row>
    <row r="104" spans="1:7">
      <c r="A104" s="23" t="s">
        <v>128</v>
      </c>
      <c r="B104" s="24">
        <v>193</v>
      </c>
      <c r="C104" s="24">
        <v>27</v>
      </c>
      <c r="D104" s="24">
        <v>97</v>
      </c>
      <c r="E104" s="24">
        <v>35</v>
      </c>
      <c r="F104" s="24">
        <v>24</v>
      </c>
      <c r="G104" s="24">
        <v>10</v>
      </c>
    </row>
    <row r="105" spans="1:7">
      <c r="A105" s="8" t="s">
        <v>207</v>
      </c>
      <c r="B105" s="8"/>
      <c r="C105" s="8"/>
      <c r="D105" s="8"/>
      <c r="E105" s="8"/>
      <c r="F105" s="8"/>
      <c r="G105" s="8"/>
    </row>
    <row r="106" spans="1:7">
      <c r="A106" s="23" t="s">
        <v>208</v>
      </c>
      <c r="B106" s="24">
        <v>1480</v>
      </c>
      <c r="C106" s="24">
        <v>195</v>
      </c>
      <c r="D106" s="24">
        <v>743</v>
      </c>
      <c r="E106" s="24">
        <v>362</v>
      </c>
      <c r="F106" s="24">
        <v>144</v>
      </c>
      <c r="G106" s="24">
        <v>36</v>
      </c>
    </row>
    <row r="107" spans="1:7">
      <c r="A107" s="23" t="s">
        <v>209</v>
      </c>
      <c r="B107" s="24">
        <v>1280</v>
      </c>
      <c r="C107" s="24">
        <v>181</v>
      </c>
      <c r="D107" s="24">
        <v>625</v>
      </c>
      <c r="E107" s="24">
        <v>323</v>
      </c>
      <c r="F107" s="24">
        <v>123</v>
      </c>
      <c r="G107" s="24">
        <v>28</v>
      </c>
    </row>
    <row r="108" spans="1:7">
      <c r="A108" s="23" t="s">
        <v>210</v>
      </c>
      <c r="B108" s="24">
        <v>1167</v>
      </c>
      <c r="C108" s="24">
        <v>159</v>
      </c>
      <c r="D108" s="24">
        <v>553</v>
      </c>
      <c r="E108" s="24">
        <v>300</v>
      </c>
      <c r="F108" s="24">
        <v>122</v>
      </c>
      <c r="G108" s="24">
        <v>33</v>
      </c>
    </row>
    <row r="109" spans="1:7">
      <c r="A109" s="23" t="s">
        <v>211</v>
      </c>
      <c r="B109" s="24">
        <v>715</v>
      </c>
      <c r="C109" s="24">
        <v>93</v>
      </c>
      <c r="D109" s="24">
        <v>355</v>
      </c>
      <c r="E109" s="24">
        <v>185</v>
      </c>
      <c r="F109" s="24">
        <v>63</v>
      </c>
      <c r="G109" s="24">
        <v>19</v>
      </c>
    </row>
    <row r="110" spans="1:7">
      <c r="A110" s="23" t="s">
        <v>212</v>
      </c>
      <c r="B110" s="24">
        <v>387</v>
      </c>
      <c r="C110" s="24">
        <v>52</v>
      </c>
      <c r="D110" s="24">
        <v>184</v>
      </c>
      <c r="E110" s="24">
        <v>108</v>
      </c>
      <c r="F110" s="24">
        <v>33</v>
      </c>
      <c r="G110" s="24">
        <v>10</v>
      </c>
    </row>
    <row r="111" spans="1:7">
      <c r="A111" s="23" t="s">
        <v>213</v>
      </c>
      <c r="B111" s="24">
        <v>404</v>
      </c>
      <c r="C111" s="24">
        <v>43</v>
      </c>
      <c r="D111" s="24">
        <v>205</v>
      </c>
      <c r="E111" s="24">
        <v>73</v>
      </c>
      <c r="F111" s="24">
        <v>70</v>
      </c>
      <c r="G111" s="24">
        <v>13</v>
      </c>
    </row>
    <row r="112" spans="1:7">
      <c r="A112" s="23" t="s">
        <v>214</v>
      </c>
      <c r="B112" s="24">
        <v>595</v>
      </c>
      <c r="C112" s="24">
        <v>83</v>
      </c>
      <c r="D112" s="24">
        <v>280</v>
      </c>
      <c r="E112" s="24">
        <v>167</v>
      </c>
      <c r="F112" s="24">
        <v>57</v>
      </c>
      <c r="G112" s="24">
        <v>8</v>
      </c>
    </row>
    <row r="113" spans="1:7">
      <c r="A113" s="23" t="s">
        <v>215</v>
      </c>
      <c r="B113" s="24">
        <v>215</v>
      </c>
      <c r="C113" s="24">
        <v>39</v>
      </c>
      <c r="D113" s="24">
        <v>90</v>
      </c>
      <c r="E113" s="24">
        <v>58</v>
      </c>
      <c r="F113" s="24">
        <v>22</v>
      </c>
      <c r="G113" s="24">
        <v>6</v>
      </c>
    </row>
    <row r="114" spans="1:7">
      <c r="A114" s="23" t="s">
        <v>216</v>
      </c>
      <c r="B114" s="24">
        <v>248</v>
      </c>
      <c r="C114" s="24">
        <v>39</v>
      </c>
      <c r="D114" s="24">
        <v>109</v>
      </c>
      <c r="E114" s="24">
        <v>58</v>
      </c>
      <c r="F114" s="24">
        <v>33</v>
      </c>
      <c r="G114" s="24">
        <v>9</v>
      </c>
    </row>
    <row r="115" spans="1:7">
      <c r="A115" s="23" t="s">
        <v>217</v>
      </c>
      <c r="B115" s="24">
        <v>255</v>
      </c>
      <c r="C115" s="24">
        <v>31</v>
      </c>
      <c r="D115" s="24">
        <v>136</v>
      </c>
      <c r="E115" s="24">
        <v>55</v>
      </c>
      <c r="F115" s="24">
        <v>23</v>
      </c>
      <c r="G115" s="24">
        <v>10</v>
      </c>
    </row>
    <row r="116" spans="1:7">
      <c r="A116" s="23" t="s">
        <v>218</v>
      </c>
      <c r="B116" s="24">
        <v>291</v>
      </c>
      <c r="C116" s="24">
        <v>31</v>
      </c>
      <c r="D116" s="24">
        <v>153</v>
      </c>
      <c r="E116" s="24">
        <v>67</v>
      </c>
      <c r="F116" s="24">
        <v>32</v>
      </c>
      <c r="G116" s="24">
        <v>8</v>
      </c>
    </row>
    <row r="117" spans="1:7">
      <c r="A117" s="23" t="s">
        <v>219</v>
      </c>
      <c r="B117" s="24">
        <v>338</v>
      </c>
      <c r="C117" s="24">
        <v>42</v>
      </c>
      <c r="D117" s="24">
        <v>173</v>
      </c>
      <c r="E117" s="24">
        <v>99</v>
      </c>
      <c r="F117" s="24">
        <v>17</v>
      </c>
      <c r="G117" s="24">
        <v>7</v>
      </c>
    </row>
    <row r="118" spans="1:7">
      <c r="A118" s="23" t="s">
        <v>220</v>
      </c>
      <c r="B118" s="24">
        <v>812</v>
      </c>
      <c r="C118" s="24">
        <v>97</v>
      </c>
      <c r="D118" s="24">
        <v>399</v>
      </c>
      <c r="E118" s="24">
        <v>255</v>
      </c>
      <c r="F118" s="24">
        <v>45</v>
      </c>
      <c r="G118" s="24">
        <v>16</v>
      </c>
    </row>
    <row r="119" spans="1:7">
      <c r="A119" s="23" t="s">
        <v>221</v>
      </c>
      <c r="B119" s="24">
        <v>816</v>
      </c>
      <c r="C119" s="24">
        <v>106</v>
      </c>
      <c r="D119" s="24">
        <v>402</v>
      </c>
      <c r="E119" s="24">
        <v>223</v>
      </c>
      <c r="F119" s="24">
        <v>70</v>
      </c>
      <c r="G119" s="24">
        <v>15</v>
      </c>
    </row>
    <row r="120" spans="1:7">
      <c r="A120" s="23" t="s">
        <v>152</v>
      </c>
      <c r="B120" s="24">
        <v>69</v>
      </c>
      <c r="C120" s="24">
        <v>9</v>
      </c>
      <c r="D120" s="24">
        <v>33</v>
      </c>
      <c r="E120" s="24">
        <v>13</v>
      </c>
      <c r="F120" s="24">
        <v>12</v>
      </c>
      <c r="G120" s="24">
        <v>2</v>
      </c>
    </row>
    <row r="121" spans="1:7">
      <c r="A121" s="23" t="s">
        <v>222</v>
      </c>
      <c r="B121" s="24">
        <v>246</v>
      </c>
      <c r="C121" s="24">
        <v>45</v>
      </c>
      <c r="D121" s="24">
        <v>116</v>
      </c>
      <c r="E121" s="24">
        <v>46</v>
      </c>
      <c r="F121" s="24">
        <v>33</v>
      </c>
      <c r="G121" s="24">
        <v>6</v>
      </c>
    </row>
    <row r="122" spans="1:7">
      <c r="A122" s="26" t="s">
        <v>128</v>
      </c>
      <c r="B122" s="27">
        <v>47</v>
      </c>
      <c r="C122" s="27">
        <v>10</v>
      </c>
      <c r="D122" s="27">
        <v>20</v>
      </c>
      <c r="E122" s="27">
        <v>6</v>
      </c>
      <c r="F122" s="27">
        <v>7</v>
      </c>
      <c r="G122" s="27">
        <v>4</v>
      </c>
    </row>
  </sheetData>
  <phoneticPr fontId="2"/>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8F8B6-2B4B-4F54-ADE5-E1764715702F}">
  <sheetPr codeName="Sheet5"/>
  <dimension ref="A1:H122"/>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HYPERLINK("#'目次'!B11","[5]")</f>
        <v>[5]</v>
      </c>
    </row>
    <row r="3" spans="1:8">
      <c r="A3" s="6" t="s">
        <v>114</v>
      </c>
      <c r="B3" s="7" t="s">
        <v>271</v>
      </c>
    </row>
    <row r="4" spans="1:8">
      <c r="A4" s="6" t="s">
        <v>114</v>
      </c>
      <c r="B4" s="7" t="s">
        <v>272</v>
      </c>
    </row>
    <row r="5" spans="1:8" s="21" customFormat="1" ht="60">
      <c r="A5" s="19" t="s">
        <v>114</v>
      </c>
      <c r="B5" s="20" t="s">
        <v>118</v>
      </c>
      <c r="C5" s="20" t="s">
        <v>273</v>
      </c>
      <c r="D5" s="20" t="s">
        <v>274</v>
      </c>
      <c r="E5" s="20" t="s">
        <v>275</v>
      </c>
      <c r="F5" s="20" t="s">
        <v>276</v>
      </c>
      <c r="G5" s="20" t="s">
        <v>277</v>
      </c>
      <c r="H5" s="20" t="s">
        <v>128</v>
      </c>
    </row>
    <row r="6" spans="1:8">
      <c r="A6" s="22" t="s">
        <v>121</v>
      </c>
      <c r="B6" s="9">
        <v>2677</v>
      </c>
      <c r="C6" s="9">
        <v>537</v>
      </c>
      <c r="D6" s="9">
        <v>1667</v>
      </c>
      <c r="E6" s="9">
        <v>99</v>
      </c>
      <c r="F6" s="9">
        <v>819</v>
      </c>
      <c r="G6" s="9">
        <v>87</v>
      </c>
      <c r="H6" s="9">
        <v>55</v>
      </c>
    </row>
    <row r="7" spans="1:8">
      <c r="A7" s="8" t="s">
        <v>122</v>
      </c>
      <c r="B7" s="8"/>
      <c r="C7" s="8"/>
      <c r="D7" s="8"/>
      <c r="E7" s="8"/>
      <c r="F7" s="8"/>
      <c r="G7" s="8"/>
      <c r="H7" s="8"/>
    </row>
    <row r="8" spans="1:8">
      <c r="A8" s="23" t="s">
        <v>123</v>
      </c>
      <c r="B8" s="24">
        <v>380</v>
      </c>
      <c r="C8" s="24">
        <v>80</v>
      </c>
      <c r="D8" s="24">
        <v>252</v>
      </c>
      <c r="E8" s="24">
        <v>18</v>
      </c>
      <c r="F8" s="24">
        <v>104</v>
      </c>
      <c r="G8" s="24">
        <v>9</v>
      </c>
      <c r="H8" s="24">
        <v>7</v>
      </c>
    </row>
    <row r="9" spans="1:8">
      <c r="A9" s="23" t="s">
        <v>124</v>
      </c>
      <c r="B9" s="24">
        <v>489</v>
      </c>
      <c r="C9" s="24">
        <v>74</v>
      </c>
      <c r="D9" s="24">
        <v>342</v>
      </c>
      <c r="E9" s="24">
        <v>23</v>
      </c>
      <c r="F9" s="24">
        <v>152</v>
      </c>
      <c r="G9" s="24">
        <v>9</v>
      </c>
      <c r="H9" s="24">
        <v>15</v>
      </c>
    </row>
    <row r="10" spans="1:8">
      <c r="A10" s="23" t="s">
        <v>125</v>
      </c>
      <c r="B10" s="24">
        <v>1114</v>
      </c>
      <c r="C10" s="24">
        <v>207</v>
      </c>
      <c r="D10" s="24">
        <v>706</v>
      </c>
      <c r="E10" s="24">
        <v>38</v>
      </c>
      <c r="F10" s="24">
        <v>366</v>
      </c>
      <c r="G10" s="24">
        <v>44</v>
      </c>
      <c r="H10" s="24">
        <v>18</v>
      </c>
    </row>
    <row r="11" spans="1:8">
      <c r="A11" s="23" t="s">
        <v>126</v>
      </c>
      <c r="B11" s="24">
        <v>521</v>
      </c>
      <c r="C11" s="24">
        <v>135</v>
      </c>
      <c r="D11" s="24">
        <v>279</v>
      </c>
      <c r="E11" s="24">
        <v>15</v>
      </c>
      <c r="F11" s="24">
        <v>145</v>
      </c>
      <c r="G11" s="24">
        <v>18</v>
      </c>
      <c r="H11" s="24">
        <v>9</v>
      </c>
    </row>
    <row r="12" spans="1:8">
      <c r="A12" s="23" t="s">
        <v>127</v>
      </c>
      <c r="B12" s="24">
        <v>129</v>
      </c>
      <c r="C12" s="24">
        <v>32</v>
      </c>
      <c r="D12" s="24">
        <v>63</v>
      </c>
      <c r="E12" s="24">
        <v>4</v>
      </c>
      <c r="F12" s="24">
        <v>38</v>
      </c>
      <c r="G12" s="24">
        <v>6</v>
      </c>
      <c r="H12" s="24">
        <v>4</v>
      </c>
    </row>
    <row r="13" spans="1:8">
      <c r="A13" s="23" t="s">
        <v>128</v>
      </c>
      <c r="B13" s="24">
        <v>44</v>
      </c>
      <c r="C13" s="24">
        <v>9</v>
      </c>
      <c r="D13" s="24">
        <v>25</v>
      </c>
      <c r="E13" s="24">
        <v>1</v>
      </c>
      <c r="F13" s="24">
        <v>14</v>
      </c>
      <c r="G13" s="24">
        <v>1</v>
      </c>
      <c r="H13" s="24">
        <v>2</v>
      </c>
    </row>
    <row r="14" spans="1:8">
      <c r="A14" s="8" t="s">
        <v>129</v>
      </c>
      <c r="B14" s="8"/>
      <c r="C14" s="8"/>
      <c r="D14" s="8"/>
      <c r="E14" s="8"/>
      <c r="F14" s="8"/>
      <c r="G14" s="8"/>
      <c r="H14" s="8"/>
    </row>
    <row r="15" spans="1:8">
      <c r="A15" s="23" t="s">
        <v>130</v>
      </c>
      <c r="B15" s="24">
        <v>799</v>
      </c>
      <c r="C15" s="24">
        <v>142</v>
      </c>
      <c r="D15" s="24">
        <v>528</v>
      </c>
      <c r="E15" s="24">
        <v>28</v>
      </c>
      <c r="F15" s="24">
        <v>251</v>
      </c>
      <c r="G15" s="24">
        <v>22</v>
      </c>
      <c r="H15" s="24">
        <v>15</v>
      </c>
    </row>
    <row r="16" spans="1:8">
      <c r="A16" s="23" t="s">
        <v>131</v>
      </c>
      <c r="B16" s="24">
        <v>1245</v>
      </c>
      <c r="C16" s="24">
        <v>226</v>
      </c>
      <c r="D16" s="24">
        <v>808</v>
      </c>
      <c r="E16" s="24">
        <v>49</v>
      </c>
      <c r="F16" s="24">
        <v>402</v>
      </c>
      <c r="G16" s="24">
        <v>40</v>
      </c>
      <c r="H16" s="24">
        <v>27</v>
      </c>
    </row>
    <row r="17" spans="1:8">
      <c r="A17" s="23" t="s">
        <v>132</v>
      </c>
      <c r="B17" s="24">
        <v>504</v>
      </c>
      <c r="C17" s="24">
        <v>136</v>
      </c>
      <c r="D17" s="24">
        <v>265</v>
      </c>
      <c r="E17" s="24">
        <v>20</v>
      </c>
      <c r="F17" s="24">
        <v>131</v>
      </c>
      <c r="G17" s="24">
        <v>20</v>
      </c>
      <c r="H17" s="24">
        <v>10</v>
      </c>
    </row>
    <row r="18" spans="1:8">
      <c r="A18" s="23" t="s">
        <v>133</v>
      </c>
      <c r="B18" s="24">
        <v>82</v>
      </c>
      <c r="C18" s="24">
        <v>29</v>
      </c>
      <c r="D18" s="24">
        <v>31</v>
      </c>
      <c r="E18" s="24">
        <v>1</v>
      </c>
      <c r="F18" s="24">
        <v>23</v>
      </c>
      <c r="G18" s="24">
        <v>3</v>
      </c>
      <c r="H18" s="24">
        <v>3</v>
      </c>
    </row>
    <row r="19" spans="1:8">
      <c r="A19" s="23" t="s">
        <v>128</v>
      </c>
      <c r="B19" s="24">
        <v>47</v>
      </c>
      <c r="C19" s="24">
        <v>4</v>
      </c>
      <c r="D19" s="24">
        <v>35</v>
      </c>
      <c r="E19" s="24">
        <v>1</v>
      </c>
      <c r="F19" s="24">
        <v>12</v>
      </c>
      <c r="G19" s="24">
        <v>2</v>
      </c>
      <c r="H19" s="24">
        <v>0</v>
      </c>
    </row>
    <row r="20" spans="1:8">
      <c r="A20" s="8" t="s">
        <v>134</v>
      </c>
      <c r="B20" s="8"/>
      <c r="C20" s="8"/>
      <c r="D20" s="8"/>
      <c r="E20" s="8"/>
      <c r="F20" s="8"/>
      <c r="G20" s="8"/>
      <c r="H20" s="8"/>
    </row>
    <row r="21" spans="1:8">
      <c r="A21" s="23" t="s">
        <v>135</v>
      </c>
      <c r="B21" s="24">
        <v>128</v>
      </c>
      <c r="C21" s="24">
        <v>55</v>
      </c>
      <c r="D21" s="24">
        <v>41</v>
      </c>
      <c r="E21" s="24">
        <v>3</v>
      </c>
      <c r="F21" s="24">
        <v>35</v>
      </c>
      <c r="G21" s="24">
        <v>9</v>
      </c>
      <c r="H21" s="24">
        <v>0</v>
      </c>
    </row>
    <row r="22" spans="1:8">
      <c r="A22" s="23" t="s">
        <v>136</v>
      </c>
      <c r="B22" s="24">
        <v>138</v>
      </c>
      <c r="C22" s="24">
        <v>46</v>
      </c>
      <c r="D22" s="24">
        <v>63</v>
      </c>
      <c r="E22" s="24">
        <v>4</v>
      </c>
      <c r="F22" s="24">
        <v>30</v>
      </c>
      <c r="G22" s="24">
        <v>11</v>
      </c>
      <c r="H22" s="24">
        <v>4</v>
      </c>
    </row>
    <row r="23" spans="1:8">
      <c r="A23" s="23" t="s">
        <v>137</v>
      </c>
      <c r="B23" s="24">
        <v>119</v>
      </c>
      <c r="C23" s="24">
        <v>37</v>
      </c>
      <c r="D23" s="24">
        <v>61</v>
      </c>
      <c r="E23" s="24">
        <v>4</v>
      </c>
      <c r="F23" s="24">
        <v>28</v>
      </c>
      <c r="G23" s="24">
        <v>1</v>
      </c>
      <c r="H23" s="24">
        <v>4</v>
      </c>
    </row>
    <row r="24" spans="1:8">
      <c r="A24" s="23" t="s">
        <v>138</v>
      </c>
      <c r="B24" s="24">
        <v>142</v>
      </c>
      <c r="C24" s="24">
        <v>38</v>
      </c>
      <c r="D24" s="24">
        <v>79</v>
      </c>
      <c r="E24" s="24">
        <v>2</v>
      </c>
      <c r="F24" s="24">
        <v>41</v>
      </c>
      <c r="G24" s="24">
        <v>4</v>
      </c>
      <c r="H24" s="24">
        <v>2</v>
      </c>
    </row>
    <row r="25" spans="1:8">
      <c r="A25" s="23" t="s">
        <v>139</v>
      </c>
      <c r="B25" s="24">
        <v>170</v>
      </c>
      <c r="C25" s="24">
        <v>30</v>
      </c>
      <c r="D25" s="24">
        <v>121</v>
      </c>
      <c r="E25" s="24">
        <v>0</v>
      </c>
      <c r="F25" s="24">
        <v>59</v>
      </c>
      <c r="G25" s="24">
        <v>1</v>
      </c>
      <c r="H25" s="24">
        <v>1</v>
      </c>
    </row>
    <row r="26" spans="1:8">
      <c r="A26" s="23" t="s">
        <v>140</v>
      </c>
      <c r="B26" s="24">
        <v>192</v>
      </c>
      <c r="C26" s="24">
        <v>39</v>
      </c>
      <c r="D26" s="24">
        <v>123</v>
      </c>
      <c r="E26" s="24">
        <v>6</v>
      </c>
      <c r="F26" s="24">
        <v>50</v>
      </c>
      <c r="G26" s="24">
        <v>1</v>
      </c>
      <c r="H26" s="24">
        <v>7</v>
      </c>
    </row>
    <row r="27" spans="1:8">
      <c r="A27" s="23" t="s">
        <v>141</v>
      </c>
      <c r="B27" s="24">
        <v>1405</v>
      </c>
      <c r="C27" s="24">
        <v>242</v>
      </c>
      <c r="D27" s="24">
        <v>919</v>
      </c>
      <c r="E27" s="24">
        <v>51</v>
      </c>
      <c r="F27" s="24">
        <v>447</v>
      </c>
      <c r="G27" s="24">
        <v>42</v>
      </c>
      <c r="H27" s="24">
        <v>27</v>
      </c>
    </row>
    <row r="28" spans="1:8">
      <c r="A28" s="23" t="s">
        <v>142</v>
      </c>
      <c r="B28" s="24">
        <v>343</v>
      </c>
      <c r="C28" s="24">
        <v>44</v>
      </c>
      <c r="D28" s="24">
        <v>233</v>
      </c>
      <c r="E28" s="24">
        <v>28</v>
      </c>
      <c r="F28" s="24">
        <v>120</v>
      </c>
      <c r="G28" s="24">
        <v>17</v>
      </c>
      <c r="H28" s="24">
        <v>9</v>
      </c>
    </row>
    <row r="29" spans="1:8">
      <c r="A29" s="23" t="s">
        <v>128</v>
      </c>
      <c r="B29" s="24">
        <v>40</v>
      </c>
      <c r="C29" s="24">
        <v>6</v>
      </c>
      <c r="D29" s="24">
        <v>27</v>
      </c>
      <c r="E29" s="24">
        <v>1</v>
      </c>
      <c r="F29" s="24">
        <v>9</v>
      </c>
      <c r="G29" s="24">
        <v>1</v>
      </c>
      <c r="H29" s="24">
        <v>1</v>
      </c>
    </row>
    <row r="30" spans="1:8">
      <c r="A30" s="8" t="s">
        <v>143</v>
      </c>
      <c r="B30" s="8"/>
      <c r="C30" s="8"/>
      <c r="D30" s="8"/>
      <c r="E30" s="8"/>
      <c r="F30" s="8"/>
      <c r="G30" s="8"/>
      <c r="H30" s="8"/>
    </row>
    <row r="31" spans="1:8">
      <c r="A31" s="23" t="s">
        <v>144</v>
      </c>
      <c r="B31" s="24">
        <v>429</v>
      </c>
      <c r="C31" s="24">
        <v>95</v>
      </c>
      <c r="D31" s="24">
        <v>261</v>
      </c>
      <c r="E31" s="24">
        <v>13</v>
      </c>
      <c r="F31" s="24">
        <v>131</v>
      </c>
      <c r="G31" s="24">
        <v>13</v>
      </c>
      <c r="H31" s="24">
        <v>7</v>
      </c>
    </row>
    <row r="32" spans="1:8">
      <c r="A32" s="23" t="s">
        <v>145</v>
      </c>
      <c r="B32" s="24">
        <v>319</v>
      </c>
      <c r="C32" s="24">
        <v>51</v>
      </c>
      <c r="D32" s="24">
        <v>218</v>
      </c>
      <c r="E32" s="24">
        <v>17</v>
      </c>
      <c r="F32" s="24">
        <v>99</v>
      </c>
      <c r="G32" s="24">
        <v>11</v>
      </c>
      <c r="H32" s="24">
        <v>8</v>
      </c>
    </row>
    <row r="33" spans="1:8">
      <c r="A33" s="23" t="s">
        <v>146</v>
      </c>
      <c r="B33" s="24">
        <v>504</v>
      </c>
      <c r="C33" s="24">
        <v>94</v>
      </c>
      <c r="D33" s="24">
        <v>325</v>
      </c>
      <c r="E33" s="24">
        <v>21</v>
      </c>
      <c r="F33" s="24">
        <v>154</v>
      </c>
      <c r="G33" s="24">
        <v>16</v>
      </c>
      <c r="H33" s="24">
        <v>10</v>
      </c>
    </row>
    <row r="34" spans="1:8">
      <c r="A34" s="23" t="s">
        <v>147</v>
      </c>
      <c r="B34" s="24">
        <v>143</v>
      </c>
      <c r="C34" s="24">
        <v>39</v>
      </c>
      <c r="D34" s="24">
        <v>84</v>
      </c>
      <c r="E34" s="24">
        <v>3</v>
      </c>
      <c r="F34" s="24">
        <v>36</v>
      </c>
      <c r="G34" s="24">
        <v>5</v>
      </c>
      <c r="H34" s="24">
        <v>2</v>
      </c>
    </row>
    <row r="35" spans="1:8">
      <c r="A35" s="23" t="s">
        <v>148</v>
      </c>
      <c r="B35" s="24">
        <v>168</v>
      </c>
      <c r="C35" s="24">
        <v>44</v>
      </c>
      <c r="D35" s="24">
        <v>89</v>
      </c>
      <c r="E35" s="24">
        <v>6</v>
      </c>
      <c r="F35" s="24">
        <v>55</v>
      </c>
      <c r="G35" s="24">
        <v>11</v>
      </c>
      <c r="H35" s="24">
        <v>4</v>
      </c>
    </row>
    <row r="36" spans="1:8">
      <c r="A36" s="23" t="s">
        <v>149</v>
      </c>
      <c r="B36" s="24">
        <v>1270</v>
      </c>
      <c r="C36" s="24">
        <v>203</v>
      </c>
      <c r="D36" s="24">
        <v>854</v>
      </c>
      <c r="E36" s="24">
        <v>54</v>
      </c>
      <c r="F36" s="24">
        <v>423</v>
      </c>
      <c r="G36" s="24">
        <v>42</v>
      </c>
      <c r="H36" s="24">
        <v>22</v>
      </c>
    </row>
    <row r="37" spans="1:8">
      <c r="A37" s="23" t="s">
        <v>150</v>
      </c>
      <c r="B37" s="24">
        <v>1642</v>
      </c>
      <c r="C37" s="24">
        <v>301</v>
      </c>
      <c r="D37" s="24">
        <v>1070</v>
      </c>
      <c r="E37" s="24">
        <v>64</v>
      </c>
      <c r="F37" s="24">
        <v>525</v>
      </c>
      <c r="G37" s="24">
        <v>51</v>
      </c>
      <c r="H37" s="24">
        <v>35</v>
      </c>
    </row>
    <row r="38" spans="1:8">
      <c r="A38" s="23" t="s">
        <v>151</v>
      </c>
      <c r="B38" s="24">
        <v>2266</v>
      </c>
      <c r="C38" s="24">
        <v>454</v>
      </c>
      <c r="D38" s="24">
        <v>1442</v>
      </c>
      <c r="E38" s="24">
        <v>84</v>
      </c>
      <c r="F38" s="24">
        <v>704</v>
      </c>
      <c r="G38" s="24">
        <v>63</v>
      </c>
      <c r="H38" s="24">
        <v>48</v>
      </c>
    </row>
    <row r="39" spans="1:8">
      <c r="A39" s="23" t="s">
        <v>152</v>
      </c>
      <c r="B39" s="24">
        <v>121</v>
      </c>
      <c r="C39" s="24">
        <v>29</v>
      </c>
      <c r="D39" s="24">
        <v>62</v>
      </c>
      <c r="E39" s="24">
        <v>3</v>
      </c>
      <c r="F39" s="24">
        <v>34</v>
      </c>
      <c r="G39" s="24">
        <v>13</v>
      </c>
      <c r="H39" s="24">
        <v>0</v>
      </c>
    </row>
    <row r="40" spans="1:8">
      <c r="A40" s="23" t="s">
        <v>128</v>
      </c>
      <c r="B40" s="24">
        <v>46</v>
      </c>
      <c r="C40" s="24">
        <v>6</v>
      </c>
      <c r="D40" s="24">
        <v>29</v>
      </c>
      <c r="E40" s="24">
        <v>2</v>
      </c>
      <c r="F40" s="24">
        <v>12</v>
      </c>
      <c r="G40" s="24">
        <v>3</v>
      </c>
      <c r="H40" s="24">
        <v>0</v>
      </c>
    </row>
    <row r="41" spans="1:8">
      <c r="A41" s="8" t="s">
        <v>153</v>
      </c>
      <c r="B41" s="8"/>
      <c r="C41" s="8"/>
      <c r="D41" s="8"/>
      <c r="E41" s="8"/>
      <c r="F41" s="8"/>
      <c r="G41" s="8"/>
      <c r="H41" s="8"/>
    </row>
    <row r="42" spans="1:8">
      <c r="A42" s="23" t="s">
        <v>154</v>
      </c>
      <c r="B42" s="24">
        <v>1344</v>
      </c>
      <c r="C42" s="24">
        <v>228</v>
      </c>
      <c r="D42" s="24">
        <v>899</v>
      </c>
      <c r="E42" s="24">
        <v>57</v>
      </c>
      <c r="F42" s="24">
        <v>416</v>
      </c>
      <c r="G42" s="24">
        <v>38</v>
      </c>
      <c r="H42" s="24">
        <v>28</v>
      </c>
    </row>
    <row r="43" spans="1:8">
      <c r="A43" s="23" t="s">
        <v>155</v>
      </c>
      <c r="B43" s="24">
        <v>1107</v>
      </c>
      <c r="C43" s="24">
        <v>187</v>
      </c>
      <c r="D43" s="24">
        <v>690</v>
      </c>
      <c r="E43" s="24">
        <v>44</v>
      </c>
      <c r="F43" s="24">
        <v>406</v>
      </c>
      <c r="G43" s="24">
        <v>40</v>
      </c>
      <c r="H43" s="24">
        <v>23</v>
      </c>
    </row>
    <row r="44" spans="1:8">
      <c r="A44" s="23" t="s">
        <v>156</v>
      </c>
      <c r="B44" s="24">
        <v>1006</v>
      </c>
      <c r="C44" s="24">
        <v>225</v>
      </c>
      <c r="D44" s="24">
        <v>566</v>
      </c>
      <c r="E44" s="24">
        <v>45</v>
      </c>
      <c r="F44" s="24">
        <v>318</v>
      </c>
      <c r="G44" s="24">
        <v>34</v>
      </c>
      <c r="H44" s="24">
        <v>24</v>
      </c>
    </row>
    <row r="45" spans="1:8">
      <c r="A45" s="23" t="s">
        <v>157</v>
      </c>
      <c r="B45" s="24">
        <v>541</v>
      </c>
      <c r="C45" s="24">
        <v>118</v>
      </c>
      <c r="D45" s="24">
        <v>304</v>
      </c>
      <c r="E45" s="24">
        <v>24</v>
      </c>
      <c r="F45" s="24">
        <v>172</v>
      </c>
      <c r="G45" s="24">
        <v>16</v>
      </c>
      <c r="H45" s="24">
        <v>18</v>
      </c>
    </row>
    <row r="46" spans="1:8">
      <c r="A46" s="23" t="s">
        <v>158</v>
      </c>
      <c r="B46" s="24">
        <v>1510</v>
      </c>
      <c r="C46" s="24">
        <v>264</v>
      </c>
      <c r="D46" s="24">
        <v>982</v>
      </c>
      <c r="E46" s="24">
        <v>60</v>
      </c>
      <c r="F46" s="24">
        <v>476</v>
      </c>
      <c r="G46" s="24">
        <v>49</v>
      </c>
      <c r="H46" s="24">
        <v>27</v>
      </c>
    </row>
    <row r="47" spans="1:8">
      <c r="A47" s="23" t="s">
        <v>159</v>
      </c>
      <c r="B47" s="24">
        <v>1011</v>
      </c>
      <c r="C47" s="24">
        <v>158</v>
      </c>
      <c r="D47" s="24">
        <v>680</v>
      </c>
      <c r="E47" s="24">
        <v>48</v>
      </c>
      <c r="F47" s="24">
        <v>334</v>
      </c>
      <c r="G47" s="24">
        <v>30</v>
      </c>
      <c r="H47" s="24">
        <v>24</v>
      </c>
    </row>
    <row r="48" spans="1:8">
      <c r="A48" s="23" t="s">
        <v>160</v>
      </c>
      <c r="B48" s="24">
        <v>1234</v>
      </c>
      <c r="C48" s="24">
        <v>216</v>
      </c>
      <c r="D48" s="24">
        <v>826</v>
      </c>
      <c r="E48" s="24">
        <v>55</v>
      </c>
      <c r="F48" s="24">
        <v>381</v>
      </c>
      <c r="G48" s="24">
        <v>38</v>
      </c>
      <c r="H48" s="24">
        <v>25</v>
      </c>
    </row>
    <row r="49" spans="1:8">
      <c r="A49" s="23" t="s">
        <v>161</v>
      </c>
      <c r="B49" s="24">
        <v>443</v>
      </c>
      <c r="C49" s="24">
        <v>55</v>
      </c>
      <c r="D49" s="24">
        <v>303</v>
      </c>
      <c r="E49" s="24">
        <v>19</v>
      </c>
      <c r="F49" s="24">
        <v>167</v>
      </c>
      <c r="G49" s="24">
        <v>13</v>
      </c>
      <c r="H49" s="24">
        <v>8</v>
      </c>
    </row>
    <row r="50" spans="1:8">
      <c r="A50" s="23" t="s">
        <v>162</v>
      </c>
      <c r="B50" s="24">
        <v>1237</v>
      </c>
      <c r="C50" s="24">
        <v>205</v>
      </c>
      <c r="D50" s="24">
        <v>832</v>
      </c>
      <c r="E50" s="24">
        <v>46</v>
      </c>
      <c r="F50" s="24">
        <v>398</v>
      </c>
      <c r="G50" s="24">
        <v>34</v>
      </c>
      <c r="H50" s="24">
        <v>25</v>
      </c>
    </row>
    <row r="51" spans="1:8">
      <c r="A51" s="23" t="s">
        <v>152</v>
      </c>
      <c r="B51" s="24">
        <v>81</v>
      </c>
      <c r="C51" s="24">
        <v>26</v>
      </c>
      <c r="D51" s="24">
        <v>41</v>
      </c>
      <c r="E51" s="24">
        <v>2</v>
      </c>
      <c r="F51" s="24">
        <v>18</v>
      </c>
      <c r="G51" s="24">
        <v>5</v>
      </c>
      <c r="H51" s="24">
        <v>2</v>
      </c>
    </row>
    <row r="52" spans="1:8">
      <c r="A52" s="23" t="s">
        <v>163</v>
      </c>
      <c r="B52" s="24">
        <v>67</v>
      </c>
      <c r="C52" s="24">
        <v>19</v>
      </c>
      <c r="D52" s="24">
        <v>36</v>
      </c>
      <c r="E52" s="24">
        <v>1</v>
      </c>
      <c r="F52" s="24">
        <v>20</v>
      </c>
      <c r="G52" s="24">
        <v>5</v>
      </c>
      <c r="H52" s="24">
        <v>1</v>
      </c>
    </row>
    <row r="53" spans="1:8">
      <c r="A53" s="23" t="s">
        <v>128</v>
      </c>
      <c r="B53" s="24">
        <v>52</v>
      </c>
      <c r="C53" s="24">
        <v>12</v>
      </c>
      <c r="D53" s="24">
        <v>28</v>
      </c>
      <c r="E53" s="24">
        <v>2</v>
      </c>
      <c r="F53" s="24">
        <v>15</v>
      </c>
      <c r="G53" s="24">
        <v>2</v>
      </c>
      <c r="H53" s="24">
        <v>1</v>
      </c>
    </row>
    <row r="54" spans="1:8">
      <c r="A54" s="8" t="s">
        <v>164</v>
      </c>
      <c r="B54" s="8"/>
      <c r="C54" s="8"/>
      <c r="D54" s="8"/>
      <c r="E54" s="8"/>
      <c r="F54" s="8"/>
      <c r="G54" s="8"/>
      <c r="H54" s="8"/>
    </row>
    <row r="55" spans="1:8">
      <c r="A55" s="23" t="s">
        <v>165</v>
      </c>
      <c r="B55" s="24">
        <v>209</v>
      </c>
      <c r="C55" s="24">
        <v>36</v>
      </c>
      <c r="D55" s="24">
        <v>141</v>
      </c>
      <c r="E55" s="24">
        <v>6</v>
      </c>
      <c r="F55" s="24">
        <v>76</v>
      </c>
      <c r="G55" s="24">
        <v>4</v>
      </c>
      <c r="H55" s="24">
        <v>1</v>
      </c>
    </row>
    <row r="56" spans="1:8">
      <c r="A56" s="23" t="s">
        <v>166</v>
      </c>
      <c r="B56" s="24">
        <v>1043</v>
      </c>
      <c r="C56" s="24">
        <v>174</v>
      </c>
      <c r="D56" s="24">
        <v>704</v>
      </c>
      <c r="E56" s="24">
        <v>40</v>
      </c>
      <c r="F56" s="24">
        <v>313</v>
      </c>
      <c r="G56" s="24">
        <v>38</v>
      </c>
      <c r="H56" s="24">
        <v>24</v>
      </c>
    </row>
    <row r="57" spans="1:8">
      <c r="A57" s="23" t="s">
        <v>167</v>
      </c>
      <c r="B57" s="24">
        <v>963</v>
      </c>
      <c r="C57" s="24">
        <v>212</v>
      </c>
      <c r="D57" s="24">
        <v>580</v>
      </c>
      <c r="E57" s="24">
        <v>40</v>
      </c>
      <c r="F57" s="24">
        <v>292</v>
      </c>
      <c r="G57" s="24">
        <v>26</v>
      </c>
      <c r="H57" s="24">
        <v>15</v>
      </c>
    </row>
    <row r="58" spans="1:8">
      <c r="A58" s="23" t="s">
        <v>168</v>
      </c>
      <c r="B58" s="24">
        <v>338</v>
      </c>
      <c r="C58" s="24">
        <v>79</v>
      </c>
      <c r="D58" s="24">
        <v>188</v>
      </c>
      <c r="E58" s="24">
        <v>8</v>
      </c>
      <c r="F58" s="24">
        <v>108</v>
      </c>
      <c r="G58" s="24">
        <v>13</v>
      </c>
      <c r="H58" s="24">
        <v>9</v>
      </c>
    </row>
    <row r="59" spans="1:8">
      <c r="A59" s="23" t="s">
        <v>169</v>
      </c>
      <c r="B59" s="24">
        <v>94</v>
      </c>
      <c r="C59" s="24">
        <v>29</v>
      </c>
      <c r="D59" s="24">
        <v>40</v>
      </c>
      <c r="E59" s="24">
        <v>3</v>
      </c>
      <c r="F59" s="24">
        <v>25</v>
      </c>
      <c r="G59" s="24">
        <v>5</v>
      </c>
      <c r="H59" s="24">
        <v>2</v>
      </c>
    </row>
    <row r="60" spans="1:8">
      <c r="A60" s="23" t="s">
        <v>128</v>
      </c>
      <c r="B60" s="24">
        <v>30</v>
      </c>
      <c r="C60" s="24">
        <v>7</v>
      </c>
      <c r="D60" s="24">
        <v>14</v>
      </c>
      <c r="E60" s="24">
        <v>2</v>
      </c>
      <c r="F60" s="24">
        <v>5</v>
      </c>
      <c r="G60" s="24">
        <v>1</v>
      </c>
      <c r="H60" s="24">
        <v>4</v>
      </c>
    </row>
    <row r="61" spans="1:8">
      <c r="A61" s="8" t="s">
        <v>170</v>
      </c>
      <c r="B61" s="8"/>
      <c r="C61" s="8"/>
      <c r="D61" s="8"/>
      <c r="E61" s="8"/>
      <c r="F61" s="8"/>
      <c r="G61" s="8"/>
      <c r="H61" s="8"/>
    </row>
    <row r="62" spans="1:8">
      <c r="A62" s="23" t="s">
        <v>171</v>
      </c>
      <c r="B62" s="24">
        <v>386</v>
      </c>
      <c r="C62" s="24">
        <v>138</v>
      </c>
      <c r="D62" s="24">
        <v>192</v>
      </c>
      <c r="E62" s="24">
        <v>10</v>
      </c>
      <c r="F62" s="24">
        <v>71</v>
      </c>
      <c r="G62" s="24">
        <v>10</v>
      </c>
      <c r="H62" s="24">
        <v>8</v>
      </c>
    </row>
    <row r="63" spans="1:8">
      <c r="A63" s="23" t="s">
        <v>172</v>
      </c>
      <c r="B63" s="24">
        <v>919</v>
      </c>
      <c r="C63" s="24">
        <v>256</v>
      </c>
      <c r="D63" s="24">
        <v>520</v>
      </c>
      <c r="E63" s="24">
        <v>31</v>
      </c>
      <c r="F63" s="24">
        <v>227</v>
      </c>
      <c r="G63" s="24">
        <v>19</v>
      </c>
      <c r="H63" s="24">
        <v>18</v>
      </c>
    </row>
    <row r="64" spans="1:8">
      <c r="A64" s="23" t="s">
        <v>173</v>
      </c>
      <c r="B64" s="24">
        <v>978</v>
      </c>
      <c r="C64" s="24">
        <v>112</v>
      </c>
      <c r="D64" s="24">
        <v>679</v>
      </c>
      <c r="E64" s="24">
        <v>41</v>
      </c>
      <c r="F64" s="24">
        <v>364</v>
      </c>
      <c r="G64" s="24">
        <v>44</v>
      </c>
      <c r="H64" s="24">
        <v>18</v>
      </c>
    </row>
    <row r="65" spans="1:8">
      <c r="A65" s="23" t="s">
        <v>174</v>
      </c>
      <c r="B65" s="24">
        <v>347</v>
      </c>
      <c r="C65" s="24">
        <v>23</v>
      </c>
      <c r="D65" s="24">
        <v>250</v>
      </c>
      <c r="E65" s="24">
        <v>13</v>
      </c>
      <c r="F65" s="24">
        <v>150</v>
      </c>
      <c r="G65" s="24">
        <v>11</v>
      </c>
      <c r="H65" s="24">
        <v>6</v>
      </c>
    </row>
    <row r="66" spans="1:8">
      <c r="A66" s="23" t="s">
        <v>128</v>
      </c>
      <c r="B66" s="24">
        <v>47</v>
      </c>
      <c r="C66" s="24">
        <v>8</v>
      </c>
      <c r="D66" s="24">
        <v>26</v>
      </c>
      <c r="E66" s="24">
        <v>4</v>
      </c>
      <c r="F66" s="24">
        <v>7</v>
      </c>
      <c r="G66" s="24">
        <v>3</v>
      </c>
      <c r="H66" s="24">
        <v>5</v>
      </c>
    </row>
    <row r="67" spans="1:8">
      <c r="A67" s="8" t="s">
        <v>175</v>
      </c>
      <c r="B67" s="8"/>
      <c r="C67" s="8"/>
      <c r="D67" s="8"/>
      <c r="E67" s="8"/>
      <c r="F67" s="8"/>
      <c r="G67" s="8"/>
      <c r="H67" s="8"/>
    </row>
    <row r="68" spans="1:8">
      <c r="A68" s="23" t="s">
        <v>176</v>
      </c>
      <c r="B68" s="24">
        <v>425</v>
      </c>
      <c r="C68" s="24">
        <v>76</v>
      </c>
      <c r="D68" s="24">
        <v>284</v>
      </c>
      <c r="E68" s="24">
        <v>12</v>
      </c>
      <c r="F68" s="24">
        <v>134</v>
      </c>
      <c r="G68" s="24">
        <v>12</v>
      </c>
      <c r="H68" s="24">
        <v>4</v>
      </c>
    </row>
    <row r="69" spans="1:8">
      <c r="A69" s="23" t="s">
        <v>177</v>
      </c>
      <c r="B69" s="24">
        <v>811</v>
      </c>
      <c r="C69" s="24">
        <v>145</v>
      </c>
      <c r="D69" s="24">
        <v>543</v>
      </c>
      <c r="E69" s="24">
        <v>41</v>
      </c>
      <c r="F69" s="24">
        <v>223</v>
      </c>
      <c r="G69" s="24">
        <v>25</v>
      </c>
      <c r="H69" s="24">
        <v>17</v>
      </c>
    </row>
    <row r="70" spans="1:8">
      <c r="A70" s="23" t="s">
        <v>178</v>
      </c>
      <c r="B70" s="24">
        <v>207</v>
      </c>
      <c r="C70" s="24">
        <v>25</v>
      </c>
      <c r="D70" s="24">
        <v>148</v>
      </c>
      <c r="E70" s="24">
        <v>15</v>
      </c>
      <c r="F70" s="24">
        <v>73</v>
      </c>
      <c r="G70" s="24">
        <v>9</v>
      </c>
      <c r="H70" s="24">
        <v>6</v>
      </c>
    </row>
    <row r="71" spans="1:8">
      <c r="A71" s="23" t="s">
        <v>179</v>
      </c>
      <c r="B71" s="24">
        <v>154</v>
      </c>
      <c r="C71" s="24">
        <v>16</v>
      </c>
      <c r="D71" s="24">
        <v>116</v>
      </c>
      <c r="E71" s="24">
        <v>8</v>
      </c>
      <c r="F71" s="24">
        <v>59</v>
      </c>
      <c r="G71" s="24">
        <v>6</v>
      </c>
      <c r="H71" s="24">
        <v>1</v>
      </c>
    </row>
    <row r="72" spans="1:8">
      <c r="A72" s="23" t="s">
        <v>180</v>
      </c>
      <c r="B72" s="24">
        <v>318</v>
      </c>
      <c r="C72" s="24">
        <v>36</v>
      </c>
      <c r="D72" s="24">
        <v>236</v>
      </c>
      <c r="E72" s="24">
        <v>19</v>
      </c>
      <c r="F72" s="24">
        <v>121</v>
      </c>
      <c r="G72" s="24">
        <v>13</v>
      </c>
      <c r="H72" s="24">
        <v>5</v>
      </c>
    </row>
    <row r="73" spans="1:8">
      <c r="A73" s="23" t="s">
        <v>181</v>
      </c>
      <c r="B73" s="24">
        <v>203</v>
      </c>
      <c r="C73" s="24">
        <v>22</v>
      </c>
      <c r="D73" s="24">
        <v>153</v>
      </c>
      <c r="E73" s="24">
        <v>16</v>
      </c>
      <c r="F73" s="24">
        <v>62</v>
      </c>
      <c r="G73" s="24">
        <v>9</v>
      </c>
      <c r="H73" s="24">
        <v>2</v>
      </c>
    </row>
    <row r="74" spans="1:8">
      <c r="A74" s="23" t="s">
        <v>182</v>
      </c>
      <c r="B74" s="24">
        <v>79</v>
      </c>
      <c r="C74" s="24">
        <v>14</v>
      </c>
      <c r="D74" s="24">
        <v>51</v>
      </c>
      <c r="E74" s="24">
        <v>5</v>
      </c>
      <c r="F74" s="24">
        <v>29</v>
      </c>
      <c r="G74" s="24">
        <v>2</v>
      </c>
      <c r="H74" s="24">
        <v>0</v>
      </c>
    </row>
    <row r="75" spans="1:8">
      <c r="A75" s="23" t="s">
        <v>183</v>
      </c>
      <c r="B75" s="24">
        <v>68</v>
      </c>
      <c r="C75" s="24">
        <v>6</v>
      </c>
      <c r="D75" s="24">
        <v>55</v>
      </c>
      <c r="E75" s="24">
        <v>3</v>
      </c>
      <c r="F75" s="24">
        <v>30</v>
      </c>
      <c r="G75" s="24">
        <v>2</v>
      </c>
      <c r="H75" s="24">
        <v>1</v>
      </c>
    </row>
    <row r="76" spans="1:8">
      <c r="A76" s="23" t="s">
        <v>184</v>
      </c>
      <c r="B76" s="24">
        <v>586</v>
      </c>
      <c r="C76" s="24">
        <v>75</v>
      </c>
      <c r="D76" s="24">
        <v>414</v>
      </c>
      <c r="E76" s="24">
        <v>36</v>
      </c>
      <c r="F76" s="24">
        <v>198</v>
      </c>
      <c r="G76" s="24">
        <v>21</v>
      </c>
      <c r="H76" s="24">
        <v>15</v>
      </c>
    </row>
    <row r="77" spans="1:8">
      <c r="A77" s="23" t="s">
        <v>185</v>
      </c>
      <c r="B77" s="24">
        <v>276</v>
      </c>
      <c r="C77" s="24">
        <v>37</v>
      </c>
      <c r="D77" s="24">
        <v>207</v>
      </c>
      <c r="E77" s="24">
        <v>23</v>
      </c>
      <c r="F77" s="24">
        <v>95</v>
      </c>
      <c r="G77" s="24">
        <v>10</v>
      </c>
      <c r="H77" s="24">
        <v>2</v>
      </c>
    </row>
    <row r="78" spans="1:8">
      <c r="A78" s="23" t="s">
        <v>152</v>
      </c>
      <c r="B78" s="24">
        <v>197</v>
      </c>
      <c r="C78" s="24">
        <v>49</v>
      </c>
      <c r="D78" s="24">
        <v>117</v>
      </c>
      <c r="E78" s="24">
        <v>8</v>
      </c>
      <c r="F78" s="24">
        <v>49</v>
      </c>
      <c r="G78" s="24">
        <v>4</v>
      </c>
      <c r="H78" s="24">
        <v>4</v>
      </c>
    </row>
    <row r="79" spans="1:8">
      <c r="A79" s="23" t="s">
        <v>186</v>
      </c>
      <c r="B79" s="24">
        <v>944</v>
      </c>
      <c r="C79" s="24">
        <v>234</v>
      </c>
      <c r="D79" s="24">
        <v>517</v>
      </c>
      <c r="E79" s="24">
        <v>16</v>
      </c>
      <c r="F79" s="24">
        <v>295</v>
      </c>
      <c r="G79" s="24">
        <v>30</v>
      </c>
      <c r="H79" s="24">
        <v>20</v>
      </c>
    </row>
    <row r="80" spans="1:8">
      <c r="A80" s="23" t="s">
        <v>128</v>
      </c>
      <c r="B80" s="24">
        <v>41</v>
      </c>
      <c r="C80" s="24">
        <v>11</v>
      </c>
      <c r="D80" s="24">
        <v>21</v>
      </c>
      <c r="E80" s="24">
        <v>2</v>
      </c>
      <c r="F80" s="24">
        <v>12</v>
      </c>
      <c r="G80" s="24">
        <v>3</v>
      </c>
      <c r="H80" s="24">
        <v>0</v>
      </c>
    </row>
    <row r="81" spans="1:8">
      <c r="A81" s="8" t="s">
        <v>187</v>
      </c>
      <c r="B81" s="8"/>
      <c r="C81" s="8"/>
      <c r="D81" s="8"/>
      <c r="E81" s="8"/>
      <c r="F81" s="8"/>
      <c r="G81" s="8"/>
      <c r="H81" s="8"/>
    </row>
    <row r="82" spans="1:8">
      <c r="A82" s="23" t="s">
        <v>188</v>
      </c>
      <c r="B82" s="24">
        <v>2041</v>
      </c>
      <c r="C82" s="24">
        <v>292</v>
      </c>
      <c r="D82" s="24">
        <v>1373</v>
      </c>
      <c r="E82" s="24">
        <v>92</v>
      </c>
      <c r="F82" s="24">
        <v>696</v>
      </c>
      <c r="G82" s="24">
        <v>60</v>
      </c>
      <c r="H82" s="24">
        <v>44</v>
      </c>
    </row>
    <row r="83" spans="1:8">
      <c r="A83" s="23" t="s">
        <v>189</v>
      </c>
      <c r="B83" s="24">
        <v>221</v>
      </c>
      <c r="C83" s="24">
        <v>59</v>
      </c>
      <c r="D83" s="24">
        <v>135</v>
      </c>
      <c r="E83" s="24">
        <v>1</v>
      </c>
      <c r="F83" s="24">
        <v>57</v>
      </c>
      <c r="G83" s="24">
        <v>7</v>
      </c>
      <c r="H83" s="24">
        <v>2</v>
      </c>
    </row>
    <row r="84" spans="1:8">
      <c r="A84" s="23" t="s">
        <v>190</v>
      </c>
      <c r="B84" s="24">
        <v>64</v>
      </c>
      <c r="C84" s="24">
        <v>21</v>
      </c>
      <c r="D84" s="24">
        <v>32</v>
      </c>
      <c r="E84" s="24">
        <v>1</v>
      </c>
      <c r="F84" s="24">
        <v>12</v>
      </c>
      <c r="G84" s="24">
        <v>4</v>
      </c>
      <c r="H84" s="24">
        <v>3</v>
      </c>
    </row>
    <row r="85" spans="1:8">
      <c r="A85" s="23" t="s">
        <v>191</v>
      </c>
      <c r="B85" s="24">
        <v>158</v>
      </c>
      <c r="C85" s="24">
        <v>81</v>
      </c>
      <c r="D85" s="24">
        <v>59</v>
      </c>
      <c r="E85" s="24">
        <v>2</v>
      </c>
      <c r="F85" s="24">
        <v>22</v>
      </c>
      <c r="G85" s="24">
        <v>2</v>
      </c>
      <c r="H85" s="24">
        <v>2</v>
      </c>
    </row>
    <row r="86" spans="1:8">
      <c r="A86" s="23" t="s">
        <v>192</v>
      </c>
      <c r="B86" s="24">
        <v>120</v>
      </c>
      <c r="C86" s="24">
        <v>60</v>
      </c>
      <c r="D86" s="24">
        <v>47</v>
      </c>
      <c r="E86" s="24">
        <v>0</v>
      </c>
      <c r="F86" s="24">
        <v>15</v>
      </c>
      <c r="G86" s="24">
        <v>1</v>
      </c>
      <c r="H86" s="24">
        <v>2</v>
      </c>
    </row>
    <row r="87" spans="1:8">
      <c r="A87" s="23" t="s">
        <v>193</v>
      </c>
      <c r="B87" s="24">
        <v>10</v>
      </c>
      <c r="C87" s="24">
        <v>7</v>
      </c>
      <c r="D87" s="24">
        <v>1</v>
      </c>
      <c r="E87" s="24">
        <v>0</v>
      </c>
      <c r="F87" s="24">
        <v>0</v>
      </c>
      <c r="G87" s="24">
        <v>2</v>
      </c>
      <c r="H87" s="24">
        <v>0</v>
      </c>
    </row>
    <row r="88" spans="1:8">
      <c r="A88" s="23" t="s">
        <v>152</v>
      </c>
      <c r="B88" s="24">
        <v>39</v>
      </c>
      <c r="C88" s="24">
        <v>13</v>
      </c>
      <c r="D88" s="24">
        <v>8</v>
      </c>
      <c r="E88" s="24">
        <v>2</v>
      </c>
      <c r="F88" s="24">
        <v>9</v>
      </c>
      <c r="G88" s="24">
        <v>10</v>
      </c>
      <c r="H88" s="24">
        <v>0</v>
      </c>
    </row>
    <row r="89" spans="1:8">
      <c r="A89" s="23" t="s">
        <v>128</v>
      </c>
      <c r="B89" s="24">
        <v>24</v>
      </c>
      <c r="C89" s="24">
        <v>4</v>
      </c>
      <c r="D89" s="24">
        <v>12</v>
      </c>
      <c r="E89" s="24">
        <v>1</v>
      </c>
      <c r="F89" s="24">
        <v>8</v>
      </c>
      <c r="G89" s="24">
        <v>1</v>
      </c>
      <c r="H89" s="24">
        <v>2</v>
      </c>
    </row>
    <row r="90" spans="1:8">
      <c r="A90" s="8" t="s">
        <v>194</v>
      </c>
      <c r="B90" s="8"/>
      <c r="C90" s="8"/>
      <c r="D90" s="8"/>
      <c r="E90" s="8"/>
      <c r="F90" s="8"/>
      <c r="G90" s="8"/>
      <c r="H90" s="8"/>
    </row>
    <row r="91" spans="1:8">
      <c r="A91" s="23" t="s">
        <v>195</v>
      </c>
      <c r="B91" s="24">
        <v>1341</v>
      </c>
      <c r="C91" s="24">
        <v>273</v>
      </c>
      <c r="D91" s="24">
        <v>859</v>
      </c>
      <c r="E91" s="24">
        <v>42</v>
      </c>
      <c r="F91" s="24">
        <v>399</v>
      </c>
      <c r="G91" s="24">
        <v>46</v>
      </c>
      <c r="H91" s="24">
        <v>29</v>
      </c>
    </row>
    <row r="92" spans="1:8">
      <c r="A92" s="23" t="s">
        <v>196</v>
      </c>
      <c r="B92" s="24">
        <v>523</v>
      </c>
      <c r="C92" s="24">
        <v>110</v>
      </c>
      <c r="D92" s="24">
        <v>335</v>
      </c>
      <c r="E92" s="24">
        <v>20</v>
      </c>
      <c r="F92" s="24">
        <v>172</v>
      </c>
      <c r="G92" s="24">
        <v>16</v>
      </c>
      <c r="H92" s="24">
        <v>12</v>
      </c>
    </row>
    <row r="93" spans="1:8">
      <c r="A93" s="23" t="s">
        <v>197</v>
      </c>
      <c r="B93" s="24">
        <v>116</v>
      </c>
      <c r="C93" s="24">
        <v>26</v>
      </c>
      <c r="D93" s="24">
        <v>75</v>
      </c>
      <c r="E93" s="24">
        <v>1</v>
      </c>
      <c r="F93" s="24">
        <v>31</v>
      </c>
      <c r="G93" s="24">
        <v>6</v>
      </c>
      <c r="H93" s="24">
        <v>1</v>
      </c>
    </row>
    <row r="94" spans="1:8">
      <c r="A94" s="23" t="s">
        <v>198</v>
      </c>
      <c r="B94" s="24">
        <v>25</v>
      </c>
      <c r="C94" s="24">
        <v>4</v>
      </c>
      <c r="D94" s="24">
        <v>9</v>
      </c>
      <c r="E94" s="24">
        <v>0</v>
      </c>
      <c r="F94" s="24">
        <v>13</v>
      </c>
      <c r="G94" s="24">
        <v>0</v>
      </c>
      <c r="H94" s="24">
        <v>0</v>
      </c>
    </row>
    <row r="95" spans="1:8">
      <c r="A95" s="23" t="s">
        <v>199</v>
      </c>
      <c r="B95" s="24">
        <v>68</v>
      </c>
      <c r="C95" s="24">
        <v>8</v>
      </c>
      <c r="D95" s="24">
        <v>47</v>
      </c>
      <c r="E95" s="24">
        <v>4</v>
      </c>
      <c r="F95" s="24">
        <v>23</v>
      </c>
      <c r="G95" s="24">
        <v>3</v>
      </c>
      <c r="H95" s="24">
        <v>2</v>
      </c>
    </row>
    <row r="96" spans="1:8">
      <c r="A96" s="23" t="s">
        <v>200</v>
      </c>
      <c r="B96" s="24">
        <v>1248</v>
      </c>
      <c r="C96" s="24">
        <v>166</v>
      </c>
      <c r="D96" s="24">
        <v>924</v>
      </c>
      <c r="E96" s="24">
        <v>74</v>
      </c>
      <c r="F96" s="24">
        <v>372</v>
      </c>
      <c r="G96" s="24">
        <v>32</v>
      </c>
      <c r="H96" s="24">
        <v>25</v>
      </c>
    </row>
    <row r="97" spans="1:8">
      <c r="A97" s="23" t="s">
        <v>201</v>
      </c>
      <c r="B97" s="24">
        <v>725</v>
      </c>
      <c r="C97" s="24">
        <v>81</v>
      </c>
      <c r="D97" s="24">
        <v>492</v>
      </c>
      <c r="E97" s="24">
        <v>19</v>
      </c>
      <c r="F97" s="24">
        <v>284</v>
      </c>
      <c r="G97" s="24">
        <v>27</v>
      </c>
      <c r="H97" s="24">
        <v>8</v>
      </c>
    </row>
    <row r="98" spans="1:8">
      <c r="A98" s="23" t="s">
        <v>202</v>
      </c>
      <c r="B98" s="24">
        <v>550</v>
      </c>
      <c r="C98" s="24">
        <v>162</v>
      </c>
      <c r="D98" s="24">
        <v>292</v>
      </c>
      <c r="E98" s="24">
        <v>11</v>
      </c>
      <c r="F98" s="24">
        <v>149</v>
      </c>
      <c r="G98" s="24">
        <v>16</v>
      </c>
      <c r="H98" s="24">
        <v>13</v>
      </c>
    </row>
    <row r="99" spans="1:8">
      <c r="A99" s="23" t="s">
        <v>203</v>
      </c>
      <c r="B99" s="24">
        <v>563</v>
      </c>
      <c r="C99" s="24">
        <v>135</v>
      </c>
      <c r="D99" s="24">
        <v>364</v>
      </c>
      <c r="E99" s="24">
        <v>17</v>
      </c>
      <c r="F99" s="24">
        <v>165</v>
      </c>
      <c r="G99" s="24">
        <v>19</v>
      </c>
      <c r="H99" s="24">
        <v>4</v>
      </c>
    </row>
    <row r="100" spans="1:8">
      <c r="A100" s="23" t="s">
        <v>204</v>
      </c>
      <c r="B100" s="24">
        <v>319</v>
      </c>
      <c r="C100" s="24">
        <v>94</v>
      </c>
      <c r="D100" s="24">
        <v>163</v>
      </c>
      <c r="E100" s="24">
        <v>4</v>
      </c>
      <c r="F100" s="24">
        <v>94</v>
      </c>
      <c r="G100" s="24">
        <v>6</v>
      </c>
      <c r="H100" s="24">
        <v>5</v>
      </c>
    </row>
    <row r="101" spans="1:8">
      <c r="A101" s="23" t="s">
        <v>205</v>
      </c>
      <c r="B101" s="24">
        <v>6</v>
      </c>
      <c r="C101" s="24">
        <v>1</v>
      </c>
      <c r="D101" s="24">
        <v>4</v>
      </c>
      <c r="E101" s="24">
        <v>0</v>
      </c>
      <c r="F101" s="24">
        <v>2</v>
      </c>
      <c r="G101" s="24">
        <v>0</v>
      </c>
      <c r="H101" s="24">
        <v>0</v>
      </c>
    </row>
    <row r="102" spans="1:8">
      <c r="A102" s="23" t="s">
        <v>206</v>
      </c>
      <c r="B102" s="24">
        <v>42</v>
      </c>
      <c r="C102" s="24">
        <v>7</v>
      </c>
      <c r="D102" s="24">
        <v>17</v>
      </c>
      <c r="E102" s="24">
        <v>1</v>
      </c>
      <c r="F102" s="24">
        <v>19</v>
      </c>
      <c r="G102" s="24">
        <v>4</v>
      </c>
      <c r="H102" s="24">
        <v>1</v>
      </c>
    </row>
    <row r="103" spans="1:8">
      <c r="A103" s="23" t="s">
        <v>152</v>
      </c>
      <c r="B103" s="24">
        <v>39</v>
      </c>
      <c r="C103" s="24">
        <v>11</v>
      </c>
      <c r="D103" s="24">
        <v>10</v>
      </c>
      <c r="E103" s="24">
        <v>2</v>
      </c>
      <c r="F103" s="24">
        <v>19</v>
      </c>
      <c r="G103" s="24">
        <v>4</v>
      </c>
      <c r="H103" s="24">
        <v>0</v>
      </c>
    </row>
    <row r="104" spans="1:8">
      <c r="A104" s="23" t="s">
        <v>128</v>
      </c>
      <c r="B104" s="24">
        <v>193</v>
      </c>
      <c r="C104" s="24">
        <v>47</v>
      </c>
      <c r="D104" s="24">
        <v>115</v>
      </c>
      <c r="E104" s="24">
        <v>7</v>
      </c>
      <c r="F104" s="24">
        <v>43</v>
      </c>
      <c r="G104" s="24">
        <v>7</v>
      </c>
      <c r="H104" s="24">
        <v>8</v>
      </c>
    </row>
    <row r="105" spans="1:8">
      <c r="A105" s="8" t="s">
        <v>207</v>
      </c>
      <c r="B105" s="8"/>
      <c r="C105" s="8"/>
      <c r="D105" s="8"/>
      <c r="E105" s="8"/>
      <c r="F105" s="8"/>
      <c r="G105" s="8"/>
      <c r="H105" s="8"/>
    </row>
    <row r="106" spans="1:8">
      <c r="A106" s="23" t="s">
        <v>208</v>
      </c>
      <c r="B106" s="24">
        <v>1480</v>
      </c>
      <c r="C106" s="24">
        <v>290</v>
      </c>
      <c r="D106" s="24">
        <v>940</v>
      </c>
      <c r="E106" s="24">
        <v>60</v>
      </c>
      <c r="F106" s="24">
        <v>457</v>
      </c>
      <c r="G106" s="24">
        <v>37</v>
      </c>
      <c r="H106" s="24">
        <v>31</v>
      </c>
    </row>
    <row r="107" spans="1:8">
      <c r="A107" s="23" t="s">
        <v>209</v>
      </c>
      <c r="B107" s="24">
        <v>1280</v>
      </c>
      <c r="C107" s="24">
        <v>215</v>
      </c>
      <c r="D107" s="24">
        <v>840</v>
      </c>
      <c r="E107" s="24">
        <v>47</v>
      </c>
      <c r="F107" s="24">
        <v>421</v>
      </c>
      <c r="G107" s="24">
        <v>37</v>
      </c>
      <c r="H107" s="24">
        <v>25</v>
      </c>
    </row>
    <row r="108" spans="1:8">
      <c r="A108" s="23" t="s">
        <v>210</v>
      </c>
      <c r="B108" s="24">
        <v>1167</v>
      </c>
      <c r="C108" s="24">
        <v>210</v>
      </c>
      <c r="D108" s="24">
        <v>738</v>
      </c>
      <c r="E108" s="24">
        <v>44</v>
      </c>
      <c r="F108" s="24">
        <v>378</v>
      </c>
      <c r="G108" s="24">
        <v>40</v>
      </c>
      <c r="H108" s="24">
        <v>31</v>
      </c>
    </row>
    <row r="109" spans="1:8">
      <c r="A109" s="23" t="s">
        <v>211</v>
      </c>
      <c r="B109" s="24">
        <v>715</v>
      </c>
      <c r="C109" s="24">
        <v>122</v>
      </c>
      <c r="D109" s="24">
        <v>463</v>
      </c>
      <c r="E109" s="24">
        <v>27</v>
      </c>
      <c r="F109" s="24">
        <v>221</v>
      </c>
      <c r="G109" s="24">
        <v>19</v>
      </c>
      <c r="H109" s="24">
        <v>17</v>
      </c>
    </row>
    <row r="110" spans="1:8">
      <c r="A110" s="23" t="s">
        <v>212</v>
      </c>
      <c r="B110" s="24">
        <v>387</v>
      </c>
      <c r="C110" s="24">
        <v>77</v>
      </c>
      <c r="D110" s="24">
        <v>234</v>
      </c>
      <c r="E110" s="24">
        <v>17</v>
      </c>
      <c r="F110" s="24">
        <v>138</v>
      </c>
      <c r="G110" s="24">
        <v>14</v>
      </c>
      <c r="H110" s="24">
        <v>9</v>
      </c>
    </row>
    <row r="111" spans="1:8">
      <c r="A111" s="23" t="s">
        <v>213</v>
      </c>
      <c r="B111" s="24">
        <v>404</v>
      </c>
      <c r="C111" s="24">
        <v>124</v>
      </c>
      <c r="D111" s="24">
        <v>209</v>
      </c>
      <c r="E111" s="24">
        <v>13</v>
      </c>
      <c r="F111" s="24">
        <v>87</v>
      </c>
      <c r="G111" s="24">
        <v>15</v>
      </c>
      <c r="H111" s="24">
        <v>13</v>
      </c>
    </row>
    <row r="112" spans="1:8">
      <c r="A112" s="23" t="s">
        <v>214</v>
      </c>
      <c r="B112" s="24">
        <v>595</v>
      </c>
      <c r="C112" s="24">
        <v>97</v>
      </c>
      <c r="D112" s="24">
        <v>389</v>
      </c>
      <c r="E112" s="24">
        <v>23</v>
      </c>
      <c r="F112" s="24">
        <v>202</v>
      </c>
      <c r="G112" s="24">
        <v>17</v>
      </c>
      <c r="H112" s="24">
        <v>8</v>
      </c>
    </row>
    <row r="113" spans="1:8">
      <c r="A113" s="23" t="s">
        <v>215</v>
      </c>
      <c r="B113" s="24">
        <v>215</v>
      </c>
      <c r="C113" s="24">
        <v>43</v>
      </c>
      <c r="D113" s="24">
        <v>118</v>
      </c>
      <c r="E113" s="24">
        <v>7</v>
      </c>
      <c r="F113" s="24">
        <v>78</v>
      </c>
      <c r="G113" s="24">
        <v>5</v>
      </c>
      <c r="H113" s="24">
        <v>4</v>
      </c>
    </row>
    <row r="114" spans="1:8">
      <c r="A114" s="23" t="s">
        <v>216</v>
      </c>
      <c r="B114" s="24">
        <v>248</v>
      </c>
      <c r="C114" s="24">
        <v>53</v>
      </c>
      <c r="D114" s="24">
        <v>144</v>
      </c>
      <c r="E114" s="24">
        <v>14</v>
      </c>
      <c r="F114" s="24">
        <v>79</v>
      </c>
      <c r="G114" s="24">
        <v>7</v>
      </c>
      <c r="H114" s="24">
        <v>10</v>
      </c>
    </row>
    <row r="115" spans="1:8">
      <c r="A115" s="23" t="s">
        <v>217</v>
      </c>
      <c r="B115" s="24">
        <v>255</v>
      </c>
      <c r="C115" s="24">
        <v>56</v>
      </c>
      <c r="D115" s="24">
        <v>157</v>
      </c>
      <c r="E115" s="24">
        <v>11</v>
      </c>
      <c r="F115" s="24">
        <v>72</v>
      </c>
      <c r="G115" s="24">
        <v>6</v>
      </c>
      <c r="H115" s="24">
        <v>8</v>
      </c>
    </row>
    <row r="116" spans="1:8">
      <c r="A116" s="23" t="s">
        <v>218</v>
      </c>
      <c r="B116" s="24">
        <v>291</v>
      </c>
      <c r="C116" s="24">
        <v>54</v>
      </c>
      <c r="D116" s="24">
        <v>193</v>
      </c>
      <c r="E116" s="24">
        <v>16</v>
      </c>
      <c r="F116" s="24">
        <v>82</v>
      </c>
      <c r="G116" s="24">
        <v>12</v>
      </c>
      <c r="H116" s="24">
        <v>6</v>
      </c>
    </row>
    <row r="117" spans="1:8">
      <c r="A117" s="23" t="s">
        <v>219</v>
      </c>
      <c r="B117" s="24">
        <v>338</v>
      </c>
      <c r="C117" s="24">
        <v>51</v>
      </c>
      <c r="D117" s="24">
        <v>238</v>
      </c>
      <c r="E117" s="24">
        <v>16</v>
      </c>
      <c r="F117" s="24">
        <v>118</v>
      </c>
      <c r="G117" s="24">
        <v>9</v>
      </c>
      <c r="H117" s="24">
        <v>5</v>
      </c>
    </row>
    <row r="118" spans="1:8">
      <c r="A118" s="23" t="s">
        <v>220</v>
      </c>
      <c r="B118" s="24">
        <v>812</v>
      </c>
      <c r="C118" s="24">
        <v>128</v>
      </c>
      <c r="D118" s="24">
        <v>525</v>
      </c>
      <c r="E118" s="24">
        <v>34</v>
      </c>
      <c r="F118" s="24">
        <v>296</v>
      </c>
      <c r="G118" s="24">
        <v>23</v>
      </c>
      <c r="H118" s="24">
        <v>15</v>
      </c>
    </row>
    <row r="119" spans="1:8">
      <c r="A119" s="23" t="s">
        <v>221</v>
      </c>
      <c r="B119" s="24">
        <v>816</v>
      </c>
      <c r="C119" s="24">
        <v>134</v>
      </c>
      <c r="D119" s="24">
        <v>540</v>
      </c>
      <c r="E119" s="24">
        <v>38</v>
      </c>
      <c r="F119" s="24">
        <v>271</v>
      </c>
      <c r="G119" s="24">
        <v>23</v>
      </c>
      <c r="H119" s="24">
        <v>15</v>
      </c>
    </row>
    <row r="120" spans="1:8">
      <c r="A120" s="23" t="s">
        <v>152</v>
      </c>
      <c r="B120" s="24">
        <v>69</v>
      </c>
      <c r="C120" s="24">
        <v>15</v>
      </c>
      <c r="D120" s="24">
        <v>41</v>
      </c>
      <c r="E120" s="24">
        <v>2</v>
      </c>
      <c r="F120" s="24">
        <v>19</v>
      </c>
      <c r="G120" s="24">
        <v>4</v>
      </c>
      <c r="H120" s="24">
        <v>1</v>
      </c>
    </row>
    <row r="121" spans="1:8">
      <c r="A121" s="23" t="s">
        <v>222</v>
      </c>
      <c r="B121" s="24">
        <v>246</v>
      </c>
      <c r="C121" s="24">
        <v>65</v>
      </c>
      <c r="D121" s="24">
        <v>134</v>
      </c>
      <c r="E121" s="24">
        <v>11</v>
      </c>
      <c r="F121" s="24">
        <v>71</v>
      </c>
      <c r="G121" s="24">
        <v>12</v>
      </c>
      <c r="H121" s="24">
        <v>7</v>
      </c>
    </row>
    <row r="122" spans="1:8">
      <c r="A122" s="26" t="s">
        <v>128</v>
      </c>
      <c r="B122" s="27">
        <v>47</v>
      </c>
      <c r="C122" s="27">
        <v>17</v>
      </c>
      <c r="D122" s="27">
        <v>19</v>
      </c>
      <c r="E122" s="27">
        <v>1</v>
      </c>
      <c r="F122" s="27">
        <v>14</v>
      </c>
      <c r="G122" s="27">
        <v>2</v>
      </c>
      <c r="H122" s="27">
        <v>1</v>
      </c>
    </row>
  </sheetData>
  <phoneticPr fontId="2"/>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BDA3B-1B91-4A97-91C8-1167F40AE4B2}">
  <sheetPr codeName="Sheet6"/>
  <dimension ref="A1:J121"/>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HYPERLINK("#'目次'!B12","[6]")</f>
        <v>[6]</v>
      </c>
    </row>
    <row r="3" spans="1:10">
      <c r="A3" s="6" t="s">
        <v>114</v>
      </c>
      <c r="B3" s="7" t="s">
        <v>278</v>
      </c>
    </row>
    <row r="4" spans="1:10" s="21" customFormat="1" ht="24">
      <c r="A4" s="19" t="s">
        <v>114</v>
      </c>
      <c r="B4" s="20" t="s">
        <v>118</v>
      </c>
      <c r="C4" s="20" t="s">
        <v>279</v>
      </c>
      <c r="D4" s="20" t="s">
        <v>280</v>
      </c>
      <c r="E4" s="20" t="s">
        <v>281</v>
      </c>
      <c r="F4" s="20" t="s">
        <v>282</v>
      </c>
      <c r="G4" s="20" t="s">
        <v>283</v>
      </c>
      <c r="H4" s="20" t="s">
        <v>284</v>
      </c>
      <c r="I4" s="20" t="s">
        <v>128</v>
      </c>
      <c r="J4" s="20" t="s">
        <v>285</v>
      </c>
    </row>
    <row r="5" spans="1:10">
      <c r="A5" s="22" t="s">
        <v>121</v>
      </c>
      <c r="B5" s="9">
        <v>2677</v>
      </c>
      <c r="C5" s="9">
        <v>537</v>
      </c>
      <c r="D5" s="9">
        <v>1329</v>
      </c>
      <c r="E5" s="9">
        <v>406</v>
      </c>
      <c r="F5" s="9">
        <v>152</v>
      </c>
      <c r="G5" s="9">
        <v>88</v>
      </c>
      <c r="H5" s="9">
        <v>84</v>
      </c>
      <c r="I5" s="9">
        <v>81</v>
      </c>
      <c r="J5" s="14">
        <v>2.31433</v>
      </c>
    </row>
    <row r="6" spans="1:10">
      <c r="A6" s="8" t="s">
        <v>122</v>
      </c>
      <c r="B6" s="8"/>
      <c r="C6" s="8"/>
      <c r="D6" s="8"/>
      <c r="E6" s="8"/>
      <c r="F6" s="8"/>
      <c r="G6" s="8"/>
      <c r="H6" s="8"/>
      <c r="I6" s="8"/>
      <c r="J6" s="8"/>
    </row>
    <row r="7" spans="1:10">
      <c r="A7" s="23" t="s">
        <v>123</v>
      </c>
      <c r="B7" s="24">
        <v>380</v>
      </c>
      <c r="C7" s="24">
        <v>80</v>
      </c>
      <c r="D7" s="24">
        <v>186</v>
      </c>
      <c r="E7" s="24">
        <v>57</v>
      </c>
      <c r="F7" s="24">
        <v>27</v>
      </c>
      <c r="G7" s="24">
        <v>11</v>
      </c>
      <c r="H7" s="24">
        <v>9</v>
      </c>
      <c r="I7" s="24">
        <v>10</v>
      </c>
      <c r="J7" s="25">
        <v>2.2729729999999999</v>
      </c>
    </row>
    <row r="8" spans="1:10">
      <c r="A8" s="23" t="s">
        <v>124</v>
      </c>
      <c r="B8" s="24">
        <v>489</v>
      </c>
      <c r="C8" s="24">
        <v>74</v>
      </c>
      <c r="D8" s="24">
        <v>248</v>
      </c>
      <c r="E8" s="24">
        <v>83</v>
      </c>
      <c r="F8" s="24">
        <v>28</v>
      </c>
      <c r="G8" s="24">
        <v>15</v>
      </c>
      <c r="H8" s="24">
        <v>21</v>
      </c>
      <c r="I8" s="24">
        <v>20</v>
      </c>
      <c r="J8" s="25">
        <v>2.4264389999999998</v>
      </c>
    </row>
    <row r="9" spans="1:10">
      <c r="A9" s="23" t="s">
        <v>125</v>
      </c>
      <c r="B9" s="24">
        <v>1114</v>
      </c>
      <c r="C9" s="24">
        <v>207</v>
      </c>
      <c r="D9" s="24">
        <v>552</v>
      </c>
      <c r="E9" s="24">
        <v>178</v>
      </c>
      <c r="F9" s="24">
        <v>68</v>
      </c>
      <c r="G9" s="24">
        <v>46</v>
      </c>
      <c r="H9" s="24">
        <v>37</v>
      </c>
      <c r="I9" s="24">
        <v>26</v>
      </c>
      <c r="J9" s="25">
        <v>2.3878680000000001</v>
      </c>
    </row>
    <row r="10" spans="1:10">
      <c r="A10" s="23" t="s">
        <v>126</v>
      </c>
      <c r="B10" s="24">
        <v>521</v>
      </c>
      <c r="C10" s="24">
        <v>135</v>
      </c>
      <c r="D10" s="24">
        <v>263</v>
      </c>
      <c r="E10" s="24">
        <v>61</v>
      </c>
      <c r="F10" s="24">
        <v>20</v>
      </c>
      <c r="G10" s="24">
        <v>15</v>
      </c>
      <c r="H10" s="24">
        <v>12</v>
      </c>
      <c r="I10" s="24">
        <v>15</v>
      </c>
      <c r="J10" s="25">
        <v>2.1245059999999998</v>
      </c>
    </row>
    <row r="11" spans="1:10">
      <c r="A11" s="23" t="s">
        <v>127</v>
      </c>
      <c r="B11" s="24">
        <v>129</v>
      </c>
      <c r="C11" s="24">
        <v>32</v>
      </c>
      <c r="D11" s="24">
        <v>61</v>
      </c>
      <c r="E11" s="24">
        <v>16</v>
      </c>
      <c r="F11" s="24">
        <v>6</v>
      </c>
      <c r="G11" s="24">
        <v>1</v>
      </c>
      <c r="H11" s="24">
        <v>5</v>
      </c>
      <c r="I11" s="24">
        <v>8</v>
      </c>
      <c r="J11" s="25">
        <v>2.1818179999999998</v>
      </c>
    </row>
    <row r="12" spans="1:10">
      <c r="A12" s="23" t="s">
        <v>128</v>
      </c>
      <c r="B12" s="24">
        <v>44</v>
      </c>
      <c r="C12" s="24">
        <v>9</v>
      </c>
      <c r="D12" s="24">
        <v>19</v>
      </c>
      <c r="E12" s="24">
        <v>11</v>
      </c>
      <c r="F12" s="24">
        <v>3</v>
      </c>
      <c r="G12" s="24">
        <v>0</v>
      </c>
      <c r="H12" s="24">
        <v>0</v>
      </c>
      <c r="I12" s="24">
        <v>2</v>
      </c>
      <c r="J12" s="25">
        <v>2.1904759999999999</v>
      </c>
    </row>
    <row r="13" spans="1:10">
      <c r="A13" s="8" t="s">
        <v>129</v>
      </c>
      <c r="B13" s="8"/>
      <c r="C13" s="8"/>
      <c r="D13" s="8"/>
      <c r="E13" s="8"/>
      <c r="F13" s="8"/>
      <c r="G13" s="8"/>
      <c r="H13" s="8"/>
      <c r="I13" s="8"/>
      <c r="J13" s="8"/>
    </row>
    <row r="14" spans="1:10">
      <c r="A14" s="23" t="s">
        <v>130</v>
      </c>
      <c r="B14" s="24">
        <v>799</v>
      </c>
      <c r="C14" s="24">
        <v>142</v>
      </c>
      <c r="D14" s="24">
        <v>399</v>
      </c>
      <c r="E14" s="24">
        <v>122</v>
      </c>
      <c r="F14" s="24">
        <v>46</v>
      </c>
      <c r="G14" s="24">
        <v>32</v>
      </c>
      <c r="H14" s="24">
        <v>36</v>
      </c>
      <c r="I14" s="24">
        <v>22</v>
      </c>
      <c r="J14" s="25">
        <v>2.418275</v>
      </c>
    </row>
    <row r="15" spans="1:10">
      <c r="A15" s="23" t="s">
        <v>131</v>
      </c>
      <c r="B15" s="24">
        <v>1245</v>
      </c>
      <c r="C15" s="24">
        <v>226</v>
      </c>
      <c r="D15" s="24">
        <v>633</v>
      </c>
      <c r="E15" s="24">
        <v>194</v>
      </c>
      <c r="F15" s="24">
        <v>75</v>
      </c>
      <c r="G15" s="24">
        <v>43</v>
      </c>
      <c r="H15" s="24">
        <v>36</v>
      </c>
      <c r="I15" s="24">
        <v>38</v>
      </c>
      <c r="J15" s="25">
        <v>2.3330570000000002</v>
      </c>
    </row>
    <row r="16" spans="1:10">
      <c r="A16" s="23" t="s">
        <v>132</v>
      </c>
      <c r="B16" s="24">
        <v>504</v>
      </c>
      <c r="C16" s="24">
        <v>136</v>
      </c>
      <c r="D16" s="24">
        <v>237</v>
      </c>
      <c r="E16" s="24">
        <v>66</v>
      </c>
      <c r="F16" s="24">
        <v>26</v>
      </c>
      <c r="G16" s="24">
        <v>11</v>
      </c>
      <c r="H16" s="24">
        <v>12</v>
      </c>
      <c r="I16" s="24">
        <v>16</v>
      </c>
      <c r="J16" s="25">
        <v>2.1680329999999999</v>
      </c>
    </row>
    <row r="17" spans="1:10">
      <c r="A17" s="23" t="s">
        <v>133</v>
      </c>
      <c r="B17" s="24">
        <v>82</v>
      </c>
      <c r="C17" s="24">
        <v>29</v>
      </c>
      <c r="D17" s="24">
        <v>30</v>
      </c>
      <c r="E17" s="24">
        <v>15</v>
      </c>
      <c r="F17" s="24">
        <v>2</v>
      </c>
      <c r="G17" s="24">
        <v>1</v>
      </c>
      <c r="H17" s="24">
        <v>0</v>
      </c>
      <c r="I17" s="24">
        <v>5</v>
      </c>
      <c r="J17" s="25">
        <v>1.9090910000000001</v>
      </c>
    </row>
    <row r="18" spans="1:10">
      <c r="A18" s="23" t="s">
        <v>128</v>
      </c>
      <c r="B18" s="24">
        <v>47</v>
      </c>
      <c r="C18" s="24">
        <v>4</v>
      </c>
      <c r="D18" s="24">
        <v>30</v>
      </c>
      <c r="E18" s="24">
        <v>9</v>
      </c>
      <c r="F18" s="24">
        <v>3</v>
      </c>
      <c r="G18" s="24">
        <v>1</v>
      </c>
      <c r="H18" s="24">
        <v>0</v>
      </c>
      <c r="I18" s="24">
        <v>0</v>
      </c>
      <c r="J18" s="25">
        <v>2.2978719999999999</v>
      </c>
    </row>
    <row r="19" spans="1:10">
      <c r="A19" s="8" t="s">
        <v>134</v>
      </c>
      <c r="B19" s="8"/>
      <c r="C19" s="8"/>
      <c r="D19" s="8"/>
      <c r="E19" s="8"/>
      <c r="F19" s="8"/>
      <c r="G19" s="8"/>
      <c r="H19" s="8"/>
      <c r="I19" s="8"/>
      <c r="J19" s="8"/>
    </row>
    <row r="20" spans="1:10">
      <c r="A20" s="23" t="s">
        <v>135</v>
      </c>
      <c r="B20" s="24">
        <v>128</v>
      </c>
      <c r="C20" s="24">
        <v>55</v>
      </c>
      <c r="D20" s="24">
        <v>35</v>
      </c>
      <c r="E20" s="24">
        <v>15</v>
      </c>
      <c r="F20" s="24">
        <v>8</v>
      </c>
      <c r="G20" s="24">
        <v>7</v>
      </c>
      <c r="H20" s="24">
        <v>2</v>
      </c>
      <c r="I20" s="24">
        <v>6</v>
      </c>
      <c r="J20" s="25">
        <v>2.1393439999999999</v>
      </c>
    </row>
    <row r="21" spans="1:10">
      <c r="A21" s="23" t="s">
        <v>136</v>
      </c>
      <c r="B21" s="24">
        <v>138</v>
      </c>
      <c r="C21" s="24">
        <v>46</v>
      </c>
      <c r="D21" s="24">
        <v>57</v>
      </c>
      <c r="E21" s="24">
        <v>16</v>
      </c>
      <c r="F21" s="24">
        <v>5</v>
      </c>
      <c r="G21" s="24">
        <v>1</v>
      </c>
      <c r="H21" s="24">
        <v>4</v>
      </c>
      <c r="I21" s="24">
        <v>9</v>
      </c>
      <c r="J21" s="25">
        <v>2.007752</v>
      </c>
    </row>
    <row r="22" spans="1:10">
      <c r="A22" s="23" t="s">
        <v>137</v>
      </c>
      <c r="B22" s="24">
        <v>119</v>
      </c>
      <c r="C22" s="24">
        <v>37</v>
      </c>
      <c r="D22" s="24">
        <v>54</v>
      </c>
      <c r="E22" s="24">
        <v>14</v>
      </c>
      <c r="F22" s="24">
        <v>3</v>
      </c>
      <c r="G22" s="24">
        <v>2</v>
      </c>
      <c r="H22" s="24">
        <v>4</v>
      </c>
      <c r="I22" s="24">
        <v>5</v>
      </c>
      <c r="J22" s="25">
        <v>2.04386</v>
      </c>
    </row>
    <row r="23" spans="1:10">
      <c r="A23" s="23" t="s">
        <v>138</v>
      </c>
      <c r="B23" s="24">
        <v>142</v>
      </c>
      <c r="C23" s="24">
        <v>38</v>
      </c>
      <c r="D23" s="24">
        <v>73</v>
      </c>
      <c r="E23" s="24">
        <v>17</v>
      </c>
      <c r="F23" s="24">
        <v>7</v>
      </c>
      <c r="G23" s="24">
        <v>1</v>
      </c>
      <c r="H23" s="24">
        <v>4</v>
      </c>
      <c r="I23" s="24">
        <v>2</v>
      </c>
      <c r="J23" s="25">
        <v>2.1</v>
      </c>
    </row>
    <row r="24" spans="1:10">
      <c r="A24" s="23" t="s">
        <v>139</v>
      </c>
      <c r="B24" s="24">
        <v>170</v>
      </c>
      <c r="C24" s="24">
        <v>30</v>
      </c>
      <c r="D24" s="24">
        <v>88</v>
      </c>
      <c r="E24" s="24">
        <v>35</v>
      </c>
      <c r="F24" s="24">
        <v>6</v>
      </c>
      <c r="G24" s="24">
        <v>1</v>
      </c>
      <c r="H24" s="24">
        <v>8</v>
      </c>
      <c r="I24" s="24">
        <v>2</v>
      </c>
      <c r="J24" s="25">
        <v>2.3333330000000001</v>
      </c>
    </row>
    <row r="25" spans="1:10">
      <c r="A25" s="23" t="s">
        <v>140</v>
      </c>
      <c r="B25" s="24">
        <v>192</v>
      </c>
      <c r="C25" s="24">
        <v>39</v>
      </c>
      <c r="D25" s="24">
        <v>104</v>
      </c>
      <c r="E25" s="24">
        <v>26</v>
      </c>
      <c r="F25" s="24">
        <v>6</v>
      </c>
      <c r="G25" s="24">
        <v>4</v>
      </c>
      <c r="H25" s="24">
        <v>4</v>
      </c>
      <c r="I25" s="24">
        <v>9</v>
      </c>
      <c r="J25" s="25">
        <v>2.1584699999999999</v>
      </c>
    </row>
    <row r="26" spans="1:10">
      <c r="A26" s="23" t="s">
        <v>141</v>
      </c>
      <c r="B26" s="24">
        <v>1405</v>
      </c>
      <c r="C26" s="24">
        <v>242</v>
      </c>
      <c r="D26" s="24">
        <v>729</v>
      </c>
      <c r="E26" s="24">
        <v>217</v>
      </c>
      <c r="F26" s="24">
        <v>90</v>
      </c>
      <c r="G26" s="24">
        <v>51</v>
      </c>
      <c r="H26" s="24">
        <v>38</v>
      </c>
      <c r="I26" s="24">
        <v>38</v>
      </c>
      <c r="J26" s="25">
        <v>2.3452820000000001</v>
      </c>
    </row>
    <row r="27" spans="1:10">
      <c r="A27" s="23" t="s">
        <v>142</v>
      </c>
      <c r="B27" s="24">
        <v>343</v>
      </c>
      <c r="C27" s="24">
        <v>44</v>
      </c>
      <c r="D27" s="24">
        <v>166</v>
      </c>
      <c r="E27" s="24">
        <v>57</v>
      </c>
      <c r="F27" s="24">
        <v>27</v>
      </c>
      <c r="G27" s="24">
        <v>19</v>
      </c>
      <c r="H27" s="24">
        <v>20</v>
      </c>
      <c r="I27" s="24">
        <v>10</v>
      </c>
      <c r="J27" s="25">
        <v>2.63964</v>
      </c>
    </row>
    <row r="28" spans="1:10">
      <c r="A28" s="23" t="s">
        <v>128</v>
      </c>
      <c r="B28" s="24">
        <v>40</v>
      </c>
      <c r="C28" s="24">
        <v>6</v>
      </c>
      <c r="D28" s="24">
        <v>23</v>
      </c>
      <c r="E28" s="24">
        <v>9</v>
      </c>
      <c r="F28" s="24">
        <v>0</v>
      </c>
      <c r="G28" s="24">
        <v>2</v>
      </c>
      <c r="H28" s="24">
        <v>0</v>
      </c>
      <c r="I28" s="24">
        <v>0</v>
      </c>
      <c r="J28" s="25">
        <v>2.2250000000000001</v>
      </c>
    </row>
    <row r="29" spans="1:10">
      <c r="A29" s="8" t="s">
        <v>143</v>
      </c>
      <c r="B29" s="8"/>
      <c r="C29" s="8"/>
      <c r="D29" s="8"/>
      <c r="E29" s="8"/>
      <c r="F29" s="8"/>
      <c r="G29" s="8"/>
      <c r="H29" s="8"/>
      <c r="I29" s="8"/>
      <c r="J29" s="8"/>
    </row>
    <row r="30" spans="1:10">
      <c r="A30" s="23" t="s">
        <v>144</v>
      </c>
      <c r="B30" s="24">
        <v>429</v>
      </c>
      <c r="C30" s="24">
        <v>95</v>
      </c>
      <c r="D30" s="24">
        <v>206</v>
      </c>
      <c r="E30" s="24">
        <v>55</v>
      </c>
      <c r="F30" s="24">
        <v>27</v>
      </c>
      <c r="G30" s="24">
        <v>23</v>
      </c>
      <c r="H30" s="24">
        <v>15</v>
      </c>
      <c r="I30" s="24">
        <v>8</v>
      </c>
      <c r="J30" s="25">
        <v>2.3610449999999998</v>
      </c>
    </row>
    <row r="31" spans="1:10">
      <c r="A31" s="23" t="s">
        <v>145</v>
      </c>
      <c r="B31" s="24">
        <v>319</v>
      </c>
      <c r="C31" s="24">
        <v>51</v>
      </c>
      <c r="D31" s="24">
        <v>161</v>
      </c>
      <c r="E31" s="24">
        <v>39</v>
      </c>
      <c r="F31" s="24">
        <v>26</v>
      </c>
      <c r="G31" s="24">
        <v>15</v>
      </c>
      <c r="H31" s="24">
        <v>17</v>
      </c>
      <c r="I31" s="24">
        <v>10</v>
      </c>
      <c r="J31" s="25">
        <v>2.5113270000000001</v>
      </c>
    </row>
    <row r="32" spans="1:10">
      <c r="A32" s="23" t="s">
        <v>146</v>
      </c>
      <c r="B32" s="24">
        <v>504</v>
      </c>
      <c r="C32" s="24">
        <v>94</v>
      </c>
      <c r="D32" s="24">
        <v>249</v>
      </c>
      <c r="E32" s="24">
        <v>65</v>
      </c>
      <c r="F32" s="24">
        <v>36</v>
      </c>
      <c r="G32" s="24">
        <v>23</v>
      </c>
      <c r="H32" s="24">
        <v>23</v>
      </c>
      <c r="I32" s="24">
        <v>14</v>
      </c>
      <c r="J32" s="25">
        <v>2.4326530000000002</v>
      </c>
    </row>
    <row r="33" spans="1:10">
      <c r="A33" s="23" t="s">
        <v>147</v>
      </c>
      <c r="B33" s="24">
        <v>143</v>
      </c>
      <c r="C33" s="24">
        <v>39</v>
      </c>
      <c r="D33" s="24">
        <v>69</v>
      </c>
      <c r="E33" s="24">
        <v>16</v>
      </c>
      <c r="F33" s="24">
        <v>8</v>
      </c>
      <c r="G33" s="24">
        <v>3</v>
      </c>
      <c r="H33" s="24">
        <v>5</v>
      </c>
      <c r="I33" s="24">
        <v>3</v>
      </c>
      <c r="J33" s="25">
        <v>2.1714289999999998</v>
      </c>
    </row>
    <row r="34" spans="1:10">
      <c r="A34" s="23" t="s">
        <v>148</v>
      </c>
      <c r="B34" s="24">
        <v>168</v>
      </c>
      <c r="C34" s="24">
        <v>44</v>
      </c>
      <c r="D34" s="24">
        <v>72</v>
      </c>
      <c r="E34" s="24">
        <v>18</v>
      </c>
      <c r="F34" s="24">
        <v>8</v>
      </c>
      <c r="G34" s="24">
        <v>11</v>
      </c>
      <c r="H34" s="24">
        <v>8</v>
      </c>
      <c r="I34" s="24">
        <v>7</v>
      </c>
      <c r="J34" s="25">
        <v>2.3540369999999999</v>
      </c>
    </row>
    <row r="35" spans="1:10">
      <c r="A35" s="23" t="s">
        <v>149</v>
      </c>
      <c r="B35" s="24">
        <v>1270</v>
      </c>
      <c r="C35" s="24">
        <v>203</v>
      </c>
      <c r="D35" s="24">
        <v>648</v>
      </c>
      <c r="E35" s="24">
        <v>191</v>
      </c>
      <c r="F35" s="24">
        <v>89</v>
      </c>
      <c r="G35" s="24">
        <v>54</v>
      </c>
      <c r="H35" s="24">
        <v>54</v>
      </c>
      <c r="I35" s="24">
        <v>31</v>
      </c>
      <c r="J35" s="25">
        <v>2.456013</v>
      </c>
    </row>
    <row r="36" spans="1:10">
      <c r="A36" s="23" t="s">
        <v>150</v>
      </c>
      <c r="B36" s="24">
        <v>1642</v>
      </c>
      <c r="C36" s="24">
        <v>301</v>
      </c>
      <c r="D36" s="24">
        <v>814</v>
      </c>
      <c r="E36" s="24">
        <v>270</v>
      </c>
      <c r="F36" s="24">
        <v>90</v>
      </c>
      <c r="G36" s="24">
        <v>64</v>
      </c>
      <c r="H36" s="24">
        <v>59</v>
      </c>
      <c r="I36" s="24">
        <v>44</v>
      </c>
      <c r="J36" s="25">
        <v>2.3729659999999999</v>
      </c>
    </row>
    <row r="37" spans="1:10">
      <c r="A37" s="23" t="s">
        <v>151</v>
      </c>
      <c r="B37" s="24">
        <v>2266</v>
      </c>
      <c r="C37" s="24">
        <v>454</v>
      </c>
      <c r="D37" s="24">
        <v>1111</v>
      </c>
      <c r="E37" s="24">
        <v>347</v>
      </c>
      <c r="F37" s="24">
        <v>135</v>
      </c>
      <c r="G37" s="24">
        <v>78</v>
      </c>
      <c r="H37" s="24">
        <v>74</v>
      </c>
      <c r="I37" s="24">
        <v>67</v>
      </c>
      <c r="J37" s="25">
        <v>2.3269669999999998</v>
      </c>
    </row>
    <row r="38" spans="1:10">
      <c r="A38" s="23" t="s">
        <v>152</v>
      </c>
      <c r="B38" s="24">
        <v>121</v>
      </c>
      <c r="C38" s="24">
        <v>29</v>
      </c>
      <c r="D38" s="24">
        <v>52</v>
      </c>
      <c r="E38" s="24">
        <v>17</v>
      </c>
      <c r="F38" s="24">
        <v>6</v>
      </c>
      <c r="G38" s="24">
        <v>4</v>
      </c>
      <c r="H38" s="24">
        <v>6</v>
      </c>
      <c r="I38" s="24">
        <v>7</v>
      </c>
      <c r="J38" s="25">
        <v>2.438596</v>
      </c>
    </row>
    <row r="39" spans="1:10">
      <c r="A39" s="23" t="s">
        <v>128</v>
      </c>
      <c r="B39" s="24">
        <v>46</v>
      </c>
      <c r="C39" s="24">
        <v>6</v>
      </c>
      <c r="D39" s="24">
        <v>27</v>
      </c>
      <c r="E39" s="24">
        <v>10</v>
      </c>
      <c r="F39" s="24">
        <v>1</v>
      </c>
      <c r="G39" s="24">
        <v>1</v>
      </c>
      <c r="H39" s="24">
        <v>0</v>
      </c>
      <c r="I39" s="24">
        <v>1</v>
      </c>
      <c r="J39" s="25">
        <v>2.2000000000000002</v>
      </c>
    </row>
    <row r="40" spans="1:10">
      <c r="A40" s="8" t="s">
        <v>153</v>
      </c>
      <c r="B40" s="8"/>
      <c r="C40" s="8"/>
      <c r="D40" s="8"/>
      <c r="E40" s="8"/>
      <c r="F40" s="8"/>
      <c r="G40" s="8"/>
      <c r="H40" s="8"/>
      <c r="I40" s="8"/>
      <c r="J40" s="8"/>
    </row>
    <row r="41" spans="1:10">
      <c r="A41" s="23" t="s">
        <v>154</v>
      </c>
      <c r="B41" s="24">
        <v>1344</v>
      </c>
      <c r="C41" s="24">
        <v>228</v>
      </c>
      <c r="D41" s="24">
        <v>696</v>
      </c>
      <c r="E41" s="24">
        <v>195</v>
      </c>
      <c r="F41" s="24">
        <v>85</v>
      </c>
      <c r="G41" s="24">
        <v>50</v>
      </c>
      <c r="H41" s="24">
        <v>49</v>
      </c>
      <c r="I41" s="24">
        <v>41</v>
      </c>
      <c r="J41" s="25">
        <v>2.3837299999999999</v>
      </c>
    </row>
    <row r="42" spans="1:10">
      <c r="A42" s="23" t="s">
        <v>155</v>
      </c>
      <c r="B42" s="24">
        <v>1107</v>
      </c>
      <c r="C42" s="24">
        <v>187</v>
      </c>
      <c r="D42" s="24">
        <v>530</v>
      </c>
      <c r="E42" s="24">
        <v>185</v>
      </c>
      <c r="F42" s="24">
        <v>79</v>
      </c>
      <c r="G42" s="24">
        <v>44</v>
      </c>
      <c r="H42" s="24">
        <v>51</v>
      </c>
      <c r="I42" s="24">
        <v>31</v>
      </c>
      <c r="J42" s="25">
        <v>2.4879180000000001</v>
      </c>
    </row>
    <row r="43" spans="1:10">
      <c r="A43" s="23" t="s">
        <v>156</v>
      </c>
      <c r="B43" s="24">
        <v>1006</v>
      </c>
      <c r="C43" s="24">
        <v>225</v>
      </c>
      <c r="D43" s="24">
        <v>487</v>
      </c>
      <c r="E43" s="24">
        <v>144</v>
      </c>
      <c r="F43" s="24">
        <v>49</v>
      </c>
      <c r="G43" s="24">
        <v>32</v>
      </c>
      <c r="H43" s="24">
        <v>33</v>
      </c>
      <c r="I43" s="24">
        <v>36</v>
      </c>
      <c r="J43" s="25">
        <v>2.2639179999999999</v>
      </c>
    </row>
    <row r="44" spans="1:10">
      <c r="A44" s="23" t="s">
        <v>157</v>
      </c>
      <c r="B44" s="24">
        <v>541</v>
      </c>
      <c r="C44" s="24">
        <v>118</v>
      </c>
      <c r="D44" s="24">
        <v>256</v>
      </c>
      <c r="E44" s="24">
        <v>82</v>
      </c>
      <c r="F44" s="24">
        <v>28</v>
      </c>
      <c r="G44" s="24">
        <v>17</v>
      </c>
      <c r="H44" s="24">
        <v>18</v>
      </c>
      <c r="I44" s="24">
        <v>22</v>
      </c>
      <c r="J44" s="25">
        <v>2.2870910000000002</v>
      </c>
    </row>
    <row r="45" spans="1:10">
      <c r="A45" s="23" t="s">
        <v>158</v>
      </c>
      <c r="B45" s="24">
        <v>1510</v>
      </c>
      <c r="C45" s="24">
        <v>264</v>
      </c>
      <c r="D45" s="24">
        <v>800</v>
      </c>
      <c r="E45" s="24">
        <v>225</v>
      </c>
      <c r="F45" s="24">
        <v>84</v>
      </c>
      <c r="G45" s="24">
        <v>49</v>
      </c>
      <c r="H45" s="24">
        <v>47</v>
      </c>
      <c r="I45" s="24">
        <v>41</v>
      </c>
      <c r="J45" s="25">
        <v>2.3294760000000001</v>
      </c>
    </row>
    <row r="46" spans="1:10">
      <c r="A46" s="23" t="s">
        <v>159</v>
      </c>
      <c r="B46" s="24">
        <v>1011</v>
      </c>
      <c r="C46" s="24">
        <v>158</v>
      </c>
      <c r="D46" s="24">
        <v>523</v>
      </c>
      <c r="E46" s="24">
        <v>165</v>
      </c>
      <c r="F46" s="24">
        <v>68</v>
      </c>
      <c r="G46" s="24">
        <v>31</v>
      </c>
      <c r="H46" s="24">
        <v>33</v>
      </c>
      <c r="I46" s="24">
        <v>33</v>
      </c>
      <c r="J46" s="25">
        <v>2.3875259999999998</v>
      </c>
    </row>
    <row r="47" spans="1:10">
      <c r="A47" s="23" t="s">
        <v>160</v>
      </c>
      <c r="B47" s="24">
        <v>1234</v>
      </c>
      <c r="C47" s="24">
        <v>216</v>
      </c>
      <c r="D47" s="24">
        <v>634</v>
      </c>
      <c r="E47" s="24">
        <v>199</v>
      </c>
      <c r="F47" s="24">
        <v>72</v>
      </c>
      <c r="G47" s="24">
        <v>37</v>
      </c>
      <c r="H47" s="24">
        <v>40</v>
      </c>
      <c r="I47" s="24">
        <v>36</v>
      </c>
      <c r="J47" s="25">
        <v>2.3422369999999999</v>
      </c>
    </row>
    <row r="48" spans="1:10">
      <c r="A48" s="23" t="s">
        <v>161</v>
      </c>
      <c r="B48" s="24">
        <v>443</v>
      </c>
      <c r="C48" s="24">
        <v>55</v>
      </c>
      <c r="D48" s="24">
        <v>226</v>
      </c>
      <c r="E48" s="24">
        <v>73</v>
      </c>
      <c r="F48" s="24">
        <v>30</v>
      </c>
      <c r="G48" s="24">
        <v>19</v>
      </c>
      <c r="H48" s="24">
        <v>28</v>
      </c>
      <c r="I48" s="24">
        <v>12</v>
      </c>
      <c r="J48" s="25">
        <v>2.6009280000000001</v>
      </c>
    </row>
    <row r="49" spans="1:10">
      <c r="A49" s="23" t="s">
        <v>162</v>
      </c>
      <c r="B49" s="24">
        <v>1237</v>
      </c>
      <c r="C49" s="24">
        <v>205</v>
      </c>
      <c r="D49" s="24">
        <v>647</v>
      </c>
      <c r="E49" s="24">
        <v>199</v>
      </c>
      <c r="F49" s="24">
        <v>69</v>
      </c>
      <c r="G49" s="24">
        <v>42</v>
      </c>
      <c r="H49" s="24">
        <v>42</v>
      </c>
      <c r="I49" s="24">
        <v>33</v>
      </c>
      <c r="J49" s="25">
        <v>2.3646180000000001</v>
      </c>
    </row>
    <row r="50" spans="1:10">
      <c r="A50" s="23" t="s">
        <v>152</v>
      </c>
      <c r="B50" s="24">
        <v>81</v>
      </c>
      <c r="C50" s="24">
        <v>26</v>
      </c>
      <c r="D50" s="24">
        <v>32</v>
      </c>
      <c r="E50" s="24">
        <v>11</v>
      </c>
      <c r="F50" s="24">
        <v>4</v>
      </c>
      <c r="G50" s="24">
        <v>3</v>
      </c>
      <c r="H50" s="24">
        <v>1</v>
      </c>
      <c r="I50" s="24">
        <v>4</v>
      </c>
      <c r="J50" s="25">
        <v>2.077922</v>
      </c>
    </row>
    <row r="51" spans="1:10">
      <c r="A51" s="23" t="s">
        <v>163</v>
      </c>
      <c r="B51" s="24">
        <v>67</v>
      </c>
      <c r="C51" s="24">
        <v>19</v>
      </c>
      <c r="D51" s="24">
        <v>25</v>
      </c>
      <c r="E51" s="24">
        <v>10</v>
      </c>
      <c r="F51" s="24">
        <v>8</v>
      </c>
      <c r="G51" s="24">
        <v>1</v>
      </c>
      <c r="H51" s="24">
        <v>2</v>
      </c>
      <c r="I51" s="24">
        <v>2</v>
      </c>
      <c r="J51" s="25">
        <v>2.276923</v>
      </c>
    </row>
    <row r="52" spans="1:10">
      <c r="A52" s="23" t="s">
        <v>128</v>
      </c>
      <c r="B52" s="24">
        <v>52</v>
      </c>
      <c r="C52" s="24">
        <v>12</v>
      </c>
      <c r="D52" s="24">
        <v>22</v>
      </c>
      <c r="E52" s="24">
        <v>13</v>
      </c>
      <c r="F52" s="24">
        <v>2</v>
      </c>
      <c r="G52" s="24">
        <v>2</v>
      </c>
      <c r="H52" s="24">
        <v>0</v>
      </c>
      <c r="I52" s="24">
        <v>1</v>
      </c>
      <c r="J52" s="25">
        <v>2.2156859999999998</v>
      </c>
    </row>
    <row r="53" spans="1:10">
      <c r="A53" s="8" t="s">
        <v>164</v>
      </c>
      <c r="B53" s="8"/>
      <c r="C53" s="8"/>
      <c r="D53" s="8"/>
      <c r="E53" s="8"/>
      <c r="F53" s="8"/>
      <c r="G53" s="8"/>
      <c r="H53" s="8"/>
      <c r="I53" s="8"/>
      <c r="J53" s="8"/>
    </row>
    <row r="54" spans="1:10">
      <c r="A54" s="23" t="s">
        <v>165</v>
      </c>
      <c r="B54" s="24">
        <v>209</v>
      </c>
      <c r="C54" s="24">
        <v>36</v>
      </c>
      <c r="D54" s="24">
        <v>101</v>
      </c>
      <c r="E54" s="24">
        <v>34</v>
      </c>
      <c r="F54" s="24">
        <v>12</v>
      </c>
      <c r="G54" s="24">
        <v>8</v>
      </c>
      <c r="H54" s="24">
        <v>14</v>
      </c>
      <c r="I54" s="24">
        <v>4</v>
      </c>
      <c r="J54" s="25">
        <v>2.5219510000000001</v>
      </c>
    </row>
    <row r="55" spans="1:10">
      <c r="A55" s="23" t="s">
        <v>166</v>
      </c>
      <c r="B55" s="24">
        <v>1043</v>
      </c>
      <c r="C55" s="24">
        <v>174</v>
      </c>
      <c r="D55" s="24">
        <v>549</v>
      </c>
      <c r="E55" s="24">
        <v>151</v>
      </c>
      <c r="F55" s="24">
        <v>74</v>
      </c>
      <c r="G55" s="24">
        <v>31</v>
      </c>
      <c r="H55" s="24">
        <v>31</v>
      </c>
      <c r="I55" s="24">
        <v>33</v>
      </c>
      <c r="J55" s="25">
        <v>2.3485149999999999</v>
      </c>
    </row>
    <row r="56" spans="1:10">
      <c r="A56" s="23" t="s">
        <v>167</v>
      </c>
      <c r="B56" s="24">
        <v>963</v>
      </c>
      <c r="C56" s="24">
        <v>212</v>
      </c>
      <c r="D56" s="24">
        <v>466</v>
      </c>
      <c r="E56" s="24">
        <v>152</v>
      </c>
      <c r="F56" s="24">
        <v>47</v>
      </c>
      <c r="G56" s="24">
        <v>39</v>
      </c>
      <c r="H56" s="24">
        <v>26</v>
      </c>
      <c r="I56" s="24">
        <v>21</v>
      </c>
      <c r="J56" s="25">
        <v>2.2845010000000001</v>
      </c>
    </row>
    <row r="57" spans="1:10">
      <c r="A57" s="23" t="s">
        <v>168</v>
      </c>
      <c r="B57" s="24">
        <v>338</v>
      </c>
      <c r="C57" s="24">
        <v>79</v>
      </c>
      <c r="D57" s="24">
        <v>160</v>
      </c>
      <c r="E57" s="24">
        <v>58</v>
      </c>
      <c r="F57" s="24">
        <v>11</v>
      </c>
      <c r="G57" s="24">
        <v>5</v>
      </c>
      <c r="H57" s="24">
        <v>10</v>
      </c>
      <c r="I57" s="24">
        <v>15</v>
      </c>
      <c r="J57" s="25">
        <v>2.1826629999999998</v>
      </c>
    </row>
    <row r="58" spans="1:10">
      <c r="A58" s="23" t="s">
        <v>169</v>
      </c>
      <c r="B58" s="24">
        <v>94</v>
      </c>
      <c r="C58" s="24">
        <v>29</v>
      </c>
      <c r="D58" s="24">
        <v>38</v>
      </c>
      <c r="E58" s="24">
        <v>9</v>
      </c>
      <c r="F58" s="24">
        <v>7</v>
      </c>
      <c r="G58" s="24">
        <v>4</v>
      </c>
      <c r="H58" s="24">
        <v>3</v>
      </c>
      <c r="I58" s="24">
        <v>4</v>
      </c>
      <c r="J58" s="25">
        <v>2.3333330000000001</v>
      </c>
    </row>
    <row r="59" spans="1:10">
      <c r="A59" s="23" t="s">
        <v>128</v>
      </c>
      <c r="B59" s="24">
        <v>30</v>
      </c>
      <c r="C59" s="24">
        <v>7</v>
      </c>
      <c r="D59" s="24">
        <v>15</v>
      </c>
      <c r="E59" s="24">
        <v>2</v>
      </c>
      <c r="F59" s="24">
        <v>1</v>
      </c>
      <c r="G59" s="24">
        <v>1</v>
      </c>
      <c r="H59" s="24">
        <v>0</v>
      </c>
      <c r="I59" s="24">
        <v>4</v>
      </c>
      <c r="J59" s="25">
        <v>2</v>
      </c>
    </row>
    <row r="60" spans="1:10">
      <c r="A60" s="8" t="s">
        <v>170</v>
      </c>
      <c r="B60" s="8"/>
      <c r="C60" s="8"/>
      <c r="D60" s="8"/>
      <c r="E60" s="8"/>
      <c r="F60" s="8"/>
      <c r="G60" s="8"/>
      <c r="H60" s="8"/>
      <c r="I60" s="8"/>
      <c r="J60" s="8"/>
    </row>
    <row r="61" spans="1:10">
      <c r="A61" s="23" t="s">
        <v>171</v>
      </c>
      <c r="B61" s="24">
        <v>386</v>
      </c>
      <c r="C61" s="24">
        <v>138</v>
      </c>
      <c r="D61" s="24">
        <v>178</v>
      </c>
      <c r="E61" s="24">
        <v>33</v>
      </c>
      <c r="F61" s="24">
        <v>13</v>
      </c>
      <c r="G61" s="24">
        <v>9</v>
      </c>
      <c r="H61" s="24">
        <v>6</v>
      </c>
      <c r="I61" s="24">
        <v>9</v>
      </c>
      <c r="J61" s="25">
        <v>1.9336869999999999</v>
      </c>
    </row>
    <row r="62" spans="1:10">
      <c r="A62" s="23" t="s">
        <v>172</v>
      </c>
      <c r="B62" s="24">
        <v>919</v>
      </c>
      <c r="C62" s="24">
        <v>256</v>
      </c>
      <c r="D62" s="24">
        <v>451</v>
      </c>
      <c r="E62" s="24">
        <v>120</v>
      </c>
      <c r="F62" s="24">
        <v>34</v>
      </c>
      <c r="G62" s="24">
        <v>21</v>
      </c>
      <c r="H62" s="24">
        <v>12</v>
      </c>
      <c r="I62" s="24">
        <v>25</v>
      </c>
      <c r="J62" s="25">
        <v>2.0503360000000002</v>
      </c>
    </row>
    <row r="63" spans="1:10">
      <c r="A63" s="23" t="s">
        <v>173</v>
      </c>
      <c r="B63" s="24">
        <v>978</v>
      </c>
      <c r="C63" s="24">
        <v>112</v>
      </c>
      <c r="D63" s="24">
        <v>500</v>
      </c>
      <c r="E63" s="24">
        <v>184</v>
      </c>
      <c r="F63" s="24">
        <v>76</v>
      </c>
      <c r="G63" s="24">
        <v>37</v>
      </c>
      <c r="H63" s="24">
        <v>39</v>
      </c>
      <c r="I63" s="24">
        <v>30</v>
      </c>
      <c r="J63" s="25">
        <v>2.5348099999999998</v>
      </c>
    </row>
    <row r="64" spans="1:10">
      <c r="A64" s="23" t="s">
        <v>174</v>
      </c>
      <c r="B64" s="24">
        <v>347</v>
      </c>
      <c r="C64" s="24">
        <v>23</v>
      </c>
      <c r="D64" s="24">
        <v>172</v>
      </c>
      <c r="E64" s="24">
        <v>65</v>
      </c>
      <c r="F64" s="24">
        <v>28</v>
      </c>
      <c r="G64" s="24">
        <v>20</v>
      </c>
      <c r="H64" s="24">
        <v>27</v>
      </c>
      <c r="I64" s="24">
        <v>12</v>
      </c>
      <c r="J64" s="25">
        <v>2.8597009999999998</v>
      </c>
    </row>
    <row r="65" spans="1:10">
      <c r="A65" s="23" t="s">
        <v>128</v>
      </c>
      <c r="B65" s="24">
        <v>47</v>
      </c>
      <c r="C65" s="24">
        <v>8</v>
      </c>
      <c r="D65" s="24">
        <v>28</v>
      </c>
      <c r="E65" s="24">
        <v>4</v>
      </c>
      <c r="F65" s="24">
        <v>1</v>
      </c>
      <c r="G65" s="24">
        <v>1</v>
      </c>
      <c r="H65" s="24">
        <v>0</v>
      </c>
      <c r="I65" s="24">
        <v>5</v>
      </c>
      <c r="J65" s="25">
        <v>2.0238100000000001</v>
      </c>
    </row>
    <row r="66" spans="1:10">
      <c r="A66" s="8" t="s">
        <v>175</v>
      </c>
      <c r="B66" s="8"/>
      <c r="C66" s="8"/>
      <c r="D66" s="8"/>
      <c r="E66" s="8"/>
      <c r="F66" s="8"/>
      <c r="G66" s="8"/>
      <c r="H66" s="8"/>
      <c r="I66" s="8"/>
      <c r="J66" s="8"/>
    </row>
    <row r="67" spans="1:10">
      <c r="A67" s="23" t="s">
        <v>176</v>
      </c>
      <c r="B67" s="24">
        <v>425</v>
      </c>
      <c r="C67" s="24">
        <v>76</v>
      </c>
      <c r="D67" s="24">
        <v>211</v>
      </c>
      <c r="E67" s="24">
        <v>78</v>
      </c>
      <c r="F67" s="24">
        <v>21</v>
      </c>
      <c r="G67" s="24">
        <v>16</v>
      </c>
      <c r="H67" s="24">
        <v>16</v>
      </c>
      <c r="I67" s="24">
        <v>7</v>
      </c>
      <c r="J67" s="25">
        <v>2.392344</v>
      </c>
    </row>
    <row r="68" spans="1:10">
      <c r="A68" s="23" t="s">
        <v>177</v>
      </c>
      <c r="B68" s="24">
        <v>811</v>
      </c>
      <c r="C68" s="24">
        <v>145</v>
      </c>
      <c r="D68" s="24">
        <v>430</v>
      </c>
      <c r="E68" s="24">
        <v>116</v>
      </c>
      <c r="F68" s="24">
        <v>42</v>
      </c>
      <c r="G68" s="24">
        <v>31</v>
      </c>
      <c r="H68" s="24">
        <v>24</v>
      </c>
      <c r="I68" s="24">
        <v>23</v>
      </c>
      <c r="J68" s="25">
        <v>2.3159900000000002</v>
      </c>
    </row>
    <row r="69" spans="1:10">
      <c r="A69" s="23" t="s">
        <v>178</v>
      </c>
      <c r="B69" s="24">
        <v>207</v>
      </c>
      <c r="C69" s="24">
        <v>25</v>
      </c>
      <c r="D69" s="24">
        <v>100</v>
      </c>
      <c r="E69" s="24">
        <v>34</v>
      </c>
      <c r="F69" s="24">
        <v>13</v>
      </c>
      <c r="G69" s="24">
        <v>15</v>
      </c>
      <c r="H69" s="24">
        <v>12</v>
      </c>
      <c r="I69" s="24">
        <v>8</v>
      </c>
      <c r="J69" s="25">
        <v>2.6633170000000002</v>
      </c>
    </row>
    <row r="70" spans="1:10">
      <c r="A70" s="23" t="s">
        <v>179</v>
      </c>
      <c r="B70" s="24">
        <v>154</v>
      </c>
      <c r="C70" s="24">
        <v>16</v>
      </c>
      <c r="D70" s="24">
        <v>82</v>
      </c>
      <c r="E70" s="24">
        <v>30</v>
      </c>
      <c r="F70" s="24">
        <v>11</v>
      </c>
      <c r="G70" s="24">
        <v>6</v>
      </c>
      <c r="H70" s="24">
        <v>6</v>
      </c>
      <c r="I70" s="24">
        <v>3</v>
      </c>
      <c r="J70" s="25">
        <v>2.529801</v>
      </c>
    </row>
    <row r="71" spans="1:10">
      <c r="A71" s="23" t="s">
        <v>180</v>
      </c>
      <c r="B71" s="24">
        <v>318</v>
      </c>
      <c r="C71" s="24">
        <v>36</v>
      </c>
      <c r="D71" s="24">
        <v>157</v>
      </c>
      <c r="E71" s="24">
        <v>63</v>
      </c>
      <c r="F71" s="24">
        <v>30</v>
      </c>
      <c r="G71" s="24">
        <v>15</v>
      </c>
      <c r="H71" s="24">
        <v>12</v>
      </c>
      <c r="I71" s="24">
        <v>5</v>
      </c>
      <c r="J71" s="25">
        <v>2.594249</v>
      </c>
    </row>
    <row r="72" spans="1:10">
      <c r="A72" s="23" t="s">
        <v>181</v>
      </c>
      <c r="B72" s="24">
        <v>203</v>
      </c>
      <c r="C72" s="24">
        <v>22</v>
      </c>
      <c r="D72" s="24">
        <v>113</v>
      </c>
      <c r="E72" s="24">
        <v>35</v>
      </c>
      <c r="F72" s="24">
        <v>11</v>
      </c>
      <c r="G72" s="24">
        <v>7</v>
      </c>
      <c r="H72" s="24">
        <v>10</v>
      </c>
      <c r="I72" s="24">
        <v>5</v>
      </c>
      <c r="J72" s="25">
        <v>2.4898989999999999</v>
      </c>
    </row>
    <row r="73" spans="1:10">
      <c r="A73" s="23" t="s">
        <v>182</v>
      </c>
      <c r="B73" s="24">
        <v>79</v>
      </c>
      <c r="C73" s="24">
        <v>14</v>
      </c>
      <c r="D73" s="24">
        <v>35</v>
      </c>
      <c r="E73" s="24">
        <v>14</v>
      </c>
      <c r="F73" s="24">
        <v>8</v>
      </c>
      <c r="G73" s="24">
        <v>3</v>
      </c>
      <c r="H73" s="24">
        <v>5</v>
      </c>
      <c r="I73" s="24">
        <v>0</v>
      </c>
      <c r="J73" s="25">
        <v>2.7215189999999998</v>
      </c>
    </row>
    <row r="74" spans="1:10">
      <c r="A74" s="23" t="s">
        <v>183</v>
      </c>
      <c r="B74" s="24">
        <v>68</v>
      </c>
      <c r="C74" s="24">
        <v>6</v>
      </c>
      <c r="D74" s="24">
        <v>29</v>
      </c>
      <c r="E74" s="24">
        <v>15</v>
      </c>
      <c r="F74" s="24">
        <v>5</v>
      </c>
      <c r="G74" s="24">
        <v>4</v>
      </c>
      <c r="H74" s="24">
        <v>7</v>
      </c>
      <c r="I74" s="24">
        <v>2</v>
      </c>
      <c r="J74" s="25">
        <v>2.924242</v>
      </c>
    </row>
    <row r="75" spans="1:10">
      <c r="A75" s="23" t="s">
        <v>184</v>
      </c>
      <c r="B75" s="24">
        <v>586</v>
      </c>
      <c r="C75" s="24">
        <v>75</v>
      </c>
      <c r="D75" s="24">
        <v>292</v>
      </c>
      <c r="E75" s="24">
        <v>99</v>
      </c>
      <c r="F75" s="24">
        <v>45</v>
      </c>
      <c r="G75" s="24">
        <v>26</v>
      </c>
      <c r="H75" s="24">
        <v>29</v>
      </c>
      <c r="I75" s="24">
        <v>20</v>
      </c>
      <c r="J75" s="25">
        <v>2.568905</v>
      </c>
    </row>
    <row r="76" spans="1:10">
      <c r="A76" s="23" t="s">
        <v>185</v>
      </c>
      <c r="B76" s="24">
        <v>276</v>
      </c>
      <c r="C76" s="24">
        <v>37</v>
      </c>
      <c r="D76" s="24">
        <v>136</v>
      </c>
      <c r="E76" s="24">
        <v>49</v>
      </c>
      <c r="F76" s="24">
        <v>20</v>
      </c>
      <c r="G76" s="24">
        <v>13</v>
      </c>
      <c r="H76" s="24">
        <v>15</v>
      </c>
      <c r="I76" s="24">
        <v>6</v>
      </c>
      <c r="J76" s="25">
        <v>2.574074</v>
      </c>
    </row>
    <row r="77" spans="1:10">
      <c r="A77" s="23" t="s">
        <v>152</v>
      </c>
      <c r="B77" s="24">
        <v>197</v>
      </c>
      <c r="C77" s="24">
        <v>49</v>
      </c>
      <c r="D77" s="24">
        <v>97</v>
      </c>
      <c r="E77" s="24">
        <v>24</v>
      </c>
      <c r="F77" s="24">
        <v>13</v>
      </c>
      <c r="G77" s="24">
        <v>5</v>
      </c>
      <c r="H77" s="24">
        <v>4</v>
      </c>
      <c r="I77" s="24">
        <v>5</v>
      </c>
      <c r="J77" s="25">
        <v>2.1666669999999999</v>
      </c>
    </row>
    <row r="78" spans="1:10">
      <c r="A78" s="23" t="s">
        <v>186</v>
      </c>
      <c r="B78" s="24">
        <v>944</v>
      </c>
      <c r="C78" s="24">
        <v>234</v>
      </c>
      <c r="D78" s="24">
        <v>442</v>
      </c>
      <c r="E78" s="24">
        <v>145</v>
      </c>
      <c r="F78" s="24">
        <v>49</v>
      </c>
      <c r="G78" s="24">
        <v>24</v>
      </c>
      <c r="H78" s="24">
        <v>21</v>
      </c>
      <c r="I78" s="24">
        <v>29</v>
      </c>
      <c r="J78" s="25">
        <v>2.1879780000000002</v>
      </c>
    </row>
    <row r="79" spans="1:10">
      <c r="A79" s="23" t="s">
        <v>128</v>
      </c>
      <c r="B79" s="24">
        <v>41</v>
      </c>
      <c r="C79" s="24">
        <v>11</v>
      </c>
      <c r="D79" s="24">
        <v>17</v>
      </c>
      <c r="E79" s="24">
        <v>6</v>
      </c>
      <c r="F79" s="24">
        <v>3</v>
      </c>
      <c r="G79" s="24">
        <v>1</v>
      </c>
      <c r="H79" s="24">
        <v>1</v>
      </c>
      <c r="I79" s="24">
        <v>2</v>
      </c>
      <c r="J79" s="25">
        <v>2.230769</v>
      </c>
    </row>
    <row r="80" spans="1:10">
      <c r="A80" s="8" t="s">
        <v>187</v>
      </c>
      <c r="B80" s="8"/>
      <c r="C80" s="8"/>
      <c r="D80" s="8"/>
      <c r="E80" s="8"/>
      <c r="F80" s="8"/>
      <c r="G80" s="8"/>
      <c r="H80" s="8"/>
      <c r="I80" s="8"/>
      <c r="J80" s="8"/>
    </row>
    <row r="81" spans="1:10">
      <c r="A81" s="23" t="s">
        <v>188</v>
      </c>
      <c r="B81" s="24">
        <v>2041</v>
      </c>
      <c r="C81" s="24">
        <v>292</v>
      </c>
      <c r="D81" s="24">
        <v>1055</v>
      </c>
      <c r="E81" s="24">
        <v>345</v>
      </c>
      <c r="F81" s="24">
        <v>128</v>
      </c>
      <c r="G81" s="24">
        <v>81</v>
      </c>
      <c r="H81" s="24">
        <v>81</v>
      </c>
      <c r="I81" s="24">
        <v>59</v>
      </c>
      <c r="J81" s="25">
        <v>2.4571139999999998</v>
      </c>
    </row>
    <row r="82" spans="1:10">
      <c r="A82" s="23" t="s">
        <v>189</v>
      </c>
      <c r="B82" s="24">
        <v>221</v>
      </c>
      <c r="C82" s="24">
        <v>59</v>
      </c>
      <c r="D82" s="24">
        <v>115</v>
      </c>
      <c r="E82" s="24">
        <v>34</v>
      </c>
      <c r="F82" s="24">
        <v>9</v>
      </c>
      <c r="G82" s="24">
        <v>0</v>
      </c>
      <c r="H82" s="24">
        <v>1</v>
      </c>
      <c r="I82" s="24">
        <v>3</v>
      </c>
      <c r="J82" s="25">
        <v>1.990826</v>
      </c>
    </row>
    <row r="83" spans="1:10">
      <c r="A83" s="23" t="s">
        <v>190</v>
      </c>
      <c r="B83" s="24">
        <v>64</v>
      </c>
      <c r="C83" s="24">
        <v>21</v>
      </c>
      <c r="D83" s="24">
        <v>28</v>
      </c>
      <c r="E83" s="24">
        <v>4</v>
      </c>
      <c r="F83" s="24">
        <v>5</v>
      </c>
      <c r="G83" s="24">
        <v>2</v>
      </c>
      <c r="H83" s="24">
        <v>0</v>
      </c>
      <c r="I83" s="24">
        <v>4</v>
      </c>
      <c r="J83" s="25">
        <v>1.983333</v>
      </c>
    </row>
    <row r="84" spans="1:10">
      <c r="A84" s="23" t="s">
        <v>191</v>
      </c>
      <c r="B84" s="24">
        <v>158</v>
      </c>
      <c r="C84" s="24">
        <v>81</v>
      </c>
      <c r="D84" s="24">
        <v>60</v>
      </c>
      <c r="E84" s="24">
        <v>8</v>
      </c>
      <c r="F84" s="24">
        <v>5</v>
      </c>
      <c r="G84" s="24">
        <v>1</v>
      </c>
      <c r="H84" s="24">
        <v>0</v>
      </c>
      <c r="I84" s="24">
        <v>3</v>
      </c>
      <c r="J84" s="25">
        <v>1.612903</v>
      </c>
    </row>
    <row r="85" spans="1:10">
      <c r="A85" s="23" t="s">
        <v>192</v>
      </c>
      <c r="B85" s="24">
        <v>120</v>
      </c>
      <c r="C85" s="24">
        <v>60</v>
      </c>
      <c r="D85" s="24">
        <v>51</v>
      </c>
      <c r="E85" s="24">
        <v>6</v>
      </c>
      <c r="F85" s="24">
        <v>1</v>
      </c>
      <c r="G85" s="24">
        <v>0</v>
      </c>
      <c r="H85" s="24">
        <v>0</v>
      </c>
      <c r="I85" s="24">
        <v>2</v>
      </c>
      <c r="J85" s="25">
        <v>1.5593220000000001</v>
      </c>
    </row>
    <row r="86" spans="1:10">
      <c r="A86" s="23" t="s">
        <v>193</v>
      </c>
      <c r="B86" s="24">
        <v>10</v>
      </c>
      <c r="C86" s="24">
        <v>7</v>
      </c>
      <c r="D86" s="24">
        <v>1</v>
      </c>
      <c r="E86" s="24">
        <v>0</v>
      </c>
      <c r="F86" s="24">
        <v>0</v>
      </c>
      <c r="G86" s="24">
        <v>0</v>
      </c>
      <c r="H86" s="24">
        <v>0</v>
      </c>
      <c r="I86" s="24">
        <v>2</v>
      </c>
      <c r="J86" s="25">
        <v>1.125</v>
      </c>
    </row>
    <row r="87" spans="1:10">
      <c r="A87" s="23" t="s">
        <v>152</v>
      </c>
      <c r="B87" s="24">
        <v>39</v>
      </c>
      <c r="C87" s="24">
        <v>13</v>
      </c>
      <c r="D87" s="24">
        <v>9</v>
      </c>
      <c r="E87" s="24">
        <v>5</v>
      </c>
      <c r="F87" s="24">
        <v>2</v>
      </c>
      <c r="G87" s="24">
        <v>3</v>
      </c>
      <c r="H87" s="24">
        <v>2</v>
      </c>
      <c r="I87" s="24">
        <v>5</v>
      </c>
      <c r="J87" s="25">
        <v>2.7352940000000001</v>
      </c>
    </row>
    <row r="88" spans="1:10">
      <c r="A88" s="23" t="s">
        <v>128</v>
      </c>
      <c r="B88" s="24">
        <v>24</v>
      </c>
      <c r="C88" s="24">
        <v>4</v>
      </c>
      <c r="D88" s="24">
        <v>10</v>
      </c>
      <c r="E88" s="24">
        <v>4</v>
      </c>
      <c r="F88" s="24">
        <v>2</v>
      </c>
      <c r="G88" s="24">
        <v>1</v>
      </c>
      <c r="H88" s="24">
        <v>0</v>
      </c>
      <c r="I88" s="24">
        <v>3</v>
      </c>
      <c r="J88" s="25">
        <v>2.3333330000000001</v>
      </c>
    </row>
    <row r="89" spans="1:10">
      <c r="A89" s="8" t="s">
        <v>194</v>
      </c>
      <c r="B89" s="8"/>
      <c r="C89" s="8"/>
      <c r="D89" s="8"/>
      <c r="E89" s="8"/>
      <c r="F89" s="8"/>
      <c r="G89" s="8"/>
      <c r="H89" s="8"/>
      <c r="I89" s="8"/>
      <c r="J89" s="8"/>
    </row>
    <row r="90" spans="1:10">
      <c r="A90" s="23" t="s">
        <v>195</v>
      </c>
      <c r="B90" s="24">
        <v>1341</v>
      </c>
      <c r="C90" s="24">
        <v>273</v>
      </c>
      <c r="D90" s="24">
        <v>665</v>
      </c>
      <c r="E90" s="24">
        <v>216</v>
      </c>
      <c r="F90" s="24">
        <v>68</v>
      </c>
      <c r="G90" s="24">
        <v>41</v>
      </c>
      <c r="H90" s="24">
        <v>41</v>
      </c>
      <c r="I90" s="24">
        <v>37</v>
      </c>
      <c r="J90" s="25">
        <v>2.2921779999999998</v>
      </c>
    </row>
    <row r="91" spans="1:10">
      <c r="A91" s="23" t="s">
        <v>196</v>
      </c>
      <c r="B91" s="24">
        <v>523</v>
      </c>
      <c r="C91" s="24">
        <v>110</v>
      </c>
      <c r="D91" s="24">
        <v>245</v>
      </c>
      <c r="E91" s="24">
        <v>95</v>
      </c>
      <c r="F91" s="24">
        <v>22</v>
      </c>
      <c r="G91" s="24">
        <v>20</v>
      </c>
      <c r="H91" s="24">
        <v>17</v>
      </c>
      <c r="I91" s="24">
        <v>14</v>
      </c>
      <c r="J91" s="25">
        <v>2.320236</v>
      </c>
    </row>
    <row r="92" spans="1:10">
      <c r="A92" s="23" t="s">
        <v>197</v>
      </c>
      <c r="B92" s="24">
        <v>116</v>
      </c>
      <c r="C92" s="24">
        <v>26</v>
      </c>
      <c r="D92" s="24">
        <v>57</v>
      </c>
      <c r="E92" s="24">
        <v>18</v>
      </c>
      <c r="F92" s="24">
        <v>6</v>
      </c>
      <c r="G92" s="24">
        <v>5</v>
      </c>
      <c r="H92" s="24">
        <v>1</v>
      </c>
      <c r="I92" s="24">
        <v>3</v>
      </c>
      <c r="J92" s="25">
        <v>2.2035399999999998</v>
      </c>
    </row>
    <row r="93" spans="1:10">
      <c r="A93" s="23" t="s">
        <v>198</v>
      </c>
      <c r="B93" s="24">
        <v>25</v>
      </c>
      <c r="C93" s="24">
        <v>4</v>
      </c>
      <c r="D93" s="24">
        <v>14</v>
      </c>
      <c r="E93" s="24">
        <v>6</v>
      </c>
      <c r="F93" s="24">
        <v>0</v>
      </c>
      <c r="G93" s="24">
        <v>0</v>
      </c>
      <c r="H93" s="24">
        <v>1</v>
      </c>
      <c r="I93" s="24">
        <v>0</v>
      </c>
      <c r="J93" s="25">
        <v>2.2400000000000002</v>
      </c>
    </row>
    <row r="94" spans="1:10">
      <c r="A94" s="23" t="s">
        <v>199</v>
      </c>
      <c r="B94" s="24">
        <v>68</v>
      </c>
      <c r="C94" s="24">
        <v>8</v>
      </c>
      <c r="D94" s="24">
        <v>38</v>
      </c>
      <c r="E94" s="24">
        <v>7</v>
      </c>
      <c r="F94" s="24">
        <v>5</v>
      </c>
      <c r="G94" s="24">
        <v>3</v>
      </c>
      <c r="H94" s="24">
        <v>4</v>
      </c>
      <c r="I94" s="24">
        <v>3</v>
      </c>
      <c r="J94" s="25">
        <v>2.6</v>
      </c>
    </row>
    <row r="95" spans="1:10">
      <c r="A95" s="23" t="s">
        <v>200</v>
      </c>
      <c r="B95" s="24">
        <v>1248</v>
      </c>
      <c r="C95" s="24">
        <v>166</v>
      </c>
      <c r="D95" s="24">
        <v>682</v>
      </c>
      <c r="E95" s="24">
        <v>203</v>
      </c>
      <c r="F95" s="24">
        <v>73</v>
      </c>
      <c r="G95" s="24">
        <v>46</v>
      </c>
      <c r="H95" s="24">
        <v>45</v>
      </c>
      <c r="I95" s="24">
        <v>33</v>
      </c>
      <c r="J95" s="25">
        <v>2.4288069999999999</v>
      </c>
    </row>
    <row r="96" spans="1:10">
      <c r="A96" s="23" t="s">
        <v>201</v>
      </c>
      <c r="B96" s="24">
        <v>725</v>
      </c>
      <c r="C96" s="24">
        <v>81</v>
      </c>
      <c r="D96" s="24">
        <v>382</v>
      </c>
      <c r="E96" s="24">
        <v>129</v>
      </c>
      <c r="F96" s="24">
        <v>52</v>
      </c>
      <c r="G96" s="24">
        <v>35</v>
      </c>
      <c r="H96" s="24">
        <v>32</v>
      </c>
      <c r="I96" s="24">
        <v>14</v>
      </c>
      <c r="J96" s="25">
        <v>2.552743</v>
      </c>
    </row>
    <row r="97" spans="1:10">
      <c r="A97" s="23" t="s">
        <v>202</v>
      </c>
      <c r="B97" s="24">
        <v>550</v>
      </c>
      <c r="C97" s="24">
        <v>162</v>
      </c>
      <c r="D97" s="24">
        <v>251</v>
      </c>
      <c r="E97" s="24">
        <v>77</v>
      </c>
      <c r="F97" s="24">
        <v>22</v>
      </c>
      <c r="G97" s="24">
        <v>12</v>
      </c>
      <c r="H97" s="24">
        <v>12</v>
      </c>
      <c r="I97" s="24">
        <v>14</v>
      </c>
      <c r="J97" s="25">
        <v>2.0858210000000001</v>
      </c>
    </row>
    <row r="98" spans="1:10">
      <c r="A98" s="23" t="s">
        <v>203</v>
      </c>
      <c r="B98" s="24">
        <v>563</v>
      </c>
      <c r="C98" s="24">
        <v>135</v>
      </c>
      <c r="D98" s="24">
        <v>267</v>
      </c>
      <c r="E98" s="24">
        <v>97</v>
      </c>
      <c r="F98" s="24">
        <v>34</v>
      </c>
      <c r="G98" s="24">
        <v>12</v>
      </c>
      <c r="H98" s="24">
        <v>8</v>
      </c>
      <c r="I98" s="24">
        <v>10</v>
      </c>
      <c r="J98" s="25">
        <v>2.1790240000000001</v>
      </c>
    </row>
    <row r="99" spans="1:10">
      <c r="A99" s="23" t="s">
        <v>204</v>
      </c>
      <c r="B99" s="24">
        <v>319</v>
      </c>
      <c r="C99" s="24">
        <v>94</v>
      </c>
      <c r="D99" s="24">
        <v>146</v>
      </c>
      <c r="E99" s="24">
        <v>45</v>
      </c>
      <c r="F99" s="24">
        <v>12</v>
      </c>
      <c r="G99" s="24">
        <v>3</v>
      </c>
      <c r="H99" s="24">
        <v>9</v>
      </c>
      <c r="I99" s="24">
        <v>10</v>
      </c>
      <c r="J99" s="25">
        <v>2.0906150000000001</v>
      </c>
    </row>
    <row r="100" spans="1:10">
      <c r="A100" s="23" t="s">
        <v>205</v>
      </c>
      <c r="B100" s="24">
        <v>6</v>
      </c>
      <c r="C100" s="24">
        <v>1</v>
      </c>
      <c r="D100" s="24">
        <v>3</v>
      </c>
      <c r="E100" s="24">
        <v>2</v>
      </c>
      <c r="F100" s="24">
        <v>0</v>
      </c>
      <c r="G100" s="24">
        <v>0</v>
      </c>
      <c r="H100" s="24">
        <v>0</v>
      </c>
      <c r="I100" s="24">
        <v>0</v>
      </c>
      <c r="J100" s="25">
        <v>2.1666669999999999</v>
      </c>
    </row>
    <row r="101" spans="1:10">
      <c r="A101" s="23" t="s">
        <v>206</v>
      </c>
      <c r="B101" s="24">
        <v>42</v>
      </c>
      <c r="C101" s="24">
        <v>7</v>
      </c>
      <c r="D101" s="24">
        <v>18</v>
      </c>
      <c r="E101" s="24">
        <v>8</v>
      </c>
      <c r="F101" s="24">
        <v>3</v>
      </c>
      <c r="G101" s="24">
        <v>1</v>
      </c>
      <c r="H101" s="24">
        <v>1</v>
      </c>
      <c r="I101" s="24">
        <v>4</v>
      </c>
      <c r="J101" s="25">
        <v>2.3684210000000001</v>
      </c>
    </row>
    <row r="102" spans="1:10">
      <c r="A102" s="23" t="s">
        <v>152</v>
      </c>
      <c r="B102" s="24">
        <v>39</v>
      </c>
      <c r="C102" s="24">
        <v>11</v>
      </c>
      <c r="D102" s="24">
        <v>9</v>
      </c>
      <c r="E102" s="24">
        <v>10</v>
      </c>
      <c r="F102" s="24">
        <v>2</v>
      </c>
      <c r="G102" s="24">
        <v>2</v>
      </c>
      <c r="H102" s="24">
        <v>3</v>
      </c>
      <c r="I102" s="24">
        <v>2</v>
      </c>
      <c r="J102" s="25">
        <v>2.9189189999999998</v>
      </c>
    </row>
    <row r="103" spans="1:10">
      <c r="A103" s="23" t="s">
        <v>128</v>
      </c>
      <c r="B103" s="24">
        <v>193</v>
      </c>
      <c r="C103" s="24">
        <v>47</v>
      </c>
      <c r="D103" s="24">
        <v>96</v>
      </c>
      <c r="E103" s="24">
        <v>21</v>
      </c>
      <c r="F103" s="24">
        <v>14</v>
      </c>
      <c r="G103" s="24">
        <v>3</v>
      </c>
      <c r="H103" s="24">
        <v>3</v>
      </c>
      <c r="I103" s="24">
        <v>9</v>
      </c>
      <c r="J103" s="25">
        <v>2.1358700000000002</v>
      </c>
    </row>
    <row r="104" spans="1:10">
      <c r="A104" s="8" t="s">
        <v>207</v>
      </c>
      <c r="B104" s="8"/>
      <c r="C104" s="8"/>
      <c r="D104" s="8"/>
      <c r="E104" s="8"/>
      <c r="F104" s="8"/>
      <c r="G104" s="8"/>
      <c r="H104" s="8"/>
      <c r="I104" s="8"/>
      <c r="J104" s="8"/>
    </row>
    <row r="105" spans="1:10">
      <c r="A105" s="23" t="s">
        <v>208</v>
      </c>
      <c r="B105" s="24">
        <v>1480</v>
      </c>
      <c r="C105" s="24">
        <v>290</v>
      </c>
      <c r="D105" s="24">
        <v>732</v>
      </c>
      <c r="E105" s="24">
        <v>232</v>
      </c>
      <c r="F105" s="24">
        <v>86</v>
      </c>
      <c r="G105" s="24">
        <v>49</v>
      </c>
      <c r="H105" s="24">
        <v>48</v>
      </c>
      <c r="I105" s="24">
        <v>43</v>
      </c>
      <c r="J105" s="25">
        <v>2.324983</v>
      </c>
    </row>
    <row r="106" spans="1:10">
      <c r="A106" s="23" t="s">
        <v>209</v>
      </c>
      <c r="B106" s="24">
        <v>1280</v>
      </c>
      <c r="C106" s="24">
        <v>215</v>
      </c>
      <c r="D106" s="24">
        <v>659</v>
      </c>
      <c r="E106" s="24">
        <v>202</v>
      </c>
      <c r="F106" s="24">
        <v>79</v>
      </c>
      <c r="G106" s="24">
        <v>45</v>
      </c>
      <c r="H106" s="24">
        <v>48</v>
      </c>
      <c r="I106" s="24">
        <v>32</v>
      </c>
      <c r="J106" s="25">
        <v>2.395032</v>
      </c>
    </row>
    <row r="107" spans="1:10">
      <c r="A107" s="23" t="s">
        <v>210</v>
      </c>
      <c r="B107" s="24">
        <v>1167</v>
      </c>
      <c r="C107" s="24">
        <v>210</v>
      </c>
      <c r="D107" s="24">
        <v>585</v>
      </c>
      <c r="E107" s="24">
        <v>186</v>
      </c>
      <c r="F107" s="24">
        <v>69</v>
      </c>
      <c r="G107" s="24">
        <v>37</v>
      </c>
      <c r="H107" s="24">
        <v>40</v>
      </c>
      <c r="I107" s="24">
        <v>40</v>
      </c>
      <c r="J107" s="25">
        <v>2.3558119999999998</v>
      </c>
    </row>
    <row r="108" spans="1:10">
      <c r="A108" s="23" t="s">
        <v>211</v>
      </c>
      <c r="B108" s="24">
        <v>715</v>
      </c>
      <c r="C108" s="24">
        <v>122</v>
      </c>
      <c r="D108" s="24">
        <v>376</v>
      </c>
      <c r="E108" s="24">
        <v>111</v>
      </c>
      <c r="F108" s="24">
        <v>38</v>
      </c>
      <c r="G108" s="24">
        <v>19</v>
      </c>
      <c r="H108" s="24">
        <v>23</v>
      </c>
      <c r="I108" s="24">
        <v>26</v>
      </c>
      <c r="J108" s="25">
        <v>2.322206</v>
      </c>
    </row>
    <row r="109" spans="1:10">
      <c r="A109" s="23" t="s">
        <v>212</v>
      </c>
      <c r="B109" s="24">
        <v>387</v>
      </c>
      <c r="C109" s="24">
        <v>77</v>
      </c>
      <c r="D109" s="24">
        <v>174</v>
      </c>
      <c r="E109" s="24">
        <v>54</v>
      </c>
      <c r="F109" s="24">
        <v>35</v>
      </c>
      <c r="G109" s="24">
        <v>10</v>
      </c>
      <c r="H109" s="24">
        <v>19</v>
      </c>
      <c r="I109" s="24">
        <v>18</v>
      </c>
      <c r="J109" s="25">
        <v>2.4471539999999998</v>
      </c>
    </row>
    <row r="110" spans="1:10">
      <c r="A110" s="23" t="s">
        <v>213</v>
      </c>
      <c r="B110" s="24">
        <v>404</v>
      </c>
      <c r="C110" s="24">
        <v>124</v>
      </c>
      <c r="D110" s="24">
        <v>187</v>
      </c>
      <c r="E110" s="24">
        <v>47</v>
      </c>
      <c r="F110" s="24">
        <v>13</v>
      </c>
      <c r="G110" s="24">
        <v>10</v>
      </c>
      <c r="H110" s="24">
        <v>5</v>
      </c>
      <c r="I110" s="24">
        <v>18</v>
      </c>
      <c r="J110" s="25">
        <v>2</v>
      </c>
    </row>
    <row r="111" spans="1:10">
      <c r="A111" s="23" t="s">
        <v>214</v>
      </c>
      <c r="B111" s="24">
        <v>595</v>
      </c>
      <c r="C111" s="24">
        <v>97</v>
      </c>
      <c r="D111" s="24">
        <v>317</v>
      </c>
      <c r="E111" s="24">
        <v>92</v>
      </c>
      <c r="F111" s="24">
        <v>30</v>
      </c>
      <c r="G111" s="24">
        <v>19</v>
      </c>
      <c r="H111" s="24">
        <v>26</v>
      </c>
      <c r="I111" s="24">
        <v>14</v>
      </c>
      <c r="J111" s="25">
        <v>2.3855420000000001</v>
      </c>
    </row>
    <row r="112" spans="1:10">
      <c r="A112" s="23" t="s">
        <v>215</v>
      </c>
      <c r="B112" s="24">
        <v>215</v>
      </c>
      <c r="C112" s="24">
        <v>43</v>
      </c>
      <c r="D112" s="24">
        <v>106</v>
      </c>
      <c r="E112" s="24">
        <v>32</v>
      </c>
      <c r="F112" s="24">
        <v>12</v>
      </c>
      <c r="G112" s="24">
        <v>9</v>
      </c>
      <c r="H112" s="24">
        <v>5</v>
      </c>
      <c r="I112" s="24">
        <v>8</v>
      </c>
      <c r="J112" s="25">
        <v>2.2995169999999998</v>
      </c>
    </row>
    <row r="113" spans="1:10">
      <c r="A113" s="23" t="s">
        <v>216</v>
      </c>
      <c r="B113" s="24">
        <v>248</v>
      </c>
      <c r="C113" s="24">
        <v>53</v>
      </c>
      <c r="D113" s="24">
        <v>115</v>
      </c>
      <c r="E113" s="24">
        <v>41</v>
      </c>
      <c r="F113" s="24">
        <v>14</v>
      </c>
      <c r="G113" s="24">
        <v>9</v>
      </c>
      <c r="H113" s="24">
        <v>3</v>
      </c>
      <c r="I113" s="24">
        <v>13</v>
      </c>
      <c r="J113" s="25">
        <v>2.2382979999999999</v>
      </c>
    </row>
    <row r="114" spans="1:10">
      <c r="A114" s="23" t="s">
        <v>217</v>
      </c>
      <c r="B114" s="24">
        <v>255</v>
      </c>
      <c r="C114" s="24">
        <v>56</v>
      </c>
      <c r="D114" s="24">
        <v>121</v>
      </c>
      <c r="E114" s="24">
        <v>36</v>
      </c>
      <c r="F114" s="24">
        <v>11</v>
      </c>
      <c r="G114" s="24">
        <v>10</v>
      </c>
      <c r="H114" s="24">
        <v>10</v>
      </c>
      <c r="I114" s="24">
        <v>11</v>
      </c>
      <c r="J114" s="25">
        <v>2.3073769999999998</v>
      </c>
    </row>
    <row r="115" spans="1:10">
      <c r="A115" s="23" t="s">
        <v>218</v>
      </c>
      <c r="B115" s="24">
        <v>291</v>
      </c>
      <c r="C115" s="24">
        <v>54</v>
      </c>
      <c r="D115" s="24">
        <v>148</v>
      </c>
      <c r="E115" s="24">
        <v>48</v>
      </c>
      <c r="F115" s="24">
        <v>18</v>
      </c>
      <c r="G115" s="24">
        <v>8</v>
      </c>
      <c r="H115" s="24">
        <v>7</v>
      </c>
      <c r="I115" s="24">
        <v>8</v>
      </c>
      <c r="J115" s="25">
        <v>2.3180209999999999</v>
      </c>
    </row>
    <row r="116" spans="1:10">
      <c r="A116" s="23" t="s">
        <v>219</v>
      </c>
      <c r="B116" s="24">
        <v>338</v>
      </c>
      <c r="C116" s="24">
        <v>51</v>
      </c>
      <c r="D116" s="24">
        <v>175</v>
      </c>
      <c r="E116" s="24">
        <v>51</v>
      </c>
      <c r="F116" s="24">
        <v>15</v>
      </c>
      <c r="G116" s="24">
        <v>17</v>
      </c>
      <c r="H116" s="24">
        <v>22</v>
      </c>
      <c r="I116" s="24">
        <v>7</v>
      </c>
      <c r="J116" s="25">
        <v>2.5317219999999998</v>
      </c>
    </row>
    <row r="117" spans="1:10">
      <c r="A117" s="23" t="s">
        <v>220</v>
      </c>
      <c r="B117" s="24">
        <v>812</v>
      </c>
      <c r="C117" s="24">
        <v>128</v>
      </c>
      <c r="D117" s="24">
        <v>394</v>
      </c>
      <c r="E117" s="24">
        <v>142</v>
      </c>
      <c r="F117" s="24">
        <v>56</v>
      </c>
      <c r="G117" s="24">
        <v>31</v>
      </c>
      <c r="H117" s="24">
        <v>38</v>
      </c>
      <c r="I117" s="24">
        <v>23</v>
      </c>
      <c r="J117" s="25">
        <v>2.4854250000000002</v>
      </c>
    </row>
    <row r="118" spans="1:10">
      <c r="A118" s="23" t="s">
        <v>221</v>
      </c>
      <c r="B118" s="24">
        <v>816</v>
      </c>
      <c r="C118" s="24">
        <v>134</v>
      </c>
      <c r="D118" s="24">
        <v>426</v>
      </c>
      <c r="E118" s="24">
        <v>136</v>
      </c>
      <c r="F118" s="24">
        <v>44</v>
      </c>
      <c r="G118" s="24">
        <v>25</v>
      </c>
      <c r="H118" s="24">
        <v>33</v>
      </c>
      <c r="I118" s="24">
        <v>18</v>
      </c>
      <c r="J118" s="25">
        <v>2.3834590000000002</v>
      </c>
    </row>
    <row r="119" spans="1:10">
      <c r="A119" s="23" t="s">
        <v>152</v>
      </c>
      <c r="B119" s="24">
        <v>69</v>
      </c>
      <c r="C119" s="24">
        <v>15</v>
      </c>
      <c r="D119" s="24">
        <v>33</v>
      </c>
      <c r="E119" s="24">
        <v>13</v>
      </c>
      <c r="F119" s="24">
        <v>3</v>
      </c>
      <c r="G119" s="24">
        <v>2</v>
      </c>
      <c r="H119" s="24">
        <v>2</v>
      </c>
      <c r="I119" s="24">
        <v>1</v>
      </c>
      <c r="J119" s="25">
        <v>2.2647059999999999</v>
      </c>
    </row>
    <row r="120" spans="1:10">
      <c r="A120" s="23" t="s">
        <v>222</v>
      </c>
      <c r="B120" s="24">
        <v>246</v>
      </c>
      <c r="C120" s="24">
        <v>65</v>
      </c>
      <c r="D120" s="24">
        <v>101</v>
      </c>
      <c r="E120" s="24">
        <v>34</v>
      </c>
      <c r="F120" s="24">
        <v>19</v>
      </c>
      <c r="G120" s="24">
        <v>9</v>
      </c>
      <c r="H120" s="24">
        <v>8</v>
      </c>
      <c r="I120" s="24">
        <v>10</v>
      </c>
      <c r="J120" s="25">
        <v>2.3389829999999998</v>
      </c>
    </row>
    <row r="121" spans="1:10">
      <c r="A121" s="26" t="s">
        <v>128</v>
      </c>
      <c r="B121" s="27">
        <v>47</v>
      </c>
      <c r="C121" s="27">
        <v>17</v>
      </c>
      <c r="D121" s="27">
        <v>19</v>
      </c>
      <c r="E121" s="27">
        <v>5</v>
      </c>
      <c r="F121" s="27">
        <v>1</v>
      </c>
      <c r="G121" s="27">
        <v>1</v>
      </c>
      <c r="H121" s="27">
        <v>1</v>
      </c>
      <c r="I121" s="27">
        <v>3</v>
      </c>
      <c r="J121" s="29">
        <v>1.931818</v>
      </c>
    </row>
  </sheetData>
  <phoneticPr fontId="2"/>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F822A-3D87-426E-BD90-06BA4769DB6D}">
  <sheetPr codeName="Sheet7"/>
  <dimension ref="A1:E121"/>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HYPERLINK("#'目次'!B13","[7]")</f>
        <v>[7]</v>
      </c>
    </row>
    <row r="3" spans="1:5">
      <c r="A3" s="6" t="s">
        <v>114</v>
      </c>
      <c r="B3" s="7" t="s">
        <v>286</v>
      </c>
    </row>
    <row r="4" spans="1:5" s="21" customFormat="1" ht="24">
      <c r="A4" s="19" t="s">
        <v>114</v>
      </c>
      <c r="B4" s="20" t="s">
        <v>118</v>
      </c>
      <c r="C4" s="20" t="s">
        <v>287</v>
      </c>
      <c r="D4" s="20" t="s">
        <v>288</v>
      </c>
      <c r="E4" s="20" t="s">
        <v>128</v>
      </c>
    </row>
    <row r="5" spans="1:5">
      <c r="A5" s="22" t="s">
        <v>121</v>
      </c>
      <c r="B5" s="9">
        <v>2677</v>
      </c>
      <c r="C5" s="9">
        <v>788</v>
      </c>
      <c r="D5" s="9">
        <v>1824</v>
      </c>
      <c r="E5" s="9">
        <v>65</v>
      </c>
    </row>
    <row r="6" spans="1:5">
      <c r="A6" s="8" t="s">
        <v>122</v>
      </c>
      <c r="B6" s="8"/>
      <c r="C6" s="8"/>
      <c r="D6" s="8"/>
      <c r="E6" s="8"/>
    </row>
    <row r="7" spans="1:5">
      <c r="A7" s="23" t="s">
        <v>123</v>
      </c>
      <c r="B7" s="24">
        <v>380</v>
      </c>
      <c r="C7" s="24">
        <v>168</v>
      </c>
      <c r="D7" s="24">
        <v>202</v>
      </c>
      <c r="E7" s="24">
        <v>10</v>
      </c>
    </row>
    <row r="8" spans="1:5">
      <c r="A8" s="23" t="s">
        <v>124</v>
      </c>
      <c r="B8" s="24">
        <v>489</v>
      </c>
      <c r="C8" s="24">
        <v>186</v>
      </c>
      <c r="D8" s="24">
        <v>286</v>
      </c>
      <c r="E8" s="24">
        <v>17</v>
      </c>
    </row>
    <row r="9" spans="1:5">
      <c r="A9" s="23" t="s">
        <v>125</v>
      </c>
      <c r="B9" s="24">
        <v>1114</v>
      </c>
      <c r="C9" s="24">
        <v>323</v>
      </c>
      <c r="D9" s="24">
        <v>772</v>
      </c>
      <c r="E9" s="24">
        <v>19</v>
      </c>
    </row>
    <row r="10" spans="1:5">
      <c r="A10" s="23" t="s">
        <v>126</v>
      </c>
      <c r="B10" s="24">
        <v>521</v>
      </c>
      <c r="C10" s="24">
        <v>90</v>
      </c>
      <c r="D10" s="24">
        <v>419</v>
      </c>
      <c r="E10" s="24">
        <v>12</v>
      </c>
    </row>
    <row r="11" spans="1:5">
      <c r="A11" s="23" t="s">
        <v>127</v>
      </c>
      <c r="B11" s="24">
        <v>129</v>
      </c>
      <c r="C11" s="24">
        <v>10</v>
      </c>
      <c r="D11" s="24">
        <v>114</v>
      </c>
      <c r="E11" s="24">
        <v>5</v>
      </c>
    </row>
    <row r="12" spans="1:5">
      <c r="A12" s="23" t="s">
        <v>128</v>
      </c>
      <c r="B12" s="24">
        <v>44</v>
      </c>
      <c r="C12" s="24">
        <v>11</v>
      </c>
      <c r="D12" s="24">
        <v>31</v>
      </c>
      <c r="E12" s="24">
        <v>2</v>
      </c>
    </row>
    <row r="13" spans="1:5">
      <c r="A13" s="8" t="s">
        <v>129</v>
      </c>
      <c r="B13" s="8"/>
      <c r="C13" s="8"/>
      <c r="D13" s="8"/>
      <c r="E13" s="8"/>
    </row>
    <row r="14" spans="1:5">
      <c r="A14" s="23" t="s">
        <v>130</v>
      </c>
      <c r="B14" s="24">
        <v>799</v>
      </c>
      <c r="C14" s="24">
        <v>300</v>
      </c>
      <c r="D14" s="24">
        <v>480</v>
      </c>
      <c r="E14" s="24">
        <v>19</v>
      </c>
    </row>
    <row r="15" spans="1:5">
      <c r="A15" s="23" t="s">
        <v>131</v>
      </c>
      <c r="B15" s="24">
        <v>1245</v>
      </c>
      <c r="C15" s="24">
        <v>370</v>
      </c>
      <c r="D15" s="24">
        <v>845</v>
      </c>
      <c r="E15" s="24">
        <v>30</v>
      </c>
    </row>
    <row r="16" spans="1:5">
      <c r="A16" s="23" t="s">
        <v>132</v>
      </c>
      <c r="B16" s="24">
        <v>504</v>
      </c>
      <c r="C16" s="24">
        <v>101</v>
      </c>
      <c r="D16" s="24">
        <v>391</v>
      </c>
      <c r="E16" s="24">
        <v>12</v>
      </c>
    </row>
    <row r="17" spans="1:5">
      <c r="A17" s="23" t="s">
        <v>133</v>
      </c>
      <c r="B17" s="24">
        <v>82</v>
      </c>
      <c r="C17" s="24">
        <v>7</v>
      </c>
      <c r="D17" s="24">
        <v>71</v>
      </c>
      <c r="E17" s="24">
        <v>4</v>
      </c>
    </row>
    <row r="18" spans="1:5">
      <c r="A18" s="23" t="s">
        <v>128</v>
      </c>
      <c r="B18" s="24">
        <v>47</v>
      </c>
      <c r="C18" s="24">
        <v>10</v>
      </c>
      <c r="D18" s="24">
        <v>37</v>
      </c>
      <c r="E18" s="24">
        <v>0</v>
      </c>
    </row>
    <row r="19" spans="1:5">
      <c r="A19" s="8" t="s">
        <v>134</v>
      </c>
      <c r="B19" s="8"/>
      <c r="C19" s="8"/>
      <c r="D19" s="8"/>
      <c r="E19" s="8"/>
    </row>
    <row r="20" spans="1:5">
      <c r="A20" s="23" t="s">
        <v>135</v>
      </c>
      <c r="B20" s="24">
        <v>128</v>
      </c>
      <c r="C20" s="24">
        <v>32</v>
      </c>
      <c r="D20" s="24">
        <v>93</v>
      </c>
      <c r="E20" s="24">
        <v>3</v>
      </c>
    </row>
    <row r="21" spans="1:5">
      <c r="A21" s="23" t="s">
        <v>136</v>
      </c>
      <c r="B21" s="24">
        <v>138</v>
      </c>
      <c r="C21" s="24">
        <v>35</v>
      </c>
      <c r="D21" s="24">
        <v>99</v>
      </c>
      <c r="E21" s="24">
        <v>4</v>
      </c>
    </row>
    <row r="22" spans="1:5">
      <c r="A22" s="23" t="s">
        <v>137</v>
      </c>
      <c r="B22" s="24">
        <v>119</v>
      </c>
      <c r="C22" s="24">
        <v>41</v>
      </c>
      <c r="D22" s="24">
        <v>73</v>
      </c>
      <c r="E22" s="24">
        <v>5</v>
      </c>
    </row>
    <row r="23" spans="1:5">
      <c r="A23" s="23" t="s">
        <v>138</v>
      </c>
      <c r="B23" s="24">
        <v>142</v>
      </c>
      <c r="C23" s="24">
        <v>44</v>
      </c>
      <c r="D23" s="24">
        <v>95</v>
      </c>
      <c r="E23" s="24">
        <v>3</v>
      </c>
    </row>
    <row r="24" spans="1:5">
      <c r="A24" s="23" t="s">
        <v>139</v>
      </c>
      <c r="B24" s="24">
        <v>170</v>
      </c>
      <c r="C24" s="24">
        <v>51</v>
      </c>
      <c r="D24" s="24">
        <v>118</v>
      </c>
      <c r="E24" s="24">
        <v>1</v>
      </c>
    </row>
    <row r="25" spans="1:5">
      <c r="A25" s="23" t="s">
        <v>140</v>
      </c>
      <c r="B25" s="24">
        <v>192</v>
      </c>
      <c r="C25" s="24">
        <v>67</v>
      </c>
      <c r="D25" s="24">
        <v>117</v>
      </c>
      <c r="E25" s="24">
        <v>8</v>
      </c>
    </row>
    <row r="26" spans="1:5">
      <c r="A26" s="23" t="s">
        <v>141</v>
      </c>
      <c r="B26" s="24">
        <v>1405</v>
      </c>
      <c r="C26" s="24">
        <v>371</v>
      </c>
      <c r="D26" s="24">
        <v>1001</v>
      </c>
      <c r="E26" s="24">
        <v>33</v>
      </c>
    </row>
    <row r="27" spans="1:5">
      <c r="A27" s="23" t="s">
        <v>142</v>
      </c>
      <c r="B27" s="24">
        <v>343</v>
      </c>
      <c r="C27" s="24">
        <v>136</v>
      </c>
      <c r="D27" s="24">
        <v>199</v>
      </c>
      <c r="E27" s="24">
        <v>8</v>
      </c>
    </row>
    <row r="28" spans="1:5">
      <c r="A28" s="23" t="s">
        <v>128</v>
      </c>
      <c r="B28" s="24">
        <v>40</v>
      </c>
      <c r="C28" s="24">
        <v>11</v>
      </c>
      <c r="D28" s="24">
        <v>29</v>
      </c>
      <c r="E28" s="24">
        <v>0</v>
      </c>
    </row>
    <row r="29" spans="1:5">
      <c r="A29" s="8" t="s">
        <v>143</v>
      </c>
      <c r="B29" s="8"/>
      <c r="C29" s="8"/>
      <c r="D29" s="8"/>
      <c r="E29" s="8"/>
    </row>
    <row r="30" spans="1:5">
      <c r="A30" s="23" t="s">
        <v>144</v>
      </c>
      <c r="B30" s="24">
        <v>429</v>
      </c>
      <c r="C30" s="24">
        <v>118</v>
      </c>
      <c r="D30" s="24">
        <v>304</v>
      </c>
      <c r="E30" s="24">
        <v>7</v>
      </c>
    </row>
    <row r="31" spans="1:5">
      <c r="A31" s="23" t="s">
        <v>145</v>
      </c>
      <c r="B31" s="24">
        <v>319</v>
      </c>
      <c r="C31" s="24">
        <v>84</v>
      </c>
      <c r="D31" s="24">
        <v>226</v>
      </c>
      <c r="E31" s="24">
        <v>9</v>
      </c>
    </row>
    <row r="32" spans="1:5">
      <c r="A32" s="23" t="s">
        <v>146</v>
      </c>
      <c r="B32" s="24">
        <v>504</v>
      </c>
      <c r="C32" s="24">
        <v>147</v>
      </c>
      <c r="D32" s="24">
        <v>344</v>
      </c>
      <c r="E32" s="24">
        <v>13</v>
      </c>
    </row>
    <row r="33" spans="1:5">
      <c r="A33" s="23" t="s">
        <v>147</v>
      </c>
      <c r="B33" s="24">
        <v>143</v>
      </c>
      <c r="C33" s="24">
        <v>32</v>
      </c>
      <c r="D33" s="24">
        <v>108</v>
      </c>
      <c r="E33" s="24">
        <v>3</v>
      </c>
    </row>
    <row r="34" spans="1:5">
      <c r="A34" s="23" t="s">
        <v>148</v>
      </c>
      <c r="B34" s="24">
        <v>168</v>
      </c>
      <c r="C34" s="24">
        <v>50</v>
      </c>
      <c r="D34" s="24">
        <v>114</v>
      </c>
      <c r="E34" s="24">
        <v>4</v>
      </c>
    </row>
    <row r="35" spans="1:5">
      <c r="A35" s="23" t="s">
        <v>149</v>
      </c>
      <c r="B35" s="24">
        <v>1270</v>
      </c>
      <c r="C35" s="24">
        <v>367</v>
      </c>
      <c r="D35" s="24">
        <v>876</v>
      </c>
      <c r="E35" s="24">
        <v>27</v>
      </c>
    </row>
    <row r="36" spans="1:5">
      <c r="A36" s="23" t="s">
        <v>150</v>
      </c>
      <c r="B36" s="24">
        <v>1642</v>
      </c>
      <c r="C36" s="24">
        <v>475</v>
      </c>
      <c r="D36" s="24">
        <v>1129</v>
      </c>
      <c r="E36" s="24">
        <v>38</v>
      </c>
    </row>
    <row r="37" spans="1:5">
      <c r="A37" s="23" t="s">
        <v>151</v>
      </c>
      <c r="B37" s="24">
        <v>2266</v>
      </c>
      <c r="C37" s="24">
        <v>693</v>
      </c>
      <c r="D37" s="24">
        <v>1518</v>
      </c>
      <c r="E37" s="24">
        <v>55</v>
      </c>
    </row>
    <row r="38" spans="1:5">
      <c r="A38" s="23" t="s">
        <v>152</v>
      </c>
      <c r="B38" s="24">
        <v>121</v>
      </c>
      <c r="C38" s="24">
        <v>24</v>
      </c>
      <c r="D38" s="24">
        <v>97</v>
      </c>
      <c r="E38" s="24">
        <v>0</v>
      </c>
    </row>
    <row r="39" spans="1:5">
      <c r="A39" s="23" t="s">
        <v>128</v>
      </c>
      <c r="B39" s="24">
        <v>46</v>
      </c>
      <c r="C39" s="24">
        <v>8</v>
      </c>
      <c r="D39" s="24">
        <v>37</v>
      </c>
      <c r="E39" s="24">
        <v>1</v>
      </c>
    </row>
    <row r="40" spans="1:5">
      <c r="A40" s="8" t="s">
        <v>153</v>
      </c>
      <c r="B40" s="8"/>
      <c r="C40" s="8"/>
      <c r="D40" s="8"/>
      <c r="E40" s="8"/>
    </row>
    <row r="41" spans="1:5">
      <c r="A41" s="23" t="s">
        <v>154</v>
      </c>
      <c r="B41" s="24">
        <v>1344</v>
      </c>
      <c r="C41" s="24">
        <v>396</v>
      </c>
      <c r="D41" s="24">
        <v>917</v>
      </c>
      <c r="E41" s="24">
        <v>31</v>
      </c>
    </row>
    <row r="42" spans="1:5">
      <c r="A42" s="23" t="s">
        <v>155</v>
      </c>
      <c r="B42" s="24">
        <v>1107</v>
      </c>
      <c r="C42" s="24">
        <v>298</v>
      </c>
      <c r="D42" s="24">
        <v>782</v>
      </c>
      <c r="E42" s="24">
        <v>27</v>
      </c>
    </row>
    <row r="43" spans="1:5">
      <c r="A43" s="23" t="s">
        <v>156</v>
      </c>
      <c r="B43" s="24">
        <v>1006</v>
      </c>
      <c r="C43" s="24">
        <v>297</v>
      </c>
      <c r="D43" s="24">
        <v>678</v>
      </c>
      <c r="E43" s="24">
        <v>31</v>
      </c>
    </row>
    <row r="44" spans="1:5">
      <c r="A44" s="23" t="s">
        <v>157</v>
      </c>
      <c r="B44" s="24">
        <v>541</v>
      </c>
      <c r="C44" s="24">
        <v>144</v>
      </c>
      <c r="D44" s="24">
        <v>379</v>
      </c>
      <c r="E44" s="24">
        <v>18</v>
      </c>
    </row>
    <row r="45" spans="1:5">
      <c r="A45" s="23" t="s">
        <v>158</v>
      </c>
      <c r="B45" s="24">
        <v>1510</v>
      </c>
      <c r="C45" s="24">
        <v>422</v>
      </c>
      <c r="D45" s="24">
        <v>1054</v>
      </c>
      <c r="E45" s="24">
        <v>34</v>
      </c>
    </row>
    <row r="46" spans="1:5">
      <c r="A46" s="23" t="s">
        <v>159</v>
      </c>
      <c r="B46" s="24">
        <v>1011</v>
      </c>
      <c r="C46" s="24">
        <v>371</v>
      </c>
      <c r="D46" s="24">
        <v>612</v>
      </c>
      <c r="E46" s="24">
        <v>28</v>
      </c>
    </row>
    <row r="47" spans="1:5">
      <c r="A47" s="23" t="s">
        <v>160</v>
      </c>
      <c r="B47" s="24">
        <v>1234</v>
      </c>
      <c r="C47" s="24">
        <v>342</v>
      </c>
      <c r="D47" s="24">
        <v>862</v>
      </c>
      <c r="E47" s="24">
        <v>30</v>
      </c>
    </row>
    <row r="48" spans="1:5">
      <c r="A48" s="23" t="s">
        <v>161</v>
      </c>
      <c r="B48" s="24">
        <v>443</v>
      </c>
      <c r="C48" s="24">
        <v>132</v>
      </c>
      <c r="D48" s="24">
        <v>301</v>
      </c>
      <c r="E48" s="24">
        <v>10</v>
      </c>
    </row>
    <row r="49" spans="1:5">
      <c r="A49" s="23" t="s">
        <v>162</v>
      </c>
      <c r="B49" s="24">
        <v>1237</v>
      </c>
      <c r="C49" s="24">
        <v>395</v>
      </c>
      <c r="D49" s="24">
        <v>814</v>
      </c>
      <c r="E49" s="24">
        <v>28</v>
      </c>
    </row>
    <row r="50" spans="1:5">
      <c r="A50" s="23" t="s">
        <v>152</v>
      </c>
      <c r="B50" s="24">
        <v>81</v>
      </c>
      <c r="C50" s="24">
        <v>27</v>
      </c>
      <c r="D50" s="24">
        <v>52</v>
      </c>
      <c r="E50" s="24">
        <v>2</v>
      </c>
    </row>
    <row r="51" spans="1:5">
      <c r="A51" s="23" t="s">
        <v>163</v>
      </c>
      <c r="B51" s="24">
        <v>67</v>
      </c>
      <c r="C51" s="24">
        <v>20</v>
      </c>
      <c r="D51" s="24">
        <v>47</v>
      </c>
      <c r="E51" s="24">
        <v>0</v>
      </c>
    </row>
    <row r="52" spans="1:5">
      <c r="A52" s="23" t="s">
        <v>128</v>
      </c>
      <c r="B52" s="24">
        <v>52</v>
      </c>
      <c r="C52" s="24">
        <v>13</v>
      </c>
      <c r="D52" s="24">
        <v>39</v>
      </c>
      <c r="E52" s="24">
        <v>0</v>
      </c>
    </row>
    <row r="53" spans="1:5">
      <c r="A53" s="8" t="s">
        <v>164</v>
      </c>
      <c r="B53" s="8"/>
      <c r="C53" s="8"/>
      <c r="D53" s="8"/>
      <c r="E53" s="8"/>
    </row>
    <row r="54" spans="1:5">
      <c r="A54" s="23" t="s">
        <v>165</v>
      </c>
      <c r="B54" s="24">
        <v>209</v>
      </c>
      <c r="C54" s="24">
        <v>86</v>
      </c>
      <c r="D54" s="24">
        <v>121</v>
      </c>
      <c r="E54" s="24">
        <v>2</v>
      </c>
    </row>
    <row r="55" spans="1:5">
      <c r="A55" s="23" t="s">
        <v>166</v>
      </c>
      <c r="B55" s="24">
        <v>1043</v>
      </c>
      <c r="C55" s="24">
        <v>352</v>
      </c>
      <c r="D55" s="24">
        <v>662</v>
      </c>
      <c r="E55" s="24">
        <v>29</v>
      </c>
    </row>
    <row r="56" spans="1:5">
      <c r="A56" s="23" t="s">
        <v>167</v>
      </c>
      <c r="B56" s="24">
        <v>963</v>
      </c>
      <c r="C56" s="24">
        <v>274</v>
      </c>
      <c r="D56" s="24">
        <v>668</v>
      </c>
      <c r="E56" s="24">
        <v>21</v>
      </c>
    </row>
    <row r="57" spans="1:5">
      <c r="A57" s="23" t="s">
        <v>168</v>
      </c>
      <c r="B57" s="24">
        <v>338</v>
      </c>
      <c r="C57" s="24">
        <v>59</v>
      </c>
      <c r="D57" s="24">
        <v>271</v>
      </c>
      <c r="E57" s="24">
        <v>8</v>
      </c>
    </row>
    <row r="58" spans="1:5">
      <c r="A58" s="23" t="s">
        <v>169</v>
      </c>
      <c r="B58" s="24">
        <v>94</v>
      </c>
      <c r="C58" s="24">
        <v>13</v>
      </c>
      <c r="D58" s="24">
        <v>79</v>
      </c>
      <c r="E58" s="24">
        <v>2</v>
      </c>
    </row>
    <row r="59" spans="1:5">
      <c r="A59" s="23" t="s">
        <v>128</v>
      </c>
      <c r="B59" s="24">
        <v>30</v>
      </c>
      <c r="C59" s="24">
        <v>4</v>
      </c>
      <c r="D59" s="24">
        <v>23</v>
      </c>
      <c r="E59" s="24">
        <v>3</v>
      </c>
    </row>
    <row r="60" spans="1:5">
      <c r="A60" s="8" t="s">
        <v>170</v>
      </c>
      <c r="B60" s="8"/>
      <c r="C60" s="8"/>
      <c r="D60" s="8"/>
      <c r="E60" s="8"/>
    </row>
    <row r="61" spans="1:5">
      <c r="A61" s="23" t="s">
        <v>171</v>
      </c>
      <c r="B61" s="24">
        <v>386</v>
      </c>
      <c r="C61" s="24">
        <v>100</v>
      </c>
      <c r="D61" s="24">
        <v>278</v>
      </c>
      <c r="E61" s="24">
        <v>8</v>
      </c>
    </row>
    <row r="62" spans="1:5">
      <c r="A62" s="23" t="s">
        <v>172</v>
      </c>
      <c r="B62" s="24">
        <v>919</v>
      </c>
      <c r="C62" s="24">
        <v>263</v>
      </c>
      <c r="D62" s="24">
        <v>630</v>
      </c>
      <c r="E62" s="24">
        <v>26</v>
      </c>
    </row>
    <row r="63" spans="1:5">
      <c r="A63" s="23" t="s">
        <v>173</v>
      </c>
      <c r="B63" s="24">
        <v>978</v>
      </c>
      <c r="C63" s="24">
        <v>312</v>
      </c>
      <c r="D63" s="24">
        <v>649</v>
      </c>
      <c r="E63" s="24">
        <v>17</v>
      </c>
    </row>
    <row r="64" spans="1:5">
      <c r="A64" s="23" t="s">
        <v>174</v>
      </c>
      <c r="B64" s="24">
        <v>347</v>
      </c>
      <c r="C64" s="24">
        <v>106</v>
      </c>
      <c r="D64" s="24">
        <v>233</v>
      </c>
      <c r="E64" s="24">
        <v>8</v>
      </c>
    </row>
    <row r="65" spans="1:5">
      <c r="A65" s="23" t="s">
        <v>128</v>
      </c>
      <c r="B65" s="24">
        <v>47</v>
      </c>
      <c r="C65" s="24">
        <v>7</v>
      </c>
      <c r="D65" s="24">
        <v>34</v>
      </c>
      <c r="E65" s="24">
        <v>6</v>
      </c>
    </row>
    <row r="66" spans="1:5">
      <c r="A66" s="8" t="s">
        <v>175</v>
      </c>
      <c r="B66" s="8"/>
      <c r="C66" s="8"/>
      <c r="D66" s="8"/>
      <c r="E66" s="8"/>
    </row>
    <row r="67" spans="1:5">
      <c r="A67" s="23" t="s">
        <v>176</v>
      </c>
      <c r="B67" s="24">
        <v>425</v>
      </c>
      <c r="C67" s="24">
        <v>123</v>
      </c>
      <c r="D67" s="24">
        <v>298</v>
      </c>
      <c r="E67" s="24">
        <v>4</v>
      </c>
    </row>
    <row r="68" spans="1:5">
      <c r="A68" s="23" t="s">
        <v>177</v>
      </c>
      <c r="B68" s="24">
        <v>811</v>
      </c>
      <c r="C68" s="24">
        <v>235</v>
      </c>
      <c r="D68" s="24">
        <v>557</v>
      </c>
      <c r="E68" s="24">
        <v>19</v>
      </c>
    </row>
    <row r="69" spans="1:5">
      <c r="A69" s="23" t="s">
        <v>178</v>
      </c>
      <c r="B69" s="24">
        <v>207</v>
      </c>
      <c r="C69" s="24">
        <v>106</v>
      </c>
      <c r="D69" s="24">
        <v>94</v>
      </c>
      <c r="E69" s="24">
        <v>7</v>
      </c>
    </row>
    <row r="70" spans="1:5">
      <c r="A70" s="23" t="s">
        <v>179</v>
      </c>
      <c r="B70" s="24">
        <v>154</v>
      </c>
      <c r="C70" s="24">
        <v>64</v>
      </c>
      <c r="D70" s="24">
        <v>89</v>
      </c>
      <c r="E70" s="24">
        <v>1</v>
      </c>
    </row>
    <row r="71" spans="1:5">
      <c r="A71" s="23" t="s">
        <v>180</v>
      </c>
      <c r="B71" s="24">
        <v>318</v>
      </c>
      <c r="C71" s="24">
        <v>112</v>
      </c>
      <c r="D71" s="24">
        <v>199</v>
      </c>
      <c r="E71" s="24">
        <v>7</v>
      </c>
    </row>
    <row r="72" spans="1:5">
      <c r="A72" s="23" t="s">
        <v>181</v>
      </c>
      <c r="B72" s="24">
        <v>203</v>
      </c>
      <c r="C72" s="24">
        <v>74</v>
      </c>
      <c r="D72" s="24">
        <v>125</v>
      </c>
      <c r="E72" s="24">
        <v>4</v>
      </c>
    </row>
    <row r="73" spans="1:5">
      <c r="A73" s="23" t="s">
        <v>182</v>
      </c>
      <c r="B73" s="24">
        <v>79</v>
      </c>
      <c r="C73" s="24">
        <v>30</v>
      </c>
      <c r="D73" s="24">
        <v>49</v>
      </c>
      <c r="E73" s="24">
        <v>0</v>
      </c>
    </row>
    <row r="74" spans="1:5">
      <c r="A74" s="23" t="s">
        <v>183</v>
      </c>
      <c r="B74" s="24">
        <v>68</v>
      </c>
      <c r="C74" s="24">
        <v>35</v>
      </c>
      <c r="D74" s="24">
        <v>31</v>
      </c>
      <c r="E74" s="24">
        <v>2</v>
      </c>
    </row>
    <row r="75" spans="1:5">
      <c r="A75" s="23" t="s">
        <v>184</v>
      </c>
      <c r="B75" s="24">
        <v>586</v>
      </c>
      <c r="C75" s="24">
        <v>199</v>
      </c>
      <c r="D75" s="24">
        <v>369</v>
      </c>
      <c r="E75" s="24">
        <v>18</v>
      </c>
    </row>
    <row r="76" spans="1:5">
      <c r="A76" s="23" t="s">
        <v>185</v>
      </c>
      <c r="B76" s="24">
        <v>276</v>
      </c>
      <c r="C76" s="24">
        <v>104</v>
      </c>
      <c r="D76" s="24">
        <v>167</v>
      </c>
      <c r="E76" s="24">
        <v>5</v>
      </c>
    </row>
    <row r="77" spans="1:5">
      <c r="A77" s="23" t="s">
        <v>152</v>
      </c>
      <c r="B77" s="24">
        <v>197</v>
      </c>
      <c r="C77" s="24">
        <v>59</v>
      </c>
      <c r="D77" s="24">
        <v>134</v>
      </c>
      <c r="E77" s="24">
        <v>4</v>
      </c>
    </row>
    <row r="78" spans="1:5">
      <c r="A78" s="23" t="s">
        <v>186</v>
      </c>
      <c r="B78" s="24">
        <v>944</v>
      </c>
      <c r="C78" s="24">
        <v>233</v>
      </c>
      <c r="D78" s="24">
        <v>686</v>
      </c>
      <c r="E78" s="24">
        <v>25</v>
      </c>
    </row>
    <row r="79" spans="1:5">
      <c r="A79" s="23" t="s">
        <v>128</v>
      </c>
      <c r="B79" s="24">
        <v>41</v>
      </c>
      <c r="C79" s="24">
        <v>12</v>
      </c>
      <c r="D79" s="24">
        <v>29</v>
      </c>
      <c r="E79" s="24">
        <v>0</v>
      </c>
    </row>
    <row r="80" spans="1:5">
      <c r="A80" s="8" t="s">
        <v>187</v>
      </c>
      <c r="B80" s="8"/>
      <c r="C80" s="8"/>
      <c r="D80" s="8"/>
      <c r="E80" s="8"/>
    </row>
    <row r="81" spans="1:5">
      <c r="A81" s="23" t="s">
        <v>188</v>
      </c>
      <c r="B81" s="24">
        <v>2041</v>
      </c>
      <c r="C81" s="24">
        <v>585</v>
      </c>
      <c r="D81" s="24">
        <v>1408</v>
      </c>
      <c r="E81" s="24">
        <v>48</v>
      </c>
    </row>
    <row r="82" spans="1:5">
      <c r="A82" s="23" t="s">
        <v>189</v>
      </c>
      <c r="B82" s="24">
        <v>221</v>
      </c>
      <c r="C82" s="24">
        <v>67</v>
      </c>
      <c r="D82" s="24">
        <v>149</v>
      </c>
      <c r="E82" s="24">
        <v>5</v>
      </c>
    </row>
    <row r="83" spans="1:5">
      <c r="A83" s="23" t="s">
        <v>190</v>
      </c>
      <c r="B83" s="24">
        <v>64</v>
      </c>
      <c r="C83" s="24">
        <v>25</v>
      </c>
      <c r="D83" s="24">
        <v>36</v>
      </c>
      <c r="E83" s="24">
        <v>3</v>
      </c>
    </row>
    <row r="84" spans="1:5">
      <c r="A84" s="23" t="s">
        <v>191</v>
      </c>
      <c r="B84" s="24">
        <v>158</v>
      </c>
      <c r="C84" s="24">
        <v>58</v>
      </c>
      <c r="D84" s="24">
        <v>97</v>
      </c>
      <c r="E84" s="24">
        <v>3</v>
      </c>
    </row>
    <row r="85" spans="1:5">
      <c r="A85" s="23" t="s">
        <v>192</v>
      </c>
      <c r="B85" s="24">
        <v>120</v>
      </c>
      <c r="C85" s="24">
        <v>32</v>
      </c>
      <c r="D85" s="24">
        <v>84</v>
      </c>
      <c r="E85" s="24">
        <v>4</v>
      </c>
    </row>
    <row r="86" spans="1:5">
      <c r="A86" s="23" t="s">
        <v>193</v>
      </c>
      <c r="B86" s="24">
        <v>10</v>
      </c>
      <c r="C86" s="24">
        <v>1</v>
      </c>
      <c r="D86" s="24">
        <v>9</v>
      </c>
      <c r="E86" s="24">
        <v>0</v>
      </c>
    </row>
    <row r="87" spans="1:5">
      <c r="A87" s="23" t="s">
        <v>152</v>
      </c>
      <c r="B87" s="24">
        <v>39</v>
      </c>
      <c r="C87" s="24">
        <v>13</v>
      </c>
      <c r="D87" s="24">
        <v>26</v>
      </c>
      <c r="E87" s="24">
        <v>0</v>
      </c>
    </row>
    <row r="88" spans="1:5">
      <c r="A88" s="23" t="s">
        <v>128</v>
      </c>
      <c r="B88" s="24">
        <v>24</v>
      </c>
      <c r="C88" s="24">
        <v>7</v>
      </c>
      <c r="D88" s="24">
        <v>15</v>
      </c>
      <c r="E88" s="24">
        <v>2</v>
      </c>
    </row>
    <row r="89" spans="1:5">
      <c r="A89" s="8" t="s">
        <v>194</v>
      </c>
      <c r="B89" s="8"/>
      <c r="C89" s="8"/>
      <c r="D89" s="8"/>
      <c r="E89" s="8"/>
    </row>
    <row r="90" spans="1:5">
      <c r="A90" s="23" t="s">
        <v>195</v>
      </c>
      <c r="B90" s="24">
        <v>1341</v>
      </c>
      <c r="C90" s="24">
        <v>352</v>
      </c>
      <c r="D90" s="24">
        <v>960</v>
      </c>
      <c r="E90" s="24">
        <v>29</v>
      </c>
    </row>
    <row r="91" spans="1:5">
      <c r="A91" s="23" t="s">
        <v>196</v>
      </c>
      <c r="B91" s="24">
        <v>523</v>
      </c>
      <c r="C91" s="24">
        <v>173</v>
      </c>
      <c r="D91" s="24">
        <v>336</v>
      </c>
      <c r="E91" s="24">
        <v>14</v>
      </c>
    </row>
    <row r="92" spans="1:5">
      <c r="A92" s="23" t="s">
        <v>197</v>
      </c>
      <c r="B92" s="24">
        <v>116</v>
      </c>
      <c r="C92" s="24">
        <v>34</v>
      </c>
      <c r="D92" s="24">
        <v>81</v>
      </c>
      <c r="E92" s="24">
        <v>1</v>
      </c>
    </row>
    <row r="93" spans="1:5">
      <c r="A93" s="23" t="s">
        <v>198</v>
      </c>
      <c r="B93" s="24">
        <v>25</v>
      </c>
      <c r="C93" s="24">
        <v>1</v>
      </c>
      <c r="D93" s="24">
        <v>24</v>
      </c>
      <c r="E93" s="24">
        <v>0</v>
      </c>
    </row>
    <row r="94" spans="1:5">
      <c r="A94" s="23" t="s">
        <v>199</v>
      </c>
      <c r="B94" s="24">
        <v>68</v>
      </c>
      <c r="C94" s="24">
        <v>30</v>
      </c>
      <c r="D94" s="24">
        <v>36</v>
      </c>
      <c r="E94" s="24">
        <v>2</v>
      </c>
    </row>
    <row r="95" spans="1:5">
      <c r="A95" s="23" t="s">
        <v>200</v>
      </c>
      <c r="B95" s="24">
        <v>1248</v>
      </c>
      <c r="C95" s="24">
        <v>515</v>
      </c>
      <c r="D95" s="24">
        <v>703</v>
      </c>
      <c r="E95" s="24">
        <v>30</v>
      </c>
    </row>
    <row r="96" spans="1:5">
      <c r="A96" s="23" t="s">
        <v>201</v>
      </c>
      <c r="B96" s="24">
        <v>725</v>
      </c>
      <c r="C96" s="24">
        <v>146</v>
      </c>
      <c r="D96" s="24">
        <v>569</v>
      </c>
      <c r="E96" s="24">
        <v>10</v>
      </c>
    </row>
    <row r="97" spans="1:5">
      <c r="A97" s="23" t="s">
        <v>202</v>
      </c>
      <c r="B97" s="24">
        <v>550</v>
      </c>
      <c r="C97" s="24">
        <v>123</v>
      </c>
      <c r="D97" s="24">
        <v>413</v>
      </c>
      <c r="E97" s="24">
        <v>14</v>
      </c>
    </row>
    <row r="98" spans="1:5">
      <c r="A98" s="23" t="s">
        <v>203</v>
      </c>
      <c r="B98" s="24">
        <v>563</v>
      </c>
      <c r="C98" s="24">
        <v>184</v>
      </c>
      <c r="D98" s="24">
        <v>374</v>
      </c>
      <c r="E98" s="24">
        <v>5</v>
      </c>
    </row>
    <row r="99" spans="1:5">
      <c r="A99" s="23" t="s">
        <v>204</v>
      </c>
      <c r="B99" s="24">
        <v>319</v>
      </c>
      <c r="C99" s="24">
        <v>54</v>
      </c>
      <c r="D99" s="24">
        <v>259</v>
      </c>
      <c r="E99" s="24">
        <v>6</v>
      </c>
    </row>
    <row r="100" spans="1:5">
      <c r="A100" s="23" t="s">
        <v>205</v>
      </c>
      <c r="B100" s="24">
        <v>6</v>
      </c>
      <c r="C100" s="24">
        <v>1</v>
      </c>
      <c r="D100" s="24">
        <v>5</v>
      </c>
      <c r="E100" s="24">
        <v>0</v>
      </c>
    </row>
    <row r="101" spans="1:5">
      <c r="A101" s="23" t="s">
        <v>206</v>
      </c>
      <c r="B101" s="24">
        <v>42</v>
      </c>
      <c r="C101" s="24">
        <v>2</v>
      </c>
      <c r="D101" s="24">
        <v>40</v>
      </c>
      <c r="E101" s="24">
        <v>0</v>
      </c>
    </row>
    <row r="102" spans="1:5">
      <c r="A102" s="23" t="s">
        <v>152</v>
      </c>
      <c r="B102" s="24">
        <v>39</v>
      </c>
      <c r="C102" s="24">
        <v>4</v>
      </c>
      <c r="D102" s="24">
        <v>35</v>
      </c>
      <c r="E102" s="24">
        <v>0</v>
      </c>
    </row>
    <row r="103" spans="1:5">
      <c r="A103" s="23" t="s">
        <v>128</v>
      </c>
      <c r="B103" s="24">
        <v>193</v>
      </c>
      <c r="C103" s="24">
        <v>58</v>
      </c>
      <c r="D103" s="24">
        <v>124</v>
      </c>
      <c r="E103" s="24">
        <v>11</v>
      </c>
    </row>
    <row r="104" spans="1:5">
      <c r="A104" s="8" t="s">
        <v>207</v>
      </c>
      <c r="B104" s="8"/>
      <c r="C104" s="8"/>
      <c r="D104" s="8"/>
      <c r="E104" s="8"/>
    </row>
    <row r="105" spans="1:5">
      <c r="A105" s="23" t="s">
        <v>208</v>
      </c>
      <c r="B105" s="24">
        <v>1480</v>
      </c>
      <c r="C105" s="24">
        <v>423</v>
      </c>
      <c r="D105" s="24">
        <v>1020</v>
      </c>
      <c r="E105" s="24">
        <v>37</v>
      </c>
    </row>
    <row r="106" spans="1:5">
      <c r="A106" s="23" t="s">
        <v>209</v>
      </c>
      <c r="B106" s="24">
        <v>1280</v>
      </c>
      <c r="C106" s="24">
        <v>362</v>
      </c>
      <c r="D106" s="24">
        <v>890</v>
      </c>
      <c r="E106" s="24">
        <v>28</v>
      </c>
    </row>
    <row r="107" spans="1:5">
      <c r="A107" s="23" t="s">
        <v>210</v>
      </c>
      <c r="B107" s="24">
        <v>1167</v>
      </c>
      <c r="C107" s="24">
        <v>365</v>
      </c>
      <c r="D107" s="24">
        <v>768</v>
      </c>
      <c r="E107" s="24">
        <v>34</v>
      </c>
    </row>
    <row r="108" spans="1:5">
      <c r="A108" s="23" t="s">
        <v>211</v>
      </c>
      <c r="B108" s="24">
        <v>715</v>
      </c>
      <c r="C108" s="24">
        <v>191</v>
      </c>
      <c r="D108" s="24">
        <v>505</v>
      </c>
      <c r="E108" s="24">
        <v>19</v>
      </c>
    </row>
    <row r="109" spans="1:5">
      <c r="A109" s="23" t="s">
        <v>212</v>
      </c>
      <c r="B109" s="24">
        <v>387</v>
      </c>
      <c r="C109" s="24">
        <v>205</v>
      </c>
      <c r="D109" s="24">
        <v>170</v>
      </c>
      <c r="E109" s="24">
        <v>12</v>
      </c>
    </row>
    <row r="110" spans="1:5">
      <c r="A110" s="23" t="s">
        <v>213</v>
      </c>
      <c r="B110" s="24">
        <v>404</v>
      </c>
      <c r="C110" s="24">
        <v>133</v>
      </c>
      <c r="D110" s="24">
        <v>258</v>
      </c>
      <c r="E110" s="24">
        <v>13</v>
      </c>
    </row>
    <row r="111" spans="1:5">
      <c r="A111" s="23" t="s">
        <v>214</v>
      </c>
      <c r="B111" s="24">
        <v>595</v>
      </c>
      <c r="C111" s="24">
        <v>178</v>
      </c>
      <c r="D111" s="24">
        <v>410</v>
      </c>
      <c r="E111" s="24">
        <v>7</v>
      </c>
    </row>
    <row r="112" spans="1:5">
      <c r="A112" s="23" t="s">
        <v>215</v>
      </c>
      <c r="B112" s="24">
        <v>215</v>
      </c>
      <c r="C112" s="24">
        <v>71</v>
      </c>
      <c r="D112" s="24">
        <v>140</v>
      </c>
      <c r="E112" s="24">
        <v>4</v>
      </c>
    </row>
    <row r="113" spans="1:5">
      <c r="A113" s="23" t="s">
        <v>216</v>
      </c>
      <c r="B113" s="24">
        <v>248</v>
      </c>
      <c r="C113" s="24">
        <v>87</v>
      </c>
      <c r="D113" s="24">
        <v>151</v>
      </c>
      <c r="E113" s="24">
        <v>10</v>
      </c>
    </row>
    <row r="114" spans="1:5">
      <c r="A114" s="23" t="s">
        <v>217</v>
      </c>
      <c r="B114" s="24">
        <v>255</v>
      </c>
      <c r="C114" s="24">
        <v>95</v>
      </c>
      <c r="D114" s="24">
        <v>150</v>
      </c>
      <c r="E114" s="24">
        <v>10</v>
      </c>
    </row>
    <row r="115" spans="1:5">
      <c r="A115" s="23" t="s">
        <v>218</v>
      </c>
      <c r="B115" s="24">
        <v>291</v>
      </c>
      <c r="C115" s="24">
        <v>108</v>
      </c>
      <c r="D115" s="24">
        <v>175</v>
      </c>
      <c r="E115" s="24">
        <v>8</v>
      </c>
    </row>
    <row r="116" spans="1:5">
      <c r="A116" s="23" t="s">
        <v>219</v>
      </c>
      <c r="B116" s="24">
        <v>338</v>
      </c>
      <c r="C116" s="24">
        <v>128</v>
      </c>
      <c r="D116" s="24">
        <v>203</v>
      </c>
      <c r="E116" s="24">
        <v>7</v>
      </c>
    </row>
    <row r="117" spans="1:5">
      <c r="A117" s="23" t="s">
        <v>220</v>
      </c>
      <c r="B117" s="24">
        <v>812</v>
      </c>
      <c r="C117" s="24">
        <v>254</v>
      </c>
      <c r="D117" s="24">
        <v>540</v>
      </c>
      <c r="E117" s="24">
        <v>18</v>
      </c>
    </row>
    <row r="118" spans="1:5">
      <c r="A118" s="23" t="s">
        <v>221</v>
      </c>
      <c r="B118" s="24">
        <v>816</v>
      </c>
      <c r="C118" s="24">
        <v>244</v>
      </c>
      <c r="D118" s="24">
        <v>555</v>
      </c>
      <c r="E118" s="24">
        <v>17</v>
      </c>
    </row>
    <row r="119" spans="1:5">
      <c r="A119" s="23" t="s">
        <v>152</v>
      </c>
      <c r="B119" s="24">
        <v>69</v>
      </c>
      <c r="C119" s="24">
        <v>19</v>
      </c>
      <c r="D119" s="24">
        <v>49</v>
      </c>
      <c r="E119" s="24">
        <v>1</v>
      </c>
    </row>
    <row r="120" spans="1:5">
      <c r="A120" s="23" t="s">
        <v>222</v>
      </c>
      <c r="B120" s="24">
        <v>246</v>
      </c>
      <c r="C120" s="24">
        <v>67</v>
      </c>
      <c r="D120" s="24">
        <v>172</v>
      </c>
      <c r="E120" s="24">
        <v>7</v>
      </c>
    </row>
    <row r="121" spans="1:5">
      <c r="A121" s="26" t="s">
        <v>128</v>
      </c>
      <c r="B121" s="27">
        <v>47</v>
      </c>
      <c r="C121" s="27">
        <v>11</v>
      </c>
      <c r="D121" s="27">
        <v>35</v>
      </c>
      <c r="E121" s="27">
        <v>1</v>
      </c>
    </row>
  </sheetData>
  <phoneticPr fontId="2"/>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43403-0178-4263-B546-8E1785C88779}">
  <sheetPr codeName="Sheet8"/>
  <dimension ref="A1:K121"/>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HYPERLINK("#'目次'!B14","[8]")</f>
        <v>[8]</v>
      </c>
    </row>
    <row r="3" spans="1:11">
      <c r="A3" s="6" t="s">
        <v>114</v>
      </c>
      <c r="B3" s="7" t="s">
        <v>289</v>
      </c>
    </row>
    <row r="4" spans="1:11" s="21" customFormat="1" ht="60">
      <c r="A4" s="19" t="s">
        <v>114</v>
      </c>
      <c r="B4" s="20" t="s">
        <v>118</v>
      </c>
      <c r="C4" s="20" t="s">
        <v>290</v>
      </c>
      <c r="D4" s="20" t="s">
        <v>291</v>
      </c>
      <c r="E4" s="20" t="s">
        <v>292</v>
      </c>
      <c r="F4" s="20" t="s">
        <v>293</v>
      </c>
      <c r="G4" s="20" t="s">
        <v>294</v>
      </c>
      <c r="H4" s="20" t="s">
        <v>295</v>
      </c>
      <c r="I4" s="20" t="s">
        <v>296</v>
      </c>
      <c r="J4" s="20" t="s">
        <v>152</v>
      </c>
      <c r="K4" s="20" t="s">
        <v>128</v>
      </c>
    </row>
    <row r="5" spans="1:11">
      <c r="A5" s="22" t="s">
        <v>121</v>
      </c>
      <c r="B5" s="9">
        <v>2677</v>
      </c>
      <c r="C5" s="9">
        <v>393</v>
      </c>
      <c r="D5" s="9">
        <v>1944</v>
      </c>
      <c r="E5" s="9">
        <v>38</v>
      </c>
      <c r="F5" s="9">
        <v>36</v>
      </c>
      <c r="G5" s="9">
        <v>53</v>
      </c>
      <c r="H5" s="9">
        <v>22</v>
      </c>
      <c r="I5" s="9">
        <v>32</v>
      </c>
      <c r="J5" s="9">
        <v>9</v>
      </c>
      <c r="K5" s="9">
        <v>150</v>
      </c>
    </row>
    <row r="6" spans="1:11">
      <c r="A6" s="8" t="s">
        <v>122</v>
      </c>
      <c r="B6" s="8"/>
      <c r="C6" s="8"/>
      <c r="D6" s="8"/>
      <c r="E6" s="8"/>
      <c r="F6" s="8"/>
      <c r="G6" s="8"/>
      <c r="H6" s="8"/>
      <c r="I6" s="8"/>
      <c r="J6" s="8"/>
      <c r="K6" s="8"/>
    </row>
    <row r="7" spans="1:11">
      <c r="A7" s="23" t="s">
        <v>123</v>
      </c>
      <c r="B7" s="24">
        <v>380</v>
      </c>
      <c r="C7" s="24">
        <v>96</v>
      </c>
      <c r="D7" s="24">
        <v>249</v>
      </c>
      <c r="E7" s="24">
        <v>4</v>
      </c>
      <c r="F7" s="24">
        <v>1</v>
      </c>
      <c r="G7" s="24">
        <v>5</v>
      </c>
      <c r="H7" s="24">
        <v>0</v>
      </c>
      <c r="I7" s="24">
        <v>3</v>
      </c>
      <c r="J7" s="24">
        <v>1</v>
      </c>
      <c r="K7" s="24">
        <v>21</v>
      </c>
    </row>
    <row r="8" spans="1:11">
      <c r="A8" s="23" t="s">
        <v>124</v>
      </c>
      <c r="B8" s="24">
        <v>489</v>
      </c>
      <c r="C8" s="24">
        <v>91</v>
      </c>
      <c r="D8" s="24">
        <v>333</v>
      </c>
      <c r="E8" s="24">
        <v>10</v>
      </c>
      <c r="F8" s="24">
        <v>6</v>
      </c>
      <c r="G8" s="24">
        <v>13</v>
      </c>
      <c r="H8" s="24">
        <v>0</v>
      </c>
      <c r="I8" s="24">
        <v>2</v>
      </c>
      <c r="J8" s="24">
        <v>2</v>
      </c>
      <c r="K8" s="24">
        <v>32</v>
      </c>
    </row>
    <row r="9" spans="1:11">
      <c r="A9" s="23" t="s">
        <v>125</v>
      </c>
      <c r="B9" s="24">
        <v>1114</v>
      </c>
      <c r="C9" s="24">
        <v>152</v>
      </c>
      <c r="D9" s="24">
        <v>831</v>
      </c>
      <c r="E9" s="24">
        <v>15</v>
      </c>
      <c r="F9" s="24">
        <v>14</v>
      </c>
      <c r="G9" s="24">
        <v>24</v>
      </c>
      <c r="H9" s="24">
        <v>14</v>
      </c>
      <c r="I9" s="24">
        <v>12</v>
      </c>
      <c r="J9" s="24">
        <v>2</v>
      </c>
      <c r="K9" s="24">
        <v>50</v>
      </c>
    </row>
    <row r="10" spans="1:11">
      <c r="A10" s="23" t="s">
        <v>126</v>
      </c>
      <c r="B10" s="24">
        <v>521</v>
      </c>
      <c r="C10" s="24">
        <v>44</v>
      </c>
      <c r="D10" s="24">
        <v>395</v>
      </c>
      <c r="E10" s="24">
        <v>5</v>
      </c>
      <c r="F10" s="24">
        <v>13</v>
      </c>
      <c r="G10" s="24">
        <v>8</v>
      </c>
      <c r="H10" s="24">
        <v>6</v>
      </c>
      <c r="I10" s="24">
        <v>12</v>
      </c>
      <c r="J10" s="24">
        <v>4</v>
      </c>
      <c r="K10" s="24">
        <v>34</v>
      </c>
    </row>
    <row r="11" spans="1:11">
      <c r="A11" s="23" t="s">
        <v>127</v>
      </c>
      <c r="B11" s="24">
        <v>129</v>
      </c>
      <c r="C11" s="24">
        <v>5</v>
      </c>
      <c r="D11" s="24">
        <v>102</v>
      </c>
      <c r="E11" s="24">
        <v>4</v>
      </c>
      <c r="F11" s="24">
        <v>2</v>
      </c>
      <c r="G11" s="24">
        <v>3</v>
      </c>
      <c r="H11" s="24">
        <v>1</v>
      </c>
      <c r="I11" s="24">
        <v>2</v>
      </c>
      <c r="J11" s="24">
        <v>0</v>
      </c>
      <c r="K11" s="24">
        <v>10</v>
      </c>
    </row>
    <row r="12" spans="1:11">
      <c r="A12" s="23" t="s">
        <v>128</v>
      </c>
      <c r="B12" s="24">
        <v>44</v>
      </c>
      <c r="C12" s="24">
        <v>5</v>
      </c>
      <c r="D12" s="24">
        <v>34</v>
      </c>
      <c r="E12" s="24">
        <v>0</v>
      </c>
      <c r="F12" s="24">
        <v>0</v>
      </c>
      <c r="G12" s="24">
        <v>0</v>
      </c>
      <c r="H12" s="24">
        <v>1</v>
      </c>
      <c r="I12" s="24">
        <v>1</v>
      </c>
      <c r="J12" s="24">
        <v>0</v>
      </c>
      <c r="K12" s="24">
        <v>3</v>
      </c>
    </row>
    <row r="13" spans="1:11">
      <c r="A13" s="8" t="s">
        <v>129</v>
      </c>
      <c r="B13" s="8"/>
      <c r="C13" s="8"/>
      <c r="D13" s="8"/>
      <c r="E13" s="8"/>
      <c r="F13" s="8"/>
      <c r="G13" s="8"/>
      <c r="H13" s="8"/>
      <c r="I13" s="8"/>
      <c r="J13" s="8"/>
      <c r="K13" s="8"/>
    </row>
    <row r="14" spans="1:11">
      <c r="A14" s="23" t="s">
        <v>130</v>
      </c>
      <c r="B14" s="24">
        <v>799</v>
      </c>
      <c r="C14" s="24">
        <v>148</v>
      </c>
      <c r="D14" s="24">
        <v>562</v>
      </c>
      <c r="E14" s="24">
        <v>11</v>
      </c>
      <c r="F14" s="24">
        <v>8</v>
      </c>
      <c r="G14" s="24">
        <v>21</v>
      </c>
      <c r="H14" s="24">
        <v>4</v>
      </c>
      <c r="I14" s="24">
        <v>5</v>
      </c>
      <c r="J14" s="24">
        <v>3</v>
      </c>
      <c r="K14" s="24">
        <v>37</v>
      </c>
    </row>
    <row r="15" spans="1:11">
      <c r="A15" s="23" t="s">
        <v>131</v>
      </c>
      <c r="B15" s="24">
        <v>1245</v>
      </c>
      <c r="C15" s="24">
        <v>195</v>
      </c>
      <c r="D15" s="24">
        <v>902</v>
      </c>
      <c r="E15" s="24">
        <v>17</v>
      </c>
      <c r="F15" s="24">
        <v>18</v>
      </c>
      <c r="G15" s="24">
        <v>21</v>
      </c>
      <c r="H15" s="24">
        <v>9</v>
      </c>
      <c r="I15" s="24">
        <v>12</v>
      </c>
      <c r="J15" s="24">
        <v>4</v>
      </c>
      <c r="K15" s="24">
        <v>67</v>
      </c>
    </row>
    <row r="16" spans="1:11">
      <c r="A16" s="23" t="s">
        <v>132</v>
      </c>
      <c r="B16" s="24">
        <v>504</v>
      </c>
      <c r="C16" s="24">
        <v>42</v>
      </c>
      <c r="D16" s="24">
        <v>382</v>
      </c>
      <c r="E16" s="24">
        <v>8</v>
      </c>
      <c r="F16" s="24">
        <v>7</v>
      </c>
      <c r="G16" s="24">
        <v>11</v>
      </c>
      <c r="H16" s="24">
        <v>7</v>
      </c>
      <c r="I16" s="24">
        <v>12</v>
      </c>
      <c r="J16" s="24">
        <v>1</v>
      </c>
      <c r="K16" s="24">
        <v>34</v>
      </c>
    </row>
    <row r="17" spans="1:11">
      <c r="A17" s="23" t="s">
        <v>133</v>
      </c>
      <c r="B17" s="24">
        <v>82</v>
      </c>
      <c r="C17" s="24">
        <v>3</v>
      </c>
      <c r="D17" s="24">
        <v>62</v>
      </c>
      <c r="E17" s="24">
        <v>2</v>
      </c>
      <c r="F17" s="24">
        <v>2</v>
      </c>
      <c r="G17" s="24">
        <v>0</v>
      </c>
      <c r="H17" s="24">
        <v>1</v>
      </c>
      <c r="I17" s="24">
        <v>3</v>
      </c>
      <c r="J17" s="24">
        <v>1</v>
      </c>
      <c r="K17" s="24">
        <v>8</v>
      </c>
    </row>
    <row r="18" spans="1:11">
      <c r="A18" s="23" t="s">
        <v>128</v>
      </c>
      <c r="B18" s="24">
        <v>47</v>
      </c>
      <c r="C18" s="24">
        <v>5</v>
      </c>
      <c r="D18" s="24">
        <v>36</v>
      </c>
      <c r="E18" s="24">
        <v>0</v>
      </c>
      <c r="F18" s="24">
        <v>1</v>
      </c>
      <c r="G18" s="24">
        <v>0</v>
      </c>
      <c r="H18" s="24">
        <v>1</v>
      </c>
      <c r="I18" s="24">
        <v>0</v>
      </c>
      <c r="J18" s="24">
        <v>0</v>
      </c>
      <c r="K18" s="24">
        <v>4</v>
      </c>
    </row>
    <row r="19" spans="1:11">
      <c r="A19" s="8" t="s">
        <v>134</v>
      </c>
      <c r="B19" s="8"/>
      <c r="C19" s="8"/>
      <c r="D19" s="8"/>
      <c r="E19" s="8"/>
      <c r="F19" s="8"/>
      <c r="G19" s="8"/>
      <c r="H19" s="8"/>
      <c r="I19" s="8"/>
      <c r="J19" s="8"/>
      <c r="K19" s="8"/>
    </row>
    <row r="20" spans="1:11">
      <c r="A20" s="23" t="s">
        <v>135</v>
      </c>
      <c r="B20" s="24">
        <v>128</v>
      </c>
      <c r="C20" s="24">
        <v>17</v>
      </c>
      <c r="D20" s="24">
        <v>90</v>
      </c>
      <c r="E20" s="24">
        <v>0</v>
      </c>
      <c r="F20" s="24">
        <v>3</v>
      </c>
      <c r="G20" s="24">
        <v>1</v>
      </c>
      <c r="H20" s="24">
        <v>2</v>
      </c>
      <c r="I20" s="24">
        <v>7</v>
      </c>
      <c r="J20" s="24">
        <v>0</v>
      </c>
      <c r="K20" s="24">
        <v>8</v>
      </c>
    </row>
    <row r="21" spans="1:11">
      <c r="A21" s="23" t="s">
        <v>136</v>
      </c>
      <c r="B21" s="24">
        <v>138</v>
      </c>
      <c r="C21" s="24">
        <v>19</v>
      </c>
      <c r="D21" s="24">
        <v>94</v>
      </c>
      <c r="E21" s="24">
        <v>2</v>
      </c>
      <c r="F21" s="24">
        <v>3</v>
      </c>
      <c r="G21" s="24">
        <v>2</v>
      </c>
      <c r="H21" s="24">
        <v>1</v>
      </c>
      <c r="I21" s="24">
        <v>6</v>
      </c>
      <c r="J21" s="24">
        <v>0</v>
      </c>
      <c r="K21" s="24">
        <v>11</v>
      </c>
    </row>
    <row r="22" spans="1:11">
      <c r="A22" s="23" t="s">
        <v>137</v>
      </c>
      <c r="B22" s="24">
        <v>119</v>
      </c>
      <c r="C22" s="24">
        <v>27</v>
      </c>
      <c r="D22" s="24">
        <v>69</v>
      </c>
      <c r="E22" s="24">
        <v>1</v>
      </c>
      <c r="F22" s="24">
        <v>2</v>
      </c>
      <c r="G22" s="24">
        <v>4</v>
      </c>
      <c r="H22" s="24">
        <v>1</v>
      </c>
      <c r="I22" s="24">
        <v>2</v>
      </c>
      <c r="J22" s="24">
        <v>2</v>
      </c>
      <c r="K22" s="24">
        <v>11</v>
      </c>
    </row>
    <row r="23" spans="1:11">
      <c r="A23" s="23" t="s">
        <v>138</v>
      </c>
      <c r="B23" s="24">
        <v>142</v>
      </c>
      <c r="C23" s="24">
        <v>24</v>
      </c>
      <c r="D23" s="24">
        <v>99</v>
      </c>
      <c r="E23" s="24">
        <v>3</v>
      </c>
      <c r="F23" s="24">
        <v>2</v>
      </c>
      <c r="G23" s="24">
        <v>1</v>
      </c>
      <c r="H23" s="24">
        <v>1</v>
      </c>
      <c r="I23" s="24">
        <v>3</v>
      </c>
      <c r="J23" s="24">
        <v>0</v>
      </c>
      <c r="K23" s="24">
        <v>9</v>
      </c>
    </row>
    <row r="24" spans="1:11">
      <c r="A24" s="23" t="s">
        <v>139</v>
      </c>
      <c r="B24" s="24">
        <v>170</v>
      </c>
      <c r="C24" s="24">
        <v>25</v>
      </c>
      <c r="D24" s="24">
        <v>119</v>
      </c>
      <c r="E24" s="24">
        <v>6</v>
      </c>
      <c r="F24" s="24">
        <v>1</v>
      </c>
      <c r="G24" s="24">
        <v>6</v>
      </c>
      <c r="H24" s="24">
        <v>2</v>
      </c>
      <c r="I24" s="24">
        <v>2</v>
      </c>
      <c r="J24" s="24">
        <v>1</v>
      </c>
      <c r="K24" s="24">
        <v>8</v>
      </c>
    </row>
    <row r="25" spans="1:11">
      <c r="A25" s="23" t="s">
        <v>140</v>
      </c>
      <c r="B25" s="24">
        <v>192</v>
      </c>
      <c r="C25" s="24">
        <v>36</v>
      </c>
      <c r="D25" s="24">
        <v>136</v>
      </c>
      <c r="E25" s="24">
        <v>2</v>
      </c>
      <c r="F25" s="24">
        <v>4</v>
      </c>
      <c r="G25" s="24">
        <v>1</v>
      </c>
      <c r="H25" s="24">
        <v>1</v>
      </c>
      <c r="I25" s="24">
        <v>0</v>
      </c>
      <c r="J25" s="24">
        <v>0</v>
      </c>
      <c r="K25" s="24">
        <v>12</v>
      </c>
    </row>
    <row r="26" spans="1:11">
      <c r="A26" s="23" t="s">
        <v>141</v>
      </c>
      <c r="B26" s="24">
        <v>1405</v>
      </c>
      <c r="C26" s="24">
        <v>172</v>
      </c>
      <c r="D26" s="24">
        <v>1070</v>
      </c>
      <c r="E26" s="24">
        <v>21</v>
      </c>
      <c r="F26" s="24">
        <v>17</v>
      </c>
      <c r="G26" s="24">
        <v>27</v>
      </c>
      <c r="H26" s="24">
        <v>11</v>
      </c>
      <c r="I26" s="24">
        <v>10</v>
      </c>
      <c r="J26" s="24">
        <v>3</v>
      </c>
      <c r="K26" s="24">
        <v>74</v>
      </c>
    </row>
    <row r="27" spans="1:11">
      <c r="A27" s="23" t="s">
        <v>142</v>
      </c>
      <c r="B27" s="24">
        <v>343</v>
      </c>
      <c r="C27" s="24">
        <v>69</v>
      </c>
      <c r="D27" s="24">
        <v>236</v>
      </c>
      <c r="E27" s="24">
        <v>3</v>
      </c>
      <c r="F27" s="24">
        <v>4</v>
      </c>
      <c r="G27" s="24">
        <v>11</v>
      </c>
      <c r="H27" s="24">
        <v>2</v>
      </c>
      <c r="I27" s="24">
        <v>2</v>
      </c>
      <c r="J27" s="24">
        <v>3</v>
      </c>
      <c r="K27" s="24">
        <v>13</v>
      </c>
    </row>
    <row r="28" spans="1:11">
      <c r="A28" s="23" t="s">
        <v>128</v>
      </c>
      <c r="B28" s="24">
        <v>40</v>
      </c>
      <c r="C28" s="24">
        <v>4</v>
      </c>
      <c r="D28" s="24">
        <v>31</v>
      </c>
      <c r="E28" s="24">
        <v>0</v>
      </c>
      <c r="F28" s="24">
        <v>0</v>
      </c>
      <c r="G28" s="24">
        <v>0</v>
      </c>
      <c r="H28" s="24">
        <v>1</v>
      </c>
      <c r="I28" s="24">
        <v>0</v>
      </c>
      <c r="J28" s="24">
        <v>0</v>
      </c>
      <c r="K28" s="24">
        <v>4</v>
      </c>
    </row>
    <row r="29" spans="1:11">
      <c r="A29" s="8" t="s">
        <v>143</v>
      </c>
      <c r="B29" s="8"/>
      <c r="C29" s="8"/>
      <c r="D29" s="8"/>
      <c r="E29" s="8"/>
      <c r="F29" s="8"/>
      <c r="G29" s="8"/>
      <c r="H29" s="8"/>
      <c r="I29" s="8"/>
      <c r="J29" s="8"/>
      <c r="K29" s="8"/>
    </row>
    <row r="30" spans="1:11">
      <c r="A30" s="23" t="s">
        <v>144</v>
      </c>
      <c r="B30" s="24">
        <v>429</v>
      </c>
      <c r="C30" s="24">
        <v>57</v>
      </c>
      <c r="D30" s="24">
        <v>319</v>
      </c>
      <c r="E30" s="24">
        <v>6</v>
      </c>
      <c r="F30" s="24">
        <v>8</v>
      </c>
      <c r="G30" s="24">
        <v>9</v>
      </c>
      <c r="H30" s="24">
        <v>4</v>
      </c>
      <c r="I30" s="24">
        <v>3</v>
      </c>
      <c r="J30" s="24">
        <v>2</v>
      </c>
      <c r="K30" s="24">
        <v>21</v>
      </c>
    </row>
    <row r="31" spans="1:11">
      <c r="A31" s="23" t="s">
        <v>145</v>
      </c>
      <c r="B31" s="24">
        <v>319</v>
      </c>
      <c r="C31" s="24">
        <v>33</v>
      </c>
      <c r="D31" s="24">
        <v>249</v>
      </c>
      <c r="E31" s="24">
        <v>4</v>
      </c>
      <c r="F31" s="24">
        <v>6</v>
      </c>
      <c r="G31" s="24">
        <v>12</v>
      </c>
      <c r="H31" s="24">
        <v>2</v>
      </c>
      <c r="I31" s="24">
        <v>0</v>
      </c>
      <c r="J31" s="24">
        <v>1</v>
      </c>
      <c r="K31" s="24">
        <v>12</v>
      </c>
    </row>
    <row r="32" spans="1:11">
      <c r="A32" s="23" t="s">
        <v>146</v>
      </c>
      <c r="B32" s="24">
        <v>504</v>
      </c>
      <c r="C32" s="24">
        <v>64</v>
      </c>
      <c r="D32" s="24">
        <v>378</v>
      </c>
      <c r="E32" s="24">
        <v>7</v>
      </c>
      <c r="F32" s="24">
        <v>5</v>
      </c>
      <c r="G32" s="24">
        <v>13</v>
      </c>
      <c r="H32" s="24">
        <v>2</v>
      </c>
      <c r="I32" s="24">
        <v>6</v>
      </c>
      <c r="J32" s="24">
        <v>2</v>
      </c>
      <c r="K32" s="24">
        <v>27</v>
      </c>
    </row>
    <row r="33" spans="1:11">
      <c r="A33" s="23" t="s">
        <v>147</v>
      </c>
      <c r="B33" s="24">
        <v>143</v>
      </c>
      <c r="C33" s="24">
        <v>14</v>
      </c>
      <c r="D33" s="24">
        <v>109</v>
      </c>
      <c r="E33" s="24">
        <v>4</v>
      </c>
      <c r="F33" s="24">
        <v>3</v>
      </c>
      <c r="G33" s="24">
        <v>4</v>
      </c>
      <c r="H33" s="24">
        <v>0</v>
      </c>
      <c r="I33" s="24">
        <v>3</v>
      </c>
      <c r="J33" s="24">
        <v>0</v>
      </c>
      <c r="K33" s="24">
        <v>6</v>
      </c>
    </row>
    <row r="34" spans="1:11">
      <c r="A34" s="23" t="s">
        <v>148</v>
      </c>
      <c r="B34" s="24">
        <v>168</v>
      </c>
      <c r="C34" s="24">
        <v>21</v>
      </c>
      <c r="D34" s="24">
        <v>129</v>
      </c>
      <c r="E34" s="24">
        <v>3</v>
      </c>
      <c r="F34" s="24">
        <v>3</v>
      </c>
      <c r="G34" s="24">
        <v>3</v>
      </c>
      <c r="H34" s="24">
        <v>0</v>
      </c>
      <c r="I34" s="24">
        <v>2</v>
      </c>
      <c r="J34" s="24">
        <v>0</v>
      </c>
      <c r="K34" s="24">
        <v>7</v>
      </c>
    </row>
    <row r="35" spans="1:11">
      <c r="A35" s="23" t="s">
        <v>149</v>
      </c>
      <c r="B35" s="24">
        <v>1270</v>
      </c>
      <c r="C35" s="24">
        <v>162</v>
      </c>
      <c r="D35" s="24">
        <v>962</v>
      </c>
      <c r="E35" s="24">
        <v>20</v>
      </c>
      <c r="F35" s="24">
        <v>14</v>
      </c>
      <c r="G35" s="24">
        <v>30</v>
      </c>
      <c r="H35" s="24">
        <v>10</v>
      </c>
      <c r="I35" s="24">
        <v>6</v>
      </c>
      <c r="J35" s="24">
        <v>6</v>
      </c>
      <c r="K35" s="24">
        <v>60</v>
      </c>
    </row>
    <row r="36" spans="1:11">
      <c r="A36" s="23" t="s">
        <v>150</v>
      </c>
      <c r="B36" s="24">
        <v>1642</v>
      </c>
      <c r="C36" s="24">
        <v>226</v>
      </c>
      <c r="D36" s="24">
        <v>1224</v>
      </c>
      <c r="E36" s="24">
        <v>17</v>
      </c>
      <c r="F36" s="24">
        <v>19</v>
      </c>
      <c r="G36" s="24">
        <v>34</v>
      </c>
      <c r="H36" s="24">
        <v>9</v>
      </c>
      <c r="I36" s="24">
        <v>16</v>
      </c>
      <c r="J36" s="24">
        <v>7</v>
      </c>
      <c r="K36" s="24">
        <v>90</v>
      </c>
    </row>
    <row r="37" spans="1:11">
      <c r="A37" s="23" t="s">
        <v>151</v>
      </c>
      <c r="B37" s="24">
        <v>2266</v>
      </c>
      <c r="C37" s="24">
        <v>349</v>
      </c>
      <c r="D37" s="24">
        <v>1645</v>
      </c>
      <c r="E37" s="24">
        <v>30</v>
      </c>
      <c r="F37" s="24">
        <v>32</v>
      </c>
      <c r="G37" s="24">
        <v>48</v>
      </c>
      <c r="H37" s="24">
        <v>14</v>
      </c>
      <c r="I37" s="24">
        <v>23</v>
      </c>
      <c r="J37" s="24">
        <v>8</v>
      </c>
      <c r="K37" s="24">
        <v>117</v>
      </c>
    </row>
    <row r="38" spans="1:11">
      <c r="A38" s="23" t="s">
        <v>152</v>
      </c>
      <c r="B38" s="24">
        <v>121</v>
      </c>
      <c r="C38" s="24">
        <v>10</v>
      </c>
      <c r="D38" s="24">
        <v>97</v>
      </c>
      <c r="E38" s="24">
        <v>1</v>
      </c>
      <c r="F38" s="24">
        <v>2</v>
      </c>
      <c r="G38" s="24">
        <v>2</v>
      </c>
      <c r="H38" s="24">
        <v>2</v>
      </c>
      <c r="I38" s="24">
        <v>1</v>
      </c>
      <c r="J38" s="24">
        <v>0</v>
      </c>
      <c r="K38" s="24">
        <v>6</v>
      </c>
    </row>
    <row r="39" spans="1:11">
      <c r="A39" s="23" t="s">
        <v>128</v>
      </c>
      <c r="B39" s="24">
        <v>46</v>
      </c>
      <c r="C39" s="24">
        <v>4</v>
      </c>
      <c r="D39" s="24">
        <v>38</v>
      </c>
      <c r="E39" s="24">
        <v>1</v>
      </c>
      <c r="F39" s="24">
        <v>0</v>
      </c>
      <c r="G39" s="24">
        <v>0</v>
      </c>
      <c r="H39" s="24">
        <v>1</v>
      </c>
      <c r="I39" s="24">
        <v>0</v>
      </c>
      <c r="J39" s="24">
        <v>0</v>
      </c>
      <c r="K39" s="24">
        <v>2</v>
      </c>
    </row>
    <row r="40" spans="1:11">
      <c r="A40" s="8" t="s">
        <v>153</v>
      </c>
      <c r="B40" s="8"/>
      <c r="C40" s="8"/>
      <c r="D40" s="8"/>
      <c r="E40" s="8"/>
      <c r="F40" s="8"/>
      <c r="G40" s="8"/>
      <c r="H40" s="8"/>
      <c r="I40" s="8"/>
      <c r="J40" s="8"/>
      <c r="K40" s="8"/>
    </row>
    <row r="41" spans="1:11">
      <c r="A41" s="23" t="s">
        <v>154</v>
      </c>
      <c r="B41" s="24">
        <v>1344</v>
      </c>
      <c r="C41" s="24">
        <v>189</v>
      </c>
      <c r="D41" s="24">
        <v>1011</v>
      </c>
      <c r="E41" s="24">
        <v>15</v>
      </c>
      <c r="F41" s="24">
        <v>16</v>
      </c>
      <c r="G41" s="24">
        <v>26</v>
      </c>
      <c r="H41" s="24">
        <v>7</v>
      </c>
      <c r="I41" s="24">
        <v>8</v>
      </c>
      <c r="J41" s="24">
        <v>5</v>
      </c>
      <c r="K41" s="24">
        <v>67</v>
      </c>
    </row>
    <row r="42" spans="1:11">
      <c r="A42" s="23" t="s">
        <v>155</v>
      </c>
      <c r="B42" s="24">
        <v>1107</v>
      </c>
      <c r="C42" s="24">
        <v>148</v>
      </c>
      <c r="D42" s="24">
        <v>828</v>
      </c>
      <c r="E42" s="24">
        <v>17</v>
      </c>
      <c r="F42" s="24">
        <v>19</v>
      </c>
      <c r="G42" s="24">
        <v>25</v>
      </c>
      <c r="H42" s="24">
        <v>8</v>
      </c>
      <c r="I42" s="24">
        <v>5</v>
      </c>
      <c r="J42" s="24">
        <v>4</v>
      </c>
      <c r="K42" s="24">
        <v>53</v>
      </c>
    </row>
    <row r="43" spans="1:11">
      <c r="A43" s="23" t="s">
        <v>156</v>
      </c>
      <c r="B43" s="24">
        <v>1006</v>
      </c>
      <c r="C43" s="24">
        <v>135</v>
      </c>
      <c r="D43" s="24">
        <v>749</v>
      </c>
      <c r="E43" s="24">
        <v>11</v>
      </c>
      <c r="F43" s="24">
        <v>12</v>
      </c>
      <c r="G43" s="24">
        <v>9</v>
      </c>
      <c r="H43" s="24">
        <v>10</v>
      </c>
      <c r="I43" s="24">
        <v>18</v>
      </c>
      <c r="J43" s="24">
        <v>1</v>
      </c>
      <c r="K43" s="24">
        <v>61</v>
      </c>
    </row>
    <row r="44" spans="1:11">
      <c r="A44" s="23" t="s">
        <v>157</v>
      </c>
      <c r="B44" s="24">
        <v>541</v>
      </c>
      <c r="C44" s="24">
        <v>81</v>
      </c>
      <c r="D44" s="24">
        <v>389</v>
      </c>
      <c r="E44" s="24">
        <v>5</v>
      </c>
      <c r="F44" s="24">
        <v>14</v>
      </c>
      <c r="G44" s="24">
        <v>10</v>
      </c>
      <c r="H44" s="24">
        <v>2</v>
      </c>
      <c r="I44" s="24">
        <v>3</v>
      </c>
      <c r="J44" s="24">
        <v>1</v>
      </c>
      <c r="K44" s="24">
        <v>36</v>
      </c>
    </row>
    <row r="45" spans="1:11">
      <c r="A45" s="23" t="s">
        <v>158</v>
      </c>
      <c r="B45" s="24">
        <v>1510</v>
      </c>
      <c r="C45" s="24">
        <v>197</v>
      </c>
      <c r="D45" s="24">
        <v>1135</v>
      </c>
      <c r="E45" s="24">
        <v>24</v>
      </c>
      <c r="F45" s="24">
        <v>23</v>
      </c>
      <c r="G45" s="24">
        <v>31</v>
      </c>
      <c r="H45" s="24">
        <v>9</v>
      </c>
      <c r="I45" s="24">
        <v>11</v>
      </c>
      <c r="J45" s="24">
        <v>6</v>
      </c>
      <c r="K45" s="24">
        <v>74</v>
      </c>
    </row>
    <row r="46" spans="1:11">
      <c r="A46" s="23" t="s">
        <v>159</v>
      </c>
      <c r="B46" s="24">
        <v>1011</v>
      </c>
      <c r="C46" s="24">
        <v>191</v>
      </c>
      <c r="D46" s="24">
        <v>701</v>
      </c>
      <c r="E46" s="24">
        <v>14</v>
      </c>
      <c r="F46" s="24">
        <v>13</v>
      </c>
      <c r="G46" s="24">
        <v>25</v>
      </c>
      <c r="H46" s="24">
        <v>5</v>
      </c>
      <c r="I46" s="24">
        <v>5</v>
      </c>
      <c r="J46" s="24">
        <v>3</v>
      </c>
      <c r="K46" s="24">
        <v>54</v>
      </c>
    </row>
    <row r="47" spans="1:11">
      <c r="A47" s="23" t="s">
        <v>160</v>
      </c>
      <c r="B47" s="24">
        <v>1234</v>
      </c>
      <c r="C47" s="24">
        <v>151</v>
      </c>
      <c r="D47" s="24">
        <v>963</v>
      </c>
      <c r="E47" s="24">
        <v>11</v>
      </c>
      <c r="F47" s="24">
        <v>14</v>
      </c>
      <c r="G47" s="24">
        <v>24</v>
      </c>
      <c r="H47" s="24">
        <v>4</v>
      </c>
      <c r="I47" s="24">
        <v>4</v>
      </c>
      <c r="J47" s="24">
        <v>4</v>
      </c>
      <c r="K47" s="24">
        <v>59</v>
      </c>
    </row>
    <row r="48" spans="1:11">
      <c r="A48" s="23" t="s">
        <v>161</v>
      </c>
      <c r="B48" s="24">
        <v>443</v>
      </c>
      <c r="C48" s="24">
        <v>63</v>
      </c>
      <c r="D48" s="24">
        <v>323</v>
      </c>
      <c r="E48" s="24">
        <v>6</v>
      </c>
      <c r="F48" s="24">
        <v>4</v>
      </c>
      <c r="G48" s="24">
        <v>15</v>
      </c>
      <c r="H48" s="24">
        <v>7</v>
      </c>
      <c r="I48" s="24">
        <v>2</v>
      </c>
      <c r="J48" s="24">
        <v>3</v>
      </c>
      <c r="K48" s="24">
        <v>20</v>
      </c>
    </row>
    <row r="49" spans="1:11">
      <c r="A49" s="23" t="s">
        <v>162</v>
      </c>
      <c r="B49" s="24">
        <v>1237</v>
      </c>
      <c r="C49" s="24">
        <v>187</v>
      </c>
      <c r="D49" s="24">
        <v>907</v>
      </c>
      <c r="E49" s="24">
        <v>16</v>
      </c>
      <c r="F49" s="24">
        <v>17</v>
      </c>
      <c r="G49" s="24">
        <v>34</v>
      </c>
      <c r="H49" s="24">
        <v>10</v>
      </c>
      <c r="I49" s="24">
        <v>8</v>
      </c>
      <c r="J49" s="24">
        <v>2</v>
      </c>
      <c r="K49" s="24">
        <v>56</v>
      </c>
    </row>
    <row r="50" spans="1:11">
      <c r="A50" s="23" t="s">
        <v>152</v>
      </c>
      <c r="B50" s="24">
        <v>81</v>
      </c>
      <c r="C50" s="24">
        <v>13</v>
      </c>
      <c r="D50" s="24">
        <v>55</v>
      </c>
      <c r="E50" s="24">
        <v>1</v>
      </c>
      <c r="F50" s="24">
        <v>1</v>
      </c>
      <c r="G50" s="24">
        <v>1</v>
      </c>
      <c r="H50" s="24">
        <v>1</v>
      </c>
      <c r="I50" s="24">
        <v>2</v>
      </c>
      <c r="J50" s="24">
        <v>0</v>
      </c>
      <c r="K50" s="24">
        <v>7</v>
      </c>
    </row>
    <row r="51" spans="1:11">
      <c r="A51" s="23" t="s">
        <v>163</v>
      </c>
      <c r="B51" s="24">
        <v>67</v>
      </c>
      <c r="C51" s="24">
        <v>11</v>
      </c>
      <c r="D51" s="24">
        <v>43</v>
      </c>
      <c r="E51" s="24">
        <v>2</v>
      </c>
      <c r="F51" s="24">
        <v>0</v>
      </c>
      <c r="G51" s="24">
        <v>1</v>
      </c>
      <c r="H51" s="24">
        <v>1</v>
      </c>
      <c r="I51" s="24">
        <v>2</v>
      </c>
      <c r="J51" s="24">
        <v>1</v>
      </c>
      <c r="K51" s="24">
        <v>6</v>
      </c>
    </row>
    <row r="52" spans="1:11">
      <c r="A52" s="23" t="s">
        <v>128</v>
      </c>
      <c r="B52" s="24">
        <v>52</v>
      </c>
      <c r="C52" s="24">
        <v>6</v>
      </c>
      <c r="D52" s="24">
        <v>43</v>
      </c>
      <c r="E52" s="24">
        <v>0</v>
      </c>
      <c r="F52" s="24">
        <v>0</v>
      </c>
      <c r="G52" s="24">
        <v>1</v>
      </c>
      <c r="H52" s="24">
        <v>1</v>
      </c>
      <c r="I52" s="24">
        <v>0</v>
      </c>
      <c r="J52" s="24">
        <v>0</v>
      </c>
      <c r="K52" s="24">
        <v>1</v>
      </c>
    </row>
    <row r="53" spans="1:11">
      <c r="A53" s="8" t="s">
        <v>164</v>
      </c>
      <c r="B53" s="8"/>
      <c r="C53" s="8"/>
      <c r="D53" s="8"/>
      <c r="E53" s="8"/>
      <c r="F53" s="8"/>
      <c r="G53" s="8"/>
      <c r="H53" s="8"/>
      <c r="I53" s="8"/>
      <c r="J53" s="8"/>
      <c r="K53" s="8"/>
    </row>
    <row r="54" spans="1:11">
      <c r="A54" s="23" t="s">
        <v>165</v>
      </c>
      <c r="B54" s="24">
        <v>209</v>
      </c>
      <c r="C54" s="24">
        <v>37</v>
      </c>
      <c r="D54" s="24">
        <v>137</v>
      </c>
      <c r="E54" s="24">
        <v>4</v>
      </c>
      <c r="F54" s="24">
        <v>4</v>
      </c>
      <c r="G54" s="24">
        <v>14</v>
      </c>
      <c r="H54" s="24">
        <v>0</v>
      </c>
      <c r="I54" s="24">
        <v>1</v>
      </c>
      <c r="J54" s="24">
        <v>2</v>
      </c>
      <c r="K54" s="24">
        <v>10</v>
      </c>
    </row>
    <row r="55" spans="1:11">
      <c r="A55" s="23" t="s">
        <v>166</v>
      </c>
      <c r="B55" s="24">
        <v>1043</v>
      </c>
      <c r="C55" s="24">
        <v>173</v>
      </c>
      <c r="D55" s="24">
        <v>764</v>
      </c>
      <c r="E55" s="24">
        <v>11</v>
      </c>
      <c r="F55" s="24">
        <v>9</v>
      </c>
      <c r="G55" s="24">
        <v>16</v>
      </c>
      <c r="H55" s="24">
        <v>5</v>
      </c>
      <c r="I55" s="24">
        <v>7</v>
      </c>
      <c r="J55" s="24">
        <v>3</v>
      </c>
      <c r="K55" s="24">
        <v>55</v>
      </c>
    </row>
    <row r="56" spans="1:11">
      <c r="A56" s="23" t="s">
        <v>167</v>
      </c>
      <c r="B56" s="24">
        <v>963</v>
      </c>
      <c r="C56" s="24">
        <v>147</v>
      </c>
      <c r="D56" s="24">
        <v>694</v>
      </c>
      <c r="E56" s="24">
        <v>15</v>
      </c>
      <c r="F56" s="24">
        <v>15</v>
      </c>
      <c r="G56" s="24">
        <v>19</v>
      </c>
      <c r="H56" s="24">
        <v>9</v>
      </c>
      <c r="I56" s="24">
        <v>13</v>
      </c>
      <c r="J56" s="24">
        <v>1</v>
      </c>
      <c r="K56" s="24">
        <v>50</v>
      </c>
    </row>
    <row r="57" spans="1:11">
      <c r="A57" s="23" t="s">
        <v>168</v>
      </c>
      <c r="B57" s="24">
        <v>338</v>
      </c>
      <c r="C57" s="24">
        <v>26</v>
      </c>
      <c r="D57" s="24">
        <v>257</v>
      </c>
      <c r="E57" s="24">
        <v>3</v>
      </c>
      <c r="F57" s="24">
        <v>7</v>
      </c>
      <c r="G57" s="24">
        <v>4</v>
      </c>
      <c r="H57" s="24">
        <v>7</v>
      </c>
      <c r="I57" s="24">
        <v>9</v>
      </c>
      <c r="J57" s="24">
        <v>2</v>
      </c>
      <c r="K57" s="24">
        <v>23</v>
      </c>
    </row>
    <row r="58" spans="1:11">
      <c r="A58" s="23" t="s">
        <v>169</v>
      </c>
      <c r="B58" s="24">
        <v>94</v>
      </c>
      <c r="C58" s="24">
        <v>9</v>
      </c>
      <c r="D58" s="24">
        <v>71</v>
      </c>
      <c r="E58" s="24">
        <v>4</v>
      </c>
      <c r="F58" s="24">
        <v>1</v>
      </c>
      <c r="G58" s="24">
        <v>0</v>
      </c>
      <c r="H58" s="24">
        <v>0</v>
      </c>
      <c r="I58" s="24">
        <v>2</v>
      </c>
      <c r="J58" s="24">
        <v>1</v>
      </c>
      <c r="K58" s="24">
        <v>6</v>
      </c>
    </row>
    <row r="59" spans="1:11">
      <c r="A59" s="23" t="s">
        <v>128</v>
      </c>
      <c r="B59" s="24">
        <v>30</v>
      </c>
      <c r="C59" s="24">
        <v>1</v>
      </c>
      <c r="D59" s="24">
        <v>21</v>
      </c>
      <c r="E59" s="24">
        <v>1</v>
      </c>
      <c r="F59" s="24">
        <v>0</v>
      </c>
      <c r="G59" s="24">
        <v>0</v>
      </c>
      <c r="H59" s="24">
        <v>1</v>
      </c>
      <c r="I59" s="24">
        <v>0</v>
      </c>
      <c r="J59" s="24">
        <v>0</v>
      </c>
      <c r="K59" s="24">
        <v>6</v>
      </c>
    </row>
    <row r="60" spans="1:11">
      <c r="A60" s="8" t="s">
        <v>170</v>
      </c>
      <c r="B60" s="8"/>
      <c r="C60" s="8"/>
      <c r="D60" s="8"/>
      <c r="E60" s="8"/>
      <c r="F60" s="8"/>
      <c r="G60" s="8"/>
      <c r="H60" s="8"/>
      <c r="I60" s="8"/>
      <c r="J60" s="8"/>
      <c r="K60" s="8"/>
    </row>
    <row r="61" spans="1:11">
      <c r="A61" s="23" t="s">
        <v>171</v>
      </c>
      <c r="B61" s="24">
        <v>386</v>
      </c>
      <c r="C61" s="24">
        <v>45</v>
      </c>
      <c r="D61" s="24">
        <v>281</v>
      </c>
      <c r="E61" s="24">
        <v>7</v>
      </c>
      <c r="F61" s="24">
        <v>9</v>
      </c>
      <c r="G61" s="24">
        <v>9</v>
      </c>
      <c r="H61" s="24">
        <v>4</v>
      </c>
      <c r="I61" s="24">
        <v>10</v>
      </c>
      <c r="J61" s="24">
        <v>2</v>
      </c>
      <c r="K61" s="24">
        <v>19</v>
      </c>
    </row>
    <row r="62" spans="1:11">
      <c r="A62" s="23" t="s">
        <v>172</v>
      </c>
      <c r="B62" s="24">
        <v>919</v>
      </c>
      <c r="C62" s="24">
        <v>133</v>
      </c>
      <c r="D62" s="24">
        <v>671</v>
      </c>
      <c r="E62" s="24">
        <v>15</v>
      </c>
      <c r="F62" s="24">
        <v>10</v>
      </c>
      <c r="G62" s="24">
        <v>17</v>
      </c>
      <c r="H62" s="24">
        <v>6</v>
      </c>
      <c r="I62" s="24">
        <v>9</v>
      </c>
      <c r="J62" s="24">
        <v>1</v>
      </c>
      <c r="K62" s="24">
        <v>57</v>
      </c>
    </row>
    <row r="63" spans="1:11">
      <c r="A63" s="23" t="s">
        <v>173</v>
      </c>
      <c r="B63" s="24">
        <v>978</v>
      </c>
      <c r="C63" s="24">
        <v>146</v>
      </c>
      <c r="D63" s="24">
        <v>722</v>
      </c>
      <c r="E63" s="24">
        <v>10</v>
      </c>
      <c r="F63" s="24">
        <v>13</v>
      </c>
      <c r="G63" s="24">
        <v>16</v>
      </c>
      <c r="H63" s="24">
        <v>10</v>
      </c>
      <c r="I63" s="24">
        <v>11</v>
      </c>
      <c r="J63" s="24">
        <v>3</v>
      </c>
      <c r="K63" s="24">
        <v>47</v>
      </c>
    </row>
    <row r="64" spans="1:11">
      <c r="A64" s="23" t="s">
        <v>174</v>
      </c>
      <c r="B64" s="24">
        <v>347</v>
      </c>
      <c r="C64" s="24">
        <v>66</v>
      </c>
      <c r="D64" s="24">
        <v>237</v>
      </c>
      <c r="E64" s="24">
        <v>5</v>
      </c>
      <c r="F64" s="24">
        <v>4</v>
      </c>
      <c r="G64" s="24">
        <v>11</v>
      </c>
      <c r="H64" s="24">
        <v>2</v>
      </c>
      <c r="I64" s="24">
        <v>1</v>
      </c>
      <c r="J64" s="24">
        <v>3</v>
      </c>
      <c r="K64" s="24">
        <v>18</v>
      </c>
    </row>
    <row r="65" spans="1:11">
      <c r="A65" s="23" t="s">
        <v>128</v>
      </c>
      <c r="B65" s="24">
        <v>47</v>
      </c>
      <c r="C65" s="24">
        <v>3</v>
      </c>
      <c r="D65" s="24">
        <v>33</v>
      </c>
      <c r="E65" s="24">
        <v>1</v>
      </c>
      <c r="F65" s="24">
        <v>0</v>
      </c>
      <c r="G65" s="24">
        <v>0</v>
      </c>
      <c r="H65" s="24">
        <v>0</v>
      </c>
      <c r="I65" s="24">
        <v>1</v>
      </c>
      <c r="J65" s="24">
        <v>0</v>
      </c>
      <c r="K65" s="24">
        <v>9</v>
      </c>
    </row>
    <row r="66" spans="1:11">
      <c r="A66" s="8" t="s">
        <v>175</v>
      </c>
      <c r="B66" s="8"/>
      <c r="C66" s="8"/>
      <c r="D66" s="8"/>
      <c r="E66" s="8"/>
      <c r="F66" s="8"/>
      <c r="G66" s="8"/>
      <c r="H66" s="8"/>
      <c r="I66" s="8"/>
      <c r="J66" s="8"/>
      <c r="K66" s="8"/>
    </row>
    <row r="67" spans="1:11">
      <c r="A67" s="23" t="s">
        <v>176</v>
      </c>
      <c r="B67" s="24">
        <v>425</v>
      </c>
      <c r="C67" s="24">
        <v>45</v>
      </c>
      <c r="D67" s="24">
        <v>333</v>
      </c>
      <c r="E67" s="24">
        <v>10</v>
      </c>
      <c r="F67" s="24">
        <v>6</v>
      </c>
      <c r="G67" s="24">
        <v>13</v>
      </c>
      <c r="H67" s="24">
        <v>3</v>
      </c>
      <c r="I67" s="24">
        <v>0</v>
      </c>
      <c r="J67" s="24">
        <v>2</v>
      </c>
      <c r="K67" s="24">
        <v>13</v>
      </c>
    </row>
    <row r="68" spans="1:11">
      <c r="A68" s="23" t="s">
        <v>177</v>
      </c>
      <c r="B68" s="24">
        <v>811</v>
      </c>
      <c r="C68" s="24">
        <v>99</v>
      </c>
      <c r="D68" s="24">
        <v>622</v>
      </c>
      <c r="E68" s="24">
        <v>8</v>
      </c>
      <c r="F68" s="24">
        <v>14</v>
      </c>
      <c r="G68" s="24">
        <v>18</v>
      </c>
      <c r="H68" s="24">
        <v>4</v>
      </c>
      <c r="I68" s="24">
        <v>5</v>
      </c>
      <c r="J68" s="24">
        <v>2</v>
      </c>
      <c r="K68" s="24">
        <v>39</v>
      </c>
    </row>
    <row r="69" spans="1:11">
      <c r="A69" s="23" t="s">
        <v>178</v>
      </c>
      <c r="B69" s="24">
        <v>207</v>
      </c>
      <c r="C69" s="24">
        <v>33</v>
      </c>
      <c r="D69" s="24">
        <v>154</v>
      </c>
      <c r="E69" s="24">
        <v>1</v>
      </c>
      <c r="F69" s="24">
        <v>2</v>
      </c>
      <c r="G69" s="24">
        <v>5</v>
      </c>
      <c r="H69" s="24">
        <v>0</v>
      </c>
      <c r="I69" s="24">
        <v>0</v>
      </c>
      <c r="J69" s="24">
        <v>0</v>
      </c>
      <c r="K69" s="24">
        <v>12</v>
      </c>
    </row>
    <row r="70" spans="1:11">
      <c r="A70" s="23" t="s">
        <v>179</v>
      </c>
      <c r="B70" s="24">
        <v>154</v>
      </c>
      <c r="C70" s="24">
        <v>25</v>
      </c>
      <c r="D70" s="24">
        <v>115</v>
      </c>
      <c r="E70" s="24">
        <v>4</v>
      </c>
      <c r="F70" s="24">
        <v>1</v>
      </c>
      <c r="G70" s="24">
        <v>5</v>
      </c>
      <c r="H70" s="24">
        <v>0</v>
      </c>
      <c r="I70" s="24">
        <v>0</v>
      </c>
      <c r="J70" s="24">
        <v>0</v>
      </c>
      <c r="K70" s="24">
        <v>4</v>
      </c>
    </row>
    <row r="71" spans="1:11">
      <c r="A71" s="23" t="s">
        <v>180</v>
      </c>
      <c r="B71" s="24">
        <v>318</v>
      </c>
      <c r="C71" s="24">
        <v>54</v>
      </c>
      <c r="D71" s="24">
        <v>232</v>
      </c>
      <c r="E71" s="24">
        <v>5</v>
      </c>
      <c r="F71" s="24">
        <v>7</v>
      </c>
      <c r="G71" s="24">
        <v>9</v>
      </c>
      <c r="H71" s="24">
        <v>0</v>
      </c>
      <c r="I71" s="24">
        <v>0</v>
      </c>
      <c r="J71" s="24">
        <v>0</v>
      </c>
      <c r="K71" s="24">
        <v>11</v>
      </c>
    </row>
    <row r="72" spans="1:11">
      <c r="A72" s="23" t="s">
        <v>181</v>
      </c>
      <c r="B72" s="24">
        <v>203</v>
      </c>
      <c r="C72" s="24">
        <v>28</v>
      </c>
      <c r="D72" s="24">
        <v>159</v>
      </c>
      <c r="E72" s="24">
        <v>4</v>
      </c>
      <c r="F72" s="24">
        <v>1</v>
      </c>
      <c r="G72" s="24">
        <v>5</v>
      </c>
      <c r="H72" s="24">
        <v>0</v>
      </c>
      <c r="I72" s="24">
        <v>0</v>
      </c>
      <c r="J72" s="24">
        <v>0</v>
      </c>
      <c r="K72" s="24">
        <v>6</v>
      </c>
    </row>
    <row r="73" spans="1:11">
      <c r="A73" s="23" t="s">
        <v>182</v>
      </c>
      <c r="B73" s="24">
        <v>79</v>
      </c>
      <c r="C73" s="24">
        <v>9</v>
      </c>
      <c r="D73" s="24">
        <v>60</v>
      </c>
      <c r="E73" s="24">
        <v>3</v>
      </c>
      <c r="F73" s="24">
        <v>0</v>
      </c>
      <c r="G73" s="24">
        <v>3</v>
      </c>
      <c r="H73" s="24">
        <v>2</v>
      </c>
      <c r="I73" s="24">
        <v>0</v>
      </c>
      <c r="J73" s="24">
        <v>1</v>
      </c>
      <c r="K73" s="24">
        <v>1</v>
      </c>
    </row>
    <row r="74" spans="1:11">
      <c r="A74" s="23" t="s">
        <v>183</v>
      </c>
      <c r="B74" s="24">
        <v>68</v>
      </c>
      <c r="C74" s="24">
        <v>16</v>
      </c>
      <c r="D74" s="24">
        <v>45</v>
      </c>
      <c r="E74" s="24">
        <v>0</v>
      </c>
      <c r="F74" s="24">
        <v>0</v>
      </c>
      <c r="G74" s="24">
        <v>3</v>
      </c>
      <c r="H74" s="24">
        <v>0</v>
      </c>
      <c r="I74" s="24">
        <v>0</v>
      </c>
      <c r="J74" s="24">
        <v>0</v>
      </c>
      <c r="K74" s="24">
        <v>4</v>
      </c>
    </row>
    <row r="75" spans="1:11">
      <c r="A75" s="23" t="s">
        <v>184</v>
      </c>
      <c r="B75" s="24">
        <v>586</v>
      </c>
      <c r="C75" s="24">
        <v>96</v>
      </c>
      <c r="D75" s="24">
        <v>424</v>
      </c>
      <c r="E75" s="24">
        <v>8</v>
      </c>
      <c r="F75" s="24">
        <v>5</v>
      </c>
      <c r="G75" s="24">
        <v>16</v>
      </c>
      <c r="H75" s="24">
        <v>1</v>
      </c>
      <c r="I75" s="24">
        <v>3</v>
      </c>
      <c r="J75" s="24">
        <v>1</v>
      </c>
      <c r="K75" s="24">
        <v>32</v>
      </c>
    </row>
    <row r="76" spans="1:11">
      <c r="A76" s="23" t="s">
        <v>185</v>
      </c>
      <c r="B76" s="24">
        <v>276</v>
      </c>
      <c r="C76" s="24">
        <v>49</v>
      </c>
      <c r="D76" s="24">
        <v>198</v>
      </c>
      <c r="E76" s="24">
        <v>3</v>
      </c>
      <c r="F76" s="24">
        <v>8</v>
      </c>
      <c r="G76" s="24">
        <v>9</v>
      </c>
      <c r="H76" s="24">
        <v>0</v>
      </c>
      <c r="I76" s="24">
        <v>1</v>
      </c>
      <c r="J76" s="24">
        <v>0</v>
      </c>
      <c r="K76" s="24">
        <v>8</v>
      </c>
    </row>
    <row r="77" spans="1:11">
      <c r="A77" s="23" t="s">
        <v>152</v>
      </c>
      <c r="B77" s="24">
        <v>197</v>
      </c>
      <c r="C77" s="24">
        <v>31</v>
      </c>
      <c r="D77" s="24">
        <v>135</v>
      </c>
      <c r="E77" s="24">
        <v>2</v>
      </c>
      <c r="F77" s="24">
        <v>2</v>
      </c>
      <c r="G77" s="24">
        <v>1</v>
      </c>
      <c r="H77" s="24">
        <v>0</v>
      </c>
      <c r="I77" s="24">
        <v>5</v>
      </c>
      <c r="J77" s="24">
        <v>2</v>
      </c>
      <c r="K77" s="24">
        <v>19</v>
      </c>
    </row>
    <row r="78" spans="1:11">
      <c r="A78" s="23" t="s">
        <v>186</v>
      </c>
      <c r="B78" s="24">
        <v>944</v>
      </c>
      <c r="C78" s="24">
        <v>140</v>
      </c>
      <c r="D78" s="24">
        <v>673</v>
      </c>
      <c r="E78" s="24">
        <v>12</v>
      </c>
      <c r="F78" s="24">
        <v>12</v>
      </c>
      <c r="G78" s="24">
        <v>14</v>
      </c>
      <c r="H78" s="24">
        <v>15</v>
      </c>
      <c r="I78" s="24">
        <v>20</v>
      </c>
      <c r="J78" s="24">
        <v>3</v>
      </c>
      <c r="K78" s="24">
        <v>55</v>
      </c>
    </row>
    <row r="79" spans="1:11">
      <c r="A79" s="23" t="s">
        <v>128</v>
      </c>
      <c r="B79" s="24">
        <v>41</v>
      </c>
      <c r="C79" s="24">
        <v>3</v>
      </c>
      <c r="D79" s="24">
        <v>30</v>
      </c>
      <c r="E79" s="24">
        <v>1</v>
      </c>
      <c r="F79" s="24">
        <v>0</v>
      </c>
      <c r="G79" s="24">
        <v>1</v>
      </c>
      <c r="H79" s="24">
        <v>0</v>
      </c>
      <c r="I79" s="24">
        <v>1</v>
      </c>
      <c r="J79" s="24">
        <v>0</v>
      </c>
      <c r="K79" s="24">
        <v>5</v>
      </c>
    </row>
    <row r="80" spans="1:11">
      <c r="A80" s="8" t="s">
        <v>187</v>
      </c>
      <c r="B80" s="8"/>
      <c r="C80" s="8"/>
      <c r="D80" s="8"/>
      <c r="E80" s="8"/>
      <c r="F80" s="8"/>
      <c r="G80" s="8"/>
      <c r="H80" s="8"/>
      <c r="I80" s="8"/>
      <c r="J80" s="8"/>
      <c r="K80" s="8"/>
    </row>
    <row r="81" spans="1:11">
      <c r="A81" s="23" t="s">
        <v>188</v>
      </c>
      <c r="B81" s="24">
        <v>2041</v>
      </c>
      <c r="C81" s="24">
        <v>285</v>
      </c>
      <c r="D81" s="24">
        <v>1537</v>
      </c>
      <c r="E81" s="24">
        <v>25</v>
      </c>
      <c r="F81" s="24">
        <v>28</v>
      </c>
      <c r="G81" s="24">
        <v>47</v>
      </c>
      <c r="H81" s="24">
        <v>13</v>
      </c>
      <c r="I81" s="24">
        <v>0</v>
      </c>
      <c r="J81" s="24">
        <v>7</v>
      </c>
      <c r="K81" s="24">
        <v>99</v>
      </c>
    </row>
    <row r="82" spans="1:11">
      <c r="A82" s="23" t="s">
        <v>189</v>
      </c>
      <c r="B82" s="24">
        <v>221</v>
      </c>
      <c r="C82" s="24">
        <v>27</v>
      </c>
      <c r="D82" s="24">
        <v>158</v>
      </c>
      <c r="E82" s="24">
        <v>9</v>
      </c>
      <c r="F82" s="24">
        <v>3</v>
      </c>
      <c r="G82" s="24">
        <v>4</v>
      </c>
      <c r="H82" s="24">
        <v>2</v>
      </c>
      <c r="I82" s="24">
        <v>0</v>
      </c>
      <c r="J82" s="24">
        <v>0</v>
      </c>
      <c r="K82" s="24">
        <v>18</v>
      </c>
    </row>
    <row r="83" spans="1:11">
      <c r="A83" s="23" t="s">
        <v>190</v>
      </c>
      <c r="B83" s="24">
        <v>64</v>
      </c>
      <c r="C83" s="24">
        <v>17</v>
      </c>
      <c r="D83" s="24">
        <v>33</v>
      </c>
      <c r="E83" s="24">
        <v>1</v>
      </c>
      <c r="F83" s="24">
        <v>1</v>
      </c>
      <c r="G83" s="24">
        <v>0</v>
      </c>
      <c r="H83" s="24">
        <v>2</v>
      </c>
      <c r="I83" s="24">
        <v>5</v>
      </c>
      <c r="J83" s="24">
        <v>1</v>
      </c>
      <c r="K83" s="24">
        <v>4</v>
      </c>
    </row>
    <row r="84" spans="1:11">
      <c r="A84" s="23" t="s">
        <v>191</v>
      </c>
      <c r="B84" s="24">
        <v>158</v>
      </c>
      <c r="C84" s="24">
        <v>37</v>
      </c>
      <c r="D84" s="24">
        <v>86</v>
      </c>
      <c r="E84" s="24">
        <v>0</v>
      </c>
      <c r="F84" s="24">
        <v>3</v>
      </c>
      <c r="G84" s="24">
        <v>0</v>
      </c>
      <c r="H84" s="24">
        <v>2</v>
      </c>
      <c r="I84" s="24">
        <v>15</v>
      </c>
      <c r="J84" s="24">
        <v>1</v>
      </c>
      <c r="K84" s="24">
        <v>14</v>
      </c>
    </row>
    <row r="85" spans="1:11">
      <c r="A85" s="23" t="s">
        <v>192</v>
      </c>
      <c r="B85" s="24">
        <v>120</v>
      </c>
      <c r="C85" s="24">
        <v>16</v>
      </c>
      <c r="D85" s="24">
        <v>78</v>
      </c>
      <c r="E85" s="24">
        <v>2</v>
      </c>
      <c r="F85" s="24">
        <v>0</v>
      </c>
      <c r="G85" s="24">
        <v>1</v>
      </c>
      <c r="H85" s="24">
        <v>3</v>
      </c>
      <c r="I85" s="24">
        <v>9</v>
      </c>
      <c r="J85" s="24">
        <v>0</v>
      </c>
      <c r="K85" s="24">
        <v>11</v>
      </c>
    </row>
    <row r="86" spans="1:11">
      <c r="A86" s="23" t="s">
        <v>193</v>
      </c>
      <c r="B86" s="24">
        <v>10</v>
      </c>
      <c r="C86" s="24">
        <v>0</v>
      </c>
      <c r="D86" s="24">
        <v>8</v>
      </c>
      <c r="E86" s="24">
        <v>0</v>
      </c>
      <c r="F86" s="24">
        <v>1</v>
      </c>
      <c r="G86" s="24">
        <v>0</v>
      </c>
      <c r="H86" s="24">
        <v>0</v>
      </c>
      <c r="I86" s="24">
        <v>1</v>
      </c>
      <c r="J86" s="24">
        <v>0</v>
      </c>
      <c r="K86" s="24">
        <v>0</v>
      </c>
    </row>
    <row r="87" spans="1:11">
      <c r="A87" s="23" t="s">
        <v>152</v>
      </c>
      <c r="B87" s="24">
        <v>39</v>
      </c>
      <c r="C87" s="24">
        <v>8</v>
      </c>
      <c r="D87" s="24">
        <v>29</v>
      </c>
      <c r="E87" s="24">
        <v>0</v>
      </c>
      <c r="F87" s="24">
        <v>0</v>
      </c>
      <c r="G87" s="24">
        <v>0</v>
      </c>
      <c r="H87" s="24">
        <v>0</v>
      </c>
      <c r="I87" s="24">
        <v>0</v>
      </c>
      <c r="J87" s="24">
        <v>0</v>
      </c>
      <c r="K87" s="24">
        <v>2</v>
      </c>
    </row>
    <row r="88" spans="1:11">
      <c r="A88" s="23" t="s">
        <v>128</v>
      </c>
      <c r="B88" s="24">
        <v>24</v>
      </c>
      <c r="C88" s="24">
        <v>3</v>
      </c>
      <c r="D88" s="24">
        <v>15</v>
      </c>
      <c r="E88" s="24">
        <v>1</v>
      </c>
      <c r="F88" s="24">
        <v>0</v>
      </c>
      <c r="G88" s="24">
        <v>1</v>
      </c>
      <c r="H88" s="24">
        <v>0</v>
      </c>
      <c r="I88" s="24">
        <v>2</v>
      </c>
      <c r="J88" s="24">
        <v>0</v>
      </c>
      <c r="K88" s="24">
        <v>2</v>
      </c>
    </row>
    <row r="89" spans="1:11">
      <c r="A89" s="8" t="s">
        <v>194</v>
      </c>
      <c r="B89" s="8"/>
      <c r="C89" s="8"/>
      <c r="D89" s="8"/>
      <c r="E89" s="8"/>
      <c r="F89" s="8"/>
      <c r="G89" s="8"/>
      <c r="H89" s="8"/>
      <c r="I89" s="8"/>
      <c r="J89" s="8"/>
      <c r="K89" s="8"/>
    </row>
    <row r="90" spans="1:11">
      <c r="A90" s="23" t="s">
        <v>195</v>
      </c>
      <c r="B90" s="24">
        <v>1341</v>
      </c>
      <c r="C90" s="24">
        <v>157</v>
      </c>
      <c r="D90" s="24">
        <v>1017</v>
      </c>
      <c r="E90" s="24">
        <v>15</v>
      </c>
      <c r="F90" s="24">
        <v>19</v>
      </c>
      <c r="G90" s="24">
        <v>28</v>
      </c>
      <c r="H90" s="24">
        <v>11</v>
      </c>
      <c r="I90" s="24">
        <v>18</v>
      </c>
      <c r="J90" s="24">
        <v>3</v>
      </c>
      <c r="K90" s="24">
        <v>73</v>
      </c>
    </row>
    <row r="91" spans="1:11">
      <c r="A91" s="23" t="s">
        <v>196</v>
      </c>
      <c r="B91" s="24">
        <v>523</v>
      </c>
      <c r="C91" s="24">
        <v>72</v>
      </c>
      <c r="D91" s="24">
        <v>374</v>
      </c>
      <c r="E91" s="24">
        <v>5</v>
      </c>
      <c r="F91" s="24">
        <v>6</v>
      </c>
      <c r="G91" s="24">
        <v>15</v>
      </c>
      <c r="H91" s="24">
        <v>4</v>
      </c>
      <c r="I91" s="24">
        <v>10</v>
      </c>
      <c r="J91" s="24">
        <v>1</v>
      </c>
      <c r="K91" s="24">
        <v>36</v>
      </c>
    </row>
    <row r="92" spans="1:11">
      <c r="A92" s="23" t="s">
        <v>197</v>
      </c>
      <c r="B92" s="24">
        <v>116</v>
      </c>
      <c r="C92" s="24">
        <v>13</v>
      </c>
      <c r="D92" s="24">
        <v>93</v>
      </c>
      <c r="E92" s="24">
        <v>0</v>
      </c>
      <c r="F92" s="24">
        <v>2</v>
      </c>
      <c r="G92" s="24">
        <v>1</v>
      </c>
      <c r="H92" s="24">
        <v>1</v>
      </c>
      <c r="I92" s="24">
        <v>0</v>
      </c>
      <c r="J92" s="24">
        <v>0</v>
      </c>
      <c r="K92" s="24">
        <v>6</v>
      </c>
    </row>
    <row r="93" spans="1:11">
      <c r="A93" s="23" t="s">
        <v>198</v>
      </c>
      <c r="B93" s="24">
        <v>25</v>
      </c>
      <c r="C93" s="24">
        <v>0</v>
      </c>
      <c r="D93" s="24">
        <v>22</v>
      </c>
      <c r="E93" s="24">
        <v>1</v>
      </c>
      <c r="F93" s="24">
        <v>0</v>
      </c>
      <c r="G93" s="24">
        <v>2</v>
      </c>
      <c r="H93" s="24">
        <v>0</v>
      </c>
      <c r="I93" s="24">
        <v>0</v>
      </c>
      <c r="J93" s="24">
        <v>0</v>
      </c>
      <c r="K93" s="24">
        <v>0</v>
      </c>
    </row>
    <row r="94" spans="1:11">
      <c r="A94" s="23" t="s">
        <v>199</v>
      </c>
      <c r="B94" s="24">
        <v>68</v>
      </c>
      <c r="C94" s="24">
        <v>17</v>
      </c>
      <c r="D94" s="24">
        <v>42</v>
      </c>
      <c r="E94" s="24">
        <v>1</v>
      </c>
      <c r="F94" s="24">
        <v>1</v>
      </c>
      <c r="G94" s="24">
        <v>4</v>
      </c>
      <c r="H94" s="24">
        <v>0</v>
      </c>
      <c r="I94" s="24">
        <v>0</v>
      </c>
      <c r="J94" s="24">
        <v>0</v>
      </c>
      <c r="K94" s="24">
        <v>3</v>
      </c>
    </row>
    <row r="95" spans="1:11">
      <c r="A95" s="23" t="s">
        <v>200</v>
      </c>
      <c r="B95" s="24">
        <v>1248</v>
      </c>
      <c r="C95" s="24">
        <v>250</v>
      </c>
      <c r="D95" s="24">
        <v>867</v>
      </c>
      <c r="E95" s="24">
        <v>18</v>
      </c>
      <c r="F95" s="24">
        <v>15</v>
      </c>
      <c r="G95" s="24">
        <v>30</v>
      </c>
      <c r="H95" s="24">
        <v>4</v>
      </c>
      <c r="I95" s="24">
        <v>0</v>
      </c>
      <c r="J95" s="24">
        <v>5</v>
      </c>
      <c r="K95" s="24">
        <v>59</v>
      </c>
    </row>
    <row r="96" spans="1:11">
      <c r="A96" s="23" t="s">
        <v>201</v>
      </c>
      <c r="B96" s="24">
        <v>725</v>
      </c>
      <c r="C96" s="24">
        <v>64</v>
      </c>
      <c r="D96" s="24">
        <v>585</v>
      </c>
      <c r="E96" s="24">
        <v>9</v>
      </c>
      <c r="F96" s="24">
        <v>6</v>
      </c>
      <c r="G96" s="24">
        <v>16</v>
      </c>
      <c r="H96" s="24">
        <v>10</v>
      </c>
      <c r="I96" s="24">
        <v>4</v>
      </c>
      <c r="J96" s="24">
        <v>3</v>
      </c>
      <c r="K96" s="24">
        <v>28</v>
      </c>
    </row>
    <row r="97" spans="1:11">
      <c r="A97" s="23" t="s">
        <v>202</v>
      </c>
      <c r="B97" s="24">
        <v>550</v>
      </c>
      <c r="C97" s="24">
        <v>54</v>
      </c>
      <c r="D97" s="24">
        <v>414</v>
      </c>
      <c r="E97" s="24">
        <v>7</v>
      </c>
      <c r="F97" s="24">
        <v>10</v>
      </c>
      <c r="G97" s="24">
        <v>11</v>
      </c>
      <c r="H97" s="24">
        <v>5</v>
      </c>
      <c r="I97" s="24">
        <v>16</v>
      </c>
      <c r="J97" s="24">
        <v>1</v>
      </c>
      <c r="K97" s="24">
        <v>32</v>
      </c>
    </row>
    <row r="98" spans="1:11">
      <c r="A98" s="23" t="s">
        <v>203</v>
      </c>
      <c r="B98" s="24">
        <v>563</v>
      </c>
      <c r="C98" s="24">
        <v>84</v>
      </c>
      <c r="D98" s="24">
        <v>413</v>
      </c>
      <c r="E98" s="24">
        <v>10</v>
      </c>
      <c r="F98" s="24">
        <v>11</v>
      </c>
      <c r="G98" s="24">
        <v>13</v>
      </c>
      <c r="H98" s="24">
        <v>3</v>
      </c>
      <c r="I98" s="24">
        <v>7</v>
      </c>
      <c r="J98" s="24">
        <v>1</v>
      </c>
      <c r="K98" s="24">
        <v>21</v>
      </c>
    </row>
    <row r="99" spans="1:11">
      <c r="A99" s="23" t="s">
        <v>204</v>
      </c>
      <c r="B99" s="24">
        <v>319</v>
      </c>
      <c r="C99" s="24">
        <v>29</v>
      </c>
      <c r="D99" s="24">
        <v>237</v>
      </c>
      <c r="E99" s="24">
        <v>7</v>
      </c>
      <c r="F99" s="24">
        <v>7</v>
      </c>
      <c r="G99" s="24">
        <v>10</v>
      </c>
      <c r="H99" s="24">
        <v>2</v>
      </c>
      <c r="I99" s="24">
        <v>6</v>
      </c>
      <c r="J99" s="24">
        <v>2</v>
      </c>
      <c r="K99" s="24">
        <v>19</v>
      </c>
    </row>
    <row r="100" spans="1:11">
      <c r="A100" s="23" t="s">
        <v>205</v>
      </c>
      <c r="B100" s="24">
        <v>6</v>
      </c>
      <c r="C100" s="24">
        <v>0</v>
      </c>
      <c r="D100" s="24">
        <v>4</v>
      </c>
      <c r="E100" s="24">
        <v>0</v>
      </c>
      <c r="F100" s="24">
        <v>0</v>
      </c>
      <c r="G100" s="24">
        <v>1</v>
      </c>
      <c r="H100" s="24">
        <v>0</v>
      </c>
      <c r="I100" s="24">
        <v>0</v>
      </c>
      <c r="J100" s="24">
        <v>0</v>
      </c>
      <c r="K100" s="24">
        <v>1</v>
      </c>
    </row>
    <row r="101" spans="1:11">
      <c r="A101" s="23" t="s">
        <v>206</v>
      </c>
      <c r="B101" s="24">
        <v>42</v>
      </c>
      <c r="C101" s="24">
        <v>0</v>
      </c>
      <c r="D101" s="24">
        <v>33</v>
      </c>
      <c r="E101" s="24">
        <v>1</v>
      </c>
      <c r="F101" s="24">
        <v>2</v>
      </c>
      <c r="G101" s="24">
        <v>1</v>
      </c>
      <c r="H101" s="24">
        <v>3</v>
      </c>
      <c r="I101" s="24">
        <v>0</v>
      </c>
      <c r="J101" s="24">
        <v>0</v>
      </c>
      <c r="K101" s="24">
        <v>2</v>
      </c>
    </row>
    <row r="102" spans="1:11">
      <c r="A102" s="23" t="s">
        <v>152</v>
      </c>
      <c r="B102" s="24">
        <v>39</v>
      </c>
      <c r="C102" s="24">
        <v>3</v>
      </c>
      <c r="D102" s="24">
        <v>27</v>
      </c>
      <c r="E102" s="24">
        <v>0</v>
      </c>
      <c r="F102" s="24">
        <v>2</v>
      </c>
      <c r="G102" s="24">
        <v>0</v>
      </c>
      <c r="H102" s="24">
        <v>2</v>
      </c>
      <c r="I102" s="24">
        <v>2</v>
      </c>
      <c r="J102" s="24">
        <v>0</v>
      </c>
      <c r="K102" s="24">
        <v>3</v>
      </c>
    </row>
    <row r="103" spans="1:11">
      <c r="A103" s="23" t="s">
        <v>128</v>
      </c>
      <c r="B103" s="24">
        <v>193</v>
      </c>
      <c r="C103" s="24">
        <v>39</v>
      </c>
      <c r="D103" s="24">
        <v>128</v>
      </c>
      <c r="E103" s="24">
        <v>6</v>
      </c>
      <c r="F103" s="24">
        <v>1</v>
      </c>
      <c r="G103" s="24">
        <v>1</v>
      </c>
      <c r="H103" s="24">
        <v>1</v>
      </c>
      <c r="I103" s="24">
        <v>3</v>
      </c>
      <c r="J103" s="24">
        <v>0</v>
      </c>
      <c r="K103" s="24">
        <v>14</v>
      </c>
    </row>
    <row r="104" spans="1:11">
      <c r="A104" s="8" t="s">
        <v>207</v>
      </c>
      <c r="B104" s="8"/>
      <c r="C104" s="8"/>
      <c r="D104" s="8"/>
      <c r="E104" s="8"/>
      <c r="F104" s="8"/>
      <c r="G104" s="8"/>
      <c r="H104" s="8"/>
      <c r="I104" s="8"/>
      <c r="J104" s="8"/>
      <c r="K104" s="8"/>
    </row>
    <row r="105" spans="1:11">
      <c r="A105" s="23" t="s">
        <v>208</v>
      </c>
      <c r="B105" s="24">
        <v>1480</v>
      </c>
      <c r="C105" s="24">
        <v>197</v>
      </c>
      <c r="D105" s="24">
        <v>1122</v>
      </c>
      <c r="E105" s="24">
        <v>18</v>
      </c>
      <c r="F105" s="24">
        <v>17</v>
      </c>
      <c r="G105" s="24">
        <v>28</v>
      </c>
      <c r="H105" s="24">
        <v>14</v>
      </c>
      <c r="I105" s="24">
        <v>11</v>
      </c>
      <c r="J105" s="24">
        <v>4</v>
      </c>
      <c r="K105" s="24">
        <v>69</v>
      </c>
    </row>
    <row r="106" spans="1:11">
      <c r="A106" s="23" t="s">
        <v>209</v>
      </c>
      <c r="B106" s="24">
        <v>1280</v>
      </c>
      <c r="C106" s="24">
        <v>171</v>
      </c>
      <c r="D106" s="24">
        <v>973</v>
      </c>
      <c r="E106" s="24">
        <v>23</v>
      </c>
      <c r="F106" s="24">
        <v>14</v>
      </c>
      <c r="G106" s="24">
        <v>26</v>
      </c>
      <c r="H106" s="24">
        <v>11</v>
      </c>
      <c r="I106" s="24">
        <v>6</v>
      </c>
      <c r="J106" s="24">
        <v>4</v>
      </c>
      <c r="K106" s="24">
        <v>52</v>
      </c>
    </row>
    <row r="107" spans="1:11">
      <c r="A107" s="23" t="s">
        <v>210</v>
      </c>
      <c r="B107" s="24">
        <v>1167</v>
      </c>
      <c r="C107" s="24">
        <v>175</v>
      </c>
      <c r="D107" s="24">
        <v>876</v>
      </c>
      <c r="E107" s="24">
        <v>12</v>
      </c>
      <c r="F107" s="24">
        <v>12</v>
      </c>
      <c r="G107" s="24">
        <v>19</v>
      </c>
      <c r="H107" s="24">
        <v>8</v>
      </c>
      <c r="I107" s="24">
        <v>4</v>
      </c>
      <c r="J107" s="24">
        <v>4</v>
      </c>
      <c r="K107" s="24">
        <v>57</v>
      </c>
    </row>
    <row r="108" spans="1:11">
      <c r="A108" s="23" t="s">
        <v>211</v>
      </c>
      <c r="B108" s="24">
        <v>715</v>
      </c>
      <c r="C108" s="24">
        <v>78</v>
      </c>
      <c r="D108" s="24">
        <v>556</v>
      </c>
      <c r="E108" s="24">
        <v>9</v>
      </c>
      <c r="F108" s="24">
        <v>9</v>
      </c>
      <c r="G108" s="24">
        <v>16</v>
      </c>
      <c r="H108" s="24">
        <v>3</v>
      </c>
      <c r="I108" s="24">
        <v>3</v>
      </c>
      <c r="J108" s="24">
        <v>1</v>
      </c>
      <c r="K108" s="24">
        <v>40</v>
      </c>
    </row>
    <row r="109" spans="1:11">
      <c r="A109" s="23" t="s">
        <v>212</v>
      </c>
      <c r="B109" s="24">
        <v>387</v>
      </c>
      <c r="C109" s="24">
        <v>114</v>
      </c>
      <c r="D109" s="24">
        <v>233</v>
      </c>
      <c r="E109" s="24">
        <v>6</v>
      </c>
      <c r="F109" s="24">
        <v>6</v>
      </c>
      <c r="G109" s="24">
        <v>4</v>
      </c>
      <c r="H109" s="24">
        <v>0</v>
      </c>
      <c r="I109" s="24">
        <v>3</v>
      </c>
      <c r="J109" s="24">
        <v>0</v>
      </c>
      <c r="K109" s="24">
        <v>21</v>
      </c>
    </row>
    <row r="110" spans="1:11">
      <c r="A110" s="23" t="s">
        <v>213</v>
      </c>
      <c r="B110" s="24">
        <v>404</v>
      </c>
      <c r="C110" s="24">
        <v>70</v>
      </c>
      <c r="D110" s="24">
        <v>276</v>
      </c>
      <c r="E110" s="24">
        <v>3</v>
      </c>
      <c r="F110" s="24">
        <v>4</v>
      </c>
      <c r="G110" s="24">
        <v>7</v>
      </c>
      <c r="H110" s="24">
        <v>3</v>
      </c>
      <c r="I110" s="24">
        <v>12</v>
      </c>
      <c r="J110" s="24">
        <v>1</v>
      </c>
      <c r="K110" s="24">
        <v>28</v>
      </c>
    </row>
    <row r="111" spans="1:11">
      <c r="A111" s="23" t="s">
        <v>214</v>
      </c>
      <c r="B111" s="24">
        <v>595</v>
      </c>
      <c r="C111" s="24">
        <v>79</v>
      </c>
      <c r="D111" s="24">
        <v>450</v>
      </c>
      <c r="E111" s="24">
        <v>9</v>
      </c>
      <c r="F111" s="24">
        <v>9</v>
      </c>
      <c r="G111" s="24">
        <v>17</v>
      </c>
      <c r="H111" s="24">
        <v>2</v>
      </c>
      <c r="I111" s="24">
        <v>2</v>
      </c>
      <c r="J111" s="24">
        <v>1</v>
      </c>
      <c r="K111" s="24">
        <v>26</v>
      </c>
    </row>
    <row r="112" spans="1:11">
      <c r="A112" s="23" t="s">
        <v>215</v>
      </c>
      <c r="B112" s="24">
        <v>215</v>
      </c>
      <c r="C112" s="24">
        <v>34</v>
      </c>
      <c r="D112" s="24">
        <v>158</v>
      </c>
      <c r="E112" s="24">
        <v>2</v>
      </c>
      <c r="F112" s="24">
        <v>5</v>
      </c>
      <c r="G112" s="24">
        <v>2</v>
      </c>
      <c r="H112" s="24">
        <v>1</v>
      </c>
      <c r="I112" s="24">
        <v>1</v>
      </c>
      <c r="J112" s="24">
        <v>0</v>
      </c>
      <c r="K112" s="24">
        <v>12</v>
      </c>
    </row>
    <row r="113" spans="1:11">
      <c r="A113" s="23" t="s">
        <v>216</v>
      </c>
      <c r="B113" s="24">
        <v>248</v>
      </c>
      <c r="C113" s="24">
        <v>46</v>
      </c>
      <c r="D113" s="24">
        <v>161</v>
      </c>
      <c r="E113" s="24">
        <v>4</v>
      </c>
      <c r="F113" s="24">
        <v>5</v>
      </c>
      <c r="G113" s="24">
        <v>2</v>
      </c>
      <c r="H113" s="24">
        <v>1</v>
      </c>
      <c r="I113" s="24">
        <v>3</v>
      </c>
      <c r="J113" s="24">
        <v>1</v>
      </c>
      <c r="K113" s="24">
        <v>25</v>
      </c>
    </row>
    <row r="114" spans="1:11">
      <c r="A114" s="23" t="s">
        <v>217</v>
      </c>
      <c r="B114" s="24">
        <v>255</v>
      </c>
      <c r="C114" s="24">
        <v>46</v>
      </c>
      <c r="D114" s="24">
        <v>176</v>
      </c>
      <c r="E114" s="24">
        <v>5</v>
      </c>
      <c r="F114" s="24">
        <v>5</v>
      </c>
      <c r="G114" s="24">
        <v>5</v>
      </c>
      <c r="H114" s="24">
        <v>0</v>
      </c>
      <c r="I114" s="24">
        <v>3</v>
      </c>
      <c r="J114" s="24">
        <v>0</v>
      </c>
      <c r="K114" s="24">
        <v>15</v>
      </c>
    </row>
    <row r="115" spans="1:11">
      <c r="A115" s="23" t="s">
        <v>218</v>
      </c>
      <c r="B115" s="24">
        <v>291</v>
      </c>
      <c r="C115" s="24">
        <v>49</v>
      </c>
      <c r="D115" s="24">
        <v>207</v>
      </c>
      <c r="E115" s="24">
        <v>3</v>
      </c>
      <c r="F115" s="24">
        <v>3</v>
      </c>
      <c r="G115" s="24">
        <v>11</v>
      </c>
      <c r="H115" s="24">
        <v>1</v>
      </c>
      <c r="I115" s="24">
        <v>1</v>
      </c>
      <c r="J115" s="24">
        <v>0</v>
      </c>
      <c r="K115" s="24">
        <v>16</v>
      </c>
    </row>
    <row r="116" spans="1:11">
      <c r="A116" s="23" t="s">
        <v>219</v>
      </c>
      <c r="B116" s="24">
        <v>338</v>
      </c>
      <c r="C116" s="24">
        <v>63</v>
      </c>
      <c r="D116" s="24">
        <v>235</v>
      </c>
      <c r="E116" s="24">
        <v>5</v>
      </c>
      <c r="F116" s="24">
        <v>7</v>
      </c>
      <c r="G116" s="24">
        <v>10</v>
      </c>
      <c r="H116" s="24">
        <v>0</v>
      </c>
      <c r="I116" s="24">
        <v>2</v>
      </c>
      <c r="J116" s="24">
        <v>1</v>
      </c>
      <c r="K116" s="24">
        <v>15</v>
      </c>
    </row>
    <row r="117" spans="1:11">
      <c r="A117" s="23" t="s">
        <v>220</v>
      </c>
      <c r="B117" s="24">
        <v>812</v>
      </c>
      <c r="C117" s="24">
        <v>111</v>
      </c>
      <c r="D117" s="24">
        <v>605</v>
      </c>
      <c r="E117" s="24">
        <v>9</v>
      </c>
      <c r="F117" s="24">
        <v>15</v>
      </c>
      <c r="G117" s="24">
        <v>19</v>
      </c>
      <c r="H117" s="24">
        <v>9</v>
      </c>
      <c r="I117" s="24">
        <v>4</v>
      </c>
      <c r="J117" s="24">
        <v>1</v>
      </c>
      <c r="K117" s="24">
        <v>39</v>
      </c>
    </row>
    <row r="118" spans="1:11">
      <c r="A118" s="23" t="s">
        <v>221</v>
      </c>
      <c r="B118" s="24">
        <v>816</v>
      </c>
      <c r="C118" s="24">
        <v>104</v>
      </c>
      <c r="D118" s="24">
        <v>625</v>
      </c>
      <c r="E118" s="24">
        <v>10</v>
      </c>
      <c r="F118" s="24">
        <v>12</v>
      </c>
      <c r="G118" s="24">
        <v>19</v>
      </c>
      <c r="H118" s="24">
        <v>6</v>
      </c>
      <c r="I118" s="24">
        <v>2</v>
      </c>
      <c r="J118" s="24">
        <v>1</v>
      </c>
      <c r="K118" s="24">
        <v>37</v>
      </c>
    </row>
    <row r="119" spans="1:11">
      <c r="A119" s="23" t="s">
        <v>152</v>
      </c>
      <c r="B119" s="24">
        <v>69</v>
      </c>
      <c r="C119" s="24">
        <v>9</v>
      </c>
      <c r="D119" s="24">
        <v>47</v>
      </c>
      <c r="E119" s="24">
        <v>1</v>
      </c>
      <c r="F119" s="24">
        <v>0</v>
      </c>
      <c r="G119" s="24">
        <v>2</v>
      </c>
      <c r="H119" s="24">
        <v>0</v>
      </c>
      <c r="I119" s="24">
        <v>1</v>
      </c>
      <c r="J119" s="24">
        <v>0</v>
      </c>
      <c r="K119" s="24">
        <v>9</v>
      </c>
    </row>
    <row r="120" spans="1:11">
      <c r="A120" s="23" t="s">
        <v>222</v>
      </c>
      <c r="B120" s="24">
        <v>246</v>
      </c>
      <c r="C120" s="24">
        <v>40</v>
      </c>
      <c r="D120" s="24">
        <v>159</v>
      </c>
      <c r="E120" s="24">
        <v>3</v>
      </c>
      <c r="F120" s="24">
        <v>2</v>
      </c>
      <c r="G120" s="24">
        <v>5</v>
      </c>
      <c r="H120" s="24">
        <v>1</v>
      </c>
      <c r="I120" s="24">
        <v>11</v>
      </c>
      <c r="J120" s="24">
        <v>2</v>
      </c>
      <c r="K120" s="24">
        <v>23</v>
      </c>
    </row>
    <row r="121" spans="1:11">
      <c r="A121" s="26" t="s">
        <v>128</v>
      </c>
      <c r="B121" s="27">
        <v>47</v>
      </c>
      <c r="C121" s="27">
        <v>6</v>
      </c>
      <c r="D121" s="27">
        <v>32</v>
      </c>
      <c r="E121" s="27">
        <v>1</v>
      </c>
      <c r="F121" s="27">
        <v>0</v>
      </c>
      <c r="G121" s="27">
        <v>0</v>
      </c>
      <c r="H121" s="27">
        <v>1</v>
      </c>
      <c r="I121" s="27">
        <v>2</v>
      </c>
      <c r="J121" s="27">
        <v>0</v>
      </c>
      <c r="K121" s="27">
        <v>5</v>
      </c>
    </row>
  </sheetData>
  <phoneticPr fontId="2"/>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87129-A5B9-4A9D-BB87-C2402E1E4C3B}">
  <sheetPr codeName="Sheet9"/>
  <dimension ref="A1:N123"/>
  <sheetViews>
    <sheetView workbookViewId="0"/>
  </sheetViews>
  <sheetFormatPr defaultRowHeight="12"/>
  <cols>
    <col min="1" max="1" width="52" style="13" bestFit="1" customWidth="1"/>
    <col min="2" max="256" width="7.625" style="13" customWidth="1"/>
    <col min="257" max="16384" width="9" style="13"/>
  </cols>
  <sheetData>
    <row r="1" spans="1:14">
      <c r="A1" s="12" t="s">
        <v>114</v>
      </c>
      <c r="B1" s="6"/>
    </row>
    <row r="2" spans="1:14">
      <c r="A2" s="18" t="str">
        <f xml:space="preserve"> HYPERLINK("#'目次'!B15","[9]")</f>
        <v>[9]</v>
      </c>
    </row>
    <row r="3" spans="1:14">
      <c r="A3" s="6" t="s">
        <v>114</v>
      </c>
      <c r="B3" s="7" t="s">
        <v>297</v>
      </c>
    </row>
    <row r="4" spans="1:14">
      <c r="A4" s="6" t="s">
        <v>114</v>
      </c>
      <c r="B4" s="7" t="s">
        <v>298</v>
      </c>
    </row>
    <row r="5" spans="1:14">
      <c r="A5" s="6" t="s">
        <v>114</v>
      </c>
      <c r="B5" s="7" t="s">
        <v>266</v>
      </c>
    </row>
    <row r="6" spans="1:14" s="21" customFormat="1" ht="84">
      <c r="A6" s="19" t="s">
        <v>114</v>
      </c>
      <c r="B6" s="20" t="s">
        <v>118</v>
      </c>
      <c r="C6" s="20" t="s">
        <v>299</v>
      </c>
      <c r="D6" s="20" t="s">
        <v>300</v>
      </c>
      <c r="E6" s="20" t="s">
        <v>301</v>
      </c>
      <c r="F6" s="20" t="s">
        <v>302</v>
      </c>
      <c r="G6" s="20" t="s">
        <v>303</v>
      </c>
      <c r="H6" s="20" t="s">
        <v>304</v>
      </c>
      <c r="I6" s="20" t="s">
        <v>305</v>
      </c>
      <c r="J6" s="20" t="s">
        <v>306</v>
      </c>
      <c r="K6" s="20" t="s">
        <v>307</v>
      </c>
      <c r="L6" s="20" t="s">
        <v>308</v>
      </c>
      <c r="M6" s="20" t="s">
        <v>309</v>
      </c>
      <c r="N6" s="20" t="s">
        <v>128</v>
      </c>
    </row>
    <row r="7" spans="1:14">
      <c r="A7" s="22" t="s">
        <v>121</v>
      </c>
      <c r="B7" s="9">
        <v>2677</v>
      </c>
      <c r="C7" s="9">
        <v>54</v>
      </c>
      <c r="D7" s="9">
        <v>196</v>
      </c>
      <c r="E7" s="9">
        <v>310</v>
      </c>
      <c r="F7" s="9">
        <v>385</v>
      </c>
      <c r="G7" s="9">
        <v>361</v>
      </c>
      <c r="H7" s="9">
        <v>315</v>
      </c>
      <c r="I7" s="9">
        <v>364</v>
      </c>
      <c r="J7" s="9">
        <v>267</v>
      </c>
      <c r="K7" s="9">
        <v>90</v>
      </c>
      <c r="L7" s="9">
        <v>94</v>
      </c>
      <c r="M7" s="9">
        <v>47</v>
      </c>
      <c r="N7" s="9">
        <v>194</v>
      </c>
    </row>
    <row r="8" spans="1:14">
      <c r="A8" s="8" t="s">
        <v>122</v>
      </c>
      <c r="B8" s="8"/>
      <c r="C8" s="8"/>
      <c r="D8" s="8"/>
      <c r="E8" s="8"/>
      <c r="F8" s="8"/>
      <c r="G8" s="8"/>
      <c r="H8" s="8"/>
      <c r="I8" s="8"/>
      <c r="J8" s="8"/>
      <c r="K8" s="8"/>
      <c r="L8" s="8"/>
      <c r="M8" s="8"/>
      <c r="N8" s="8"/>
    </row>
    <row r="9" spans="1:14">
      <c r="A9" s="23" t="s">
        <v>123</v>
      </c>
      <c r="B9" s="24">
        <v>380</v>
      </c>
      <c r="C9" s="24">
        <v>9</v>
      </c>
      <c r="D9" s="24">
        <v>20</v>
      </c>
      <c r="E9" s="24">
        <v>33</v>
      </c>
      <c r="F9" s="24">
        <v>45</v>
      </c>
      <c r="G9" s="24">
        <v>55</v>
      </c>
      <c r="H9" s="24">
        <v>44</v>
      </c>
      <c r="I9" s="24">
        <v>65</v>
      </c>
      <c r="J9" s="24">
        <v>46</v>
      </c>
      <c r="K9" s="24">
        <v>15</v>
      </c>
      <c r="L9" s="24">
        <v>24</v>
      </c>
      <c r="M9" s="24">
        <v>4</v>
      </c>
      <c r="N9" s="24">
        <v>20</v>
      </c>
    </row>
    <row r="10" spans="1:14">
      <c r="A10" s="23" t="s">
        <v>124</v>
      </c>
      <c r="B10" s="24">
        <v>489</v>
      </c>
      <c r="C10" s="24">
        <v>8</v>
      </c>
      <c r="D10" s="24">
        <v>22</v>
      </c>
      <c r="E10" s="24">
        <v>43</v>
      </c>
      <c r="F10" s="24">
        <v>70</v>
      </c>
      <c r="G10" s="24">
        <v>67</v>
      </c>
      <c r="H10" s="24">
        <v>57</v>
      </c>
      <c r="I10" s="24">
        <v>81</v>
      </c>
      <c r="J10" s="24">
        <v>56</v>
      </c>
      <c r="K10" s="24">
        <v>19</v>
      </c>
      <c r="L10" s="24">
        <v>21</v>
      </c>
      <c r="M10" s="24">
        <v>3</v>
      </c>
      <c r="N10" s="24">
        <v>42</v>
      </c>
    </row>
    <row r="11" spans="1:14">
      <c r="A11" s="23" t="s">
        <v>125</v>
      </c>
      <c r="B11" s="24">
        <v>1114</v>
      </c>
      <c r="C11" s="24">
        <v>20</v>
      </c>
      <c r="D11" s="24">
        <v>77</v>
      </c>
      <c r="E11" s="24">
        <v>123</v>
      </c>
      <c r="F11" s="24">
        <v>164</v>
      </c>
      <c r="G11" s="24">
        <v>157</v>
      </c>
      <c r="H11" s="24">
        <v>146</v>
      </c>
      <c r="I11" s="24">
        <v>142</v>
      </c>
      <c r="J11" s="24">
        <v>122</v>
      </c>
      <c r="K11" s="24">
        <v>41</v>
      </c>
      <c r="L11" s="24">
        <v>34</v>
      </c>
      <c r="M11" s="24">
        <v>23</v>
      </c>
      <c r="N11" s="24">
        <v>65</v>
      </c>
    </row>
    <row r="12" spans="1:14">
      <c r="A12" s="23" t="s">
        <v>126</v>
      </c>
      <c r="B12" s="24">
        <v>521</v>
      </c>
      <c r="C12" s="24">
        <v>13</v>
      </c>
      <c r="D12" s="24">
        <v>52</v>
      </c>
      <c r="E12" s="24">
        <v>91</v>
      </c>
      <c r="F12" s="24">
        <v>74</v>
      </c>
      <c r="G12" s="24">
        <v>62</v>
      </c>
      <c r="H12" s="24">
        <v>48</v>
      </c>
      <c r="I12" s="24">
        <v>57</v>
      </c>
      <c r="J12" s="24">
        <v>36</v>
      </c>
      <c r="K12" s="24">
        <v>12</v>
      </c>
      <c r="L12" s="24">
        <v>13</v>
      </c>
      <c r="M12" s="24">
        <v>14</v>
      </c>
      <c r="N12" s="24">
        <v>49</v>
      </c>
    </row>
    <row r="13" spans="1:14">
      <c r="A13" s="23" t="s">
        <v>127</v>
      </c>
      <c r="B13" s="24">
        <v>129</v>
      </c>
      <c r="C13" s="24">
        <v>4</v>
      </c>
      <c r="D13" s="24">
        <v>21</v>
      </c>
      <c r="E13" s="24">
        <v>16</v>
      </c>
      <c r="F13" s="24">
        <v>21</v>
      </c>
      <c r="G13" s="24">
        <v>16</v>
      </c>
      <c r="H13" s="24">
        <v>15</v>
      </c>
      <c r="I13" s="24">
        <v>15</v>
      </c>
      <c r="J13" s="24">
        <v>3</v>
      </c>
      <c r="K13" s="24">
        <v>2</v>
      </c>
      <c r="L13" s="24">
        <v>1</v>
      </c>
      <c r="M13" s="24">
        <v>2</v>
      </c>
      <c r="N13" s="24">
        <v>13</v>
      </c>
    </row>
    <row r="14" spans="1:14">
      <c r="A14" s="23" t="s">
        <v>128</v>
      </c>
      <c r="B14" s="24">
        <v>44</v>
      </c>
      <c r="C14" s="24">
        <v>0</v>
      </c>
      <c r="D14" s="24">
        <v>4</v>
      </c>
      <c r="E14" s="24">
        <v>4</v>
      </c>
      <c r="F14" s="24">
        <v>11</v>
      </c>
      <c r="G14" s="24">
        <v>4</v>
      </c>
      <c r="H14" s="24">
        <v>5</v>
      </c>
      <c r="I14" s="24">
        <v>4</v>
      </c>
      <c r="J14" s="24">
        <v>4</v>
      </c>
      <c r="K14" s="24">
        <v>1</v>
      </c>
      <c r="L14" s="24">
        <v>1</v>
      </c>
      <c r="M14" s="24">
        <v>1</v>
      </c>
      <c r="N14" s="24">
        <v>5</v>
      </c>
    </row>
    <row r="15" spans="1:14">
      <c r="A15" s="8" t="s">
        <v>129</v>
      </c>
      <c r="B15" s="8"/>
      <c r="C15" s="8"/>
      <c r="D15" s="8"/>
      <c r="E15" s="8"/>
      <c r="F15" s="8"/>
      <c r="G15" s="8"/>
      <c r="H15" s="8"/>
      <c r="I15" s="8"/>
      <c r="J15" s="8"/>
      <c r="K15" s="8"/>
      <c r="L15" s="8"/>
      <c r="M15" s="8"/>
      <c r="N15" s="8"/>
    </row>
    <row r="16" spans="1:14">
      <c r="A16" s="23" t="s">
        <v>130</v>
      </c>
      <c r="B16" s="24">
        <v>799</v>
      </c>
      <c r="C16" s="24">
        <v>17</v>
      </c>
      <c r="D16" s="24">
        <v>40</v>
      </c>
      <c r="E16" s="24">
        <v>73</v>
      </c>
      <c r="F16" s="24">
        <v>81</v>
      </c>
      <c r="G16" s="24">
        <v>93</v>
      </c>
      <c r="H16" s="24">
        <v>122</v>
      </c>
      <c r="I16" s="24">
        <v>129</v>
      </c>
      <c r="J16" s="24">
        <v>104</v>
      </c>
      <c r="K16" s="24">
        <v>38</v>
      </c>
      <c r="L16" s="24">
        <v>47</v>
      </c>
      <c r="M16" s="24">
        <v>6</v>
      </c>
      <c r="N16" s="24">
        <v>49</v>
      </c>
    </row>
    <row r="17" spans="1:14">
      <c r="A17" s="23" t="s">
        <v>131</v>
      </c>
      <c r="B17" s="24">
        <v>1245</v>
      </c>
      <c r="C17" s="24">
        <v>17</v>
      </c>
      <c r="D17" s="24">
        <v>87</v>
      </c>
      <c r="E17" s="24">
        <v>139</v>
      </c>
      <c r="F17" s="24">
        <v>190</v>
      </c>
      <c r="G17" s="24">
        <v>195</v>
      </c>
      <c r="H17" s="24">
        <v>138</v>
      </c>
      <c r="I17" s="24">
        <v>168</v>
      </c>
      <c r="J17" s="24">
        <v>120</v>
      </c>
      <c r="K17" s="24">
        <v>41</v>
      </c>
      <c r="L17" s="24">
        <v>40</v>
      </c>
      <c r="M17" s="24">
        <v>20</v>
      </c>
      <c r="N17" s="24">
        <v>90</v>
      </c>
    </row>
    <row r="18" spans="1:14">
      <c r="A18" s="23" t="s">
        <v>132</v>
      </c>
      <c r="B18" s="24">
        <v>504</v>
      </c>
      <c r="C18" s="24">
        <v>13</v>
      </c>
      <c r="D18" s="24">
        <v>53</v>
      </c>
      <c r="E18" s="24">
        <v>75</v>
      </c>
      <c r="F18" s="24">
        <v>92</v>
      </c>
      <c r="G18" s="24">
        <v>60</v>
      </c>
      <c r="H18" s="24">
        <v>41</v>
      </c>
      <c r="I18" s="24">
        <v>57</v>
      </c>
      <c r="J18" s="24">
        <v>35</v>
      </c>
      <c r="K18" s="24">
        <v>10</v>
      </c>
      <c r="L18" s="24">
        <v>4</v>
      </c>
      <c r="M18" s="24">
        <v>19</v>
      </c>
      <c r="N18" s="24">
        <v>45</v>
      </c>
    </row>
    <row r="19" spans="1:14">
      <c r="A19" s="23" t="s">
        <v>133</v>
      </c>
      <c r="B19" s="24">
        <v>82</v>
      </c>
      <c r="C19" s="24">
        <v>6</v>
      </c>
      <c r="D19" s="24">
        <v>12</v>
      </c>
      <c r="E19" s="24">
        <v>16</v>
      </c>
      <c r="F19" s="24">
        <v>11</v>
      </c>
      <c r="G19" s="24">
        <v>7</v>
      </c>
      <c r="H19" s="24">
        <v>9</v>
      </c>
      <c r="I19" s="24">
        <v>5</v>
      </c>
      <c r="J19" s="24">
        <v>4</v>
      </c>
      <c r="K19" s="24">
        <v>0</v>
      </c>
      <c r="L19" s="24">
        <v>2</v>
      </c>
      <c r="M19" s="24">
        <v>2</v>
      </c>
      <c r="N19" s="24">
        <v>8</v>
      </c>
    </row>
    <row r="20" spans="1:14">
      <c r="A20" s="23" t="s">
        <v>128</v>
      </c>
      <c r="B20" s="24">
        <v>47</v>
      </c>
      <c r="C20" s="24">
        <v>1</v>
      </c>
      <c r="D20" s="24">
        <v>4</v>
      </c>
      <c r="E20" s="24">
        <v>7</v>
      </c>
      <c r="F20" s="24">
        <v>11</v>
      </c>
      <c r="G20" s="24">
        <v>6</v>
      </c>
      <c r="H20" s="24">
        <v>5</v>
      </c>
      <c r="I20" s="24">
        <v>5</v>
      </c>
      <c r="J20" s="24">
        <v>4</v>
      </c>
      <c r="K20" s="24">
        <v>1</v>
      </c>
      <c r="L20" s="24">
        <v>1</v>
      </c>
      <c r="M20" s="24">
        <v>0</v>
      </c>
      <c r="N20" s="24">
        <v>2</v>
      </c>
    </row>
    <row r="21" spans="1:14">
      <c r="A21" s="8" t="s">
        <v>134</v>
      </c>
      <c r="B21" s="8"/>
      <c r="C21" s="8"/>
      <c r="D21" s="8"/>
      <c r="E21" s="8"/>
      <c r="F21" s="8"/>
      <c r="G21" s="8"/>
      <c r="H21" s="8"/>
      <c r="I21" s="8"/>
      <c r="J21" s="8"/>
      <c r="K21" s="8"/>
      <c r="L21" s="8"/>
      <c r="M21" s="8"/>
      <c r="N21" s="8"/>
    </row>
    <row r="22" spans="1:14">
      <c r="A22" s="23" t="s">
        <v>135</v>
      </c>
      <c r="B22" s="24">
        <v>128</v>
      </c>
      <c r="C22" s="24">
        <v>8</v>
      </c>
      <c r="D22" s="24">
        <v>14</v>
      </c>
      <c r="E22" s="24">
        <v>22</v>
      </c>
      <c r="F22" s="24">
        <v>20</v>
      </c>
      <c r="G22" s="24">
        <v>10</v>
      </c>
      <c r="H22" s="24">
        <v>7</v>
      </c>
      <c r="I22" s="24">
        <v>10</v>
      </c>
      <c r="J22" s="24">
        <v>11</v>
      </c>
      <c r="K22" s="24">
        <v>6</v>
      </c>
      <c r="L22" s="24">
        <v>1</v>
      </c>
      <c r="M22" s="24">
        <v>9</v>
      </c>
      <c r="N22" s="24">
        <v>10</v>
      </c>
    </row>
    <row r="23" spans="1:14">
      <c r="A23" s="23" t="s">
        <v>136</v>
      </c>
      <c r="B23" s="24">
        <v>138</v>
      </c>
      <c r="C23" s="24">
        <v>5</v>
      </c>
      <c r="D23" s="24">
        <v>9</v>
      </c>
      <c r="E23" s="24">
        <v>21</v>
      </c>
      <c r="F23" s="24">
        <v>30</v>
      </c>
      <c r="G23" s="24">
        <v>13</v>
      </c>
      <c r="H23" s="24">
        <v>14</v>
      </c>
      <c r="I23" s="24">
        <v>13</v>
      </c>
      <c r="J23" s="24">
        <v>7</v>
      </c>
      <c r="K23" s="24">
        <v>0</v>
      </c>
      <c r="L23" s="24">
        <v>0</v>
      </c>
      <c r="M23" s="24">
        <v>7</v>
      </c>
      <c r="N23" s="24">
        <v>19</v>
      </c>
    </row>
    <row r="24" spans="1:14">
      <c r="A24" s="23" t="s">
        <v>137</v>
      </c>
      <c r="B24" s="24">
        <v>119</v>
      </c>
      <c r="C24" s="24">
        <v>3</v>
      </c>
      <c r="D24" s="24">
        <v>9</v>
      </c>
      <c r="E24" s="24">
        <v>17</v>
      </c>
      <c r="F24" s="24">
        <v>16</v>
      </c>
      <c r="G24" s="24">
        <v>17</v>
      </c>
      <c r="H24" s="24">
        <v>13</v>
      </c>
      <c r="I24" s="24">
        <v>17</v>
      </c>
      <c r="J24" s="24">
        <v>8</v>
      </c>
      <c r="K24" s="24">
        <v>4</v>
      </c>
      <c r="L24" s="24">
        <v>2</v>
      </c>
      <c r="M24" s="24">
        <v>2</v>
      </c>
      <c r="N24" s="24">
        <v>11</v>
      </c>
    </row>
    <row r="25" spans="1:14">
      <c r="A25" s="23" t="s">
        <v>138</v>
      </c>
      <c r="B25" s="24">
        <v>142</v>
      </c>
      <c r="C25" s="24">
        <v>3</v>
      </c>
      <c r="D25" s="24">
        <v>12</v>
      </c>
      <c r="E25" s="24">
        <v>19</v>
      </c>
      <c r="F25" s="24">
        <v>25</v>
      </c>
      <c r="G25" s="24">
        <v>19</v>
      </c>
      <c r="H25" s="24">
        <v>12</v>
      </c>
      <c r="I25" s="24">
        <v>14</v>
      </c>
      <c r="J25" s="24">
        <v>14</v>
      </c>
      <c r="K25" s="24">
        <v>1</v>
      </c>
      <c r="L25" s="24">
        <v>7</v>
      </c>
      <c r="M25" s="24">
        <v>4</v>
      </c>
      <c r="N25" s="24">
        <v>12</v>
      </c>
    </row>
    <row r="26" spans="1:14">
      <c r="A26" s="23" t="s">
        <v>139</v>
      </c>
      <c r="B26" s="24">
        <v>170</v>
      </c>
      <c r="C26" s="24">
        <v>4</v>
      </c>
      <c r="D26" s="24">
        <v>14</v>
      </c>
      <c r="E26" s="24">
        <v>13</v>
      </c>
      <c r="F26" s="24">
        <v>23</v>
      </c>
      <c r="G26" s="24">
        <v>21</v>
      </c>
      <c r="H26" s="24">
        <v>17</v>
      </c>
      <c r="I26" s="24">
        <v>27</v>
      </c>
      <c r="J26" s="24">
        <v>19</v>
      </c>
      <c r="K26" s="24">
        <v>12</v>
      </c>
      <c r="L26" s="24">
        <v>11</v>
      </c>
      <c r="M26" s="24">
        <v>3</v>
      </c>
      <c r="N26" s="24">
        <v>6</v>
      </c>
    </row>
    <row r="27" spans="1:14">
      <c r="A27" s="23" t="s">
        <v>140</v>
      </c>
      <c r="B27" s="24">
        <v>192</v>
      </c>
      <c r="C27" s="24">
        <v>1</v>
      </c>
      <c r="D27" s="24">
        <v>18</v>
      </c>
      <c r="E27" s="24">
        <v>19</v>
      </c>
      <c r="F27" s="24">
        <v>22</v>
      </c>
      <c r="G27" s="24">
        <v>27</v>
      </c>
      <c r="H27" s="24">
        <v>27</v>
      </c>
      <c r="I27" s="24">
        <v>24</v>
      </c>
      <c r="J27" s="24">
        <v>21</v>
      </c>
      <c r="K27" s="24">
        <v>8</v>
      </c>
      <c r="L27" s="24">
        <v>4</v>
      </c>
      <c r="M27" s="24">
        <v>4</v>
      </c>
      <c r="N27" s="24">
        <v>17</v>
      </c>
    </row>
    <row r="28" spans="1:14">
      <c r="A28" s="23" t="s">
        <v>141</v>
      </c>
      <c r="B28" s="24">
        <v>1405</v>
      </c>
      <c r="C28" s="24">
        <v>22</v>
      </c>
      <c r="D28" s="24">
        <v>97</v>
      </c>
      <c r="E28" s="24">
        <v>159</v>
      </c>
      <c r="F28" s="24">
        <v>198</v>
      </c>
      <c r="G28" s="24">
        <v>200</v>
      </c>
      <c r="H28" s="24">
        <v>171</v>
      </c>
      <c r="I28" s="24">
        <v>205</v>
      </c>
      <c r="J28" s="24">
        <v>143</v>
      </c>
      <c r="K28" s="24">
        <v>46</v>
      </c>
      <c r="L28" s="24">
        <v>49</v>
      </c>
      <c r="M28" s="24">
        <v>16</v>
      </c>
      <c r="N28" s="24">
        <v>99</v>
      </c>
    </row>
    <row r="29" spans="1:14">
      <c r="A29" s="23" t="s">
        <v>142</v>
      </c>
      <c r="B29" s="24">
        <v>343</v>
      </c>
      <c r="C29" s="24">
        <v>8</v>
      </c>
      <c r="D29" s="24">
        <v>19</v>
      </c>
      <c r="E29" s="24">
        <v>35</v>
      </c>
      <c r="F29" s="24">
        <v>41</v>
      </c>
      <c r="G29" s="24">
        <v>50</v>
      </c>
      <c r="H29" s="24">
        <v>48</v>
      </c>
      <c r="I29" s="24">
        <v>51</v>
      </c>
      <c r="J29" s="24">
        <v>39</v>
      </c>
      <c r="K29" s="24">
        <v>13</v>
      </c>
      <c r="L29" s="24">
        <v>20</v>
      </c>
      <c r="M29" s="24">
        <v>2</v>
      </c>
      <c r="N29" s="24">
        <v>17</v>
      </c>
    </row>
    <row r="30" spans="1:14">
      <c r="A30" s="23" t="s">
        <v>128</v>
      </c>
      <c r="B30" s="24">
        <v>40</v>
      </c>
      <c r="C30" s="24">
        <v>0</v>
      </c>
      <c r="D30" s="24">
        <v>4</v>
      </c>
      <c r="E30" s="24">
        <v>5</v>
      </c>
      <c r="F30" s="24">
        <v>10</v>
      </c>
      <c r="G30" s="24">
        <v>4</v>
      </c>
      <c r="H30" s="24">
        <v>6</v>
      </c>
      <c r="I30" s="24">
        <v>3</v>
      </c>
      <c r="J30" s="24">
        <v>5</v>
      </c>
      <c r="K30" s="24">
        <v>0</v>
      </c>
      <c r="L30" s="24">
        <v>0</v>
      </c>
      <c r="M30" s="24">
        <v>0</v>
      </c>
      <c r="N30" s="24">
        <v>3</v>
      </c>
    </row>
    <row r="31" spans="1:14">
      <c r="A31" s="8" t="s">
        <v>143</v>
      </c>
      <c r="B31" s="8"/>
      <c r="C31" s="8"/>
      <c r="D31" s="8"/>
      <c r="E31" s="8"/>
      <c r="F31" s="8"/>
      <c r="G31" s="8"/>
      <c r="H31" s="8"/>
      <c r="I31" s="8"/>
      <c r="J31" s="8"/>
      <c r="K31" s="8"/>
      <c r="L31" s="8"/>
      <c r="M31" s="8"/>
      <c r="N31" s="8"/>
    </row>
    <row r="32" spans="1:14">
      <c r="A32" s="23" t="s">
        <v>144</v>
      </c>
      <c r="B32" s="24">
        <v>429</v>
      </c>
      <c r="C32" s="24">
        <v>10</v>
      </c>
      <c r="D32" s="24">
        <v>31</v>
      </c>
      <c r="E32" s="24">
        <v>54</v>
      </c>
      <c r="F32" s="24">
        <v>53</v>
      </c>
      <c r="G32" s="24">
        <v>55</v>
      </c>
      <c r="H32" s="24">
        <v>51</v>
      </c>
      <c r="I32" s="24">
        <v>59</v>
      </c>
      <c r="J32" s="24">
        <v>48</v>
      </c>
      <c r="K32" s="24">
        <v>17</v>
      </c>
      <c r="L32" s="24">
        <v>17</v>
      </c>
      <c r="M32" s="24">
        <v>6</v>
      </c>
      <c r="N32" s="24">
        <v>28</v>
      </c>
    </row>
    <row r="33" spans="1:14">
      <c r="A33" s="23" t="s">
        <v>145</v>
      </c>
      <c r="B33" s="24">
        <v>319</v>
      </c>
      <c r="C33" s="24">
        <v>0</v>
      </c>
      <c r="D33" s="24">
        <v>19</v>
      </c>
      <c r="E33" s="24">
        <v>41</v>
      </c>
      <c r="F33" s="24">
        <v>37</v>
      </c>
      <c r="G33" s="24">
        <v>51</v>
      </c>
      <c r="H33" s="24">
        <v>37</v>
      </c>
      <c r="I33" s="24">
        <v>44</v>
      </c>
      <c r="J33" s="24">
        <v>36</v>
      </c>
      <c r="K33" s="24">
        <v>13</v>
      </c>
      <c r="L33" s="24">
        <v>14</v>
      </c>
      <c r="M33" s="24">
        <v>3</v>
      </c>
      <c r="N33" s="24">
        <v>24</v>
      </c>
    </row>
    <row r="34" spans="1:14">
      <c r="A34" s="23" t="s">
        <v>146</v>
      </c>
      <c r="B34" s="24">
        <v>504</v>
      </c>
      <c r="C34" s="24">
        <v>13</v>
      </c>
      <c r="D34" s="24">
        <v>41</v>
      </c>
      <c r="E34" s="24">
        <v>47</v>
      </c>
      <c r="F34" s="24">
        <v>51</v>
      </c>
      <c r="G34" s="24">
        <v>78</v>
      </c>
      <c r="H34" s="24">
        <v>61</v>
      </c>
      <c r="I34" s="24">
        <v>64</v>
      </c>
      <c r="J34" s="24">
        <v>59</v>
      </c>
      <c r="K34" s="24">
        <v>25</v>
      </c>
      <c r="L34" s="24">
        <v>23</v>
      </c>
      <c r="M34" s="24">
        <v>6</v>
      </c>
      <c r="N34" s="24">
        <v>36</v>
      </c>
    </row>
    <row r="35" spans="1:14">
      <c r="A35" s="23" t="s">
        <v>147</v>
      </c>
      <c r="B35" s="24">
        <v>143</v>
      </c>
      <c r="C35" s="24">
        <v>4</v>
      </c>
      <c r="D35" s="24">
        <v>16</v>
      </c>
      <c r="E35" s="24">
        <v>17</v>
      </c>
      <c r="F35" s="24">
        <v>17</v>
      </c>
      <c r="G35" s="24">
        <v>19</v>
      </c>
      <c r="H35" s="24">
        <v>21</v>
      </c>
      <c r="I35" s="24">
        <v>13</v>
      </c>
      <c r="J35" s="24">
        <v>15</v>
      </c>
      <c r="K35" s="24">
        <v>0</v>
      </c>
      <c r="L35" s="24">
        <v>6</v>
      </c>
      <c r="M35" s="24">
        <v>2</v>
      </c>
      <c r="N35" s="24">
        <v>13</v>
      </c>
    </row>
    <row r="36" spans="1:14">
      <c r="A36" s="23" t="s">
        <v>148</v>
      </c>
      <c r="B36" s="24">
        <v>168</v>
      </c>
      <c r="C36" s="24">
        <v>4</v>
      </c>
      <c r="D36" s="24">
        <v>15</v>
      </c>
      <c r="E36" s="24">
        <v>18</v>
      </c>
      <c r="F36" s="24">
        <v>19</v>
      </c>
      <c r="G36" s="24">
        <v>21</v>
      </c>
      <c r="H36" s="24">
        <v>20</v>
      </c>
      <c r="I36" s="24">
        <v>22</v>
      </c>
      <c r="J36" s="24">
        <v>16</v>
      </c>
      <c r="K36" s="24">
        <v>7</v>
      </c>
      <c r="L36" s="24">
        <v>8</v>
      </c>
      <c r="M36" s="24">
        <v>2</v>
      </c>
      <c r="N36" s="24">
        <v>16</v>
      </c>
    </row>
    <row r="37" spans="1:14">
      <c r="A37" s="23" t="s">
        <v>149</v>
      </c>
      <c r="B37" s="24">
        <v>1270</v>
      </c>
      <c r="C37" s="24">
        <v>18</v>
      </c>
      <c r="D37" s="24">
        <v>83</v>
      </c>
      <c r="E37" s="24">
        <v>138</v>
      </c>
      <c r="F37" s="24">
        <v>177</v>
      </c>
      <c r="G37" s="24">
        <v>186</v>
      </c>
      <c r="H37" s="24">
        <v>153</v>
      </c>
      <c r="I37" s="24">
        <v>174</v>
      </c>
      <c r="J37" s="24">
        <v>144</v>
      </c>
      <c r="K37" s="24">
        <v>49</v>
      </c>
      <c r="L37" s="24">
        <v>51</v>
      </c>
      <c r="M37" s="24">
        <v>9</v>
      </c>
      <c r="N37" s="24">
        <v>88</v>
      </c>
    </row>
    <row r="38" spans="1:14">
      <c r="A38" s="23" t="s">
        <v>150</v>
      </c>
      <c r="B38" s="24">
        <v>1642</v>
      </c>
      <c r="C38" s="24">
        <v>31</v>
      </c>
      <c r="D38" s="24">
        <v>105</v>
      </c>
      <c r="E38" s="24">
        <v>176</v>
      </c>
      <c r="F38" s="24">
        <v>212</v>
      </c>
      <c r="G38" s="24">
        <v>242</v>
      </c>
      <c r="H38" s="24">
        <v>212</v>
      </c>
      <c r="I38" s="24">
        <v>226</v>
      </c>
      <c r="J38" s="24">
        <v>176</v>
      </c>
      <c r="K38" s="24">
        <v>62</v>
      </c>
      <c r="L38" s="24">
        <v>64</v>
      </c>
      <c r="M38" s="24">
        <v>20</v>
      </c>
      <c r="N38" s="24">
        <v>116</v>
      </c>
    </row>
    <row r="39" spans="1:14">
      <c r="A39" s="23" t="s">
        <v>151</v>
      </c>
      <c r="B39" s="24">
        <v>2266</v>
      </c>
      <c r="C39" s="24">
        <v>42</v>
      </c>
      <c r="D39" s="24">
        <v>150</v>
      </c>
      <c r="E39" s="24">
        <v>260</v>
      </c>
      <c r="F39" s="24">
        <v>330</v>
      </c>
      <c r="G39" s="24">
        <v>308</v>
      </c>
      <c r="H39" s="24">
        <v>276</v>
      </c>
      <c r="I39" s="24">
        <v>316</v>
      </c>
      <c r="J39" s="24">
        <v>229</v>
      </c>
      <c r="K39" s="24">
        <v>82</v>
      </c>
      <c r="L39" s="24">
        <v>82</v>
      </c>
      <c r="M39" s="24">
        <v>37</v>
      </c>
      <c r="N39" s="24">
        <v>154</v>
      </c>
    </row>
    <row r="40" spans="1:14">
      <c r="A40" s="23" t="s">
        <v>152</v>
      </c>
      <c r="B40" s="24">
        <v>121</v>
      </c>
      <c r="C40" s="24">
        <v>4</v>
      </c>
      <c r="D40" s="24">
        <v>10</v>
      </c>
      <c r="E40" s="24">
        <v>19</v>
      </c>
      <c r="F40" s="24">
        <v>15</v>
      </c>
      <c r="G40" s="24">
        <v>15</v>
      </c>
      <c r="H40" s="24">
        <v>14</v>
      </c>
      <c r="I40" s="24">
        <v>11</v>
      </c>
      <c r="J40" s="24">
        <v>17</v>
      </c>
      <c r="K40" s="24">
        <v>1</v>
      </c>
      <c r="L40" s="24">
        <v>1</v>
      </c>
      <c r="M40" s="24">
        <v>4</v>
      </c>
      <c r="N40" s="24">
        <v>10</v>
      </c>
    </row>
    <row r="41" spans="1:14">
      <c r="A41" s="23" t="s">
        <v>128</v>
      </c>
      <c r="B41" s="24">
        <v>46</v>
      </c>
      <c r="C41" s="24">
        <v>1</v>
      </c>
      <c r="D41" s="24">
        <v>4</v>
      </c>
      <c r="E41" s="24">
        <v>7</v>
      </c>
      <c r="F41" s="24">
        <v>10</v>
      </c>
      <c r="G41" s="24">
        <v>5</v>
      </c>
      <c r="H41" s="24">
        <v>6</v>
      </c>
      <c r="I41" s="24">
        <v>5</v>
      </c>
      <c r="J41" s="24">
        <v>4</v>
      </c>
      <c r="K41" s="24">
        <v>0</v>
      </c>
      <c r="L41" s="24">
        <v>0</v>
      </c>
      <c r="M41" s="24">
        <v>1</v>
      </c>
      <c r="N41" s="24">
        <v>3</v>
      </c>
    </row>
    <row r="42" spans="1:14">
      <c r="A42" s="8" t="s">
        <v>153</v>
      </c>
      <c r="B42" s="8"/>
      <c r="C42" s="8"/>
      <c r="D42" s="8"/>
      <c r="E42" s="8"/>
      <c r="F42" s="8"/>
      <c r="G42" s="8"/>
      <c r="H42" s="8"/>
      <c r="I42" s="8"/>
      <c r="J42" s="8"/>
      <c r="K42" s="8"/>
      <c r="L42" s="8"/>
      <c r="M42" s="8"/>
      <c r="N42" s="8"/>
    </row>
    <row r="43" spans="1:14">
      <c r="A43" s="23" t="s">
        <v>154</v>
      </c>
      <c r="B43" s="24">
        <v>1344</v>
      </c>
      <c r="C43" s="24">
        <v>18</v>
      </c>
      <c r="D43" s="24">
        <v>92</v>
      </c>
      <c r="E43" s="24">
        <v>145</v>
      </c>
      <c r="F43" s="24">
        <v>184</v>
      </c>
      <c r="G43" s="24">
        <v>195</v>
      </c>
      <c r="H43" s="24">
        <v>166</v>
      </c>
      <c r="I43" s="24">
        <v>181</v>
      </c>
      <c r="J43" s="24">
        <v>150</v>
      </c>
      <c r="K43" s="24">
        <v>52</v>
      </c>
      <c r="L43" s="24">
        <v>56</v>
      </c>
      <c r="M43" s="24">
        <v>15</v>
      </c>
      <c r="N43" s="24">
        <v>90</v>
      </c>
    </row>
    <row r="44" spans="1:14">
      <c r="A44" s="23" t="s">
        <v>155</v>
      </c>
      <c r="B44" s="24">
        <v>1107</v>
      </c>
      <c r="C44" s="24">
        <v>14</v>
      </c>
      <c r="D44" s="24">
        <v>79</v>
      </c>
      <c r="E44" s="24">
        <v>117</v>
      </c>
      <c r="F44" s="24">
        <v>146</v>
      </c>
      <c r="G44" s="24">
        <v>157</v>
      </c>
      <c r="H44" s="24">
        <v>130</v>
      </c>
      <c r="I44" s="24">
        <v>147</v>
      </c>
      <c r="J44" s="24">
        <v>127</v>
      </c>
      <c r="K44" s="24">
        <v>47</v>
      </c>
      <c r="L44" s="24">
        <v>58</v>
      </c>
      <c r="M44" s="24">
        <v>14</v>
      </c>
      <c r="N44" s="24">
        <v>71</v>
      </c>
    </row>
    <row r="45" spans="1:14">
      <c r="A45" s="23" t="s">
        <v>156</v>
      </c>
      <c r="B45" s="24">
        <v>1006</v>
      </c>
      <c r="C45" s="24">
        <v>27</v>
      </c>
      <c r="D45" s="24">
        <v>92</v>
      </c>
      <c r="E45" s="24">
        <v>142</v>
      </c>
      <c r="F45" s="24">
        <v>179</v>
      </c>
      <c r="G45" s="24">
        <v>134</v>
      </c>
      <c r="H45" s="24">
        <v>101</v>
      </c>
      <c r="I45" s="24">
        <v>119</v>
      </c>
      <c r="J45" s="24">
        <v>83</v>
      </c>
      <c r="K45" s="24">
        <v>23</v>
      </c>
      <c r="L45" s="24">
        <v>21</v>
      </c>
      <c r="M45" s="24">
        <v>19</v>
      </c>
      <c r="N45" s="24">
        <v>66</v>
      </c>
    </row>
    <row r="46" spans="1:14">
      <c r="A46" s="23" t="s">
        <v>157</v>
      </c>
      <c r="B46" s="24">
        <v>541</v>
      </c>
      <c r="C46" s="24">
        <v>8</v>
      </c>
      <c r="D46" s="24">
        <v>47</v>
      </c>
      <c r="E46" s="24">
        <v>58</v>
      </c>
      <c r="F46" s="24">
        <v>67</v>
      </c>
      <c r="G46" s="24">
        <v>72</v>
      </c>
      <c r="H46" s="24">
        <v>71</v>
      </c>
      <c r="I46" s="24">
        <v>76</v>
      </c>
      <c r="J46" s="24">
        <v>53</v>
      </c>
      <c r="K46" s="24">
        <v>15</v>
      </c>
      <c r="L46" s="24">
        <v>24</v>
      </c>
      <c r="M46" s="24">
        <v>7</v>
      </c>
      <c r="N46" s="24">
        <v>43</v>
      </c>
    </row>
    <row r="47" spans="1:14">
      <c r="A47" s="23" t="s">
        <v>158</v>
      </c>
      <c r="B47" s="24">
        <v>1510</v>
      </c>
      <c r="C47" s="24">
        <v>19</v>
      </c>
      <c r="D47" s="24">
        <v>97</v>
      </c>
      <c r="E47" s="24">
        <v>166</v>
      </c>
      <c r="F47" s="24">
        <v>214</v>
      </c>
      <c r="G47" s="24">
        <v>219</v>
      </c>
      <c r="H47" s="24">
        <v>189</v>
      </c>
      <c r="I47" s="24">
        <v>208</v>
      </c>
      <c r="J47" s="24">
        <v>169</v>
      </c>
      <c r="K47" s="24">
        <v>60</v>
      </c>
      <c r="L47" s="24">
        <v>55</v>
      </c>
      <c r="M47" s="24">
        <v>13</v>
      </c>
      <c r="N47" s="24">
        <v>101</v>
      </c>
    </row>
    <row r="48" spans="1:14">
      <c r="A48" s="23" t="s">
        <v>159</v>
      </c>
      <c r="B48" s="24">
        <v>1011</v>
      </c>
      <c r="C48" s="24">
        <v>20</v>
      </c>
      <c r="D48" s="24">
        <v>66</v>
      </c>
      <c r="E48" s="24">
        <v>87</v>
      </c>
      <c r="F48" s="24">
        <v>140</v>
      </c>
      <c r="G48" s="24">
        <v>139</v>
      </c>
      <c r="H48" s="24">
        <v>127</v>
      </c>
      <c r="I48" s="24">
        <v>170</v>
      </c>
      <c r="J48" s="24">
        <v>107</v>
      </c>
      <c r="K48" s="24">
        <v>47</v>
      </c>
      <c r="L48" s="24">
        <v>44</v>
      </c>
      <c r="M48" s="24">
        <v>12</v>
      </c>
      <c r="N48" s="24">
        <v>52</v>
      </c>
    </row>
    <row r="49" spans="1:14">
      <c r="A49" s="23" t="s">
        <v>160</v>
      </c>
      <c r="B49" s="24">
        <v>1234</v>
      </c>
      <c r="C49" s="24">
        <v>11</v>
      </c>
      <c r="D49" s="24">
        <v>65</v>
      </c>
      <c r="E49" s="24">
        <v>138</v>
      </c>
      <c r="F49" s="24">
        <v>158</v>
      </c>
      <c r="G49" s="24">
        <v>180</v>
      </c>
      <c r="H49" s="24">
        <v>176</v>
      </c>
      <c r="I49" s="24">
        <v>191</v>
      </c>
      <c r="J49" s="24">
        <v>129</v>
      </c>
      <c r="K49" s="24">
        <v>48</v>
      </c>
      <c r="L49" s="24">
        <v>52</v>
      </c>
      <c r="M49" s="24">
        <v>11</v>
      </c>
      <c r="N49" s="24">
        <v>75</v>
      </c>
    </row>
    <row r="50" spans="1:14">
      <c r="A50" s="23" t="s">
        <v>161</v>
      </c>
      <c r="B50" s="24">
        <v>443</v>
      </c>
      <c r="C50" s="24">
        <v>9</v>
      </c>
      <c r="D50" s="24">
        <v>20</v>
      </c>
      <c r="E50" s="24">
        <v>35</v>
      </c>
      <c r="F50" s="24">
        <v>63</v>
      </c>
      <c r="G50" s="24">
        <v>66</v>
      </c>
      <c r="H50" s="24">
        <v>46</v>
      </c>
      <c r="I50" s="24">
        <v>73</v>
      </c>
      <c r="J50" s="24">
        <v>54</v>
      </c>
      <c r="K50" s="24">
        <v>17</v>
      </c>
      <c r="L50" s="24">
        <v>25</v>
      </c>
      <c r="M50" s="24">
        <v>5</v>
      </c>
      <c r="N50" s="24">
        <v>30</v>
      </c>
    </row>
    <row r="51" spans="1:14">
      <c r="A51" s="23" t="s">
        <v>162</v>
      </c>
      <c r="B51" s="24">
        <v>1237</v>
      </c>
      <c r="C51" s="24">
        <v>16</v>
      </c>
      <c r="D51" s="24">
        <v>66</v>
      </c>
      <c r="E51" s="24">
        <v>116</v>
      </c>
      <c r="F51" s="24">
        <v>151</v>
      </c>
      <c r="G51" s="24">
        <v>192</v>
      </c>
      <c r="H51" s="24">
        <v>172</v>
      </c>
      <c r="I51" s="24">
        <v>187</v>
      </c>
      <c r="J51" s="24">
        <v>149</v>
      </c>
      <c r="K51" s="24">
        <v>47</v>
      </c>
      <c r="L51" s="24">
        <v>52</v>
      </c>
      <c r="M51" s="24">
        <v>17</v>
      </c>
      <c r="N51" s="24">
        <v>72</v>
      </c>
    </row>
    <row r="52" spans="1:14">
      <c r="A52" s="23" t="s">
        <v>152</v>
      </c>
      <c r="B52" s="24">
        <v>81</v>
      </c>
      <c r="C52" s="24">
        <v>4</v>
      </c>
      <c r="D52" s="24">
        <v>12</v>
      </c>
      <c r="E52" s="24">
        <v>11</v>
      </c>
      <c r="F52" s="24">
        <v>11</v>
      </c>
      <c r="G52" s="24">
        <v>9</v>
      </c>
      <c r="H52" s="24">
        <v>8</v>
      </c>
      <c r="I52" s="24">
        <v>6</v>
      </c>
      <c r="J52" s="24">
        <v>5</v>
      </c>
      <c r="K52" s="24">
        <v>1</v>
      </c>
      <c r="L52" s="24">
        <v>0</v>
      </c>
      <c r="M52" s="24">
        <v>4</v>
      </c>
      <c r="N52" s="24">
        <v>10</v>
      </c>
    </row>
    <row r="53" spans="1:14">
      <c r="A53" s="23" t="s">
        <v>163</v>
      </c>
      <c r="B53" s="24">
        <v>67</v>
      </c>
      <c r="C53" s="24">
        <v>3</v>
      </c>
      <c r="D53" s="24">
        <v>6</v>
      </c>
      <c r="E53" s="24">
        <v>7</v>
      </c>
      <c r="F53" s="24">
        <v>6</v>
      </c>
      <c r="G53" s="24">
        <v>4</v>
      </c>
      <c r="H53" s="24">
        <v>6</v>
      </c>
      <c r="I53" s="24">
        <v>7</v>
      </c>
      <c r="J53" s="24">
        <v>7</v>
      </c>
      <c r="K53" s="24">
        <v>1</v>
      </c>
      <c r="L53" s="24">
        <v>5</v>
      </c>
      <c r="M53" s="24">
        <v>5</v>
      </c>
      <c r="N53" s="24">
        <v>10</v>
      </c>
    </row>
    <row r="54" spans="1:14">
      <c r="A54" s="23" t="s">
        <v>128</v>
      </c>
      <c r="B54" s="24">
        <v>52</v>
      </c>
      <c r="C54" s="24">
        <v>1</v>
      </c>
      <c r="D54" s="24">
        <v>4</v>
      </c>
      <c r="E54" s="24">
        <v>7</v>
      </c>
      <c r="F54" s="24">
        <v>11</v>
      </c>
      <c r="G54" s="24">
        <v>7</v>
      </c>
      <c r="H54" s="24">
        <v>6</v>
      </c>
      <c r="I54" s="24">
        <v>4</v>
      </c>
      <c r="J54" s="24">
        <v>5</v>
      </c>
      <c r="K54" s="24">
        <v>0</v>
      </c>
      <c r="L54" s="24">
        <v>0</v>
      </c>
      <c r="M54" s="24">
        <v>0</v>
      </c>
      <c r="N54" s="24">
        <v>7</v>
      </c>
    </row>
    <row r="55" spans="1:14">
      <c r="A55" s="8" t="s">
        <v>164</v>
      </c>
      <c r="B55" s="8"/>
      <c r="C55" s="8"/>
      <c r="D55" s="8"/>
      <c r="E55" s="8"/>
      <c r="F55" s="8"/>
      <c r="G55" s="8"/>
      <c r="H55" s="8"/>
      <c r="I55" s="8"/>
      <c r="J55" s="8"/>
      <c r="K55" s="8"/>
      <c r="L55" s="8"/>
      <c r="M55" s="8"/>
      <c r="N55" s="8"/>
    </row>
    <row r="56" spans="1:14">
      <c r="A56" s="23" t="s">
        <v>165</v>
      </c>
      <c r="B56" s="24">
        <v>209</v>
      </c>
      <c r="C56" s="24">
        <v>0</v>
      </c>
      <c r="D56" s="24">
        <v>14</v>
      </c>
      <c r="E56" s="24">
        <v>15</v>
      </c>
      <c r="F56" s="24">
        <v>31</v>
      </c>
      <c r="G56" s="24">
        <v>24</v>
      </c>
      <c r="H56" s="24">
        <v>21</v>
      </c>
      <c r="I56" s="24">
        <v>35</v>
      </c>
      <c r="J56" s="24">
        <v>30</v>
      </c>
      <c r="K56" s="24">
        <v>6</v>
      </c>
      <c r="L56" s="24">
        <v>19</v>
      </c>
      <c r="M56" s="24">
        <v>3</v>
      </c>
      <c r="N56" s="24">
        <v>11</v>
      </c>
    </row>
    <row r="57" spans="1:14">
      <c r="A57" s="23" t="s">
        <v>166</v>
      </c>
      <c r="B57" s="24">
        <v>1043</v>
      </c>
      <c r="C57" s="24">
        <v>17</v>
      </c>
      <c r="D57" s="24">
        <v>62</v>
      </c>
      <c r="E57" s="24">
        <v>111</v>
      </c>
      <c r="F57" s="24">
        <v>132</v>
      </c>
      <c r="G57" s="24">
        <v>161</v>
      </c>
      <c r="H57" s="24">
        <v>135</v>
      </c>
      <c r="I57" s="24">
        <v>146</v>
      </c>
      <c r="J57" s="24">
        <v>116</v>
      </c>
      <c r="K57" s="24">
        <v>40</v>
      </c>
      <c r="L57" s="24">
        <v>42</v>
      </c>
      <c r="M57" s="24">
        <v>6</v>
      </c>
      <c r="N57" s="24">
        <v>75</v>
      </c>
    </row>
    <row r="58" spans="1:14">
      <c r="A58" s="23" t="s">
        <v>167</v>
      </c>
      <c r="B58" s="24">
        <v>963</v>
      </c>
      <c r="C58" s="24">
        <v>20</v>
      </c>
      <c r="D58" s="24">
        <v>68</v>
      </c>
      <c r="E58" s="24">
        <v>122</v>
      </c>
      <c r="F58" s="24">
        <v>146</v>
      </c>
      <c r="G58" s="24">
        <v>125</v>
      </c>
      <c r="H58" s="24">
        <v>119</v>
      </c>
      <c r="I58" s="24">
        <v>131</v>
      </c>
      <c r="J58" s="24">
        <v>89</v>
      </c>
      <c r="K58" s="24">
        <v>32</v>
      </c>
      <c r="L58" s="24">
        <v>28</v>
      </c>
      <c r="M58" s="24">
        <v>22</v>
      </c>
      <c r="N58" s="24">
        <v>61</v>
      </c>
    </row>
    <row r="59" spans="1:14">
      <c r="A59" s="23" t="s">
        <v>168</v>
      </c>
      <c r="B59" s="24">
        <v>338</v>
      </c>
      <c r="C59" s="24">
        <v>9</v>
      </c>
      <c r="D59" s="24">
        <v>33</v>
      </c>
      <c r="E59" s="24">
        <v>45</v>
      </c>
      <c r="F59" s="24">
        <v>54</v>
      </c>
      <c r="G59" s="24">
        <v>41</v>
      </c>
      <c r="H59" s="24">
        <v>34</v>
      </c>
      <c r="I59" s="24">
        <v>42</v>
      </c>
      <c r="J59" s="24">
        <v>24</v>
      </c>
      <c r="K59" s="24">
        <v>8</v>
      </c>
      <c r="L59" s="24">
        <v>4</v>
      </c>
      <c r="M59" s="24">
        <v>10</v>
      </c>
      <c r="N59" s="24">
        <v>34</v>
      </c>
    </row>
    <row r="60" spans="1:14">
      <c r="A60" s="23" t="s">
        <v>169</v>
      </c>
      <c r="B60" s="24">
        <v>94</v>
      </c>
      <c r="C60" s="24">
        <v>6</v>
      </c>
      <c r="D60" s="24">
        <v>15</v>
      </c>
      <c r="E60" s="24">
        <v>16</v>
      </c>
      <c r="F60" s="24">
        <v>19</v>
      </c>
      <c r="G60" s="24">
        <v>8</v>
      </c>
      <c r="H60" s="24">
        <v>2</v>
      </c>
      <c r="I60" s="24">
        <v>9</v>
      </c>
      <c r="J60" s="24">
        <v>7</v>
      </c>
      <c r="K60" s="24">
        <v>2</v>
      </c>
      <c r="L60" s="24">
        <v>1</v>
      </c>
      <c r="M60" s="24">
        <v>4</v>
      </c>
      <c r="N60" s="24">
        <v>5</v>
      </c>
    </row>
    <row r="61" spans="1:14">
      <c r="A61" s="23" t="s">
        <v>128</v>
      </c>
      <c r="B61" s="24">
        <v>30</v>
      </c>
      <c r="C61" s="24">
        <v>2</v>
      </c>
      <c r="D61" s="24">
        <v>4</v>
      </c>
      <c r="E61" s="24">
        <v>1</v>
      </c>
      <c r="F61" s="24">
        <v>3</v>
      </c>
      <c r="G61" s="24">
        <v>2</v>
      </c>
      <c r="H61" s="24">
        <v>4</v>
      </c>
      <c r="I61" s="24">
        <v>1</v>
      </c>
      <c r="J61" s="24">
        <v>1</v>
      </c>
      <c r="K61" s="24">
        <v>2</v>
      </c>
      <c r="L61" s="24">
        <v>0</v>
      </c>
      <c r="M61" s="24">
        <v>2</v>
      </c>
      <c r="N61" s="24">
        <v>8</v>
      </c>
    </row>
    <row r="62" spans="1:14">
      <c r="A62" s="8" t="s">
        <v>170</v>
      </c>
      <c r="B62" s="8"/>
      <c r="C62" s="8"/>
      <c r="D62" s="8"/>
      <c r="E62" s="8"/>
      <c r="F62" s="8"/>
      <c r="G62" s="8"/>
      <c r="H62" s="8"/>
      <c r="I62" s="8"/>
      <c r="J62" s="8"/>
      <c r="K62" s="8"/>
      <c r="L62" s="8"/>
      <c r="M62" s="8"/>
      <c r="N62" s="8"/>
    </row>
    <row r="63" spans="1:14">
      <c r="A63" s="23" t="s">
        <v>171</v>
      </c>
      <c r="B63" s="24">
        <v>386</v>
      </c>
      <c r="C63" s="24">
        <v>11</v>
      </c>
      <c r="D63" s="24">
        <v>52</v>
      </c>
      <c r="E63" s="24">
        <v>61</v>
      </c>
      <c r="F63" s="24">
        <v>68</v>
      </c>
      <c r="G63" s="24">
        <v>45</v>
      </c>
      <c r="H63" s="24">
        <v>35</v>
      </c>
      <c r="I63" s="24">
        <v>26</v>
      </c>
      <c r="J63" s="24">
        <v>23</v>
      </c>
      <c r="K63" s="24">
        <v>11</v>
      </c>
      <c r="L63" s="24">
        <v>5</v>
      </c>
      <c r="M63" s="24">
        <v>13</v>
      </c>
      <c r="N63" s="24">
        <v>36</v>
      </c>
    </row>
    <row r="64" spans="1:14">
      <c r="A64" s="23" t="s">
        <v>172</v>
      </c>
      <c r="B64" s="24">
        <v>919</v>
      </c>
      <c r="C64" s="24">
        <v>18</v>
      </c>
      <c r="D64" s="24">
        <v>74</v>
      </c>
      <c r="E64" s="24">
        <v>129</v>
      </c>
      <c r="F64" s="24">
        <v>143</v>
      </c>
      <c r="G64" s="24">
        <v>126</v>
      </c>
      <c r="H64" s="24">
        <v>104</v>
      </c>
      <c r="I64" s="24">
        <v>125</v>
      </c>
      <c r="J64" s="24">
        <v>72</v>
      </c>
      <c r="K64" s="24">
        <v>19</v>
      </c>
      <c r="L64" s="24">
        <v>17</v>
      </c>
      <c r="M64" s="24">
        <v>20</v>
      </c>
      <c r="N64" s="24">
        <v>72</v>
      </c>
    </row>
    <row r="65" spans="1:14">
      <c r="A65" s="23" t="s">
        <v>173</v>
      </c>
      <c r="B65" s="24">
        <v>978</v>
      </c>
      <c r="C65" s="24">
        <v>18</v>
      </c>
      <c r="D65" s="24">
        <v>50</v>
      </c>
      <c r="E65" s="24">
        <v>84</v>
      </c>
      <c r="F65" s="24">
        <v>130</v>
      </c>
      <c r="G65" s="24">
        <v>147</v>
      </c>
      <c r="H65" s="24">
        <v>120</v>
      </c>
      <c r="I65" s="24">
        <v>159</v>
      </c>
      <c r="J65" s="24">
        <v>126</v>
      </c>
      <c r="K65" s="24">
        <v>41</v>
      </c>
      <c r="L65" s="24">
        <v>42</v>
      </c>
      <c r="M65" s="24">
        <v>9</v>
      </c>
      <c r="N65" s="24">
        <v>52</v>
      </c>
    </row>
    <row r="66" spans="1:14">
      <c r="A66" s="23" t="s">
        <v>174</v>
      </c>
      <c r="B66" s="24">
        <v>347</v>
      </c>
      <c r="C66" s="24">
        <v>4</v>
      </c>
      <c r="D66" s="24">
        <v>14</v>
      </c>
      <c r="E66" s="24">
        <v>34</v>
      </c>
      <c r="F66" s="24">
        <v>37</v>
      </c>
      <c r="G66" s="24">
        <v>41</v>
      </c>
      <c r="H66" s="24">
        <v>51</v>
      </c>
      <c r="I66" s="24">
        <v>51</v>
      </c>
      <c r="J66" s="24">
        <v>44</v>
      </c>
      <c r="K66" s="24">
        <v>17</v>
      </c>
      <c r="L66" s="24">
        <v>30</v>
      </c>
      <c r="M66" s="24">
        <v>3</v>
      </c>
      <c r="N66" s="24">
        <v>21</v>
      </c>
    </row>
    <row r="67" spans="1:14">
      <c r="A67" s="23" t="s">
        <v>128</v>
      </c>
      <c r="B67" s="24">
        <v>47</v>
      </c>
      <c r="C67" s="24">
        <v>3</v>
      </c>
      <c r="D67" s="24">
        <v>6</v>
      </c>
      <c r="E67" s="24">
        <v>2</v>
      </c>
      <c r="F67" s="24">
        <v>7</v>
      </c>
      <c r="G67" s="24">
        <v>2</v>
      </c>
      <c r="H67" s="24">
        <v>5</v>
      </c>
      <c r="I67" s="24">
        <v>3</v>
      </c>
      <c r="J67" s="24">
        <v>2</v>
      </c>
      <c r="K67" s="24">
        <v>2</v>
      </c>
      <c r="L67" s="24">
        <v>0</v>
      </c>
      <c r="M67" s="24">
        <v>2</v>
      </c>
      <c r="N67" s="24">
        <v>13</v>
      </c>
    </row>
    <row r="68" spans="1:14">
      <c r="A68" s="8" t="s">
        <v>175</v>
      </c>
      <c r="B68" s="8"/>
      <c r="C68" s="8"/>
      <c r="D68" s="8"/>
      <c r="E68" s="8"/>
      <c r="F68" s="8"/>
      <c r="G68" s="8"/>
      <c r="H68" s="8"/>
      <c r="I68" s="8"/>
      <c r="J68" s="8"/>
      <c r="K68" s="8"/>
      <c r="L68" s="8"/>
      <c r="M68" s="8"/>
      <c r="N68" s="8"/>
    </row>
    <row r="69" spans="1:14">
      <c r="A69" s="23" t="s">
        <v>176</v>
      </c>
      <c r="B69" s="24">
        <v>425</v>
      </c>
      <c r="C69" s="24">
        <v>3</v>
      </c>
      <c r="D69" s="24">
        <v>22</v>
      </c>
      <c r="E69" s="24">
        <v>36</v>
      </c>
      <c r="F69" s="24">
        <v>67</v>
      </c>
      <c r="G69" s="24">
        <v>66</v>
      </c>
      <c r="H69" s="24">
        <v>53</v>
      </c>
      <c r="I69" s="24">
        <v>69</v>
      </c>
      <c r="J69" s="24">
        <v>48</v>
      </c>
      <c r="K69" s="24">
        <v>18</v>
      </c>
      <c r="L69" s="24">
        <v>19</v>
      </c>
      <c r="M69" s="24">
        <v>4</v>
      </c>
      <c r="N69" s="24">
        <v>20</v>
      </c>
    </row>
    <row r="70" spans="1:14">
      <c r="A70" s="23" t="s">
        <v>177</v>
      </c>
      <c r="B70" s="24">
        <v>811</v>
      </c>
      <c r="C70" s="24">
        <v>16</v>
      </c>
      <c r="D70" s="24">
        <v>47</v>
      </c>
      <c r="E70" s="24">
        <v>79</v>
      </c>
      <c r="F70" s="24">
        <v>106</v>
      </c>
      <c r="G70" s="24">
        <v>117</v>
      </c>
      <c r="H70" s="24">
        <v>110</v>
      </c>
      <c r="I70" s="24">
        <v>129</v>
      </c>
      <c r="J70" s="24">
        <v>105</v>
      </c>
      <c r="K70" s="24">
        <v>25</v>
      </c>
      <c r="L70" s="24">
        <v>28</v>
      </c>
      <c r="M70" s="24">
        <v>5</v>
      </c>
      <c r="N70" s="24">
        <v>44</v>
      </c>
    </row>
    <row r="71" spans="1:14">
      <c r="A71" s="23" t="s">
        <v>178</v>
      </c>
      <c r="B71" s="24">
        <v>207</v>
      </c>
      <c r="C71" s="24">
        <v>3</v>
      </c>
      <c r="D71" s="24">
        <v>15</v>
      </c>
      <c r="E71" s="24">
        <v>14</v>
      </c>
      <c r="F71" s="24">
        <v>24</v>
      </c>
      <c r="G71" s="24">
        <v>31</v>
      </c>
      <c r="H71" s="24">
        <v>30</v>
      </c>
      <c r="I71" s="24">
        <v>28</v>
      </c>
      <c r="J71" s="24">
        <v>25</v>
      </c>
      <c r="K71" s="24">
        <v>7</v>
      </c>
      <c r="L71" s="24">
        <v>13</v>
      </c>
      <c r="M71" s="24">
        <v>0</v>
      </c>
      <c r="N71" s="24">
        <v>17</v>
      </c>
    </row>
    <row r="72" spans="1:14">
      <c r="A72" s="23" t="s">
        <v>179</v>
      </c>
      <c r="B72" s="24">
        <v>154</v>
      </c>
      <c r="C72" s="24">
        <v>1</v>
      </c>
      <c r="D72" s="24">
        <v>3</v>
      </c>
      <c r="E72" s="24">
        <v>12</v>
      </c>
      <c r="F72" s="24">
        <v>14</v>
      </c>
      <c r="G72" s="24">
        <v>19</v>
      </c>
      <c r="H72" s="24">
        <v>24</v>
      </c>
      <c r="I72" s="24">
        <v>30</v>
      </c>
      <c r="J72" s="24">
        <v>24</v>
      </c>
      <c r="K72" s="24">
        <v>8</v>
      </c>
      <c r="L72" s="24">
        <v>15</v>
      </c>
      <c r="M72" s="24">
        <v>1</v>
      </c>
      <c r="N72" s="24">
        <v>3</v>
      </c>
    </row>
    <row r="73" spans="1:14">
      <c r="A73" s="23" t="s">
        <v>180</v>
      </c>
      <c r="B73" s="24">
        <v>318</v>
      </c>
      <c r="C73" s="24">
        <v>7</v>
      </c>
      <c r="D73" s="24">
        <v>8</v>
      </c>
      <c r="E73" s="24">
        <v>22</v>
      </c>
      <c r="F73" s="24">
        <v>44</v>
      </c>
      <c r="G73" s="24">
        <v>43</v>
      </c>
      <c r="H73" s="24">
        <v>47</v>
      </c>
      <c r="I73" s="24">
        <v>61</v>
      </c>
      <c r="J73" s="24">
        <v>44</v>
      </c>
      <c r="K73" s="24">
        <v>13</v>
      </c>
      <c r="L73" s="24">
        <v>16</v>
      </c>
      <c r="M73" s="24">
        <v>1</v>
      </c>
      <c r="N73" s="24">
        <v>12</v>
      </c>
    </row>
    <row r="74" spans="1:14">
      <c r="A74" s="23" t="s">
        <v>181</v>
      </c>
      <c r="B74" s="24">
        <v>203</v>
      </c>
      <c r="C74" s="24">
        <v>5</v>
      </c>
      <c r="D74" s="24">
        <v>9</v>
      </c>
      <c r="E74" s="24">
        <v>15</v>
      </c>
      <c r="F74" s="24">
        <v>32</v>
      </c>
      <c r="G74" s="24">
        <v>34</v>
      </c>
      <c r="H74" s="24">
        <v>28</v>
      </c>
      <c r="I74" s="24">
        <v>28</v>
      </c>
      <c r="J74" s="24">
        <v>24</v>
      </c>
      <c r="K74" s="24">
        <v>6</v>
      </c>
      <c r="L74" s="24">
        <v>10</v>
      </c>
      <c r="M74" s="24">
        <v>2</v>
      </c>
      <c r="N74" s="24">
        <v>10</v>
      </c>
    </row>
    <row r="75" spans="1:14">
      <c r="A75" s="23" t="s">
        <v>182</v>
      </c>
      <c r="B75" s="24">
        <v>79</v>
      </c>
      <c r="C75" s="24">
        <v>2</v>
      </c>
      <c r="D75" s="24">
        <v>5</v>
      </c>
      <c r="E75" s="24">
        <v>7</v>
      </c>
      <c r="F75" s="24">
        <v>14</v>
      </c>
      <c r="G75" s="24">
        <v>11</v>
      </c>
      <c r="H75" s="24">
        <v>4</v>
      </c>
      <c r="I75" s="24">
        <v>12</v>
      </c>
      <c r="J75" s="24">
        <v>10</v>
      </c>
      <c r="K75" s="24">
        <v>5</v>
      </c>
      <c r="L75" s="24">
        <v>6</v>
      </c>
      <c r="M75" s="24">
        <v>1</v>
      </c>
      <c r="N75" s="24">
        <v>2</v>
      </c>
    </row>
    <row r="76" spans="1:14">
      <c r="A76" s="23" t="s">
        <v>183</v>
      </c>
      <c r="B76" s="24">
        <v>68</v>
      </c>
      <c r="C76" s="24">
        <v>0</v>
      </c>
      <c r="D76" s="24">
        <v>5</v>
      </c>
      <c r="E76" s="24">
        <v>5</v>
      </c>
      <c r="F76" s="24">
        <v>9</v>
      </c>
      <c r="G76" s="24">
        <v>7</v>
      </c>
      <c r="H76" s="24">
        <v>4</v>
      </c>
      <c r="I76" s="24">
        <v>13</v>
      </c>
      <c r="J76" s="24">
        <v>13</v>
      </c>
      <c r="K76" s="24">
        <v>4</v>
      </c>
      <c r="L76" s="24">
        <v>7</v>
      </c>
      <c r="M76" s="24">
        <v>0</v>
      </c>
      <c r="N76" s="24">
        <v>1</v>
      </c>
    </row>
    <row r="77" spans="1:14">
      <c r="A77" s="23" t="s">
        <v>184</v>
      </c>
      <c r="B77" s="24">
        <v>586</v>
      </c>
      <c r="C77" s="24">
        <v>6</v>
      </c>
      <c r="D77" s="24">
        <v>31</v>
      </c>
      <c r="E77" s="24">
        <v>57</v>
      </c>
      <c r="F77" s="24">
        <v>75</v>
      </c>
      <c r="G77" s="24">
        <v>84</v>
      </c>
      <c r="H77" s="24">
        <v>75</v>
      </c>
      <c r="I77" s="24">
        <v>90</v>
      </c>
      <c r="J77" s="24">
        <v>71</v>
      </c>
      <c r="K77" s="24">
        <v>22</v>
      </c>
      <c r="L77" s="24">
        <v>31</v>
      </c>
      <c r="M77" s="24">
        <v>7</v>
      </c>
      <c r="N77" s="24">
        <v>37</v>
      </c>
    </row>
    <row r="78" spans="1:14">
      <c r="A78" s="23" t="s">
        <v>185</v>
      </c>
      <c r="B78" s="24">
        <v>276</v>
      </c>
      <c r="C78" s="24">
        <v>6</v>
      </c>
      <c r="D78" s="24">
        <v>10</v>
      </c>
      <c r="E78" s="24">
        <v>25</v>
      </c>
      <c r="F78" s="24">
        <v>29</v>
      </c>
      <c r="G78" s="24">
        <v>51</v>
      </c>
      <c r="H78" s="24">
        <v>45</v>
      </c>
      <c r="I78" s="24">
        <v>41</v>
      </c>
      <c r="J78" s="24">
        <v>36</v>
      </c>
      <c r="K78" s="24">
        <v>7</v>
      </c>
      <c r="L78" s="24">
        <v>10</v>
      </c>
      <c r="M78" s="24">
        <v>3</v>
      </c>
      <c r="N78" s="24">
        <v>13</v>
      </c>
    </row>
    <row r="79" spans="1:14">
      <c r="A79" s="23" t="s">
        <v>152</v>
      </c>
      <c r="B79" s="24">
        <v>197</v>
      </c>
      <c r="C79" s="24">
        <v>9</v>
      </c>
      <c r="D79" s="24">
        <v>15</v>
      </c>
      <c r="E79" s="24">
        <v>30</v>
      </c>
      <c r="F79" s="24">
        <v>24</v>
      </c>
      <c r="G79" s="24">
        <v>31</v>
      </c>
      <c r="H79" s="24">
        <v>19</v>
      </c>
      <c r="I79" s="24">
        <v>23</v>
      </c>
      <c r="J79" s="24">
        <v>23</v>
      </c>
      <c r="K79" s="24">
        <v>3</v>
      </c>
      <c r="L79" s="24">
        <v>4</v>
      </c>
      <c r="M79" s="24">
        <v>4</v>
      </c>
      <c r="N79" s="24">
        <v>12</v>
      </c>
    </row>
    <row r="80" spans="1:14">
      <c r="A80" s="23" t="s">
        <v>186</v>
      </c>
      <c r="B80" s="24">
        <v>944</v>
      </c>
      <c r="C80" s="24">
        <v>22</v>
      </c>
      <c r="D80" s="24">
        <v>86</v>
      </c>
      <c r="E80" s="24">
        <v>127</v>
      </c>
      <c r="F80" s="24">
        <v>143</v>
      </c>
      <c r="G80" s="24">
        <v>109</v>
      </c>
      <c r="H80" s="24">
        <v>98</v>
      </c>
      <c r="I80" s="24">
        <v>118</v>
      </c>
      <c r="J80" s="24">
        <v>76</v>
      </c>
      <c r="K80" s="24">
        <v>32</v>
      </c>
      <c r="L80" s="24">
        <v>23</v>
      </c>
      <c r="M80" s="24">
        <v>24</v>
      </c>
      <c r="N80" s="24">
        <v>86</v>
      </c>
    </row>
    <row r="81" spans="1:14">
      <c r="A81" s="23" t="s">
        <v>128</v>
      </c>
      <c r="B81" s="24">
        <v>41</v>
      </c>
      <c r="C81" s="24">
        <v>1</v>
      </c>
      <c r="D81" s="24">
        <v>2</v>
      </c>
      <c r="E81" s="24">
        <v>6</v>
      </c>
      <c r="F81" s="24">
        <v>7</v>
      </c>
      <c r="G81" s="24">
        <v>3</v>
      </c>
      <c r="H81" s="24">
        <v>2</v>
      </c>
      <c r="I81" s="24">
        <v>2</v>
      </c>
      <c r="J81" s="24">
        <v>2</v>
      </c>
      <c r="K81" s="24">
        <v>2</v>
      </c>
      <c r="L81" s="24">
        <v>2</v>
      </c>
      <c r="M81" s="24">
        <v>0</v>
      </c>
      <c r="N81" s="24">
        <v>12</v>
      </c>
    </row>
    <row r="82" spans="1:14">
      <c r="A82" s="8" t="s">
        <v>187</v>
      </c>
      <c r="B82" s="8"/>
      <c r="C82" s="8"/>
      <c r="D82" s="8"/>
      <c r="E82" s="8"/>
      <c r="F82" s="8"/>
      <c r="G82" s="8"/>
      <c r="H82" s="8"/>
      <c r="I82" s="8"/>
      <c r="J82" s="8"/>
      <c r="K82" s="8"/>
      <c r="L82" s="8"/>
      <c r="M82" s="8"/>
      <c r="N82" s="8"/>
    </row>
    <row r="83" spans="1:14">
      <c r="A83" s="23" t="s">
        <v>188</v>
      </c>
      <c r="B83" s="24">
        <v>2041</v>
      </c>
      <c r="C83" s="24">
        <v>29</v>
      </c>
      <c r="D83" s="24">
        <v>128</v>
      </c>
      <c r="E83" s="24">
        <v>214</v>
      </c>
      <c r="F83" s="24">
        <v>278</v>
      </c>
      <c r="G83" s="24">
        <v>304</v>
      </c>
      <c r="H83" s="24">
        <v>252</v>
      </c>
      <c r="I83" s="24">
        <v>297</v>
      </c>
      <c r="J83" s="24">
        <v>230</v>
      </c>
      <c r="K83" s="24">
        <v>80</v>
      </c>
      <c r="L83" s="24">
        <v>82</v>
      </c>
      <c r="M83" s="24">
        <v>13</v>
      </c>
      <c r="N83" s="24">
        <v>134</v>
      </c>
    </row>
    <row r="84" spans="1:14">
      <c r="A84" s="23" t="s">
        <v>189</v>
      </c>
      <c r="B84" s="24">
        <v>221</v>
      </c>
      <c r="C84" s="24">
        <v>2</v>
      </c>
      <c r="D84" s="24">
        <v>5</v>
      </c>
      <c r="E84" s="24">
        <v>29</v>
      </c>
      <c r="F84" s="24">
        <v>36</v>
      </c>
      <c r="G84" s="24">
        <v>29</v>
      </c>
      <c r="H84" s="24">
        <v>24</v>
      </c>
      <c r="I84" s="24">
        <v>42</v>
      </c>
      <c r="J84" s="24">
        <v>26</v>
      </c>
      <c r="K84" s="24">
        <v>6</v>
      </c>
      <c r="L84" s="24">
        <v>6</v>
      </c>
      <c r="M84" s="24">
        <v>4</v>
      </c>
      <c r="N84" s="24">
        <v>12</v>
      </c>
    </row>
    <row r="85" spans="1:14">
      <c r="A85" s="23" t="s">
        <v>190</v>
      </c>
      <c r="B85" s="24">
        <v>64</v>
      </c>
      <c r="C85" s="24">
        <v>8</v>
      </c>
      <c r="D85" s="24">
        <v>9</v>
      </c>
      <c r="E85" s="24">
        <v>9</v>
      </c>
      <c r="F85" s="24">
        <v>9</v>
      </c>
      <c r="G85" s="24">
        <v>3</v>
      </c>
      <c r="H85" s="24">
        <v>7</v>
      </c>
      <c r="I85" s="24">
        <v>4</v>
      </c>
      <c r="J85" s="24">
        <v>1</v>
      </c>
      <c r="K85" s="24">
        <v>0</v>
      </c>
      <c r="L85" s="24">
        <v>1</v>
      </c>
      <c r="M85" s="24">
        <v>8</v>
      </c>
      <c r="N85" s="24">
        <v>5</v>
      </c>
    </row>
    <row r="86" spans="1:14">
      <c r="A86" s="23" t="s">
        <v>191</v>
      </c>
      <c r="B86" s="24">
        <v>158</v>
      </c>
      <c r="C86" s="24">
        <v>8</v>
      </c>
      <c r="D86" s="24">
        <v>20</v>
      </c>
      <c r="E86" s="24">
        <v>25</v>
      </c>
      <c r="F86" s="24">
        <v>29</v>
      </c>
      <c r="G86" s="24">
        <v>10</v>
      </c>
      <c r="H86" s="24">
        <v>12</v>
      </c>
      <c r="I86" s="24">
        <v>13</v>
      </c>
      <c r="J86" s="24">
        <v>3</v>
      </c>
      <c r="K86" s="24">
        <v>4</v>
      </c>
      <c r="L86" s="24">
        <v>2</v>
      </c>
      <c r="M86" s="24">
        <v>13</v>
      </c>
      <c r="N86" s="24">
        <v>19</v>
      </c>
    </row>
    <row r="87" spans="1:14">
      <c r="A87" s="23" t="s">
        <v>192</v>
      </c>
      <c r="B87" s="24">
        <v>120</v>
      </c>
      <c r="C87" s="24">
        <v>6</v>
      </c>
      <c r="D87" s="24">
        <v>28</v>
      </c>
      <c r="E87" s="24">
        <v>21</v>
      </c>
      <c r="F87" s="24">
        <v>19</v>
      </c>
      <c r="G87" s="24">
        <v>11</v>
      </c>
      <c r="H87" s="24">
        <v>12</v>
      </c>
      <c r="I87" s="24">
        <v>5</v>
      </c>
      <c r="J87" s="24">
        <v>0</v>
      </c>
      <c r="K87" s="24">
        <v>0</v>
      </c>
      <c r="L87" s="24">
        <v>1</v>
      </c>
      <c r="M87" s="24">
        <v>6</v>
      </c>
      <c r="N87" s="24">
        <v>11</v>
      </c>
    </row>
    <row r="88" spans="1:14">
      <c r="A88" s="23" t="s">
        <v>193</v>
      </c>
      <c r="B88" s="24">
        <v>10</v>
      </c>
      <c r="C88" s="24">
        <v>0</v>
      </c>
      <c r="D88" s="24">
        <v>1</v>
      </c>
      <c r="E88" s="24">
        <v>1</v>
      </c>
      <c r="F88" s="24">
        <v>4</v>
      </c>
      <c r="G88" s="24">
        <v>1</v>
      </c>
      <c r="H88" s="24">
        <v>2</v>
      </c>
      <c r="I88" s="24">
        <v>0</v>
      </c>
      <c r="J88" s="24">
        <v>0</v>
      </c>
      <c r="K88" s="24">
        <v>0</v>
      </c>
      <c r="L88" s="24">
        <v>0</v>
      </c>
      <c r="M88" s="24">
        <v>1</v>
      </c>
      <c r="N88" s="24">
        <v>0</v>
      </c>
    </row>
    <row r="89" spans="1:14">
      <c r="A89" s="23" t="s">
        <v>152</v>
      </c>
      <c r="B89" s="24">
        <v>39</v>
      </c>
      <c r="C89" s="24">
        <v>0</v>
      </c>
      <c r="D89" s="24">
        <v>5</v>
      </c>
      <c r="E89" s="24">
        <v>9</v>
      </c>
      <c r="F89" s="24">
        <v>6</v>
      </c>
      <c r="G89" s="24">
        <v>2</v>
      </c>
      <c r="H89" s="24">
        <v>4</v>
      </c>
      <c r="I89" s="24">
        <v>1</v>
      </c>
      <c r="J89" s="24">
        <v>4</v>
      </c>
      <c r="K89" s="24">
        <v>0</v>
      </c>
      <c r="L89" s="24">
        <v>1</v>
      </c>
      <c r="M89" s="24">
        <v>1</v>
      </c>
      <c r="N89" s="24">
        <v>6</v>
      </c>
    </row>
    <row r="90" spans="1:14">
      <c r="A90" s="23" t="s">
        <v>128</v>
      </c>
      <c r="B90" s="24">
        <v>24</v>
      </c>
      <c r="C90" s="24">
        <v>1</v>
      </c>
      <c r="D90" s="24">
        <v>0</v>
      </c>
      <c r="E90" s="24">
        <v>2</v>
      </c>
      <c r="F90" s="24">
        <v>4</v>
      </c>
      <c r="G90" s="24">
        <v>1</v>
      </c>
      <c r="H90" s="24">
        <v>2</v>
      </c>
      <c r="I90" s="24">
        <v>2</v>
      </c>
      <c r="J90" s="24">
        <v>3</v>
      </c>
      <c r="K90" s="24">
        <v>0</v>
      </c>
      <c r="L90" s="24">
        <v>1</v>
      </c>
      <c r="M90" s="24">
        <v>1</v>
      </c>
      <c r="N90" s="24">
        <v>7</v>
      </c>
    </row>
    <row r="91" spans="1:14">
      <c r="A91" s="8" t="s">
        <v>194</v>
      </c>
      <c r="B91" s="8"/>
      <c r="C91" s="8"/>
      <c r="D91" s="8"/>
      <c r="E91" s="8"/>
      <c r="F91" s="8"/>
      <c r="G91" s="8"/>
      <c r="H91" s="8"/>
      <c r="I91" s="8"/>
      <c r="J91" s="8"/>
      <c r="K91" s="8"/>
      <c r="L91" s="8"/>
      <c r="M91" s="8"/>
      <c r="N91" s="8"/>
    </row>
    <row r="92" spans="1:14">
      <c r="A92" s="23" t="s">
        <v>195</v>
      </c>
      <c r="B92" s="24">
        <v>1341</v>
      </c>
      <c r="C92" s="24">
        <v>26</v>
      </c>
      <c r="D92" s="24">
        <v>89</v>
      </c>
      <c r="E92" s="24">
        <v>156</v>
      </c>
      <c r="F92" s="24">
        <v>203</v>
      </c>
      <c r="G92" s="24">
        <v>176</v>
      </c>
      <c r="H92" s="24">
        <v>156</v>
      </c>
      <c r="I92" s="24">
        <v>200</v>
      </c>
      <c r="J92" s="24">
        <v>138</v>
      </c>
      <c r="K92" s="24">
        <v>38</v>
      </c>
      <c r="L92" s="24">
        <v>53</v>
      </c>
      <c r="M92" s="24">
        <v>26</v>
      </c>
      <c r="N92" s="24">
        <v>80</v>
      </c>
    </row>
    <row r="93" spans="1:14">
      <c r="A93" s="23" t="s">
        <v>196</v>
      </c>
      <c r="B93" s="24">
        <v>523</v>
      </c>
      <c r="C93" s="24">
        <v>11</v>
      </c>
      <c r="D93" s="24">
        <v>35</v>
      </c>
      <c r="E93" s="24">
        <v>65</v>
      </c>
      <c r="F93" s="24">
        <v>75</v>
      </c>
      <c r="G93" s="24">
        <v>59</v>
      </c>
      <c r="H93" s="24">
        <v>62</v>
      </c>
      <c r="I93" s="24">
        <v>72</v>
      </c>
      <c r="J93" s="24">
        <v>62</v>
      </c>
      <c r="K93" s="24">
        <v>14</v>
      </c>
      <c r="L93" s="24">
        <v>26</v>
      </c>
      <c r="M93" s="24">
        <v>10</v>
      </c>
      <c r="N93" s="24">
        <v>32</v>
      </c>
    </row>
    <row r="94" spans="1:14">
      <c r="A94" s="23" t="s">
        <v>197</v>
      </c>
      <c r="B94" s="24">
        <v>116</v>
      </c>
      <c r="C94" s="24">
        <v>4</v>
      </c>
      <c r="D94" s="24">
        <v>3</v>
      </c>
      <c r="E94" s="24">
        <v>15</v>
      </c>
      <c r="F94" s="24">
        <v>17</v>
      </c>
      <c r="G94" s="24">
        <v>15</v>
      </c>
      <c r="H94" s="24">
        <v>20</v>
      </c>
      <c r="I94" s="24">
        <v>23</v>
      </c>
      <c r="J94" s="24">
        <v>9</v>
      </c>
      <c r="K94" s="24">
        <v>3</v>
      </c>
      <c r="L94" s="24">
        <v>1</v>
      </c>
      <c r="M94" s="24">
        <v>1</v>
      </c>
      <c r="N94" s="24">
        <v>5</v>
      </c>
    </row>
    <row r="95" spans="1:14">
      <c r="A95" s="23" t="s">
        <v>198</v>
      </c>
      <c r="B95" s="24">
        <v>25</v>
      </c>
      <c r="C95" s="24">
        <v>0</v>
      </c>
      <c r="D95" s="24">
        <v>4</v>
      </c>
      <c r="E95" s="24">
        <v>2</v>
      </c>
      <c r="F95" s="24">
        <v>2</v>
      </c>
      <c r="G95" s="24">
        <v>1</v>
      </c>
      <c r="H95" s="24">
        <v>5</v>
      </c>
      <c r="I95" s="24">
        <v>4</v>
      </c>
      <c r="J95" s="24">
        <v>3</v>
      </c>
      <c r="K95" s="24">
        <v>2</v>
      </c>
      <c r="L95" s="24">
        <v>1</v>
      </c>
      <c r="M95" s="24">
        <v>1</v>
      </c>
      <c r="N95" s="24">
        <v>0</v>
      </c>
    </row>
    <row r="96" spans="1:14">
      <c r="A96" s="23" t="s">
        <v>199</v>
      </c>
      <c r="B96" s="24">
        <v>68</v>
      </c>
      <c r="C96" s="24">
        <v>0</v>
      </c>
      <c r="D96" s="24">
        <v>2</v>
      </c>
      <c r="E96" s="24">
        <v>9</v>
      </c>
      <c r="F96" s="24">
        <v>12</v>
      </c>
      <c r="G96" s="24">
        <v>7</v>
      </c>
      <c r="H96" s="24">
        <v>12</v>
      </c>
      <c r="I96" s="24">
        <v>7</v>
      </c>
      <c r="J96" s="24">
        <v>9</v>
      </c>
      <c r="K96" s="24">
        <v>3</v>
      </c>
      <c r="L96" s="24">
        <v>4</v>
      </c>
      <c r="M96" s="24">
        <v>0</v>
      </c>
      <c r="N96" s="24">
        <v>3</v>
      </c>
    </row>
    <row r="97" spans="1:14">
      <c r="A97" s="23" t="s">
        <v>200</v>
      </c>
      <c r="B97" s="24">
        <v>1248</v>
      </c>
      <c r="C97" s="24">
        <v>16</v>
      </c>
      <c r="D97" s="24">
        <v>52</v>
      </c>
      <c r="E97" s="24">
        <v>106</v>
      </c>
      <c r="F97" s="24">
        <v>168</v>
      </c>
      <c r="G97" s="24">
        <v>206</v>
      </c>
      <c r="H97" s="24">
        <v>164</v>
      </c>
      <c r="I97" s="24">
        <v>213</v>
      </c>
      <c r="J97" s="24">
        <v>160</v>
      </c>
      <c r="K97" s="24">
        <v>42</v>
      </c>
      <c r="L97" s="24">
        <v>53</v>
      </c>
      <c r="M97" s="24">
        <v>9</v>
      </c>
      <c r="N97" s="24">
        <v>59</v>
      </c>
    </row>
    <row r="98" spans="1:14">
      <c r="A98" s="23" t="s">
        <v>201</v>
      </c>
      <c r="B98" s="24">
        <v>725</v>
      </c>
      <c r="C98" s="24">
        <v>9</v>
      </c>
      <c r="D98" s="24">
        <v>60</v>
      </c>
      <c r="E98" s="24">
        <v>77</v>
      </c>
      <c r="F98" s="24">
        <v>87</v>
      </c>
      <c r="G98" s="24">
        <v>102</v>
      </c>
      <c r="H98" s="24">
        <v>95</v>
      </c>
      <c r="I98" s="24">
        <v>103</v>
      </c>
      <c r="J98" s="24">
        <v>81</v>
      </c>
      <c r="K98" s="24">
        <v>28</v>
      </c>
      <c r="L98" s="24">
        <v>31</v>
      </c>
      <c r="M98" s="24">
        <v>5</v>
      </c>
      <c r="N98" s="24">
        <v>47</v>
      </c>
    </row>
    <row r="99" spans="1:14">
      <c r="A99" s="23" t="s">
        <v>202</v>
      </c>
      <c r="B99" s="24">
        <v>550</v>
      </c>
      <c r="C99" s="24">
        <v>11</v>
      </c>
      <c r="D99" s="24">
        <v>52</v>
      </c>
      <c r="E99" s="24">
        <v>71</v>
      </c>
      <c r="F99" s="24">
        <v>88</v>
      </c>
      <c r="G99" s="24">
        <v>73</v>
      </c>
      <c r="H99" s="24">
        <v>60</v>
      </c>
      <c r="I99" s="24">
        <v>65</v>
      </c>
      <c r="J99" s="24">
        <v>43</v>
      </c>
      <c r="K99" s="24">
        <v>9</v>
      </c>
      <c r="L99" s="24">
        <v>16</v>
      </c>
      <c r="M99" s="24">
        <v>14</v>
      </c>
      <c r="N99" s="24">
        <v>48</v>
      </c>
    </row>
    <row r="100" spans="1:14">
      <c r="A100" s="23" t="s">
        <v>203</v>
      </c>
      <c r="B100" s="24">
        <v>563</v>
      </c>
      <c r="C100" s="24">
        <v>9</v>
      </c>
      <c r="D100" s="24">
        <v>34</v>
      </c>
      <c r="E100" s="24">
        <v>52</v>
      </c>
      <c r="F100" s="24">
        <v>72</v>
      </c>
      <c r="G100" s="24">
        <v>70</v>
      </c>
      <c r="H100" s="24">
        <v>83</v>
      </c>
      <c r="I100" s="24">
        <v>93</v>
      </c>
      <c r="J100" s="24">
        <v>62</v>
      </c>
      <c r="K100" s="24">
        <v>19</v>
      </c>
      <c r="L100" s="24">
        <v>27</v>
      </c>
      <c r="M100" s="24">
        <v>11</v>
      </c>
      <c r="N100" s="24">
        <v>31</v>
      </c>
    </row>
    <row r="101" spans="1:14">
      <c r="A101" s="23" t="s">
        <v>204</v>
      </c>
      <c r="B101" s="24">
        <v>319</v>
      </c>
      <c r="C101" s="24">
        <v>10</v>
      </c>
      <c r="D101" s="24">
        <v>23</v>
      </c>
      <c r="E101" s="24">
        <v>44</v>
      </c>
      <c r="F101" s="24">
        <v>52</v>
      </c>
      <c r="G101" s="24">
        <v>35</v>
      </c>
      <c r="H101" s="24">
        <v>32</v>
      </c>
      <c r="I101" s="24">
        <v>37</v>
      </c>
      <c r="J101" s="24">
        <v>27</v>
      </c>
      <c r="K101" s="24">
        <v>7</v>
      </c>
      <c r="L101" s="24">
        <v>15</v>
      </c>
      <c r="M101" s="24">
        <v>8</v>
      </c>
      <c r="N101" s="24">
        <v>29</v>
      </c>
    </row>
    <row r="102" spans="1:14">
      <c r="A102" s="23" t="s">
        <v>205</v>
      </c>
      <c r="B102" s="24">
        <v>6</v>
      </c>
      <c r="C102" s="24">
        <v>0</v>
      </c>
      <c r="D102" s="24">
        <v>0</v>
      </c>
      <c r="E102" s="24">
        <v>1</v>
      </c>
      <c r="F102" s="24">
        <v>2</v>
      </c>
      <c r="G102" s="24">
        <v>0</v>
      </c>
      <c r="H102" s="24">
        <v>0</v>
      </c>
      <c r="I102" s="24">
        <v>1</v>
      </c>
      <c r="J102" s="24">
        <v>1</v>
      </c>
      <c r="K102" s="24">
        <v>0</v>
      </c>
      <c r="L102" s="24">
        <v>0</v>
      </c>
      <c r="M102" s="24">
        <v>0</v>
      </c>
      <c r="N102" s="24">
        <v>1</v>
      </c>
    </row>
    <row r="103" spans="1:14">
      <c r="A103" s="23" t="s">
        <v>206</v>
      </c>
      <c r="B103" s="24">
        <v>42</v>
      </c>
      <c r="C103" s="24">
        <v>1</v>
      </c>
      <c r="D103" s="24">
        <v>2</v>
      </c>
      <c r="E103" s="24">
        <v>7</v>
      </c>
      <c r="F103" s="24">
        <v>7</v>
      </c>
      <c r="G103" s="24">
        <v>7</v>
      </c>
      <c r="H103" s="24">
        <v>7</v>
      </c>
      <c r="I103" s="24">
        <v>5</v>
      </c>
      <c r="J103" s="24">
        <v>3</v>
      </c>
      <c r="K103" s="24">
        <v>0</v>
      </c>
      <c r="L103" s="24">
        <v>1</v>
      </c>
      <c r="M103" s="24">
        <v>0</v>
      </c>
      <c r="N103" s="24">
        <v>2</v>
      </c>
    </row>
    <row r="104" spans="1:14">
      <c r="A104" s="23" t="s">
        <v>152</v>
      </c>
      <c r="B104" s="24">
        <v>39</v>
      </c>
      <c r="C104" s="24">
        <v>1</v>
      </c>
      <c r="D104" s="24">
        <v>7</v>
      </c>
      <c r="E104" s="24">
        <v>7</v>
      </c>
      <c r="F104" s="24">
        <v>5</v>
      </c>
      <c r="G104" s="24">
        <v>7</v>
      </c>
      <c r="H104" s="24">
        <v>0</v>
      </c>
      <c r="I104" s="24">
        <v>5</v>
      </c>
      <c r="J104" s="24">
        <v>2</v>
      </c>
      <c r="K104" s="24">
        <v>1</v>
      </c>
      <c r="L104" s="24">
        <v>0</v>
      </c>
      <c r="M104" s="24">
        <v>3</v>
      </c>
      <c r="N104" s="24">
        <v>1</v>
      </c>
    </row>
    <row r="105" spans="1:14">
      <c r="A105" s="23" t="s">
        <v>128</v>
      </c>
      <c r="B105" s="24">
        <v>193</v>
      </c>
      <c r="C105" s="24">
        <v>4</v>
      </c>
      <c r="D105" s="24">
        <v>18</v>
      </c>
      <c r="E105" s="24">
        <v>23</v>
      </c>
      <c r="F105" s="24">
        <v>25</v>
      </c>
      <c r="G105" s="24">
        <v>21</v>
      </c>
      <c r="H105" s="24">
        <v>22</v>
      </c>
      <c r="I105" s="24">
        <v>19</v>
      </c>
      <c r="J105" s="24">
        <v>16</v>
      </c>
      <c r="K105" s="24">
        <v>5</v>
      </c>
      <c r="L105" s="24">
        <v>6</v>
      </c>
      <c r="M105" s="24">
        <v>3</v>
      </c>
      <c r="N105" s="24">
        <v>31</v>
      </c>
    </row>
    <row r="106" spans="1:14">
      <c r="A106" s="8" t="s">
        <v>207</v>
      </c>
      <c r="B106" s="8"/>
      <c r="C106" s="8"/>
      <c r="D106" s="8"/>
      <c r="E106" s="8"/>
      <c r="F106" s="8"/>
      <c r="G106" s="8"/>
      <c r="H106" s="8"/>
      <c r="I106" s="8"/>
      <c r="J106" s="8"/>
      <c r="K106" s="8"/>
      <c r="L106" s="8"/>
      <c r="M106" s="8"/>
      <c r="N106" s="8"/>
    </row>
    <row r="107" spans="1:14">
      <c r="A107" s="23" t="s">
        <v>208</v>
      </c>
      <c r="B107" s="24">
        <v>1480</v>
      </c>
      <c r="C107" s="24">
        <v>24</v>
      </c>
      <c r="D107" s="24">
        <v>107</v>
      </c>
      <c r="E107" s="24">
        <v>164</v>
      </c>
      <c r="F107" s="24">
        <v>209</v>
      </c>
      <c r="G107" s="24">
        <v>208</v>
      </c>
      <c r="H107" s="24">
        <v>188</v>
      </c>
      <c r="I107" s="24">
        <v>214</v>
      </c>
      <c r="J107" s="24">
        <v>152</v>
      </c>
      <c r="K107" s="24">
        <v>50</v>
      </c>
      <c r="L107" s="24">
        <v>42</v>
      </c>
      <c r="M107" s="24">
        <v>21</v>
      </c>
      <c r="N107" s="24">
        <v>101</v>
      </c>
    </row>
    <row r="108" spans="1:14">
      <c r="A108" s="23" t="s">
        <v>209</v>
      </c>
      <c r="B108" s="24">
        <v>1280</v>
      </c>
      <c r="C108" s="24">
        <v>18</v>
      </c>
      <c r="D108" s="24">
        <v>78</v>
      </c>
      <c r="E108" s="24">
        <v>140</v>
      </c>
      <c r="F108" s="24">
        <v>185</v>
      </c>
      <c r="G108" s="24">
        <v>184</v>
      </c>
      <c r="H108" s="24">
        <v>158</v>
      </c>
      <c r="I108" s="24">
        <v>189</v>
      </c>
      <c r="J108" s="24">
        <v>153</v>
      </c>
      <c r="K108" s="24">
        <v>50</v>
      </c>
      <c r="L108" s="24">
        <v>34</v>
      </c>
      <c r="M108" s="24">
        <v>15</v>
      </c>
      <c r="N108" s="24">
        <v>76</v>
      </c>
    </row>
    <row r="109" spans="1:14">
      <c r="A109" s="23" t="s">
        <v>210</v>
      </c>
      <c r="B109" s="24">
        <v>1167</v>
      </c>
      <c r="C109" s="24">
        <v>26</v>
      </c>
      <c r="D109" s="24">
        <v>88</v>
      </c>
      <c r="E109" s="24">
        <v>144</v>
      </c>
      <c r="F109" s="24">
        <v>180</v>
      </c>
      <c r="G109" s="24">
        <v>173</v>
      </c>
      <c r="H109" s="24">
        <v>141</v>
      </c>
      <c r="I109" s="24">
        <v>151</v>
      </c>
      <c r="J109" s="24">
        <v>112</v>
      </c>
      <c r="K109" s="24">
        <v>38</v>
      </c>
      <c r="L109" s="24">
        <v>27</v>
      </c>
      <c r="M109" s="24">
        <v>15</v>
      </c>
      <c r="N109" s="24">
        <v>72</v>
      </c>
    </row>
    <row r="110" spans="1:14">
      <c r="A110" s="23" t="s">
        <v>211</v>
      </c>
      <c r="B110" s="24">
        <v>715</v>
      </c>
      <c r="C110" s="24">
        <v>6</v>
      </c>
      <c r="D110" s="24">
        <v>55</v>
      </c>
      <c r="E110" s="24">
        <v>70</v>
      </c>
      <c r="F110" s="24">
        <v>106</v>
      </c>
      <c r="G110" s="24">
        <v>114</v>
      </c>
      <c r="H110" s="24">
        <v>79</v>
      </c>
      <c r="I110" s="24">
        <v>108</v>
      </c>
      <c r="J110" s="24">
        <v>71</v>
      </c>
      <c r="K110" s="24">
        <v>25</v>
      </c>
      <c r="L110" s="24">
        <v>21</v>
      </c>
      <c r="M110" s="24">
        <v>7</v>
      </c>
      <c r="N110" s="24">
        <v>53</v>
      </c>
    </row>
    <row r="111" spans="1:14">
      <c r="A111" s="23" t="s">
        <v>212</v>
      </c>
      <c r="B111" s="24">
        <v>387</v>
      </c>
      <c r="C111" s="24">
        <v>5</v>
      </c>
      <c r="D111" s="24">
        <v>19</v>
      </c>
      <c r="E111" s="24">
        <v>40</v>
      </c>
      <c r="F111" s="24">
        <v>64</v>
      </c>
      <c r="G111" s="24">
        <v>54</v>
      </c>
      <c r="H111" s="24">
        <v>42</v>
      </c>
      <c r="I111" s="24">
        <v>67</v>
      </c>
      <c r="J111" s="24">
        <v>39</v>
      </c>
      <c r="K111" s="24">
        <v>12</v>
      </c>
      <c r="L111" s="24">
        <v>17</v>
      </c>
      <c r="M111" s="24">
        <v>5</v>
      </c>
      <c r="N111" s="24">
        <v>23</v>
      </c>
    </row>
    <row r="112" spans="1:14">
      <c r="A112" s="23" t="s">
        <v>213</v>
      </c>
      <c r="B112" s="24">
        <v>404</v>
      </c>
      <c r="C112" s="24">
        <v>7</v>
      </c>
      <c r="D112" s="24">
        <v>46</v>
      </c>
      <c r="E112" s="24">
        <v>51</v>
      </c>
      <c r="F112" s="24">
        <v>68</v>
      </c>
      <c r="G112" s="24">
        <v>55</v>
      </c>
      <c r="H112" s="24">
        <v>35</v>
      </c>
      <c r="I112" s="24">
        <v>45</v>
      </c>
      <c r="J112" s="24">
        <v>30</v>
      </c>
      <c r="K112" s="24">
        <v>6</v>
      </c>
      <c r="L112" s="24">
        <v>11</v>
      </c>
      <c r="M112" s="24">
        <v>12</v>
      </c>
      <c r="N112" s="24">
        <v>38</v>
      </c>
    </row>
    <row r="113" spans="1:14">
      <c r="A113" s="23" t="s">
        <v>214</v>
      </c>
      <c r="B113" s="24">
        <v>595</v>
      </c>
      <c r="C113" s="24">
        <v>8</v>
      </c>
      <c r="D113" s="24">
        <v>29</v>
      </c>
      <c r="E113" s="24">
        <v>55</v>
      </c>
      <c r="F113" s="24">
        <v>84</v>
      </c>
      <c r="G113" s="24">
        <v>87</v>
      </c>
      <c r="H113" s="24">
        <v>76</v>
      </c>
      <c r="I113" s="24">
        <v>109</v>
      </c>
      <c r="J113" s="24">
        <v>65</v>
      </c>
      <c r="K113" s="24">
        <v>20</v>
      </c>
      <c r="L113" s="24">
        <v>26</v>
      </c>
      <c r="M113" s="24">
        <v>8</v>
      </c>
      <c r="N113" s="24">
        <v>28</v>
      </c>
    </row>
    <row r="114" spans="1:14">
      <c r="A114" s="23" t="s">
        <v>215</v>
      </c>
      <c r="B114" s="24">
        <v>215</v>
      </c>
      <c r="C114" s="24">
        <v>1</v>
      </c>
      <c r="D114" s="24">
        <v>20</v>
      </c>
      <c r="E114" s="24">
        <v>21</v>
      </c>
      <c r="F114" s="24">
        <v>26</v>
      </c>
      <c r="G114" s="24">
        <v>33</v>
      </c>
      <c r="H114" s="24">
        <v>19</v>
      </c>
      <c r="I114" s="24">
        <v>34</v>
      </c>
      <c r="J114" s="24">
        <v>26</v>
      </c>
      <c r="K114" s="24">
        <v>8</v>
      </c>
      <c r="L114" s="24">
        <v>9</v>
      </c>
      <c r="M114" s="24">
        <v>4</v>
      </c>
      <c r="N114" s="24">
        <v>14</v>
      </c>
    </row>
    <row r="115" spans="1:14">
      <c r="A115" s="23" t="s">
        <v>216</v>
      </c>
      <c r="B115" s="24">
        <v>248</v>
      </c>
      <c r="C115" s="24">
        <v>4</v>
      </c>
      <c r="D115" s="24">
        <v>25</v>
      </c>
      <c r="E115" s="24">
        <v>27</v>
      </c>
      <c r="F115" s="24">
        <v>43</v>
      </c>
      <c r="G115" s="24">
        <v>34</v>
      </c>
      <c r="H115" s="24">
        <v>29</v>
      </c>
      <c r="I115" s="24">
        <v>37</v>
      </c>
      <c r="J115" s="24">
        <v>20</v>
      </c>
      <c r="K115" s="24">
        <v>4</v>
      </c>
      <c r="L115" s="24">
        <v>4</v>
      </c>
      <c r="M115" s="24">
        <v>2</v>
      </c>
      <c r="N115" s="24">
        <v>19</v>
      </c>
    </row>
    <row r="116" spans="1:14">
      <c r="A116" s="23" t="s">
        <v>217</v>
      </c>
      <c r="B116" s="24">
        <v>255</v>
      </c>
      <c r="C116" s="24">
        <v>3</v>
      </c>
      <c r="D116" s="24">
        <v>21</v>
      </c>
      <c r="E116" s="24">
        <v>33</v>
      </c>
      <c r="F116" s="24">
        <v>31</v>
      </c>
      <c r="G116" s="24">
        <v>42</v>
      </c>
      <c r="H116" s="24">
        <v>25</v>
      </c>
      <c r="I116" s="24">
        <v>33</v>
      </c>
      <c r="J116" s="24">
        <v>26</v>
      </c>
      <c r="K116" s="24">
        <v>8</v>
      </c>
      <c r="L116" s="24">
        <v>11</v>
      </c>
      <c r="M116" s="24">
        <v>6</v>
      </c>
      <c r="N116" s="24">
        <v>16</v>
      </c>
    </row>
    <row r="117" spans="1:14">
      <c r="A117" s="23" t="s">
        <v>218</v>
      </c>
      <c r="B117" s="24">
        <v>291</v>
      </c>
      <c r="C117" s="24">
        <v>4</v>
      </c>
      <c r="D117" s="24">
        <v>17</v>
      </c>
      <c r="E117" s="24">
        <v>25</v>
      </c>
      <c r="F117" s="24">
        <v>38</v>
      </c>
      <c r="G117" s="24">
        <v>42</v>
      </c>
      <c r="H117" s="24">
        <v>30</v>
      </c>
      <c r="I117" s="24">
        <v>58</v>
      </c>
      <c r="J117" s="24">
        <v>38</v>
      </c>
      <c r="K117" s="24">
        <v>8</v>
      </c>
      <c r="L117" s="24">
        <v>17</v>
      </c>
      <c r="M117" s="24">
        <v>4</v>
      </c>
      <c r="N117" s="24">
        <v>10</v>
      </c>
    </row>
    <row r="118" spans="1:14">
      <c r="A118" s="23" t="s">
        <v>219</v>
      </c>
      <c r="B118" s="24">
        <v>338</v>
      </c>
      <c r="C118" s="24">
        <v>5</v>
      </c>
      <c r="D118" s="24">
        <v>15</v>
      </c>
      <c r="E118" s="24">
        <v>40</v>
      </c>
      <c r="F118" s="24">
        <v>39</v>
      </c>
      <c r="G118" s="24">
        <v>50</v>
      </c>
      <c r="H118" s="24">
        <v>39</v>
      </c>
      <c r="I118" s="24">
        <v>50</v>
      </c>
      <c r="J118" s="24">
        <v>49</v>
      </c>
      <c r="K118" s="24">
        <v>17</v>
      </c>
      <c r="L118" s="24">
        <v>20</v>
      </c>
      <c r="M118" s="24">
        <v>1</v>
      </c>
      <c r="N118" s="24">
        <v>13</v>
      </c>
    </row>
    <row r="119" spans="1:14">
      <c r="A119" s="23" t="s">
        <v>220</v>
      </c>
      <c r="B119" s="24">
        <v>812</v>
      </c>
      <c r="C119" s="24">
        <v>10</v>
      </c>
      <c r="D119" s="24">
        <v>39</v>
      </c>
      <c r="E119" s="24">
        <v>74</v>
      </c>
      <c r="F119" s="24">
        <v>93</v>
      </c>
      <c r="G119" s="24">
        <v>131</v>
      </c>
      <c r="H119" s="24">
        <v>109</v>
      </c>
      <c r="I119" s="24">
        <v>140</v>
      </c>
      <c r="J119" s="24">
        <v>100</v>
      </c>
      <c r="K119" s="24">
        <v>29</v>
      </c>
      <c r="L119" s="24">
        <v>36</v>
      </c>
      <c r="M119" s="24">
        <v>8</v>
      </c>
      <c r="N119" s="24">
        <v>43</v>
      </c>
    </row>
    <row r="120" spans="1:14">
      <c r="A120" s="23" t="s">
        <v>221</v>
      </c>
      <c r="B120" s="24">
        <v>816</v>
      </c>
      <c r="C120" s="24">
        <v>7</v>
      </c>
      <c r="D120" s="24">
        <v>42</v>
      </c>
      <c r="E120" s="24">
        <v>79</v>
      </c>
      <c r="F120" s="24">
        <v>111</v>
      </c>
      <c r="G120" s="24">
        <v>124</v>
      </c>
      <c r="H120" s="24">
        <v>113</v>
      </c>
      <c r="I120" s="24">
        <v>135</v>
      </c>
      <c r="J120" s="24">
        <v>90</v>
      </c>
      <c r="K120" s="24">
        <v>29</v>
      </c>
      <c r="L120" s="24">
        <v>33</v>
      </c>
      <c r="M120" s="24">
        <v>6</v>
      </c>
      <c r="N120" s="24">
        <v>47</v>
      </c>
    </row>
    <row r="121" spans="1:14">
      <c r="A121" s="23" t="s">
        <v>152</v>
      </c>
      <c r="B121" s="24">
        <v>69</v>
      </c>
      <c r="C121" s="24">
        <v>3</v>
      </c>
      <c r="D121" s="24">
        <v>6</v>
      </c>
      <c r="E121" s="24">
        <v>8</v>
      </c>
      <c r="F121" s="24">
        <v>10</v>
      </c>
      <c r="G121" s="24">
        <v>8</v>
      </c>
      <c r="H121" s="24">
        <v>11</v>
      </c>
      <c r="I121" s="24">
        <v>9</v>
      </c>
      <c r="J121" s="24">
        <v>4</v>
      </c>
      <c r="K121" s="24">
        <v>0</v>
      </c>
      <c r="L121" s="24">
        <v>3</v>
      </c>
      <c r="M121" s="24">
        <v>2</v>
      </c>
      <c r="N121" s="24">
        <v>5</v>
      </c>
    </row>
    <row r="122" spans="1:14">
      <c r="A122" s="23" t="s">
        <v>222</v>
      </c>
      <c r="B122" s="24">
        <v>246</v>
      </c>
      <c r="C122" s="24">
        <v>15</v>
      </c>
      <c r="D122" s="24">
        <v>20</v>
      </c>
      <c r="E122" s="24">
        <v>37</v>
      </c>
      <c r="F122" s="24">
        <v>31</v>
      </c>
      <c r="G122" s="24">
        <v>23</v>
      </c>
      <c r="H122" s="24">
        <v>16</v>
      </c>
      <c r="I122" s="24">
        <v>27</v>
      </c>
      <c r="J122" s="24">
        <v>22</v>
      </c>
      <c r="K122" s="24">
        <v>5</v>
      </c>
      <c r="L122" s="24">
        <v>14</v>
      </c>
      <c r="M122" s="24">
        <v>8</v>
      </c>
      <c r="N122" s="24">
        <v>28</v>
      </c>
    </row>
    <row r="123" spans="1:14">
      <c r="A123" s="26" t="s">
        <v>128</v>
      </c>
      <c r="B123" s="27">
        <v>47</v>
      </c>
      <c r="C123" s="27">
        <v>1</v>
      </c>
      <c r="D123" s="27">
        <v>10</v>
      </c>
      <c r="E123" s="27">
        <v>9</v>
      </c>
      <c r="F123" s="27">
        <v>7</v>
      </c>
      <c r="G123" s="27">
        <v>4</v>
      </c>
      <c r="H123" s="27">
        <v>4</v>
      </c>
      <c r="I123" s="27">
        <v>1</v>
      </c>
      <c r="J123" s="27">
        <v>1</v>
      </c>
      <c r="K123" s="27">
        <v>0</v>
      </c>
      <c r="L123" s="27">
        <v>1</v>
      </c>
      <c r="M123" s="27">
        <v>0</v>
      </c>
      <c r="N123" s="27">
        <v>9</v>
      </c>
    </row>
  </sheetData>
  <phoneticPr fontId="2"/>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C0516-7B0C-4D10-805F-089B76C04E08}">
  <sheetPr codeName="Sheet10"/>
  <dimension ref="A1:J123"/>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HYPERLINK("#'目次'!B16","[10]")</f>
        <v>[10]</v>
      </c>
    </row>
    <row r="3" spans="1:10">
      <c r="A3" s="6" t="s">
        <v>114</v>
      </c>
      <c r="B3" s="7" t="s">
        <v>310</v>
      </c>
    </row>
    <row r="4" spans="1:10">
      <c r="A4" s="6" t="s">
        <v>114</v>
      </c>
      <c r="B4" s="7" t="s">
        <v>116</v>
      </c>
    </row>
    <row r="5" spans="1:10">
      <c r="A5" s="6" t="s">
        <v>114</v>
      </c>
      <c r="B5" s="7" t="s">
        <v>311</v>
      </c>
    </row>
    <row r="6" spans="1:10" s="21" customFormat="1" ht="24">
      <c r="A6" s="19" t="s">
        <v>114</v>
      </c>
      <c r="B6" s="20" t="s">
        <v>118</v>
      </c>
      <c r="C6" s="20" t="s">
        <v>123</v>
      </c>
      <c r="D6" s="20" t="s">
        <v>124</v>
      </c>
      <c r="E6" s="20" t="s">
        <v>125</v>
      </c>
      <c r="F6" s="20" t="s">
        <v>126</v>
      </c>
      <c r="G6" s="20" t="s">
        <v>127</v>
      </c>
      <c r="H6" s="20" t="s">
        <v>128</v>
      </c>
      <c r="I6" s="20" t="s">
        <v>312</v>
      </c>
      <c r="J6" s="20" t="s">
        <v>313</v>
      </c>
    </row>
    <row r="7" spans="1:10">
      <c r="A7" s="22" t="s">
        <v>121</v>
      </c>
      <c r="B7" s="9">
        <v>2677</v>
      </c>
      <c r="C7" s="9">
        <v>380</v>
      </c>
      <c r="D7" s="9">
        <v>489</v>
      </c>
      <c r="E7" s="9">
        <v>1114</v>
      </c>
      <c r="F7" s="9">
        <v>521</v>
      </c>
      <c r="G7" s="9">
        <v>129</v>
      </c>
      <c r="H7" s="9">
        <v>44</v>
      </c>
      <c r="I7" s="9">
        <v>869</v>
      </c>
      <c r="J7" s="9">
        <v>650</v>
      </c>
    </row>
    <row r="8" spans="1:10">
      <c r="A8" s="8" t="s">
        <v>122</v>
      </c>
      <c r="B8" s="8"/>
      <c r="C8" s="8"/>
      <c r="D8" s="8"/>
      <c r="E8" s="8"/>
      <c r="F8" s="8"/>
      <c r="G8" s="8"/>
      <c r="H8" s="8"/>
      <c r="I8" s="8"/>
      <c r="J8" s="8"/>
    </row>
    <row r="9" spans="1:10">
      <c r="A9" s="23" t="s">
        <v>123</v>
      </c>
      <c r="B9" s="24">
        <v>380</v>
      </c>
      <c r="C9" s="24">
        <v>380</v>
      </c>
      <c r="D9" s="24">
        <v>0</v>
      </c>
      <c r="E9" s="24">
        <v>0</v>
      </c>
      <c r="F9" s="24">
        <v>0</v>
      </c>
      <c r="G9" s="24">
        <v>0</v>
      </c>
      <c r="H9" s="24">
        <v>0</v>
      </c>
      <c r="I9" s="24">
        <v>380</v>
      </c>
      <c r="J9" s="24">
        <v>0</v>
      </c>
    </row>
    <row r="10" spans="1:10">
      <c r="A10" s="23" t="s">
        <v>124</v>
      </c>
      <c r="B10" s="24">
        <v>489</v>
      </c>
      <c r="C10" s="24">
        <v>0</v>
      </c>
      <c r="D10" s="24">
        <v>489</v>
      </c>
      <c r="E10" s="24">
        <v>0</v>
      </c>
      <c r="F10" s="24">
        <v>0</v>
      </c>
      <c r="G10" s="24">
        <v>0</v>
      </c>
      <c r="H10" s="24">
        <v>0</v>
      </c>
      <c r="I10" s="24">
        <v>489</v>
      </c>
      <c r="J10" s="24">
        <v>0</v>
      </c>
    </row>
    <row r="11" spans="1:10">
      <c r="A11" s="23" t="s">
        <v>125</v>
      </c>
      <c r="B11" s="24">
        <v>1114</v>
      </c>
      <c r="C11" s="24">
        <v>0</v>
      </c>
      <c r="D11" s="24">
        <v>0</v>
      </c>
      <c r="E11" s="24">
        <v>1114</v>
      </c>
      <c r="F11" s="24">
        <v>0</v>
      </c>
      <c r="G11" s="24">
        <v>0</v>
      </c>
      <c r="H11" s="24">
        <v>0</v>
      </c>
      <c r="I11" s="24">
        <v>0</v>
      </c>
      <c r="J11" s="24">
        <v>0</v>
      </c>
    </row>
    <row r="12" spans="1:10">
      <c r="A12" s="23" t="s">
        <v>126</v>
      </c>
      <c r="B12" s="24">
        <v>521</v>
      </c>
      <c r="C12" s="24">
        <v>0</v>
      </c>
      <c r="D12" s="24">
        <v>0</v>
      </c>
      <c r="E12" s="24">
        <v>0</v>
      </c>
      <c r="F12" s="24">
        <v>521</v>
      </c>
      <c r="G12" s="24">
        <v>0</v>
      </c>
      <c r="H12" s="24">
        <v>0</v>
      </c>
      <c r="I12" s="24">
        <v>0</v>
      </c>
      <c r="J12" s="24">
        <v>521</v>
      </c>
    </row>
    <row r="13" spans="1:10">
      <c r="A13" s="23" t="s">
        <v>127</v>
      </c>
      <c r="B13" s="24">
        <v>129</v>
      </c>
      <c r="C13" s="24">
        <v>0</v>
      </c>
      <c r="D13" s="24">
        <v>0</v>
      </c>
      <c r="E13" s="24">
        <v>0</v>
      </c>
      <c r="F13" s="24">
        <v>0</v>
      </c>
      <c r="G13" s="24">
        <v>129</v>
      </c>
      <c r="H13" s="24">
        <v>0</v>
      </c>
      <c r="I13" s="24">
        <v>0</v>
      </c>
      <c r="J13" s="24">
        <v>129</v>
      </c>
    </row>
    <row r="14" spans="1:10">
      <c r="A14" s="23" t="s">
        <v>128</v>
      </c>
      <c r="B14" s="24">
        <v>44</v>
      </c>
      <c r="C14" s="24">
        <v>0</v>
      </c>
      <c r="D14" s="24">
        <v>0</v>
      </c>
      <c r="E14" s="24">
        <v>0</v>
      </c>
      <c r="F14" s="24">
        <v>0</v>
      </c>
      <c r="G14" s="24">
        <v>0</v>
      </c>
      <c r="H14" s="24">
        <v>44</v>
      </c>
      <c r="I14" s="24">
        <v>0</v>
      </c>
      <c r="J14" s="24">
        <v>0</v>
      </c>
    </row>
    <row r="15" spans="1:10">
      <c r="A15" s="8" t="s">
        <v>129</v>
      </c>
      <c r="B15" s="8"/>
      <c r="C15" s="8"/>
      <c r="D15" s="8"/>
      <c r="E15" s="8"/>
      <c r="F15" s="8"/>
      <c r="G15" s="8"/>
      <c r="H15" s="8"/>
      <c r="I15" s="8"/>
      <c r="J15" s="8"/>
    </row>
    <row r="16" spans="1:10">
      <c r="A16" s="23" t="s">
        <v>130</v>
      </c>
      <c r="B16" s="24">
        <v>799</v>
      </c>
      <c r="C16" s="24">
        <v>250</v>
      </c>
      <c r="D16" s="24">
        <v>200</v>
      </c>
      <c r="E16" s="24">
        <v>274</v>
      </c>
      <c r="F16" s="24">
        <v>64</v>
      </c>
      <c r="G16" s="24">
        <v>7</v>
      </c>
      <c r="H16" s="24">
        <v>4</v>
      </c>
      <c r="I16" s="24">
        <v>450</v>
      </c>
      <c r="J16" s="24">
        <v>71</v>
      </c>
    </row>
    <row r="17" spans="1:10">
      <c r="A17" s="23" t="s">
        <v>131</v>
      </c>
      <c r="B17" s="24">
        <v>1245</v>
      </c>
      <c r="C17" s="24">
        <v>110</v>
      </c>
      <c r="D17" s="24">
        <v>233</v>
      </c>
      <c r="E17" s="24">
        <v>632</v>
      </c>
      <c r="F17" s="24">
        <v>223</v>
      </c>
      <c r="G17" s="24">
        <v>38</v>
      </c>
      <c r="H17" s="24">
        <v>9</v>
      </c>
      <c r="I17" s="24">
        <v>343</v>
      </c>
      <c r="J17" s="24">
        <v>261</v>
      </c>
    </row>
    <row r="18" spans="1:10">
      <c r="A18" s="23" t="s">
        <v>132</v>
      </c>
      <c r="B18" s="24">
        <v>504</v>
      </c>
      <c r="C18" s="24">
        <v>17</v>
      </c>
      <c r="D18" s="24">
        <v>54</v>
      </c>
      <c r="E18" s="24">
        <v>187</v>
      </c>
      <c r="F18" s="24">
        <v>201</v>
      </c>
      <c r="G18" s="24">
        <v>44</v>
      </c>
      <c r="H18" s="24">
        <v>1</v>
      </c>
      <c r="I18" s="24">
        <v>71</v>
      </c>
      <c r="J18" s="24">
        <v>245</v>
      </c>
    </row>
    <row r="19" spans="1:10">
      <c r="A19" s="23" t="s">
        <v>133</v>
      </c>
      <c r="B19" s="24">
        <v>82</v>
      </c>
      <c r="C19" s="24">
        <v>2</v>
      </c>
      <c r="D19" s="24">
        <v>0</v>
      </c>
      <c r="E19" s="24">
        <v>14</v>
      </c>
      <c r="F19" s="24">
        <v>29</v>
      </c>
      <c r="G19" s="24">
        <v>36</v>
      </c>
      <c r="H19" s="24">
        <v>1</v>
      </c>
      <c r="I19" s="24">
        <v>2</v>
      </c>
      <c r="J19" s="24">
        <v>65</v>
      </c>
    </row>
    <row r="20" spans="1:10">
      <c r="A20" s="23" t="s">
        <v>128</v>
      </c>
      <c r="B20" s="24">
        <v>47</v>
      </c>
      <c r="C20" s="24">
        <v>1</v>
      </c>
      <c r="D20" s="24">
        <v>2</v>
      </c>
      <c r="E20" s="24">
        <v>7</v>
      </c>
      <c r="F20" s="24">
        <v>4</v>
      </c>
      <c r="G20" s="24">
        <v>4</v>
      </c>
      <c r="H20" s="24">
        <v>29</v>
      </c>
      <c r="I20" s="24">
        <v>3</v>
      </c>
      <c r="J20" s="24">
        <v>8</v>
      </c>
    </row>
    <row r="21" spans="1:10">
      <c r="A21" s="8" t="s">
        <v>134</v>
      </c>
      <c r="B21" s="8"/>
      <c r="C21" s="8"/>
      <c r="D21" s="8"/>
      <c r="E21" s="8"/>
      <c r="F21" s="8"/>
      <c r="G21" s="8"/>
      <c r="H21" s="8"/>
      <c r="I21" s="8"/>
      <c r="J21" s="8"/>
    </row>
    <row r="22" spans="1:10">
      <c r="A22" s="23" t="s">
        <v>135</v>
      </c>
      <c r="B22" s="24">
        <v>128</v>
      </c>
      <c r="C22" s="24">
        <v>20</v>
      </c>
      <c r="D22" s="24">
        <v>17</v>
      </c>
      <c r="E22" s="24">
        <v>50</v>
      </c>
      <c r="F22" s="24">
        <v>30</v>
      </c>
      <c r="G22" s="24">
        <v>11</v>
      </c>
      <c r="H22" s="24">
        <v>0</v>
      </c>
      <c r="I22" s="24">
        <v>37</v>
      </c>
      <c r="J22" s="24">
        <v>41</v>
      </c>
    </row>
    <row r="23" spans="1:10">
      <c r="A23" s="23" t="s">
        <v>136</v>
      </c>
      <c r="B23" s="24">
        <v>138</v>
      </c>
      <c r="C23" s="24">
        <v>17</v>
      </c>
      <c r="D23" s="24">
        <v>21</v>
      </c>
      <c r="E23" s="24">
        <v>48</v>
      </c>
      <c r="F23" s="24">
        <v>38</v>
      </c>
      <c r="G23" s="24">
        <v>11</v>
      </c>
      <c r="H23" s="24">
        <v>3</v>
      </c>
      <c r="I23" s="24">
        <v>38</v>
      </c>
      <c r="J23" s="24">
        <v>49</v>
      </c>
    </row>
    <row r="24" spans="1:10">
      <c r="A24" s="23" t="s">
        <v>137</v>
      </c>
      <c r="B24" s="24">
        <v>119</v>
      </c>
      <c r="C24" s="24">
        <v>19</v>
      </c>
      <c r="D24" s="24">
        <v>30</v>
      </c>
      <c r="E24" s="24">
        <v>41</v>
      </c>
      <c r="F24" s="24">
        <v>23</v>
      </c>
      <c r="G24" s="24">
        <v>6</v>
      </c>
      <c r="H24" s="24">
        <v>0</v>
      </c>
      <c r="I24" s="24">
        <v>49</v>
      </c>
      <c r="J24" s="24">
        <v>29</v>
      </c>
    </row>
    <row r="25" spans="1:10">
      <c r="A25" s="23" t="s">
        <v>138</v>
      </c>
      <c r="B25" s="24">
        <v>142</v>
      </c>
      <c r="C25" s="24">
        <v>23</v>
      </c>
      <c r="D25" s="24">
        <v>31</v>
      </c>
      <c r="E25" s="24">
        <v>49</v>
      </c>
      <c r="F25" s="24">
        <v>32</v>
      </c>
      <c r="G25" s="24">
        <v>7</v>
      </c>
      <c r="H25" s="24">
        <v>0</v>
      </c>
      <c r="I25" s="24">
        <v>54</v>
      </c>
      <c r="J25" s="24">
        <v>39</v>
      </c>
    </row>
    <row r="26" spans="1:10">
      <c r="A26" s="23" t="s">
        <v>139</v>
      </c>
      <c r="B26" s="24">
        <v>170</v>
      </c>
      <c r="C26" s="24">
        <v>19</v>
      </c>
      <c r="D26" s="24">
        <v>33</v>
      </c>
      <c r="E26" s="24">
        <v>71</v>
      </c>
      <c r="F26" s="24">
        <v>39</v>
      </c>
      <c r="G26" s="24">
        <v>5</v>
      </c>
      <c r="H26" s="24">
        <v>3</v>
      </c>
      <c r="I26" s="24">
        <v>52</v>
      </c>
      <c r="J26" s="24">
        <v>44</v>
      </c>
    </row>
    <row r="27" spans="1:10">
      <c r="A27" s="23" t="s">
        <v>140</v>
      </c>
      <c r="B27" s="24">
        <v>192</v>
      </c>
      <c r="C27" s="24">
        <v>30</v>
      </c>
      <c r="D27" s="24">
        <v>49</v>
      </c>
      <c r="E27" s="24">
        <v>74</v>
      </c>
      <c r="F27" s="24">
        <v>28</v>
      </c>
      <c r="G27" s="24">
        <v>10</v>
      </c>
      <c r="H27" s="24">
        <v>1</v>
      </c>
      <c r="I27" s="24">
        <v>79</v>
      </c>
      <c r="J27" s="24">
        <v>38</v>
      </c>
    </row>
    <row r="28" spans="1:10">
      <c r="A28" s="23" t="s">
        <v>141</v>
      </c>
      <c r="B28" s="24">
        <v>1405</v>
      </c>
      <c r="C28" s="24">
        <v>208</v>
      </c>
      <c r="D28" s="24">
        <v>251</v>
      </c>
      <c r="E28" s="24">
        <v>620</v>
      </c>
      <c r="F28" s="24">
        <v>261</v>
      </c>
      <c r="G28" s="24">
        <v>59</v>
      </c>
      <c r="H28" s="24">
        <v>6</v>
      </c>
      <c r="I28" s="24">
        <v>459</v>
      </c>
      <c r="J28" s="24">
        <v>320</v>
      </c>
    </row>
    <row r="29" spans="1:10">
      <c r="A29" s="23" t="s">
        <v>142</v>
      </c>
      <c r="B29" s="24">
        <v>343</v>
      </c>
      <c r="C29" s="24">
        <v>41</v>
      </c>
      <c r="D29" s="24">
        <v>56</v>
      </c>
      <c r="E29" s="24">
        <v>157</v>
      </c>
      <c r="F29" s="24">
        <v>69</v>
      </c>
      <c r="G29" s="24">
        <v>18</v>
      </c>
      <c r="H29" s="24">
        <v>2</v>
      </c>
      <c r="I29" s="24">
        <v>97</v>
      </c>
      <c r="J29" s="24">
        <v>87</v>
      </c>
    </row>
    <row r="30" spans="1:10">
      <c r="A30" s="23" t="s">
        <v>128</v>
      </c>
      <c r="B30" s="24">
        <v>40</v>
      </c>
      <c r="C30" s="24">
        <v>3</v>
      </c>
      <c r="D30" s="24">
        <v>1</v>
      </c>
      <c r="E30" s="24">
        <v>4</v>
      </c>
      <c r="F30" s="24">
        <v>1</v>
      </c>
      <c r="G30" s="24">
        <v>2</v>
      </c>
      <c r="H30" s="24">
        <v>29</v>
      </c>
      <c r="I30" s="24">
        <v>4</v>
      </c>
      <c r="J30" s="24">
        <v>3</v>
      </c>
    </row>
    <row r="31" spans="1:10">
      <c r="A31" s="8" t="s">
        <v>143</v>
      </c>
      <c r="B31" s="8"/>
      <c r="C31" s="8"/>
      <c r="D31" s="8"/>
      <c r="E31" s="8"/>
      <c r="F31" s="8"/>
      <c r="G31" s="8"/>
      <c r="H31" s="8"/>
      <c r="I31" s="8"/>
      <c r="J31" s="8"/>
    </row>
    <row r="32" spans="1:10">
      <c r="A32" s="23" t="s">
        <v>144</v>
      </c>
      <c r="B32" s="24">
        <v>429</v>
      </c>
      <c r="C32" s="24">
        <v>75</v>
      </c>
      <c r="D32" s="24">
        <v>85</v>
      </c>
      <c r="E32" s="24">
        <v>186</v>
      </c>
      <c r="F32" s="24">
        <v>73</v>
      </c>
      <c r="G32" s="24">
        <v>7</v>
      </c>
      <c r="H32" s="24">
        <v>3</v>
      </c>
      <c r="I32" s="24">
        <v>160</v>
      </c>
      <c r="J32" s="24">
        <v>80</v>
      </c>
    </row>
    <row r="33" spans="1:10">
      <c r="A33" s="23" t="s">
        <v>145</v>
      </c>
      <c r="B33" s="24">
        <v>319</v>
      </c>
      <c r="C33" s="24">
        <v>67</v>
      </c>
      <c r="D33" s="24">
        <v>63</v>
      </c>
      <c r="E33" s="24">
        <v>135</v>
      </c>
      <c r="F33" s="24">
        <v>50</v>
      </c>
      <c r="G33" s="24">
        <v>2</v>
      </c>
      <c r="H33" s="24">
        <v>2</v>
      </c>
      <c r="I33" s="24">
        <v>130</v>
      </c>
      <c r="J33" s="24">
        <v>52</v>
      </c>
    </row>
    <row r="34" spans="1:10">
      <c r="A34" s="23" t="s">
        <v>146</v>
      </c>
      <c r="B34" s="24">
        <v>504</v>
      </c>
      <c r="C34" s="24">
        <v>84</v>
      </c>
      <c r="D34" s="24">
        <v>103</v>
      </c>
      <c r="E34" s="24">
        <v>196</v>
      </c>
      <c r="F34" s="24">
        <v>103</v>
      </c>
      <c r="G34" s="24">
        <v>14</v>
      </c>
      <c r="H34" s="24">
        <v>4</v>
      </c>
      <c r="I34" s="24">
        <v>187</v>
      </c>
      <c r="J34" s="24">
        <v>117</v>
      </c>
    </row>
    <row r="35" spans="1:10">
      <c r="A35" s="23" t="s">
        <v>147</v>
      </c>
      <c r="B35" s="24">
        <v>143</v>
      </c>
      <c r="C35" s="24">
        <v>24</v>
      </c>
      <c r="D35" s="24">
        <v>26</v>
      </c>
      <c r="E35" s="24">
        <v>61</v>
      </c>
      <c r="F35" s="24">
        <v>26</v>
      </c>
      <c r="G35" s="24">
        <v>5</v>
      </c>
      <c r="H35" s="24">
        <v>1</v>
      </c>
      <c r="I35" s="24">
        <v>50</v>
      </c>
      <c r="J35" s="24">
        <v>31</v>
      </c>
    </row>
    <row r="36" spans="1:10">
      <c r="A36" s="23" t="s">
        <v>148</v>
      </c>
      <c r="B36" s="24">
        <v>168</v>
      </c>
      <c r="C36" s="24">
        <v>27</v>
      </c>
      <c r="D36" s="24">
        <v>29</v>
      </c>
      <c r="E36" s="24">
        <v>70</v>
      </c>
      <c r="F36" s="24">
        <v>35</v>
      </c>
      <c r="G36" s="24">
        <v>5</v>
      </c>
      <c r="H36" s="24">
        <v>2</v>
      </c>
      <c r="I36" s="24">
        <v>56</v>
      </c>
      <c r="J36" s="24">
        <v>40</v>
      </c>
    </row>
    <row r="37" spans="1:10">
      <c r="A37" s="23" t="s">
        <v>149</v>
      </c>
      <c r="B37" s="24">
        <v>1270</v>
      </c>
      <c r="C37" s="24">
        <v>182</v>
      </c>
      <c r="D37" s="24">
        <v>242</v>
      </c>
      <c r="E37" s="24">
        <v>571</v>
      </c>
      <c r="F37" s="24">
        <v>227</v>
      </c>
      <c r="G37" s="24">
        <v>39</v>
      </c>
      <c r="H37" s="24">
        <v>9</v>
      </c>
      <c r="I37" s="24">
        <v>424</v>
      </c>
      <c r="J37" s="24">
        <v>266</v>
      </c>
    </row>
    <row r="38" spans="1:10">
      <c r="A38" s="23" t="s">
        <v>150</v>
      </c>
      <c r="B38" s="24">
        <v>1642</v>
      </c>
      <c r="C38" s="24">
        <v>243</v>
      </c>
      <c r="D38" s="24">
        <v>325</v>
      </c>
      <c r="E38" s="24">
        <v>717</v>
      </c>
      <c r="F38" s="24">
        <v>301</v>
      </c>
      <c r="G38" s="24">
        <v>45</v>
      </c>
      <c r="H38" s="24">
        <v>11</v>
      </c>
      <c r="I38" s="24">
        <v>568</v>
      </c>
      <c r="J38" s="24">
        <v>346</v>
      </c>
    </row>
    <row r="39" spans="1:10">
      <c r="A39" s="23" t="s">
        <v>151</v>
      </c>
      <c r="B39" s="24">
        <v>2266</v>
      </c>
      <c r="C39" s="24">
        <v>330</v>
      </c>
      <c r="D39" s="24">
        <v>422</v>
      </c>
      <c r="E39" s="24">
        <v>975</v>
      </c>
      <c r="F39" s="24">
        <v>434</v>
      </c>
      <c r="G39" s="24">
        <v>92</v>
      </c>
      <c r="H39" s="24">
        <v>13</v>
      </c>
      <c r="I39" s="24">
        <v>752</v>
      </c>
      <c r="J39" s="24">
        <v>526</v>
      </c>
    </row>
    <row r="40" spans="1:10">
      <c r="A40" s="23" t="s">
        <v>152</v>
      </c>
      <c r="B40" s="24">
        <v>121</v>
      </c>
      <c r="C40" s="24">
        <v>19</v>
      </c>
      <c r="D40" s="24">
        <v>8</v>
      </c>
      <c r="E40" s="24">
        <v>40</v>
      </c>
      <c r="F40" s="24">
        <v>32</v>
      </c>
      <c r="G40" s="24">
        <v>22</v>
      </c>
      <c r="H40" s="24">
        <v>0</v>
      </c>
      <c r="I40" s="24">
        <v>27</v>
      </c>
      <c r="J40" s="24">
        <v>54</v>
      </c>
    </row>
    <row r="41" spans="1:10">
      <c r="A41" s="23" t="s">
        <v>128</v>
      </c>
      <c r="B41" s="24">
        <v>46</v>
      </c>
      <c r="C41" s="24">
        <v>0</v>
      </c>
      <c r="D41" s="24">
        <v>2</v>
      </c>
      <c r="E41" s="24">
        <v>5</v>
      </c>
      <c r="F41" s="24">
        <v>4</v>
      </c>
      <c r="G41" s="24">
        <v>6</v>
      </c>
      <c r="H41" s="24">
        <v>29</v>
      </c>
      <c r="I41" s="24">
        <v>2</v>
      </c>
      <c r="J41" s="24">
        <v>10</v>
      </c>
    </row>
    <row r="42" spans="1:10">
      <c r="A42" s="8" t="s">
        <v>153</v>
      </c>
      <c r="B42" s="8"/>
      <c r="C42" s="8"/>
      <c r="D42" s="8"/>
      <c r="E42" s="8"/>
      <c r="F42" s="8"/>
      <c r="G42" s="8"/>
      <c r="H42" s="8"/>
      <c r="I42" s="8"/>
      <c r="J42" s="8"/>
    </row>
    <row r="43" spans="1:10">
      <c r="A43" s="23" t="s">
        <v>154</v>
      </c>
      <c r="B43" s="24">
        <v>1344</v>
      </c>
      <c r="C43" s="24">
        <v>216</v>
      </c>
      <c r="D43" s="24">
        <v>269</v>
      </c>
      <c r="E43" s="24">
        <v>575</v>
      </c>
      <c r="F43" s="24">
        <v>230</v>
      </c>
      <c r="G43" s="24">
        <v>46</v>
      </c>
      <c r="H43" s="24">
        <v>8</v>
      </c>
      <c r="I43" s="24">
        <v>485</v>
      </c>
      <c r="J43" s="24">
        <v>276</v>
      </c>
    </row>
    <row r="44" spans="1:10">
      <c r="A44" s="23" t="s">
        <v>155</v>
      </c>
      <c r="B44" s="24">
        <v>1107</v>
      </c>
      <c r="C44" s="24">
        <v>155</v>
      </c>
      <c r="D44" s="24">
        <v>194</v>
      </c>
      <c r="E44" s="24">
        <v>463</v>
      </c>
      <c r="F44" s="24">
        <v>231</v>
      </c>
      <c r="G44" s="24">
        <v>57</v>
      </c>
      <c r="H44" s="24">
        <v>7</v>
      </c>
      <c r="I44" s="24">
        <v>349</v>
      </c>
      <c r="J44" s="24">
        <v>288</v>
      </c>
    </row>
    <row r="45" spans="1:10">
      <c r="A45" s="23" t="s">
        <v>156</v>
      </c>
      <c r="B45" s="24">
        <v>1006</v>
      </c>
      <c r="C45" s="24">
        <v>117</v>
      </c>
      <c r="D45" s="24">
        <v>175</v>
      </c>
      <c r="E45" s="24">
        <v>392</v>
      </c>
      <c r="F45" s="24">
        <v>249</v>
      </c>
      <c r="G45" s="24">
        <v>65</v>
      </c>
      <c r="H45" s="24">
        <v>8</v>
      </c>
      <c r="I45" s="24">
        <v>292</v>
      </c>
      <c r="J45" s="24">
        <v>314</v>
      </c>
    </row>
    <row r="46" spans="1:10">
      <c r="A46" s="23" t="s">
        <v>157</v>
      </c>
      <c r="B46" s="24">
        <v>541</v>
      </c>
      <c r="C46" s="24">
        <v>55</v>
      </c>
      <c r="D46" s="24">
        <v>98</v>
      </c>
      <c r="E46" s="24">
        <v>218</v>
      </c>
      <c r="F46" s="24">
        <v>125</v>
      </c>
      <c r="G46" s="24">
        <v>39</v>
      </c>
      <c r="H46" s="24">
        <v>6</v>
      </c>
      <c r="I46" s="24">
        <v>153</v>
      </c>
      <c r="J46" s="24">
        <v>164</v>
      </c>
    </row>
    <row r="47" spans="1:10">
      <c r="A47" s="23" t="s">
        <v>158</v>
      </c>
      <c r="B47" s="24">
        <v>1510</v>
      </c>
      <c r="C47" s="24">
        <v>188</v>
      </c>
      <c r="D47" s="24">
        <v>280</v>
      </c>
      <c r="E47" s="24">
        <v>640</v>
      </c>
      <c r="F47" s="24">
        <v>316</v>
      </c>
      <c r="G47" s="24">
        <v>75</v>
      </c>
      <c r="H47" s="24">
        <v>11</v>
      </c>
      <c r="I47" s="24">
        <v>468</v>
      </c>
      <c r="J47" s="24">
        <v>391</v>
      </c>
    </row>
    <row r="48" spans="1:10">
      <c r="A48" s="23" t="s">
        <v>159</v>
      </c>
      <c r="B48" s="24">
        <v>1011</v>
      </c>
      <c r="C48" s="24">
        <v>173</v>
      </c>
      <c r="D48" s="24">
        <v>193</v>
      </c>
      <c r="E48" s="24">
        <v>406</v>
      </c>
      <c r="F48" s="24">
        <v>185</v>
      </c>
      <c r="G48" s="24">
        <v>47</v>
      </c>
      <c r="H48" s="24">
        <v>7</v>
      </c>
      <c r="I48" s="24">
        <v>366</v>
      </c>
      <c r="J48" s="24">
        <v>232</v>
      </c>
    </row>
    <row r="49" spans="1:10">
      <c r="A49" s="23" t="s">
        <v>160</v>
      </c>
      <c r="B49" s="24">
        <v>1234</v>
      </c>
      <c r="C49" s="24">
        <v>165</v>
      </c>
      <c r="D49" s="24">
        <v>256</v>
      </c>
      <c r="E49" s="24">
        <v>511</v>
      </c>
      <c r="F49" s="24">
        <v>244</v>
      </c>
      <c r="G49" s="24">
        <v>49</v>
      </c>
      <c r="H49" s="24">
        <v>9</v>
      </c>
      <c r="I49" s="24">
        <v>421</v>
      </c>
      <c r="J49" s="24">
        <v>293</v>
      </c>
    </row>
    <row r="50" spans="1:10">
      <c r="A50" s="23" t="s">
        <v>161</v>
      </c>
      <c r="B50" s="24">
        <v>443</v>
      </c>
      <c r="C50" s="24">
        <v>77</v>
      </c>
      <c r="D50" s="24">
        <v>94</v>
      </c>
      <c r="E50" s="24">
        <v>172</v>
      </c>
      <c r="F50" s="24">
        <v>82</v>
      </c>
      <c r="G50" s="24">
        <v>15</v>
      </c>
      <c r="H50" s="24">
        <v>3</v>
      </c>
      <c r="I50" s="24">
        <v>171</v>
      </c>
      <c r="J50" s="24">
        <v>97</v>
      </c>
    </row>
    <row r="51" spans="1:10">
      <c r="A51" s="23" t="s">
        <v>162</v>
      </c>
      <c r="B51" s="24">
        <v>1237</v>
      </c>
      <c r="C51" s="24">
        <v>194</v>
      </c>
      <c r="D51" s="24">
        <v>260</v>
      </c>
      <c r="E51" s="24">
        <v>543</v>
      </c>
      <c r="F51" s="24">
        <v>193</v>
      </c>
      <c r="G51" s="24">
        <v>41</v>
      </c>
      <c r="H51" s="24">
        <v>6</v>
      </c>
      <c r="I51" s="24">
        <v>454</v>
      </c>
      <c r="J51" s="24">
        <v>234</v>
      </c>
    </row>
    <row r="52" spans="1:10">
      <c r="A52" s="23" t="s">
        <v>152</v>
      </c>
      <c r="B52" s="24">
        <v>81</v>
      </c>
      <c r="C52" s="24">
        <v>13</v>
      </c>
      <c r="D52" s="24">
        <v>12</v>
      </c>
      <c r="E52" s="24">
        <v>32</v>
      </c>
      <c r="F52" s="24">
        <v>19</v>
      </c>
      <c r="G52" s="24">
        <v>5</v>
      </c>
      <c r="H52" s="24">
        <v>0</v>
      </c>
      <c r="I52" s="24">
        <v>25</v>
      </c>
      <c r="J52" s="24">
        <v>24</v>
      </c>
    </row>
    <row r="53" spans="1:10">
      <c r="A53" s="23" t="s">
        <v>163</v>
      </c>
      <c r="B53" s="24">
        <v>67</v>
      </c>
      <c r="C53" s="24">
        <v>15</v>
      </c>
      <c r="D53" s="24">
        <v>10</v>
      </c>
      <c r="E53" s="24">
        <v>29</v>
      </c>
      <c r="F53" s="24">
        <v>9</v>
      </c>
      <c r="G53" s="24">
        <v>4</v>
      </c>
      <c r="H53" s="24">
        <v>0</v>
      </c>
      <c r="I53" s="24">
        <v>25</v>
      </c>
      <c r="J53" s="24">
        <v>13</v>
      </c>
    </row>
    <row r="54" spans="1:10">
      <c r="A54" s="23" t="s">
        <v>128</v>
      </c>
      <c r="B54" s="24">
        <v>52</v>
      </c>
      <c r="C54" s="24">
        <v>0</v>
      </c>
      <c r="D54" s="24">
        <v>1</v>
      </c>
      <c r="E54" s="24">
        <v>13</v>
      </c>
      <c r="F54" s="24">
        <v>6</v>
      </c>
      <c r="G54" s="24">
        <v>4</v>
      </c>
      <c r="H54" s="24">
        <v>28</v>
      </c>
      <c r="I54" s="24">
        <v>1</v>
      </c>
      <c r="J54" s="24">
        <v>10</v>
      </c>
    </row>
    <row r="55" spans="1:10">
      <c r="A55" s="8" t="s">
        <v>164</v>
      </c>
      <c r="B55" s="8"/>
      <c r="C55" s="8"/>
      <c r="D55" s="8"/>
      <c r="E55" s="8"/>
      <c r="F55" s="8"/>
      <c r="G55" s="8"/>
      <c r="H55" s="8"/>
      <c r="I55" s="8"/>
      <c r="J55" s="8"/>
    </row>
    <row r="56" spans="1:10">
      <c r="A56" s="23" t="s">
        <v>165</v>
      </c>
      <c r="B56" s="24">
        <v>209</v>
      </c>
      <c r="C56" s="24">
        <v>63</v>
      </c>
      <c r="D56" s="24">
        <v>52</v>
      </c>
      <c r="E56" s="24">
        <v>66</v>
      </c>
      <c r="F56" s="24">
        <v>19</v>
      </c>
      <c r="G56" s="24">
        <v>8</v>
      </c>
      <c r="H56" s="24">
        <v>1</v>
      </c>
      <c r="I56" s="24">
        <v>115</v>
      </c>
      <c r="J56" s="24">
        <v>27</v>
      </c>
    </row>
    <row r="57" spans="1:10">
      <c r="A57" s="23" t="s">
        <v>166</v>
      </c>
      <c r="B57" s="24">
        <v>1043</v>
      </c>
      <c r="C57" s="24">
        <v>181</v>
      </c>
      <c r="D57" s="24">
        <v>220</v>
      </c>
      <c r="E57" s="24">
        <v>455</v>
      </c>
      <c r="F57" s="24">
        <v>146</v>
      </c>
      <c r="G57" s="24">
        <v>22</v>
      </c>
      <c r="H57" s="24">
        <v>19</v>
      </c>
      <c r="I57" s="24">
        <v>401</v>
      </c>
      <c r="J57" s="24">
        <v>168</v>
      </c>
    </row>
    <row r="58" spans="1:10">
      <c r="A58" s="23" t="s">
        <v>167</v>
      </c>
      <c r="B58" s="24">
        <v>963</v>
      </c>
      <c r="C58" s="24">
        <v>102</v>
      </c>
      <c r="D58" s="24">
        <v>168</v>
      </c>
      <c r="E58" s="24">
        <v>426</v>
      </c>
      <c r="F58" s="24">
        <v>205</v>
      </c>
      <c r="G58" s="24">
        <v>46</v>
      </c>
      <c r="H58" s="24">
        <v>16</v>
      </c>
      <c r="I58" s="24">
        <v>270</v>
      </c>
      <c r="J58" s="24">
        <v>251</v>
      </c>
    </row>
    <row r="59" spans="1:10">
      <c r="A59" s="23" t="s">
        <v>168</v>
      </c>
      <c r="B59" s="24">
        <v>338</v>
      </c>
      <c r="C59" s="24">
        <v>25</v>
      </c>
      <c r="D59" s="24">
        <v>39</v>
      </c>
      <c r="E59" s="24">
        <v>125</v>
      </c>
      <c r="F59" s="24">
        <v>111</v>
      </c>
      <c r="G59" s="24">
        <v>33</v>
      </c>
      <c r="H59" s="24">
        <v>5</v>
      </c>
      <c r="I59" s="24">
        <v>64</v>
      </c>
      <c r="J59" s="24">
        <v>144</v>
      </c>
    </row>
    <row r="60" spans="1:10">
      <c r="A60" s="23" t="s">
        <v>169</v>
      </c>
      <c r="B60" s="24">
        <v>94</v>
      </c>
      <c r="C60" s="24">
        <v>5</v>
      </c>
      <c r="D60" s="24">
        <v>7</v>
      </c>
      <c r="E60" s="24">
        <v>29</v>
      </c>
      <c r="F60" s="24">
        <v>34</v>
      </c>
      <c r="G60" s="24">
        <v>18</v>
      </c>
      <c r="H60" s="24">
        <v>1</v>
      </c>
      <c r="I60" s="24">
        <v>12</v>
      </c>
      <c r="J60" s="24">
        <v>52</v>
      </c>
    </row>
    <row r="61" spans="1:10">
      <c r="A61" s="23" t="s">
        <v>128</v>
      </c>
      <c r="B61" s="24">
        <v>30</v>
      </c>
      <c r="C61" s="24">
        <v>4</v>
      </c>
      <c r="D61" s="24">
        <v>3</v>
      </c>
      <c r="E61" s="24">
        <v>13</v>
      </c>
      <c r="F61" s="24">
        <v>6</v>
      </c>
      <c r="G61" s="24">
        <v>2</v>
      </c>
      <c r="H61" s="24">
        <v>2</v>
      </c>
      <c r="I61" s="24">
        <v>7</v>
      </c>
      <c r="J61" s="24">
        <v>8</v>
      </c>
    </row>
    <row r="62" spans="1:10">
      <c r="A62" s="8" t="s">
        <v>170</v>
      </c>
      <c r="B62" s="8"/>
      <c r="C62" s="8"/>
      <c r="D62" s="8"/>
      <c r="E62" s="8"/>
      <c r="F62" s="8"/>
      <c r="G62" s="8"/>
      <c r="H62" s="8"/>
      <c r="I62" s="8"/>
      <c r="J62" s="8"/>
    </row>
    <row r="63" spans="1:10">
      <c r="A63" s="23" t="s">
        <v>171</v>
      </c>
      <c r="B63" s="24">
        <v>386</v>
      </c>
      <c r="C63" s="24">
        <v>37</v>
      </c>
      <c r="D63" s="24">
        <v>47</v>
      </c>
      <c r="E63" s="24">
        <v>153</v>
      </c>
      <c r="F63" s="24">
        <v>107</v>
      </c>
      <c r="G63" s="24">
        <v>36</v>
      </c>
      <c r="H63" s="24">
        <v>6</v>
      </c>
      <c r="I63" s="24">
        <v>84</v>
      </c>
      <c r="J63" s="24">
        <v>143</v>
      </c>
    </row>
    <row r="64" spans="1:10">
      <c r="A64" s="23" t="s">
        <v>172</v>
      </c>
      <c r="B64" s="24">
        <v>919</v>
      </c>
      <c r="C64" s="24">
        <v>116</v>
      </c>
      <c r="D64" s="24">
        <v>171</v>
      </c>
      <c r="E64" s="24">
        <v>384</v>
      </c>
      <c r="F64" s="24">
        <v>194</v>
      </c>
      <c r="G64" s="24">
        <v>35</v>
      </c>
      <c r="H64" s="24">
        <v>19</v>
      </c>
      <c r="I64" s="24">
        <v>287</v>
      </c>
      <c r="J64" s="24">
        <v>229</v>
      </c>
    </row>
    <row r="65" spans="1:10">
      <c r="A65" s="23" t="s">
        <v>173</v>
      </c>
      <c r="B65" s="24">
        <v>978</v>
      </c>
      <c r="C65" s="24">
        <v>152</v>
      </c>
      <c r="D65" s="24">
        <v>196</v>
      </c>
      <c r="E65" s="24">
        <v>425</v>
      </c>
      <c r="F65" s="24">
        <v>158</v>
      </c>
      <c r="G65" s="24">
        <v>37</v>
      </c>
      <c r="H65" s="24">
        <v>10</v>
      </c>
      <c r="I65" s="24">
        <v>348</v>
      </c>
      <c r="J65" s="24">
        <v>195</v>
      </c>
    </row>
    <row r="66" spans="1:10">
      <c r="A66" s="23" t="s">
        <v>174</v>
      </c>
      <c r="B66" s="24">
        <v>347</v>
      </c>
      <c r="C66" s="24">
        <v>69</v>
      </c>
      <c r="D66" s="24">
        <v>71</v>
      </c>
      <c r="E66" s="24">
        <v>137</v>
      </c>
      <c r="F66" s="24">
        <v>48</v>
      </c>
      <c r="G66" s="24">
        <v>16</v>
      </c>
      <c r="H66" s="24">
        <v>6</v>
      </c>
      <c r="I66" s="24">
        <v>140</v>
      </c>
      <c r="J66" s="24">
        <v>64</v>
      </c>
    </row>
    <row r="67" spans="1:10">
      <c r="A67" s="23" t="s">
        <v>128</v>
      </c>
      <c r="B67" s="24">
        <v>47</v>
      </c>
      <c r="C67" s="24">
        <v>6</v>
      </c>
      <c r="D67" s="24">
        <v>4</v>
      </c>
      <c r="E67" s="24">
        <v>15</v>
      </c>
      <c r="F67" s="24">
        <v>14</v>
      </c>
      <c r="G67" s="24">
        <v>5</v>
      </c>
      <c r="H67" s="24">
        <v>3</v>
      </c>
      <c r="I67" s="24">
        <v>10</v>
      </c>
      <c r="J67" s="24">
        <v>19</v>
      </c>
    </row>
    <row r="68" spans="1:10">
      <c r="A68" s="8" t="s">
        <v>175</v>
      </c>
      <c r="B68" s="8"/>
      <c r="C68" s="8"/>
      <c r="D68" s="8"/>
      <c r="E68" s="8"/>
      <c r="F68" s="8"/>
      <c r="G68" s="8"/>
      <c r="H68" s="8"/>
      <c r="I68" s="8"/>
      <c r="J68" s="8"/>
    </row>
    <row r="69" spans="1:10">
      <c r="A69" s="23" t="s">
        <v>176</v>
      </c>
      <c r="B69" s="24">
        <v>425</v>
      </c>
      <c r="C69" s="24">
        <v>81</v>
      </c>
      <c r="D69" s="24">
        <v>103</v>
      </c>
      <c r="E69" s="24">
        <v>174</v>
      </c>
      <c r="F69" s="24">
        <v>52</v>
      </c>
      <c r="G69" s="24">
        <v>7</v>
      </c>
      <c r="H69" s="24">
        <v>8</v>
      </c>
      <c r="I69" s="24">
        <v>184</v>
      </c>
      <c r="J69" s="24">
        <v>59</v>
      </c>
    </row>
    <row r="70" spans="1:10">
      <c r="A70" s="23" t="s">
        <v>177</v>
      </c>
      <c r="B70" s="24">
        <v>811</v>
      </c>
      <c r="C70" s="24">
        <v>160</v>
      </c>
      <c r="D70" s="24">
        <v>192</v>
      </c>
      <c r="E70" s="24">
        <v>343</v>
      </c>
      <c r="F70" s="24">
        <v>93</v>
      </c>
      <c r="G70" s="24">
        <v>7</v>
      </c>
      <c r="H70" s="24">
        <v>16</v>
      </c>
      <c r="I70" s="24">
        <v>352</v>
      </c>
      <c r="J70" s="24">
        <v>100</v>
      </c>
    </row>
    <row r="71" spans="1:10">
      <c r="A71" s="23" t="s">
        <v>178</v>
      </c>
      <c r="B71" s="24">
        <v>207</v>
      </c>
      <c r="C71" s="24">
        <v>41</v>
      </c>
      <c r="D71" s="24">
        <v>57</v>
      </c>
      <c r="E71" s="24">
        <v>76</v>
      </c>
      <c r="F71" s="24">
        <v>24</v>
      </c>
      <c r="G71" s="24">
        <v>6</v>
      </c>
      <c r="H71" s="24">
        <v>3</v>
      </c>
      <c r="I71" s="24">
        <v>98</v>
      </c>
      <c r="J71" s="24">
        <v>30</v>
      </c>
    </row>
    <row r="72" spans="1:10">
      <c r="A72" s="23" t="s">
        <v>179</v>
      </c>
      <c r="B72" s="24">
        <v>154</v>
      </c>
      <c r="C72" s="24">
        <v>42</v>
      </c>
      <c r="D72" s="24">
        <v>47</v>
      </c>
      <c r="E72" s="24">
        <v>50</v>
      </c>
      <c r="F72" s="24">
        <v>14</v>
      </c>
      <c r="G72" s="24">
        <v>1</v>
      </c>
      <c r="H72" s="24">
        <v>0</v>
      </c>
      <c r="I72" s="24">
        <v>89</v>
      </c>
      <c r="J72" s="24">
        <v>15</v>
      </c>
    </row>
    <row r="73" spans="1:10">
      <c r="A73" s="23" t="s">
        <v>180</v>
      </c>
      <c r="B73" s="24">
        <v>318</v>
      </c>
      <c r="C73" s="24">
        <v>67</v>
      </c>
      <c r="D73" s="24">
        <v>85</v>
      </c>
      <c r="E73" s="24">
        <v>113</v>
      </c>
      <c r="F73" s="24">
        <v>42</v>
      </c>
      <c r="G73" s="24">
        <v>5</v>
      </c>
      <c r="H73" s="24">
        <v>6</v>
      </c>
      <c r="I73" s="24">
        <v>152</v>
      </c>
      <c r="J73" s="24">
        <v>47</v>
      </c>
    </row>
    <row r="74" spans="1:10">
      <c r="A74" s="23" t="s">
        <v>181</v>
      </c>
      <c r="B74" s="24">
        <v>203</v>
      </c>
      <c r="C74" s="24">
        <v>44</v>
      </c>
      <c r="D74" s="24">
        <v>54</v>
      </c>
      <c r="E74" s="24">
        <v>69</v>
      </c>
      <c r="F74" s="24">
        <v>30</v>
      </c>
      <c r="G74" s="24">
        <v>4</v>
      </c>
      <c r="H74" s="24">
        <v>2</v>
      </c>
      <c r="I74" s="24">
        <v>98</v>
      </c>
      <c r="J74" s="24">
        <v>34</v>
      </c>
    </row>
    <row r="75" spans="1:10">
      <c r="A75" s="23" t="s">
        <v>182</v>
      </c>
      <c r="B75" s="24">
        <v>79</v>
      </c>
      <c r="C75" s="24">
        <v>23</v>
      </c>
      <c r="D75" s="24">
        <v>16</v>
      </c>
      <c r="E75" s="24">
        <v>20</v>
      </c>
      <c r="F75" s="24">
        <v>12</v>
      </c>
      <c r="G75" s="24">
        <v>7</v>
      </c>
      <c r="H75" s="24">
        <v>1</v>
      </c>
      <c r="I75" s="24">
        <v>39</v>
      </c>
      <c r="J75" s="24">
        <v>19</v>
      </c>
    </row>
    <row r="76" spans="1:10">
      <c r="A76" s="23" t="s">
        <v>183</v>
      </c>
      <c r="B76" s="24">
        <v>68</v>
      </c>
      <c r="C76" s="24">
        <v>24</v>
      </c>
      <c r="D76" s="24">
        <v>12</v>
      </c>
      <c r="E76" s="24">
        <v>27</v>
      </c>
      <c r="F76" s="24">
        <v>2</v>
      </c>
      <c r="G76" s="24">
        <v>2</v>
      </c>
      <c r="H76" s="24">
        <v>1</v>
      </c>
      <c r="I76" s="24">
        <v>36</v>
      </c>
      <c r="J76" s="24">
        <v>4</v>
      </c>
    </row>
    <row r="77" spans="1:10">
      <c r="A77" s="23" t="s">
        <v>184</v>
      </c>
      <c r="B77" s="24">
        <v>586</v>
      </c>
      <c r="C77" s="24">
        <v>113</v>
      </c>
      <c r="D77" s="24">
        <v>128</v>
      </c>
      <c r="E77" s="24">
        <v>237</v>
      </c>
      <c r="F77" s="24">
        <v>91</v>
      </c>
      <c r="G77" s="24">
        <v>10</v>
      </c>
      <c r="H77" s="24">
        <v>7</v>
      </c>
      <c r="I77" s="24">
        <v>241</v>
      </c>
      <c r="J77" s="24">
        <v>101</v>
      </c>
    </row>
    <row r="78" spans="1:10">
      <c r="A78" s="23" t="s">
        <v>185</v>
      </c>
      <c r="B78" s="24">
        <v>276</v>
      </c>
      <c r="C78" s="24">
        <v>57</v>
      </c>
      <c r="D78" s="24">
        <v>77</v>
      </c>
      <c r="E78" s="24">
        <v>95</v>
      </c>
      <c r="F78" s="24">
        <v>38</v>
      </c>
      <c r="G78" s="24">
        <v>5</v>
      </c>
      <c r="H78" s="24">
        <v>4</v>
      </c>
      <c r="I78" s="24">
        <v>134</v>
      </c>
      <c r="J78" s="24">
        <v>43</v>
      </c>
    </row>
    <row r="79" spans="1:10">
      <c r="A79" s="23" t="s">
        <v>152</v>
      </c>
      <c r="B79" s="24">
        <v>197</v>
      </c>
      <c r="C79" s="24">
        <v>31</v>
      </c>
      <c r="D79" s="24">
        <v>32</v>
      </c>
      <c r="E79" s="24">
        <v>79</v>
      </c>
      <c r="F79" s="24">
        <v>40</v>
      </c>
      <c r="G79" s="24">
        <v>12</v>
      </c>
      <c r="H79" s="24">
        <v>3</v>
      </c>
      <c r="I79" s="24">
        <v>63</v>
      </c>
      <c r="J79" s="24">
        <v>52</v>
      </c>
    </row>
    <row r="80" spans="1:10">
      <c r="A80" s="23" t="s">
        <v>186</v>
      </c>
      <c r="B80" s="24">
        <v>944</v>
      </c>
      <c r="C80" s="24">
        <v>77</v>
      </c>
      <c r="D80" s="24">
        <v>115</v>
      </c>
      <c r="E80" s="24">
        <v>396</v>
      </c>
      <c r="F80" s="24">
        <v>262</v>
      </c>
      <c r="G80" s="24">
        <v>81</v>
      </c>
      <c r="H80" s="24">
        <v>13</v>
      </c>
      <c r="I80" s="24">
        <v>192</v>
      </c>
      <c r="J80" s="24">
        <v>343</v>
      </c>
    </row>
    <row r="81" spans="1:10">
      <c r="A81" s="23" t="s">
        <v>128</v>
      </c>
      <c r="B81" s="24">
        <v>41</v>
      </c>
      <c r="C81" s="24">
        <v>4</v>
      </c>
      <c r="D81" s="24">
        <v>5</v>
      </c>
      <c r="E81" s="24">
        <v>13</v>
      </c>
      <c r="F81" s="24">
        <v>14</v>
      </c>
      <c r="G81" s="24">
        <v>4</v>
      </c>
      <c r="H81" s="24">
        <v>1</v>
      </c>
      <c r="I81" s="24">
        <v>9</v>
      </c>
      <c r="J81" s="24">
        <v>18</v>
      </c>
    </row>
    <row r="82" spans="1:10">
      <c r="A82" s="8" t="s">
        <v>187</v>
      </c>
      <c r="B82" s="8"/>
      <c r="C82" s="8"/>
      <c r="D82" s="8"/>
      <c r="E82" s="8"/>
      <c r="F82" s="8"/>
      <c r="G82" s="8"/>
      <c r="H82" s="8"/>
      <c r="I82" s="8"/>
      <c r="J82" s="8"/>
    </row>
    <row r="83" spans="1:10">
      <c r="A83" s="23" t="s">
        <v>188</v>
      </c>
      <c r="B83" s="24">
        <v>2041</v>
      </c>
      <c r="C83" s="24">
        <v>284</v>
      </c>
      <c r="D83" s="24">
        <v>385</v>
      </c>
      <c r="E83" s="24">
        <v>888</v>
      </c>
      <c r="F83" s="24">
        <v>365</v>
      </c>
      <c r="G83" s="24">
        <v>92</v>
      </c>
      <c r="H83" s="24">
        <v>27</v>
      </c>
      <c r="I83" s="24">
        <v>669</v>
      </c>
      <c r="J83" s="24">
        <v>457</v>
      </c>
    </row>
    <row r="84" spans="1:10">
      <c r="A84" s="23" t="s">
        <v>189</v>
      </c>
      <c r="B84" s="24">
        <v>221</v>
      </c>
      <c r="C84" s="24">
        <v>47</v>
      </c>
      <c r="D84" s="24">
        <v>47</v>
      </c>
      <c r="E84" s="24">
        <v>71</v>
      </c>
      <c r="F84" s="24">
        <v>42</v>
      </c>
      <c r="G84" s="24">
        <v>7</v>
      </c>
      <c r="H84" s="24">
        <v>7</v>
      </c>
      <c r="I84" s="24">
        <v>94</v>
      </c>
      <c r="J84" s="24">
        <v>49</v>
      </c>
    </row>
    <row r="85" spans="1:10">
      <c r="A85" s="23" t="s">
        <v>190</v>
      </c>
      <c r="B85" s="24">
        <v>64</v>
      </c>
      <c r="C85" s="24">
        <v>7</v>
      </c>
      <c r="D85" s="24">
        <v>12</v>
      </c>
      <c r="E85" s="24">
        <v>24</v>
      </c>
      <c r="F85" s="24">
        <v>14</v>
      </c>
      <c r="G85" s="24">
        <v>6</v>
      </c>
      <c r="H85" s="24">
        <v>1</v>
      </c>
      <c r="I85" s="24">
        <v>19</v>
      </c>
      <c r="J85" s="24">
        <v>20</v>
      </c>
    </row>
    <row r="86" spans="1:10">
      <c r="A86" s="23" t="s">
        <v>191</v>
      </c>
      <c r="B86" s="24">
        <v>158</v>
      </c>
      <c r="C86" s="24">
        <v>20</v>
      </c>
      <c r="D86" s="24">
        <v>15</v>
      </c>
      <c r="E86" s="24">
        <v>57</v>
      </c>
      <c r="F86" s="24">
        <v>54</v>
      </c>
      <c r="G86" s="24">
        <v>6</v>
      </c>
      <c r="H86" s="24">
        <v>6</v>
      </c>
      <c r="I86" s="24">
        <v>35</v>
      </c>
      <c r="J86" s="24">
        <v>60</v>
      </c>
    </row>
    <row r="87" spans="1:10">
      <c r="A87" s="23" t="s">
        <v>192</v>
      </c>
      <c r="B87" s="24">
        <v>120</v>
      </c>
      <c r="C87" s="24">
        <v>15</v>
      </c>
      <c r="D87" s="24">
        <v>21</v>
      </c>
      <c r="E87" s="24">
        <v>46</v>
      </c>
      <c r="F87" s="24">
        <v>30</v>
      </c>
      <c r="G87" s="24">
        <v>7</v>
      </c>
      <c r="H87" s="24">
        <v>1</v>
      </c>
      <c r="I87" s="24">
        <v>36</v>
      </c>
      <c r="J87" s="24">
        <v>37</v>
      </c>
    </row>
    <row r="88" spans="1:10">
      <c r="A88" s="23" t="s">
        <v>193</v>
      </c>
      <c r="B88" s="24">
        <v>10</v>
      </c>
      <c r="C88" s="24">
        <v>0</v>
      </c>
      <c r="D88" s="24">
        <v>1</v>
      </c>
      <c r="E88" s="24">
        <v>3</v>
      </c>
      <c r="F88" s="24">
        <v>5</v>
      </c>
      <c r="G88" s="24">
        <v>1</v>
      </c>
      <c r="H88" s="24">
        <v>0</v>
      </c>
      <c r="I88" s="24">
        <v>1</v>
      </c>
      <c r="J88" s="24">
        <v>6</v>
      </c>
    </row>
    <row r="89" spans="1:10">
      <c r="A89" s="23" t="s">
        <v>152</v>
      </c>
      <c r="B89" s="24">
        <v>39</v>
      </c>
      <c r="C89" s="24">
        <v>5</v>
      </c>
      <c r="D89" s="24">
        <v>6</v>
      </c>
      <c r="E89" s="24">
        <v>14</v>
      </c>
      <c r="F89" s="24">
        <v>6</v>
      </c>
      <c r="G89" s="24">
        <v>7</v>
      </c>
      <c r="H89" s="24">
        <v>1</v>
      </c>
      <c r="I89" s="24">
        <v>11</v>
      </c>
      <c r="J89" s="24">
        <v>13</v>
      </c>
    </row>
    <row r="90" spans="1:10">
      <c r="A90" s="23" t="s">
        <v>128</v>
      </c>
      <c r="B90" s="24">
        <v>24</v>
      </c>
      <c r="C90" s="24">
        <v>2</v>
      </c>
      <c r="D90" s="24">
        <v>2</v>
      </c>
      <c r="E90" s="24">
        <v>11</v>
      </c>
      <c r="F90" s="24">
        <v>5</v>
      </c>
      <c r="G90" s="24">
        <v>3</v>
      </c>
      <c r="H90" s="24">
        <v>1</v>
      </c>
      <c r="I90" s="24">
        <v>4</v>
      </c>
      <c r="J90" s="24">
        <v>8</v>
      </c>
    </row>
    <row r="91" spans="1:10">
      <c r="A91" s="8" t="s">
        <v>194</v>
      </c>
      <c r="B91" s="8"/>
      <c r="C91" s="8"/>
      <c r="D91" s="8"/>
      <c r="E91" s="8"/>
      <c r="F91" s="8"/>
      <c r="G91" s="8"/>
      <c r="H91" s="8"/>
      <c r="I91" s="8"/>
      <c r="J91" s="8"/>
    </row>
    <row r="92" spans="1:10">
      <c r="A92" s="23" t="s">
        <v>195</v>
      </c>
      <c r="B92" s="24">
        <v>1341</v>
      </c>
      <c r="C92" s="24">
        <v>220</v>
      </c>
      <c r="D92" s="24">
        <v>276</v>
      </c>
      <c r="E92" s="24">
        <v>577</v>
      </c>
      <c r="F92" s="24">
        <v>218</v>
      </c>
      <c r="G92" s="24">
        <v>27</v>
      </c>
      <c r="H92" s="24">
        <v>23</v>
      </c>
      <c r="I92" s="24">
        <v>496</v>
      </c>
      <c r="J92" s="24">
        <v>245</v>
      </c>
    </row>
    <row r="93" spans="1:10">
      <c r="A93" s="23" t="s">
        <v>196</v>
      </c>
      <c r="B93" s="24">
        <v>523</v>
      </c>
      <c r="C93" s="24">
        <v>97</v>
      </c>
      <c r="D93" s="24">
        <v>111</v>
      </c>
      <c r="E93" s="24">
        <v>219</v>
      </c>
      <c r="F93" s="24">
        <v>75</v>
      </c>
      <c r="G93" s="24">
        <v>13</v>
      </c>
      <c r="H93" s="24">
        <v>8</v>
      </c>
      <c r="I93" s="24">
        <v>208</v>
      </c>
      <c r="J93" s="24">
        <v>88</v>
      </c>
    </row>
    <row r="94" spans="1:10">
      <c r="A94" s="23" t="s">
        <v>197</v>
      </c>
      <c r="B94" s="24">
        <v>116</v>
      </c>
      <c r="C94" s="24">
        <v>16</v>
      </c>
      <c r="D94" s="24">
        <v>12</v>
      </c>
      <c r="E94" s="24">
        <v>49</v>
      </c>
      <c r="F94" s="24">
        <v>30</v>
      </c>
      <c r="G94" s="24">
        <v>4</v>
      </c>
      <c r="H94" s="24">
        <v>5</v>
      </c>
      <c r="I94" s="24">
        <v>28</v>
      </c>
      <c r="J94" s="24">
        <v>34</v>
      </c>
    </row>
    <row r="95" spans="1:10">
      <c r="A95" s="23" t="s">
        <v>198</v>
      </c>
      <c r="B95" s="24">
        <v>25</v>
      </c>
      <c r="C95" s="24">
        <v>0</v>
      </c>
      <c r="D95" s="24">
        <v>4</v>
      </c>
      <c r="E95" s="24">
        <v>11</v>
      </c>
      <c r="F95" s="24">
        <v>9</v>
      </c>
      <c r="G95" s="24">
        <v>0</v>
      </c>
      <c r="H95" s="24">
        <v>1</v>
      </c>
      <c r="I95" s="24">
        <v>4</v>
      </c>
      <c r="J95" s="24">
        <v>9</v>
      </c>
    </row>
    <row r="96" spans="1:10">
      <c r="A96" s="23" t="s">
        <v>199</v>
      </c>
      <c r="B96" s="24">
        <v>68</v>
      </c>
      <c r="C96" s="24">
        <v>13</v>
      </c>
      <c r="D96" s="24">
        <v>17</v>
      </c>
      <c r="E96" s="24">
        <v>24</v>
      </c>
      <c r="F96" s="24">
        <v>12</v>
      </c>
      <c r="G96" s="24">
        <v>2</v>
      </c>
      <c r="H96" s="24">
        <v>0</v>
      </c>
      <c r="I96" s="24">
        <v>30</v>
      </c>
      <c r="J96" s="24">
        <v>14</v>
      </c>
    </row>
    <row r="97" spans="1:10">
      <c r="A97" s="23" t="s">
        <v>200</v>
      </c>
      <c r="B97" s="24">
        <v>1248</v>
      </c>
      <c r="C97" s="24">
        <v>203</v>
      </c>
      <c r="D97" s="24">
        <v>283</v>
      </c>
      <c r="E97" s="24">
        <v>552</v>
      </c>
      <c r="F97" s="24">
        <v>175</v>
      </c>
      <c r="G97" s="24">
        <v>19</v>
      </c>
      <c r="H97" s="24">
        <v>16</v>
      </c>
      <c r="I97" s="24">
        <v>486</v>
      </c>
      <c r="J97" s="24">
        <v>194</v>
      </c>
    </row>
    <row r="98" spans="1:10">
      <c r="A98" s="23" t="s">
        <v>201</v>
      </c>
      <c r="B98" s="24">
        <v>725</v>
      </c>
      <c r="C98" s="24">
        <v>58</v>
      </c>
      <c r="D98" s="24">
        <v>116</v>
      </c>
      <c r="E98" s="24">
        <v>301</v>
      </c>
      <c r="F98" s="24">
        <v>185</v>
      </c>
      <c r="G98" s="24">
        <v>52</v>
      </c>
      <c r="H98" s="24">
        <v>13</v>
      </c>
      <c r="I98" s="24">
        <v>174</v>
      </c>
      <c r="J98" s="24">
        <v>237</v>
      </c>
    </row>
    <row r="99" spans="1:10">
      <c r="A99" s="23" t="s">
        <v>202</v>
      </c>
      <c r="B99" s="24">
        <v>550</v>
      </c>
      <c r="C99" s="24">
        <v>87</v>
      </c>
      <c r="D99" s="24">
        <v>101</v>
      </c>
      <c r="E99" s="24">
        <v>221</v>
      </c>
      <c r="F99" s="24">
        <v>112</v>
      </c>
      <c r="G99" s="24">
        <v>15</v>
      </c>
      <c r="H99" s="24">
        <v>14</v>
      </c>
      <c r="I99" s="24">
        <v>188</v>
      </c>
      <c r="J99" s="24">
        <v>127</v>
      </c>
    </row>
    <row r="100" spans="1:10">
      <c r="A100" s="23" t="s">
        <v>203</v>
      </c>
      <c r="B100" s="24">
        <v>563</v>
      </c>
      <c r="C100" s="24">
        <v>115</v>
      </c>
      <c r="D100" s="24">
        <v>125</v>
      </c>
      <c r="E100" s="24">
        <v>222</v>
      </c>
      <c r="F100" s="24">
        <v>79</v>
      </c>
      <c r="G100" s="24">
        <v>11</v>
      </c>
      <c r="H100" s="24">
        <v>11</v>
      </c>
      <c r="I100" s="24">
        <v>240</v>
      </c>
      <c r="J100" s="24">
        <v>90</v>
      </c>
    </row>
    <row r="101" spans="1:10">
      <c r="A101" s="23" t="s">
        <v>204</v>
      </c>
      <c r="B101" s="24">
        <v>319</v>
      </c>
      <c r="C101" s="24">
        <v>38</v>
      </c>
      <c r="D101" s="24">
        <v>47</v>
      </c>
      <c r="E101" s="24">
        <v>116</v>
      </c>
      <c r="F101" s="24">
        <v>86</v>
      </c>
      <c r="G101" s="24">
        <v>24</v>
      </c>
      <c r="H101" s="24">
        <v>8</v>
      </c>
      <c r="I101" s="24">
        <v>85</v>
      </c>
      <c r="J101" s="24">
        <v>110</v>
      </c>
    </row>
    <row r="102" spans="1:10">
      <c r="A102" s="23" t="s">
        <v>205</v>
      </c>
      <c r="B102" s="24">
        <v>6</v>
      </c>
      <c r="C102" s="24">
        <v>1</v>
      </c>
      <c r="D102" s="24">
        <v>0</v>
      </c>
      <c r="E102" s="24">
        <v>2</v>
      </c>
      <c r="F102" s="24">
        <v>3</v>
      </c>
      <c r="G102" s="24">
        <v>0</v>
      </c>
      <c r="H102" s="24">
        <v>0</v>
      </c>
      <c r="I102" s="24">
        <v>1</v>
      </c>
      <c r="J102" s="24">
        <v>3</v>
      </c>
    </row>
    <row r="103" spans="1:10">
      <c r="A103" s="23" t="s">
        <v>206</v>
      </c>
      <c r="B103" s="24">
        <v>42</v>
      </c>
      <c r="C103" s="24">
        <v>0</v>
      </c>
      <c r="D103" s="24">
        <v>2</v>
      </c>
      <c r="E103" s="24">
        <v>11</v>
      </c>
      <c r="F103" s="24">
        <v>12</v>
      </c>
      <c r="G103" s="24">
        <v>16</v>
      </c>
      <c r="H103" s="24">
        <v>1</v>
      </c>
      <c r="I103" s="24">
        <v>2</v>
      </c>
      <c r="J103" s="24">
        <v>28</v>
      </c>
    </row>
    <row r="104" spans="1:10">
      <c r="A104" s="23" t="s">
        <v>152</v>
      </c>
      <c r="B104" s="24">
        <v>39</v>
      </c>
      <c r="C104" s="24">
        <v>3</v>
      </c>
      <c r="D104" s="24">
        <v>5</v>
      </c>
      <c r="E104" s="24">
        <v>8</v>
      </c>
      <c r="F104" s="24">
        <v>12</v>
      </c>
      <c r="G104" s="24">
        <v>9</v>
      </c>
      <c r="H104" s="24">
        <v>2</v>
      </c>
      <c r="I104" s="24">
        <v>8</v>
      </c>
      <c r="J104" s="24">
        <v>21</v>
      </c>
    </row>
    <row r="105" spans="1:10">
      <c r="A105" s="23" t="s">
        <v>128</v>
      </c>
      <c r="B105" s="24">
        <v>193</v>
      </c>
      <c r="C105" s="24">
        <v>30</v>
      </c>
      <c r="D105" s="24">
        <v>23</v>
      </c>
      <c r="E105" s="24">
        <v>79</v>
      </c>
      <c r="F105" s="24">
        <v>40</v>
      </c>
      <c r="G105" s="24">
        <v>15</v>
      </c>
      <c r="H105" s="24">
        <v>6</v>
      </c>
      <c r="I105" s="24">
        <v>53</v>
      </c>
      <c r="J105" s="24">
        <v>55</v>
      </c>
    </row>
    <row r="106" spans="1:10">
      <c r="A106" s="8" t="s">
        <v>207</v>
      </c>
      <c r="B106" s="8"/>
      <c r="C106" s="8"/>
      <c r="D106" s="8"/>
      <c r="E106" s="8"/>
      <c r="F106" s="8"/>
      <c r="G106" s="8"/>
      <c r="H106" s="8"/>
      <c r="I106" s="8"/>
      <c r="J106" s="8"/>
    </row>
    <row r="107" spans="1:10">
      <c r="A107" s="23" t="s">
        <v>208</v>
      </c>
      <c r="B107" s="24">
        <v>1480</v>
      </c>
      <c r="C107" s="24">
        <v>178</v>
      </c>
      <c r="D107" s="24">
        <v>275</v>
      </c>
      <c r="E107" s="24">
        <v>629</v>
      </c>
      <c r="F107" s="24">
        <v>296</v>
      </c>
      <c r="G107" s="24">
        <v>84</v>
      </c>
      <c r="H107" s="24">
        <v>18</v>
      </c>
      <c r="I107" s="24">
        <v>453</v>
      </c>
      <c r="J107" s="24">
        <v>380</v>
      </c>
    </row>
    <row r="108" spans="1:10">
      <c r="A108" s="23" t="s">
        <v>209</v>
      </c>
      <c r="B108" s="24">
        <v>1280</v>
      </c>
      <c r="C108" s="24">
        <v>148</v>
      </c>
      <c r="D108" s="24">
        <v>219</v>
      </c>
      <c r="E108" s="24">
        <v>564</v>
      </c>
      <c r="F108" s="24">
        <v>260</v>
      </c>
      <c r="G108" s="24">
        <v>68</v>
      </c>
      <c r="H108" s="24">
        <v>21</v>
      </c>
      <c r="I108" s="24">
        <v>367</v>
      </c>
      <c r="J108" s="24">
        <v>328</v>
      </c>
    </row>
    <row r="109" spans="1:10">
      <c r="A109" s="23" t="s">
        <v>210</v>
      </c>
      <c r="B109" s="24">
        <v>1167</v>
      </c>
      <c r="C109" s="24">
        <v>126</v>
      </c>
      <c r="D109" s="24">
        <v>190</v>
      </c>
      <c r="E109" s="24">
        <v>515</v>
      </c>
      <c r="F109" s="24">
        <v>253</v>
      </c>
      <c r="G109" s="24">
        <v>61</v>
      </c>
      <c r="H109" s="24">
        <v>22</v>
      </c>
      <c r="I109" s="24">
        <v>316</v>
      </c>
      <c r="J109" s="24">
        <v>314</v>
      </c>
    </row>
    <row r="110" spans="1:10">
      <c r="A110" s="23" t="s">
        <v>211</v>
      </c>
      <c r="B110" s="24">
        <v>715</v>
      </c>
      <c r="C110" s="24">
        <v>96</v>
      </c>
      <c r="D110" s="24">
        <v>130</v>
      </c>
      <c r="E110" s="24">
        <v>290</v>
      </c>
      <c r="F110" s="24">
        <v>148</v>
      </c>
      <c r="G110" s="24">
        <v>40</v>
      </c>
      <c r="H110" s="24">
        <v>11</v>
      </c>
      <c r="I110" s="24">
        <v>226</v>
      </c>
      <c r="J110" s="24">
        <v>188</v>
      </c>
    </row>
    <row r="111" spans="1:10">
      <c r="A111" s="23" t="s">
        <v>212</v>
      </c>
      <c r="B111" s="24">
        <v>387</v>
      </c>
      <c r="C111" s="24">
        <v>70</v>
      </c>
      <c r="D111" s="24">
        <v>85</v>
      </c>
      <c r="E111" s="24">
        <v>154</v>
      </c>
      <c r="F111" s="24">
        <v>60</v>
      </c>
      <c r="G111" s="24">
        <v>11</v>
      </c>
      <c r="H111" s="24">
        <v>7</v>
      </c>
      <c r="I111" s="24">
        <v>155</v>
      </c>
      <c r="J111" s="24">
        <v>71</v>
      </c>
    </row>
    <row r="112" spans="1:10">
      <c r="A112" s="23" t="s">
        <v>213</v>
      </c>
      <c r="B112" s="24">
        <v>404</v>
      </c>
      <c r="C112" s="24">
        <v>46</v>
      </c>
      <c r="D112" s="24">
        <v>62</v>
      </c>
      <c r="E112" s="24">
        <v>150</v>
      </c>
      <c r="F112" s="24">
        <v>105</v>
      </c>
      <c r="G112" s="24">
        <v>29</v>
      </c>
      <c r="H112" s="24">
        <v>12</v>
      </c>
      <c r="I112" s="24">
        <v>108</v>
      </c>
      <c r="J112" s="24">
        <v>134</v>
      </c>
    </row>
    <row r="113" spans="1:10">
      <c r="A113" s="23" t="s">
        <v>214</v>
      </c>
      <c r="B113" s="24">
        <v>595</v>
      </c>
      <c r="C113" s="24">
        <v>81</v>
      </c>
      <c r="D113" s="24">
        <v>116</v>
      </c>
      <c r="E113" s="24">
        <v>261</v>
      </c>
      <c r="F113" s="24">
        <v>107</v>
      </c>
      <c r="G113" s="24">
        <v>21</v>
      </c>
      <c r="H113" s="24">
        <v>9</v>
      </c>
      <c r="I113" s="24">
        <v>197</v>
      </c>
      <c r="J113" s="24">
        <v>128</v>
      </c>
    </row>
    <row r="114" spans="1:10">
      <c r="A114" s="23" t="s">
        <v>215</v>
      </c>
      <c r="B114" s="24">
        <v>215</v>
      </c>
      <c r="C114" s="24">
        <v>34</v>
      </c>
      <c r="D114" s="24">
        <v>38</v>
      </c>
      <c r="E114" s="24">
        <v>78</v>
      </c>
      <c r="F114" s="24">
        <v>47</v>
      </c>
      <c r="G114" s="24">
        <v>12</v>
      </c>
      <c r="H114" s="24">
        <v>6</v>
      </c>
      <c r="I114" s="24">
        <v>72</v>
      </c>
      <c r="J114" s="24">
        <v>59</v>
      </c>
    </row>
    <row r="115" spans="1:10">
      <c r="A115" s="23" t="s">
        <v>216</v>
      </c>
      <c r="B115" s="24">
        <v>248</v>
      </c>
      <c r="C115" s="24">
        <v>28</v>
      </c>
      <c r="D115" s="24">
        <v>50</v>
      </c>
      <c r="E115" s="24">
        <v>89</v>
      </c>
      <c r="F115" s="24">
        <v>59</v>
      </c>
      <c r="G115" s="24">
        <v>17</v>
      </c>
      <c r="H115" s="24">
        <v>5</v>
      </c>
      <c r="I115" s="24">
        <v>78</v>
      </c>
      <c r="J115" s="24">
        <v>76</v>
      </c>
    </row>
    <row r="116" spans="1:10">
      <c r="A116" s="23" t="s">
        <v>217</v>
      </c>
      <c r="B116" s="24">
        <v>255</v>
      </c>
      <c r="C116" s="24">
        <v>47</v>
      </c>
      <c r="D116" s="24">
        <v>62</v>
      </c>
      <c r="E116" s="24">
        <v>87</v>
      </c>
      <c r="F116" s="24">
        <v>45</v>
      </c>
      <c r="G116" s="24">
        <v>11</v>
      </c>
      <c r="H116" s="24">
        <v>3</v>
      </c>
      <c r="I116" s="24">
        <v>109</v>
      </c>
      <c r="J116" s="24">
        <v>56</v>
      </c>
    </row>
    <row r="117" spans="1:10">
      <c r="A117" s="23" t="s">
        <v>218</v>
      </c>
      <c r="B117" s="24">
        <v>291</v>
      </c>
      <c r="C117" s="24">
        <v>60</v>
      </c>
      <c r="D117" s="24">
        <v>74</v>
      </c>
      <c r="E117" s="24">
        <v>109</v>
      </c>
      <c r="F117" s="24">
        <v>39</v>
      </c>
      <c r="G117" s="24">
        <v>5</v>
      </c>
      <c r="H117" s="24">
        <v>4</v>
      </c>
      <c r="I117" s="24">
        <v>134</v>
      </c>
      <c r="J117" s="24">
        <v>44</v>
      </c>
    </row>
    <row r="118" spans="1:10">
      <c r="A118" s="23" t="s">
        <v>219</v>
      </c>
      <c r="B118" s="24">
        <v>338</v>
      </c>
      <c r="C118" s="24">
        <v>71</v>
      </c>
      <c r="D118" s="24">
        <v>79</v>
      </c>
      <c r="E118" s="24">
        <v>126</v>
      </c>
      <c r="F118" s="24">
        <v>48</v>
      </c>
      <c r="G118" s="24">
        <v>11</v>
      </c>
      <c r="H118" s="24">
        <v>3</v>
      </c>
      <c r="I118" s="24">
        <v>150</v>
      </c>
      <c r="J118" s="24">
        <v>59</v>
      </c>
    </row>
    <row r="119" spans="1:10">
      <c r="A119" s="23" t="s">
        <v>220</v>
      </c>
      <c r="B119" s="24">
        <v>812</v>
      </c>
      <c r="C119" s="24">
        <v>134</v>
      </c>
      <c r="D119" s="24">
        <v>161</v>
      </c>
      <c r="E119" s="24">
        <v>348</v>
      </c>
      <c r="F119" s="24">
        <v>130</v>
      </c>
      <c r="G119" s="24">
        <v>21</v>
      </c>
      <c r="H119" s="24">
        <v>18</v>
      </c>
      <c r="I119" s="24">
        <v>295</v>
      </c>
      <c r="J119" s="24">
        <v>151</v>
      </c>
    </row>
    <row r="120" spans="1:10">
      <c r="A120" s="23" t="s">
        <v>221</v>
      </c>
      <c r="B120" s="24">
        <v>816</v>
      </c>
      <c r="C120" s="24">
        <v>117</v>
      </c>
      <c r="D120" s="24">
        <v>169</v>
      </c>
      <c r="E120" s="24">
        <v>342</v>
      </c>
      <c r="F120" s="24">
        <v>145</v>
      </c>
      <c r="G120" s="24">
        <v>29</v>
      </c>
      <c r="H120" s="24">
        <v>14</v>
      </c>
      <c r="I120" s="24">
        <v>286</v>
      </c>
      <c r="J120" s="24">
        <v>174</v>
      </c>
    </row>
    <row r="121" spans="1:10">
      <c r="A121" s="23" t="s">
        <v>152</v>
      </c>
      <c r="B121" s="24">
        <v>69</v>
      </c>
      <c r="C121" s="24">
        <v>13</v>
      </c>
      <c r="D121" s="24">
        <v>9</v>
      </c>
      <c r="E121" s="24">
        <v>24</v>
      </c>
      <c r="F121" s="24">
        <v>15</v>
      </c>
      <c r="G121" s="24">
        <v>7</v>
      </c>
      <c r="H121" s="24">
        <v>1</v>
      </c>
      <c r="I121" s="24">
        <v>22</v>
      </c>
      <c r="J121" s="24">
        <v>22</v>
      </c>
    </row>
    <row r="122" spans="1:10">
      <c r="A122" s="23" t="s">
        <v>222</v>
      </c>
      <c r="B122" s="24">
        <v>246</v>
      </c>
      <c r="C122" s="24">
        <v>44</v>
      </c>
      <c r="D122" s="24">
        <v>41</v>
      </c>
      <c r="E122" s="24">
        <v>107</v>
      </c>
      <c r="F122" s="24">
        <v>46</v>
      </c>
      <c r="G122" s="24">
        <v>8</v>
      </c>
      <c r="H122" s="24">
        <v>0</v>
      </c>
      <c r="I122" s="24">
        <v>85</v>
      </c>
      <c r="J122" s="24">
        <v>54</v>
      </c>
    </row>
    <row r="123" spans="1:10">
      <c r="A123" s="26" t="s">
        <v>128</v>
      </c>
      <c r="B123" s="27">
        <v>47</v>
      </c>
      <c r="C123" s="27">
        <v>7</v>
      </c>
      <c r="D123" s="27">
        <v>9</v>
      </c>
      <c r="E123" s="27">
        <v>15</v>
      </c>
      <c r="F123" s="27">
        <v>12</v>
      </c>
      <c r="G123" s="27">
        <v>2</v>
      </c>
      <c r="H123" s="27">
        <v>2</v>
      </c>
      <c r="I123" s="27">
        <v>16</v>
      </c>
      <c r="J123" s="27">
        <v>14</v>
      </c>
    </row>
  </sheetData>
  <phoneticPr fontId="2"/>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A0F5A-C9CD-4F18-AA32-1608A829C4A1}">
  <sheetPr codeName="Sheet11"/>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HYPERLINK("#'目次'!B17","[11]")</f>
        <v>[11]</v>
      </c>
    </row>
    <row r="3" spans="1:6">
      <c r="A3" s="6" t="s">
        <v>114</v>
      </c>
      <c r="B3" s="7" t="s">
        <v>314</v>
      </c>
    </row>
    <row r="4" spans="1:6">
      <c r="A4" s="6" t="s">
        <v>114</v>
      </c>
      <c r="B4" s="7" t="s">
        <v>315</v>
      </c>
    </row>
    <row r="5" spans="1:6" s="21" customFormat="1" ht="24">
      <c r="A5" s="19" t="s">
        <v>114</v>
      </c>
      <c r="B5" s="20" t="s">
        <v>118</v>
      </c>
      <c r="C5" s="20" t="s">
        <v>287</v>
      </c>
      <c r="D5" s="20" t="s">
        <v>316</v>
      </c>
      <c r="E5" s="20" t="s">
        <v>317</v>
      </c>
      <c r="F5" s="20" t="s">
        <v>128</v>
      </c>
    </row>
    <row r="6" spans="1:6">
      <c r="A6" s="22" t="s">
        <v>121</v>
      </c>
      <c r="B6" s="9">
        <v>2677</v>
      </c>
      <c r="C6" s="9">
        <v>1482</v>
      </c>
      <c r="D6" s="9">
        <v>563</v>
      </c>
      <c r="E6" s="9">
        <v>549</v>
      </c>
      <c r="F6" s="9">
        <v>83</v>
      </c>
    </row>
    <row r="7" spans="1:6">
      <c r="A7" s="8" t="s">
        <v>122</v>
      </c>
      <c r="B7" s="8"/>
      <c r="C7" s="8"/>
      <c r="D7" s="8"/>
      <c r="E7" s="8"/>
      <c r="F7" s="8"/>
    </row>
    <row r="8" spans="1:6">
      <c r="A8" s="23" t="s">
        <v>123</v>
      </c>
      <c r="B8" s="24">
        <v>380</v>
      </c>
      <c r="C8" s="24">
        <v>308</v>
      </c>
      <c r="D8" s="24">
        <v>57</v>
      </c>
      <c r="E8" s="24">
        <v>10</v>
      </c>
      <c r="F8" s="24">
        <v>5</v>
      </c>
    </row>
    <row r="9" spans="1:6">
      <c r="A9" s="23" t="s">
        <v>124</v>
      </c>
      <c r="B9" s="24">
        <v>489</v>
      </c>
      <c r="C9" s="24">
        <v>349</v>
      </c>
      <c r="D9" s="24">
        <v>99</v>
      </c>
      <c r="E9" s="24">
        <v>29</v>
      </c>
      <c r="F9" s="24">
        <v>12</v>
      </c>
    </row>
    <row r="10" spans="1:6">
      <c r="A10" s="23" t="s">
        <v>125</v>
      </c>
      <c r="B10" s="24">
        <v>1114</v>
      </c>
      <c r="C10" s="24">
        <v>634</v>
      </c>
      <c r="D10" s="24">
        <v>265</v>
      </c>
      <c r="E10" s="24">
        <v>192</v>
      </c>
      <c r="F10" s="24">
        <v>23</v>
      </c>
    </row>
    <row r="11" spans="1:6">
      <c r="A11" s="23" t="s">
        <v>126</v>
      </c>
      <c r="B11" s="24">
        <v>521</v>
      </c>
      <c r="C11" s="24">
        <v>164</v>
      </c>
      <c r="D11" s="24">
        <v>124</v>
      </c>
      <c r="E11" s="24">
        <v>220</v>
      </c>
      <c r="F11" s="24">
        <v>13</v>
      </c>
    </row>
    <row r="12" spans="1:6">
      <c r="A12" s="23" t="s">
        <v>127</v>
      </c>
      <c r="B12" s="24">
        <v>129</v>
      </c>
      <c r="C12" s="24">
        <v>22</v>
      </c>
      <c r="D12" s="24">
        <v>15</v>
      </c>
      <c r="E12" s="24">
        <v>91</v>
      </c>
      <c r="F12" s="24">
        <v>1</v>
      </c>
    </row>
    <row r="13" spans="1:6">
      <c r="A13" s="23" t="s">
        <v>128</v>
      </c>
      <c r="B13" s="24">
        <v>44</v>
      </c>
      <c r="C13" s="24">
        <v>5</v>
      </c>
      <c r="D13" s="24">
        <v>3</v>
      </c>
      <c r="E13" s="24">
        <v>7</v>
      </c>
      <c r="F13" s="24">
        <v>29</v>
      </c>
    </row>
    <row r="14" spans="1:6">
      <c r="A14" s="8" t="s">
        <v>129</v>
      </c>
      <c r="B14" s="8"/>
      <c r="C14" s="8"/>
      <c r="D14" s="8"/>
      <c r="E14" s="8"/>
      <c r="F14" s="8"/>
    </row>
    <row r="15" spans="1:6">
      <c r="A15" s="23" t="s">
        <v>130</v>
      </c>
      <c r="B15" s="24">
        <v>799</v>
      </c>
      <c r="C15" s="24">
        <v>543</v>
      </c>
      <c r="D15" s="24">
        <v>157</v>
      </c>
      <c r="E15" s="24">
        <v>88</v>
      </c>
      <c r="F15" s="24">
        <v>11</v>
      </c>
    </row>
    <row r="16" spans="1:6">
      <c r="A16" s="23" t="s">
        <v>131</v>
      </c>
      <c r="B16" s="24">
        <v>1245</v>
      </c>
      <c r="C16" s="24">
        <v>702</v>
      </c>
      <c r="D16" s="24">
        <v>282</v>
      </c>
      <c r="E16" s="24">
        <v>234</v>
      </c>
      <c r="F16" s="24">
        <v>27</v>
      </c>
    </row>
    <row r="17" spans="1:6">
      <c r="A17" s="23" t="s">
        <v>132</v>
      </c>
      <c r="B17" s="24">
        <v>504</v>
      </c>
      <c r="C17" s="24">
        <v>209</v>
      </c>
      <c r="D17" s="24">
        <v>104</v>
      </c>
      <c r="E17" s="24">
        <v>178</v>
      </c>
      <c r="F17" s="24">
        <v>13</v>
      </c>
    </row>
    <row r="18" spans="1:6">
      <c r="A18" s="23" t="s">
        <v>133</v>
      </c>
      <c r="B18" s="24">
        <v>82</v>
      </c>
      <c r="C18" s="24">
        <v>21</v>
      </c>
      <c r="D18" s="24">
        <v>19</v>
      </c>
      <c r="E18" s="24">
        <v>42</v>
      </c>
      <c r="F18" s="24">
        <v>0</v>
      </c>
    </row>
    <row r="19" spans="1:6">
      <c r="A19" s="23" t="s">
        <v>128</v>
      </c>
      <c r="B19" s="24">
        <v>47</v>
      </c>
      <c r="C19" s="24">
        <v>7</v>
      </c>
      <c r="D19" s="24">
        <v>1</v>
      </c>
      <c r="E19" s="24">
        <v>7</v>
      </c>
      <c r="F19" s="24">
        <v>32</v>
      </c>
    </row>
    <row r="20" spans="1:6">
      <c r="A20" s="8" t="s">
        <v>134</v>
      </c>
      <c r="B20" s="8"/>
      <c r="C20" s="8"/>
      <c r="D20" s="8"/>
      <c r="E20" s="8"/>
      <c r="F20" s="8"/>
    </row>
    <row r="21" spans="1:6">
      <c r="A21" s="23" t="s">
        <v>135</v>
      </c>
      <c r="B21" s="24">
        <v>128</v>
      </c>
      <c r="C21" s="24">
        <v>67</v>
      </c>
      <c r="D21" s="24">
        <v>23</v>
      </c>
      <c r="E21" s="24">
        <v>34</v>
      </c>
      <c r="F21" s="24">
        <v>4</v>
      </c>
    </row>
    <row r="22" spans="1:6">
      <c r="A22" s="23" t="s">
        <v>136</v>
      </c>
      <c r="B22" s="24">
        <v>138</v>
      </c>
      <c r="C22" s="24">
        <v>75</v>
      </c>
      <c r="D22" s="24">
        <v>31</v>
      </c>
      <c r="E22" s="24">
        <v>28</v>
      </c>
      <c r="F22" s="24">
        <v>4</v>
      </c>
    </row>
    <row r="23" spans="1:6">
      <c r="A23" s="23" t="s">
        <v>137</v>
      </c>
      <c r="B23" s="24">
        <v>119</v>
      </c>
      <c r="C23" s="24">
        <v>78</v>
      </c>
      <c r="D23" s="24">
        <v>25</v>
      </c>
      <c r="E23" s="24">
        <v>16</v>
      </c>
      <c r="F23" s="24">
        <v>0</v>
      </c>
    </row>
    <row r="24" spans="1:6">
      <c r="A24" s="23" t="s">
        <v>138</v>
      </c>
      <c r="B24" s="24">
        <v>142</v>
      </c>
      <c r="C24" s="24">
        <v>88</v>
      </c>
      <c r="D24" s="24">
        <v>28</v>
      </c>
      <c r="E24" s="24">
        <v>23</v>
      </c>
      <c r="F24" s="24">
        <v>3</v>
      </c>
    </row>
    <row r="25" spans="1:6">
      <c r="A25" s="23" t="s">
        <v>139</v>
      </c>
      <c r="B25" s="24">
        <v>170</v>
      </c>
      <c r="C25" s="24">
        <v>97</v>
      </c>
      <c r="D25" s="24">
        <v>38</v>
      </c>
      <c r="E25" s="24">
        <v>32</v>
      </c>
      <c r="F25" s="24">
        <v>3</v>
      </c>
    </row>
    <row r="26" spans="1:6">
      <c r="A26" s="23" t="s">
        <v>140</v>
      </c>
      <c r="B26" s="24">
        <v>192</v>
      </c>
      <c r="C26" s="24">
        <v>125</v>
      </c>
      <c r="D26" s="24">
        <v>35</v>
      </c>
      <c r="E26" s="24">
        <v>29</v>
      </c>
      <c r="F26" s="24">
        <v>3</v>
      </c>
    </row>
    <row r="27" spans="1:6">
      <c r="A27" s="23" t="s">
        <v>141</v>
      </c>
      <c r="B27" s="24">
        <v>1405</v>
      </c>
      <c r="C27" s="24">
        <v>751</v>
      </c>
      <c r="D27" s="24">
        <v>302</v>
      </c>
      <c r="E27" s="24">
        <v>325</v>
      </c>
      <c r="F27" s="24">
        <v>27</v>
      </c>
    </row>
    <row r="28" spans="1:6">
      <c r="A28" s="23" t="s">
        <v>142</v>
      </c>
      <c r="B28" s="24">
        <v>343</v>
      </c>
      <c r="C28" s="24">
        <v>198</v>
      </c>
      <c r="D28" s="24">
        <v>79</v>
      </c>
      <c r="E28" s="24">
        <v>60</v>
      </c>
      <c r="F28" s="24">
        <v>6</v>
      </c>
    </row>
    <row r="29" spans="1:6">
      <c r="A29" s="23" t="s">
        <v>128</v>
      </c>
      <c r="B29" s="24">
        <v>40</v>
      </c>
      <c r="C29" s="24">
        <v>3</v>
      </c>
      <c r="D29" s="24">
        <v>2</v>
      </c>
      <c r="E29" s="24">
        <v>2</v>
      </c>
      <c r="F29" s="24">
        <v>33</v>
      </c>
    </row>
    <row r="30" spans="1:6">
      <c r="A30" s="8" t="s">
        <v>143</v>
      </c>
      <c r="B30" s="8"/>
      <c r="C30" s="8"/>
      <c r="D30" s="8"/>
      <c r="E30" s="8"/>
      <c r="F30" s="8"/>
    </row>
    <row r="31" spans="1:6">
      <c r="A31" s="23" t="s">
        <v>144</v>
      </c>
      <c r="B31" s="24">
        <v>429</v>
      </c>
      <c r="C31" s="24">
        <v>258</v>
      </c>
      <c r="D31" s="24">
        <v>92</v>
      </c>
      <c r="E31" s="24">
        <v>67</v>
      </c>
      <c r="F31" s="24">
        <v>12</v>
      </c>
    </row>
    <row r="32" spans="1:6">
      <c r="A32" s="23" t="s">
        <v>145</v>
      </c>
      <c r="B32" s="24">
        <v>319</v>
      </c>
      <c r="C32" s="24">
        <v>188</v>
      </c>
      <c r="D32" s="24">
        <v>82</v>
      </c>
      <c r="E32" s="24">
        <v>43</v>
      </c>
      <c r="F32" s="24">
        <v>6</v>
      </c>
    </row>
    <row r="33" spans="1:6">
      <c r="A33" s="23" t="s">
        <v>146</v>
      </c>
      <c r="B33" s="24">
        <v>504</v>
      </c>
      <c r="C33" s="24">
        <v>287</v>
      </c>
      <c r="D33" s="24">
        <v>123</v>
      </c>
      <c r="E33" s="24">
        <v>81</v>
      </c>
      <c r="F33" s="24">
        <v>13</v>
      </c>
    </row>
    <row r="34" spans="1:6">
      <c r="A34" s="23" t="s">
        <v>147</v>
      </c>
      <c r="B34" s="24">
        <v>143</v>
      </c>
      <c r="C34" s="24">
        <v>72</v>
      </c>
      <c r="D34" s="24">
        <v>33</v>
      </c>
      <c r="E34" s="24">
        <v>26</v>
      </c>
      <c r="F34" s="24">
        <v>12</v>
      </c>
    </row>
    <row r="35" spans="1:6">
      <c r="A35" s="23" t="s">
        <v>148</v>
      </c>
      <c r="B35" s="24">
        <v>168</v>
      </c>
      <c r="C35" s="24">
        <v>83</v>
      </c>
      <c r="D35" s="24">
        <v>42</v>
      </c>
      <c r="E35" s="24">
        <v>37</v>
      </c>
      <c r="F35" s="24">
        <v>6</v>
      </c>
    </row>
    <row r="36" spans="1:6">
      <c r="A36" s="23" t="s">
        <v>149</v>
      </c>
      <c r="B36" s="24">
        <v>1270</v>
      </c>
      <c r="C36" s="24">
        <v>705</v>
      </c>
      <c r="D36" s="24">
        <v>296</v>
      </c>
      <c r="E36" s="24">
        <v>238</v>
      </c>
      <c r="F36" s="24">
        <v>31</v>
      </c>
    </row>
    <row r="37" spans="1:6">
      <c r="A37" s="23" t="s">
        <v>150</v>
      </c>
      <c r="B37" s="24">
        <v>1642</v>
      </c>
      <c r="C37" s="24">
        <v>944</v>
      </c>
      <c r="D37" s="24">
        <v>377</v>
      </c>
      <c r="E37" s="24">
        <v>287</v>
      </c>
      <c r="F37" s="24">
        <v>34</v>
      </c>
    </row>
    <row r="38" spans="1:6">
      <c r="A38" s="23" t="s">
        <v>151</v>
      </c>
      <c r="B38" s="24">
        <v>2266</v>
      </c>
      <c r="C38" s="24">
        <v>1297</v>
      </c>
      <c r="D38" s="24">
        <v>508</v>
      </c>
      <c r="E38" s="24">
        <v>418</v>
      </c>
      <c r="F38" s="24">
        <v>43</v>
      </c>
    </row>
    <row r="39" spans="1:6">
      <c r="A39" s="23" t="s">
        <v>152</v>
      </c>
      <c r="B39" s="24">
        <v>121</v>
      </c>
      <c r="C39" s="24">
        <v>44</v>
      </c>
      <c r="D39" s="24">
        <v>22</v>
      </c>
      <c r="E39" s="24">
        <v>53</v>
      </c>
      <c r="F39" s="24">
        <v>2</v>
      </c>
    </row>
    <row r="40" spans="1:6">
      <c r="A40" s="23" t="s">
        <v>128</v>
      </c>
      <c r="B40" s="24">
        <v>46</v>
      </c>
      <c r="C40" s="24">
        <v>2</v>
      </c>
      <c r="D40" s="24">
        <v>0</v>
      </c>
      <c r="E40" s="24">
        <v>14</v>
      </c>
      <c r="F40" s="24">
        <v>30</v>
      </c>
    </row>
    <row r="41" spans="1:6">
      <c r="A41" s="8" t="s">
        <v>153</v>
      </c>
      <c r="B41" s="8"/>
      <c r="C41" s="8"/>
      <c r="D41" s="8"/>
      <c r="E41" s="8"/>
      <c r="F41" s="8"/>
    </row>
    <row r="42" spans="1:6">
      <c r="A42" s="23" t="s">
        <v>154</v>
      </c>
      <c r="B42" s="24">
        <v>1344</v>
      </c>
      <c r="C42" s="24">
        <v>750</v>
      </c>
      <c r="D42" s="24">
        <v>320</v>
      </c>
      <c r="E42" s="24">
        <v>246</v>
      </c>
      <c r="F42" s="24">
        <v>28</v>
      </c>
    </row>
    <row r="43" spans="1:6">
      <c r="A43" s="23" t="s">
        <v>155</v>
      </c>
      <c r="B43" s="24">
        <v>1107</v>
      </c>
      <c r="C43" s="24">
        <v>552</v>
      </c>
      <c r="D43" s="24">
        <v>271</v>
      </c>
      <c r="E43" s="24">
        <v>272</v>
      </c>
      <c r="F43" s="24">
        <v>12</v>
      </c>
    </row>
    <row r="44" spans="1:6">
      <c r="A44" s="23" t="s">
        <v>156</v>
      </c>
      <c r="B44" s="24">
        <v>1006</v>
      </c>
      <c r="C44" s="24">
        <v>516</v>
      </c>
      <c r="D44" s="24">
        <v>223</v>
      </c>
      <c r="E44" s="24">
        <v>253</v>
      </c>
      <c r="F44" s="24">
        <v>14</v>
      </c>
    </row>
    <row r="45" spans="1:6">
      <c r="A45" s="23" t="s">
        <v>157</v>
      </c>
      <c r="B45" s="24">
        <v>541</v>
      </c>
      <c r="C45" s="24">
        <v>280</v>
      </c>
      <c r="D45" s="24">
        <v>116</v>
      </c>
      <c r="E45" s="24">
        <v>142</v>
      </c>
      <c r="F45" s="24">
        <v>3</v>
      </c>
    </row>
    <row r="46" spans="1:6">
      <c r="A46" s="23" t="s">
        <v>158</v>
      </c>
      <c r="B46" s="24">
        <v>1510</v>
      </c>
      <c r="C46" s="24">
        <v>827</v>
      </c>
      <c r="D46" s="24">
        <v>335</v>
      </c>
      <c r="E46" s="24">
        <v>329</v>
      </c>
      <c r="F46" s="24">
        <v>19</v>
      </c>
    </row>
    <row r="47" spans="1:6">
      <c r="A47" s="23" t="s">
        <v>159</v>
      </c>
      <c r="B47" s="24">
        <v>1011</v>
      </c>
      <c r="C47" s="24">
        <v>614</v>
      </c>
      <c r="D47" s="24">
        <v>204</v>
      </c>
      <c r="E47" s="24">
        <v>183</v>
      </c>
      <c r="F47" s="24">
        <v>10</v>
      </c>
    </row>
    <row r="48" spans="1:6">
      <c r="A48" s="23" t="s">
        <v>160</v>
      </c>
      <c r="B48" s="24">
        <v>1234</v>
      </c>
      <c r="C48" s="24">
        <v>699</v>
      </c>
      <c r="D48" s="24">
        <v>290</v>
      </c>
      <c r="E48" s="24">
        <v>230</v>
      </c>
      <c r="F48" s="24">
        <v>15</v>
      </c>
    </row>
    <row r="49" spans="1:6">
      <c r="A49" s="23" t="s">
        <v>161</v>
      </c>
      <c r="B49" s="24">
        <v>443</v>
      </c>
      <c r="C49" s="24">
        <v>255</v>
      </c>
      <c r="D49" s="24">
        <v>96</v>
      </c>
      <c r="E49" s="24">
        <v>85</v>
      </c>
      <c r="F49" s="24">
        <v>7</v>
      </c>
    </row>
    <row r="50" spans="1:6">
      <c r="A50" s="23" t="s">
        <v>162</v>
      </c>
      <c r="B50" s="24">
        <v>1237</v>
      </c>
      <c r="C50" s="24">
        <v>736</v>
      </c>
      <c r="D50" s="24">
        <v>295</v>
      </c>
      <c r="E50" s="24">
        <v>192</v>
      </c>
      <c r="F50" s="24">
        <v>14</v>
      </c>
    </row>
    <row r="51" spans="1:6">
      <c r="A51" s="23" t="s">
        <v>152</v>
      </c>
      <c r="B51" s="24">
        <v>81</v>
      </c>
      <c r="C51" s="24">
        <v>42</v>
      </c>
      <c r="D51" s="24">
        <v>21</v>
      </c>
      <c r="E51" s="24">
        <v>16</v>
      </c>
      <c r="F51" s="24">
        <v>2</v>
      </c>
    </row>
    <row r="52" spans="1:6">
      <c r="A52" s="23" t="s">
        <v>163</v>
      </c>
      <c r="B52" s="24">
        <v>67</v>
      </c>
      <c r="C52" s="24">
        <v>45</v>
      </c>
      <c r="D52" s="24">
        <v>9</v>
      </c>
      <c r="E52" s="24">
        <v>11</v>
      </c>
      <c r="F52" s="24">
        <v>2</v>
      </c>
    </row>
    <row r="53" spans="1:6">
      <c r="A53" s="23" t="s">
        <v>128</v>
      </c>
      <c r="B53" s="24">
        <v>52</v>
      </c>
      <c r="C53" s="24">
        <v>8</v>
      </c>
      <c r="D53" s="24">
        <v>1</v>
      </c>
      <c r="E53" s="24">
        <v>10</v>
      </c>
      <c r="F53" s="24">
        <v>33</v>
      </c>
    </row>
    <row r="54" spans="1:6">
      <c r="A54" s="8" t="s">
        <v>164</v>
      </c>
      <c r="B54" s="8"/>
      <c r="C54" s="8"/>
      <c r="D54" s="8"/>
      <c r="E54" s="8"/>
      <c r="F54" s="8"/>
    </row>
    <row r="55" spans="1:6">
      <c r="A55" s="23" t="s">
        <v>165</v>
      </c>
      <c r="B55" s="24">
        <v>209</v>
      </c>
      <c r="C55" s="24">
        <v>136</v>
      </c>
      <c r="D55" s="24">
        <v>46</v>
      </c>
      <c r="E55" s="24">
        <v>24</v>
      </c>
      <c r="F55" s="24">
        <v>3</v>
      </c>
    </row>
    <row r="56" spans="1:6">
      <c r="A56" s="23" t="s">
        <v>166</v>
      </c>
      <c r="B56" s="24">
        <v>1043</v>
      </c>
      <c r="C56" s="24">
        <v>652</v>
      </c>
      <c r="D56" s="24">
        <v>214</v>
      </c>
      <c r="E56" s="24">
        <v>140</v>
      </c>
      <c r="F56" s="24">
        <v>37</v>
      </c>
    </row>
    <row r="57" spans="1:6">
      <c r="A57" s="23" t="s">
        <v>167</v>
      </c>
      <c r="B57" s="24">
        <v>963</v>
      </c>
      <c r="C57" s="24">
        <v>505</v>
      </c>
      <c r="D57" s="24">
        <v>215</v>
      </c>
      <c r="E57" s="24">
        <v>213</v>
      </c>
      <c r="F57" s="24">
        <v>30</v>
      </c>
    </row>
    <row r="58" spans="1:6">
      <c r="A58" s="23" t="s">
        <v>168</v>
      </c>
      <c r="B58" s="24">
        <v>338</v>
      </c>
      <c r="C58" s="24">
        <v>137</v>
      </c>
      <c r="D58" s="24">
        <v>65</v>
      </c>
      <c r="E58" s="24">
        <v>128</v>
      </c>
      <c r="F58" s="24">
        <v>8</v>
      </c>
    </row>
    <row r="59" spans="1:6">
      <c r="A59" s="23" t="s">
        <v>169</v>
      </c>
      <c r="B59" s="24">
        <v>94</v>
      </c>
      <c r="C59" s="24">
        <v>37</v>
      </c>
      <c r="D59" s="24">
        <v>18</v>
      </c>
      <c r="E59" s="24">
        <v>38</v>
      </c>
      <c r="F59" s="24">
        <v>1</v>
      </c>
    </row>
    <row r="60" spans="1:6">
      <c r="A60" s="23" t="s">
        <v>128</v>
      </c>
      <c r="B60" s="24">
        <v>30</v>
      </c>
      <c r="C60" s="24">
        <v>15</v>
      </c>
      <c r="D60" s="24">
        <v>5</v>
      </c>
      <c r="E60" s="24">
        <v>6</v>
      </c>
      <c r="F60" s="24">
        <v>4</v>
      </c>
    </row>
    <row r="61" spans="1:6">
      <c r="A61" s="8" t="s">
        <v>170</v>
      </c>
      <c r="B61" s="8"/>
      <c r="C61" s="8"/>
      <c r="D61" s="8"/>
      <c r="E61" s="8"/>
      <c r="F61" s="8"/>
    </row>
    <row r="62" spans="1:6">
      <c r="A62" s="23" t="s">
        <v>171</v>
      </c>
      <c r="B62" s="24">
        <v>386</v>
      </c>
      <c r="C62" s="24">
        <v>198</v>
      </c>
      <c r="D62" s="24">
        <v>66</v>
      </c>
      <c r="E62" s="24">
        <v>103</v>
      </c>
      <c r="F62" s="24">
        <v>19</v>
      </c>
    </row>
    <row r="63" spans="1:6">
      <c r="A63" s="23" t="s">
        <v>172</v>
      </c>
      <c r="B63" s="24">
        <v>919</v>
      </c>
      <c r="C63" s="24">
        <v>482</v>
      </c>
      <c r="D63" s="24">
        <v>226</v>
      </c>
      <c r="E63" s="24">
        <v>182</v>
      </c>
      <c r="F63" s="24">
        <v>29</v>
      </c>
    </row>
    <row r="64" spans="1:6">
      <c r="A64" s="23" t="s">
        <v>173</v>
      </c>
      <c r="B64" s="24">
        <v>978</v>
      </c>
      <c r="C64" s="24">
        <v>577</v>
      </c>
      <c r="D64" s="24">
        <v>194</v>
      </c>
      <c r="E64" s="24">
        <v>189</v>
      </c>
      <c r="F64" s="24">
        <v>18</v>
      </c>
    </row>
    <row r="65" spans="1:6">
      <c r="A65" s="23" t="s">
        <v>174</v>
      </c>
      <c r="B65" s="24">
        <v>347</v>
      </c>
      <c r="C65" s="24">
        <v>206</v>
      </c>
      <c r="D65" s="24">
        <v>68</v>
      </c>
      <c r="E65" s="24">
        <v>64</v>
      </c>
      <c r="F65" s="24">
        <v>9</v>
      </c>
    </row>
    <row r="66" spans="1:6">
      <c r="A66" s="23" t="s">
        <v>128</v>
      </c>
      <c r="B66" s="24">
        <v>47</v>
      </c>
      <c r="C66" s="24">
        <v>19</v>
      </c>
      <c r="D66" s="24">
        <v>9</v>
      </c>
      <c r="E66" s="24">
        <v>11</v>
      </c>
      <c r="F66" s="24">
        <v>8</v>
      </c>
    </row>
    <row r="67" spans="1:6">
      <c r="A67" s="8" t="s">
        <v>175</v>
      </c>
      <c r="B67" s="8"/>
      <c r="C67" s="8"/>
      <c r="D67" s="8"/>
      <c r="E67" s="8"/>
      <c r="F67" s="8"/>
    </row>
    <row r="68" spans="1:6">
      <c r="A68" s="23" t="s">
        <v>176</v>
      </c>
      <c r="B68" s="24">
        <v>425</v>
      </c>
      <c r="C68" s="24">
        <v>277</v>
      </c>
      <c r="D68" s="24">
        <v>92</v>
      </c>
      <c r="E68" s="24">
        <v>42</v>
      </c>
      <c r="F68" s="24">
        <v>14</v>
      </c>
    </row>
    <row r="69" spans="1:6">
      <c r="A69" s="23" t="s">
        <v>177</v>
      </c>
      <c r="B69" s="24">
        <v>811</v>
      </c>
      <c r="C69" s="24">
        <v>529</v>
      </c>
      <c r="D69" s="24">
        <v>185</v>
      </c>
      <c r="E69" s="24">
        <v>73</v>
      </c>
      <c r="F69" s="24">
        <v>24</v>
      </c>
    </row>
    <row r="70" spans="1:6">
      <c r="A70" s="23" t="s">
        <v>178</v>
      </c>
      <c r="B70" s="24">
        <v>207</v>
      </c>
      <c r="C70" s="24">
        <v>128</v>
      </c>
      <c r="D70" s="24">
        <v>53</v>
      </c>
      <c r="E70" s="24">
        <v>22</v>
      </c>
      <c r="F70" s="24">
        <v>4</v>
      </c>
    </row>
    <row r="71" spans="1:6">
      <c r="A71" s="23" t="s">
        <v>179</v>
      </c>
      <c r="B71" s="24">
        <v>154</v>
      </c>
      <c r="C71" s="24">
        <v>100</v>
      </c>
      <c r="D71" s="24">
        <v>40</v>
      </c>
      <c r="E71" s="24">
        <v>12</v>
      </c>
      <c r="F71" s="24">
        <v>2</v>
      </c>
    </row>
    <row r="72" spans="1:6">
      <c r="A72" s="23" t="s">
        <v>180</v>
      </c>
      <c r="B72" s="24">
        <v>318</v>
      </c>
      <c r="C72" s="24">
        <v>215</v>
      </c>
      <c r="D72" s="24">
        <v>69</v>
      </c>
      <c r="E72" s="24">
        <v>25</v>
      </c>
      <c r="F72" s="24">
        <v>9</v>
      </c>
    </row>
    <row r="73" spans="1:6">
      <c r="A73" s="23" t="s">
        <v>181</v>
      </c>
      <c r="B73" s="24">
        <v>203</v>
      </c>
      <c r="C73" s="24">
        <v>128</v>
      </c>
      <c r="D73" s="24">
        <v>54</v>
      </c>
      <c r="E73" s="24">
        <v>18</v>
      </c>
      <c r="F73" s="24">
        <v>3</v>
      </c>
    </row>
    <row r="74" spans="1:6">
      <c r="A74" s="23" t="s">
        <v>182</v>
      </c>
      <c r="B74" s="24">
        <v>79</v>
      </c>
      <c r="C74" s="24">
        <v>48</v>
      </c>
      <c r="D74" s="24">
        <v>15</v>
      </c>
      <c r="E74" s="24">
        <v>15</v>
      </c>
      <c r="F74" s="24">
        <v>1</v>
      </c>
    </row>
    <row r="75" spans="1:6">
      <c r="A75" s="23" t="s">
        <v>183</v>
      </c>
      <c r="B75" s="24">
        <v>68</v>
      </c>
      <c r="C75" s="24">
        <v>55</v>
      </c>
      <c r="D75" s="24">
        <v>10</v>
      </c>
      <c r="E75" s="24">
        <v>2</v>
      </c>
      <c r="F75" s="24">
        <v>1</v>
      </c>
    </row>
    <row r="76" spans="1:6">
      <c r="A76" s="23" t="s">
        <v>184</v>
      </c>
      <c r="B76" s="24">
        <v>586</v>
      </c>
      <c r="C76" s="24">
        <v>378</v>
      </c>
      <c r="D76" s="24">
        <v>128</v>
      </c>
      <c r="E76" s="24">
        <v>71</v>
      </c>
      <c r="F76" s="24">
        <v>9</v>
      </c>
    </row>
    <row r="77" spans="1:6">
      <c r="A77" s="23" t="s">
        <v>185</v>
      </c>
      <c r="B77" s="24">
        <v>276</v>
      </c>
      <c r="C77" s="24">
        <v>190</v>
      </c>
      <c r="D77" s="24">
        <v>61</v>
      </c>
      <c r="E77" s="24">
        <v>18</v>
      </c>
      <c r="F77" s="24">
        <v>7</v>
      </c>
    </row>
    <row r="78" spans="1:6">
      <c r="A78" s="23" t="s">
        <v>152</v>
      </c>
      <c r="B78" s="24">
        <v>197</v>
      </c>
      <c r="C78" s="24">
        <v>100</v>
      </c>
      <c r="D78" s="24">
        <v>45</v>
      </c>
      <c r="E78" s="24">
        <v>42</v>
      </c>
      <c r="F78" s="24">
        <v>10</v>
      </c>
    </row>
    <row r="79" spans="1:6">
      <c r="A79" s="23" t="s">
        <v>186</v>
      </c>
      <c r="B79" s="24">
        <v>944</v>
      </c>
      <c r="C79" s="24">
        <v>415</v>
      </c>
      <c r="D79" s="24">
        <v>178</v>
      </c>
      <c r="E79" s="24">
        <v>324</v>
      </c>
      <c r="F79" s="24">
        <v>27</v>
      </c>
    </row>
    <row r="80" spans="1:6">
      <c r="A80" s="23" t="s">
        <v>128</v>
      </c>
      <c r="B80" s="24">
        <v>41</v>
      </c>
      <c r="C80" s="24">
        <v>18</v>
      </c>
      <c r="D80" s="24">
        <v>8</v>
      </c>
      <c r="E80" s="24">
        <v>9</v>
      </c>
      <c r="F80" s="24">
        <v>6</v>
      </c>
    </row>
    <row r="81" spans="1:6">
      <c r="A81" s="8" t="s">
        <v>187</v>
      </c>
      <c r="B81" s="8"/>
      <c r="C81" s="8"/>
      <c r="D81" s="8"/>
      <c r="E81" s="8"/>
      <c r="F81" s="8"/>
    </row>
    <row r="82" spans="1:6">
      <c r="A82" s="23" t="s">
        <v>188</v>
      </c>
      <c r="B82" s="24">
        <v>2041</v>
      </c>
      <c r="C82" s="24">
        <v>1114</v>
      </c>
      <c r="D82" s="24">
        <v>456</v>
      </c>
      <c r="E82" s="24">
        <v>414</v>
      </c>
      <c r="F82" s="24">
        <v>57</v>
      </c>
    </row>
    <row r="83" spans="1:6">
      <c r="A83" s="23" t="s">
        <v>189</v>
      </c>
      <c r="B83" s="24">
        <v>221</v>
      </c>
      <c r="C83" s="24">
        <v>152</v>
      </c>
      <c r="D83" s="24">
        <v>32</v>
      </c>
      <c r="E83" s="24">
        <v>33</v>
      </c>
      <c r="F83" s="24">
        <v>4</v>
      </c>
    </row>
    <row r="84" spans="1:6">
      <c r="A84" s="23" t="s">
        <v>190</v>
      </c>
      <c r="B84" s="24">
        <v>64</v>
      </c>
      <c r="C84" s="24">
        <v>38</v>
      </c>
      <c r="D84" s="24">
        <v>8</v>
      </c>
      <c r="E84" s="24">
        <v>15</v>
      </c>
      <c r="F84" s="24">
        <v>3</v>
      </c>
    </row>
    <row r="85" spans="1:6">
      <c r="A85" s="23" t="s">
        <v>191</v>
      </c>
      <c r="B85" s="24">
        <v>158</v>
      </c>
      <c r="C85" s="24">
        <v>86</v>
      </c>
      <c r="D85" s="24">
        <v>36</v>
      </c>
      <c r="E85" s="24">
        <v>29</v>
      </c>
      <c r="F85" s="24">
        <v>7</v>
      </c>
    </row>
    <row r="86" spans="1:6">
      <c r="A86" s="23" t="s">
        <v>192</v>
      </c>
      <c r="B86" s="24">
        <v>120</v>
      </c>
      <c r="C86" s="24">
        <v>68</v>
      </c>
      <c r="D86" s="24">
        <v>19</v>
      </c>
      <c r="E86" s="24">
        <v>28</v>
      </c>
      <c r="F86" s="24">
        <v>5</v>
      </c>
    </row>
    <row r="87" spans="1:6">
      <c r="A87" s="23" t="s">
        <v>193</v>
      </c>
      <c r="B87" s="24">
        <v>10</v>
      </c>
      <c r="C87" s="24">
        <v>2</v>
      </c>
      <c r="D87" s="24">
        <v>1</v>
      </c>
      <c r="E87" s="24">
        <v>7</v>
      </c>
      <c r="F87" s="24">
        <v>0</v>
      </c>
    </row>
    <row r="88" spans="1:6">
      <c r="A88" s="23" t="s">
        <v>152</v>
      </c>
      <c r="B88" s="24">
        <v>39</v>
      </c>
      <c r="C88" s="24">
        <v>12</v>
      </c>
      <c r="D88" s="24">
        <v>6</v>
      </c>
      <c r="E88" s="24">
        <v>17</v>
      </c>
      <c r="F88" s="24">
        <v>4</v>
      </c>
    </row>
    <row r="89" spans="1:6">
      <c r="A89" s="23" t="s">
        <v>128</v>
      </c>
      <c r="B89" s="24">
        <v>24</v>
      </c>
      <c r="C89" s="24">
        <v>10</v>
      </c>
      <c r="D89" s="24">
        <v>5</v>
      </c>
      <c r="E89" s="24">
        <v>6</v>
      </c>
      <c r="F89" s="24">
        <v>3</v>
      </c>
    </row>
    <row r="90" spans="1:6">
      <c r="A90" s="8" t="s">
        <v>194</v>
      </c>
      <c r="B90" s="8"/>
      <c r="C90" s="8"/>
      <c r="D90" s="8"/>
      <c r="E90" s="8"/>
      <c r="F90" s="8"/>
    </row>
    <row r="91" spans="1:6">
      <c r="A91" s="23" t="s">
        <v>195</v>
      </c>
      <c r="B91" s="24">
        <v>1341</v>
      </c>
      <c r="C91" s="24">
        <v>818</v>
      </c>
      <c r="D91" s="24">
        <v>300</v>
      </c>
      <c r="E91" s="24">
        <v>188</v>
      </c>
      <c r="F91" s="24">
        <v>35</v>
      </c>
    </row>
    <row r="92" spans="1:6">
      <c r="A92" s="23" t="s">
        <v>196</v>
      </c>
      <c r="B92" s="24">
        <v>523</v>
      </c>
      <c r="C92" s="24">
        <v>332</v>
      </c>
      <c r="D92" s="24">
        <v>127</v>
      </c>
      <c r="E92" s="24">
        <v>50</v>
      </c>
      <c r="F92" s="24">
        <v>14</v>
      </c>
    </row>
    <row r="93" spans="1:6">
      <c r="A93" s="23" t="s">
        <v>197</v>
      </c>
      <c r="B93" s="24">
        <v>116</v>
      </c>
      <c r="C93" s="24">
        <v>60</v>
      </c>
      <c r="D93" s="24">
        <v>28</v>
      </c>
      <c r="E93" s="24">
        <v>24</v>
      </c>
      <c r="F93" s="24">
        <v>4</v>
      </c>
    </row>
    <row r="94" spans="1:6">
      <c r="A94" s="23" t="s">
        <v>198</v>
      </c>
      <c r="B94" s="24">
        <v>25</v>
      </c>
      <c r="C94" s="24">
        <v>3</v>
      </c>
      <c r="D94" s="24">
        <v>4</v>
      </c>
      <c r="E94" s="24">
        <v>17</v>
      </c>
      <c r="F94" s="24">
        <v>1</v>
      </c>
    </row>
    <row r="95" spans="1:6">
      <c r="A95" s="23" t="s">
        <v>199</v>
      </c>
      <c r="B95" s="24">
        <v>68</v>
      </c>
      <c r="C95" s="24">
        <v>41</v>
      </c>
      <c r="D95" s="24">
        <v>20</v>
      </c>
      <c r="E95" s="24">
        <v>5</v>
      </c>
      <c r="F95" s="24">
        <v>2</v>
      </c>
    </row>
    <row r="96" spans="1:6">
      <c r="A96" s="23" t="s">
        <v>200</v>
      </c>
      <c r="B96" s="24">
        <v>1248</v>
      </c>
      <c r="C96" s="24">
        <v>831</v>
      </c>
      <c r="D96" s="24">
        <v>277</v>
      </c>
      <c r="E96" s="24">
        <v>111</v>
      </c>
      <c r="F96" s="24">
        <v>29</v>
      </c>
    </row>
    <row r="97" spans="1:6">
      <c r="A97" s="23" t="s">
        <v>201</v>
      </c>
      <c r="B97" s="24">
        <v>725</v>
      </c>
      <c r="C97" s="24">
        <v>307</v>
      </c>
      <c r="D97" s="24">
        <v>164</v>
      </c>
      <c r="E97" s="24">
        <v>238</v>
      </c>
      <c r="F97" s="24">
        <v>16</v>
      </c>
    </row>
    <row r="98" spans="1:6">
      <c r="A98" s="23" t="s">
        <v>202</v>
      </c>
      <c r="B98" s="24">
        <v>550</v>
      </c>
      <c r="C98" s="24">
        <v>316</v>
      </c>
      <c r="D98" s="24">
        <v>121</v>
      </c>
      <c r="E98" s="24">
        <v>95</v>
      </c>
      <c r="F98" s="24">
        <v>18</v>
      </c>
    </row>
    <row r="99" spans="1:6">
      <c r="A99" s="23" t="s">
        <v>203</v>
      </c>
      <c r="B99" s="24">
        <v>563</v>
      </c>
      <c r="C99" s="24">
        <v>369</v>
      </c>
      <c r="D99" s="24">
        <v>125</v>
      </c>
      <c r="E99" s="24">
        <v>61</v>
      </c>
      <c r="F99" s="24">
        <v>8</v>
      </c>
    </row>
    <row r="100" spans="1:6">
      <c r="A100" s="23" t="s">
        <v>204</v>
      </c>
      <c r="B100" s="24">
        <v>319</v>
      </c>
      <c r="C100" s="24">
        <v>133</v>
      </c>
      <c r="D100" s="24">
        <v>68</v>
      </c>
      <c r="E100" s="24">
        <v>107</v>
      </c>
      <c r="F100" s="24">
        <v>11</v>
      </c>
    </row>
    <row r="101" spans="1:6">
      <c r="A101" s="23" t="s">
        <v>205</v>
      </c>
      <c r="B101" s="24">
        <v>6</v>
      </c>
      <c r="C101" s="24">
        <v>1</v>
      </c>
      <c r="D101" s="24">
        <v>2</v>
      </c>
      <c r="E101" s="24">
        <v>3</v>
      </c>
      <c r="F101" s="24">
        <v>0</v>
      </c>
    </row>
    <row r="102" spans="1:6">
      <c r="A102" s="23" t="s">
        <v>206</v>
      </c>
      <c r="B102" s="24">
        <v>42</v>
      </c>
      <c r="C102" s="24">
        <v>1</v>
      </c>
      <c r="D102" s="24">
        <v>1</v>
      </c>
      <c r="E102" s="24">
        <v>39</v>
      </c>
      <c r="F102" s="24">
        <v>1</v>
      </c>
    </row>
    <row r="103" spans="1:6">
      <c r="A103" s="23" t="s">
        <v>152</v>
      </c>
      <c r="B103" s="24">
        <v>39</v>
      </c>
      <c r="C103" s="24">
        <v>9</v>
      </c>
      <c r="D103" s="24">
        <v>5</v>
      </c>
      <c r="E103" s="24">
        <v>23</v>
      </c>
      <c r="F103" s="24">
        <v>2</v>
      </c>
    </row>
    <row r="104" spans="1:6">
      <c r="A104" s="23" t="s">
        <v>128</v>
      </c>
      <c r="B104" s="24">
        <v>193</v>
      </c>
      <c r="C104" s="24">
        <v>111</v>
      </c>
      <c r="D104" s="24">
        <v>33</v>
      </c>
      <c r="E104" s="24">
        <v>35</v>
      </c>
      <c r="F104" s="24">
        <v>14</v>
      </c>
    </row>
    <row r="105" spans="1:6">
      <c r="A105" s="8" t="s">
        <v>207</v>
      </c>
      <c r="B105" s="8"/>
      <c r="C105" s="8"/>
      <c r="D105" s="8"/>
      <c r="E105" s="8"/>
      <c r="F105" s="8"/>
    </row>
    <row r="106" spans="1:6">
      <c r="A106" s="23" t="s">
        <v>208</v>
      </c>
      <c r="B106" s="24">
        <v>1480</v>
      </c>
      <c r="C106" s="24">
        <v>796</v>
      </c>
      <c r="D106" s="24">
        <v>321</v>
      </c>
      <c r="E106" s="24">
        <v>330</v>
      </c>
      <c r="F106" s="24">
        <v>33</v>
      </c>
    </row>
    <row r="107" spans="1:6">
      <c r="A107" s="23" t="s">
        <v>209</v>
      </c>
      <c r="B107" s="24">
        <v>1280</v>
      </c>
      <c r="C107" s="24">
        <v>707</v>
      </c>
      <c r="D107" s="24">
        <v>272</v>
      </c>
      <c r="E107" s="24">
        <v>269</v>
      </c>
      <c r="F107" s="24">
        <v>32</v>
      </c>
    </row>
    <row r="108" spans="1:6">
      <c r="A108" s="23" t="s">
        <v>210</v>
      </c>
      <c r="B108" s="24">
        <v>1167</v>
      </c>
      <c r="C108" s="24">
        <v>669</v>
      </c>
      <c r="D108" s="24">
        <v>239</v>
      </c>
      <c r="E108" s="24">
        <v>228</v>
      </c>
      <c r="F108" s="24">
        <v>31</v>
      </c>
    </row>
    <row r="109" spans="1:6">
      <c r="A109" s="23" t="s">
        <v>211</v>
      </c>
      <c r="B109" s="24">
        <v>715</v>
      </c>
      <c r="C109" s="24">
        <v>384</v>
      </c>
      <c r="D109" s="24">
        <v>169</v>
      </c>
      <c r="E109" s="24">
        <v>142</v>
      </c>
      <c r="F109" s="24">
        <v>20</v>
      </c>
    </row>
    <row r="110" spans="1:6">
      <c r="A110" s="23" t="s">
        <v>212</v>
      </c>
      <c r="B110" s="24">
        <v>387</v>
      </c>
      <c r="C110" s="24">
        <v>244</v>
      </c>
      <c r="D110" s="24">
        <v>92</v>
      </c>
      <c r="E110" s="24">
        <v>41</v>
      </c>
      <c r="F110" s="24">
        <v>10</v>
      </c>
    </row>
    <row r="111" spans="1:6">
      <c r="A111" s="23" t="s">
        <v>213</v>
      </c>
      <c r="B111" s="24">
        <v>404</v>
      </c>
      <c r="C111" s="24">
        <v>210</v>
      </c>
      <c r="D111" s="24">
        <v>92</v>
      </c>
      <c r="E111" s="24">
        <v>91</v>
      </c>
      <c r="F111" s="24">
        <v>11</v>
      </c>
    </row>
    <row r="112" spans="1:6">
      <c r="A112" s="23" t="s">
        <v>214</v>
      </c>
      <c r="B112" s="24">
        <v>595</v>
      </c>
      <c r="C112" s="24">
        <v>332</v>
      </c>
      <c r="D112" s="24">
        <v>139</v>
      </c>
      <c r="E112" s="24">
        <v>112</v>
      </c>
      <c r="F112" s="24">
        <v>12</v>
      </c>
    </row>
    <row r="113" spans="1:6">
      <c r="A113" s="23" t="s">
        <v>215</v>
      </c>
      <c r="B113" s="24">
        <v>215</v>
      </c>
      <c r="C113" s="24">
        <v>115</v>
      </c>
      <c r="D113" s="24">
        <v>48</v>
      </c>
      <c r="E113" s="24">
        <v>45</v>
      </c>
      <c r="F113" s="24">
        <v>7</v>
      </c>
    </row>
    <row r="114" spans="1:6">
      <c r="A114" s="23" t="s">
        <v>216</v>
      </c>
      <c r="B114" s="24">
        <v>248</v>
      </c>
      <c r="C114" s="24">
        <v>126</v>
      </c>
      <c r="D114" s="24">
        <v>58</v>
      </c>
      <c r="E114" s="24">
        <v>53</v>
      </c>
      <c r="F114" s="24">
        <v>11</v>
      </c>
    </row>
    <row r="115" spans="1:6">
      <c r="A115" s="23" t="s">
        <v>217</v>
      </c>
      <c r="B115" s="24">
        <v>255</v>
      </c>
      <c r="C115" s="24">
        <v>162</v>
      </c>
      <c r="D115" s="24">
        <v>55</v>
      </c>
      <c r="E115" s="24">
        <v>31</v>
      </c>
      <c r="F115" s="24">
        <v>7</v>
      </c>
    </row>
    <row r="116" spans="1:6">
      <c r="A116" s="23" t="s">
        <v>218</v>
      </c>
      <c r="B116" s="24">
        <v>291</v>
      </c>
      <c r="C116" s="24">
        <v>201</v>
      </c>
      <c r="D116" s="24">
        <v>51</v>
      </c>
      <c r="E116" s="24">
        <v>29</v>
      </c>
      <c r="F116" s="24">
        <v>10</v>
      </c>
    </row>
    <row r="117" spans="1:6">
      <c r="A117" s="23" t="s">
        <v>219</v>
      </c>
      <c r="B117" s="24">
        <v>338</v>
      </c>
      <c r="C117" s="24">
        <v>226</v>
      </c>
      <c r="D117" s="24">
        <v>62</v>
      </c>
      <c r="E117" s="24">
        <v>46</v>
      </c>
      <c r="F117" s="24">
        <v>4</v>
      </c>
    </row>
    <row r="118" spans="1:6">
      <c r="A118" s="23" t="s">
        <v>220</v>
      </c>
      <c r="B118" s="24">
        <v>812</v>
      </c>
      <c r="C118" s="24">
        <v>481</v>
      </c>
      <c r="D118" s="24">
        <v>176</v>
      </c>
      <c r="E118" s="24">
        <v>134</v>
      </c>
      <c r="F118" s="24">
        <v>21</v>
      </c>
    </row>
    <row r="119" spans="1:6">
      <c r="A119" s="23" t="s">
        <v>221</v>
      </c>
      <c r="B119" s="24">
        <v>816</v>
      </c>
      <c r="C119" s="24">
        <v>471</v>
      </c>
      <c r="D119" s="24">
        <v>189</v>
      </c>
      <c r="E119" s="24">
        <v>138</v>
      </c>
      <c r="F119" s="24">
        <v>18</v>
      </c>
    </row>
    <row r="120" spans="1:6">
      <c r="A120" s="23" t="s">
        <v>152</v>
      </c>
      <c r="B120" s="24">
        <v>69</v>
      </c>
      <c r="C120" s="24">
        <v>30</v>
      </c>
      <c r="D120" s="24">
        <v>16</v>
      </c>
      <c r="E120" s="24">
        <v>21</v>
      </c>
      <c r="F120" s="24">
        <v>2</v>
      </c>
    </row>
    <row r="121" spans="1:6">
      <c r="A121" s="23" t="s">
        <v>222</v>
      </c>
      <c r="B121" s="24">
        <v>246</v>
      </c>
      <c r="C121" s="24">
        <v>125</v>
      </c>
      <c r="D121" s="24">
        <v>59</v>
      </c>
      <c r="E121" s="24">
        <v>53</v>
      </c>
      <c r="F121" s="24">
        <v>9</v>
      </c>
    </row>
    <row r="122" spans="1:6">
      <c r="A122" s="26" t="s">
        <v>128</v>
      </c>
      <c r="B122" s="27">
        <v>47</v>
      </c>
      <c r="C122" s="27">
        <v>19</v>
      </c>
      <c r="D122" s="27">
        <v>9</v>
      </c>
      <c r="E122" s="27">
        <v>12</v>
      </c>
      <c r="F122" s="27">
        <v>7</v>
      </c>
    </row>
  </sheetData>
  <phoneticPr fontId="2"/>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33DE2-9A8E-4F2E-AB3E-3D9CEAE87EDB}">
  <sheetPr codeName="Sheet12"/>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HYPERLINK("#'目次'!B18","[12]")</f>
        <v>[12]</v>
      </c>
    </row>
    <row r="3" spans="1:6">
      <c r="A3" s="6" t="s">
        <v>114</v>
      </c>
      <c r="B3" s="7" t="s">
        <v>314</v>
      </c>
    </row>
    <row r="4" spans="1:6">
      <c r="A4" s="6" t="s">
        <v>114</v>
      </c>
      <c r="B4" s="7" t="s">
        <v>318</v>
      </c>
    </row>
    <row r="5" spans="1:6" s="21" customFormat="1" ht="24">
      <c r="A5" s="19" t="s">
        <v>114</v>
      </c>
      <c r="B5" s="20" t="s">
        <v>118</v>
      </c>
      <c r="C5" s="20" t="s">
        <v>287</v>
      </c>
      <c r="D5" s="20" t="s">
        <v>316</v>
      </c>
      <c r="E5" s="20" t="s">
        <v>317</v>
      </c>
      <c r="F5" s="20" t="s">
        <v>128</v>
      </c>
    </row>
    <row r="6" spans="1:6">
      <c r="A6" s="22" t="s">
        <v>121</v>
      </c>
      <c r="B6" s="9">
        <v>2677</v>
      </c>
      <c r="C6" s="9">
        <v>1865</v>
      </c>
      <c r="D6" s="9">
        <v>316</v>
      </c>
      <c r="E6" s="9">
        <v>418</v>
      </c>
      <c r="F6" s="9">
        <v>78</v>
      </c>
    </row>
    <row r="7" spans="1:6">
      <c r="A7" s="8" t="s">
        <v>122</v>
      </c>
      <c r="B7" s="8"/>
      <c r="C7" s="8"/>
      <c r="D7" s="8"/>
      <c r="E7" s="8"/>
      <c r="F7" s="8"/>
    </row>
    <row r="8" spans="1:6">
      <c r="A8" s="23" t="s">
        <v>123</v>
      </c>
      <c r="B8" s="24">
        <v>380</v>
      </c>
      <c r="C8" s="24">
        <v>337</v>
      </c>
      <c r="D8" s="24">
        <v>28</v>
      </c>
      <c r="E8" s="24">
        <v>10</v>
      </c>
      <c r="F8" s="24">
        <v>5</v>
      </c>
    </row>
    <row r="9" spans="1:6">
      <c r="A9" s="23" t="s">
        <v>124</v>
      </c>
      <c r="B9" s="24">
        <v>489</v>
      </c>
      <c r="C9" s="24">
        <v>421</v>
      </c>
      <c r="D9" s="24">
        <v>40</v>
      </c>
      <c r="E9" s="24">
        <v>18</v>
      </c>
      <c r="F9" s="24">
        <v>10</v>
      </c>
    </row>
    <row r="10" spans="1:6">
      <c r="A10" s="23" t="s">
        <v>125</v>
      </c>
      <c r="B10" s="24">
        <v>1114</v>
      </c>
      <c r="C10" s="24">
        <v>832</v>
      </c>
      <c r="D10" s="24">
        <v>141</v>
      </c>
      <c r="E10" s="24">
        <v>124</v>
      </c>
      <c r="F10" s="24">
        <v>17</v>
      </c>
    </row>
    <row r="11" spans="1:6">
      <c r="A11" s="23" t="s">
        <v>126</v>
      </c>
      <c r="B11" s="24">
        <v>521</v>
      </c>
      <c r="C11" s="24">
        <v>235</v>
      </c>
      <c r="D11" s="24">
        <v>92</v>
      </c>
      <c r="E11" s="24">
        <v>180</v>
      </c>
      <c r="F11" s="24">
        <v>14</v>
      </c>
    </row>
    <row r="12" spans="1:6">
      <c r="A12" s="23" t="s">
        <v>127</v>
      </c>
      <c r="B12" s="24">
        <v>129</v>
      </c>
      <c r="C12" s="24">
        <v>30</v>
      </c>
      <c r="D12" s="24">
        <v>13</v>
      </c>
      <c r="E12" s="24">
        <v>83</v>
      </c>
      <c r="F12" s="24">
        <v>3</v>
      </c>
    </row>
    <row r="13" spans="1:6">
      <c r="A13" s="23" t="s">
        <v>128</v>
      </c>
      <c r="B13" s="24">
        <v>44</v>
      </c>
      <c r="C13" s="24">
        <v>10</v>
      </c>
      <c r="D13" s="24">
        <v>2</v>
      </c>
      <c r="E13" s="24">
        <v>3</v>
      </c>
      <c r="F13" s="24">
        <v>29</v>
      </c>
    </row>
    <row r="14" spans="1:6">
      <c r="A14" s="8" t="s">
        <v>129</v>
      </c>
      <c r="B14" s="8"/>
      <c r="C14" s="8"/>
      <c r="D14" s="8"/>
      <c r="E14" s="8"/>
      <c r="F14" s="8"/>
    </row>
    <row r="15" spans="1:6">
      <c r="A15" s="23" t="s">
        <v>130</v>
      </c>
      <c r="B15" s="24">
        <v>799</v>
      </c>
      <c r="C15" s="24">
        <v>671</v>
      </c>
      <c r="D15" s="24">
        <v>67</v>
      </c>
      <c r="E15" s="24">
        <v>51</v>
      </c>
      <c r="F15" s="24">
        <v>10</v>
      </c>
    </row>
    <row r="16" spans="1:6">
      <c r="A16" s="23" t="s">
        <v>131</v>
      </c>
      <c r="B16" s="24">
        <v>1245</v>
      </c>
      <c r="C16" s="24">
        <v>914</v>
      </c>
      <c r="D16" s="24">
        <v>151</v>
      </c>
      <c r="E16" s="24">
        <v>160</v>
      </c>
      <c r="F16" s="24">
        <v>20</v>
      </c>
    </row>
    <row r="17" spans="1:6">
      <c r="A17" s="23" t="s">
        <v>132</v>
      </c>
      <c r="B17" s="24">
        <v>504</v>
      </c>
      <c r="C17" s="24">
        <v>249</v>
      </c>
      <c r="D17" s="24">
        <v>86</v>
      </c>
      <c r="E17" s="24">
        <v>154</v>
      </c>
      <c r="F17" s="24">
        <v>15</v>
      </c>
    </row>
    <row r="18" spans="1:6">
      <c r="A18" s="23" t="s">
        <v>133</v>
      </c>
      <c r="B18" s="24">
        <v>82</v>
      </c>
      <c r="C18" s="24">
        <v>22</v>
      </c>
      <c r="D18" s="24">
        <v>11</v>
      </c>
      <c r="E18" s="24">
        <v>47</v>
      </c>
      <c r="F18" s="24">
        <v>2</v>
      </c>
    </row>
    <row r="19" spans="1:6">
      <c r="A19" s="23" t="s">
        <v>128</v>
      </c>
      <c r="B19" s="24">
        <v>47</v>
      </c>
      <c r="C19" s="24">
        <v>9</v>
      </c>
      <c r="D19" s="24">
        <v>1</v>
      </c>
      <c r="E19" s="24">
        <v>6</v>
      </c>
      <c r="F19" s="24">
        <v>31</v>
      </c>
    </row>
    <row r="20" spans="1:6">
      <c r="A20" s="8" t="s">
        <v>134</v>
      </c>
      <c r="B20" s="8"/>
      <c r="C20" s="8"/>
      <c r="D20" s="8"/>
      <c r="E20" s="8"/>
      <c r="F20" s="8"/>
    </row>
    <row r="21" spans="1:6">
      <c r="A21" s="23" t="s">
        <v>135</v>
      </c>
      <c r="B21" s="24">
        <v>128</v>
      </c>
      <c r="C21" s="24">
        <v>81</v>
      </c>
      <c r="D21" s="24">
        <v>14</v>
      </c>
      <c r="E21" s="24">
        <v>28</v>
      </c>
      <c r="F21" s="24">
        <v>5</v>
      </c>
    </row>
    <row r="22" spans="1:6">
      <c r="A22" s="23" t="s">
        <v>136</v>
      </c>
      <c r="B22" s="24">
        <v>138</v>
      </c>
      <c r="C22" s="24">
        <v>91</v>
      </c>
      <c r="D22" s="24">
        <v>17</v>
      </c>
      <c r="E22" s="24">
        <v>27</v>
      </c>
      <c r="F22" s="24">
        <v>3</v>
      </c>
    </row>
    <row r="23" spans="1:6">
      <c r="A23" s="23" t="s">
        <v>137</v>
      </c>
      <c r="B23" s="24">
        <v>119</v>
      </c>
      <c r="C23" s="24">
        <v>92</v>
      </c>
      <c r="D23" s="24">
        <v>16</v>
      </c>
      <c r="E23" s="24">
        <v>11</v>
      </c>
      <c r="F23" s="24">
        <v>0</v>
      </c>
    </row>
    <row r="24" spans="1:6">
      <c r="A24" s="23" t="s">
        <v>138</v>
      </c>
      <c r="B24" s="24">
        <v>142</v>
      </c>
      <c r="C24" s="24">
        <v>102</v>
      </c>
      <c r="D24" s="24">
        <v>20</v>
      </c>
      <c r="E24" s="24">
        <v>17</v>
      </c>
      <c r="F24" s="24">
        <v>3</v>
      </c>
    </row>
    <row r="25" spans="1:6">
      <c r="A25" s="23" t="s">
        <v>139</v>
      </c>
      <c r="B25" s="24">
        <v>170</v>
      </c>
      <c r="C25" s="24">
        <v>117</v>
      </c>
      <c r="D25" s="24">
        <v>27</v>
      </c>
      <c r="E25" s="24">
        <v>22</v>
      </c>
      <c r="F25" s="24">
        <v>4</v>
      </c>
    </row>
    <row r="26" spans="1:6">
      <c r="A26" s="23" t="s">
        <v>140</v>
      </c>
      <c r="B26" s="24">
        <v>192</v>
      </c>
      <c r="C26" s="24">
        <v>142</v>
      </c>
      <c r="D26" s="24">
        <v>25</v>
      </c>
      <c r="E26" s="24">
        <v>21</v>
      </c>
      <c r="F26" s="24">
        <v>4</v>
      </c>
    </row>
    <row r="27" spans="1:6">
      <c r="A27" s="23" t="s">
        <v>141</v>
      </c>
      <c r="B27" s="24">
        <v>1405</v>
      </c>
      <c r="C27" s="24">
        <v>987</v>
      </c>
      <c r="D27" s="24">
        <v>155</v>
      </c>
      <c r="E27" s="24">
        <v>239</v>
      </c>
      <c r="F27" s="24">
        <v>24</v>
      </c>
    </row>
    <row r="28" spans="1:6">
      <c r="A28" s="23" t="s">
        <v>142</v>
      </c>
      <c r="B28" s="24">
        <v>343</v>
      </c>
      <c r="C28" s="24">
        <v>247</v>
      </c>
      <c r="D28" s="24">
        <v>42</v>
      </c>
      <c r="E28" s="24">
        <v>51</v>
      </c>
      <c r="F28" s="24">
        <v>3</v>
      </c>
    </row>
    <row r="29" spans="1:6">
      <c r="A29" s="23" t="s">
        <v>128</v>
      </c>
      <c r="B29" s="24">
        <v>40</v>
      </c>
      <c r="C29" s="24">
        <v>6</v>
      </c>
      <c r="D29" s="24">
        <v>0</v>
      </c>
      <c r="E29" s="24">
        <v>2</v>
      </c>
      <c r="F29" s="24">
        <v>32</v>
      </c>
    </row>
    <row r="30" spans="1:6">
      <c r="A30" s="8" t="s">
        <v>143</v>
      </c>
      <c r="B30" s="8"/>
      <c r="C30" s="8"/>
      <c r="D30" s="8"/>
      <c r="E30" s="8"/>
      <c r="F30" s="8"/>
    </row>
    <row r="31" spans="1:6">
      <c r="A31" s="23" t="s">
        <v>144</v>
      </c>
      <c r="B31" s="24">
        <v>429</v>
      </c>
      <c r="C31" s="24">
        <v>334</v>
      </c>
      <c r="D31" s="24">
        <v>46</v>
      </c>
      <c r="E31" s="24">
        <v>41</v>
      </c>
      <c r="F31" s="24">
        <v>8</v>
      </c>
    </row>
    <row r="32" spans="1:6">
      <c r="A32" s="23" t="s">
        <v>145</v>
      </c>
      <c r="B32" s="24">
        <v>319</v>
      </c>
      <c r="C32" s="24">
        <v>263</v>
      </c>
      <c r="D32" s="24">
        <v>32</v>
      </c>
      <c r="E32" s="24">
        <v>19</v>
      </c>
      <c r="F32" s="24">
        <v>5</v>
      </c>
    </row>
    <row r="33" spans="1:6">
      <c r="A33" s="23" t="s">
        <v>146</v>
      </c>
      <c r="B33" s="24">
        <v>504</v>
      </c>
      <c r="C33" s="24">
        <v>377</v>
      </c>
      <c r="D33" s="24">
        <v>61</v>
      </c>
      <c r="E33" s="24">
        <v>58</v>
      </c>
      <c r="F33" s="24">
        <v>8</v>
      </c>
    </row>
    <row r="34" spans="1:6">
      <c r="A34" s="23" t="s">
        <v>147</v>
      </c>
      <c r="B34" s="24">
        <v>143</v>
      </c>
      <c r="C34" s="24">
        <v>98</v>
      </c>
      <c r="D34" s="24">
        <v>19</v>
      </c>
      <c r="E34" s="24">
        <v>17</v>
      </c>
      <c r="F34" s="24">
        <v>9</v>
      </c>
    </row>
    <row r="35" spans="1:6">
      <c r="A35" s="23" t="s">
        <v>148</v>
      </c>
      <c r="B35" s="24">
        <v>168</v>
      </c>
      <c r="C35" s="24">
        <v>122</v>
      </c>
      <c r="D35" s="24">
        <v>22</v>
      </c>
      <c r="E35" s="24">
        <v>20</v>
      </c>
      <c r="F35" s="24">
        <v>4</v>
      </c>
    </row>
    <row r="36" spans="1:6">
      <c r="A36" s="23" t="s">
        <v>149</v>
      </c>
      <c r="B36" s="24">
        <v>1270</v>
      </c>
      <c r="C36" s="24">
        <v>935</v>
      </c>
      <c r="D36" s="24">
        <v>155</v>
      </c>
      <c r="E36" s="24">
        <v>158</v>
      </c>
      <c r="F36" s="24">
        <v>22</v>
      </c>
    </row>
    <row r="37" spans="1:6">
      <c r="A37" s="23" t="s">
        <v>150</v>
      </c>
      <c r="B37" s="24">
        <v>1642</v>
      </c>
      <c r="C37" s="24">
        <v>1229</v>
      </c>
      <c r="D37" s="24">
        <v>204</v>
      </c>
      <c r="E37" s="24">
        <v>186</v>
      </c>
      <c r="F37" s="24">
        <v>23</v>
      </c>
    </row>
    <row r="38" spans="1:6">
      <c r="A38" s="23" t="s">
        <v>151</v>
      </c>
      <c r="B38" s="24">
        <v>2266</v>
      </c>
      <c r="C38" s="24">
        <v>1644</v>
      </c>
      <c r="D38" s="24">
        <v>270</v>
      </c>
      <c r="E38" s="24">
        <v>317</v>
      </c>
      <c r="F38" s="24">
        <v>35</v>
      </c>
    </row>
    <row r="39" spans="1:6">
      <c r="A39" s="23" t="s">
        <v>152</v>
      </c>
      <c r="B39" s="24">
        <v>121</v>
      </c>
      <c r="C39" s="24">
        <v>61</v>
      </c>
      <c r="D39" s="24">
        <v>10</v>
      </c>
      <c r="E39" s="24">
        <v>48</v>
      </c>
      <c r="F39" s="24">
        <v>2</v>
      </c>
    </row>
    <row r="40" spans="1:6">
      <c r="A40" s="23" t="s">
        <v>128</v>
      </c>
      <c r="B40" s="24">
        <v>46</v>
      </c>
      <c r="C40" s="24">
        <v>2</v>
      </c>
      <c r="D40" s="24">
        <v>0</v>
      </c>
      <c r="E40" s="24">
        <v>13</v>
      </c>
      <c r="F40" s="24">
        <v>31</v>
      </c>
    </row>
    <row r="41" spans="1:6">
      <c r="A41" s="8" t="s">
        <v>153</v>
      </c>
      <c r="B41" s="8"/>
      <c r="C41" s="8"/>
      <c r="D41" s="8"/>
      <c r="E41" s="8"/>
      <c r="F41" s="8"/>
    </row>
    <row r="42" spans="1:6">
      <c r="A42" s="23" t="s">
        <v>154</v>
      </c>
      <c r="B42" s="24">
        <v>1344</v>
      </c>
      <c r="C42" s="24">
        <v>1005</v>
      </c>
      <c r="D42" s="24">
        <v>153</v>
      </c>
      <c r="E42" s="24">
        <v>164</v>
      </c>
      <c r="F42" s="24">
        <v>22</v>
      </c>
    </row>
    <row r="43" spans="1:6">
      <c r="A43" s="23" t="s">
        <v>155</v>
      </c>
      <c r="B43" s="24">
        <v>1107</v>
      </c>
      <c r="C43" s="24">
        <v>753</v>
      </c>
      <c r="D43" s="24">
        <v>128</v>
      </c>
      <c r="E43" s="24">
        <v>213</v>
      </c>
      <c r="F43" s="24">
        <v>13</v>
      </c>
    </row>
    <row r="44" spans="1:6">
      <c r="A44" s="23" t="s">
        <v>156</v>
      </c>
      <c r="B44" s="24">
        <v>1006</v>
      </c>
      <c r="C44" s="24">
        <v>656</v>
      </c>
      <c r="D44" s="24">
        <v>120</v>
      </c>
      <c r="E44" s="24">
        <v>219</v>
      </c>
      <c r="F44" s="24">
        <v>11</v>
      </c>
    </row>
    <row r="45" spans="1:6">
      <c r="A45" s="23" t="s">
        <v>157</v>
      </c>
      <c r="B45" s="24">
        <v>541</v>
      </c>
      <c r="C45" s="24">
        <v>356</v>
      </c>
      <c r="D45" s="24">
        <v>58</v>
      </c>
      <c r="E45" s="24">
        <v>125</v>
      </c>
      <c r="F45" s="24">
        <v>2</v>
      </c>
    </row>
    <row r="46" spans="1:6">
      <c r="A46" s="23" t="s">
        <v>158</v>
      </c>
      <c r="B46" s="24">
        <v>1510</v>
      </c>
      <c r="C46" s="24">
        <v>1064</v>
      </c>
      <c r="D46" s="24">
        <v>184</v>
      </c>
      <c r="E46" s="24">
        <v>241</v>
      </c>
      <c r="F46" s="24">
        <v>21</v>
      </c>
    </row>
    <row r="47" spans="1:6">
      <c r="A47" s="23" t="s">
        <v>159</v>
      </c>
      <c r="B47" s="24">
        <v>1011</v>
      </c>
      <c r="C47" s="24">
        <v>749</v>
      </c>
      <c r="D47" s="24">
        <v>111</v>
      </c>
      <c r="E47" s="24">
        <v>145</v>
      </c>
      <c r="F47" s="24">
        <v>6</v>
      </c>
    </row>
    <row r="48" spans="1:6">
      <c r="A48" s="23" t="s">
        <v>160</v>
      </c>
      <c r="B48" s="24">
        <v>1234</v>
      </c>
      <c r="C48" s="24">
        <v>919</v>
      </c>
      <c r="D48" s="24">
        <v>148</v>
      </c>
      <c r="E48" s="24">
        <v>156</v>
      </c>
      <c r="F48" s="24">
        <v>11</v>
      </c>
    </row>
    <row r="49" spans="1:6">
      <c r="A49" s="23" t="s">
        <v>161</v>
      </c>
      <c r="B49" s="24">
        <v>443</v>
      </c>
      <c r="C49" s="24">
        <v>334</v>
      </c>
      <c r="D49" s="24">
        <v>43</v>
      </c>
      <c r="E49" s="24">
        <v>62</v>
      </c>
      <c r="F49" s="24">
        <v>4</v>
      </c>
    </row>
    <row r="50" spans="1:6">
      <c r="A50" s="23" t="s">
        <v>162</v>
      </c>
      <c r="B50" s="24">
        <v>1237</v>
      </c>
      <c r="C50" s="24">
        <v>960</v>
      </c>
      <c r="D50" s="24">
        <v>137</v>
      </c>
      <c r="E50" s="24">
        <v>126</v>
      </c>
      <c r="F50" s="24">
        <v>14</v>
      </c>
    </row>
    <row r="51" spans="1:6">
      <c r="A51" s="23" t="s">
        <v>152</v>
      </c>
      <c r="B51" s="24">
        <v>81</v>
      </c>
      <c r="C51" s="24">
        <v>55</v>
      </c>
      <c r="D51" s="24">
        <v>12</v>
      </c>
      <c r="E51" s="24">
        <v>12</v>
      </c>
      <c r="F51" s="24">
        <v>2</v>
      </c>
    </row>
    <row r="52" spans="1:6">
      <c r="A52" s="23" t="s">
        <v>163</v>
      </c>
      <c r="B52" s="24">
        <v>67</v>
      </c>
      <c r="C52" s="24">
        <v>45</v>
      </c>
      <c r="D52" s="24">
        <v>10</v>
      </c>
      <c r="E52" s="24">
        <v>11</v>
      </c>
      <c r="F52" s="24">
        <v>1</v>
      </c>
    </row>
    <row r="53" spans="1:6">
      <c r="A53" s="23" t="s">
        <v>128</v>
      </c>
      <c r="B53" s="24">
        <v>52</v>
      </c>
      <c r="C53" s="24">
        <v>9</v>
      </c>
      <c r="D53" s="24">
        <v>5</v>
      </c>
      <c r="E53" s="24">
        <v>6</v>
      </c>
      <c r="F53" s="24">
        <v>32</v>
      </c>
    </row>
    <row r="54" spans="1:6">
      <c r="A54" s="8" t="s">
        <v>164</v>
      </c>
      <c r="B54" s="8"/>
      <c r="C54" s="8"/>
      <c r="D54" s="8"/>
      <c r="E54" s="8"/>
      <c r="F54" s="8"/>
    </row>
    <row r="55" spans="1:6">
      <c r="A55" s="23" t="s">
        <v>165</v>
      </c>
      <c r="B55" s="24">
        <v>209</v>
      </c>
      <c r="C55" s="24">
        <v>174</v>
      </c>
      <c r="D55" s="24">
        <v>14</v>
      </c>
      <c r="E55" s="24">
        <v>20</v>
      </c>
      <c r="F55" s="24">
        <v>1</v>
      </c>
    </row>
    <row r="56" spans="1:6">
      <c r="A56" s="23" t="s">
        <v>166</v>
      </c>
      <c r="B56" s="24">
        <v>1043</v>
      </c>
      <c r="C56" s="24">
        <v>804</v>
      </c>
      <c r="D56" s="24">
        <v>114</v>
      </c>
      <c r="E56" s="24">
        <v>94</v>
      </c>
      <c r="F56" s="24">
        <v>31</v>
      </c>
    </row>
    <row r="57" spans="1:6">
      <c r="A57" s="23" t="s">
        <v>167</v>
      </c>
      <c r="B57" s="24">
        <v>963</v>
      </c>
      <c r="C57" s="24">
        <v>645</v>
      </c>
      <c r="D57" s="24">
        <v>130</v>
      </c>
      <c r="E57" s="24">
        <v>156</v>
      </c>
      <c r="F57" s="24">
        <v>32</v>
      </c>
    </row>
    <row r="58" spans="1:6">
      <c r="A58" s="23" t="s">
        <v>168</v>
      </c>
      <c r="B58" s="24">
        <v>338</v>
      </c>
      <c r="C58" s="24">
        <v>183</v>
      </c>
      <c r="D58" s="24">
        <v>40</v>
      </c>
      <c r="E58" s="24">
        <v>107</v>
      </c>
      <c r="F58" s="24">
        <v>8</v>
      </c>
    </row>
    <row r="59" spans="1:6">
      <c r="A59" s="23" t="s">
        <v>169</v>
      </c>
      <c r="B59" s="24">
        <v>94</v>
      </c>
      <c r="C59" s="24">
        <v>43</v>
      </c>
      <c r="D59" s="24">
        <v>13</v>
      </c>
      <c r="E59" s="24">
        <v>36</v>
      </c>
      <c r="F59" s="24">
        <v>2</v>
      </c>
    </row>
    <row r="60" spans="1:6">
      <c r="A60" s="23" t="s">
        <v>128</v>
      </c>
      <c r="B60" s="24">
        <v>30</v>
      </c>
      <c r="C60" s="24">
        <v>16</v>
      </c>
      <c r="D60" s="24">
        <v>5</v>
      </c>
      <c r="E60" s="24">
        <v>5</v>
      </c>
      <c r="F60" s="24">
        <v>4</v>
      </c>
    </row>
    <row r="61" spans="1:6">
      <c r="A61" s="8" t="s">
        <v>170</v>
      </c>
      <c r="B61" s="8"/>
      <c r="C61" s="8"/>
      <c r="D61" s="8"/>
      <c r="E61" s="8"/>
      <c r="F61" s="8"/>
    </row>
    <row r="62" spans="1:6">
      <c r="A62" s="23" t="s">
        <v>171</v>
      </c>
      <c r="B62" s="24">
        <v>386</v>
      </c>
      <c r="C62" s="24">
        <v>247</v>
      </c>
      <c r="D62" s="24">
        <v>36</v>
      </c>
      <c r="E62" s="24">
        <v>86</v>
      </c>
      <c r="F62" s="24">
        <v>17</v>
      </c>
    </row>
    <row r="63" spans="1:6">
      <c r="A63" s="23" t="s">
        <v>172</v>
      </c>
      <c r="B63" s="24">
        <v>919</v>
      </c>
      <c r="C63" s="24">
        <v>617</v>
      </c>
      <c r="D63" s="24">
        <v>135</v>
      </c>
      <c r="E63" s="24">
        <v>138</v>
      </c>
      <c r="F63" s="24">
        <v>29</v>
      </c>
    </row>
    <row r="64" spans="1:6">
      <c r="A64" s="23" t="s">
        <v>173</v>
      </c>
      <c r="B64" s="24">
        <v>978</v>
      </c>
      <c r="C64" s="24">
        <v>735</v>
      </c>
      <c r="D64" s="24">
        <v>92</v>
      </c>
      <c r="E64" s="24">
        <v>135</v>
      </c>
      <c r="F64" s="24">
        <v>16</v>
      </c>
    </row>
    <row r="65" spans="1:6">
      <c r="A65" s="23" t="s">
        <v>174</v>
      </c>
      <c r="B65" s="24">
        <v>347</v>
      </c>
      <c r="C65" s="24">
        <v>245</v>
      </c>
      <c r="D65" s="24">
        <v>43</v>
      </c>
      <c r="E65" s="24">
        <v>50</v>
      </c>
      <c r="F65" s="24">
        <v>9</v>
      </c>
    </row>
    <row r="66" spans="1:6">
      <c r="A66" s="23" t="s">
        <v>128</v>
      </c>
      <c r="B66" s="24">
        <v>47</v>
      </c>
      <c r="C66" s="24">
        <v>21</v>
      </c>
      <c r="D66" s="24">
        <v>10</v>
      </c>
      <c r="E66" s="24">
        <v>9</v>
      </c>
      <c r="F66" s="24">
        <v>7</v>
      </c>
    </row>
    <row r="67" spans="1:6">
      <c r="A67" s="8" t="s">
        <v>175</v>
      </c>
      <c r="B67" s="8"/>
      <c r="C67" s="8"/>
      <c r="D67" s="8"/>
      <c r="E67" s="8"/>
      <c r="F67" s="8"/>
    </row>
    <row r="68" spans="1:6">
      <c r="A68" s="23" t="s">
        <v>176</v>
      </c>
      <c r="B68" s="24">
        <v>425</v>
      </c>
      <c r="C68" s="24">
        <v>339</v>
      </c>
      <c r="D68" s="24">
        <v>34</v>
      </c>
      <c r="E68" s="24">
        <v>37</v>
      </c>
      <c r="F68" s="24">
        <v>15</v>
      </c>
    </row>
    <row r="69" spans="1:6">
      <c r="A69" s="23" t="s">
        <v>177</v>
      </c>
      <c r="B69" s="24">
        <v>811</v>
      </c>
      <c r="C69" s="24">
        <v>662</v>
      </c>
      <c r="D69" s="24">
        <v>75</v>
      </c>
      <c r="E69" s="24">
        <v>53</v>
      </c>
      <c r="F69" s="24">
        <v>21</v>
      </c>
    </row>
    <row r="70" spans="1:6">
      <c r="A70" s="23" t="s">
        <v>178</v>
      </c>
      <c r="B70" s="24">
        <v>207</v>
      </c>
      <c r="C70" s="24">
        <v>161</v>
      </c>
      <c r="D70" s="24">
        <v>27</v>
      </c>
      <c r="E70" s="24">
        <v>18</v>
      </c>
      <c r="F70" s="24">
        <v>1</v>
      </c>
    </row>
    <row r="71" spans="1:6">
      <c r="A71" s="23" t="s">
        <v>179</v>
      </c>
      <c r="B71" s="24">
        <v>154</v>
      </c>
      <c r="C71" s="24">
        <v>123</v>
      </c>
      <c r="D71" s="24">
        <v>18</v>
      </c>
      <c r="E71" s="24">
        <v>11</v>
      </c>
      <c r="F71" s="24">
        <v>2</v>
      </c>
    </row>
    <row r="72" spans="1:6">
      <c r="A72" s="23" t="s">
        <v>180</v>
      </c>
      <c r="B72" s="24">
        <v>318</v>
      </c>
      <c r="C72" s="24">
        <v>265</v>
      </c>
      <c r="D72" s="24">
        <v>33</v>
      </c>
      <c r="E72" s="24">
        <v>13</v>
      </c>
      <c r="F72" s="24">
        <v>7</v>
      </c>
    </row>
    <row r="73" spans="1:6">
      <c r="A73" s="23" t="s">
        <v>181</v>
      </c>
      <c r="B73" s="24">
        <v>203</v>
      </c>
      <c r="C73" s="24">
        <v>162</v>
      </c>
      <c r="D73" s="24">
        <v>21</v>
      </c>
      <c r="E73" s="24">
        <v>18</v>
      </c>
      <c r="F73" s="24">
        <v>2</v>
      </c>
    </row>
    <row r="74" spans="1:6">
      <c r="A74" s="23" t="s">
        <v>182</v>
      </c>
      <c r="B74" s="24">
        <v>79</v>
      </c>
      <c r="C74" s="24">
        <v>54</v>
      </c>
      <c r="D74" s="24">
        <v>8</v>
      </c>
      <c r="E74" s="24">
        <v>16</v>
      </c>
      <c r="F74" s="24">
        <v>1</v>
      </c>
    </row>
    <row r="75" spans="1:6">
      <c r="A75" s="23" t="s">
        <v>183</v>
      </c>
      <c r="B75" s="24">
        <v>68</v>
      </c>
      <c r="C75" s="24">
        <v>61</v>
      </c>
      <c r="D75" s="24">
        <v>2</v>
      </c>
      <c r="E75" s="24">
        <v>4</v>
      </c>
      <c r="F75" s="24">
        <v>1</v>
      </c>
    </row>
    <row r="76" spans="1:6">
      <c r="A76" s="23" t="s">
        <v>184</v>
      </c>
      <c r="B76" s="24">
        <v>586</v>
      </c>
      <c r="C76" s="24">
        <v>458</v>
      </c>
      <c r="D76" s="24">
        <v>66</v>
      </c>
      <c r="E76" s="24">
        <v>49</v>
      </c>
      <c r="F76" s="24">
        <v>13</v>
      </c>
    </row>
    <row r="77" spans="1:6">
      <c r="A77" s="23" t="s">
        <v>185</v>
      </c>
      <c r="B77" s="24">
        <v>276</v>
      </c>
      <c r="C77" s="24">
        <v>225</v>
      </c>
      <c r="D77" s="24">
        <v>30</v>
      </c>
      <c r="E77" s="24">
        <v>14</v>
      </c>
      <c r="F77" s="24">
        <v>7</v>
      </c>
    </row>
    <row r="78" spans="1:6">
      <c r="A78" s="23" t="s">
        <v>152</v>
      </c>
      <c r="B78" s="24">
        <v>197</v>
      </c>
      <c r="C78" s="24">
        <v>134</v>
      </c>
      <c r="D78" s="24">
        <v>26</v>
      </c>
      <c r="E78" s="24">
        <v>29</v>
      </c>
      <c r="F78" s="24">
        <v>8</v>
      </c>
    </row>
    <row r="79" spans="1:6">
      <c r="A79" s="23" t="s">
        <v>186</v>
      </c>
      <c r="B79" s="24">
        <v>944</v>
      </c>
      <c r="C79" s="24">
        <v>551</v>
      </c>
      <c r="D79" s="24">
        <v>121</v>
      </c>
      <c r="E79" s="24">
        <v>248</v>
      </c>
      <c r="F79" s="24">
        <v>24</v>
      </c>
    </row>
    <row r="80" spans="1:6">
      <c r="A80" s="23" t="s">
        <v>128</v>
      </c>
      <c r="B80" s="24">
        <v>41</v>
      </c>
      <c r="C80" s="24">
        <v>22</v>
      </c>
      <c r="D80" s="24">
        <v>6</v>
      </c>
      <c r="E80" s="24">
        <v>8</v>
      </c>
      <c r="F80" s="24">
        <v>5</v>
      </c>
    </row>
    <row r="81" spans="1:6">
      <c r="A81" s="8" t="s">
        <v>187</v>
      </c>
      <c r="B81" s="8"/>
      <c r="C81" s="8"/>
      <c r="D81" s="8"/>
      <c r="E81" s="8"/>
      <c r="F81" s="8"/>
    </row>
    <row r="82" spans="1:6">
      <c r="A82" s="23" t="s">
        <v>188</v>
      </c>
      <c r="B82" s="24">
        <v>2041</v>
      </c>
      <c r="C82" s="24">
        <v>1442</v>
      </c>
      <c r="D82" s="24">
        <v>245</v>
      </c>
      <c r="E82" s="24">
        <v>308</v>
      </c>
      <c r="F82" s="24">
        <v>46</v>
      </c>
    </row>
    <row r="83" spans="1:6">
      <c r="A83" s="23" t="s">
        <v>189</v>
      </c>
      <c r="B83" s="24">
        <v>221</v>
      </c>
      <c r="C83" s="24">
        <v>173</v>
      </c>
      <c r="D83" s="24">
        <v>21</v>
      </c>
      <c r="E83" s="24">
        <v>22</v>
      </c>
      <c r="F83" s="24">
        <v>5</v>
      </c>
    </row>
    <row r="84" spans="1:6">
      <c r="A84" s="23" t="s">
        <v>190</v>
      </c>
      <c r="B84" s="24">
        <v>64</v>
      </c>
      <c r="C84" s="24">
        <v>38</v>
      </c>
      <c r="D84" s="24">
        <v>11</v>
      </c>
      <c r="E84" s="24">
        <v>14</v>
      </c>
      <c r="F84" s="24">
        <v>1</v>
      </c>
    </row>
    <row r="85" spans="1:6">
      <c r="A85" s="23" t="s">
        <v>191</v>
      </c>
      <c r="B85" s="24">
        <v>158</v>
      </c>
      <c r="C85" s="24">
        <v>101</v>
      </c>
      <c r="D85" s="24">
        <v>17</v>
      </c>
      <c r="E85" s="24">
        <v>30</v>
      </c>
      <c r="F85" s="24">
        <v>10</v>
      </c>
    </row>
    <row r="86" spans="1:6">
      <c r="A86" s="23" t="s">
        <v>192</v>
      </c>
      <c r="B86" s="24">
        <v>120</v>
      </c>
      <c r="C86" s="24">
        <v>81</v>
      </c>
      <c r="D86" s="24">
        <v>13</v>
      </c>
      <c r="E86" s="24">
        <v>19</v>
      </c>
      <c r="F86" s="24">
        <v>7</v>
      </c>
    </row>
    <row r="87" spans="1:6">
      <c r="A87" s="23" t="s">
        <v>193</v>
      </c>
      <c r="B87" s="24">
        <v>10</v>
      </c>
      <c r="C87" s="24">
        <v>2</v>
      </c>
      <c r="D87" s="24">
        <v>1</v>
      </c>
      <c r="E87" s="24">
        <v>7</v>
      </c>
      <c r="F87" s="24">
        <v>0</v>
      </c>
    </row>
    <row r="88" spans="1:6">
      <c r="A88" s="23" t="s">
        <v>152</v>
      </c>
      <c r="B88" s="24">
        <v>39</v>
      </c>
      <c r="C88" s="24">
        <v>19</v>
      </c>
      <c r="D88" s="24">
        <v>3</v>
      </c>
      <c r="E88" s="24">
        <v>12</v>
      </c>
      <c r="F88" s="24">
        <v>5</v>
      </c>
    </row>
    <row r="89" spans="1:6">
      <c r="A89" s="23" t="s">
        <v>128</v>
      </c>
      <c r="B89" s="24">
        <v>24</v>
      </c>
      <c r="C89" s="24">
        <v>9</v>
      </c>
      <c r="D89" s="24">
        <v>5</v>
      </c>
      <c r="E89" s="24">
        <v>6</v>
      </c>
      <c r="F89" s="24">
        <v>4</v>
      </c>
    </row>
    <row r="90" spans="1:6">
      <c r="A90" s="8" t="s">
        <v>194</v>
      </c>
      <c r="B90" s="8"/>
      <c r="C90" s="8"/>
      <c r="D90" s="8"/>
      <c r="E90" s="8"/>
      <c r="F90" s="8"/>
    </row>
    <row r="91" spans="1:6">
      <c r="A91" s="23" t="s">
        <v>195</v>
      </c>
      <c r="B91" s="24">
        <v>1341</v>
      </c>
      <c r="C91" s="24">
        <v>1027</v>
      </c>
      <c r="D91" s="24">
        <v>158</v>
      </c>
      <c r="E91" s="24">
        <v>130</v>
      </c>
      <c r="F91" s="24">
        <v>26</v>
      </c>
    </row>
    <row r="92" spans="1:6">
      <c r="A92" s="23" t="s">
        <v>196</v>
      </c>
      <c r="B92" s="24">
        <v>523</v>
      </c>
      <c r="C92" s="24">
        <v>411</v>
      </c>
      <c r="D92" s="24">
        <v>58</v>
      </c>
      <c r="E92" s="24">
        <v>37</v>
      </c>
      <c r="F92" s="24">
        <v>17</v>
      </c>
    </row>
    <row r="93" spans="1:6">
      <c r="A93" s="23" t="s">
        <v>197</v>
      </c>
      <c r="B93" s="24">
        <v>116</v>
      </c>
      <c r="C93" s="24">
        <v>83</v>
      </c>
      <c r="D93" s="24">
        <v>14</v>
      </c>
      <c r="E93" s="24">
        <v>16</v>
      </c>
      <c r="F93" s="24">
        <v>3</v>
      </c>
    </row>
    <row r="94" spans="1:6">
      <c r="A94" s="23" t="s">
        <v>198</v>
      </c>
      <c r="B94" s="24">
        <v>25</v>
      </c>
      <c r="C94" s="24">
        <v>12</v>
      </c>
      <c r="D94" s="24">
        <v>3</v>
      </c>
      <c r="E94" s="24">
        <v>9</v>
      </c>
      <c r="F94" s="24">
        <v>1</v>
      </c>
    </row>
    <row r="95" spans="1:6">
      <c r="A95" s="23" t="s">
        <v>199</v>
      </c>
      <c r="B95" s="24">
        <v>68</v>
      </c>
      <c r="C95" s="24">
        <v>56</v>
      </c>
      <c r="D95" s="24">
        <v>9</v>
      </c>
      <c r="E95" s="24">
        <v>2</v>
      </c>
      <c r="F95" s="24">
        <v>1</v>
      </c>
    </row>
    <row r="96" spans="1:6">
      <c r="A96" s="23" t="s">
        <v>200</v>
      </c>
      <c r="B96" s="24">
        <v>1248</v>
      </c>
      <c r="C96" s="24">
        <v>1007</v>
      </c>
      <c r="D96" s="24">
        <v>138</v>
      </c>
      <c r="E96" s="24">
        <v>80</v>
      </c>
      <c r="F96" s="24">
        <v>23</v>
      </c>
    </row>
    <row r="97" spans="1:6">
      <c r="A97" s="23" t="s">
        <v>201</v>
      </c>
      <c r="B97" s="24">
        <v>725</v>
      </c>
      <c r="C97" s="24">
        <v>432</v>
      </c>
      <c r="D97" s="24">
        <v>101</v>
      </c>
      <c r="E97" s="24">
        <v>172</v>
      </c>
      <c r="F97" s="24">
        <v>20</v>
      </c>
    </row>
    <row r="98" spans="1:6">
      <c r="A98" s="23" t="s">
        <v>202</v>
      </c>
      <c r="B98" s="24">
        <v>550</v>
      </c>
      <c r="C98" s="24">
        <v>408</v>
      </c>
      <c r="D98" s="24">
        <v>68</v>
      </c>
      <c r="E98" s="24">
        <v>58</v>
      </c>
      <c r="F98" s="24">
        <v>16</v>
      </c>
    </row>
    <row r="99" spans="1:6">
      <c r="A99" s="23" t="s">
        <v>203</v>
      </c>
      <c r="B99" s="24">
        <v>563</v>
      </c>
      <c r="C99" s="24">
        <v>463</v>
      </c>
      <c r="D99" s="24">
        <v>57</v>
      </c>
      <c r="E99" s="24">
        <v>32</v>
      </c>
      <c r="F99" s="24">
        <v>11</v>
      </c>
    </row>
    <row r="100" spans="1:6">
      <c r="A100" s="23" t="s">
        <v>204</v>
      </c>
      <c r="B100" s="24">
        <v>319</v>
      </c>
      <c r="C100" s="24">
        <v>194</v>
      </c>
      <c r="D100" s="24">
        <v>37</v>
      </c>
      <c r="E100" s="24">
        <v>78</v>
      </c>
      <c r="F100" s="24">
        <v>10</v>
      </c>
    </row>
    <row r="101" spans="1:6">
      <c r="A101" s="23" t="s">
        <v>205</v>
      </c>
      <c r="B101" s="24">
        <v>6</v>
      </c>
      <c r="C101" s="24">
        <v>4</v>
      </c>
      <c r="D101" s="24">
        <v>0</v>
      </c>
      <c r="E101" s="24">
        <v>2</v>
      </c>
      <c r="F101" s="24">
        <v>0</v>
      </c>
    </row>
    <row r="102" spans="1:6">
      <c r="A102" s="23" t="s">
        <v>206</v>
      </c>
      <c r="B102" s="24">
        <v>42</v>
      </c>
      <c r="C102" s="24">
        <v>2</v>
      </c>
      <c r="D102" s="24">
        <v>2</v>
      </c>
      <c r="E102" s="24">
        <v>37</v>
      </c>
      <c r="F102" s="24">
        <v>1</v>
      </c>
    </row>
    <row r="103" spans="1:6">
      <c r="A103" s="23" t="s">
        <v>152</v>
      </c>
      <c r="B103" s="24">
        <v>39</v>
      </c>
      <c r="C103" s="24">
        <v>12</v>
      </c>
      <c r="D103" s="24">
        <v>6</v>
      </c>
      <c r="E103" s="24">
        <v>19</v>
      </c>
      <c r="F103" s="24">
        <v>2</v>
      </c>
    </row>
    <row r="104" spans="1:6">
      <c r="A104" s="23" t="s">
        <v>128</v>
      </c>
      <c r="B104" s="24">
        <v>193</v>
      </c>
      <c r="C104" s="24">
        <v>132</v>
      </c>
      <c r="D104" s="24">
        <v>19</v>
      </c>
      <c r="E104" s="24">
        <v>28</v>
      </c>
      <c r="F104" s="24">
        <v>14</v>
      </c>
    </row>
    <row r="105" spans="1:6">
      <c r="A105" s="8" t="s">
        <v>207</v>
      </c>
      <c r="B105" s="8"/>
      <c r="C105" s="8"/>
      <c r="D105" s="8"/>
      <c r="E105" s="8"/>
      <c r="F105" s="8"/>
    </row>
    <row r="106" spans="1:6">
      <c r="A106" s="23" t="s">
        <v>208</v>
      </c>
      <c r="B106" s="24">
        <v>1480</v>
      </c>
      <c r="C106" s="24">
        <v>1029</v>
      </c>
      <c r="D106" s="24">
        <v>153</v>
      </c>
      <c r="E106" s="24">
        <v>265</v>
      </c>
      <c r="F106" s="24">
        <v>33</v>
      </c>
    </row>
    <row r="107" spans="1:6">
      <c r="A107" s="23" t="s">
        <v>209</v>
      </c>
      <c r="B107" s="24">
        <v>1280</v>
      </c>
      <c r="C107" s="24">
        <v>897</v>
      </c>
      <c r="D107" s="24">
        <v>144</v>
      </c>
      <c r="E107" s="24">
        <v>206</v>
      </c>
      <c r="F107" s="24">
        <v>33</v>
      </c>
    </row>
    <row r="108" spans="1:6">
      <c r="A108" s="23" t="s">
        <v>210</v>
      </c>
      <c r="B108" s="24">
        <v>1167</v>
      </c>
      <c r="C108" s="24">
        <v>821</v>
      </c>
      <c r="D108" s="24">
        <v>127</v>
      </c>
      <c r="E108" s="24">
        <v>185</v>
      </c>
      <c r="F108" s="24">
        <v>34</v>
      </c>
    </row>
    <row r="109" spans="1:6">
      <c r="A109" s="23" t="s">
        <v>211</v>
      </c>
      <c r="B109" s="24">
        <v>715</v>
      </c>
      <c r="C109" s="24">
        <v>514</v>
      </c>
      <c r="D109" s="24">
        <v>73</v>
      </c>
      <c r="E109" s="24">
        <v>110</v>
      </c>
      <c r="F109" s="24">
        <v>18</v>
      </c>
    </row>
    <row r="110" spans="1:6">
      <c r="A110" s="23" t="s">
        <v>212</v>
      </c>
      <c r="B110" s="24">
        <v>387</v>
      </c>
      <c r="C110" s="24">
        <v>303</v>
      </c>
      <c r="D110" s="24">
        <v>40</v>
      </c>
      <c r="E110" s="24">
        <v>36</v>
      </c>
      <c r="F110" s="24">
        <v>8</v>
      </c>
    </row>
    <row r="111" spans="1:6">
      <c r="A111" s="23" t="s">
        <v>213</v>
      </c>
      <c r="B111" s="24">
        <v>404</v>
      </c>
      <c r="C111" s="24">
        <v>274</v>
      </c>
      <c r="D111" s="24">
        <v>39</v>
      </c>
      <c r="E111" s="24">
        <v>76</v>
      </c>
      <c r="F111" s="24">
        <v>15</v>
      </c>
    </row>
    <row r="112" spans="1:6">
      <c r="A112" s="23" t="s">
        <v>214</v>
      </c>
      <c r="B112" s="24">
        <v>595</v>
      </c>
      <c r="C112" s="24">
        <v>435</v>
      </c>
      <c r="D112" s="24">
        <v>77</v>
      </c>
      <c r="E112" s="24">
        <v>71</v>
      </c>
      <c r="F112" s="24">
        <v>12</v>
      </c>
    </row>
    <row r="113" spans="1:6">
      <c r="A113" s="23" t="s">
        <v>215</v>
      </c>
      <c r="B113" s="24">
        <v>215</v>
      </c>
      <c r="C113" s="24">
        <v>152</v>
      </c>
      <c r="D113" s="24">
        <v>22</v>
      </c>
      <c r="E113" s="24">
        <v>35</v>
      </c>
      <c r="F113" s="24">
        <v>6</v>
      </c>
    </row>
    <row r="114" spans="1:6">
      <c r="A114" s="23" t="s">
        <v>216</v>
      </c>
      <c r="B114" s="24">
        <v>248</v>
      </c>
      <c r="C114" s="24">
        <v>164</v>
      </c>
      <c r="D114" s="24">
        <v>34</v>
      </c>
      <c r="E114" s="24">
        <v>39</v>
      </c>
      <c r="F114" s="24">
        <v>11</v>
      </c>
    </row>
    <row r="115" spans="1:6">
      <c r="A115" s="23" t="s">
        <v>217</v>
      </c>
      <c r="B115" s="24">
        <v>255</v>
      </c>
      <c r="C115" s="24">
        <v>202</v>
      </c>
      <c r="D115" s="24">
        <v>21</v>
      </c>
      <c r="E115" s="24">
        <v>27</v>
      </c>
      <c r="F115" s="24">
        <v>5</v>
      </c>
    </row>
    <row r="116" spans="1:6">
      <c r="A116" s="23" t="s">
        <v>218</v>
      </c>
      <c r="B116" s="24">
        <v>291</v>
      </c>
      <c r="C116" s="24">
        <v>246</v>
      </c>
      <c r="D116" s="24">
        <v>23</v>
      </c>
      <c r="E116" s="24">
        <v>14</v>
      </c>
      <c r="F116" s="24">
        <v>8</v>
      </c>
    </row>
    <row r="117" spans="1:6">
      <c r="A117" s="23" t="s">
        <v>219</v>
      </c>
      <c r="B117" s="24">
        <v>338</v>
      </c>
      <c r="C117" s="24">
        <v>275</v>
      </c>
      <c r="D117" s="24">
        <v>30</v>
      </c>
      <c r="E117" s="24">
        <v>29</v>
      </c>
      <c r="F117" s="24">
        <v>4</v>
      </c>
    </row>
    <row r="118" spans="1:6">
      <c r="A118" s="23" t="s">
        <v>220</v>
      </c>
      <c r="B118" s="24">
        <v>812</v>
      </c>
      <c r="C118" s="24">
        <v>612</v>
      </c>
      <c r="D118" s="24">
        <v>95</v>
      </c>
      <c r="E118" s="24">
        <v>88</v>
      </c>
      <c r="F118" s="24">
        <v>17</v>
      </c>
    </row>
    <row r="119" spans="1:6">
      <c r="A119" s="23" t="s">
        <v>221</v>
      </c>
      <c r="B119" s="24">
        <v>816</v>
      </c>
      <c r="C119" s="24">
        <v>620</v>
      </c>
      <c r="D119" s="24">
        <v>92</v>
      </c>
      <c r="E119" s="24">
        <v>86</v>
      </c>
      <c r="F119" s="24">
        <v>18</v>
      </c>
    </row>
    <row r="120" spans="1:6">
      <c r="A120" s="23" t="s">
        <v>152</v>
      </c>
      <c r="B120" s="24">
        <v>69</v>
      </c>
      <c r="C120" s="24">
        <v>37</v>
      </c>
      <c r="D120" s="24">
        <v>13</v>
      </c>
      <c r="E120" s="24">
        <v>16</v>
      </c>
      <c r="F120" s="24">
        <v>3</v>
      </c>
    </row>
    <row r="121" spans="1:6">
      <c r="A121" s="23" t="s">
        <v>222</v>
      </c>
      <c r="B121" s="24">
        <v>246</v>
      </c>
      <c r="C121" s="24">
        <v>150</v>
      </c>
      <c r="D121" s="24">
        <v>49</v>
      </c>
      <c r="E121" s="24">
        <v>40</v>
      </c>
      <c r="F121" s="24">
        <v>7</v>
      </c>
    </row>
    <row r="122" spans="1:6">
      <c r="A122" s="26" t="s">
        <v>128</v>
      </c>
      <c r="B122" s="27">
        <v>47</v>
      </c>
      <c r="C122" s="27">
        <v>28</v>
      </c>
      <c r="D122" s="27">
        <v>7</v>
      </c>
      <c r="E122" s="27">
        <v>9</v>
      </c>
      <c r="F122" s="27">
        <v>3</v>
      </c>
    </row>
  </sheetData>
  <phoneticPr fontId="2"/>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66DED-6DE0-4138-B711-193A21D93322}">
  <sheetPr codeName="Sheet13"/>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HYPERLINK("#'目次'!B19","[13]")</f>
        <v>[13]</v>
      </c>
    </row>
    <row r="3" spans="1:6">
      <c r="A3" s="6" t="s">
        <v>114</v>
      </c>
      <c r="B3" s="7" t="s">
        <v>314</v>
      </c>
    </row>
    <row r="4" spans="1:6">
      <c r="A4" s="6" t="s">
        <v>114</v>
      </c>
      <c r="B4" s="7" t="s">
        <v>319</v>
      </c>
    </row>
    <row r="5" spans="1:6" s="21" customFormat="1" ht="24">
      <c r="A5" s="19" t="s">
        <v>114</v>
      </c>
      <c r="B5" s="20" t="s">
        <v>118</v>
      </c>
      <c r="C5" s="20" t="s">
        <v>287</v>
      </c>
      <c r="D5" s="20" t="s">
        <v>316</v>
      </c>
      <c r="E5" s="20" t="s">
        <v>317</v>
      </c>
      <c r="F5" s="20" t="s">
        <v>128</v>
      </c>
    </row>
    <row r="6" spans="1:6">
      <c r="A6" s="22" t="s">
        <v>121</v>
      </c>
      <c r="B6" s="9">
        <v>2677</v>
      </c>
      <c r="C6" s="9">
        <v>1873</v>
      </c>
      <c r="D6" s="9">
        <v>420</v>
      </c>
      <c r="E6" s="9">
        <v>306</v>
      </c>
      <c r="F6" s="9">
        <v>78</v>
      </c>
    </row>
    <row r="7" spans="1:6">
      <c r="A7" s="8" t="s">
        <v>122</v>
      </c>
      <c r="B7" s="8"/>
      <c r="C7" s="8"/>
      <c r="D7" s="8"/>
      <c r="E7" s="8"/>
      <c r="F7" s="8"/>
    </row>
    <row r="8" spans="1:6">
      <c r="A8" s="23" t="s">
        <v>123</v>
      </c>
      <c r="B8" s="24">
        <v>380</v>
      </c>
      <c r="C8" s="24">
        <v>348</v>
      </c>
      <c r="D8" s="24">
        <v>25</v>
      </c>
      <c r="E8" s="24">
        <v>3</v>
      </c>
      <c r="F8" s="24">
        <v>4</v>
      </c>
    </row>
    <row r="9" spans="1:6">
      <c r="A9" s="23" t="s">
        <v>124</v>
      </c>
      <c r="B9" s="24">
        <v>489</v>
      </c>
      <c r="C9" s="24">
        <v>403</v>
      </c>
      <c r="D9" s="24">
        <v>67</v>
      </c>
      <c r="E9" s="24">
        <v>11</v>
      </c>
      <c r="F9" s="24">
        <v>8</v>
      </c>
    </row>
    <row r="10" spans="1:6">
      <c r="A10" s="23" t="s">
        <v>125</v>
      </c>
      <c r="B10" s="24">
        <v>1114</v>
      </c>
      <c r="C10" s="24">
        <v>821</v>
      </c>
      <c r="D10" s="24">
        <v>194</v>
      </c>
      <c r="E10" s="24">
        <v>79</v>
      </c>
      <c r="F10" s="24">
        <v>20</v>
      </c>
    </row>
    <row r="11" spans="1:6">
      <c r="A11" s="23" t="s">
        <v>126</v>
      </c>
      <c r="B11" s="24">
        <v>521</v>
      </c>
      <c r="C11" s="24">
        <v>256</v>
      </c>
      <c r="D11" s="24">
        <v>121</v>
      </c>
      <c r="E11" s="24">
        <v>133</v>
      </c>
      <c r="F11" s="24">
        <v>11</v>
      </c>
    </row>
    <row r="12" spans="1:6">
      <c r="A12" s="23" t="s">
        <v>127</v>
      </c>
      <c r="B12" s="24">
        <v>129</v>
      </c>
      <c r="C12" s="24">
        <v>37</v>
      </c>
      <c r="D12" s="24">
        <v>11</v>
      </c>
      <c r="E12" s="24">
        <v>76</v>
      </c>
      <c r="F12" s="24">
        <v>5</v>
      </c>
    </row>
    <row r="13" spans="1:6">
      <c r="A13" s="23" t="s">
        <v>128</v>
      </c>
      <c r="B13" s="24">
        <v>44</v>
      </c>
      <c r="C13" s="24">
        <v>8</v>
      </c>
      <c r="D13" s="24">
        <v>2</v>
      </c>
      <c r="E13" s="24">
        <v>4</v>
      </c>
      <c r="F13" s="24">
        <v>30</v>
      </c>
    </row>
    <row r="14" spans="1:6">
      <c r="A14" s="8" t="s">
        <v>129</v>
      </c>
      <c r="B14" s="8"/>
      <c r="C14" s="8"/>
      <c r="D14" s="8"/>
      <c r="E14" s="8"/>
      <c r="F14" s="8"/>
    </row>
    <row r="15" spans="1:6">
      <c r="A15" s="23" t="s">
        <v>130</v>
      </c>
      <c r="B15" s="24">
        <v>799</v>
      </c>
      <c r="C15" s="24">
        <v>678</v>
      </c>
      <c r="D15" s="24">
        <v>82</v>
      </c>
      <c r="E15" s="24">
        <v>31</v>
      </c>
      <c r="F15" s="24">
        <v>8</v>
      </c>
    </row>
    <row r="16" spans="1:6">
      <c r="A16" s="23" t="s">
        <v>131</v>
      </c>
      <c r="B16" s="24">
        <v>1245</v>
      </c>
      <c r="C16" s="24">
        <v>902</v>
      </c>
      <c r="D16" s="24">
        <v>198</v>
      </c>
      <c r="E16" s="24">
        <v>122</v>
      </c>
      <c r="F16" s="24">
        <v>23</v>
      </c>
    </row>
    <row r="17" spans="1:6">
      <c r="A17" s="23" t="s">
        <v>132</v>
      </c>
      <c r="B17" s="24">
        <v>504</v>
      </c>
      <c r="C17" s="24">
        <v>265</v>
      </c>
      <c r="D17" s="24">
        <v>119</v>
      </c>
      <c r="E17" s="24">
        <v>108</v>
      </c>
      <c r="F17" s="24">
        <v>12</v>
      </c>
    </row>
    <row r="18" spans="1:6">
      <c r="A18" s="23" t="s">
        <v>133</v>
      </c>
      <c r="B18" s="24">
        <v>82</v>
      </c>
      <c r="C18" s="24">
        <v>19</v>
      </c>
      <c r="D18" s="24">
        <v>20</v>
      </c>
      <c r="E18" s="24">
        <v>41</v>
      </c>
      <c r="F18" s="24">
        <v>2</v>
      </c>
    </row>
    <row r="19" spans="1:6">
      <c r="A19" s="23" t="s">
        <v>128</v>
      </c>
      <c r="B19" s="24">
        <v>47</v>
      </c>
      <c r="C19" s="24">
        <v>9</v>
      </c>
      <c r="D19" s="24">
        <v>1</v>
      </c>
      <c r="E19" s="24">
        <v>4</v>
      </c>
      <c r="F19" s="24">
        <v>33</v>
      </c>
    </row>
    <row r="20" spans="1:6">
      <c r="A20" s="8" t="s">
        <v>134</v>
      </c>
      <c r="B20" s="8"/>
      <c r="C20" s="8"/>
      <c r="D20" s="8"/>
      <c r="E20" s="8"/>
      <c r="F20" s="8"/>
    </row>
    <row r="21" spans="1:6">
      <c r="A21" s="23" t="s">
        <v>135</v>
      </c>
      <c r="B21" s="24">
        <v>128</v>
      </c>
      <c r="C21" s="24">
        <v>79</v>
      </c>
      <c r="D21" s="24">
        <v>28</v>
      </c>
      <c r="E21" s="24">
        <v>19</v>
      </c>
      <c r="F21" s="24">
        <v>2</v>
      </c>
    </row>
    <row r="22" spans="1:6">
      <c r="A22" s="23" t="s">
        <v>136</v>
      </c>
      <c r="B22" s="24">
        <v>138</v>
      </c>
      <c r="C22" s="24">
        <v>97</v>
      </c>
      <c r="D22" s="24">
        <v>18</v>
      </c>
      <c r="E22" s="24">
        <v>19</v>
      </c>
      <c r="F22" s="24">
        <v>4</v>
      </c>
    </row>
    <row r="23" spans="1:6">
      <c r="A23" s="23" t="s">
        <v>137</v>
      </c>
      <c r="B23" s="24">
        <v>119</v>
      </c>
      <c r="C23" s="24">
        <v>88</v>
      </c>
      <c r="D23" s="24">
        <v>18</v>
      </c>
      <c r="E23" s="24">
        <v>12</v>
      </c>
      <c r="F23" s="24">
        <v>1</v>
      </c>
    </row>
    <row r="24" spans="1:6">
      <c r="A24" s="23" t="s">
        <v>138</v>
      </c>
      <c r="B24" s="24">
        <v>142</v>
      </c>
      <c r="C24" s="24">
        <v>104</v>
      </c>
      <c r="D24" s="24">
        <v>23</v>
      </c>
      <c r="E24" s="24">
        <v>12</v>
      </c>
      <c r="F24" s="24">
        <v>3</v>
      </c>
    </row>
    <row r="25" spans="1:6">
      <c r="A25" s="23" t="s">
        <v>139</v>
      </c>
      <c r="B25" s="24">
        <v>170</v>
      </c>
      <c r="C25" s="24">
        <v>125</v>
      </c>
      <c r="D25" s="24">
        <v>28</v>
      </c>
      <c r="E25" s="24">
        <v>15</v>
      </c>
      <c r="F25" s="24">
        <v>2</v>
      </c>
    </row>
    <row r="26" spans="1:6">
      <c r="A26" s="23" t="s">
        <v>140</v>
      </c>
      <c r="B26" s="24">
        <v>192</v>
      </c>
      <c r="C26" s="24">
        <v>142</v>
      </c>
      <c r="D26" s="24">
        <v>32</v>
      </c>
      <c r="E26" s="24">
        <v>14</v>
      </c>
      <c r="F26" s="24">
        <v>4</v>
      </c>
    </row>
    <row r="27" spans="1:6">
      <c r="A27" s="23" t="s">
        <v>141</v>
      </c>
      <c r="B27" s="24">
        <v>1405</v>
      </c>
      <c r="C27" s="24">
        <v>999</v>
      </c>
      <c r="D27" s="24">
        <v>210</v>
      </c>
      <c r="E27" s="24">
        <v>169</v>
      </c>
      <c r="F27" s="24">
        <v>27</v>
      </c>
    </row>
    <row r="28" spans="1:6">
      <c r="A28" s="23" t="s">
        <v>142</v>
      </c>
      <c r="B28" s="24">
        <v>343</v>
      </c>
      <c r="C28" s="24">
        <v>233</v>
      </c>
      <c r="D28" s="24">
        <v>63</v>
      </c>
      <c r="E28" s="24">
        <v>44</v>
      </c>
      <c r="F28" s="24">
        <v>3</v>
      </c>
    </row>
    <row r="29" spans="1:6">
      <c r="A29" s="23" t="s">
        <v>128</v>
      </c>
      <c r="B29" s="24">
        <v>40</v>
      </c>
      <c r="C29" s="24">
        <v>6</v>
      </c>
      <c r="D29" s="24">
        <v>0</v>
      </c>
      <c r="E29" s="24">
        <v>2</v>
      </c>
      <c r="F29" s="24">
        <v>32</v>
      </c>
    </row>
    <row r="30" spans="1:6">
      <c r="A30" s="8" t="s">
        <v>143</v>
      </c>
      <c r="B30" s="8"/>
      <c r="C30" s="8"/>
      <c r="D30" s="8"/>
      <c r="E30" s="8"/>
      <c r="F30" s="8"/>
    </row>
    <row r="31" spans="1:6">
      <c r="A31" s="23" t="s">
        <v>144</v>
      </c>
      <c r="B31" s="24">
        <v>429</v>
      </c>
      <c r="C31" s="24">
        <v>343</v>
      </c>
      <c r="D31" s="24">
        <v>52</v>
      </c>
      <c r="E31" s="24">
        <v>25</v>
      </c>
      <c r="F31" s="24">
        <v>9</v>
      </c>
    </row>
    <row r="32" spans="1:6">
      <c r="A32" s="23" t="s">
        <v>145</v>
      </c>
      <c r="B32" s="24">
        <v>319</v>
      </c>
      <c r="C32" s="24">
        <v>272</v>
      </c>
      <c r="D32" s="24">
        <v>30</v>
      </c>
      <c r="E32" s="24">
        <v>15</v>
      </c>
      <c r="F32" s="24">
        <v>2</v>
      </c>
    </row>
    <row r="33" spans="1:6">
      <c r="A33" s="23" t="s">
        <v>146</v>
      </c>
      <c r="B33" s="24">
        <v>504</v>
      </c>
      <c r="C33" s="24">
        <v>392</v>
      </c>
      <c r="D33" s="24">
        <v>64</v>
      </c>
      <c r="E33" s="24">
        <v>40</v>
      </c>
      <c r="F33" s="24">
        <v>8</v>
      </c>
    </row>
    <row r="34" spans="1:6">
      <c r="A34" s="23" t="s">
        <v>147</v>
      </c>
      <c r="B34" s="24">
        <v>143</v>
      </c>
      <c r="C34" s="24">
        <v>98</v>
      </c>
      <c r="D34" s="24">
        <v>18</v>
      </c>
      <c r="E34" s="24">
        <v>18</v>
      </c>
      <c r="F34" s="24">
        <v>9</v>
      </c>
    </row>
    <row r="35" spans="1:6">
      <c r="A35" s="23" t="s">
        <v>148</v>
      </c>
      <c r="B35" s="24">
        <v>168</v>
      </c>
      <c r="C35" s="24">
        <v>131</v>
      </c>
      <c r="D35" s="24">
        <v>18</v>
      </c>
      <c r="E35" s="24">
        <v>15</v>
      </c>
      <c r="F35" s="24">
        <v>4</v>
      </c>
    </row>
    <row r="36" spans="1:6">
      <c r="A36" s="23" t="s">
        <v>149</v>
      </c>
      <c r="B36" s="24">
        <v>1270</v>
      </c>
      <c r="C36" s="24">
        <v>950</v>
      </c>
      <c r="D36" s="24">
        <v>188</v>
      </c>
      <c r="E36" s="24">
        <v>112</v>
      </c>
      <c r="F36" s="24">
        <v>20</v>
      </c>
    </row>
    <row r="37" spans="1:6">
      <c r="A37" s="23" t="s">
        <v>150</v>
      </c>
      <c r="B37" s="24">
        <v>1642</v>
      </c>
      <c r="C37" s="24">
        <v>1255</v>
      </c>
      <c r="D37" s="24">
        <v>241</v>
      </c>
      <c r="E37" s="24">
        <v>119</v>
      </c>
      <c r="F37" s="24">
        <v>27</v>
      </c>
    </row>
    <row r="38" spans="1:6">
      <c r="A38" s="23" t="s">
        <v>151</v>
      </c>
      <c r="B38" s="24">
        <v>2266</v>
      </c>
      <c r="C38" s="24">
        <v>1648</v>
      </c>
      <c r="D38" s="24">
        <v>365</v>
      </c>
      <c r="E38" s="24">
        <v>220</v>
      </c>
      <c r="F38" s="24">
        <v>33</v>
      </c>
    </row>
    <row r="39" spans="1:6">
      <c r="A39" s="23" t="s">
        <v>152</v>
      </c>
      <c r="B39" s="24">
        <v>121</v>
      </c>
      <c r="C39" s="24">
        <v>53</v>
      </c>
      <c r="D39" s="24">
        <v>20</v>
      </c>
      <c r="E39" s="24">
        <v>45</v>
      </c>
      <c r="F39" s="24">
        <v>3</v>
      </c>
    </row>
    <row r="40" spans="1:6">
      <c r="A40" s="23" t="s">
        <v>128</v>
      </c>
      <c r="B40" s="24">
        <v>46</v>
      </c>
      <c r="C40" s="24">
        <v>3</v>
      </c>
      <c r="D40" s="24">
        <v>1</v>
      </c>
      <c r="E40" s="24">
        <v>10</v>
      </c>
      <c r="F40" s="24">
        <v>32</v>
      </c>
    </row>
    <row r="41" spans="1:6">
      <c r="A41" s="8" t="s">
        <v>153</v>
      </c>
      <c r="B41" s="8"/>
      <c r="C41" s="8"/>
      <c r="D41" s="8"/>
      <c r="E41" s="8"/>
      <c r="F41" s="8"/>
    </row>
    <row r="42" spans="1:6">
      <c r="A42" s="23" t="s">
        <v>154</v>
      </c>
      <c r="B42" s="24">
        <v>1344</v>
      </c>
      <c r="C42" s="24">
        <v>1005</v>
      </c>
      <c r="D42" s="24">
        <v>204</v>
      </c>
      <c r="E42" s="24">
        <v>114</v>
      </c>
      <c r="F42" s="24">
        <v>21</v>
      </c>
    </row>
    <row r="43" spans="1:6">
      <c r="A43" s="23" t="s">
        <v>155</v>
      </c>
      <c r="B43" s="24">
        <v>1107</v>
      </c>
      <c r="C43" s="24">
        <v>754</v>
      </c>
      <c r="D43" s="24">
        <v>172</v>
      </c>
      <c r="E43" s="24">
        <v>165</v>
      </c>
      <c r="F43" s="24">
        <v>16</v>
      </c>
    </row>
    <row r="44" spans="1:6">
      <c r="A44" s="23" t="s">
        <v>156</v>
      </c>
      <c r="B44" s="24">
        <v>1006</v>
      </c>
      <c r="C44" s="24">
        <v>676</v>
      </c>
      <c r="D44" s="24">
        <v>168</v>
      </c>
      <c r="E44" s="24">
        <v>150</v>
      </c>
      <c r="F44" s="24">
        <v>12</v>
      </c>
    </row>
    <row r="45" spans="1:6">
      <c r="A45" s="23" t="s">
        <v>157</v>
      </c>
      <c r="B45" s="24">
        <v>541</v>
      </c>
      <c r="C45" s="24">
        <v>366</v>
      </c>
      <c r="D45" s="24">
        <v>79</v>
      </c>
      <c r="E45" s="24">
        <v>92</v>
      </c>
      <c r="F45" s="24">
        <v>4</v>
      </c>
    </row>
    <row r="46" spans="1:6">
      <c r="A46" s="23" t="s">
        <v>158</v>
      </c>
      <c r="B46" s="24">
        <v>1510</v>
      </c>
      <c r="C46" s="24">
        <v>1073</v>
      </c>
      <c r="D46" s="24">
        <v>229</v>
      </c>
      <c r="E46" s="24">
        <v>186</v>
      </c>
      <c r="F46" s="24">
        <v>22</v>
      </c>
    </row>
    <row r="47" spans="1:6">
      <c r="A47" s="23" t="s">
        <v>159</v>
      </c>
      <c r="B47" s="24">
        <v>1011</v>
      </c>
      <c r="C47" s="24">
        <v>736</v>
      </c>
      <c r="D47" s="24">
        <v>164</v>
      </c>
      <c r="E47" s="24">
        <v>103</v>
      </c>
      <c r="F47" s="24">
        <v>8</v>
      </c>
    </row>
    <row r="48" spans="1:6">
      <c r="A48" s="23" t="s">
        <v>160</v>
      </c>
      <c r="B48" s="24">
        <v>1234</v>
      </c>
      <c r="C48" s="24">
        <v>930</v>
      </c>
      <c r="D48" s="24">
        <v>175</v>
      </c>
      <c r="E48" s="24">
        <v>114</v>
      </c>
      <c r="F48" s="24">
        <v>15</v>
      </c>
    </row>
    <row r="49" spans="1:6">
      <c r="A49" s="23" t="s">
        <v>161</v>
      </c>
      <c r="B49" s="24">
        <v>443</v>
      </c>
      <c r="C49" s="24">
        <v>328</v>
      </c>
      <c r="D49" s="24">
        <v>80</v>
      </c>
      <c r="E49" s="24">
        <v>30</v>
      </c>
      <c r="F49" s="24">
        <v>5</v>
      </c>
    </row>
    <row r="50" spans="1:6">
      <c r="A50" s="23" t="s">
        <v>162</v>
      </c>
      <c r="B50" s="24">
        <v>1237</v>
      </c>
      <c r="C50" s="24">
        <v>948</v>
      </c>
      <c r="D50" s="24">
        <v>175</v>
      </c>
      <c r="E50" s="24">
        <v>103</v>
      </c>
      <c r="F50" s="24">
        <v>11</v>
      </c>
    </row>
    <row r="51" spans="1:6">
      <c r="A51" s="23" t="s">
        <v>152</v>
      </c>
      <c r="B51" s="24">
        <v>81</v>
      </c>
      <c r="C51" s="24">
        <v>44</v>
      </c>
      <c r="D51" s="24">
        <v>22</v>
      </c>
      <c r="E51" s="24">
        <v>10</v>
      </c>
      <c r="F51" s="24">
        <v>5</v>
      </c>
    </row>
    <row r="52" spans="1:6">
      <c r="A52" s="23" t="s">
        <v>163</v>
      </c>
      <c r="B52" s="24">
        <v>67</v>
      </c>
      <c r="C52" s="24">
        <v>47</v>
      </c>
      <c r="D52" s="24">
        <v>13</v>
      </c>
      <c r="E52" s="24">
        <v>6</v>
      </c>
      <c r="F52" s="24">
        <v>1</v>
      </c>
    </row>
    <row r="53" spans="1:6">
      <c r="A53" s="23" t="s">
        <v>128</v>
      </c>
      <c r="B53" s="24">
        <v>52</v>
      </c>
      <c r="C53" s="24">
        <v>11</v>
      </c>
      <c r="D53" s="24">
        <v>3</v>
      </c>
      <c r="E53" s="24">
        <v>7</v>
      </c>
      <c r="F53" s="24">
        <v>31</v>
      </c>
    </row>
    <row r="54" spans="1:6">
      <c r="A54" s="8" t="s">
        <v>164</v>
      </c>
      <c r="B54" s="8"/>
      <c r="C54" s="8"/>
      <c r="D54" s="8"/>
      <c r="E54" s="8"/>
      <c r="F54" s="8"/>
    </row>
    <row r="55" spans="1:6">
      <c r="A55" s="23" t="s">
        <v>165</v>
      </c>
      <c r="B55" s="24">
        <v>209</v>
      </c>
      <c r="C55" s="24">
        <v>172</v>
      </c>
      <c r="D55" s="24">
        <v>22</v>
      </c>
      <c r="E55" s="24">
        <v>14</v>
      </c>
      <c r="F55" s="24">
        <v>1</v>
      </c>
    </row>
    <row r="56" spans="1:6">
      <c r="A56" s="23" t="s">
        <v>166</v>
      </c>
      <c r="B56" s="24">
        <v>1043</v>
      </c>
      <c r="C56" s="24">
        <v>810</v>
      </c>
      <c r="D56" s="24">
        <v>140</v>
      </c>
      <c r="E56" s="24">
        <v>61</v>
      </c>
      <c r="F56" s="24">
        <v>32</v>
      </c>
    </row>
    <row r="57" spans="1:6">
      <c r="A57" s="23" t="s">
        <v>167</v>
      </c>
      <c r="B57" s="24">
        <v>963</v>
      </c>
      <c r="C57" s="24">
        <v>656</v>
      </c>
      <c r="D57" s="24">
        <v>162</v>
      </c>
      <c r="E57" s="24">
        <v>115</v>
      </c>
      <c r="F57" s="24">
        <v>30</v>
      </c>
    </row>
    <row r="58" spans="1:6">
      <c r="A58" s="23" t="s">
        <v>168</v>
      </c>
      <c r="B58" s="24">
        <v>338</v>
      </c>
      <c r="C58" s="24">
        <v>174</v>
      </c>
      <c r="D58" s="24">
        <v>74</v>
      </c>
      <c r="E58" s="24">
        <v>80</v>
      </c>
      <c r="F58" s="24">
        <v>10</v>
      </c>
    </row>
    <row r="59" spans="1:6">
      <c r="A59" s="23" t="s">
        <v>169</v>
      </c>
      <c r="B59" s="24">
        <v>94</v>
      </c>
      <c r="C59" s="24">
        <v>43</v>
      </c>
      <c r="D59" s="24">
        <v>16</v>
      </c>
      <c r="E59" s="24">
        <v>33</v>
      </c>
      <c r="F59" s="24">
        <v>2</v>
      </c>
    </row>
    <row r="60" spans="1:6">
      <c r="A60" s="23" t="s">
        <v>128</v>
      </c>
      <c r="B60" s="24">
        <v>30</v>
      </c>
      <c r="C60" s="24">
        <v>18</v>
      </c>
      <c r="D60" s="24">
        <v>6</v>
      </c>
      <c r="E60" s="24">
        <v>3</v>
      </c>
      <c r="F60" s="24">
        <v>3</v>
      </c>
    </row>
    <row r="61" spans="1:6">
      <c r="A61" s="8" t="s">
        <v>170</v>
      </c>
      <c r="B61" s="8"/>
      <c r="C61" s="8"/>
      <c r="D61" s="8"/>
      <c r="E61" s="8"/>
      <c r="F61" s="8"/>
    </row>
    <row r="62" spans="1:6">
      <c r="A62" s="23" t="s">
        <v>171</v>
      </c>
      <c r="B62" s="24">
        <v>386</v>
      </c>
      <c r="C62" s="24">
        <v>252</v>
      </c>
      <c r="D62" s="24">
        <v>55</v>
      </c>
      <c r="E62" s="24">
        <v>63</v>
      </c>
      <c r="F62" s="24">
        <v>16</v>
      </c>
    </row>
    <row r="63" spans="1:6">
      <c r="A63" s="23" t="s">
        <v>172</v>
      </c>
      <c r="B63" s="24">
        <v>919</v>
      </c>
      <c r="C63" s="24">
        <v>652</v>
      </c>
      <c r="D63" s="24">
        <v>145</v>
      </c>
      <c r="E63" s="24">
        <v>96</v>
      </c>
      <c r="F63" s="24">
        <v>26</v>
      </c>
    </row>
    <row r="64" spans="1:6">
      <c r="A64" s="23" t="s">
        <v>173</v>
      </c>
      <c r="B64" s="24">
        <v>978</v>
      </c>
      <c r="C64" s="24">
        <v>698</v>
      </c>
      <c r="D64" s="24">
        <v>151</v>
      </c>
      <c r="E64" s="24">
        <v>111</v>
      </c>
      <c r="F64" s="24">
        <v>18</v>
      </c>
    </row>
    <row r="65" spans="1:6">
      <c r="A65" s="23" t="s">
        <v>174</v>
      </c>
      <c r="B65" s="24">
        <v>347</v>
      </c>
      <c r="C65" s="24">
        <v>246</v>
      </c>
      <c r="D65" s="24">
        <v>60</v>
      </c>
      <c r="E65" s="24">
        <v>30</v>
      </c>
      <c r="F65" s="24">
        <v>11</v>
      </c>
    </row>
    <row r="66" spans="1:6">
      <c r="A66" s="23" t="s">
        <v>128</v>
      </c>
      <c r="B66" s="24">
        <v>47</v>
      </c>
      <c r="C66" s="24">
        <v>25</v>
      </c>
      <c r="D66" s="24">
        <v>9</v>
      </c>
      <c r="E66" s="24">
        <v>6</v>
      </c>
      <c r="F66" s="24">
        <v>7</v>
      </c>
    </row>
    <row r="67" spans="1:6">
      <c r="A67" s="8" t="s">
        <v>175</v>
      </c>
      <c r="B67" s="8"/>
      <c r="C67" s="8"/>
      <c r="D67" s="8"/>
      <c r="E67" s="8"/>
      <c r="F67" s="8"/>
    </row>
    <row r="68" spans="1:6">
      <c r="A68" s="23" t="s">
        <v>176</v>
      </c>
      <c r="B68" s="24">
        <v>425</v>
      </c>
      <c r="C68" s="24">
        <v>325</v>
      </c>
      <c r="D68" s="24">
        <v>61</v>
      </c>
      <c r="E68" s="24">
        <v>23</v>
      </c>
      <c r="F68" s="24">
        <v>16</v>
      </c>
    </row>
    <row r="69" spans="1:6">
      <c r="A69" s="23" t="s">
        <v>177</v>
      </c>
      <c r="B69" s="24">
        <v>811</v>
      </c>
      <c r="C69" s="24">
        <v>681</v>
      </c>
      <c r="D69" s="24">
        <v>79</v>
      </c>
      <c r="E69" s="24">
        <v>30</v>
      </c>
      <c r="F69" s="24">
        <v>21</v>
      </c>
    </row>
    <row r="70" spans="1:6">
      <c r="A70" s="23" t="s">
        <v>178</v>
      </c>
      <c r="B70" s="24">
        <v>207</v>
      </c>
      <c r="C70" s="24">
        <v>173</v>
      </c>
      <c r="D70" s="24">
        <v>23</v>
      </c>
      <c r="E70" s="24">
        <v>10</v>
      </c>
      <c r="F70" s="24">
        <v>1</v>
      </c>
    </row>
    <row r="71" spans="1:6">
      <c r="A71" s="23" t="s">
        <v>179</v>
      </c>
      <c r="B71" s="24">
        <v>154</v>
      </c>
      <c r="C71" s="24">
        <v>134</v>
      </c>
      <c r="D71" s="24">
        <v>13</v>
      </c>
      <c r="E71" s="24">
        <v>6</v>
      </c>
      <c r="F71" s="24">
        <v>1</v>
      </c>
    </row>
    <row r="72" spans="1:6">
      <c r="A72" s="23" t="s">
        <v>180</v>
      </c>
      <c r="B72" s="24">
        <v>318</v>
      </c>
      <c r="C72" s="24">
        <v>259</v>
      </c>
      <c r="D72" s="24">
        <v>43</v>
      </c>
      <c r="E72" s="24">
        <v>11</v>
      </c>
      <c r="F72" s="24">
        <v>5</v>
      </c>
    </row>
    <row r="73" spans="1:6">
      <c r="A73" s="23" t="s">
        <v>181</v>
      </c>
      <c r="B73" s="24">
        <v>203</v>
      </c>
      <c r="C73" s="24">
        <v>173</v>
      </c>
      <c r="D73" s="24">
        <v>17</v>
      </c>
      <c r="E73" s="24">
        <v>10</v>
      </c>
      <c r="F73" s="24">
        <v>3</v>
      </c>
    </row>
    <row r="74" spans="1:6">
      <c r="A74" s="23" t="s">
        <v>182</v>
      </c>
      <c r="B74" s="24">
        <v>79</v>
      </c>
      <c r="C74" s="24">
        <v>54</v>
      </c>
      <c r="D74" s="24">
        <v>12</v>
      </c>
      <c r="E74" s="24">
        <v>12</v>
      </c>
      <c r="F74" s="24">
        <v>1</v>
      </c>
    </row>
    <row r="75" spans="1:6">
      <c r="A75" s="23" t="s">
        <v>183</v>
      </c>
      <c r="B75" s="24">
        <v>68</v>
      </c>
      <c r="C75" s="24">
        <v>61</v>
      </c>
      <c r="D75" s="24">
        <v>5</v>
      </c>
      <c r="E75" s="24">
        <v>1</v>
      </c>
      <c r="F75" s="24">
        <v>1</v>
      </c>
    </row>
    <row r="76" spans="1:6">
      <c r="A76" s="23" t="s">
        <v>184</v>
      </c>
      <c r="B76" s="24">
        <v>586</v>
      </c>
      <c r="C76" s="24">
        <v>457</v>
      </c>
      <c r="D76" s="24">
        <v>85</v>
      </c>
      <c r="E76" s="24">
        <v>30</v>
      </c>
      <c r="F76" s="24">
        <v>14</v>
      </c>
    </row>
    <row r="77" spans="1:6">
      <c r="A77" s="23" t="s">
        <v>185</v>
      </c>
      <c r="B77" s="24">
        <v>276</v>
      </c>
      <c r="C77" s="24">
        <v>213</v>
      </c>
      <c r="D77" s="24">
        <v>44</v>
      </c>
      <c r="E77" s="24">
        <v>12</v>
      </c>
      <c r="F77" s="24">
        <v>7</v>
      </c>
    </row>
    <row r="78" spans="1:6">
      <c r="A78" s="23" t="s">
        <v>152</v>
      </c>
      <c r="B78" s="24">
        <v>197</v>
      </c>
      <c r="C78" s="24">
        <v>131</v>
      </c>
      <c r="D78" s="24">
        <v>40</v>
      </c>
      <c r="E78" s="24">
        <v>19</v>
      </c>
      <c r="F78" s="24">
        <v>7</v>
      </c>
    </row>
    <row r="79" spans="1:6">
      <c r="A79" s="23" t="s">
        <v>186</v>
      </c>
      <c r="B79" s="24">
        <v>944</v>
      </c>
      <c r="C79" s="24">
        <v>536</v>
      </c>
      <c r="D79" s="24">
        <v>179</v>
      </c>
      <c r="E79" s="24">
        <v>203</v>
      </c>
      <c r="F79" s="24">
        <v>26</v>
      </c>
    </row>
    <row r="80" spans="1:6">
      <c r="A80" s="23" t="s">
        <v>128</v>
      </c>
      <c r="B80" s="24">
        <v>41</v>
      </c>
      <c r="C80" s="24">
        <v>24</v>
      </c>
      <c r="D80" s="24">
        <v>5</v>
      </c>
      <c r="E80" s="24">
        <v>8</v>
      </c>
      <c r="F80" s="24">
        <v>4</v>
      </c>
    </row>
    <row r="81" spans="1:6">
      <c r="A81" s="8" t="s">
        <v>187</v>
      </c>
      <c r="B81" s="8"/>
      <c r="C81" s="8"/>
      <c r="D81" s="8"/>
      <c r="E81" s="8"/>
      <c r="F81" s="8"/>
    </row>
    <row r="82" spans="1:6">
      <c r="A82" s="23" t="s">
        <v>188</v>
      </c>
      <c r="B82" s="24">
        <v>2041</v>
      </c>
      <c r="C82" s="24">
        <v>1432</v>
      </c>
      <c r="D82" s="24">
        <v>327</v>
      </c>
      <c r="E82" s="24">
        <v>233</v>
      </c>
      <c r="F82" s="24">
        <v>49</v>
      </c>
    </row>
    <row r="83" spans="1:6">
      <c r="A83" s="23" t="s">
        <v>189</v>
      </c>
      <c r="B83" s="24">
        <v>221</v>
      </c>
      <c r="C83" s="24">
        <v>174</v>
      </c>
      <c r="D83" s="24">
        <v>25</v>
      </c>
      <c r="E83" s="24">
        <v>16</v>
      </c>
      <c r="F83" s="24">
        <v>6</v>
      </c>
    </row>
    <row r="84" spans="1:6">
      <c r="A84" s="23" t="s">
        <v>190</v>
      </c>
      <c r="B84" s="24">
        <v>64</v>
      </c>
      <c r="C84" s="24">
        <v>38</v>
      </c>
      <c r="D84" s="24">
        <v>16</v>
      </c>
      <c r="E84" s="24">
        <v>8</v>
      </c>
      <c r="F84" s="24">
        <v>2</v>
      </c>
    </row>
    <row r="85" spans="1:6">
      <c r="A85" s="23" t="s">
        <v>191</v>
      </c>
      <c r="B85" s="24">
        <v>158</v>
      </c>
      <c r="C85" s="24">
        <v>104</v>
      </c>
      <c r="D85" s="24">
        <v>25</v>
      </c>
      <c r="E85" s="24">
        <v>22</v>
      </c>
      <c r="F85" s="24">
        <v>7</v>
      </c>
    </row>
    <row r="86" spans="1:6">
      <c r="A86" s="23" t="s">
        <v>192</v>
      </c>
      <c r="B86" s="24">
        <v>120</v>
      </c>
      <c r="C86" s="24">
        <v>92</v>
      </c>
      <c r="D86" s="24">
        <v>16</v>
      </c>
      <c r="E86" s="24">
        <v>6</v>
      </c>
      <c r="F86" s="24">
        <v>6</v>
      </c>
    </row>
    <row r="87" spans="1:6">
      <c r="A87" s="23" t="s">
        <v>193</v>
      </c>
      <c r="B87" s="24">
        <v>10</v>
      </c>
      <c r="C87" s="24">
        <v>4</v>
      </c>
      <c r="D87" s="24">
        <v>0</v>
      </c>
      <c r="E87" s="24">
        <v>6</v>
      </c>
      <c r="F87" s="24">
        <v>0</v>
      </c>
    </row>
    <row r="88" spans="1:6">
      <c r="A88" s="23" t="s">
        <v>152</v>
      </c>
      <c r="B88" s="24">
        <v>39</v>
      </c>
      <c r="C88" s="24">
        <v>19</v>
      </c>
      <c r="D88" s="24">
        <v>5</v>
      </c>
      <c r="E88" s="24">
        <v>11</v>
      </c>
      <c r="F88" s="24">
        <v>4</v>
      </c>
    </row>
    <row r="89" spans="1:6">
      <c r="A89" s="23" t="s">
        <v>128</v>
      </c>
      <c r="B89" s="24">
        <v>24</v>
      </c>
      <c r="C89" s="24">
        <v>10</v>
      </c>
      <c r="D89" s="24">
        <v>6</v>
      </c>
      <c r="E89" s="24">
        <v>4</v>
      </c>
      <c r="F89" s="24">
        <v>4</v>
      </c>
    </row>
    <row r="90" spans="1:6">
      <c r="A90" s="8" t="s">
        <v>194</v>
      </c>
      <c r="B90" s="8"/>
      <c r="C90" s="8"/>
      <c r="D90" s="8"/>
      <c r="E90" s="8"/>
      <c r="F90" s="8"/>
    </row>
    <row r="91" spans="1:6">
      <c r="A91" s="23" t="s">
        <v>195</v>
      </c>
      <c r="B91" s="24">
        <v>1341</v>
      </c>
      <c r="C91" s="24">
        <v>1109</v>
      </c>
      <c r="D91" s="24">
        <v>150</v>
      </c>
      <c r="E91" s="24">
        <v>54</v>
      </c>
      <c r="F91" s="24">
        <v>28</v>
      </c>
    </row>
    <row r="92" spans="1:6">
      <c r="A92" s="23" t="s">
        <v>196</v>
      </c>
      <c r="B92" s="24">
        <v>523</v>
      </c>
      <c r="C92" s="24">
        <v>425</v>
      </c>
      <c r="D92" s="24">
        <v>63</v>
      </c>
      <c r="E92" s="24">
        <v>20</v>
      </c>
      <c r="F92" s="24">
        <v>15</v>
      </c>
    </row>
    <row r="93" spans="1:6">
      <c r="A93" s="23" t="s">
        <v>197</v>
      </c>
      <c r="B93" s="24">
        <v>116</v>
      </c>
      <c r="C93" s="24">
        <v>83</v>
      </c>
      <c r="D93" s="24">
        <v>18</v>
      </c>
      <c r="E93" s="24">
        <v>9</v>
      </c>
      <c r="F93" s="24">
        <v>6</v>
      </c>
    </row>
    <row r="94" spans="1:6">
      <c r="A94" s="23" t="s">
        <v>198</v>
      </c>
      <c r="B94" s="24">
        <v>25</v>
      </c>
      <c r="C94" s="24">
        <v>11</v>
      </c>
      <c r="D94" s="24">
        <v>5</v>
      </c>
      <c r="E94" s="24">
        <v>8</v>
      </c>
      <c r="F94" s="24">
        <v>1</v>
      </c>
    </row>
    <row r="95" spans="1:6">
      <c r="A95" s="23" t="s">
        <v>199</v>
      </c>
      <c r="B95" s="24">
        <v>68</v>
      </c>
      <c r="C95" s="24">
        <v>57</v>
      </c>
      <c r="D95" s="24">
        <v>7</v>
      </c>
      <c r="E95" s="24">
        <v>3</v>
      </c>
      <c r="F95" s="24">
        <v>1</v>
      </c>
    </row>
    <row r="96" spans="1:6">
      <c r="A96" s="23" t="s">
        <v>200</v>
      </c>
      <c r="B96" s="24">
        <v>1248</v>
      </c>
      <c r="C96" s="24">
        <v>952</v>
      </c>
      <c r="D96" s="24">
        <v>213</v>
      </c>
      <c r="E96" s="24">
        <v>61</v>
      </c>
      <c r="F96" s="24">
        <v>22</v>
      </c>
    </row>
    <row r="97" spans="1:6">
      <c r="A97" s="23" t="s">
        <v>201</v>
      </c>
      <c r="B97" s="24">
        <v>725</v>
      </c>
      <c r="C97" s="24">
        <v>425</v>
      </c>
      <c r="D97" s="24">
        <v>137</v>
      </c>
      <c r="E97" s="24">
        <v>142</v>
      </c>
      <c r="F97" s="24">
        <v>21</v>
      </c>
    </row>
    <row r="98" spans="1:6">
      <c r="A98" s="23" t="s">
        <v>202</v>
      </c>
      <c r="B98" s="24">
        <v>550</v>
      </c>
      <c r="C98" s="24">
        <v>453</v>
      </c>
      <c r="D98" s="24">
        <v>59</v>
      </c>
      <c r="E98" s="24">
        <v>24</v>
      </c>
      <c r="F98" s="24">
        <v>14</v>
      </c>
    </row>
    <row r="99" spans="1:6">
      <c r="A99" s="23" t="s">
        <v>203</v>
      </c>
      <c r="B99" s="24">
        <v>563</v>
      </c>
      <c r="C99" s="24">
        <v>495</v>
      </c>
      <c r="D99" s="24">
        <v>46</v>
      </c>
      <c r="E99" s="24">
        <v>12</v>
      </c>
      <c r="F99" s="24">
        <v>10</v>
      </c>
    </row>
    <row r="100" spans="1:6">
      <c r="A100" s="23" t="s">
        <v>204</v>
      </c>
      <c r="B100" s="24">
        <v>319</v>
      </c>
      <c r="C100" s="24">
        <v>202</v>
      </c>
      <c r="D100" s="24">
        <v>50</v>
      </c>
      <c r="E100" s="24">
        <v>56</v>
      </c>
      <c r="F100" s="24">
        <v>11</v>
      </c>
    </row>
    <row r="101" spans="1:6">
      <c r="A101" s="23" t="s">
        <v>205</v>
      </c>
      <c r="B101" s="24">
        <v>6</v>
      </c>
      <c r="C101" s="24">
        <v>5</v>
      </c>
      <c r="D101" s="24">
        <v>0</v>
      </c>
      <c r="E101" s="24">
        <v>1</v>
      </c>
      <c r="F101" s="24">
        <v>0</v>
      </c>
    </row>
    <row r="102" spans="1:6">
      <c r="A102" s="23" t="s">
        <v>206</v>
      </c>
      <c r="B102" s="24">
        <v>42</v>
      </c>
      <c r="C102" s="24">
        <v>0</v>
      </c>
      <c r="D102" s="24">
        <v>4</v>
      </c>
      <c r="E102" s="24">
        <v>37</v>
      </c>
      <c r="F102" s="24">
        <v>1</v>
      </c>
    </row>
    <row r="103" spans="1:6">
      <c r="A103" s="23" t="s">
        <v>152</v>
      </c>
      <c r="B103" s="24">
        <v>39</v>
      </c>
      <c r="C103" s="24">
        <v>12</v>
      </c>
      <c r="D103" s="24">
        <v>6</v>
      </c>
      <c r="E103" s="24">
        <v>19</v>
      </c>
      <c r="F103" s="24">
        <v>2</v>
      </c>
    </row>
    <row r="104" spans="1:6">
      <c r="A104" s="23" t="s">
        <v>128</v>
      </c>
      <c r="B104" s="24">
        <v>193</v>
      </c>
      <c r="C104" s="24">
        <v>131</v>
      </c>
      <c r="D104" s="24">
        <v>26</v>
      </c>
      <c r="E104" s="24">
        <v>22</v>
      </c>
      <c r="F104" s="24">
        <v>14</v>
      </c>
    </row>
    <row r="105" spans="1:6">
      <c r="A105" s="8" t="s">
        <v>207</v>
      </c>
      <c r="B105" s="8"/>
      <c r="C105" s="8"/>
      <c r="D105" s="8"/>
      <c r="E105" s="8"/>
      <c r="F105" s="8"/>
    </row>
    <row r="106" spans="1:6">
      <c r="A106" s="23" t="s">
        <v>208</v>
      </c>
      <c r="B106" s="24">
        <v>1480</v>
      </c>
      <c r="C106" s="24">
        <v>1039</v>
      </c>
      <c r="D106" s="24">
        <v>220</v>
      </c>
      <c r="E106" s="24">
        <v>192</v>
      </c>
      <c r="F106" s="24">
        <v>29</v>
      </c>
    </row>
    <row r="107" spans="1:6">
      <c r="A107" s="23" t="s">
        <v>209</v>
      </c>
      <c r="B107" s="24">
        <v>1280</v>
      </c>
      <c r="C107" s="24">
        <v>916</v>
      </c>
      <c r="D107" s="24">
        <v>182</v>
      </c>
      <c r="E107" s="24">
        <v>152</v>
      </c>
      <c r="F107" s="24">
        <v>30</v>
      </c>
    </row>
    <row r="108" spans="1:6">
      <c r="A108" s="23" t="s">
        <v>210</v>
      </c>
      <c r="B108" s="24">
        <v>1167</v>
      </c>
      <c r="C108" s="24">
        <v>815</v>
      </c>
      <c r="D108" s="24">
        <v>188</v>
      </c>
      <c r="E108" s="24">
        <v>136</v>
      </c>
      <c r="F108" s="24">
        <v>28</v>
      </c>
    </row>
    <row r="109" spans="1:6">
      <c r="A109" s="23" t="s">
        <v>211</v>
      </c>
      <c r="B109" s="24">
        <v>715</v>
      </c>
      <c r="C109" s="24">
        <v>510</v>
      </c>
      <c r="D109" s="24">
        <v>104</v>
      </c>
      <c r="E109" s="24">
        <v>85</v>
      </c>
      <c r="F109" s="24">
        <v>16</v>
      </c>
    </row>
    <row r="110" spans="1:6">
      <c r="A110" s="23" t="s">
        <v>212</v>
      </c>
      <c r="B110" s="24">
        <v>387</v>
      </c>
      <c r="C110" s="24">
        <v>293</v>
      </c>
      <c r="D110" s="24">
        <v>63</v>
      </c>
      <c r="E110" s="24">
        <v>25</v>
      </c>
      <c r="F110" s="24">
        <v>6</v>
      </c>
    </row>
    <row r="111" spans="1:6">
      <c r="A111" s="23" t="s">
        <v>213</v>
      </c>
      <c r="B111" s="24">
        <v>404</v>
      </c>
      <c r="C111" s="24">
        <v>285</v>
      </c>
      <c r="D111" s="24">
        <v>57</v>
      </c>
      <c r="E111" s="24">
        <v>50</v>
      </c>
      <c r="F111" s="24">
        <v>12</v>
      </c>
    </row>
    <row r="112" spans="1:6">
      <c r="A112" s="23" t="s">
        <v>214</v>
      </c>
      <c r="B112" s="24">
        <v>595</v>
      </c>
      <c r="C112" s="24">
        <v>448</v>
      </c>
      <c r="D112" s="24">
        <v>79</v>
      </c>
      <c r="E112" s="24">
        <v>55</v>
      </c>
      <c r="F112" s="24">
        <v>13</v>
      </c>
    </row>
    <row r="113" spans="1:6">
      <c r="A113" s="23" t="s">
        <v>215</v>
      </c>
      <c r="B113" s="24">
        <v>215</v>
      </c>
      <c r="C113" s="24">
        <v>156</v>
      </c>
      <c r="D113" s="24">
        <v>28</v>
      </c>
      <c r="E113" s="24">
        <v>26</v>
      </c>
      <c r="F113" s="24">
        <v>5</v>
      </c>
    </row>
    <row r="114" spans="1:6">
      <c r="A114" s="23" t="s">
        <v>216</v>
      </c>
      <c r="B114" s="24">
        <v>248</v>
      </c>
      <c r="C114" s="24">
        <v>170</v>
      </c>
      <c r="D114" s="24">
        <v>44</v>
      </c>
      <c r="E114" s="24">
        <v>24</v>
      </c>
      <c r="F114" s="24">
        <v>10</v>
      </c>
    </row>
    <row r="115" spans="1:6">
      <c r="A115" s="23" t="s">
        <v>217</v>
      </c>
      <c r="B115" s="24">
        <v>255</v>
      </c>
      <c r="C115" s="24">
        <v>207</v>
      </c>
      <c r="D115" s="24">
        <v>33</v>
      </c>
      <c r="E115" s="24">
        <v>13</v>
      </c>
      <c r="F115" s="24">
        <v>2</v>
      </c>
    </row>
    <row r="116" spans="1:6">
      <c r="A116" s="23" t="s">
        <v>218</v>
      </c>
      <c r="B116" s="24">
        <v>291</v>
      </c>
      <c r="C116" s="24">
        <v>243</v>
      </c>
      <c r="D116" s="24">
        <v>27</v>
      </c>
      <c r="E116" s="24">
        <v>13</v>
      </c>
      <c r="F116" s="24">
        <v>8</v>
      </c>
    </row>
    <row r="117" spans="1:6">
      <c r="A117" s="23" t="s">
        <v>219</v>
      </c>
      <c r="B117" s="24">
        <v>338</v>
      </c>
      <c r="C117" s="24">
        <v>260</v>
      </c>
      <c r="D117" s="24">
        <v>51</v>
      </c>
      <c r="E117" s="24">
        <v>20</v>
      </c>
      <c r="F117" s="24">
        <v>7</v>
      </c>
    </row>
    <row r="118" spans="1:6">
      <c r="A118" s="23" t="s">
        <v>220</v>
      </c>
      <c r="B118" s="24">
        <v>812</v>
      </c>
      <c r="C118" s="24">
        <v>598</v>
      </c>
      <c r="D118" s="24">
        <v>136</v>
      </c>
      <c r="E118" s="24">
        <v>60</v>
      </c>
      <c r="F118" s="24">
        <v>18</v>
      </c>
    </row>
    <row r="119" spans="1:6">
      <c r="A119" s="23" t="s">
        <v>221</v>
      </c>
      <c r="B119" s="24">
        <v>816</v>
      </c>
      <c r="C119" s="24">
        <v>614</v>
      </c>
      <c r="D119" s="24">
        <v>129</v>
      </c>
      <c r="E119" s="24">
        <v>56</v>
      </c>
      <c r="F119" s="24">
        <v>17</v>
      </c>
    </row>
    <row r="120" spans="1:6">
      <c r="A120" s="23" t="s">
        <v>152</v>
      </c>
      <c r="B120" s="24">
        <v>69</v>
      </c>
      <c r="C120" s="24">
        <v>41</v>
      </c>
      <c r="D120" s="24">
        <v>11</v>
      </c>
      <c r="E120" s="24">
        <v>14</v>
      </c>
      <c r="F120" s="24">
        <v>3</v>
      </c>
    </row>
    <row r="121" spans="1:6">
      <c r="A121" s="23" t="s">
        <v>222</v>
      </c>
      <c r="B121" s="24">
        <v>246</v>
      </c>
      <c r="C121" s="24">
        <v>170</v>
      </c>
      <c r="D121" s="24">
        <v>38</v>
      </c>
      <c r="E121" s="24">
        <v>27</v>
      </c>
      <c r="F121" s="24">
        <v>11</v>
      </c>
    </row>
    <row r="122" spans="1:6">
      <c r="A122" s="26" t="s">
        <v>128</v>
      </c>
      <c r="B122" s="27">
        <v>47</v>
      </c>
      <c r="C122" s="27">
        <v>29</v>
      </c>
      <c r="D122" s="27">
        <v>6</v>
      </c>
      <c r="E122" s="27">
        <v>9</v>
      </c>
      <c r="F122" s="27">
        <v>3</v>
      </c>
    </row>
  </sheetData>
  <phoneticPr fontId="2"/>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A9B75-42AF-4FE9-AE90-E6F68A1B5A0A}">
  <sheetPr codeName="Sheet14"/>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HYPERLINK("#'目次'!B20","[14]")</f>
        <v>[14]</v>
      </c>
    </row>
    <row r="3" spans="1:6">
      <c r="A3" s="6" t="s">
        <v>114</v>
      </c>
      <c r="B3" s="7" t="s">
        <v>314</v>
      </c>
    </row>
    <row r="4" spans="1:6">
      <c r="A4" s="6" t="s">
        <v>114</v>
      </c>
      <c r="B4" s="7" t="s">
        <v>320</v>
      </c>
    </row>
    <row r="5" spans="1:6" s="21" customFormat="1" ht="24">
      <c r="A5" s="19" t="s">
        <v>114</v>
      </c>
      <c r="B5" s="20" t="s">
        <v>118</v>
      </c>
      <c r="C5" s="20" t="s">
        <v>287</v>
      </c>
      <c r="D5" s="20" t="s">
        <v>316</v>
      </c>
      <c r="E5" s="20" t="s">
        <v>317</v>
      </c>
      <c r="F5" s="20" t="s">
        <v>128</v>
      </c>
    </row>
    <row r="6" spans="1:6">
      <c r="A6" s="22" t="s">
        <v>121</v>
      </c>
      <c r="B6" s="9">
        <v>2677</v>
      </c>
      <c r="C6" s="9">
        <v>2113</v>
      </c>
      <c r="D6" s="9">
        <v>165</v>
      </c>
      <c r="E6" s="9">
        <v>326</v>
      </c>
      <c r="F6" s="9">
        <v>73</v>
      </c>
    </row>
    <row r="7" spans="1:6">
      <c r="A7" s="8" t="s">
        <v>122</v>
      </c>
      <c r="B7" s="8"/>
      <c r="C7" s="8"/>
      <c r="D7" s="8"/>
      <c r="E7" s="8"/>
      <c r="F7" s="8"/>
    </row>
    <row r="8" spans="1:6">
      <c r="A8" s="23" t="s">
        <v>123</v>
      </c>
      <c r="B8" s="24">
        <v>380</v>
      </c>
      <c r="C8" s="24">
        <v>353</v>
      </c>
      <c r="D8" s="24">
        <v>15</v>
      </c>
      <c r="E8" s="24">
        <v>9</v>
      </c>
      <c r="F8" s="24">
        <v>3</v>
      </c>
    </row>
    <row r="9" spans="1:6">
      <c r="A9" s="23" t="s">
        <v>124</v>
      </c>
      <c r="B9" s="24">
        <v>489</v>
      </c>
      <c r="C9" s="24">
        <v>443</v>
      </c>
      <c r="D9" s="24">
        <v>19</v>
      </c>
      <c r="E9" s="24">
        <v>20</v>
      </c>
      <c r="F9" s="24">
        <v>7</v>
      </c>
    </row>
    <row r="10" spans="1:6">
      <c r="A10" s="23" t="s">
        <v>125</v>
      </c>
      <c r="B10" s="24">
        <v>1114</v>
      </c>
      <c r="C10" s="24">
        <v>938</v>
      </c>
      <c r="D10" s="24">
        <v>73</v>
      </c>
      <c r="E10" s="24">
        <v>85</v>
      </c>
      <c r="F10" s="24">
        <v>18</v>
      </c>
    </row>
    <row r="11" spans="1:6">
      <c r="A11" s="23" t="s">
        <v>126</v>
      </c>
      <c r="B11" s="24">
        <v>521</v>
      </c>
      <c r="C11" s="24">
        <v>330</v>
      </c>
      <c r="D11" s="24">
        <v>48</v>
      </c>
      <c r="E11" s="24">
        <v>129</v>
      </c>
      <c r="F11" s="24">
        <v>14</v>
      </c>
    </row>
    <row r="12" spans="1:6">
      <c r="A12" s="23" t="s">
        <v>127</v>
      </c>
      <c r="B12" s="24">
        <v>129</v>
      </c>
      <c r="C12" s="24">
        <v>38</v>
      </c>
      <c r="D12" s="24">
        <v>8</v>
      </c>
      <c r="E12" s="24">
        <v>81</v>
      </c>
      <c r="F12" s="24">
        <v>2</v>
      </c>
    </row>
    <row r="13" spans="1:6">
      <c r="A13" s="23" t="s">
        <v>128</v>
      </c>
      <c r="B13" s="24">
        <v>44</v>
      </c>
      <c r="C13" s="24">
        <v>11</v>
      </c>
      <c r="D13" s="24">
        <v>2</v>
      </c>
      <c r="E13" s="24">
        <v>2</v>
      </c>
      <c r="F13" s="24">
        <v>29</v>
      </c>
    </row>
    <row r="14" spans="1:6">
      <c r="A14" s="8" t="s">
        <v>129</v>
      </c>
      <c r="B14" s="8"/>
      <c r="C14" s="8"/>
      <c r="D14" s="8"/>
      <c r="E14" s="8"/>
      <c r="F14" s="8"/>
    </row>
    <row r="15" spans="1:6">
      <c r="A15" s="23" t="s">
        <v>130</v>
      </c>
      <c r="B15" s="24">
        <v>799</v>
      </c>
      <c r="C15" s="24">
        <v>718</v>
      </c>
      <c r="D15" s="24">
        <v>32</v>
      </c>
      <c r="E15" s="24">
        <v>41</v>
      </c>
      <c r="F15" s="24">
        <v>8</v>
      </c>
    </row>
    <row r="16" spans="1:6">
      <c r="A16" s="23" t="s">
        <v>131</v>
      </c>
      <c r="B16" s="24">
        <v>1245</v>
      </c>
      <c r="C16" s="24">
        <v>1027</v>
      </c>
      <c r="D16" s="24">
        <v>81</v>
      </c>
      <c r="E16" s="24">
        <v>114</v>
      </c>
      <c r="F16" s="24">
        <v>23</v>
      </c>
    </row>
    <row r="17" spans="1:6">
      <c r="A17" s="23" t="s">
        <v>132</v>
      </c>
      <c r="B17" s="24">
        <v>504</v>
      </c>
      <c r="C17" s="24">
        <v>325</v>
      </c>
      <c r="D17" s="24">
        <v>46</v>
      </c>
      <c r="E17" s="24">
        <v>123</v>
      </c>
      <c r="F17" s="24">
        <v>10</v>
      </c>
    </row>
    <row r="18" spans="1:6">
      <c r="A18" s="23" t="s">
        <v>133</v>
      </c>
      <c r="B18" s="24">
        <v>82</v>
      </c>
      <c r="C18" s="24">
        <v>35</v>
      </c>
      <c r="D18" s="24">
        <v>5</v>
      </c>
      <c r="E18" s="24">
        <v>42</v>
      </c>
      <c r="F18" s="24">
        <v>0</v>
      </c>
    </row>
    <row r="19" spans="1:6">
      <c r="A19" s="23" t="s">
        <v>128</v>
      </c>
      <c r="B19" s="24">
        <v>47</v>
      </c>
      <c r="C19" s="24">
        <v>8</v>
      </c>
      <c r="D19" s="24">
        <v>1</v>
      </c>
      <c r="E19" s="24">
        <v>6</v>
      </c>
      <c r="F19" s="24">
        <v>32</v>
      </c>
    </row>
    <row r="20" spans="1:6">
      <c r="A20" s="8" t="s">
        <v>134</v>
      </c>
      <c r="B20" s="8"/>
      <c r="C20" s="8"/>
      <c r="D20" s="8"/>
      <c r="E20" s="8"/>
      <c r="F20" s="8"/>
    </row>
    <row r="21" spans="1:6">
      <c r="A21" s="23" t="s">
        <v>135</v>
      </c>
      <c r="B21" s="24">
        <v>128</v>
      </c>
      <c r="C21" s="24">
        <v>88</v>
      </c>
      <c r="D21" s="24">
        <v>8</v>
      </c>
      <c r="E21" s="24">
        <v>28</v>
      </c>
      <c r="F21" s="24">
        <v>4</v>
      </c>
    </row>
    <row r="22" spans="1:6">
      <c r="A22" s="23" t="s">
        <v>136</v>
      </c>
      <c r="B22" s="24">
        <v>138</v>
      </c>
      <c r="C22" s="24">
        <v>108</v>
      </c>
      <c r="D22" s="24">
        <v>11</v>
      </c>
      <c r="E22" s="24">
        <v>15</v>
      </c>
      <c r="F22" s="24">
        <v>4</v>
      </c>
    </row>
    <row r="23" spans="1:6">
      <c r="A23" s="23" t="s">
        <v>137</v>
      </c>
      <c r="B23" s="24">
        <v>119</v>
      </c>
      <c r="C23" s="24">
        <v>100</v>
      </c>
      <c r="D23" s="24">
        <v>9</v>
      </c>
      <c r="E23" s="24">
        <v>10</v>
      </c>
      <c r="F23" s="24">
        <v>0</v>
      </c>
    </row>
    <row r="24" spans="1:6">
      <c r="A24" s="23" t="s">
        <v>138</v>
      </c>
      <c r="B24" s="24">
        <v>142</v>
      </c>
      <c r="C24" s="24">
        <v>117</v>
      </c>
      <c r="D24" s="24">
        <v>9</v>
      </c>
      <c r="E24" s="24">
        <v>13</v>
      </c>
      <c r="F24" s="24">
        <v>3</v>
      </c>
    </row>
    <row r="25" spans="1:6">
      <c r="A25" s="23" t="s">
        <v>139</v>
      </c>
      <c r="B25" s="24">
        <v>170</v>
      </c>
      <c r="C25" s="24">
        <v>134</v>
      </c>
      <c r="D25" s="24">
        <v>12</v>
      </c>
      <c r="E25" s="24">
        <v>22</v>
      </c>
      <c r="F25" s="24">
        <v>2</v>
      </c>
    </row>
    <row r="26" spans="1:6">
      <c r="A26" s="23" t="s">
        <v>140</v>
      </c>
      <c r="B26" s="24">
        <v>192</v>
      </c>
      <c r="C26" s="24">
        <v>164</v>
      </c>
      <c r="D26" s="24">
        <v>10</v>
      </c>
      <c r="E26" s="24">
        <v>13</v>
      </c>
      <c r="F26" s="24">
        <v>5</v>
      </c>
    </row>
    <row r="27" spans="1:6">
      <c r="A27" s="23" t="s">
        <v>141</v>
      </c>
      <c r="B27" s="24">
        <v>1405</v>
      </c>
      <c r="C27" s="24">
        <v>1116</v>
      </c>
      <c r="D27" s="24">
        <v>85</v>
      </c>
      <c r="E27" s="24">
        <v>183</v>
      </c>
      <c r="F27" s="24">
        <v>21</v>
      </c>
    </row>
    <row r="28" spans="1:6">
      <c r="A28" s="23" t="s">
        <v>142</v>
      </c>
      <c r="B28" s="24">
        <v>343</v>
      </c>
      <c r="C28" s="24">
        <v>278</v>
      </c>
      <c r="D28" s="24">
        <v>21</v>
      </c>
      <c r="E28" s="24">
        <v>41</v>
      </c>
      <c r="F28" s="24">
        <v>3</v>
      </c>
    </row>
    <row r="29" spans="1:6">
      <c r="A29" s="23" t="s">
        <v>128</v>
      </c>
      <c r="B29" s="24">
        <v>40</v>
      </c>
      <c r="C29" s="24">
        <v>8</v>
      </c>
      <c r="D29" s="24">
        <v>0</v>
      </c>
      <c r="E29" s="24">
        <v>1</v>
      </c>
      <c r="F29" s="24">
        <v>31</v>
      </c>
    </row>
    <row r="30" spans="1:6">
      <c r="A30" s="8" t="s">
        <v>143</v>
      </c>
      <c r="B30" s="8"/>
      <c r="C30" s="8"/>
      <c r="D30" s="8"/>
      <c r="E30" s="8"/>
      <c r="F30" s="8"/>
    </row>
    <row r="31" spans="1:6">
      <c r="A31" s="23" t="s">
        <v>144</v>
      </c>
      <c r="B31" s="24">
        <v>429</v>
      </c>
      <c r="C31" s="24">
        <v>376</v>
      </c>
      <c r="D31" s="24">
        <v>19</v>
      </c>
      <c r="E31" s="24">
        <v>26</v>
      </c>
      <c r="F31" s="24">
        <v>8</v>
      </c>
    </row>
    <row r="32" spans="1:6">
      <c r="A32" s="23" t="s">
        <v>145</v>
      </c>
      <c r="B32" s="24">
        <v>319</v>
      </c>
      <c r="C32" s="24">
        <v>294</v>
      </c>
      <c r="D32" s="24">
        <v>10</v>
      </c>
      <c r="E32" s="24">
        <v>11</v>
      </c>
      <c r="F32" s="24">
        <v>4</v>
      </c>
    </row>
    <row r="33" spans="1:6">
      <c r="A33" s="23" t="s">
        <v>146</v>
      </c>
      <c r="B33" s="24">
        <v>504</v>
      </c>
      <c r="C33" s="24">
        <v>440</v>
      </c>
      <c r="D33" s="24">
        <v>20</v>
      </c>
      <c r="E33" s="24">
        <v>38</v>
      </c>
      <c r="F33" s="24">
        <v>6</v>
      </c>
    </row>
    <row r="34" spans="1:6">
      <c r="A34" s="23" t="s">
        <v>147</v>
      </c>
      <c r="B34" s="24">
        <v>143</v>
      </c>
      <c r="C34" s="24">
        <v>113</v>
      </c>
      <c r="D34" s="24">
        <v>8</v>
      </c>
      <c r="E34" s="24">
        <v>15</v>
      </c>
      <c r="F34" s="24">
        <v>7</v>
      </c>
    </row>
    <row r="35" spans="1:6">
      <c r="A35" s="23" t="s">
        <v>148</v>
      </c>
      <c r="B35" s="24">
        <v>168</v>
      </c>
      <c r="C35" s="24">
        <v>135</v>
      </c>
      <c r="D35" s="24">
        <v>13</v>
      </c>
      <c r="E35" s="24">
        <v>15</v>
      </c>
      <c r="F35" s="24">
        <v>5</v>
      </c>
    </row>
    <row r="36" spans="1:6">
      <c r="A36" s="23" t="s">
        <v>149</v>
      </c>
      <c r="B36" s="24">
        <v>1270</v>
      </c>
      <c r="C36" s="24">
        <v>1069</v>
      </c>
      <c r="D36" s="24">
        <v>68</v>
      </c>
      <c r="E36" s="24">
        <v>110</v>
      </c>
      <c r="F36" s="24">
        <v>23</v>
      </c>
    </row>
    <row r="37" spans="1:6">
      <c r="A37" s="23" t="s">
        <v>150</v>
      </c>
      <c r="B37" s="24">
        <v>1642</v>
      </c>
      <c r="C37" s="24">
        <v>1395</v>
      </c>
      <c r="D37" s="24">
        <v>100</v>
      </c>
      <c r="E37" s="24">
        <v>122</v>
      </c>
      <c r="F37" s="24">
        <v>25</v>
      </c>
    </row>
    <row r="38" spans="1:6">
      <c r="A38" s="23" t="s">
        <v>151</v>
      </c>
      <c r="B38" s="24">
        <v>2266</v>
      </c>
      <c r="C38" s="24">
        <v>1856</v>
      </c>
      <c r="D38" s="24">
        <v>143</v>
      </c>
      <c r="E38" s="24">
        <v>235</v>
      </c>
      <c r="F38" s="24">
        <v>32</v>
      </c>
    </row>
    <row r="39" spans="1:6">
      <c r="A39" s="23" t="s">
        <v>152</v>
      </c>
      <c r="B39" s="24">
        <v>121</v>
      </c>
      <c r="C39" s="24">
        <v>61</v>
      </c>
      <c r="D39" s="24">
        <v>6</v>
      </c>
      <c r="E39" s="24">
        <v>48</v>
      </c>
      <c r="F39" s="24">
        <v>6</v>
      </c>
    </row>
    <row r="40" spans="1:6">
      <c r="A40" s="23" t="s">
        <v>128</v>
      </c>
      <c r="B40" s="24">
        <v>46</v>
      </c>
      <c r="C40" s="24">
        <v>4</v>
      </c>
      <c r="D40" s="24">
        <v>1</v>
      </c>
      <c r="E40" s="24">
        <v>11</v>
      </c>
      <c r="F40" s="24">
        <v>30</v>
      </c>
    </row>
    <row r="41" spans="1:6">
      <c r="A41" s="8" t="s">
        <v>153</v>
      </c>
      <c r="B41" s="8"/>
      <c r="C41" s="8"/>
      <c r="D41" s="8"/>
      <c r="E41" s="8"/>
      <c r="F41" s="8"/>
    </row>
    <row r="42" spans="1:6">
      <c r="A42" s="23" t="s">
        <v>154</v>
      </c>
      <c r="B42" s="24">
        <v>1344</v>
      </c>
      <c r="C42" s="24">
        <v>1137</v>
      </c>
      <c r="D42" s="24">
        <v>63</v>
      </c>
      <c r="E42" s="24">
        <v>126</v>
      </c>
      <c r="F42" s="24">
        <v>18</v>
      </c>
    </row>
    <row r="43" spans="1:6">
      <c r="A43" s="23" t="s">
        <v>155</v>
      </c>
      <c r="B43" s="24">
        <v>1107</v>
      </c>
      <c r="C43" s="24">
        <v>820</v>
      </c>
      <c r="D43" s="24">
        <v>81</v>
      </c>
      <c r="E43" s="24">
        <v>194</v>
      </c>
      <c r="F43" s="24">
        <v>12</v>
      </c>
    </row>
    <row r="44" spans="1:6">
      <c r="A44" s="23" t="s">
        <v>156</v>
      </c>
      <c r="B44" s="24">
        <v>1006</v>
      </c>
      <c r="C44" s="24">
        <v>770</v>
      </c>
      <c r="D44" s="24">
        <v>65</v>
      </c>
      <c r="E44" s="24">
        <v>163</v>
      </c>
      <c r="F44" s="24">
        <v>8</v>
      </c>
    </row>
    <row r="45" spans="1:6">
      <c r="A45" s="23" t="s">
        <v>157</v>
      </c>
      <c r="B45" s="24">
        <v>541</v>
      </c>
      <c r="C45" s="24">
        <v>405</v>
      </c>
      <c r="D45" s="24">
        <v>31</v>
      </c>
      <c r="E45" s="24">
        <v>101</v>
      </c>
      <c r="F45" s="24">
        <v>4</v>
      </c>
    </row>
    <row r="46" spans="1:6">
      <c r="A46" s="23" t="s">
        <v>158</v>
      </c>
      <c r="B46" s="24">
        <v>1510</v>
      </c>
      <c r="C46" s="24">
        <v>1211</v>
      </c>
      <c r="D46" s="24">
        <v>85</v>
      </c>
      <c r="E46" s="24">
        <v>196</v>
      </c>
      <c r="F46" s="24">
        <v>18</v>
      </c>
    </row>
    <row r="47" spans="1:6">
      <c r="A47" s="23" t="s">
        <v>159</v>
      </c>
      <c r="B47" s="24">
        <v>1011</v>
      </c>
      <c r="C47" s="24">
        <v>838</v>
      </c>
      <c r="D47" s="24">
        <v>62</v>
      </c>
      <c r="E47" s="24">
        <v>102</v>
      </c>
      <c r="F47" s="24">
        <v>9</v>
      </c>
    </row>
    <row r="48" spans="1:6">
      <c r="A48" s="23" t="s">
        <v>160</v>
      </c>
      <c r="B48" s="24">
        <v>1234</v>
      </c>
      <c r="C48" s="24">
        <v>1042</v>
      </c>
      <c r="D48" s="24">
        <v>67</v>
      </c>
      <c r="E48" s="24">
        <v>114</v>
      </c>
      <c r="F48" s="24">
        <v>11</v>
      </c>
    </row>
    <row r="49" spans="1:6">
      <c r="A49" s="23" t="s">
        <v>161</v>
      </c>
      <c r="B49" s="24">
        <v>443</v>
      </c>
      <c r="C49" s="24">
        <v>372</v>
      </c>
      <c r="D49" s="24">
        <v>22</v>
      </c>
      <c r="E49" s="24">
        <v>47</v>
      </c>
      <c r="F49" s="24">
        <v>2</v>
      </c>
    </row>
    <row r="50" spans="1:6">
      <c r="A50" s="23" t="s">
        <v>162</v>
      </c>
      <c r="B50" s="24">
        <v>1237</v>
      </c>
      <c r="C50" s="24">
        <v>1054</v>
      </c>
      <c r="D50" s="24">
        <v>69</v>
      </c>
      <c r="E50" s="24">
        <v>102</v>
      </c>
      <c r="F50" s="24">
        <v>12</v>
      </c>
    </row>
    <row r="51" spans="1:6">
      <c r="A51" s="23" t="s">
        <v>152</v>
      </c>
      <c r="B51" s="24">
        <v>81</v>
      </c>
      <c r="C51" s="24">
        <v>57</v>
      </c>
      <c r="D51" s="24">
        <v>10</v>
      </c>
      <c r="E51" s="24">
        <v>8</v>
      </c>
      <c r="F51" s="24">
        <v>6</v>
      </c>
    </row>
    <row r="52" spans="1:6">
      <c r="A52" s="23" t="s">
        <v>163</v>
      </c>
      <c r="B52" s="24">
        <v>67</v>
      </c>
      <c r="C52" s="24">
        <v>58</v>
      </c>
      <c r="D52" s="24">
        <v>3</v>
      </c>
      <c r="E52" s="24">
        <v>4</v>
      </c>
      <c r="F52" s="24">
        <v>2</v>
      </c>
    </row>
    <row r="53" spans="1:6">
      <c r="A53" s="23" t="s">
        <v>128</v>
      </c>
      <c r="B53" s="24">
        <v>52</v>
      </c>
      <c r="C53" s="24">
        <v>15</v>
      </c>
      <c r="D53" s="24">
        <v>1</v>
      </c>
      <c r="E53" s="24">
        <v>6</v>
      </c>
      <c r="F53" s="24">
        <v>30</v>
      </c>
    </row>
    <row r="54" spans="1:6">
      <c r="A54" s="8" t="s">
        <v>164</v>
      </c>
      <c r="B54" s="8"/>
      <c r="C54" s="8"/>
      <c r="D54" s="8"/>
      <c r="E54" s="8"/>
      <c r="F54" s="8"/>
    </row>
    <row r="55" spans="1:6">
      <c r="A55" s="23" t="s">
        <v>165</v>
      </c>
      <c r="B55" s="24">
        <v>209</v>
      </c>
      <c r="C55" s="24">
        <v>196</v>
      </c>
      <c r="D55" s="24">
        <v>5</v>
      </c>
      <c r="E55" s="24">
        <v>8</v>
      </c>
      <c r="F55" s="24">
        <v>0</v>
      </c>
    </row>
    <row r="56" spans="1:6">
      <c r="A56" s="23" t="s">
        <v>166</v>
      </c>
      <c r="B56" s="24">
        <v>1043</v>
      </c>
      <c r="C56" s="24">
        <v>903</v>
      </c>
      <c r="D56" s="24">
        <v>47</v>
      </c>
      <c r="E56" s="24">
        <v>66</v>
      </c>
      <c r="F56" s="24">
        <v>27</v>
      </c>
    </row>
    <row r="57" spans="1:6">
      <c r="A57" s="23" t="s">
        <v>167</v>
      </c>
      <c r="B57" s="24">
        <v>963</v>
      </c>
      <c r="C57" s="24">
        <v>740</v>
      </c>
      <c r="D57" s="24">
        <v>66</v>
      </c>
      <c r="E57" s="24">
        <v>124</v>
      </c>
      <c r="F57" s="24">
        <v>33</v>
      </c>
    </row>
    <row r="58" spans="1:6">
      <c r="A58" s="23" t="s">
        <v>168</v>
      </c>
      <c r="B58" s="24">
        <v>338</v>
      </c>
      <c r="C58" s="24">
        <v>199</v>
      </c>
      <c r="D58" s="24">
        <v>37</v>
      </c>
      <c r="E58" s="24">
        <v>92</v>
      </c>
      <c r="F58" s="24">
        <v>10</v>
      </c>
    </row>
    <row r="59" spans="1:6">
      <c r="A59" s="23" t="s">
        <v>169</v>
      </c>
      <c r="B59" s="24">
        <v>94</v>
      </c>
      <c r="C59" s="24">
        <v>52</v>
      </c>
      <c r="D59" s="24">
        <v>8</v>
      </c>
      <c r="E59" s="24">
        <v>33</v>
      </c>
      <c r="F59" s="24">
        <v>1</v>
      </c>
    </row>
    <row r="60" spans="1:6">
      <c r="A60" s="23" t="s">
        <v>128</v>
      </c>
      <c r="B60" s="24">
        <v>30</v>
      </c>
      <c r="C60" s="24">
        <v>23</v>
      </c>
      <c r="D60" s="24">
        <v>2</v>
      </c>
      <c r="E60" s="24">
        <v>3</v>
      </c>
      <c r="F60" s="24">
        <v>2</v>
      </c>
    </row>
    <row r="61" spans="1:6">
      <c r="A61" s="8" t="s">
        <v>170</v>
      </c>
      <c r="B61" s="8"/>
      <c r="C61" s="8"/>
      <c r="D61" s="8"/>
      <c r="E61" s="8"/>
      <c r="F61" s="8"/>
    </row>
    <row r="62" spans="1:6">
      <c r="A62" s="23" t="s">
        <v>171</v>
      </c>
      <c r="B62" s="24">
        <v>386</v>
      </c>
      <c r="C62" s="24">
        <v>298</v>
      </c>
      <c r="D62" s="24">
        <v>14</v>
      </c>
      <c r="E62" s="24">
        <v>56</v>
      </c>
      <c r="F62" s="24">
        <v>18</v>
      </c>
    </row>
    <row r="63" spans="1:6">
      <c r="A63" s="23" t="s">
        <v>172</v>
      </c>
      <c r="B63" s="24">
        <v>919</v>
      </c>
      <c r="C63" s="24">
        <v>741</v>
      </c>
      <c r="D63" s="24">
        <v>58</v>
      </c>
      <c r="E63" s="24">
        <v>97</v>
      </c>
      <c r="F63" s="24">
        <v>23</v>
      </c>
    </row>
    <row r="64" spans="1:6">
      <c r="A64" s="23" t="s">
        <v>173</v>
      </c>
      <c r="B64" s="24">
        <v>978</v>
      </c>
      <c r="C64" s="24">
        <v>782</v>
      </c>
      <c r="D64" s="24">
        <v>66</v>
      </c>
      <c r="E64" s="24">
        <v>113</v>
      </c>
      <c r="F64" s="24">
        <v>17</v>
      </c>
    </row>
    <row r="65" spans="1:6">
      <c r="A65" s="23" t="s">
        <v>174</v>
      </c>
      <c r="B65" s="24">
        <v>347</v>
      </c>
      <c r="C65" s="24">
        <v>262</v>
      </c>
      <c r="D65" s="24">
        <v>22</v>
      </c>
      <c r="E65" s="24">
        <v>52</v>
      </c>
      <c r="F65" s="24">
        <v>11</v>
      </c>
    </row>
    <row r="66" spans="1:6">
      <c r="A66" s="23" t="s">
        <v>128</v>
      </c>
      <c r="B66" s="24">
        <v>47</v>
      </c>
      <c r="C66" s="24">
        <v>30</v>
      </c>
      <c r="D66" s="24">
        <v>5</v>
      </c>
      <c r="E66" s="24">
        <v>8</v>
      </c>
      <c r="F66" s="24">
        <v>4</v>
      </c>
    </row>
    <row r="67" spans="1:6">
      <c r="A67" s="8" t="s">
        <v>175</v>
      </c>
      <c r="B67" s="8"/>
      <c r="C67" s="8"/>
      <c r="D67" s="8"/>
      <c r="E67" s="8"/>
      <c r="F67" s="8"/>
    </row>
    <row r="68" spans="1:6">
      <c r="A68" s="23" t="s">
        <v>176</v>
      </c>
      <c r="B68" s="24">
        <v>425</v>
      </c>
      <c r="C68" s="24">
        <v>377</v>
      </c>
      <c r="D68" s="24">
        <v>15</v>
      </c>
      <c r="E68" s="24">
        <v>22</v>
      </c>
      <c r="F68" s="24">
        <v>11</v>
      </c>
    </row>
    <row r="69" spans="1:6">
      <c r="A69" s="23" t="s">
        <v>177</v>
      </c>
      <c r="B69" s="24">
        <v>811</v>
      </c>
      <c r="C69" s="24">
        <v>746</v>
      </c>
      <c r="D69" s="24">
        <v>27</v>
      </c>
      <c r="E69" s="24">
        <v>21</v>
      </c>
      <c r="F69" s="24">
        <v>17</v>
      </c>
    </row>
    <row r="70" spans="1:6">
      <c r="A70" s="23" t="s">
        <v>178</v>
      </c>
      <c r="B70" s="24">
        <v>207</v>
      </c>
      <c r="C70" s="24">
        <v>185</v>
      </c>
      <c r="D70" s="24">
        <v>8</v>
      </c>
      <c r="E70" s="24">
        <v>12</v>
      </c>
      <c r="F70" s="24">
        <v>2</v>
      </c>
    </row>
    <row r="71" spans="1:6">
      <c r="A71" s="23" t="s">
        <v>179</v>
      </c>
      <c r="B71" s="24">
        <v>154</v>
      </c>
      <c r="C71" s="24">
        <v>143</v>
      </c>
      <c r="D71" s="24">
        <v>5</v>
      </c>
      <c r="E71" s="24">
        <v>5</v>
      </c>
      <c r="F71" s="24">
        <v>1</v>
      </c>
    </row>
    <row r="72" spans="1:6">
      <c r="A72" s="23" t="s">
        <v>180</v>
      </c>
      <c r="B72" s="24">
        <v>318</v>
      </c>
      <c r="C72" s="24">
        <v>298</v>
      </c>
      <c r="D72" s="24">
        <v>8</v>
      </c>
      <c r="E72" s="24">
        <v>5</v>
      </c>
      <c r="F72" s="24">
        <v>7</v>
      </c>
    </row>
    <row r="73" spans="1:6">
      <c r="A73" s="23" t="s">
        <v>181</v>
      </c>
      <c r="B73" s="24">
        <v>203</v>
      </c>
      <c r="C73" s="24">
        <v>189</v>
      </c>
      <c r="D73" s="24">
        <v>5</v>
      </c>
      <c r="E73" s="24">
        <v>6</v>
      </c>
      <c r="F73" s="24">
        <v>3</v>
      </c>
    </row>
    <row r="74" spans="1:6">
      <c r="A74" s="23" t="s">
        <v>182</v>
      </c>
      <c r="B74" s="24">
        <v>79</v>
      </c>
      <c r="C74" s="24">
        <v>65</v>
      </c>
      <c r="D74" s="24">
        <v>0</v>
      </c>
      <c r="E74" s="24">
        <v>13</v>
      </c>
      <c r="F74" s="24">
        <v>1</v>
      </c>
    </row>
    <row r="75" spans="1:6">
      <c r="A75" s="23" t="s">
        <v>183</v>
      </c>
      <c r="B75" s="24">
        <v>68</v>
      </c>
      <c r="C75" s="24">
        <v>64</v>
      </c>
      <c r="D75" s="24">
        <v>2</v>
      </c>
      <c r="E75" s="24">
        <v>1</v>
      </c>
      <c r="F75" s="24">
        <v>1</v>
      </c>
    </row>
    <row r="76" spans="1:6">
      <c r="A76" s="23" t="s">
        <v>184</v>
      </c>
      <c r="B76" s="24">
        <v>586</v>
      </c>
      <c r="C76" s="24">
        <v>532</v>
      </c>
      <c r="D76" s="24">
        <v>21</v>
      </c>
      <c r="E76" s="24">
        <v>21</v>
      </c>
      <c r="F76" s="24">
        <v>12</v>
      </c>
    </row>
    <row r="77" spans="1:6">
      <c r="A77" s="23" t="s">
        <v>185</v>
      </c>
      <c r="B77" s="24">
        <v>276</v>
      </c>
      <c r="C77" s="24">
        <v>257</v>
      </c>
      <c r="D77" s="24">
        <v>8</v>
      </c>
      <c r="E77" s="24">
        <v>7</v>
      </c>
      <c r="F77" s="24">
        <v>4</v>
      </c>
    </row>
    <row r="78" spans="1:6">
      <c r="A78" s="23" t="s">
        <v>152</v>
      </c>
      <c r="B78" s="24">
        <v>197</v>
      </c>
      <c r="C78" s="24">
        <v>157</v>
      </c>
      <c r="D78" s="24">
        <v>13</v>
      </c>
      <c r="E78" s="24">
        <v>20</v>
      </c>
      <c r="F78" s="24">
        <v>7</v>
      </c>
    </row>
    <row r="79" spans="1:6">
      <c r="A79" s="23" t="s">
        <v>186</v>
      </c>
      <c r="B79" s="24">
        <v>944</v>
      </c>
      <c r="C79" s="24">
        <v>604</v>
      </c>
      <c r="D79" s="24">
        <v>90</v>
      </c>
      <c r="E79" s="24">
        <v>222</v>
      </c>
      <c r="F79" s="24">
        <v>28</v>
      </c>
    </row>
    <row r="80" spans="1:6">
      <c r="A80" s="23" t="s">
        <v>128</v>
      </c>
      <c r="B80" s="24">
        <v>41</v>
      </c>
      <c r="C80" s="24">
        <v>25</v>
      </c>
      <c r="D80" s="24">
        <v>2</v>
      </c>
      <c r="E80" s="24">
        <v>10</v>
      </c>
      <c r="F80" s="24">
        <v>4</v>
      </c>
    </row>
    <row r="81" spans="1:6">
      <c r="A81" s="8" t="s">
        <v>187</v>
      </c>
      <c r="B81" s="8"/>
      <c r="C81" s="8"/>
      <c r="D81" s="8"/>
      <c r="E81" s="8"/>
      <c r="F81" s="8"/>
    </row>
    <row r="82" spans="1:6">
      <c r="A82" s="23" t="s">
        <v>188</v>
      </c>
      <c r="B82" s="24">
        <v>2041</v>
      </c>
      <c r="C82" s="24">
        <v>1631</v>
      </c>
      <c r="D82" s="24">
        <v>126</v>
      </c>
      <c r="E82" s="24">
        <v>244</v>
      </c>
      <c r="F82" s="24">
        <v>40</v>
      </c>
    </row>
    <row r="83" spans="1:6">
      <c r="A83" s="23" t="s">
        <v>189</v>
      </c>
      <c r="B83" s="24">
        <v>221</v>
      </c>
      <c r="C83" s="24">
        <v>186</v>
      </c>
      <c r="D83" s="24">
        <v>11</v>
      </c>
      <c r="E83" s="24">
        <v>19</v>
      </c>
      <c r="F83" s="24">
        <v>5</v>
      </c>
    </row>
    <row r="84" spans="1:6">
      <c r="A84" s="23" t="s">
        <v>190</v>
      </c>
      <c r="B84" s="24">
        <v>64</v>
      </c>
      <c r="C84" s="24">
        <v>47</v>
      </c>
      <c r="D84" s="24">
        <v>4</v>
      </c>
      <c r="E84" s="24">
        <v>8</v>
      </c>
      <c r="F84" s="24">
        <v>5</v>
      </c>
    </row>
    <row r="85" spans="1:6">
      <c r="A85" s="23" t="s">
        <v>191</v>
      </c>
      <c r="B85" s="24">
        <v>158</v>
      </c>
      <c r="C85" s="24">
        <v>126</v>
      </c>
      <c r="D85" s="24">
        <v>9</v>
      </c>
      <c r="E85" s="24">
        <v>15</v>
      </c>
      <c r="F85" s="24">
        <v>8</v>
      </c>
    </row>
    <row r="86" spans="1:6">
      <c r="A86" s="23" t="s">
        <v>192</v>
      </c>
      <c r="B86" s="24">
        <v>120</v>
      </c>
      <c r="C86" s="24">
        <v>91</v>
      </c>
      <c r="D86" s="24">
        <v>12</v>
      </c>
      <c r="E86" s="24">
        <v>9</v>
      </c>
      <c r="F86" s="24">
        <v>8</v>
      </c>
    </row>
    <row r="87" spans="1:6">
      <c r="A87" s="23" t="s">
        <v>193</v>
      </c>
      <c r="B87" s="24">
        <v>10</v>
      </c>
      <c r="C87" s="24">
        <v>1</v>
      </c>
      <c r="D87" s="24">
        <v>1</v>
      </c>
      <c r="E87" s="24">
        <v>8</v>
      </c>
      <c r="F87" s="24">
        <v>0</v>
      </c>
    </row>
    <row r="88" spans="1:6">
      <c r="A88" s="23" t="s">
        <v>152</v>
      </c>
      <c r="B88" s="24">
        <v>39</v>
      </c>
      <c r="C88" s="24">
        <v>18</v>
      </c>
      <c r="D88" s="24">
        <v>2</v>
      </c>
      <c r="E88" s="24">
        <v>14</v>
      </c>
      <c r="F88" s="24">
        <v>5</v>
      </c>
    </row>
    <row r="89" spans="1:6">
      <c r="A89" s="23" t="s">
        <v>128</v>
      </c>
      <c r="B89" s="24">
        <v>24</v>
      </c>
      <c r="C89" s="24">
        <v>13</v>
      </c>
      <c r="D89" s="24">
        <v>0</v>
      </c>
      <c r="E89" s="24">
        <v>9</v>
      </c>
      <c r="F89" s="24">
        <v>2</v>
      </c>
    </row>
    <row r="90" spans="1:6">
      <c r="A90" s="8" t="s">
        <v>194</v>
      </c>
      <c r="B90" s="8"/>
      <c r="C90" s="8"/>
      <c r="D90" s="8"/>
      <c r="E90" s="8"/>
      <c r="F90" s="8"/>
    </row>
    <row r="91" spans="1:6">
      <c r="A91" s="23" t="s">
        <v>195</v>
      </c>
      <c r="B91" s="24">
        <v>1341</v>
      </c>
      <c r="C91" s="24">
        <v>1136</v>
      </c>
      <c r="D91" s="24">
        <v>86</v>
      </c>
      <c r="E91" s="24">
        <v>86</v>
      </c>
      <c r="F91" s="24">
        <v>33</v>
      </c>
    </row>
    <row r="92" spans="1:6">
      <c r="A92" s="23" t="s">
        <v>196</v>
      </c>
      <c r="B92" s="24">
        <v>523</v>
      </c>
      <c r="C92" s="24">
        <v>459</v>
      </c>
      <c r="D92" s="24">
        <v>26</v>
      </c>
      <c r="E92" s="24">
        <v>20</v>
      </c>
      <c r="F92" s="24">
        <v>18</v>
      </c>
    </row>
    <row r="93" spans="1:6">
      <c r="A93" s="23" t="s">
        <v>197</v>
      </c>
      <c r="B93" s="24">
        <v>116</v>
      </c>
      <c r="C93" s="24">
        <v>101</v>
      </c>
      <c r="D93" s="24">
        <v>7</v>
      </c>
      <c r="E93" s="24">
        <v>5</v>
      </c>
      <c r="F93" s="24">
        <v>3</v>
      </c>
    </row>
    <row r="94" spans="1:6">
      <c r="A94" s="23" t="s">
        <v>198</v>
      </c>
      <c r="B94" s="24">
        <v>25</v>
      </c>
      <c r="C94" s="24">
        <v>16</v>
      </c>
      <c r="D94" s="24">
        <v>0</v>
      </c>
      <c r="E94" s="24">
        <v>8</v>
      </c>
      <c r="F94" s="24">
        <v>1</v>
      </c>
    </row>
    <row r="95" spans="1:6">
      <c r="A95" s="23" t="s">
        <v>199</v>
      </c>
      <c r="B95" s="24">
        <v>68</v>
      </c>
      <c r="C95" s="24">
        <v>66</v>
      </c>
      <c r="D95" s="24">
        <v>0</v>
      </c>
      <c r="E95" s="24">
        <v>1</v>
      </c>
      <c r="F95" s="24">
        <v>1</v>
      </c>
    </row>
    <row r="96" spans="1:6">
      <c r="A96" s="23" t="s">
        <v>200</v>
      </c>
      <c r="B96" s="24">
        <v>1248</v>
      </c>
      <c r="C96" s="24">
        <v>1191</v>
      </c>
      <c r="D96" s="24">
        <v>32</v>
      </c>
      <c r="E96" s="24">
        <v>8</v>
      </c>
      <c r="F96" s="24">
        <v>17</v>
      </c>
    </row>
    <row r="97" spans="1:6">
      <c r="A97" s="23" t="s">
        <v>201</v>
      </c>
      <c r="B97" s="24">
        <v>725</v>
      </c>
      <c r="C97" s="24">
        <v>428</v>
      </c>
      <c r="D97" s="24">
        <v>87</v>
      </c>
      <c r="E97" s="24">
        <v>190</v>
      </c>
      <c r="F97" s="24">
        <v>20</v>
      </c>
    </row>
    <row r="98" spans="1:6">
      <c r="A98" s="23" t="s">
        <v>202</v>
      </c>
      <c r="B98" s="24">
        <v>550</v>
      </c>
      <c r="C98" s="24">
        <v>495</v>
      </c>
      <c r="D98" s="24">
        <v>20</v>
      </c>
      <c r="E98" s="24">
        <v>15</v>
      </c>
      <c r="F98" s="24">
        <v>20</v>
      </c>
    </row>
    <row r="99" spans="1:6">
      <c r="A99" s="23" t="s">
        <v>203</v>
      </c>
      <c r="B99" s="24">
        <v>563</v>
      </c>
      <c r="C99" s="24">
        <v>533</v>
      </c>
      <c r="D99" s="24">
        <v>10</v>
      </c>
      <c r="E99" s="24">
        <v>7</v>
      </c>
      <c r="F99" s="24">
        <v>13</v>
      </c>
    </row>
    <row r="100" spans="1:6">
      <c r="A100" s="23" t="s">
        <v>204</v>
      </c>
      <c r="B100" s="24">
        <v>319</v>
      </c>
      <c r="C100" s="24">
        <v>225</v>
      </c>
      <c r="D100" s="24">
        <v>21</v>
      </c>
      <c r="E100" s="24">
        <v>61</v>
      </c>
      <c r="F100" s="24">
        <v>12</v>
      </c>
    </row>
    <row r="101" spans="1:6">
      <c r="A101" s="23" t="s">
        <v>205</v>
      </c>
      <c r="B101" s="24">
        <v>6</v>
      </c>
      <c r="C101" s="24">
        <v>4</v>
      </c>
      <c r="D101" s="24">
        <v>0</v>
      </c>
      <c r="E101" s="24">
        <v>2</v>
      </c>
      <c r="F101" s="24">
        <v>0</v>
      </c>
    </row>
    <row r="102" spans="1:6">
      <c r="A102" s="23" t="s">
        <v>206</v>
      </c>
      <c r="B102" s="24">
        <v>42</v>
      </c>
      <c r="C102" s="24">
        <v>0</v>
      </c>
      <c r="D102" s="24">
        <v>1</v>
      </c>
      <c r="E102" s="24">
        <v>40</v>
      </c>
      <c r="F102" s="24">
        <v>1</v>
      </c>
    </row>
    <row r="103" spans="1:6">
      <c r="A103" s="23" t="s">
        <v>152</v>
      </c>
      <c r="B103" s="24">
        <v>39</v>
      </c>
      <c r="C103" s="24">
        <v>10</v>
      </c>
      <c r="D103" s="24">
        <v>4</v>
      </c>
      <c r="E103" s="24">
        <v>23</v>
      </c>
      <c r="F103" s="24">
        <v>2</v>
      </c>
    </row>
    <row r="104" spans="1:6">
      <c r="A104" s="23" t="s">
        <v>128</v>
      </c>
      <c r="B104" s="24">
        <v>193</v>
      </c>
      <c r="C104" s="24">
        <v>154</v>
      </c>
      <c r="D104" s="24">
        <v>10</v>
      </c>
      <c r="E104" s="24">
        <v>19</v>
      </c>
      <c r="F104" s="24">
        <v>10</v>
      </c>
    </row>
    <row r="105" spans="1:6">
      <c r="A105" s="8" t="s">
        <v>207</v>
      </c>
      <c r="B105" s="8"/>
      <c r="C105" s="8"/>
      <c r="D105" s="8"/>
      <c r="E105" s="8"/>
      <c r="F105" s="8"/>
    </row>
    <row r="106" spans="1:6">
      <c r="A106" s="23" t="s">
        <v>208</v>
      </c>
      <c r="B106" s="24">
        <v>1480</v>
      </c>
      <c r="C106" s="24">
        <v>1155</v>
      </c>
      <c r="D106" s="24">
        <v>84</v>
      </c>
      <c r="E106" s="24">
        <v>213</v>
      </c>
      <c r="F106" s="24">
        <v>28</v>
      </c>
    </row>
    <row r="107" spans="1:6">
      <c r="A107" s="23" t="s">
        <v>209</v>
      </c>
      <c r="B107" s="24">
        <v>1280</v>
      </c>
      <c r="C107" s="24">
        <v>1010</v>
      </c>
      <c r="D107" s="24">
        <v>75</v>
      </c>
      <c r="E107" s="24">
        <v>170</v>
      </c>
      <c r="F107" s="24">
        <v>25</v>
      </c>
    </row>
    <row r="108" spans="1:6">
      <c r="A108" s="23" t="s">
        <v>210</v>
      </c>
      <c r="B108" s="24">
        <v>1167</v>
      </c>
      <c r="C108" s="24">
        <v>939</v>
      </c>
      <c r="D108" s="24">
        <v>66</v>
      </c>
      <c r="E108" s="24">
        <v>136</v>
      </c>
      <c r="F108" s="24">
        <v>26</v>
      </c>
    </row>
    <row r="109" spans="1:6">
      <c r="A109" s="23" t="s">
        <v>211</v>
      </c>
      <c r="B109" s="24">
        <v>715</v>
      </c>
      <c r="C109" s="24">
        <v>567</v>
      </c>
      <c r="D109" s="24">
        <v>46</v>
      </c>
      <c r="E109" s="24">
        <v>86</v>
      </c>
      <c r="F109" s="24">
        <v>16</v>
      </c>
    </row>
    <row r="110" spans="1:6">
      <c r="A110" s="23" t="s">
        <v>212</v>
      </c>
      <c r="B110" s="24">
        <v>387</v>
      </c>
      <c r="C110" s="24">
        <v>347</v>
      </c>
      <c r="D110" s="24">
        <v>14</v>
      </c>
      <c r="E110" s="24">
        <v>19</v>
      </c>
      <c r="F110" s="24">
        <v>7</v>
      </c>
    </row>
    <row r="111" spans="1:6">
      <c r="A111" s="23" t="s">
        <v>213</v>
      </c>
      <c r="B111" s="24">
        <v>404</v>
      </c>
      <c r="C111" s="24">
        <v>318</v>
      </c>
      <c r="D111" s="24">
        <v>18</v>
      </c>
      <c r="E111" s="24">
        <v>56</v>
      </c>
      <c r="F111" s="24">
        <v>12</v>
      </c>
    </row>
    <row r="112" spans="1:6">
      <c r="A112" s="23" t="s">
        <v>214</v>
      </c>
      <c r="B112" s="24">
        <v>595</v>
      </c>
      <c r="C112" s="24">
        <v>486</v>
      </c>
      <c r="D112" s="24">
        <v>39</v>
      </c>
      <c r="E112" s="24">
        <v>56</v>
      </c>
      <c r="F112" s="24">
        <v>14</v>
      </c>
    </row>
    <row r="113" spans="1:6">
      <c r="A113" s="23" t="s">
        <v>215</v>
      </c>
      <c r="B113" s="24">
        <v>215</v>
      </c>
      <c r="C113" s="24">
        <v>165</v>
      </c>
      <c r="D113" s="24">
        <v>14</v>
      </c>
      <c r="E113" s="24">
        <v>30</v>
      </c>
      <c r="F113" s="24">
        <v>6</v>
      </c>
    </row>
    <row r="114" spans="1:6">
      <c r="A114" s="23" t="s">
        <v>216</v>
      </c>
      <c r="B114" s="24">
        <v>248</v>
      </c>
      <c r="C114" s="24">
        <v>203</v>
      </c>
      <c r="D114" s="24">
        <v>10</v>
      </c>
      <c r="E114" s="24">
        <v>27</v>
      </c>
      <c r="F114" s="24">
        <v>8</v>
      </c>
    </row>
    <row r="115" spans="1:6">
      <c r="A115" s="23" t="s">
        <v>217</v>
      </c>
      <c r="B115" s="24">
        <v>255</v>
      </c>
      <c r="C115" s="24">
        <v>229</v>
      </c>
      <c r="D115" s="24">
        <v>11</v>
      </c>
      <c r="E115" s="24">
        <v>14</v>
      </c>
      <c r="F115" s="24">
        <v>1</v>
      </c>
    </row>
    <row r="116" spans="1:6">
      <c r="A116" s="23" t="s">
        <v>218</v>
      </c>
      <c r="B116" s="24">
        <v>291</v>
      </c>
      <c r="C116" s="24">
        <v>264</v>
      </c>
      <c r="D116" s="24">
        <v>9</v>
      </c>
      <c r="E116" s="24">
        <v>12</v>
      </c>
      <c r="F116" s="24">
        <v>6</v>
      </c>
    </row>
    <row r="117" spans="1:6">
      <c r="A117" s="23" t="s">
        <v>219</v>
      </c>
      <c r="B117" s="24">
        <v>338</v>
      </c>
      <c r="C117" s="24">
        <v>299</v>
      </c>
      <c r="D117" s="24">
        <v>13</v>
      </c>
      <c r="E117" s="24">
        <v>22</v>
      </c>
      <c r="F117" s="24">
        <v>4</v>
      </c>
    </row>
    <row r="118" spans="1:6">
      <c r="A118" s="23" t="s">
        <v>220</v>
      </c>
      <c r="B118" s="24">
        <v>812</v>
      </c>
      <c r="C118" s="24">
        <v>684</v>
      </c>
      <c r="D118" s="24">
        <v>44</v>
      </c>
      <c r="E118" s="24">
        <v>70</v>
      </c>
      <c r="F118" s="24">
        <v>14</v>
      </c>
    </row>
    <row r="119" spans="1:6">
      <c r="A119" s="23" t="s">
        <v>221</v>
      </c>
      <c r="B119" s="24">
        <v>816</v>
      </c>
      <c r="C119" s="24">
        <v>674</v>
      </c>
      <c r="D119" s="24">
        <v>50</v>
      </c>
      <c r="E119" s="24">
        <v>73</v>
      </c>
      <c r="F119" s="24">
        <v>19</v>
      </c>
    </row>
    <row r="120" spans="1:6">
      <c r="A120" s="23" t="s">
        <v>152</v>
      </c>
      <c r="B120" s="24">
        <v>69</v>
      </c>
      <c r="C120" s="24">
        <v>49</v>
      </c>
      <c r="D120" s="24">
        <v>7</v>
      </c>
      <c r="E120" s="24">
        <v>10</v>
      </c>
      <c r="F120" s="24">
        <v>3</v>
      </c>
    </row>
    <row r="121" spans="1:6">
      <c r="A121" s="23" t="s">
        <v>222</v>
      </c>
      <c r="B121" s="24">
        <v>246</v>
      </c>
      <c r="C121" s="24">
        <v>183</v>
      </c>
      <c r="D121" s="24">
        <v>22</v>
      </c>
      <c r="E121" s="24">
        <v>29</v>
      </c>
      <c r="F121" s="24">
        <v>12</v>
      </c>
    </row>
    <row r="122" spans="1:6">
      <c r="A122" s="26" t="s">
        <v>128</v>
      </c>
      <c r="B122" s="27">
        <v>47</v>
      </c>
      <c r="C122" s="27">
        <v>33</v>
      </c>
      <c r="D122" s="27">
        <v>1</v>
      </c>
      <c r="E122" s="27">
        <v>10</v>
      </c>
      <c r="F122" s="27">
        <v>3</v>
      </c>
    </row>
  </sheetData>
  <phoneticPr fontId="2"/>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F5862-A227-4D40-BF00-3903316AE916}">
  <sheetPr codeName="Sheet15"/>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HYPERLINK("#'目次'!B21","[15]")</f>
        <v>[15]</v>
      </c>
    </row>
    <row r="3" spans="1:6">
      <c r="A3" s="6" t="s">
        <v>114</v>
      </c>
      <c r="B3" s="7" t="s">
        <v>314</v>
      </c>
    </row>
    <row r="4" spans="1:6">
      <c r="A4" s="6" t="s">
        <v>114</v>
      </c>
      <c r="B4" s="7" t="s">
        <v>321</v>
      </c>
    </row>
    <row r="5" spans="1:6" s="21" customFormat="1" ht="24">
      <c r="A5" s="19" t="s">
        <v>114</v>
      </c>
      <c r="B5" s="20" t="s">
        <v>118</v>
      </c>
      <c r="C5" s="20" t="s">
        <v>287</v>
      </c>
      <c r="D5" s="20" t="s">
        <v>316</v>
      </c>
      <c r="E5" s="20" t="s">
        <v>317</v>
      </c>
      <c r="F5" s="20" t="s">
        <v>128</v>
      </c>
    </row>
    <row r="6" spans="1:6">
      <c r="A6" s="22" t="s">
        <v>121</v>
      </c>
      <c r="B6" s="9">
        <v>2677</v>
      </c>
      <c r="C6" s="9">
        <v>2021</v>
      </c>
      <c r="D6" s="9">
        <v>341</v>
      </c>
      <c r="E6" s="9">
        <v>261</v>
      </c>
      <c r="F6" s="9">
        <v>54</v>
      </c>
    </row>
    <row r="7" spans="1:6">
      <c r="A7" s="8" t="s">
        <v>122</v>
      </c>
      <c r="B7" s="8"/>
      <c r="C7" s="8"/>
      <c r="D7" s="8"/>
      <c r="E7" s="8"/>
      <c r="F7" s="8"/>
    </row>
    <row r="8" spans="1:6">
      <c r="A8" s="23" t="s">
        <v>123</v>
      </c>
      <c r="B8" s="24">
        <v>380</v>
      </c>
      <c r="C8" s="24">
        <v>336</v>
      </c>
      <c r="D8" s="24">
        <v>38</v>
      </c>
      <c r="E8" s="24">
        <v>4</v>
      </c>
      <c r="F8" s="24">
        <v>2</v>
      </c>
    </row>
    <row r="9" spans="1:6">
      <c r="A9" s="23" t="s">
        <v>124</v>
      </c>
      <c r="B9" s="24">
        <v>489</v>
      </c>
      <c r="C9" s="24">
        <v>412</v>
      </c>
      <c r="D9" s="24">
        <v>59</v>
      </c>
      <c r="E9" s="24">
        <v>15</v>
      </c>
      <c r="F9" s="24">
        <v>3</v>
      </c>
    </row>
    <row r="10" spans="1:6">
      <c r="A10" s="23" t="s">
        <v>125</v>
      </c>
      <c r="B10" s="24">
        <v>1114</v>
      </c>
      <c r="C10" s="24">
        <v>903</v>
      </c>
      <c r="D10" s="24">
        <v>147</v>
      </c>
      <c r="E10" s="24">
        <v>58</v>
      </c>
      <c r="F10" s="24">
        <v>6</v>
      </c>
    </row>
    <row r="11" spans="1:6">
      <c r="A11" s="23" t="s">
        <v>126</v>
      </c>
      <c r="B11" s="24">
        <v>521</v>
      </c>
      <c r="C11" s="24">
        <v>327</v>
      </c>
      <c r="D11" s="24">
        <v>80</v>
      </c>
      <c r="E11" s="24">
        <v>104</v>
      </c>
      <c r="F11" s="24">
        <v>10</v>
      </c>
    </row>
    <row r="12" spans="1:6">
      <c r="A12" s="23" t="s">
        <v>127</v>
      </c>
      <c r="B12" s="24">
        <v>129</v>
      </c>
      <c r="C12" s="24">
        <v>34</v>
      </c>
      <c r="D12" s="24">
        <v>14</v>
      </c>
      <c r="E12" s="24">
        <v>77</v>
      </c>
      <c r="F12" s="24">
        <v>4</v>
      </c>
    </row>
    <row r="13" spans="1:6">
      <c r="A13" s="23" t="s">
        <v>128</v>
      </c>
      <c r="B13" s="24">
        <v>44</v>
      </c>
      <c r="C13" s="24">
        <v>9</v>
      </c>
      <c r="D13" s="24">
        <v>3</v>
      </c>
      <c r="E13" s="24">
        <v>3</v>
      </c>
      <c r="F13" s="24">
        <v>29</v>
      </c>
    </row>
    <row r="14" spans="1:6">
      <c r="A14" s="8" t="s">
        <v>129</v>
      </c>
      <c r="B14" s="8"/>
      <c r="C14" s="8"/>
      <c r="D14" s="8"/>
      <c r="E14" s="8"/>
      <c r="F14" s="8"/>
    </row>
    <row r="15" spans="1:6">
      <c r="A15" s="23" t="s">
        <v>130</v>
      </c>
      <c r="B15" s="24">
        <v>799</v>
      </c>
      <c r="C15" s="24">
        <v>682</v>
      </c>
      <c r="D15" s="24">
        <v>85</v>
      </c>
      <c r="E15" s="24">
        <v>28</v>
      </c>
      <c r="F15" s="24">
        <v>4</v>
      </c>
    </row>
    <row r="16" spans="1:6">
      <c r="A16" s="23" t="s">
        <v>131</v>
      </c>
      <c r="B16" s="24">
        <v>1245</v>
      </c>
      <c r="C16" s="24">
        <v>975</v>
      </c>
      <c r="D16" s="24">
        <v>171</v>
      </c>
      <c r="E16" s="24">
        <v>88</v>
      </c>
      <c r="F16" s="24">
        <v>11</v>
      </c>
    </row>
    <row r="17" spans="1:6">
      <c r="A17" s="23" t="s">
        <v>132</v>
      </c>
      <c r="B17" s="24">
        <v>504</v>
      </c>
      <c r="C17" s="24">
        <v>315</v>
      </c>
      <c r="D17" s="24">
        <v>78</v>
      </c>
      <c r="E17" s="24">
        <v>104</v>
      </c>
      <c r="F17" s="24">
        <v>7</v>
      </c>
    </row>
    <row r="18" spans="1:6">
      <c r="A18" s="23" t="s">
        <v>133</v>
      </c>
      <c r="B18" s="24">
        <v>82</v>
      </c>
      <c r="C18" s="24">
        <v>41</v>
      </c>
      <c r="D18" s="24">
        <v>5</v>
      </c>
      <c r="E18" s="24">
        <v>35</v>
      </c>
      <c r="F18" s="24">
        <v>1</v>
      </c>
    </row>
    <row r="19" spans="1:6">
      <c r="A19" s="23" t="s">
        <v>128</v>
      </c>
      <c r="B19" s="24">
        <v>47</v>
      </c>
      <c r="C19" s="24">
        <v>8</v>
      </c>
      <c r="D19" s="24">
        <v>2</v>
      </c>
      <c r="E19" s="24">
        <v>6</v>
      </c>
      <c r="F19" s="24">
        <v>31</v>
      </c>
    </row>
    <row r="20" spans="1:6">
      <c r="A20" s="8" t="s">
        <v>134</v>
      </c>
      <c r="B20" s="8"/>
      <c r="C20" s="8"/>
      <c r="D20" s="8"/>
      <c r="E20" s="8"/>
      <c r="F20" s="8"/>
    </row>
    <row r="21" spans="1:6">
      <c r="A21" s="23" t="s">
        <v>135</v>
      </c>
      <c r="B21" s="24">
        <v>128</v>
      </c>
      <c r="C21" s="24">
        <v>93</v>
      </c>
      <c r="D21" s="24">
        <v>12</v>
      </c>
      <c r="E21" s="24">
        <v>22</v>
      </c>
      <c r="F21" s="24">
        <v>1</v>
      </c>
    </row>
    <row r="22" spans="1:6">
      <c r="A22" s="23" t="s">
        <v>136</v>
      </c>
      <c r="B22" s="24">
        <v>138</v>
      </c>
      <c r="C22" s="24">
        <v>112</v>
      </c>
      <c r="D22" s="24">
        <v>14</v>
      </c>
      <c r="E22" s="24">
        <v>11</v>
      </c>
      <c r="F22" s="24">
        <v>1</v>
      </c>
    </row>
    <row r="23" spans="1:6">
      <c r="A23" s="23" t="s">
        <v>137</v>
      </c>
      <c r="B23" s="24">
        <v>119</v>
      </c>
      <c r="C23" s="24">
        <v>103</v>
      </c>
      <c r="D23" s="24">
        <v>8</v>
      </c>
      <c r="E23" s="24">
        <v>8</v>
      </c>
      <c r="F23" s="24">
        <v>0</v>
      </c>
    </row>
    <row r="24" spans="1:6">
      <c r="A24" s="23" t="s">
        <v>138</v>
      </c>
      <c r="B24" s="24">
        <v>142</v>
      </c>
      <c r="C24" s="24">
        <v>115</v>
      </c>
      <c r="D24" s="24">
        <v>12</v>
      </c>
      <c r="E24" s="24">
        <v>12</v>
      </c>
      <c r="F24" s="24">
        <v>3</v>
      </c>
    </row>
    <row r="25" spans="1:6">
      <c r="A25" s="23" t="s">
        <v>139</v>
      </c>
      <c r="B25" s="24">
        <v>170</v>
      </c>
      <c r="C25" s="24">
        <v>125</v>
      </c>
      <c r="D25" s="24">
        <v>28</v>
      </c>
      <c r="E25" s="24">
        <v>16</v>
      </c>
      <c r="F25" s="24">
        <v>1</v>
      </c>
    </row>
    <row r="26" spans="1:6">
      <c r="A26" s="23" t="s">
        <v>140</v>
      </c>
      <c r="B26" s="24">
        <v>192</v>
      </c>
      <c r="C26" s="24">
        <v>150</v>
      </c>
      <c r="D26" s="24">
        <v>28</v>
      </c>
      <c r="E26" s="24">
        <v>12</v>
      </c>
      <c r="F26" s="24">
        <v>2</v>
      </c>
    </row>
    <row r="27" spans="1:6">
      <c r="A27" s="23" t="s">
        <v>141</v>
      </c>
      <c r="B27" s="24">
        <v>1405</v>
      </c>
      <c r="C27" s="24">
        <v>1069</v>
      </c>
      <c r="D27" s="24">
        <v>179</v>
      </c>
      <c r="E27" s="24">
        <v>143</v>
      </c>
      <c r="F27" s="24">
        <v>14</v>
      </c>
    </row>
    <row r="28" spans="1:6">
      <c r="A28" s="23" t="s">
        <v>142</v>
      </c>
      <c r="B28" s="24">
        <v>343</v>
      </c>
      <c r="C28" s="24">
        <v>246</v>
      </c>
      <c r="D28" s="24">
        <v>60</v>
      </c>
      <c r="E28" s="24">
        <v>36</v>
      </c>
      <c r="F28" s="24">
        <v>1</v>
      </c>
    </row>
    <row r="29" spans="1:6">
      <c r="A29" s="23" t="s">
        <v>128</v>
      </c>
      <c r="B29" s="24">
        <v>40</v>
      </c>
      <c r="C29" s="24">
        <v>8</v>
      </c>
      <c r="D29" s="24">
        <v>0</v>
      </c>
      <c r="E29" s="24">
        <v>1</v>
      </c>
      <c r="F29" s="24">
        <v>31</v>
      </c>
    </row>
    <row r="30" spans="1:6">
      <c r="A30" s="8" t="s">
        <v>143</v>
      </c>
      <c r="B30" s="8"/>
      <c r="C30" s="8"/>
      <c r="D30" s="8"/>
      <c r="E30" s="8"/>
      <c r="F30" s="8"/>
    </row>
    <row r="31" spans="1:6">
      <c r="A31" s="23" t="s">
        <v>144</v>
      </c>
      <c r="B31" s="24">
        <v>429</v>
      </c>
      <c r="C31" s="24">
        <v>378</v>
      </c>
      <c r="D31" s="24">
        <v>29</v>
      </c>
      <c r="E31" s="24">
        <v>18</v>
      </c>
      <c r="F31" s="24">
        <v>4</v>
      </c>
    </row>
    <row r="32" spans="1:6">
      <c r="A32" s="23" t="s">
        <v>145</v>
      </c>
      <c r="B32" s="24">
        <v>319</v>
      </c>
      <c r="C32" s="24">
        <v>275</v>
      </c>
      <c r="D32" s="24">
        <v>35</v>
      </c>
      <c r="E32" s="24">
        <v>7</v>
      </c>
      <c r="F32" s="24">
        <v>2</v>
      </c>
    </row>
    <row r="33" spans="1:6">
      <c r="A33" s="23" t="s">
        <v>146</v>
      </c>
      <c r="B33" s="24">
        <v>504</v>
      </c>
      <c r="C33" s="24">
        <v>419</v>
      </c>
      <c r="D33" s="24">
        <v>50</v>
      </c>
      <c r="E33" s="24">
        <v>29</v>
      </c>
      <c r="F33" s="24">
        <v>6</v>
      </c>
    </row>
    <row r="34" spans="1:6">
      <c r="A34" s="23" t="s">
        <v>147</v>
      </c>
      <c r="B34" s="24">
        <v>143</v>
      </c>
      <c r="C34" s="24">
        <v>107</v>
      </c>
      <c r="D34" s="24">
        <v>21</v>
      </c>
      <c r="E34" s="24">
        <v>11</v>
      </c>
      <c r="F34" s="24">
        <v>4</v>
      </c>
    </row>
    <row r="35" spans="1:6">
      <c r="A35" s="23" t="s">
        <v>148</v>
      </c>
      <c r="B35" s="24">
        <v>168</v>
      </c>
      <c r="C35" s="24">
        <v>136</v>
      </c>
      <c r="D35" s="24">
        <v>14</v>
      </c>
      <c r="E35" s="24">
        <v>12</v>
      </c>
      <c r="F35" s="24">
        <v>6</v>
      </c>
    </row>
    <row r="36" spans="1:6">
      <c r="A36" s="23" t="s">
        <v>149</v>
      </c>
      <c r="B36" s="24">
        <v>1270</v>
      </c>
      <c r="C36" s="24">
        <v>1031</v>
      </c>
      <c r="D36" s="24">
        <v>150</v>
      </c>
      <c r="E36" s="24">
        <v>76</v>
      </c>
      <c r="F36" s="24">
        <v>13</v>
      </c>
    </row>
    <row r="37" spans="1:6">
      <c r="A37" s="23" t="s">
        <v>150</v>
      </c>
      <c r="B37" s="24">
        <v>1642</v>
      </c>
      <c r="C37" s="24">
        <v>1353</v>
      </c>
      <c r="D37" s="24">
        <v>194</v>
      </c>
      <c r="E37" s="24">
        <v>82</v>
      </c>
      <c r="F37" s="24">
        <v>13</v>
      </c>
    </row>
    <row r="38" spans="1:6">
      <c r="A38" s="23" t="s">
        <v>151</v>
      </c>
      <c r="B38" s="24">
        <v>2266</v>
      </c>
      <c r="C38" s="24">
        <v>1767</v>
      </c>
      <c r="D38" s="24">
        <v>298</v>
      </c>
      <c r="E38" s="24">
        <v>183</v>
      </c>
      <c r="F38" s="24">
        <v>18</v>
      </c>
    </row>
    <row r="39" spans="1:6">
      <c r="A39" s="23" t="s">
        <v>152</v>
      </c>
      <c r="B39" s="24">
        <v>121</v>
      </c>
      <c r="C39" s="24">
        <v>60</v>
      </c>
      <c r="D39" s="24">
        <v>12</v>
      </c>
      <c r="E39" s="24">
        <v>46</v>
      </c>
      <c r="F39" s="24">
        <v>3</v>
      </c>
    </row>
    <row r="40" spans="1:6">
      <c r="A40" s="23" t="s">
        <v>128</v>
      </c>
      <c r="B40" s="24">
        <v>46</v>
      </c>
      <c r="C40" s="24">
        <v>5</v>
      </c>
      <c r="D40" s="24">
        <v>0</v>
      </c>
      <c r="E40" s="24">
        <v>11</v>
      </c>
      <c r="F40" s="24">
        <v>30</v>
      </c>
    </row>
    <row r="41" spans="1:6">
      <c r="A41" s="8" t="s">
        <v>153</v>
      </c>
      <c r="B41" s="8"/>
      <c r="C41" s="8"/>
      <c r="D41" s="8"/>
      <c r="E41" s="8"/>
      <c r="F41" s="8"/>
    </row>
    <row r="42" spans="1:6">
      <c r="A42" s="23" t="s">
        <v>154</v>
      </c>
      <c r="B42" s="24">
        <v>1344</v>
      </c>
      <c r="C42" s="24">
        <v>1067</v>
      </c>
      <c r="D42" s="24">
        <v>168</v>
      </c>
      <c r="E42" s="24">
        <v>96</v>
      </c>
      <c r="F42" s="24">
        <v>13</v>
      </c>
    </row>
    <row r="43" spans="1:6">
      <c r="A43" s="23" t="s">
        <v>155</v>
      </c>
      <c r="B43" s="24">
        <v>1107</v>
      </c>
      <c r="C43" s="24">
        <v>797</v>
      </c>
      <c r="D43" s="24">
        <v>154</v>
      </c>
      <c r="E43" s="24">
        <v>153</v>
      </c>
      <c r="F43" s="24">
        <v>3</v>
      </c>
    </row>
    <row r="44" spans="1:6">
      <c r="A44" s="23" t="s">
        <v>156</v>
      </c>
      <c r="B44" s="24">
        <v>1006</v>
      </c>
      <c r="C44" s="24">
        <v>753</v>
      </c>
      <c r="D44" s="24">
        <v>118</v>
      </c>
      <c r="E44" s="24">
        <v>128</v>
      </c>
      <c r="F44" s="24">
        <v>7</v>
      </c>
    </row>
    <row r="45" spans="1:6">
      <c r="A45" s="23" t="s">
        <v>157</v>
      </c>
      <c r="B45" s="24">
        <v>541</v>
      </c>
      <c r="C45" s="24">
        <v>398</v>
      </c>
      <c r="D45" s="24">
        <v>56</v>
      </c>
      <c r="E45" s="24">
        <v>86</v>
      </c>
      <c r="F45" s="24">
        <v>1</v>
      </c>
    </row>
    <row r="46" spans="1:6">
      <c r="A46" s="23" t="s">
        <v>158</v>
      </c>
      <c r="B46" s="24">
        <v>1510</v>
      </c>
      <c r="C46" s="24">
        <v>1148</v>
      </c>
      <c r="D46" s="24">
        <v>189</v>
      </c>
      <c r="E46" s="24">
        <v>163</v>
      </c>
      <c r="F46" s="24">
        <v>10</v>
      </c>
    </row>
    <row r="47" spans="1:6">
      <c r="A47" s="23" t="s">
        <v>159</v>
      </c>
      <c r="B47" s="24">
        <v>1011</v>
      </c>
      <c r="C47" s="24">
        <v>797</v>
      </c>
      <c r="D47" s="24">
        <v>140</v>
      </c>
      <c r="E47" s="24">
        <v>70</v>
      </c>
      <c r="F47" s="24">
        <v>4</v>
      </c>
    </row>
    <row r="48" spans="1:6">
      <c r="A48" s="23" t="s">
        <v>160</v>
      </c>
      <c r="B48" s="24">
        <v>1234</v>
      </c>
      <c r="C48" s="24">
        <v>997</v>
      </c>
      <c r="D48" s="24">
        <v>149</v>
      </c>
      <c r="E48" s="24">
        <v>83</v>
      </c>
      <c r="F48" s="24">
        <v>5</v>
      </c>
    </row>
    <row r="49" spans="1:6">
      <c r="A49" s="23" t="s">
        <v>161</v>
      </c>
      <c r="B49" s="24">
        <v>443</v>
      </c>
      <c r="C49" s="24">
        <v>358</v>
      </c>
      <c r="D49" s="24">
        <v>53</v>
      </c>
      <c r="E49" s="24">
        <v>31</v>
      </c>
      <c r="F49" s="24">
        <v>1</v>
      </c>
    </row>
    <row r="50" spans="1:6">
      <c r="A50" s="23" t="s">
        <v>162</v>
      </c>
      <c r="B50" s="24">
        <v>1237</v>
      </c>
      <c r="C50" s="24">
        <v>1003</v>
      </c>
      <c r="D50" s="24">
        <v>151</v>
      </c>
      <c r="E50" s="24">
        <v>79</v>
      </c>
      <c r="F50" s="24">
        <v>4</v>
      </c>
    </row>
    <row r="51" spans="1:6">
      <c r="A51" s="23" t="s">
        <v>152</v>
      </c>
      <c r="B51" s="24">
        <v>81</v>
      </c>
      <c r="C51" s="24">
        <v>60</v>
      </c>
      <c r="D51" s="24">
        <v>11</v>
      </c>
      <c r="E51" s="24">
        <v>8</v>
      </c>
      <c r="F51" s="24">
        <v>2</v>
      </c>
    </row>
    <row r="52" spans="1:6">
      <c r="A52" s="23" t="s">
        <v>163</v>
      </c>
      <c r="B52" s="24">
        <v>67</v>
      </c>
      <c r="C52" s="24">
        <v>53</v>
      </c>
      <c r="D52" s="24">
        <v>9</v>
      </c>
      <c r="E52" s="24">
        <v>5</v>
      </c>
      <c r="F52" s="24">
        <v>0</v>
      </c>
    </row>
    <row r="53" spans="1:6">
      <c r="A53" s="23" t="s">
        <v>128</v>
      </c>
      <c r="B53" s="24">
        <v>52</v>
      </c>
      <c r="C53" s="24">
        <v>17</v>
      </c>
      <c r="D53" s="24">
        <v>2</v>
      </c>
      <c r="E53" s="24">
        <v>4</v>
      </c>
      <c r="F53" s="24">
        <v>29</v>
      </c>
    </row>
    <row r="54" spans="1:6">
      <c r="A54" s="8" t="s">
        <v>164</v>
      </c>
      <c r="B54" s="8"/>
      <c r="C54" s="8"/>
      <c r="D54" s="8"/>
      <c r="E54" s="8"/>
      <c r="F54" s="8"/>
    </row>
    <row r="55" spans="1:6">
      <c r="A55" s="23" t="s">
        <v>165</v>
      </c>
      <c r="B55" s="24">
        <v>209</v>
      </c>
      <c r="C55" s="24">
        <v>178</v>
      </c>
      <c r="D55" s="24">
        <v>22</v>
      </c>
      <c r="E55" s="24">
        <v>8</v>
      </c>
      <c r="F55" s="24">
        <v>1</v>
      </c>
    </row>
    <row r="56" spans="1:6">
      <c r="A56" s="23" t="s">
        <v>166</v>
      </c>
      <c r="B56" s="24">
        <v>1043</v>
      </c>
      <c r="C56" s="24">
        <v>858</v>
      </c>
      <c r="D56" s="24">
        <v>117</v>
      </c>
      <c r="E56" s="24">
        <v>43</v>
      </c>
      <c r="F56" s="24">
        <v>25</v>
      </c>
    </row>
    <row r="57" spans="1:6">
      <c r="A57" s="23" t="s">
        <v>167</v>
      </c>
      <c r="B57" s="24">
        <v>963</v>
      </c>
      <c r="C57" s="24">
        <v>709</v>
      </c>
      <c r="D57" s="24">
        <v>136</v>
      </c>
      <c r="E57" s="24">
        <v>100</v>
      </c>
      <c r="F57" s="24">
        <v>18</v>
      </c>
    </row>
    <row r="58" spans="1:6">
      <c r="A58" s="23" t="s">
        <v>168</v>
      </c>
      <c r="B58" s="24">
        <v>338</v>
      </c>
      <c r="C58" s="24">
        <v>200</v>
      </c>
      <c r="D58" s="24">
        <v>57</v>
      </c>
      <c r="E58" s="24">
        <v>73</v>
      </c>
      <c r="F58" s="24">
        <v>8</v>
      </c>
    </row>
    <row r="59" spans="1:6">
      <c r="A59" s="23" t="s">
        <v>169</v>
      </c>
      <c r="B59" s="24">
        <v>94</v>
      </c>
      <c r="C59" s="24">
        <v>53</v>
      </c>
      <c r="D59" s="24">
        <v>7</v>
      </c>
      <c r="E59" s="24">
        <v>33</v>
      </c>
      <c r="F59" s="24">
        <v>1</v>
      </c>
    </row>
    <row r="60" spans="1:6">
      <c r="A60" s="23" t="s">
        <v>128</v>
      </c>
      <c r="B60" s="24">
        <v>30</v>
      </c>
      <c r="C60" s="24">
        <v>23</v>
      </c>
      <c r="D60" s="24">
        <v>2</v>
      </c>
      <c r="E60" s="24">
        <v>4</v>
      </c>
      <c r="F60" s="24">
        <v>1</v>
      </c>
    </row>
    <row r="61" spans="1:6">
      <c r="A61" s="8" t="s">
        <v>170</v>
      </c>
      <c r="B61" s="8"/>
      <c r="C61" s="8"/>
      <c r="D61" s="8"/>
      <c r="E61" s="8"/>
      <c r="F61" s="8"/>
    </row>
    <row r="62" spans="1:6">
      <c r="A62" s="23" t="s">
        <v>171</v>
      </c>
      <c r="B62" s="24">
        <v>386</v>
      </c>
      <c r="C62" s="24">
        <v>309</v>
      </c>
      <c r="D62" s="24">
        <v>24</v>
      </c>
      <c r="E62" s="24">
        <v>42</v>
      </c>
      <c r="F62" s="24">
        <v>11</v>
      </c>
    </row>
    <row r="63" spans="1:6">
      <c r="A63" s="23" t="s">
        <v>172</v>
      </c>
      <c r="B63" s="24">
        <v>919</v>
      </c>
      <c r="C63" s="24">
        <v>720</v>
      </c>
      <c r="D63" s="24">
        <v>116</v>
      </c>
      <c r="E63" s="24">
        <v>64</v>
      </c>
      <c r="F63" s="24">
        <v>19</v>
      </c>
    </row>
    <row r="64" spans="1:6">
      <c r="A64" s="23" t="s">
        <v>173</v>
      </c>
      <c r="B64" s="24">
        <v>978</v>
      </c>
      <c r="C64" s="24">
        <v>722</v>
      </c>
      <c r="D64" s="24">
        <v>140</v>
      </c>
      <c r="E64" s="24">
        <v>102</v>
      </c>
      <c r="F64" s="24">
        <v>14</v>
      </c>
    </row>
    <row r="65" spans="1:6">
      <c r="A65" s="23" t="s">
        <v>174</v>
      </c>
      <c r="B65" s="24">
        <v>347</v>
      </c>
      <c r="C65" s="24">
        <v>239</v>
      </c>
      <c r="D65" s="24">
        <v>57</v>
      </c>
      <c r="E65" s="24">
        <v>45</v>
      </c>
      <c r="F65" s="24">
        <v>6</v>
      </c>
    </row>
    <row r="66" spans="1:6">
      <c r="A66" s="23" t="s">
        <v>128</v>
      </c>
      <c r="B66" s="24">
        <v>47</v>
      </c>
      <c r="C66" s="24">
        <v>31</v>
      </c>
      <c r="D66" s="24">
        <v>4</v>
      </c>
      <c r="E66" s="24">
        <v>8</v>
      </c>
      <c r="F66" s="24">
        <v>4</v>
      </c>
    </row>
    <row r="67" spans="1:6">
      <c r="A67" s="8" t="s">
        <v>175</v>
      </c>
      <c r="B67" s="8"/>
      <c r="C67" s="8"/>
      <c r="D67" s="8"/>
      <c r="E67" s="8"/>
      <c r="F67" s="8"/>
    </row>
    <row r="68" spans="1:6">
      <c r="A68" s="23" t="s">
        <v>176</v>
      </c>
      <c r="B68" s="24">
        <v>425</v>
      </c>
      <c r="C68" s="24">
        <v>351</v>
      </c>
      <c r="D68" s="24">
        <v>50</v>
      </c>
      <c r="E68" s="24">
        <v>14</v>
      </c>
      <c r="F68" s="24">
        <v>10</v>
      </c>
    </row>
    <row r="69" spans="1:6">
      <c r="A69" s="23" t="s">
        <v>177</v>
      </c>
      <c r="B69" s="24">
        <v>811</v>
      </c>
      <c r="C69" s="24">
        <v>687</v>
      </c>
      <c r="D69" s="24">
        <v>92</v>
      </c>
      <c r="E69" s="24">
        <v>18</v>
      </c>
      <c r="F69" s="24">
        <v>14</v>
      </c>
    </row>
    <row r="70" spans="1:6">
      <c r="A70" s="23" t="s">
        <v>178</v>
      </c>
      <c r="B70" s="24">
        <v>207</v>
      </c>
      <c r="C70" s="24">
        <v>168</v>
      </c>
      <c r="D70" s="24">
        <v>30</v>
      </c>
      <c r="E70" s="24">
        <v>7</v>
      </c>
      <c r="F70" s="24">
        <v>2</v>
      </c>
    </row>
    <row r="71" spans="1:6">
      <c r="A71" s="23" t="s">
        <v>179</v>
      </c>
      <c r="B71" s="24">
        <v>154</v>
      </c>
      <c r="C71" s="24">
        <v>131</v>
      </c>
      <c r="D71" s="24">
        <v>19</v>
      </c>
      <c r="E71" s="24">
        <v>4</v>
      </c>
      <c r="F71" s="24">
        <v>0</v>
      </c>
    </row>
    <row r="72" spans="1:6">
      <c r="A72" s="23" t="s">
        <v>180</v>
      </c>
      <c r="B72" s="24">
        <v>318</v>
      </c>
      <c r="C72" s="24">
        <v>261</v>
      </c>
      <c r="D72" s="24">
        <v>49</v>
      </c>
      <c r="E72" s="24">
        <v>3</v>
      </c>
      <c r="F72" s="24">
        <v>5</v>
      </c>
    </row>
    <row r="73" spans="1:6">
      <c r="A73" s="23" t="s">
        <v>181</v>
      </c>
      <c r="B73" s="24">
        <v>203</v>
      </c>
      <c r="C73" s="24">
        <v>168</v>
      </c>
      <c r="D73" s="24">
        <v>28</v>
      </c>
      <c r="E73" s="24">
        <v>4</v>
      </c>
      <c r="F73" s="24">
        <v>3</v>
      </c>
    </row>
    <row r="74" spans="1:6">
      <c r="A74" s="23" t="s">
        <v>182</v>
      </c>
      <c r="B74" s="24">
        <v>79</v>
      </c>
      <c r="C74" s="24">
        <v>60</v>
      </c>
      <c r="D74" s="24">
        <v>8</v>
      </c>
      <c r="E74" s="24">
        <v>9</v>
      </c>
      <c r="F74" s="24">
        <v>2</v>
      </c>
    </row>
    <row r="75" spans="1:6">
      <c r="A75" s="23" t="s">
        <v>183</v>
      </c>
      <c r="B75" s="24">
        <v>68</v>
      </c>
      <c r="C75" s="24">
        <v>59</v>
      </c>
      <c r="D75" s="24">
        <v>7</v>
      </c>
      <c r="E75" s="24">
        <v>1</v>
      </c>
      <c r="F75" s="24">
        <v>1</v>
      </c>
    </row>
    <row r="76" spans="1:6">
      <c r="A76" s="23" t="s">
        <v>184</v>
      </c>
      <c r="B76" s="24">
        <v>586</v>
      </c>
      <c r="C76" s="24">
        <v>484</v>
      </c>
      <c r="D76" s="24">
        <v>80</v>
      </c>
      <c r="E76" s="24">
        <v>14</v>
      </c>
      <c r="F76" s="24">
        <v>8</v>
      </c>
    </row>
    <row r="77" spans="1:6">
      <c r="A77" s="23" t="s">
        <v>185</v>
      </c>
      <c r="B77" s="24">
        <v>276</v>
      </c>
      <c r="C77" s="24">
        <v>218</v>
      </c>
      <c r="D77" s="24">
        <v>52</v>
      </c>
      <c r="E77" s="24">
        <v>2</v>
      </c>
      <c r="F77" s="24">
        <v>4</v>
      </c>
    </row>
    <row r="78" spans="1:6">
      <c r="A78" s="23" t="s">
        <v>152</v>
      </c>
      <c r="B78" s="24">
        <v>197</v>
      </c>
      <c r="C78" s="24">
        <v>153</v>
      </c>
      <c r="D78" s="24">
        <v>24</v>
      </c>
      <c r="E78" s="24">
        <v>15</v>
      </c>
      <c r="F78" s="24">
        <v>5</v>
      </c>
    </row>
    <row r="79" spans="1:6">
      <c r="A79" s="23" t="s">
        <v>186</v>
      </c>
      <c r="B79" s="24">
        <v>944</v>
      </c>
      <c r="C79" s="24">
        <v>622</v>
      </c>
      <c r="D79" s="24">
        <v>118</v>
      </c>
      <c r="E79" s="24">
        <v>184</v>
      </c>
      <c r="F79" s="24">
        <v>20</v>
      </c>
    </row>
    <row r="80" spans="1:6">
      <c r="A80" s="23" t="s">
        <v>128</v>
      </c>
      <c r="B80" s="24">
        <v>41</v>
      </c>
      <c r="C80" s="24">
        <v>26</v>
      </c>
      <c r="D80" s="24">
        <v>2</v>
      </c>
      <c r="E80" s="24">
        <v>10</v>
      </c>
      <c r="F80" s="24">
        <v>3</v>
      </c>
    </row>
    <row r="81" spans="1:6">
      <c r="A81" s="8" t="s">
        <v>187</v>
      </c>
      <c r="B81" s="8"/>
      <c r="C81" s="8"/>
      <c r="D81" s="8"/>
      <c r="E81" s="8"/>
      <c r="F81" s="8"/>
    </row>
    <row r="82" spans="1:6">
      <c r="A82" s="23" t="s">
        <v>188</v>
      </c>
      <c r="B82" s="24">
        <v>2041</v>
      </c>
      <c r="C82" s="24">
        <v>1519</v>
      </c>
      <c r="D82" s="24">
        <v>287</v>
      </c>
      <c r="E82" s="24">
        <v>203</v>
      </c>
      <c r="F82" s="24">
        <v>32</v>
      </c>
    </row>
    <row r="83" spans="1:6">
      <c r="A83" s="23" t="s">
        <v>189</v>
      </c>
      <c r="B83" s="24">
        <v>221</v>
      </c>
      <c r="C83" s="24">
        <v>186</v>
      </c>
      <c r="D83" s="24">
        <v>17</v>
      </c>
      <c r="E83" s="24">
        <v>13</v>
      </c>
      <c r="F83" s="24">
        <v>5</v>
      </c>
    </row>
    <row r="84" spans="1:6">
      <c r="A84" s="23" t="s">
        <v>190</v>
      </c>
      <c r="B84" s="24">
        <v>64</v>
      </c>
      <c r="C84" s="24">
        <v>49</v>
      </c>
      <c r="D84" s="24">
        <v>10</v>
      </c>
      <c r="E84" s="24">
        <v>3</v>
      </c>
      <c r="F84" s="24">
        <v>2</v>
      </c>
    </row>
    <row r="85" spans="1:6">
      <c r="A85" s="23" t="s">
        <v>191</v>
      </c>
      <c r="B85" s="24">
        <v>158</v>
      </c>
      <c r="C85" s="24">
        <v>133</v>
      </c>
      <c r="D85" s="24">
        <v>10</v>
      </c>
      <c r="E85" s="24">
        <v>10</v>
      </c>
      <c r="F85" s="24">
        <v>5</v>
      </c>
    </row>
    <row r="86" spans="1:6">
      <c r="A86" s="23" t="s">
        <v>192</v>
      </c>
      <c r="B86" s="24">
        <v>120</v>
      </c>
      <c r="C86" s="24">
        <v>97</v>
      </c>
      <c r="D86" s="24">
        <v>14</v>
      </c>
      <c r="E86" s="24">
        <v>5</v>
      </c>
      <c r="F86" s="24">
        <v>4</v>
      </c>
    </row>
    <row r="87" spans="1:6">
      <c r="A87" s="23" t="s">
        <v>193</v>
      </c>
      <c r="B87" s="24">
        <v>10</v>
      </c>
      <c r="C87" s="24">
        <v>2</v>
      </c>
      <c r="D87" s="24">
        <v>0</v>
      </c>
      <c r="E87" s="24">
        <v>8</v>
      </c>
      <c r="F87" s="24">
        <v>0</v>
      </c>
    </row>
    <row r="88" spans="1:6">
      <c r="A88" s="23" t="s">
        <v>152</v>
      </c>
      <c r="B88" s="24">
        <v>39</v>
      </c>
      <c r="C88" s="24">
        <v>21</v>
      </c>
      <c r="D88" s="24">
        <v>2</v>
      </c>
      <c r="E88" s="24">
        <v>12</v>
      </c>
      <c r="F88" s="24">
        <v>4</v>
      </c>
    </row>
    <row r="89" spans="1:6">
      <c r="A89" s="23" t="s">
        <v>128</v>
      </c>
      <c r="B89" s="24">
        <v>24</v>
      </c>
      <c r="C89" s="24">
        <v>14</v>
      </c>
      <c r="D89" s="24">
        <v>1</v>
      </c>
      <c r="E89" s="24">
        <v>7</v>
      </c>
      <c r="F89" s="24">
        <v>2</v>
      </c>
    </row>
    <row r="90" spans="1:6">
      <c r="A90" s="8" t="s">
        <v>194</v>
      </c>
      <c r="B90" s="8"/>
      <c r="C90" s="8"/>
      <c r="D90" s="8"/>
      <c r="E90" s="8"/>
      <c r="F90" s="8"/>
    </row>
    <row r="91" spans="1:6">
      <c r="A91" s="23" t="s">
        <v>195</v>
      </c>
      <c r="B91" s="24">
        <v>1341</v>
      </c>
      <c r="C91" s="24">
        <v>1086</v>
      </c>
      <c r="D91" s="24">
        <v>179</v>
      </c>
      <c r="E91" s="24">
        <v>53</v>
      </c>
      <c r="F91" s="24">
        <v>23</v>
      </c>
    </row>
    <row r="92" spans="1:6">
      <c r="A92" s="23" t="s">
        <v>196</v>
      </c>
      <c r="B92" s="24">
        <v>523</v>
      </c>
      <c r="C92" s="24">
        <v>450</v>
      </c>
      <c r="D92" s="24">
        <v>57</v>
      </c>
      <c r="E92" s="24">
        <v>7</v>
      </c>
      <c r="F92" s="24">
        <v>9</v>
      </c>
    </row>
    <row r="93" spans="1:6">
      <c r="A93" s="23" t="s">
        <v>197</v>
      </c>
      <c r="B93" s="24">
        <v>116</v>
      </c>
      <c r="C93" s="24">
        <v>102</v>
      </c>
      <c r="D93" s="24">
        <v>11</v>
      </c>
      <c r="E93" s="24">
        <v>0</v>
      </c>
      <c r="F93" s="24">
        <v>3</v>
      </c>
    </row>
    <row r="94" spans="1:6">
      <c r="A94" s="23" t="s">
        <v>198</v>
      </c>
      <c r="B94" s="24">
        <v>25</v>
      </c>
      <c r="C94" s="24">
        <v>13</v>
      </c>
      <c r="D94" s="24">
        <v>5</v>
      </c>
      <c r="E94" s="24">
        <v>6</v>
      </c>
      <c r="F94" s="24">
        <v>1</v>
      </c>
    </row>
    <row r="95" spans="1:6">
      <c r="A95" s="23" t="s">
        <v>199</v>
      </c>
      <c r="B95" s="24">
        <v>68</v>
      </c>
      <c r="C95" s="24">
        <v>59</v>
      </c>
      <c r="D95" s="24">
        <v>8</v>
      </c>
      <c r="E95" s="24">
        <v>0</v>
      </c>
      <c r="F95" s="24">
        <v>1</v>
      </c>
    </row>
    <row r="96" spans="1:6">
      <c r="A96" s="23" t="s">
        <v>200</v>
      </c>
      <c r="B96" s="24">
        <v>1248</v>
      </c>
      <c r="C96" s="24">
        <v>1041</v>
      </c>
      <c r="D96" s="24">
        <v>180</v>
      </c>
      <c r="E96" s="24">
        <v>12</v>
      </c>
      <c r="F96" s="24">
        <v>15</v>
      </c>
    </row>
    <row r="97" spans="1:6">
      <c r="A97" s="23" t="s">
        <v>201</v>
      </c>
      <c r="B97" s="24">
        <v>725</v>
      </c>
      <c r="C97" s="24">
        <v>454</v>
      </c>
      <c r="D97" s="24">
        <v>107</v>
      </c>
      <c r="E97" s="24">
        <v>147</v>
      </c>
      <c r="F97" s="24">
        <v>17</v>
      </c>
    </row>
    <row r="98" spans="1:6">
      <c r="A98" s="23" t="s">
        <v>202</v>
      </c>
      <c r="B98" s="24">
        <v>550</v>
      </c>
      <c r="C98" s="24">
        <v>478</v>
      </c>
      <c r="D98" s="24">
        <v>44</v>
      </c>
      <c r="E98" s="24">
        <v>15</v>
      </c>
      <c r="F98" s="24">
        <v>13</v>
      </c>
    </row>
    <row r="99" spans="1:6">
      <c r="A99" s="23" t="s">
        <v>203</v>
      </c>
      <c r="B99" s="24">
        <v>563</v>
      </c>
      <c r="C99" s="24">
        <v>498</v>
      </c>
      <c r="D99" s="24">
        <v>48</v>
      </c>
      <c r="E99" s="24">
        <v>6</v>
      </c>
      <c r="F99" s="24">
        <v>11</v>
      </c>
    </row>
    <row r="100" spans="1:6">
      <c r="A100" s="23" t="s">
        <v>204</v>
      </c>
      <c r="B100" s="24">
        <v>319</v>
      </c>
      <c r="C100" s="24">
        <v>224</v>
      </c>
      <c r="D100" s="24">
        <v>38</v>
      </c>
      <c r="E100" s="24">
        <v>50</v>
      </c>
      <c r="F100" s="24">
        <v>7</v>
      </c>
    </row>
    <row r="101" spans="1:6">
      <c r="A101" s="23" t="s">
        <v>205</v>
      </c>
      <c r="B101" s="24">
        <v>6</v>
      </c>
      <c r="C101" s="24">
        <v>3</v>
      </c>
      <c r="D101" s="24">
        <v>1</v>
      </c>
      <c r="E101" s="24">
        <v>2</v>
      </c>
      <c r="F101" s="24">
        <v>0</v>
      </c>
    </row>
    <row r="102" spans="1:6">
      <c r="A102" s="23" t="s">
        <v>206</v>
      </c>
      <c r="B102" s="24">
        <v>42</v>
      </c>
      <c r="C102" s="24">
        <v>0</v>
      </c>
      <c r="D102" s="24">
        <v>2</v>
      </c>
      <c r="E102" s="24">
        <v>39</v>
      </c>
      <c r="F102" s="24">
        <v>1</v>
      </c>
    </row>
    <row r="103" spans="1:6">
      <c r="A103" s="23" t="s">
        <v>152</v>
      </c>
      <c r="B103" s="24">
        <v>39</v>
      </c>
      <c r="C103" s="24">
        <v>14</v>
      </c>
      <c r="D103" s="24">
        <v>3</v>
      </c>
      <c r="E103" s="24">
        <v>20</v>
      </c>
      <c r="F103" s="24">
        <v>2</v>
      </c>
    </row>
    <row r="104" spans="1:6">
      <c r="A104" s="23" t="s">
        <v>128</v>
      </c>
      <c r="B104" s="24">
        <v>193</v>
      </c>
      <c r="C104" s="24">
        <v>139</v>
      </c>
      <c r="D104" s="24">
        <v>28</v>
      </c>
      <c r="E104" s="24">
        <v>18</v>
      </c>
      <c r="F104" s="24">
        <v>8</v>
      </c>
    </row>
    <row r="105" spans="1:6">
      <c r="A105" s="8" t="s">
        <v>207</v>
      </c>
      <c r="B105" s="8"/>
      <c r="C105" s="8"/>
      <c r="D105" s="8"/>
      <c r="E105" s="8"/>
      <c r="F105" s="8"/>
    </row>
    <row r="106" spans="1:6">
      <c r="A106" s="23" t="s">
        <v>208</v>
      </c>
      <c r="B106" s="24">
        <v>1480</v>
      </c>
      <c r="C106" s="24">
        <v>1099</v>
      </c>
      <c r="D106" s="24">
        <v>184</v>
      </c>
      <c r="E106" s="24">
        <v>172</v>
      </c>
      <c r="F106" s="24">
        <v>25</v>
      </c>
    </row>
    <row r="107" spans="1:6">
      <c r="A107" s="23" t="s">
        <v>209</v>
      </c>
      <c r="B107" s="24">
        <v>1280</v>
      </c>
      <c r="C107" s="24">
        <v>954</v>
      </c>
      <c r="D107" s="24">
        <v>172</v>
      </c>
      <c r="E107" s="24">
        <v>130</v>
      </c>
      <c r="F107" s="24">
        <v>24</v>
      </c>
    </row>
    <row r="108" spans="1:6">
      <c r="A108" s="23" t="s">
        <v>210</v>
      </c>
      <c r="B108" s="24">
        <v>1167</v>
      </c>
      <c r="C108" s="24">
        <v>882</v>
      </c>
      <c r="D108" s="24">
        <v>153</v>
      </c>
      <c r="E108" s="24">
        <v>109</v>
      </c>
      <c r="F108" s="24">
        <v>23</v>
      </c>
    </row>
    <row r="109" spans="1:6">
      <c r="A109" s="23" t="s">
        <v>211</v>
      </c>
      <c r="B109" s="24">
        <v>715</v>
      </c>
      <c r="C109" s="24">
        <v>554</v>
      </c>
      <c r="D109" s="24">
        <v>75</v>
      </c>
      <c r="E109" s="24">
        <v>71</v>
      </c>
      <c r="F109" s="24">
        <v>15</v>
      </c>
    </row>
    <row r="110" spans="1:6">
      <c r="A110" s="23" t="s">
        <v>212</v>
      </c>
      <c r="B110" s="24">
        <v>387</v>
      </c>
      <c r="C110" s="24">
        <v>328</v>
      </c>
      <c r="D110" s="24">
        <v>41</v>
      </c>
      <c r="E110" s="24">
        <v>12</v>
      </c>
      <c r="F110" s="24">
        <v>6</v>
      </c>
    </row>
    <row r="111" spans="1:6">
      <c r="A111" s="23" t="s">
        <v>213</v>
      </c>
      <c r="B111" s="24">
        <v>404</v>
      </c>
      <c r="C111" s="24">
        <v>323</v>
      </c>
      <c r="D111" s="24">
        <v>31</v>
      </c>
      <c r="E111" s="24">
        <v>38</v>
      </c>
      <c r="F111" s="24">
        <v>12</v>
      </c>
    </row>
    <row r="112" spans="1:6">
      <c r="A112" s="23" t="s">
        <v>214</v>
      </c>
      <c r="B112" s="24">
        <v>595</v>
      </c>
      <c r="C112" s="24">
        <v>474</v>
      </c>
      <c r="D112" s="24">
        <v>67</v>
      </c>
      <c r="E112" s="24">
        <v>46</v>
      </c>
      <c r="F112" s="24">
        <v>8</v>
      </c>
    </row>
    <row r="113" spans="1:6">
      <c r="A113" s="23" t="s">
        <v>215</v>
      </c>
      <c r="B113" s="24">
        <v>215</v>
      </c>
      <c r="C113" s="24">
        <v>171</v>
      </c>
      <c r="D113" s="24">
        <v>18</v>
      </c>
      <c r="E113" s="24">
        <v>21</v>
      </c>
      <c r="F113" s="24">
        <v>5</v>
      </c>
    </row>
    <row r="114" spans="1:6">
      <c r="A114" s="23" t="s">
        <v>216</v>
      </c>
      <c r="B114" s="24">
        <v>248</v>
      </c>
      <c r="C114" s="24">
        <v>192</v>
      </c>
      <c r="D114" s="24">
        <v>28</v>
      </c>
      <c r="E114" s="24">
        <v>20</v>
      </c>
      <c r="F114" s="24">
        <v>8</v>
      </c>
    </row>
    <row r="115" spans="1:6">
      <c r="A115" s="23" t="s">
        <v>217</v>
      </c>
      <c r="B115" s="24">
        <v>255</v>
      </c>
      <c r="C115" s="24">
        <v>216</v>
      </c>
      <c r="D115" s="24">
        <v>28</v>
      </c>
      <c r="E115" s="24">
        <v>7</v>
      </c>
      <c r="F115" s="24">
        <v>4</v>
      </c>
    </row>
    <row r="116" spans="1:6">
      <c r="A116" s="23" t="s">
        <v>218</v>
      </c>
      <c r="B116" s="24">
        <v>291</v>
      </c>
      <c r="C116" s="24">
        <v>254</v>
      </c>
      <c r="D116" s="24">
        <v>28</v>
      </c>
      <c r="E116" s="24">
        <v>3</v>
      </c>
      <c r="F116" s="24">
        <v>6</v>
      </c>
    </row>
    <row r="117" spans="1:6">
      <c r="A117" s="23" t="s">
        <v>219</v>
      </c>
      <c r="B117" s="24">
        <v>338</v>
      </c>
      <c r="C117" s="24">
        <v>281</v>
      </c>
      <c r="D117" s="24">
        <v>42</v>
      </c>
      <c r="E117" s="24">
        <v>13</v>
      </c>
      <c r="F117" s="24">
        <v>2</v>
      </c>
    </row>
    <row r="118" spans="1:6">
      <c r="A118" s="23" t="s">
        <v>220</v>
      </c>
      <c r="B118" s="24">
        <v>812</v>
      </c>
      <c r="C118" s="24">
        <v>658</v>
      </c>
      <c r="D118" s="24">
        <v>91</v>
      </c>
      <c r="E118" s="24">
        <v>50</v>
      </c>
      <c r="F118" s="24">
        <v>13</v>
      </c>
    </row>
    <row r="119" spans="1:6">
      <c r="A119" s="23" t="s">
        <v>221</v>
      </c>
      <c r="B119" s="24">
        <v>816</v>
      </c>
      <c r="C119" s="24">
        <v>647</v>
      </c>
      <c r="D119" s="24">
        <v>97</v>
      </c>
      <c r="E119" s="24">
        <v>56</v>
      </c>
      <c r="F119" s="24">
        <v>16</v>
      </c>
    </row>
    <row r="120" spans="1:6">
      <c r="A120" s="23" t="s">
        <v>152</v>
      </c>
      <c r="B120" s="24">
        <v>69</v>
      </c>
      <c r="C120" s="24">
        <v>47</v>
      </c>
      <c r="D120" s="24">
        <v>11</v>
      </c>
      <c r="E120" s="24">
        <v>10</v>
      </c>
      <c r="F120" s="24">
        <v>1</v>
      </c>
    </row>
    <row r="121" spans="1:6">
      <c r="A121" s="23" t="s">
        <v>222</v>
      </c>
      <c r="B121" s="24">
        <v>246</v>
      </c>
      <c r="C121" s="24">
        <v>186</v>
      </c>
      <c r="D121" s="24">
        <v>33</v>
      </c>
      <c r="E121" s="24">
        <v>23</v>
      </c>
      <c r="F121" s="24">
        <v>4</v>
      </c>
    </row>
    <row r="122" spans="1:6">
      <c r="A122" s="26" t="s">
        <v>128</v>
      </c>
      <c r="B122" s="27">
        <v>47</v>
      </c>
      <c r="C122" s="27">
        <v>34</v>
      </c>
      <c r="D122" s="27">
        <v>5</v>
      </c>
      <c r="E122" s="27">
        <v>7</v>
      </c>
      <c r="F122" s="27">
        <v>1</v>
      </c>
    </row>
  </sheetData>
  <phoneticPr fontId="2"/>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612B5-FC8E-4447-8A70-A4C389795BB7}">
  <sheetPr codeName="Sheet16"/>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HYPERLINK("#'目次'!B22","[16]")</f>
        <v>[16]</v>
      </c>
    </row>
    <row r="3" spans="1:6">
      <c r="A3" s="6" t="s">
        <v>114</v>
      </c>
      <c r="B3" s="7" t="s">
        <v>314</v>
      </c>
    </row>
    <row r="4" spans="1:6">
      <c r="A4" s="6" t="s">
        <v>114</v>
      </c>
      <c r="B4" s="7" t="s">
        <v>322</v>
      </c>
    </row>
    <row r="5" spans="1:6" s="21" customFormat="1" ht="24">
      <c r="A5" s="19" t="s">
        <v>114</v>
      </c>
      <c r="B5" s="20" t="s">
        <v>118</v>
      </c>
      <c r="C5" s="20" t="s">
        <v>287</v>
      </c>
      <c r="D5" s="20" t="s">
        <v>316</v>
      </c>
      <c r="E5" s="20" t="s">
        <v>317</v>
      </c>
      <c r="F5" s="20" t="s">
        <v>128</v>
      </c>
    </row>
    <row r="6" spans="1:6">
      <c r="A6" s="22" t="s">
        <v>121</v>
      </c>
      <c r="B6" s="9">
        <v>2677</v>
      </c>
      <c r="C6" s="9">
        <v>1763</v>
      </c>
      <c r="D6" s="9">
        <v>535</v>
      </c>
      <c r="E6" s="9">
        <v>324</v>
      </c>
      <c r="F6" s="9">
        <v>55</v>
      </c>
    </row>
    <row r="7" spans="1:6">
      <c r="A7" s="8" t="s">
        <v>122</v>
      </c>
      <c r="B7" s="8"/>
      <c r="C7" s="8"/>
      <c r="D7" s="8"/>
      <c r="E7" s="8"/>
      <c r="F7" s="8"/>
    </row>
    <row r="8" spans="1:6">
      <c r="A8" s="23" t="s">
        <v>123</v>
      </c>
      <c r="B8" s="24">
        <v>380</v>
      </c>
      <c r="C8" s="24">
        <v>274</v>
      </c>
      <c r="D8" s="24">
        <v>86</v>
      </c>
      <c r="E8" s="24">
        <v>18</v>
      </c>
      <c r="F8" s="24">
        <v>2</v>
      </c>
    </row>
    <row r="9" spans="1:6">
      <c r="A9" s="23" t="s">
        <v>124</v>
      </c>
      <c r="B9" s="24">
        <v>489</v>
      </c>
      <c r="C9" s="24">
        <v>324</v>
      </c>
      <c r="D9" s="24">
        <v>120</v>
      </c>
      <c r="E9" s="24">
        <v>41</v>
      </c>
      <c r="F9" s="24">
        <v>4</v>
      </c>
    </row>
    <row r="10" spans="1:6">
      <c r="A10" s="23" t="s">
        <v>125</v>
      </c>
      <c r="B10" s="24">
        <v>1114</v>
      </c>
      <c r="C10" s="24">
        <v>798</v>
      </c>
      <c r="D10" s="24">
        <v>215</v>
      </c>
      <c r="E10" s="24">
        <v>93</v>
      </c>
      <c r="F10" s="24">
        <v>8</v>
      </c>
    </row>
    <row r="11" spans="1:6">
      <c r="A11" s="23" t="s">
        <v>126</v>
      </c>
      <c r="B11" s="24">
        <v>521</v>
      </c>
      <c r="C11" s="24">
        <v>320</v>
      </c>
      <c r="D11" s="24">
        <v>93</v>
      </c>
      <c r="E11" s="24">
        <v>99</v>
      </c>
      <c r="F11" s="24">
        <v>9</v>
      </c>
    </row>
    <row r="12" spans="1:6">
      <c r="A12" s="23" t="s">
        <v>127</v>
      </c>
      <c r="B12" s="24">
        <v>129</v>
      </c>
      <c r="C12" s="24">
        <v>38</v>
      </c>
      <c r="D12" s="24">
        <v>19</v>
      </c>
      <c r="E12" s="24">
        <v>69</v>
      </c>
      <c r="F12" s="24">
        <v>3</v>
      </c>
    </row>
    <row r="13" spans="1:6">
      <c r="A13" s="23" t="s">
        <v>128</v>
      </c>
      <c r="B13" s="24">
        <v>44</v>
      </c>
      <c r="C13" s="24">
        <v>9</v>
      </c>
      <c r="D13" s="24">
        <v>2</v>
      </c>
      <c r="E13" s="24">
        <v>4</v>
      </c>
      <c r="F13" s="24">
        <v>29</v>
      </c>
    </row>
    <row r="14" spans="1:6">
      <c r="A14" s="8" t="s">
        <v>129</v>
      </c>
      <c r="B14" s="8"/>
      <c r="C14" s="8"/>
      <c r="D14" s="8"/>
      <c r="E14" s="8"/>
      <c r="F14" s="8"/>
    </row>
    <row r="15" spans="1:6">
      <c r="A15" s="23" t="s">
        <v>130</v>
      </c>
      <c r="B15" s="24">
        <v>799</v>
      </c>
      <c r="C15" s="24">
        <v>594</v>
      </c>
      <c r="D15" s="24">
        <v>150</v>
      </c>
      <c r="E15" s="24">
        <v>52</v>
      </c>
      <c r="F15" s="24">
        <v>3</v>
      </c>
    </row>
    <row r="16" spans="1:6">
      <c r="A16" s="23" t="s">
        <v>131</v>
      </c>
      <c r="B16" s="24">
        <v>1245</v>
      </c>
      <c r="C16" s="24">
        <v>832</v>
      </c>
      <c r="D16" s="24">
        <v>272</v>
      </c>
      <c r="E16" s="24">
        <v>127</v>
      </c>
      <c r="F16" s="24">
        <v>14</v>
      </c>
    </row>
    <row r="17" spans="1:6">
      <c r="A17" s="23" t="s">
        <v>132</v>
      </c>
      <c r="B17" s="24">
        <v>504</v>
      </c>
      <c r="C17" s="24">
        <v>286</v>
      </c>
      <c r="D17" s="24">
        <v>107</v>
      </c>
      <c r="E17" s="24">
        <v>105</v>
      </c>
      <c r="F17" s="24">
        <v>6</v>
      </c>
    </row>
    <row r="18" spans="1:6">
      <c r="A18" s="23" t="s">
        <v>133</v>
      </c>
      <c r="B18" s="24">
        <v>82</v>
      </c>
      <c r="C18" s="24">
        <v>45</v>
      </c>
      <c r="D18" s="24">
        <v>4</v>
      </c>
      <c r="E18" s="24">
        <v>33</v>
      </c>
      <c r="F18" s="24">
        <v>0</v>
      </c>
    </row>
    <row r="19" spans="1:6">
      <c r="A19" s="23" t="s">
        <v>128</v>
      </c>
      <c r="B19" s="24">
        <v>47</v>
      </c>
      <c r="C19" s="24">
        <v>6</v>
      </c>
      <c r="D19" s="24">
        <v>2</v>
      </c>
      <c r="E19" s="24">
        <v>7</v>
      </c>
      <c r="F19" s="24">
        <v>32</v>
      </c>
    </row>
    <row r="20" spans="1:6">
      <c r="A20" s="8" t="s">
        <v>134</v>
      </c>
      <c r="B20" s="8"/>
      <c r="C20" s="8"/>
      <c r="D20" s="8"/>
      <c r="E20" s="8"/>
      <c r="F20" s="8"/>
    </row>
    <row r="21" spans="1:6">
      <c r="A21" s="23" t="s">
        <v>135</v>
      </c>
      <c r="B21" s="24">
        <v>128</v>
      </c>
      <c r="C21" s="24">
        <v>87</v>
      </c>
      <c r="D21" s="24">
        <v>17</v>
      </c>
      <c r="E21" s="24">
        <v>23</v>
      </c>
      <c r="F21" s="24">
        <v>1</v>
      </c>
    </row>
    <row r="22" spans="1:6">
      <c r="A22" s="23" t="s">
        <v>136</v>
      </c>
      <c r="B22" s="24">
        <v>138</v>
      </c>
      <c r="C22" s="24">
        <v>96</v>
      </c>
      <c r="D22" s="24">
        <v>21</v>
      </c>
      <c r="E22" s="24">
        <v>17</v>
      </c>
      <c r="F22" s="24">
        <v>4</v>
      </c>
    </row>
    <row r="23" spans="1:6">
      <c r="A23" s="23" t="s">
        <v>137</v>
      </c>
      <c r="B23" s="24">
        <v>119</v>
      </c>
      <c r="C23" s="24">
        <v>93</v>
      </c>
      <c r="D23" s="24">
        <v>19</v>
      </c>
      <c r="E23" s="24">
        <v>7</v>
      </c>
      <c r="F23" s="24">
        <v>0</v>
      </c>
    </row>
    <row r="24" spans="1:6">
      <c r="A24" s="23" t="s">
        <v>138</v>
      </c>
      <c r="B24" s="24">
        <v>142</v>
      </c>
      <c r="C24" s="24">
        <v>98</v>
      </c>
      <c r="D24" s="24">
        <v>24</v>
      </c>
      <c r="E24" s="24">
        <v>17</v>
      </c>
      <c r="F24" s="24">
        <v>3</v>
      </c>
    </row>
    <row r="25" spans="1:6">
      <c r="A25" s="23" t="s">
        <v>139</v>
      </c>
      <c r="B25" s="24">
        <v>170</v>
      </c>
      <c r="C25" s="24">
        <v>111</v>
      </c>
      <c r="D25" s="24">
        <v>40</v>
      </c>
      <c r="E25" s="24">
        <v>18</v>
      </c>
      <c r="F25" s="24">
        <v>1</v>
      </c>
    </row>
    <row r="26" spans="1:6">
      <c r="A26" s="23" t="s">
        <v>140</v>
      </c>
      <c r="B26" s="24">
        <v>192</v>
      </c>
      <c r="C26" s="24">
        <v>128</v>
      </c>
      <c r="D26" s="24">
        <v>48</v>
      </c>
      <c r="E26" s="24">
        <v>15</v>
      </c>
      <c r="F26" s="24">
        <v>1</v>
      </c>
    </row>
    <row r="27" spans="1:6">
      <c r="A27" s="23" t="s">
        <v>141</v>
      </c>
      <c r="B27" s="24">
        <v>1405</v>
      </c>
      <c r="C27" s="24">
        <v>973</v>
      </c>
      <c r="D27" s="24">
        <v>253</v>
      </c>
      <c r="E27" s="24">
        <v>168</v>
      </c>
      <c r="F27" s="24">
        <v>11</v>
      </c>
    </row>
    <row r="28" spans="1:6">
      <c r="A28" s="23" t="s">
        <v>142</v>
      </c>
      <c r="B28" s="24">
        <v>343</v>
      </c>
      <c r="C28" s="24">
        <v>170</v>
      </c>
      <c r="D28" s="24">
        <v>112</v>
      </c>
      <c r="E28" s="24">
        <v>58</v>
      </c>
      <c r="F28" s="24">
        <v>3</v>
      </c>
    </row>
    <row r="29" spans="1:6">
      <c r="A29" s="23" t="s">
        <v>128</v>
      </c>
      <c r="B29" s="24">
        <v>40</v>
      </c>
      <c r="C29" s="24">
        <v>7</v>
      </c>
      <c r="D29" s="24">
        <v>1</v>
      </c>
      <c r="E29" s="24">
        <v>1</v>
      </c>
      <c r="F29" s="24">
        <v>31</v>
      </c>
    </row>
    <row r="30" spans="1:6">
      <c r="A30" s="8" t="s">
        <v>143</v>
      </c>
      <c r="B30" s="8"/>
      <c r="C30" s="8"/>
      <c r="D30" s="8"/>
      <c r="E30" s="8"/>
      <c r="F30" s="8"/>
    </row>
    <row r="31" spans="1:6">
      <c r="A31" s="23" t="s">
        <v>144</v>
      </c>
      <c r="B31" s="24">
        <v>429</v>
      </c>
      <c r="C31" s="24">
        <v>344</v>
      </c>
      <c r="D31" s="24">
        <v>58</v>
      </c>
      <c r="E31" s="24">
        <v>20</v>
      </c>
      <c r="F31" s="24">
        <v>7</v>
      </c>
    </row>
    <row r="32" spans="1:6">
      <c r="A32" s="23" t="s">
        <v>145</v>
      </c>
      <c r="B32" s="24">
        <v>319</v>
      </c>
      <c r="C32" s="24">
        <v>221</v>
      </c>
      <c r="D32" s="24">
        <v>76</v>
      </c>
      <c r="E32" s="24">
        <v>20</v>
      </c>
      <c r="F32" s="24">
        <v>2</v>
      </c>
    </row>
    <row r="33" spans="1:6">
      <c r="A33" s="23" t="s">
        <v>146</v>
      </c>
      <c r="B33" s="24">
        <v>504</v>
      </c>
      <c r="C33" s="24">
        <v>352</v>
      </c>
      <c r="D33" s="24">
        <v>113</v>
      </c>
      <c r="E33" s="24">
        <v>35</v>
      </c>
      <c r="F33" s="24">
        <v>4</v>
      </c>
    </row>
    <row r="34" spans="1:6">
      <c r="A34" s="23" t="s">
        <v>147</v>
      </c>
      <c r="B34" s="24">
        <v>143</v>
      </c>
      <c r="C34" s="24">
        <v>99</v>
      </c>
      <c r="D34" s="24">
        <v>26</v>
      </c>
      <c r="E34" s="24">
        <v>12</v>
      </c>
      <c r="F34" s="24">
        <v>6</v>
      </c>
    </row>
    <row r="35" spans="1:6">
      <c r="A35" s="23" t="s">
        <v>148</v>
      </c>
      <c r="B35" s="24">
        <v>168</v>
      </c>
      <c r="C35" s="24">
        <v>124</v>
      </c>
      <c r="D35" s="24">
        <v>29</v>
      </c>
      <c r="E35" s="24">
        <v>12</v>
      </c>
      <c r="F35" s="24">
        <v>3</v>
      </c>
    </row>
    <row r="36" spans="1:6">
      <c r="A36" s="23" t="s">
        <v>149</v>
      </c>
      <c r="B36" s="24">
        <v>1270</v>
      </c>
      <c r="C36" s="24">
        <v>901</v>
      </c>
      <c r="D36" s="24">
        <v>258</v>
      </c>
      <c r="E36" s="24">
        <v>99</v>
      </c>
      <c r="F36" s="24">
        <v>12</v>
      </c>
    </row>
    <row r="37" spans="1:6">
      <c r="A37" s="23" t="s">
        <v>150</v>
      </c>
      <c r="B37" s="24">
        <v>1642</v>
      </c>
      <c r="C37" s="24">
        <v>1188</v>
      </c>
      <c r="D37" s="24">
        <v>321</v>
      </c>
      <c r="E37" s="24">
        <v>121</v>
      </c>
      <c r="F37" s="24">
        <v>12</v>
      </c>
    </row>
    <row r="38" spans="1:6">
      <c r="A38" s="23" t="s">
        <v>151</v>
      </c>
      <c r="B38" s="24">
        <v>2266</v>
      </c>
      <c r="C38" s="24">
        <v>1530</v>
      </c>
      <c r="D38" s="24">
        <v>483</v>
      </c>
      <c r="E38" s="24">
        <v>237</v>
      </c>
      <c r="F38" s="24">
        <v>16</v>
      </c>
    </row>
    <row r="39" spans="1:6">
      <c r="A39" s="23" t="s">
        <v>152</v>
      </c>
      <c r="B39" s="24">
        <v>121</v>
      </c>
      <c r="C39" s="24">
        <v>55</v>
      </c>
      <c r="D39" s="24">
        <v>16</v>
      </c>
      <c r="E39" s="24">
        <v>46</v>
      </c>
      <c r="F39" s="24">
        <v>4</v>
      </c>
    </row>
    <row r="40" spans="1:6">
      <c r="A40" s="23" t="s">
        <v>128</v>
      </c>
      <c r="B40" s="24">
        <v>46</v>
      </c>
      <c r="C40" s="24">
        <v>3</v>
      </c>
      <c r="D40" s="24">
        <v>0</v>
      </c>
      <c r="E40" s="24">
        <v>13</v>
      </c>
      <c r="F40" s="24">
        <v>30</v>
      </c>
    </row>
    <row r="41" spans="1:6">
      <c r="A41" s="8" t="s">
        <v>153</v>
      </c>
      <c r="B41" s="8"/>
      <c r="C41" s="8"/>
      <c r="D41" s="8"/>
      <c r="E41" s="8"/>
      <c r="F41" s="8"/>
    </row>
    <row r="42" spans="1:6">
      <c r="A42" s="23" t="s">
        <v>154</v>
      </c>
      <c r="B42" s="24">
        <v>1344</v>
      </c>
      <c r="C42" s="24">
        <v>920</v>
      </c>
      <c r="D42" s="24">
        <v>287</v>
      </c>
      <c r="E42" s="24">
        <v>129</v>
      </c>
      <c r="F42" s="24">
        <v>8</v>
      </c>
    </row>
    <row r="43" spans="1:6">
      <c r="A43" s="23" t="s">
        <v>155</v>
      </c>
      <c r="B43" s="24">
        <v>1107</v>
      </c>
      <c r="C43" s="24">
        <v>704</v>
      </c>
      <c r="D43" s="24">
        <v>230</v>
      </c>
      <c r="E43" s="24">
        <v>170</v>
      </c>
      <c r="F43" s="24">
        <v>3</v>
      </c>
    </row>
    <row r="44" spans="1:6">
      <c r="A44" s="23" t="s">
        <v>156</v>
      </c>
      <c r="B44" s="24">
        <v>1006</v>
      </c>
      <c r="C44" s="24">
        <v>660</v>
      </c>
      <c r="D44" s="24">
        <v>191</v>
      </c>
      <c r="E44" s="24">
        <v>152</v>
      </c>
      <c r="F44" s="24">
        <v>3</v>
      </c>
    </row>
    <row r="45" spans="1:6">
      <c r="A45" s="23" t="s">
        <v>157</v>
      </c>
      <c r="B45" s="24">
        <v>541</v>
      </c>
      <c r="C45" s="24">
        <v>364</v>
      </c>
      <c r="D45" s="24">
        <v>82</v>
      </c>
      <c r="E45" s="24">
        <v>94</v>
      </c>
      <c r="F45" s="24">
        <v>1</v>
      </c>
    </row>
    <row r="46" spans="1:6">
      <c r="A46" s="23" t="s">
        <v>158</v>
      </c>
      <c r="B46" s="24">
        <v>1510</v>
      </c>
      <c r="C46" s="24">
        <v>1013</v>
      </c>
      <c r="D46" s="24">
        <v>295</v>
      </c>
      <c r="E46" s="24">
        <v>193</v>
      </c>
      <c r="F46" s="24">
        <v>9</v>
      </c>
    </row>
    <row r="47" spans="1:6">
      <c r="A47" s="23" t="s">
        <v>159</v>
      </c>
      <c r="B47" s="24">
        <v>1011</v>
      </c>
      <c r="C47" s="24">
        <v>659</v>
      </c>
      <c r="D47" s="24">
        <v>237</v>
      </c>
      <c r="E47" s="24">
        <v>111</v>
      </c>
      <c r="F47" s="24">
        <v>4</v>
      </c>
    </row>
    <row r="48" spans="1:6">
      <c r="A48" s="23" t="s">
        <v>160</v>
      </c>
      <c r="B48" s="24">
        <v>1234</v>
      </c>
      <c r="C48" s="24">
        <v>861</v>
      </c>
      <c r="D48" s="24">
        <v>252</v>
      </c>
      <c r="E48" s="24">
        <v>118</v>
      </c>
      <c r="F48" s="24">
        <v>3</v>
      </c>
    </row>
    <row r="49" spans="1:6">
      <c r="A49" s="23" t="s">
        <v>161</v>
      </c>
      <c r="B49" s="24">
        <v>443</v>
      </c>
      <c r="C49" s="24">
        <v>312</v>
      </c>
      <c r="D49" s="24">
        <v>94</v>
      </c>
      <c r="E49" s="24">
        <v>37</v>
      </c>
      <c r="F49" s="24">
        <v>0</v>
      </c>
    </row>
    <row r="50" spans="1:6">
      <c r="A50" s="23" t="s">
        <v>162</v>
      </c>
      <c r="B50" s="24">
        <v>1237</v>
      </c>
      <c r="C50" s="24">
        <v>856</v>
      </c>
      <c r="D50" s="24">
        <v>259</v>
      </c>
      <c r="E50" s="24">
        <v>118</v>
      </c>
      <c r="F50" s="24">
        <v>4</v>
      </c>
    </row>
    <row r="51" spans="1:6">
      <c r="A51" s="23" t="s">
        <v>152</v>
      </c>
      <c r="B51" s="24">
        <v>81</v>
      </c>
      <c r="C51" s="24">
        <v>51</v>
      </c>
      <c r="D51" s="24">
        <v>14</v>
      </c>
      <c r="E51" s="24">
        <v>13</v>
      </c>
      <c r="F51" s="24">
        <v>3</v>
      </c>
    </row>
    <row r="52" spans="1:6">
      <c r="A52" s="23" t="s">
        <v>163</v>
      </c>
      <c r="B52" s="24">
        <v>67</v>
      </c>
      <c r="C52" s="24">
        <v>46</v>
      </c>
      <c r="D52" s="24">
        <v>13</v>
      </c>
      <c r="E52" s="24">
        <v>6</v>
      </c>
      <c r="F52" s="24">
        <v>2</v>
      </c>
    </row>
    <row r="53" spans="1:6">
      <c r="A53" s="23" t="s">
        <v>128</v>
      </c>
      <c r="B53" s="24">
        <v>52</v>
      </c>
      <c r="C53" s="24">
        <v>16</v>
      </c>
      <c r="D53" s="24">
        <v>3</v>
      </c>
      <c r="E53" s="24">
        <v>3</v>
      </c>
      <c r="F53" s="24">
        <v>30</v>
      </c>
    </row>
    <row r="54" spans="1:6">
      <c r="A54" s="8" t="s">
        <v>164</v>
      </c>
      <c r="B54" s="8"/>
      <c r="C54" s="8"/>
      <c r="D54" s="8"/>
      <c r="E54" s="8"/>
      <c r="F54" s="8"/>
    </row>
    <row r="55" spans="1:6">
      <c r="A55" s="23" t="s">
        <v>165</v>
      </c>
      <c r="B55" s="24">
        <v>209</v>
      </c>
      <c r="C55" s="24">
        <v>151</v>
      </c>
      <c r="D55" s="24">
        <v>41</v>
      </c>
      <c r="E55" s="24">
        <v>17</v>
      </c>
      <c r="F55" s="24">
        <v>0</v>
      </c>
    </row>
    <row r="56" spans="1:6">
      <c r="A56" s="23" t="s">
        <v>166</v>
      </c>
      <c r="B56" s="24">
        <v>1043</v>
      </c>
      <c r="C56" s="24">
        <v>736</v>
      </c>
      <c r="D56" s="24">
        <v>209</v>
      </c>
      <c r="E56" s="24">
        <v>76</v>
      </c>
      <c r="F56" s="24">
        <v>22</v>
      </c>
    </row>
    <row r="57" spans="1:6">
      <c r="A57" s="23" t="s">
        <v>167</v>
      </c>
      <c r="B57" s="24">
        <v>963</v>
      </c>
      <c r="C57" s="24">
        <v>620</v>
      </c>
      <c r="D57" s="24">
        <v>207</v>
      </c>
      <c r="E57" s="24">
        <v>114</v>
      </c>
      <c r="F57" s="24">
        <v>22</v>
      </c>
    </row>
    <row r="58" spans="1:6">
      <c r="A58" s="23" t="s">
        <v>168</v>
      </c>
      <c r="B58" s="24">
        <v>338</v>
      </c>
      <c r="C58" s="24">
        <v>187</v>
      </c>
      <c r="D58" s="24">
        <v>61</v>
      </c>
      <c r="E58" s="24">
        <v>83</v>
      </c>
      <c r="F58" s="24">
        <v>7</v>
      </c>
    </row>
    <row r="59" spans="1:6">
      <c r="A59" s="23" t="s">
        <v>169</v>
      </c>
      <c r="B59" s="24">
        <v>94</v>
      </c>
      <c r="C59" s="24">
        <v>47</v>
      </c>
      <c r="D59" s="24">
        <v>14</v>
      </c>
      <c r="E59" s="24">
        <v>32</v>
      </c>
      <c r="F59" s="24">
        <v>1</v>
      </c>
    </row>
    <row r="60" spans="1:6">
      <c r="A60" s="23" t="s">
        <v>128</v>
      </c>
      <c r="B60" s="24">
        <v>30</v>
      </c>
      <c r="C60" s="24">
        <v>22</v>
      </c>
      <c r="D60" s="24">
        <v>3</v>
      </c>
      <c r="E60" s="24">
        <v>2</v>
      </c>
      <c r="F60" s="24">
        <v>3</v>
      </c>
    </row>
    <row r="61" spans="1:6">
      <c r="A61" s="8" t="s">
        <v>170</v>
      </c>
      <c r="B61" s="8"/>
      <c r="C61" s="8"/>
      <c r="D61" s="8"/>
      <c r="E61" s="8"/>
      <c r="F61" s="8"/>
    </row>
    <row r="62" spans="1:6">
      <c r="A62" s="23" t="s">
        <v>171</v>
      </c>
      <c r="B62" s="24">
        <v>386</v>
      </c>
      <c r="C62" s="24">
        <v>282</v>
      </c>
      <c r="D62" s="24">
        <v>51</v>
      </c>
      <c r="E62" s="24">
        <v>42</v>
      </c>
      <c r="F62" s="24">
        <v>11</v>
      </c>
    </row>
    <row r="63" spans="1:6">
      <c r="A63" s="23" t="s">
        <v>172</v>
      </c>
      <c r="B63" s="24">
        <v>919</v>
      </c>
      <c r="C63" s="24">
        <v>646</v>
      </c>
      <c r="D63" s="24">
        <v>165</v>
      </c>
      <c r="E63" s="24">
        <v>91</v>
      </c>
      <c r="F63" s="24">
        <v>17</v>
      </c>
    </row>
    <row r="64" spans="1:6">
      <c r="A64" s="23" t="s">
        <v>173</v>
      </c>
      <c r="B64" s="24">
        <v>978</v>
      </c>
      <c r="C64" s="24">
        <v>612</v>
      </c>
      <c r="D64" s="24">
        <v>222</v>
      </c>
      <c r="E64" s="24">
        <v>127</v>
      </c>
      <c r="F64" s="24">
        <v>17</v>
      </c>
    </row>
    <row r="65" spans="1:6">
      <c r="A65" s="23" t="s">
        <v>174</v>
      </c>
      <c r="B65" s="24">
        <v>347</v>
      </c>
      <c r="C65" s="24">
        <v>191</v>
      </c>
      <c r="D65" s="24">
        <v>92</v>
      </c>
      <c r="E65" s="24">
        <v>57</v>
      </c>
      <c r="F65" s="24">
        <v>7</v>
      </c>
    </row>
    <row r="66" spans="1:6">
      <c r="A66" s="23" t="s">
        <v>128</v>
      </c>
      <c r="B66" s="24">
        <v>47</v>
      </c>
      <c r="C66" s="24">
        <v>32</v>
      </c>
      <c r="D66" s="24">
        <v>5</v>
      </c>
      <c r="E66" s="24">
        <v>7</v>
      </c>
      <c r="F66" s="24">
        <v>3</v>
      </c>
    </row>
    <row r="67" spans="1:6">
      <c r="A67" s="8" t="s">
        <v>175</v>
      </c>
      <c r="B67" s="8"/>
      <c r="C67" s="8"/>
      <c r="D67" s="8"/>
      <c r="E67" s="8"/>
      <c r="F67" s="8"/>
    </row>
    <row r="68" spans="1:6">
      <c r="A68" s="23" t="s">
        <v>176</v>
      </c>
      <c r="B68" s="24">
        <v>425</v>
      </c>
      <c r="C68" s="24">
        <v>300</v>
      </c>
      <c r="D68" s="24">
        <v>86</v>
      </c>
      <c r="E68" s="24">
        <v>30</v>
      </c>
      <c r="F68" s="24">
        <v>9</v>
      </c>
    </row>
    <row r="69" spans="1:6">
      <c r="A69" s="23" t="s">
        <v>177</v>
      </c>
      <c r="B69" s="24">
        <v>811</v>
      </c>
      <c r="C69" s="24">
        <v>571</v>
      </c>
      <c r="D69" s="24">
        <v>175</v>
      </c>
      <c r="E69" s="24">
        <v>48</v>
      </c>
      <c r="F69" s="24">
        <v>17</v>
      </c>
    </row>
    <row r="70" spans="1:6">
      <c r="A70" s="23" t="s">
        <v>178</v>
      </c>
      <c r="B70" s="24">
        <v>207</v>
      </c>
      <c r="C70" s="24">
        <v>129</v>
      </c>
      <c r="D70" s="24">
        <v>63</v>
      </c>
      <c r="E70" s="24">
        <v>14</v>
      </c>
      <c r="F70" s="24">
        <v>1</v>
      </c>
    </row>
    <row r="71" spans="1:6">
      <c r="A71" s="23" t="s">
        <v>179</v>
      </c>
      <c r="B71" s="24">
        <v>154</v>
      </c>
      <c r="C71" s="24">
        <v>104</v>
      </c>
      <c r="D71" s="24">
        <v>42</v>
      </c>
      <c r="E71" s="24">
        <v>8</v>
      </c>
      <c r="F71" s="24">
        <v>0</v>
      </c>
    </row>
    <row r="72" spans="1:6">
      <c r="A72" s="23" t="s">
        <v>180</v>
      </c>
      <c r="B72" s="24">
        <v>318</v>
      </c>
      <c r="C72" s="24">
        <v>196</v>
      </c>
      <c r="D72" s="24">
        <v>100</v>
      </c>
      <c r="E72" s="24">
        <v>17</v>
      </c>
      <c r="F72" s="24">
        <v>5</v>
      </c>
    </row>
    <row r="73" spans="1:6">
      <c r="A73" s="23" t="s">
        <v>181</v>
      </c>
      <c r="B73" s="24">
        <v>203</v>
      </c>
      <c r="C73" s="24">
        <v>119</v>
      </c>
      <c r="D73" s="24">
        <v>73</v>
      </c>
      <c r="E73" s="24">
        <v>9</v>
      </c>
      <c r="F73" s="24">
        <v>2</v>
      </c>
    </row>
    <row r="74" spans="1:6">
      <c r="A74" s="23" t="s">
        <v>182</v>
      </c>
      <c r="B74" s="24">
        <v>79</v>
      </c>
      <c r="C74" s="24">
        <v>52</v>
      </c>
      <c r="D74" s="24">
        <v>16</v>
      </c>
      <c r="E74" s="24">
        <v>10</v>
      </c>
      <c r="F74" s="24">
        <v>1</v>
      </c>
    </row>
    <row r="75" spans="1:6">
      <c r="A75" s="23" t="s">
        <v>183</v>
      </c>
      <c r="B75" s="24">
        <v>68</v>
      </c>
      <c r="C75" s="24">
        <v>43</v>
      </c>
      <c r="D75" s="24">
        <v>18</v>
      </c>
      <c r="E75" s="24">
        <v>6</v>
      </c>
      <c r="F75" s="24">
        <v>1</v>
      </c>
    </row>
    <row r="76" spans="1:6">
      <c r="A76" s="23" t="s">
        <v>184</v>
      </c>
      <c r="B76" s="24">
        <v>586</v>
      </c>
      <c r="C76" s="24">
        <v>378</v>
      </c>
      <c r="D76" s="24">
        <v>156</v>
      </c>
      <c r="E76" s="24">
        <v>42</v>
      </c>
      <c r="F76" s="24">
        <v>10</v>
      </c>
    </row>
    <row r="77" spans="1:6">
      <c r="A77" s="23" t="s">
        <v>185</v>
      </c>
      <c r="B77" s="24">
        <v>276</v>
      </c>
      <c r="C77" s="24">
        <v>178</v>
      </c>
      <c r="D77" s="24">
        <v>79</v>
      </c>
      <c r="E77" s="24">
        <v>16</v>
      </c>
      <c r="F77" s="24">
        <v>3</v>
      </c>
    </row>
    <row r="78" spans="1:6">
      <c r="A78" s="23" t="s">
        <v>152</v>
      </c>
      <c r="B78" s="24">
        <v>197</v>
      </c>
      <c r="C78" s="24">
        <v>135</v>
      </c>
      <c r="D78" s="24">
        <v>35</v>
      </c>
      <c r="E78" s="24">
        <v>21</v>
      </c>
      <c r="F78" s="24">
        <v>6</v>
      </c>
    </row>
    <row r="79" spans="1:6">
      <c r="A79" s="23" t="s">
        <v>186</v>
      </c>
      <c r="B79" s="24">
        <v>944</v>
      </c>
      <c r="C79" s="24">
        <v>599</v>
      </c>
      <c r="D79" s="24">
        <v>140</v>
      </c>
      <c r="E79" s="24">
        <v>189</v>
      </c>
      <c r="F79" s="24">
        <v>16</v>
      </c>
    </row>
    <row r="80" spans="1:6">
      <c r="A80" s="23" t="s">
        <v>128</v>
      </c>
      <c r="B80" s="24">
        <v>41</v>
      </c>
      <c r="C80" s="24">
        <v>24</v>
      </c>
      <c r="D80" s="24">
        <v>4</v>
      </c>
      <c r="E80" s="24">
        <v>9</v>
      </c>
      <c r="F80" s="24">
        <v>4</v>
      </c>
    </row>
    <row r="81" spans="1:6">
      <c r="A81" s="8" t="s">
        <v>187</v>
      </c>
      <c r="B81" s="8"/>
      <c r="C81" s="8"/>
      <c r="D81" s="8"/>
      <c r="E81" s="8"/>
      <c r="F81" s="8"/>
    </row>
    <row r="82" spans="1:6">
      <c r="A82" s="23" t="s">
        <v>188</v>
      </c>
      <c r="B82" s="24">
        <v>2041</v>
      </c>
      <c r="C82" s="24">
        <v>1308</v>
      </c>
      <c r="D82" s="24">
        <v>453</v>
      </c>
      <c r="E82" s="24">
        <v>250</v>
      </c>
      <c r="F82" s="24">
        <v>30</v>
      </c>
    </row>
    <row r="83" spans="1:6">
      <c r="A83" s="23" t="s">
        <v>189</v>
      </c>
      <c r="B83" s="24">
        <v>221</v>
      </c>
      <c r="C83" s="24">
        <v>155</v>
      </c>
      <c r="D83" s="24">
        <v>36</v>
      </c>
      <c r="E83" s="24">
        <v>25</v>
      </c>
      <c r="F83" s="24">
        <v>5</v>
      </c>
    </row>
    <row r="84" spans="1:6">
      <c r="A84" s="23" t="s">
        <v>190</v>
      </c>
      <c r="B84" s="24">
        <v>64</v>
      </c>
      <c r="C84" s="24">
        <v>48</v>
      </c>
      <c r="D84" s="24">
        <v>8</v>
      </c>
      <c r="E84" s="24">
        <v>5</v>
      </c>
      <c r="F84" s="24">
        <v>3</v>
      </c>
    </row>
    <row r="85" spans="1:6">
      <c r="A85" s="23" t="s">
        <v>191</v>
      </c>
      <c r="B85" s="24">
        <v>158</v>
      </c>
      <c r="C85" s="24">
        <v>122</v>
      </c>
      <c r="D85" s="24">
        <v>22</v>
      </c>
      <c r="E85" s="24">
        <v>8</v>
      </c>
      <c r="F85" s="24">
        <v>6</v>
      </c>
    </row>
    <row r="86" spans="1:6">
      <c r="A86" s="23" t="s">
        <v>192</v>
      </c>
      <c r="B86" s="24">
        <v>120</v>
      </c>
      <c r="C86" s="24">
        <v>97</v>
      </c>
      <c r="D86" s="24">
        <v>11</v>
      </c>
      <c r="E86" s="24">
        <v>8</v>
      </c>
      <c r="F86" s="24">
        <v>4</v>
      </c>
    </row>
    <row r="87" spans="1:6">
      <c r="A87" s="23" t="s">
        <v>193</v>
      </c>
      <c r="B87" s="24">
        <v>10</v>
      </c>
      <c r="C87" s="24">
        <v>1</v>
      </c>
      <c r="D87" s="24">
        <v>1</v>
      </c>
      <c r="E87" s="24">
        <v>8</v>
      </c>
      <c r="F87" s="24">
        <v>0</v>
      </c>
    </row>
    <row r="88" spans="1:6">
      <c r="A88" s="23" t="s">
        <v>152</v>
      </c>
      <c r="B88" s="24">
        <v>39</v>
      </c>
      <c r="C88" s="24">
        <v>19</v>
      </c>
      <c r="D88" s="24">
        <v>2</v>
      </c>
      <c r="E88" s="24">
        <v>14</v>
      </c>
      <c r="F88" s="24">
        <v>4</v>
      </c>
    </row>
    <row r="89" spans="1:6">
      <c r="A89" s="23" t="s">
        <v>128</v>
      </c>
      <c r="B89" s="24">
        <v>24</v>
      </c>
      <c r="C89" s="24">
        <v>13</v>
      </c>
      <c r="D89" s="24">
        <v>2</v>
      </c>
      <c r="E89" s="24">
        <v>6</v>
      </c>
      <c r="F89" s="24">
        <v>3</v>
      </c>
    </row>
    <row r="90" spans="1:6">
      <c r="A90" s="8" t="s">
        <v>194</v>
      </c>
      <c r="B90" s="8"/>
      <c r="C90" s="8"/>
      <c r="D90" s="8"/>
      <c r="E90" s="8"/>
      <c r="F90" s="8"/>
    </row>
    <row r="91" spans="1:6">
      <c r="A91" s="23" t="s">
        <v>195</v>
      </c>
      <c r="B91" s="24">
        <v>1341</v>
      </c>
      <c r="C91" s="24">
        <v>947</v>
      </c>
      <c r="D91" s="24">
        <v>274</v>
      </c>
      <c r="E91" s="24">
        <v>97</v>
      </c>
      <c r="F91" s="24">
        <v>23</v>
      </c>
    </row>
    <row r="92" spans="1:6">
      <c r="A92" s="23" t="s">
        <v>196</v>
      </c>
      <c r="B92" s="24">
        <v>523</v>
      </c>
      <c r="C92" s="24">
        <v>382</v>
      </c>
      <c r="D92" s="24">
        <v>111</v>
      </c>
      <c r="E92" s="24">
        <v>20</v>
      </c>
      <c r="F92" s="24">
        <v>10</v>
      </c>
    </row>
    <row r="93" spans="1:6">
      <c r="A93" s="23" t="s">
        <v>197</v>
      </c>
      <c r="B93" s="24">
        <v>116</v>
      </c>
      <c r="C93" s="24">
        <v>88</v>
      </c>
      <c r="D93" s="24">
        <v>22</v>
      </c>
      <c r="E93" s="24">
        <v>3</v>
      </c>
      <c r="F93" s="24">
        <v>3</v>
      </c>
    </row>
    <row r="94" spans="1:6">
      <c r="A94" s="23" t="s">
        <v>198</v>
      </c>
      <c r="B94" s="24">
        <v>25</v>
      </c>
      <c r="C94" s="24">
        <v>16</v>
      </c>
      <c r="D94" s="24">
        <v>3</v>
      </c>
      <c r="E94" s="24">
        <v>5</v>
      </c>
      <c r="F94" s="24">
        <v>1</v>
      </c>
    </row>
    <row r="95" spans="1:6">
      <c r="A95" s="23" t="s">
        <v>199</v>
      </c>
      <c r="B95" s="24">
        <v>68</v>
      </c>
      <c r="C95" s="24">
        <v>45</v>
      </c>
      <c r="D95" s="24">
        <v>17</v>
      </c>
      <c r="E95" s="24">
        <v>5</v>
      </c>
      <c r="F95" s="24">
        <v>1</v>
      </c>
    </row>
    <row r="96" spans="1:6">
      <c r="A96" s="23" t="s">
        <v>200</v>
      </c>
      <c r="B96" s="24">
        <v>1248</v>
      </c>
      <c r="C96" s="24">
        <v>796</v>
      </c>
      <c r="D96" s="24">
        <v>349</v>
      </c>
      <c r="E96" s="24">
        <v>87</v>
      </c>
      <c r="F96" s="24">
        <v>16</v>
      </c>
    </row>
    <row r="97" spans="1:6">
      <c r="A97" s="23" t="s">
        <v>201</v>
      </c>
      <c r="B97" s="24">
        <v>725</v>
      </c>
      <c r="C97" s="24">
        <v>478</v>
      </c>
      <c r="D97" s="24">
        <v>112</v>
      </c>
      <c r="E97" s="24">
        <v>121</v>
      </c>
      <c r="F97" s="24">
        <v>14</v>
      </c>
    </row>
    <row r="98" spans="1:6">
      <c r="A98" s="23" t="s">
        <v>202</v>
      </c>
      <c r="B98" s="24">
        <v>550</v>
      </c>
      <c r="C98" s="24">
        <v>439</v>
      </c>
      <c r="D98" s="24">
        <v>66</v>
      </c>
      <c r="E98" s="24">
        <v>32</v>
      </c>
      <c r="F98" s="24">
        <v>13</v>
      </c>
    </row>
    <row r="99" spans="1:6">
      <c r="A99" s="23" t="s">
        <v>203</v>
      </c>
      <c r="B99" s="24">
        <v>563</v>
      </c>
      <c r="C99" s="24">
        <v>421</v>
      </c>
      <c r="D99" s="24">
        <v>105</v>
      </c>
      <c r="E99" s="24">
        <v>28</v>
      </c>
      <c r="F99" s="24">
        <v>9</v>
      </c>
    </row>
    <row r="100" spans="1:6">
      <c r="A100" s="23" t="s">
        <v>204</v>
      </c>
      <c r="B100" s="24">
        <v>319</v>
      </c>
      <c r="C100" s="24">
        <v>231</v>
      </c>
      <c r="D100" s="24">
        <v>36</v>
      </c>
      <c r="E100" s="24">
        <v>45</v>
      </c>
      <c r="F100" s="24">
        <v>7</v>
      </c>
    </row>
    <row r="101" spans="1:6">
      <c r="A101" s="23" t="s">
        <v>205</v>
      </c>
      <c r="B101" s="24">
        <v>6</v>
      </c>
      <c r="C101" s="24">
        <v>3</v>
      </c>
      <c r="D101" s="24">
        <v>1</v>
      </c>
      <c r="E101" s="24">
        <v>2</v>
      </c>
      <c r="F101" s="24">
        <v>0</v>
      </c>
    </row>
    <row r="102" spans="1:6">
      <c r="A102" s="23" t="s">
        <v>206</v>
      </c>
      <c r="B102" s="24">
        <v>42</v>
      </c>
      <c r="C102" s="24">
        <v>1</v>
      </c>
      <c r="D102" s="24">
        <v>3</v>
      </c>
      <c r="E102" s="24">
        <v>37</v>
      </c>
      <c r="F102" s="24">
        <v>1</v>
      </c>
    </row>
    <row r="103" spans="1:6">
      <c r="A103" s="23" t="s">
        <v>152</v>
      </c>
      <c r="B103" s="24">
        <v>39</v>
      </c>
      <c r="C103" s="24">
        <v>12</v>
      </c>
      <c r="D103" s="24">
        <v>6</v>
      </c>
      <c r="E103" s="24">
        <v>19</v>
      </c>
      <c r="F103" s="24">
        <v>2</v>
      </c>
    </row>
    <row r="104" spans="1:6">
      <c r="A104" s="23" t="s">
        <v>128</v>
      </c>
      <c r="B104" s="24">
        <v>193</v>
      </c>
      <c r="C104" s="24">
        <v>109</v>
      </c>
      <c r="D104" s="24">
        <v>51</v>
      </c>
      <c r="E104" s="24">
        <v>23</v>
      </c>
      <c r="F104" s="24">
        <v>10</v>
      </c>
    </row>
    <row r="105" spans="1:6">
      <c r="A105" s="8" t="s">
        <v>207</v>
      </c>
      <c r="B105" s="8"/>
      <c r="C105" s="8"/>
      <c r="D105" s="8"/>
      <c r="E105" s="8"/>
      <c r="F105" s="8"/>
    </row>
    <row r="106" spans="1:6">
      <c r="A106" s="23" t="s">
        <v>208</v>
      </c>
      <c r="B106" s="24">
        <v>1480</v>
      </c>
      <c r="C106" s="24">
        <v>957</v>
      </c>
      <c r="D106" s="24">
        <v>294</v>
      </c>
      <c r="E106" s="24">
        <v>207</v>
      </c>
      <c r="F106" s="24">
        <v>22</v>
      </c>
    </row>
    <row r="107" spans="1:6">
      <c r="A107" s="23" t="s">
        <v>209</v>
      </c>
      <c r="B107" s="24">
        <v>1280</v>
      </c>
      <c r="C107" s="24">
        <v>825</v>
      </c>
      <c r="D107" s="24">
        <v>274</v>
      </c>
      <c r="E107" s="24">
        <v>160</v>
      </c>
      <c r="F107" s="24">
        <v>21</v>
      </c>
    </row>
    <row r="108" spans="1:6">
      <c r="A108" s="23" t="s">
        <v>210</v>
      </c>
      <c r="B108" s="24">
        <v>1167</v>
      </c>
      <c r="C108" s="24">
        <v>737</v>
      </c>
      <c r="D108" s="24">
        <v>269</v>
      </c>
      <c r="E108" s="24">
        <v>139</v>
      </c>
      <c r="F108" s="24">
        <v>22</v>
      </c>
    </row>
    <row r="109" spans="1:6">
      <c r="A109" s="23" t="s">
        <v>211</v>
      </c>
      <c r="B109" s="24">
        <v>715</v>
      </c>
      <c r="C109" s="24">
        <v>474</v>
      </c>
      <c r="D109" s="24">
        <v>136</v>
      </c>
      <c r="E109" s="24">
        <v>91</v>
      </c>
      <c r="F109" s="24">
        <v>14</v>
      </c>
    </row>
    <row r="110" spans="1:6">
      <c r="A110" s="23" t="s">
        <v>212</v>
      </c>
      <c r="B110" s="24">
        <v>387</v>
      </c>
      <c r="C110" s="24">
        <v>258</v>
      </c>
      <c r="D110" s="24">
        <v>96</v>
      </c>
      <c r="E110" s="24">
        <v>27</v>
      </c>
      <c r="F110" s="24">
        <v>6</v>
      </c>
    </row>
    <row r="111" spans="1:6">
      <c r="A111" s="23" t="s">
        <v>213</v>
      </c>
      <c r="B111" s="24">
        <v>404</v>
      </c>
      <c r="C111" s="24">
        <v>295</v>
      </c>
      <c r="D111" s="24">
        <v>59</v>
      </c>
      <c r="E111" s="24">
        <v>41</v>
      </c>
      <c r="F111" s="24">
        <v>9</v>
      </c>
    </row>
    <row r="112" spans="1:6">
      <c r="A112" s="23" t="s">
        <v>214</v>
      </c>
      <c r="B112" s="24">
        <v>595</v>
      </c>
      <c r="C112" s="24">
        <v>395</v>
      </c>
      <c r="D112" s="24">
        <v>126</v>
      </c>
      <c r="E112" s="24">
        <v>65</v>
      </c>
      <c r="F112" s="24">
        <v>9</v>
      </c>
    </row>
    <row r="113" spans="1:6">
      <c r="A113" s="23" t="s">
        <v>215</v>
      </c>
      <c r="B113" s="24">
        <v>215</v>
      </c>
      <c r="C113" s="24">
        <v>145</v>
      </c>
      <c r="D113" s="24">
        <v>48</v>
      </c>
      <c r="E113" s="24">
        <v>18</v>
      </c>
      <c r="F113" s="24">
        <v>4</v>
      </c>
    </row>
    <row r="114" spans="1:6">
      <c r="A114" s="23" t="s">
        <v>216</v>
      </c>
      <c r="B114" s="24">
        <v>248</v>
      </c>
      <c r="C114" s="24">
        <v>151</v>
      </c>
      <c r="D114" s="24">
        <v>68</v>
      </c>
      <c r="E114" s="24">
        <v>23</v>
      </c>
      <c r="F114" s="24">
        <v>6</v>
      </c>
    </row>
    <row r="115" spans="1:6">
      <c r="A115" s="23" t="s">
        <v>217</v>
      </c>
      <c r="B115" s="24">
        <v>255</v>
      </c>
      <c r="C115" s="24">
        <v>177</v>
      </c>
      <c r="D115" s="24">
        <v>62</v>
      </c>
      <c r="E115" s="24">
        <v>15</v>
      </c>
      <c r="F115" s="24">
        <v>1</v>
      </c>
    </row>
    <row r="116" spans="1:6">
      <c r="A116" s="23" t="s">
        <v>218</v>
      </c>
      <c r="B116" s="24">
        <v>291</v>
      </c>
      <c r="C116" s="24">
        <v>209</v>
      </c>
      <c r="D116" s="24">
        <v>68</v>
      </c>
      <c r="E116" s="24">
        <v>8</v>
      </c>
      <c r="F116" s="24">
        <v>6</v>
      </c>
    </row>
    <row r="117" spans="1:6">
      <c r="A117" s="23" t="s">
        <v>219</v>
      </c>
      <c r="B117" s="24">
        <v>338</v>
      </c>
      <c r="C117" s="24">
        <v>224</v>
      </c>
      <c r="D117" s="24">
        <v>85</v>
      </c>
      <c r="E117" s="24">
        <v>27</v>
      </c>
      <c r="F117" s="24">
        <v>2</v>
      </c>
    </row>
    <row r="118" spans="1:6">
      <c r="A118" s="23" t="s">
        <v>220</v>
      </c>
      <c r="B118" s="24">
        <v>812</v>
      </c>
      <c r="C118" s="24">
        <v>570</v>
      </c>
      <c r="D118" s="24">
        <v>159</v>
      </c>
      <c r="E118" s="24">
        <v>73</v>
      </c>
      <c r="F118" s="24">
        <v>10</v>
      </c>
    </row>
    <row r="119" spans="1:6">
      <c r="A119" s="23" t="s">
        <v>221</v>
      </c>
      <c r="B119" s="24">
        <v>816</v>
      </c>
      <c r="C119" s="24">
        <v>542</v>
      </c>
      <c r="D119" s="24">
        <v>185</v>
      </c>
      <c r="E119" s="24">
        <v>74</v>
      </c>
      <c r="F119" s="24">
        <v>15</v>
      </c>
    </row>
    <row r="120" spans="1:6">
      <c r="A120" s="23" t="s">
        <v>152</v>
      </c>
      <c r="B120" s="24">
        <v>69</v>
      </c>
      <c r="C120" s="24">
        <v>43</v>
      </c>
      <c r="D120" s="24">
        <v>8</v>
      </c>
      <c r="E120" s="24">
        <v>16</v>
      </c>
      <c r="F120" s="24">
        <v>2</v>
      </c>
    </row>
    <row r="121" spans="1:6">
      <c r="A121" s="23" t="s">
        <v>222</v>
      </c>
      <c r="B121" s="24">
        <v>246</v>
      </c>
      <c r="C121" s="24">
        <v>164</v>
      </c>
      <c r="D121" s="24">
        <v>43</v>
      </c>
      <c r="E121" s="24">
        <v>34</v>
      </c>
      <c r="F121" s="24">
        <v>5</v>
      </c>
    </row>
    <row r="122" spans="1:6">
      <c r="A122" s="26" t="s">
        <v>128</v>
      </c>
      <c r="B122" s="27">
        <v>47</v>
      </c>
      <c r="C122" s="27">
        <v>32</v>
      </c>
      <c r="D122" s="27">
        <v>8</v>
      </c>
      <c r="E122" s="27">
        <v>5</v>
      </c>
      <c r="F122" s="27">
        <v>2</v>
      </c>
    </row>
  </sheetData>
  <phoneticPr fontId="2"/>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82076-700C-4275-9BA7-F82BA6CAE831}">
  <sheetPr codeName="Sheet17"/>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HYPERLINK("#'目次'!B23","[17]")</f>
        <v>[17]</v>
      </c>
    </row>
    <row r="3" spans="1:6">
      <c r="A3" s="6" t="s">
        <v>114</v>
      </c>
      <c r="B3" s="7" t="s">
        <v>314</v>
      </c>
    </row>
    <row r="4" spans="1:6">
      <c r="A4" s="6" t="s">
        <v>114</v>
      </c>
      <c r="B4" s="7" t="s">
        <v>323</v>
      </c>
    </row>
    <row r="5" spans="1:6" s="21" customFormat="1" ht="24">
      <c r="A5" s="19" t="s">
        <v>114</v>
      </c>
      <c r="B5" s="20" t="s">
        <v>118</v>
      </c>
      <c r="C5" s="20" t="s">
        <v>287</v>
      </c>
      <c r="D5" s="20" t="s">
        <v>316</v>
      </c>
      <c r="E5" s="20" t="s">
        <v>317</v>
      </c>
      <c r="F5" s="20" t="s">
        <v>128</v>
      </c>
    </row>
    <row r="6" spans="1:6">
      <c r="A6" s="22" t="s">
        <v>121</v>
      </c>
      <c r="B6" s="9">
        <v>2677</v>
      </c>
      <c r="C6" s="9">
        <v>1991</v>
      </c>
      <c r="D6" s="9">
        <v>368</v>
      </c>
      <c r="E6" s="9">
        <v>258</v>
      </c>
      <c r="F6" s="9">
        <v>60</v>
      </c>
    </row>
    <row r="7" spans="1:6">
      <c r="A7" s="8" t="s">
        <v>122</v>
      </c>
      <c r="B7" s="8"/>
      <c r="C7" s="8"/>
      <c r="D7" s="8"/>
      <c r="E7" s="8"/>
      <c r="F7" s="8"/>
    </row>
    <row r="8" spans="1:6">
      <c r="A8" s="23" t="s">
        <v>123</v>
      </c>
      <c r="B8" s="24">
        <v>380</v>
      </c>
      <c r="C8" s="24">
        <v>322</v>
      </c>
      <c r="D8" s="24">
        <v>49</v>
      </c>
      <c r="E8" s="24">
        <v>5</v>
      </c>
      <c r="F8" s="24">
        <v>4</v>
      </c>
    </row>
    <row r="9" spans="1:6">
      <c r="A9" s="23" t="s">
        <v>124</v>
      </c>
      <c r="B9" s="24">
        <v>489</v>
      </c>
      <c r="C9" s="24">
        <v>405</v>
      </c>
      <c r="D9" s="24">
        <v>59</v>
      </c>
      <c r="E9" s="24">
        <v>22</v>
      </c>
      <c r="F9" s="24">
        <v>3</v>
      </c>
    </row>
    <row r="10" spans="1:6">
      <c r="A10" s="23" t="s">
        <v>125</v>
      </c>
      <c r="B10" s="24">
        <v>1114</v>
      </c>
      <c r="C10" s="24">
        <v>864</v>
      </c>
      <c r="D10" s="24">
        <v>167</v>
      </c>
      <c r="E10" s="24">
        <v>75</v>
      </c>
      <c r="F10" s="24">
        <v>8</v>
      </c>
    </row>
    <row r="11" spans="1:6">
      <c r="A11" s="23" t="s">
        <v>126</v>
      </c>
      <c r="B11" s="24">
        <v>521</v>
      </c>
      <c r="C11" s="24">
        <v>337</v>
      </c>
      <c r="D11" s="24">
        <v>80</v>
      </c>
      <c r="E11" s="24">
        <v>92</v>
      </c>
      <c r="F11" s="24">
        <v>12</v>
      </c>
    </row>
    <row r="12" spans="1:6">
      <c r="A12" s="23" t="s">
        <v>127</v>
      </c>
      <c r="B12" s="24">
        <v>129</v>
      </c>
      <c r="C12" s="24">
        <v>53</v>
      </c>
      <c r="D12" s="24">
        <v>10</v>
      </c>
      <c r="E12" s="24">
        <v>62</v>
      </c>
      <c r="F12" s="24">
        <v>4</v>
      </c>
    </row>
    <row r="13" spans="1:6">
      <c r="A13" s="23" t="s">
        <v>128</v>
      </c>
      <c r="B13" s="24">
        <v>44</v>
      </c>
      <c r="C13" s="24">
        <v>10</v>
      </c>
      <c r="D13" s="24">
        <v>3</v>
      </c>
      <c r="E13" s="24">
        <v>2</v>
      </c>
      <c r="F13" s="24">
        <v>29</v>
      </c>
    </row>
    <row r="14" spans="1:6">
      <c r="A14" s="8" t="s">
        <v>129</v>
      </c>
      <c r="B14" s="8"/>
      <c r="C14" s="8"/>
      <c r="D14" s="8"/>
      <c r="E14" s="8"/>
      <c r="F14" s="8"/>
    </row>
    <row r="15" spans="1:6">
      <c r="A15" s="23" t="s">
        <v>130</v>
      </c>
      <c r="B15" s="24">
        <v>799</v>
      </c>
      <c r="C15" s="24">
        <v>671</v>
      </c>
      <c r="D15" s="24">
        <v>95</v>
      </c>
      <c r="E15" s="24">
        <v>26</v>
      </c>
      <c r="F15" s="24">
        <v>7</v>
      </c>
    </row>
    <row r="16" spans="1:6">
      <c r="A16" s="23" t="s">
        <v>131</v>
      </c>
      <c r="B16" s="24">
        <v>1245</v>
      </c>
      <c r="C16" s="24">
        <v>967</v>
      </c>
      <c r="D16" s="24">
        <v>182</v>
      </c>
      <c r="E16" s="24">
        <v>84</v>
      </c>
      <c r="F16" s="24">
        <v>12</v>
      </c>
    </row>
    <row r="17" spans="1:6">
      <c r="A17" s="23" t="s">
        <v>132</v>
      </c>
      <c r="B17" s="24">
        <v>504</v>
      </c>
      <c r="C17" s="24">
        <v>308</v>
      </c>
      <c r="D17" s="24">
        <v>84</v>
      </c>
      <c r="E17" s="24">
        <v>104</v>
      </c>
      <c r="F17" s="24">
        <v>8</v>
      </c>
    </row>
    <row r="18" spans="1:6">
      <c r="A18" s="23" t="s">
        <v>133</v>
      </c>
      <c r="B18" s="24">
        <v>82</v>
      </c>
      <c r="C18" s="24">
        <v>39</v>
      </c>
      <c r="D18" s="24">
        <v>3</v>
      </c>
      <c r="E18" s="24">
        <v>38</v>
      </c>
      <c r="F18" s="24">
        <v>2</v>
      </c>
    </row>
    <row r="19" spans="1:6">
      <c r="A19" s="23" t="s">
        <v>128</v>
      </c>
      <c r="B19" s="24">
        <v>47</v>
      </c>
      <c r="C19" s="24">
        <v>6</v>
      </c>
      <c r="D19" s="24">
        <v>4</v>
      </c>
      <c r="E19" s="24">
        <v>6</v>
      </c>
      <c r="F19" s="24">
        <v>31</v>
      </c>
    </row>
    <row r="20" spans="1:6">
      <c r="A20" s="8" t="s">
        <v>134</v>
      </c>
      <c r="B20" s="8"/>
      <c r="C20" s="8"/>
      <c r="D20" s="8"/>
      <c r="E20" s="8"/>
      <c r="F20" s="8"/>
    </row>
    <row r="21" spans="1:6">
      <c r="A21" s="23" t="s">
        <v>135</v>
      </c>
      <c r="B21" s="24">
        <v>128</v>
      </c>
      <c r="C21" s="24">
        <v>84</v>
      </c>
      <c r="D21" s="24">
        <v>21</v>
      </c>
      <c r="E21" s="24">
        <v>22</v>
      </c>
      <c r="F21" s="24">
        <v>1</v>
      </c>
    </row>
    <row r="22" spans="1:6">
      <c r="A22" s="23" t="s">
        <v>136</v>
      </c>
      <c r="B22" s="24">
        <v>138</v>
      </c>
      <c r="C22" s="24">
        <v>101</v>
      </c>
      <c r="D22" s="24">
        <v>17</v>
      </c>
      <c r="E22" s="24">
        <v>19</v>
      </c>
      <c r="F22" s="24">
        <v>1</v>
      </c>
    </row>
    <row r="23" spans="1:6">
      <c r="A23" s="23" t="s">
        <v>137</v>
      </c>
      <c r="B23" s="24">
        <v>119</v>
      </c>
      <c r="C23" s="24">
        <v>101</v>
      </c>
      <c r="D23" s="24">
        <v>9</v>
      </c>
      <c r="E23" s="24">
        <v>7</v>
      </c>
      <c r="F23" s="24">
        <v>2</v>
      </c>
    </row>
    <row r="24" spans="1:6">
      <c r="A24" s="23" t="s">
        <v>138</v>
      </c>
      <c r="B24" s="24">
        <v>142</v>
      </c>
      <c r="C24" s="24">
        <v>114</v>
      </c>
      <c r="D24" s="24">
        <v>13</v>
      </c>
      <c r="E24" s="24">
        <v>12</v>
      </c>
      <c r="F24" s="24">
        <v>3</v>
      </c>
    </row>
    <row r="25" spans="1:6">
      <c r="A25" s="23" t="s">
        <v>139</v>
      </c>
      <c r="B25" s="24">
        <v>170</v>
      </c>
      <c r="C25" s="24">
        <v>124</v>
      </c>
      <c r="D25" s="24">
        <v>33</v>
      </c>
      <c r="E25" s="24">
        <v>11</v>
      </c>
      <c r="F25" s="24">
        <v>2</v>
      </c>
    </row>
    <row r="26" spans="1:6">
      <c r="A26" s="23" t="s">
        <v>140</v>
      </c>
      <c r="B26" s="24">
        <v>192</v>
      </c>
      <c r="C26" s="24">
        <v>148</v>
      </c>
      <c r="D26" s="24">
        <v>32</v>
      </c>
      <c r="E26" s="24">
        <v>9</v>
      </c>
      <c r="F26" s="24">
        <v>3</v>
      </c>
    </row>
    <row r="27" spans="1:6">
      <c r="A27" s="23" t="s">
        <v>141</v>
      </c>
      <c r="B27" s="24">
        <v>1405</v>
      </c>
      <c r="C27" s="24">
        <v>1071</v>
      </c>
      <c r="D27" s="24">
        <v>183</v>
      </c>
      <c r="E27" s="24">
        <v>138</v>
      </c>
      <c r="F27" s="24">
        <v>13</v>
      </c>
    </row>
    <row r="28" spans="1:6">
      <c r="A28" s="23" t="s">
        <v>142</v>
      </c>
      <c r="B28" s="24">
        <v>343</v>
      </c>
      <c r="C28" s="24">
        <v>240</v>
      </c>
      <c r="D28" s="24">
        <v>60</v>
      </c>
      <c r="E28" s="24">
        <v>39</v>
      </c>
      <c r="F28" s="24">
        <v>4</v>
      </c>
    </row>
    <row r="29" spans="1:6">
      <c r="A29" s="23" t="s">
        <v>128</v>
      </c>
      <c r="B29" s="24">
        <v>40</v>
      </c>
      <c r="C29" s="24">
        <v>8</v>
      </c>
      <c r="D29" s="24">
        <v>0</v>
      </c>
      <c r="E29" s="24">
        <v>1</v>
      </c>
      <c r="F29" s="24">
        <v>31</v>
      </c>
    </row>
    <row r="30" spans="1:6">
      <c r="A30" s="8" t="s">
        <v>143</v>
      </c>
      <c r="B30" s="8"/>
      <c r="C30" s="8"/>
      <c r="D30" s="8"/>
      <c r="E30" s="8"/>
      <c r="F30" s="8"/>
    </row>
    <row r="31" spans="1:6">
      <c r="A31" s="23" t="s">
        <v>144</v>
      </c>
      <c r="B31" s="24">
        <v>429</v>
      </c>
      <c r="C31" s="24">
        <v>369</v>
      </c>
      <c r="D31" s="24">
        <v>38</v>
      </c>
      <c r="E31" s="24">
        <v>17</v>
      </c>
      <c r="F31" s="24">
        <v>5</v>
      </c>
    </row>
    <row r="32" spans="1:6">
      <c r="A32" s="23" t="s">
        <v>145</v>
      </c>
      <c r="B32" s="24">
        <v>319</v>
      </c>
      <c r="C32" s="24">
        <v>268</v>
      </c>
      <c r="D32" s="24">
        <v>38</v>
      </c>
      <c r="E32" s="24">
        <v>10</v>
      </c>
      <c r="F32" s="24">
        <v>3</v>
      </c>
    </row>
    <row r="33" spans="1:6">
      <c r="A33" s="23" t="s">
        <v>146</v>
      </c>
      <c r="B33" s="24">
        <v>504</v>
      </c>
      <c r="C33" s="24">
        <v>417</v>
      </c>
      <c r="D33" s="24">
        <v>62</v>
      </c>
      <c r="E33" s="24">
        <v>21</v>
      </c>
      <c r="F33" s="24">
        <v>4</v>
      </c>
    </row>
    <row r="34" spans="1:6">
      <c r="A34" s="23" t="s">
        <v>147</v>
      </c>
      <c r="B34" s="24">
        <v>143</v>
      </c>
      <c r="C34" s="24">
        <v>116</v>
      </c>
      <c r="D34" s="24">
        <v>15</v>
      </c>
      <c r="E34" s="24">
        <v>8</v>
      </c>
      <c r="F34" s="24">
        <v>4</v>
      </c>
    </row>
    <row r="35" spans="1:6">
      <c r="A35" s="23" t="s">
        <v>148</v>
      </c>
      <c r="B35" s="24">
        <v>168</v>
      </c>
      <c r="C35" s="24">
        <v>136</v>
      </c>
      <c r="D35" s="24">
        <v>19</v>
      </c>
      <c r="E35" s="24">
        <v>9</v>
      </c>
      <c r="F35" s="24">
        <v>4</v>
      </c>
    </row>
    <row r="36" spans="1:6">
      <c r="A36" s="23" t="s">
        <v>149</v>
      </c>
      <c r="B36" s="24">
        <v>1270</v>
      </c>
      <c r="C36" s="24">
        <v>1007</v>
      </c>
      <c r="D36" s="24">
        <v>172</v>
      </c>
      <c r="E36" s="24">
        <v>77</v>
      </c>
      <c r="F36" s="24">
        <v>14</v>
      </c>
    </row>
    <row r="37" spans="1:6">
      <c r="A37" s="23" t="s">
        <v>150</v>
      </c>
      <c r="B37" s="24">
        <v>1642</v>
      </c>
      <c r="C37" s="24">
        <v>1330</v>
      </c>
      <c r="D37" s="24">
        <v>212</v>
      </c>
      <c r="E37" s="24">
        <v>83</v>
      </c>
      <c r="F37" s="24">
        <v>17</v>
      </c>
    </row>
    <row r="38" spans="1:6">
      <c r="A38" s="23" t="s">
        <v>151</v>
      </c>
      <c r="B38" s="24">
        <v>2266</v>
      </c>
      <c r="C38" s="24">
        <v>1745</v>
      </c>
      <c r="D38" s="24">
        <v>323</v>
      </c>
      <c r="E38" s="24">
        <v>176</v>
      </c>
      <c r="F38" s="24">
        <v>22</v>
      </c>
    </row>
    <row r="39" spans="1:6">
      <c r="A39" s="23" t="s">
        <v>152</v>
      </c>
      <c r="B39" s="24">
        <v>121</v>
      </c>
      <c r="C39" s="24">
        <v>54</v>
      </c>
      <c r="D39" s="24">
        <v>18</v>
      </c>
      <c r="E39" s="24">
        <v>47</v>
      </c>
      <c r="F39" s="24">
        <v>2</v>
      </c>
    </row>
    <row r="40" spans="1:6">
      <c r="A40" s="23" t="s">
        <v>128</v>
      </c>
      <c r="B40" s="24">
        <v>46</v>
      </c>
      <c r="C40" s="24">
        <v>4</v>
      </c>
      <c r="D40" s="24">
        <v>0</v>
      </c>
      <c r="E40" s="24">
        <v>12</v>
      </c>
      <c r="F40" s="24">
        <v>30</v>
      </c>
    </row>
    <row r="41" spans="1:6">
      <c r="A41" s="8" t="s">
        <v>153</v>
      </c>
      <c r="B41" s="8"/>
      <c r="C41" s="8"/>
      <c r="D41" s="8"/>
      <c r="E41" s="8"/>
      <c r="F41" s="8"/>
    </row>
    <row r="42" spans="1:6">
      <c r="A42" s="23" t="s">
        <v>154</v>
      </c>
      <c r="B42" s="24">
        <v>1344</v>
      </c>
      <c r="C42" s="24">
        <v>1061</v>
      </c>
      <c r="D42" s="24">
        <v>183</v>
      </c>
      <c r="E42" s="24">
        <v>88</v>
      </c>
      <c r="F42" s="24">
        <v>12</v>
      </c>
    </row>
    <row r="43" spans="1:6">
      <c r="A43" s="23" t="s">
        <v>155</v>
      </c>
      <c r="B43" s="24">
        <v>1107</v>
      </c>
      <c r="C43" s="24">
        <v>802</v>
      </c>
      <c r="D43" s="24">
        <v>167</v>
      </c>
      <c r="E43" s="24">
        <v>132</v>
      </c>
      <c r="F43" s="24">
        <v>6</v>
      </c>
    </row>
    <row r="44" spans="1:6">
      <c r="A44" s="23" t="s">
        <v>156</v>
      </c>
      <c r="B44" s="24">
        <v>1006</v>
      </c>
      <c r="C44" s="24">
        <v>744</v>
      </c>
      <c r="D44" s="24">
        <v>127</v>
      </c>
      <c r="E44" s="24">
        <v>128</v>
      </c>
      <c r="F44" s="24">
        <v>7</v>
      </c>
    </row>
    <row r="45" spans="1:6">
      <c r="A45" s="23" t="s">
        <v>157</v>
      </c>
      <c r="B45" s="24">
        <v>541</v>
      </c>
      <c r="C45" s="24">
        <v>400</v>
      </c>
      <c r="D45" s="24">
        <v>63</v>
      </c>
      <c r="E45" s="24">
        <v>74</v>
      </c>
      <c r="F45" s="24">
        <v>4</v>
      </c>
    </row>
    <row r="46" spans="1:6">
      <c r="A46" s="23" t="s">
        <v>158</v>
      </c>
      <c r="B46" s="24">
        <v>1510</v>
      </c>
      <c r="C46" s="24">
        <v>1150</v>
      </c>
      <c r="D46" s="24">
        <v>200</v>
      </c>
      <c r="E46" s="24">
        <v>147</v>
      </c>
      <c r="F46" s="24">
        <v>13</v>
      </c>
    </row>
    <row r="47" spans="1:6">
      <c r="A47" s="23" t="s">
        <v>159</v>
      </c>
      <c r="B47" s="24">
        <v>1011</v>
      </c>
      <c r="C47" s="24">
        <v>785</v>
      </c>
      <c r="D47" s="24">
        <v>141</v>
      </c>
      <c r="E47" s="24">
        <v>78</v>
      </c>
      <c r="F47" s="24">
        <v>7</v>
      </c>
    </row>
    <row r="48" spans="1:6">
      <c r="A48" s="23" t="s">
        <v>160</v>
      </c>
      <c r="B48" s="24">
        <v>1234</v>
      </c>
      <c r="C48" s="24">
        <v>990</v>
      </c>
      <c r="D48" s="24">
        <v>160</v>
      </c>
      <c r="E48" s="24">
        <v>75</v>
      </c>
      <c r="F48" s="24">
        <v>9</v>
      </c>
    </row>
    <row r="49" spans="1:6">
      <c r="A49" s="23" t="s">
        <v>161</v>
      </c>
      <c r="B49" s="24">
        <v>443</v>
      </c>
      <c r="C49" s="24">
        <v>356</v>
      </c>
      <c r="D49" s="24">
        <v>60</v>
      </c>
      <c r="E49" s="24">
        <v>26</v>
      </c>
      <c r="F49" s="24">
        <v>1</v>
      </c>
    </row>
    <row r="50" spans="1:6">
      <c r="A50" s="23" t="s">
        <v>162</v>
      </c>
      <c r="B50" s="24">
        <v>1237</v>
      </c>
      <c r="C50" s="24">
        <v>978</v>
      </c>
      <c r="D50" s="24">
        <v>169</v>
      </c>
      <c r="E50" s="24">
        <v>83</v>
      </c>
      <c r="F50" s="24">
        <v>7</v>
      </c>
    </row>
    <row r="51" spans="1:6">
      <c r="A51" s="23" t="s">
        <v>152</v>
      </c>
      <c r="B51" s="24">
        <v>81</v>
      </c>
      <c r="C51" s="24">
        <v>55</v>
      </c>
      <c r="D51" s="24">
        <v>14</v>
      </c>
      <c r="E51" s="24">
        <v>10</v>
      </c>
      <c r="F51" s="24">
        <v>2</v>
      </c>
    </row>
    <row r="52" spans="1:6">
      <c r="A52" s="23" t="s">
        <v>163</v>
      </c>
      <c r="B52" s="24">
        <v>67</v>
      </c>
      <c r="C52" s="24">
        <v>52</v>
      </c>
      <c r="D52" s="24">
        <v>6</v>
      </c>
      <c r="E52" s="24">
        <v>9</v>
      </c>
      <c r="F52" s="24">
        <v>0</v>
      </c>
    </row>
    <row r="53" spans="1:6">
      <c r="A53" s="23" t="s">
        <v>128</v>
      </c>
      <c r="B53" s="24">
        <v>52</v>
      </c>
      <c r="C53" s="24">
        <v>16</v>
      </c>
      <c r="D53" s="24">
        <v>3</v>
      </c>
      <c r="E53" s="24">
        <v>3</v>
      </c>
      <c r="F53" s="24">
        <v>30</v>
      </c>
    </row>
    <row r="54" spans="1:6">
      <c r="A54" s="8" t="s">
        <v>164</v>
      </c>
      <c r="B54" s="8"/>
      <c r="C54" s="8"/>
      <c r="D54" s="8"/>
      <c r="E54" s="8"/>
      <c r="F54" s="8"/>
    </row>
    <row r="55" spans="1:6">
      <c r="A55" s="23" t="s">
        <v>165</v>
      </c>
      <c r="B55" s="24">
        <v>209</v>
      </c>
      <c r="C55" s="24">
        <v>182</v>
      </c>
      <c r="D55" s="24">
        <v>18</v>
      </c>
      <c r="E55" s="24">
        <v>9</v>
      </c>
      <c r="F55" s="24">
        <v>0</v>
      </c>
    </row>
    <row r="56" spans="1:6">
      <c r="A56" s="23" t="s">
        <v>166</v>
      </c>
      <c r="B56" s="24">
        <v>1043</v>
      </c>
      <c r="C56" s="24">
        <v>841</v>
      </c>
      <c r="D56" s="24">
        <v>138</v>
      </c>
      <c r="E56" s="24">
        <v>42</v>
      </c>
      <c r="F56" s="24">
        <v>22</v>
      </c>
    </row>
    <row r="57" spans="1:6">
      <c r="A57" s="23" t="s">
        <v>167</v>
      </c>
      <c r="B57" s="24">
        <v>963</v>
      </c>
      <c r="C57" s="24">
        <v>704</v>
      </c>
      <c r="D57" s="24">
        <v>136</v>
      </c>
      <c r="E57" s="24">
        <v>98</v>
      </c>
      <c r="F57" s="24">
        <v>25</v>
      </c>
    </row>
    <row r="58" spans="1:6">
      <c r="A58" s="23" t="s">
        <v>168</v>
      </c>
      <c r="B58" s="24">
        <v>338</v>
      </c>
      <c r="C58" s="24">
        <v>189</v>
      </c>
      <c r="D58" s="24">
        <v>65</v>
      </c>
      <c r="E58" s="24">
        <v>74</v>
      </c>
      <c r="F58" s="24">
        <v>10</v>
      </c>
    </row>
    <row r="59" spans="1:6">
      <c r="A59" s="23" t="s">
        <v>169</v>
      </c>
      <c r="B59" s="24">
        <v>94</v>
      </c>
      <c r="C59" s="24">
        <v>50</v>
      </c>
      <c r="D59" s="24">
        <v>8</v>
      </c>
      <c r="E59" s="24">
        <v>34</v>
      </c>
      <c r="F59" s="24">
        <v>2</v>
      </c>
    </row>
    <row r="60" spans="1:6">
      <c r="A60" s="23" t="s">
        <v>128</v>
      </c>
      <c r="B60" s="24">
        <v>30</v>
      </c>
      <c r="C60" s="24">
        <v>25</v>
      </c>
      <c r="D60" s="24">
        <v>3</v>
      </c>
      <c r="E60" s="24">
        <v>1</v>
      </c>
      <c r="F60" s="24">
        <v>1</v>
      </c>
    </row>
    <row r="61" spans="1:6">
      <c r="A61" s="8" t="s">
        <v>170</v>
      </c>
      <c r="B61" s="8"/>
      <c r="C61" s="8"/>
      <c r="D61" s="8"/>
      <c r="E61" s="8"/>
      <c r="F61" s="8"/>
    </row>
    <row r="62" spans="1:6">
      <c r="A62" s="23" t="s">
        <v>171</v>
      </c>
      <c r="B62" s="24">
        <v>386</v>
      </c>
      <c r="C62" s="24">
        <v>304</v>
      </c>
      <c r="D62" s="24">
        <v>35</v>
      </c>
      <c r="E62" s="24">
        <v>35</v>
      </c>
      <c r="F62" s="24">
        <v>12</v>
      </c>
    </row>
    <row r="63" spans="1:6">
      <c r="A63" s="23" t="s">
        <v>172</v>
      </c>
      <c r="B63" s="24">
        <v>919</v>
      </c>
      <c r="C63" s="24">
        <v>718</v>
      </c>
      <c r="D63" s="24">
        <v>112</v>
      </c>
      <c r="E63" s="24">
        <v>71</v>
      </c>
      <c r="F63" s="24">
        <v>18</v>
      </c>
    </row>
    <row r="64" spans="1:6">
      <c r="A64" s="23" t="s">
        <v>173</v>
      </c>
      <c r="B64" s="24">
        <v>978</v>
      </c>
      <c r="C64" s="24">
        <v>708</v>
      </c>
      <c r="D64" s="24">
        <v>149</v>
      </c>
      <c r="E64" s="24">
        <v>101</v>
      </c>
      <c r="F64" s="24">
        <v>20</v>
      </c>
    </row>
    <row r="65" spans="1:6">
      <c r="A65" s="23" t="s">
        <v>174</v>
      </c>
      <c r="B65" s="24">
        <v>347</v>
      </c>
      <c r="C65" s="24">
        <v>227</v>
      </c>
      <c r="D65" s="24">
        <v>69</v>
      </c>
      <c r="E65" s="24">
        <v>44</v>
      </c>
      <c r="F65" s="24">
        <v>7</v>
      </c>
    </row>
    <row r="66" spans="1:6">
      <c r="A66" s="23" t="s">
        <v>128</v>
      </c>
      <c r="B66" s="24">
        <v>47</v>
      </c>
      <c r="C66" s="24">
        <v>34</v>
      </c>
      <c r="D66" s="24">
        <v>3</v>
      </c>
      <c r="E66" s="24">
        <v>7</v>
      </c>
      <c r="F66" s="24">
        <v>3</v>
      </c>
    </row>
    <row r="67" spans="1:6">
      <c r="A67" s="8" t="s">
        <v>175</v>
      </c>
      <c r="B67" s="8"/>
      <c r="C67" s="8"/>
      <c r="D67" s="8"/>
      <c r="E67" s="8"/>
      <c r="F67" s="8"/>
    </row>
    <row r="68" spans="1:6">
      <c r="A68" s="23" t="s">
        <v>176</v>
      </c>
      <c r="B68" s="24">
        <v>425</v>
      </c>
      <c r="C68" s="24">
        <v>355</v>
      </c>
      <c r="D68" s="24">
        <v>44</v>
      </c>
      <c r="E68" s="24">
        <v>16</v>
      </c>
      <c r="F68" s="24">
        <v>10</v>
      </c>
    </row>
    <row r="69" spans="1:6">
      <c r="A69" s="23" t="s">
        <v>177</v>
      </c>
      <c r="B69" s="24">
        <v>811</v>
      </c>
      <c r="C69" s="24">
        <v>669</v>
      </c>
      <c r="D69" s="24">
        <v>101</v>
      </c>
      <c r="E69" s="24">
        <v>25</v>
      </c>
      <c r="F69" s="24">
        <v>16</v>
      </c>
    </row>
    <row r="70" spans="1:6">
      <c r="A70" s="23" t="s">
        <v>178</v>
      </c>
      <c r="B70" s="24">
        <v>207</v>
      </c>
      <c r="C70" s="24">
        <v>163</v>
      </c>
      <c r="D70" s="24">
        <v>33</v>
      </c>
      <c r="E70" s="24">
        <v>10</v>
      </c>
      <c r="F70" s="24">
        <v>1</v>
      </c>
    </row>
    <row r="71" spans="1:6">
      <c r="A71" s="23" t="s">
        <v>179</v>
      </c>
      <c r="B71" s="24">
        <v>154</v>
      </c>
      <c r="C71" s="24">
        <v>132</v>
      </c>
      <c r="D71" s="24">
        <v>18</v>
      </c>
      <c r="E71" s="24">
        <v>4</v>
      </c>
      <c r="F71" s="24">
        <v>0</v>
      </c>
    </row>
    <row r="72" spans="1:6">
      <c r="A72" s="23" t="s">
        <v>180</v>
      </c>
      <c r="B72" s="24">
        <v>318</v>
      </c>
      <c r="C72" s="24">
        <v>251</v>
      </c>
      <c r="D72" s="24">
        <v>56</v>
      </c>
      <c r="E72" s="24">
        <v>7</v>
      </c>
      <c r="F72" s="24">
        <v>4</v>
      </c>
    </row>
    <row r="73" spans="1:6">
      <c r="A73" s="23" t="s">
        <v>181</v>
      </c>
      <c r="B73" s="24">
        <v>203</v>
      </c>
      <c r="C73" s="24">
        <v>162</v>
      </c>
      <c r="D73" s="24">
        <v>34</v>
      </c>
      <c r="E73" s="24">
        <v>5</v>
      </c>
      <c r="F73" s="24">
        <v>2</v>
      </c>
    </row>
    <row r="74" spans="1:6">
      <c r="A74" s="23" t="s">
        <v>182</v>
      </c>
      <c r="B74" s="24">
        <v>79</v>
      </c>
      <c r="C74" s="24">
        <v>60</v>
      </c>
      <c r="D74" s="24">
        <v>7</v>
      </c>
      <c r="E74" s="24">
        <v>11</v>
      </c>
      <c r="F74" s="24">
        <v>1</v>
      </c>
    </row>
    <row r="75" spans="1:6">
      <c r="A75" s="23" t="s">
        <v>183</v>
      </c>
      <c r="B75" s="24">
        <v>68</v>
      </c>
      <c r="C75" s="24">
        <v>55</v>
      </c>
      <c r="D75" s="24">
        <v>9</v>
      </c>
      <c r="E75" s="24">
        <v>2</v>
      </c>
      <c r="F75" s="24">
        <v>2</v>
      </c>
    </row>
    <row r="76" spans="1:6">
      <c r="A76" s="23" t="s">
        <v>184</v>
      </c>
      <c r="B76" s="24">
        <v>586</v>
      </c>
      <c r="C76" s="24">
        <v>459</v>
      </c>
      <c r="D76" s="24">
        <v>94</v>
      </c>
      <c r="E76" s="24">
        <v>23</v>
      </c>
      <c r="F76" s="24">
        <v>10</v>
      </c>
    </row>
    <row r="77" spans="1:6">
      <c r="A77" s="23" t="s">
        <v>185</v>
      </c>
      <c r="B77" s="24">
        <v>276</v>
      </c>
      <c r="C77" s="24">
        <v>219</v>
      </c>
      <c r="D77" s="24">
        <v>50</v>
      </c>
      <c r="E77" s="24">
        <v>3</v>
      </c>
      <c r="F77" s="24">
        <v>4</v>
      </c>
    </row>
    <row r="78" spans="1:6">
      <c r="A78" s="23" t="s">
        <v>152</v>
      </c>
      <c r="B78" s="24">
        <v>197</v>
      </c>
      <c r="C78" s="24">
        <v>148</v>
      </c>
      <c r="D78" s="24">
        <v>30</v>
      </c>
      <c r="E78" s="24">
        <v>13</v>
      </c>
      <c r="F78" s="24">
        <v>6</v>
      </c>
    </row>
    <row r="79" spans="1:6">
      <c r="A79" s="23" t="s">
        <v>186</v>
      </c>
      <c r="B79" s="24">
        <v>944</v>
      </c>
      <c r="C79" s="24">
        <v>628</v>
      </c>
      <c r="D79" s="24">
        <v>125</v>
      </c>
      <c r="E79" s="24">
        <v>170</v>
      </c>
      <c r="F79" s="24">
        <v>21</v>
      </c>
    </row>
    <row r="80" spans="1:6">
      <c r="A80" s="23" t="s">
        <v>128</v>
      </c>
      <c r="B80" s="24">
        <v>41</v>
      </c>
      <c r="C80" s="24">
        <v>28</v>
      </c>
      <c r="D80" s="24">
        <v>1</v>
      </c>
      <c r="E80" s="24">
        <v>8</v>
      </c>
      <c r="F80" s="24">
        <v>4</v>
      </c>
    </row>
    <row r="81" spans="1:6">
      <c r="A81" s="8" t="s">
        <v>187</v>
      </c>
      <c r="B81" s="8"/>
      <c r="C81" s="8"/>
      <c r="D81" s="8"/>
      <c r="E81" s="8"/>
      <c r="F81" s="8"/>
    </row>
    <row r="82" spans="1:6">
      <c r="A82" s="23" t="s">
        <v>188</v>
      </c>
      <c r="B82" s="24">
        <v>2041</v>
      </c>
      <c r="C82" s="24">
        <v>1515</v>
      </c>
      <c r="D82" s="24">
        <v>304</v>
      </c>
      <c r="E82" s="24">
        <v>187</v>
      </c>
      <c r="F82" s="24">
        <v>35</v>
      </c>
    </row>
    <row r="83" spans="1:6">
      <c r="A83" s="23" t="s">
        <v>189</v>
      </c>
      <c r="B83" s="24">
        <v>221</v>
      </c>
      <c r="C83" s="24">
        <v>179</v>
      </c>
      <c r="D83" s="24">
        <v>22</v>
      </c>
      <c r="E83" s="24">
        <v>15</v>
      </c>
      <c r="F83" s="24">
        <v>5</v>
      </c>
    </row>
    <row r="84" spans="1:6">
      <c r="A84" s="23" t="s">
        <v>190</v>
      </c>
      <c r="B84" s="24">
        <v>64</v>
      </c>
      <c r="C84" s="24">
        <v>44</v>
      </c>
      <c r="D84" s="24">
        <v>7</v>
      </c>
      <c r="E84" s="24">
        <v>11</v>
      </c>
      <c r="F84" s="24">
        <v>2</v>
      </c>
    </row>
    <row r="85" spans="1:6">
      <c r="A85" s="23" t="s">
        <v>191</v>
      </c>
      <c r="B85" s="24">
        <v>158</v>
      </c>
      <c r="C85" s="24">
        <v>124</v>
      </c>
      <c r="D85" s="24">
        <v>18</v>
      </c>
      <c r="E85" s="24">
        <v>9</v>
      </c>
      <c r="F85" s="24">
        <v>7</v>
      </c>
    </row>
    <row r="86" spans="1:6">
      <c r="A86" s="23" t="s">
        <v>192</v>
      </c>
      <c r="B86" s="24">
        <v>120</v>
      </c>
      <c r="C86" s="24">
        <v>90</v>
      </c>
      <c r="D86" s="24">
        <v>15</v>
      </c>
      <c r="E86" s="24">
        <v>10</v>
      </c>
      <c r="F86" s="24">
        <v>5</v>
      </c>
    </row>
    <row r="87" spans="1:6">
      <c r="A87" s="23" t="s">
        <v>193</v>
      </c>
      <c r="B87" s="24">
        <v>10</v>
      </c>
      <c r="C87" s="24">
        <v>1</v>
      </c>
      <c r="D87" s="24">
        <v>1</v>
      </c>
      <c r="E87" s="24">
        <v>8</v>
      </c>
      <c r="F87" s="24">
        <v>0</v>
      </c>
    </row>
    <row r="88" spans="1:6">
      <c r="A88" s="23" t="s">
        <v>152</v>
      </c>
      <c r="B88" s="24">
        <v>39</v>
      </c>
      <c r="C88" s="24">
        <v>21</v>
      </c>
      <c r="D88" s="24">
        <v>0</v>
      </c>
      <c r="E88" s="24">
        <v>14</v>
      </c>
      <c r="F88" s="24">
        <v>4</v>
      </c>
    </row>
    <row r="89" spans="1:6">
      <c r="A89" s="23" t="s">
        <v>128</v>
      </c>
      <c r="B89" s="24">
        <v>24</v>
      </c>
      <c r="C89" s="24">
        <v>17</v>
      </c>
      <c r="D89" s="24">
        <v>1</v>
      </c>
      <c r="E89" s="24">
        <v>4</v>
      </c>
      <c r="F89" s="24">
        <v>2</v>
      </c>
    </row>
    <row r="90" spans="1:6">
      <c r="A90" s="8" t="s">
        <v>194</v>
      </c>
      <c r="B90" s="8"/>
      <c r="C90" s="8"/>
      <c r="D90" s="8"/>
      <c r="E90" s="8"/>
      <c r="F90" s="8"/>
    </row>
    <row r="91" spans="1:6">
      <c r="A91" s="23" t="s">
        <v>195</v>
      </c>
      <c r="B91" s="24">
        <v>1341</v>
      </c>
      <c r="C91" s="24">
        <v>1069</v>
      </c>
      <c r="D91" s="24">
        <v>180</v>
      </c>
      <c r="E91" s="24">
        <v>62</v>
      </c>
      <c r="F91" s="24">
        <v>30</v>
      </c>
    </row>
    <row r="92" spans="1:6">
      <c r="A92" s="23" t="s">
        <v>196</v>
      </c>
      <c r="B92" s="24">
        <v>523</v>
      </c>
      <c r="C92" s="24">
        <v>434</v>
      </c>
      <c r="D92" s="24">
        <v>63</v>
      </c>
      <c r="E92" s="24">
        <v>16</v>
      </c>
      <c r="F92" s="24">
        <v>10</v>
      </c>
    </row>
    <row r="93" spans="1:6">
      <c r="A93" s="23" t="s">
        <v>197</v>
      </c>
      <c r="B93" s="24">
        <v>116</v>
      </c>
      <c r="C93" s="24">
        <v>94</v>
      </c>
      <c r="D93" s="24">
        <v>15</v>
      </c>
      <c r="E93" s="24">
        <v>3</v>
      </c>
      <c r="F93" s="24">
        <v>4</v>
      </c>
    </row>
    <row r="94" spans="1:6">
      <c r="A94" s="23" t="s">
        <v>198</v>
      </c>
      <c r="B94" s="24">
        <v>25</v>
      </c>
      <c r="C94" s="24">
        <v>13</v>
      </c>
      <c r="D94" s="24">
        <v>7</v>
      </c>
      <c r="E94" s="24">
        <v>4</v>
      </c>
      <c r="F94" s="24">
        <v>1</v>
      </c>
    </row>
    <row r="95" spans="1:6">
      <c r="A95" s="23" t="s">
        <v>199</v>
      </c>
      <c r="B95" s="24">
        <v>68</v>
      </c>
      <c r="C95" s="24">
        <v>58</v>
      </c>
      <c r="D95" s="24">
        <v>8</v>
      </c>
      <c r="E95" s="24">
        <v>2</v>
      </c>
      <c r="F95" s="24">
        <v>0</v>
      </c>
    </row>
    <row r="96" spans="1:6">
      <c r="A96" s="23" t="s">
        <v>200</v>
      </c>
      <c r="B96" s="24">
        <v>1248</v>
      </c>
      <c r="C96" s="24">
        <v>995</v>
      </c>
      <c r="D96" s="24">
        <v>202</v>
      </c>
      <c r="E96" s="24">
        <v>33</v>
      </c>
      <c r="F96" s="24">
        <v>18</v>
      </c>
    </row>
    <row r="97" spans="1:6">
      <c r="A97" s="23" t="s">
        <v>201</v>
      </c>
      <c r="B97" s="24">
        <v>725</v>
      </c>
      <c r="C97" s="24">
        <v>481</v>
      </c>
      <c r="D97" s="24">
        <v>109</v>
      </c>
      <c r="E97" s="24">
        <v>120</v>
      </c>
      <c r="F97" s="24">
        <v>15</v>
      </c>
    </row>
    <row r="98" spans="1:6">
      <c r="A98" s="23" t="s">
        <v>202</v>
      </c>
      <c r="B98" s="24">
        <v>550</v>
      </c>
      <c r="C98" s="24">
        <v>471</v>
      </c>
      <c r="D98" s="24">
        <v>50</v>
      </c>
      <c r="E98" s="24">
        <v>15</v>
      </c>
      <c r="F98" s="24">
        <v>14</v>
      </c>
    </row>
    <row r="99" spans="1:6">
      <c r="A99" s="23" t="s">
        <v>203</v>
      </c>
      <c r="B99" s="24">
        <v>563</v>
      </c>
      <c r="C99" s="24">
        <v>491</v>
      </c>
      <c r="D99" s="24">
        <v>54</v>
      </c>
      <c r="E99" s="24">
        <v>9</v>
      </c>
      <c r="F99" s="24">
        <v>9</v>
      </c>
    </row>
    <row r="100" spans="1:6">
      <c r="A100" s="23" t="s">
        <v>204</v>
      </c>
      <c r="B100" s="24">
        <v>319</v>
      </c>
      <c r="C100" s="24">
        <v>244</v>
      </c>
      <c r="D100" s="24">
        <v>29</v>
      </c>
      <c r="E100" s="24">
        <v>35</v>
      </c>
      <c r="F100" s="24">
        <v>11</v>
      </c>
    </row>
    <row r="101" spans="1:6">
      <c r="A101" s="23" t="s">
        <v>205</v>
      </c>
      <c r="B101" s="24">
        <v>6</v>
      </c>
      <c r="C101" s="24">
        <v>4</v>
      </c>
      <c r="D101" s="24">
        <v>0</v>
      </c>
      <c r="E101" s="24">
        <v>2</v>
      </c>
      <c r="F101" s="24">
        <v>0</v>
      </c>
    </row>
    <row r="102" spans="1:6">
      <c r="A102" s="23" t="s">
        <v>206</v>
      </c>
      <c r="B102" s="24">
        <v>42</v>
      </c>
      <c r="C102" s="24">
        <v>2</v>
      </c>
      <c r="D102" s="24">
        <v>5</v>
      </c>
      <c r="E102" s="24">
        <v>34</v>
      </c>
      <c r="F102" s="24">
        <v>1</v>
      </c>
    </row>
    <row r="103" spans="1:6">
      <c r="A103" s="23" t="s">
        <v>152</v>
      </c>
      <c r="B103" s="24">
        <v>39</v>
      </c>
      <c r="C103" s="24">
        <v>12</v>
      </c>
      <c r="D103" s="24">
        <v>5</v>
      </c>
      <c r="E103" s="24">
        <v>20</v>
      </c>
      <c r="F103" s="24">
        <v>2</v>
      </c>
    </row>
    <row r="104" spans="1:6">
      <c r="A104" s="23" t="s">
        <v>128</v>
      </c>
      <c r="B104" s="24">
        <v>193</v>
      </c>
      <c r="C104" s="24">
        <v>131</v>
      </c>
      <c r="D104" s="24">
        <v>35</v>
      </c>
      <c r="E104" s="24">
        <v>17</v>
      </c>
      <c r="F104" s="24">
        <v>10</v>
      </c>
    </row>
    <row r="105" spans="1:6">
      <c r="A105" s="8" t="s">
        <v>207</v>
      </c>
      <c r="B105" s="8"/>
      <c r="C105" s="8"/>
      <c r="D105" s="8"/>
      <c r="E105" s="8"/>
      <c r="F105" s="8"/>
    </row>
    <row r="106" spans="1:6">
      <c r="A106" s="23" t="s">
        <v>208</v>
      </c>
      <c r="B106" s="24">
        <v>1480</v>
      </c>
      <c r="C106" s="24">
        <v>1085</v>
      </c>
      <c r="D106" s="24">
        <v>189</v>
      </c>
      <c r="E106" s="24">
        <v>181</v>
      </c>
      <c r="F106" s="24">
        <v>25</v>
      </c>
    </row>
    <row r="107" spans="1:6">
      <c r="A107" s="23" t="s">
        <v>209</v>
      </c>
      <c r="B107" s="24">
        <v>1280</v>
      </c>
      <c r="C107" s="24">
        <v>951</v>
      </c>
      <c r="D107" s="24">
        <v>168</v>
      </c>
      <c r="E107" s="24">
        <v>135</v>
      </c>
      <c r="F107" s="24">
        <v>26</v>
      </c>
    </row>
    <row r="108" spans="1:6">
      <c r="A108" s="23" t="s">
        <v>210</v>
      </c>
      <c r="B108" s="24">
        <v>1167</v>
      </c>
      <c r="C108" s="24">
        <v>863</v>
      </c>
      <c r="D108" s="24">
        <v>168</v>
      </c>
      <c r="E108" s="24">
        <v>111</v>
      </c>
      <c r="F108" s="24">
        <v>25</v>
      </c>
    </row>
    <row r="109" spans="1:6">
      <c r="A109" s="23" t="s">
        <v>211</v>
      </c>
      <c r="B109" s="24">
        <v>715</v>
      </c>
      <c r="C109" s="24">
        <v>537</v>
      </c>
      <c r="D109" s="24">
        <v>93</v>
      </c>
      <c r="E109" s="24">
        <v>68</v>
      </c>
      <c r="F109" s="24">
        <v>17</v>
      </c>
    </row>
    <row r="110" spans="1:6">
      <c r="A110" s="23" t="s">
        <v>212</v>
      </c>
      <c r="B110" s="24">
        <v>387</v>
      </c>
      <c r="C110" s="24">
        <v>300</v>
      </c>
      <c r="D110" s="24">
        <v>60</v>
      </c>
      <c r="E110" s="24">
        <v>19</v>
      </c>
      <c r="F110" s="24">
        <v>8</v>
      </c>
    </row>
    <row r="111" spans="1:6">
      <c r="A111" s="23" t="s">
        <v>213</v>
      </c>
      <c r="B111" s="24">
        <v>404</v>
      </c>
      <c r="C111" s="24">
        <v>316</v>
      </c>
      <c r="D111" s="24">
        <v>46</v>
      </c>
      <c r="E111" s="24">
        <v>32</v>
      </c>
      <c r="F111" s="24">
        <v>10</v>
      </c>
    </row>
    <row r="112" spans="1:6">
      <c r="A112" s="23" t="s">
        <v>214</v>
      </c>
      <c r="B112" s="24">
        <v>595</v>
      </c>
      <c r="C112" s="24">
        <v>459</v>
      </c>
      <c r="D112" s="24">
        <v>79</v>
      </c>
      <c r="E112" s="24">
        <v>49</v>
      </c>
      <c r="F112" s="24">
        <v>8</v>
      </c>
    </row>
    <row r="113" spans="1:6">
      <c r="A113" s="23" t="s">
        <v>215</v>
      </c>
      <c r="B113" s="24">
        <v>215</v>
      </c>
      <c r="C113" s="24">
        <v>169</v>
      </c>
      <c r="D113" s="24">
        <v>27</v>
      </c>
      <c r="E113" s="24">
        <v>14</v>
      </c>
      <c r="F113" s="24">
        <v>5</v>
      </c>
    </row>
    <row r="114" spans="1:6">
      <c r="A114" s="23" t="s">
        <v>216</v>
      </c>
      <c r="B114" s="24">
        <v>248</v>
      </c>
      <c r="C114" s="24">
        <v>181</v>
      </c>
      <c r="D114" s="24">
        <v>37</v>
      </c>
      <c r="E114" s="24">
        <v>23</v>
      </c>
      <c r="F114" s="24">
        <v>7</v>
      </c>
    </row>
    <row r="115" spans="1:6">
      <c r="A115" s="23" t="s">
        <v>217</v>
      </c>
      <c r="B115" s="24">
        <v>255</v>
      </c>
      <c r="C115" s="24">
        <v>202</v>
      </c>
      <c r="D115" s="24">
        <v>36</v>
      </c>
      <c r="E115" s="24">
        <v>15</v>
      </c>
      <c r="F115" s="24">
        <v>2</v>
      </c>
    </row>
    <row r="116" spans="1:6">
      <c r="A116" s="23" t="s">
        <v>218</v>
      </c>
      <c r="B116" s="24">
        <v>291</v>
      </c>
      <c r="C116" s="24">
        <v>245</v>
      </c>
      <c r="D116" s="24">
        <v>36</v>
      </c>
      <c r="E116" s="24">
        <v>4</v>
      </c>
      <c r="F116" s="24">
        <v>6</v>
      </c>
    </row>
    <row r="117" spans="1:6">
      <c r="A117" s="23" t="s">
        <v>219</v>
      </c>
      <c r="B117" s="24">
        <v>338</v>
      </c>
      <c r="C117" s="24">
        <v>272</v>
      </c>
      <c r="D117" s="24">
        <v>51</v>
      </c>
      <c r="E117" s="24">
        <v>13</v>
      </c>
      <c r="F117" s="24">
        <v>2</v>
      </c>
    </row>
    <row r="118" spans="1:6">
      <c r="A118" s="23" t="s">
        <v>220</v>
      </c>
      <c r="B118" s="24">
        <v>812</v>
      </c>
      <c r="C118" s="24">
        <v>641</v>
      </c>
      <c r="D118" s="24">
        <v>108</v>
      </c>
      <c r="E118" s="24">
        <v>51</v>
      </c>
      <c r="F118" s="24">
        <v>12</v>
      </c>
    </row>
    <row r="119" spans="1:6">
      <c r="A119" s="23" t="s">
        <v>221</v>
      </c>
      <c r="B119" s="24">
        <v>816</v>
      </c>
      <c r="C119" s="24">
        <v>644</v>
      </c>
      <c r="D119" s="24">
        <v>102</v>
      </c>
      <c r="E119" s="24">
        <v>57</v>
      </c>
      <c r="F119" s="24">
        <v>13</v>
      </c>
    </row>
    <row r="120" spans="1:6">
      <c r="A120" s="23" t="s">
        <v>152</v>
      </c>
      <c r="B120" s="24">
        <v>69</v>
      </c>
      <c r="C120" s="24">
        <v>51</v>
      </c>
      <c r="D120" s="24">
        <v>8</v>
      </c>
      <c r="E120" s="24">
        <v>9</v>
      </c>
      <c r="F120" s="24">
        <v>1</v>
      </c>
    </row>
    <row r="121" spans="1:6">
      <c r="A121" s="23" t="s">
        <v>222</v>
      </c>
      <c r="B121" s="24">
        <v>246</v>
      </c>
      <c r="C121" s="24">
        <v>173</v>
      </c>
      <c r="D121" s="24">
        <v>42</v>
      </c>
      <c r="E121" s="24">
        <v>25</v>
      </c>
      <c r="F121" s="24">
        <v>6</v>
      </c>
    </row>
    <row r="122" spans="1:6">
      <c r="A122" s="26" t="s">
        <v>128</v>
      </c>
      <c r="B122" s="27">
        <v>47</v>
      </c>
      <c r="C122" s="27">
        <v>35</v>
      </c>
      <c r="D122" s="27">
        <v>6</v>
      </c>
      <c r="E122" s="27">
        <v>3</v>
      </c>
      <c r="F122" s="27">
        <v>3</v>
      </c>
    </row>
  </sheetData>
  <phoneticPr fontId="2"/>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3FCD9-BD5B-4849-9AA9-6C32AB780576}">
  <sheetPr codeName="Sheet18"/>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HYPERLINK("#'目次'!B24","[18]")</f>
        <v>[18]</v>
      </c>
    </row>
    <row r="3" spans="1:6">
      <c r="A3" s="6" t="s">
        <v>114</v>
      </c>
      <c r="B3" s="7" t="s">
        <v>314</v>
      </c>
    </row>
    <row r="4" spans="1:6">
      <c r="A4" s="6" t="s">
        <v>114</v>
      </c>
      <c r="B4" s="7" t="s">
        <v>324</v>
      </c>
    </row>
    <row r="5" spans="1:6" s="21" customFormat="1" ht="24">
      <c r="A5" s="19" t="s">
        <v>114</v>
      </c>
      <c r="B5" s="20" t="s">
        <v>118</v>
      </c>
      <c r="C5" s="20" t="s">
        <v>287</v>
      </c>
      <c r="D5" s="20" t="s">
        <v>316</v>
      </c>
      <c r="E5" s="20" t="s">
        <v>317</v>
      </c>
      <c r="F5" s="20" t="s">
        <v>128</v>
      </c>
    </row>
    <row r="6" spans="1:6">
      <c r="A6" s="22" t="s">
        <v>121</v>
      </c>
      <c r="B6" s="9">
        <v>2677</v>
      </c>
      <c r="C6" s="9">
        <v>2031</v>
      </c>
      <c r="D6" s="9">
        <v>360</v>
      </c>
      <c r="E6" s="9">
        <v>238</v>
      </c>
      <c r="F6" s="9">
        <v>48</v>
      </c>
    </row>
    <row r="7" spans="1:6">
      <c r="A7" s="8" t="s">
        <v>122</v>
      </c>
      <c r="B7" s="8"/>
      <c r="C7" s="8"/>
      <c r="D7" s="8"/>
      <c r="E7" s="8"/>
      <c r="F7" s="8"/>
    </row>
    <row r="8" spans="1:6">
      <c r="A8" s="23" t="s">
        <v>123</v>
      </c>
      <c r="B8" s="24">
        <v>380</v>
      </c>
      <c r="C8" s="24">
        <v>325</v>
      </c>
      <c r="D8" s="24">
        <v>45</v>
      </c>
      <c r="E8" s="24">
        <v>8</v>
      </c>
      <c r="F8" s="24">
        <v>2</v>
      </c>
    </row>
    <row r="9" spans="1:6">
      <c r="A9" s="23" t="s">
        <v>124</v>
      </c>
      <c r="B9" s="24">
        <v>489</v>
      </c>
      <c r="C9" s="24">
        <v>408</v>
      </c>
      <c r="D9" s="24">
        <v>59</v>
      </c>
      <c r="E9" s="24">
        <v>19</v>
      </c>
      <c r="F9" s="24">
        <v>3</v>
      </c>
    </row>
    <row r="10" spans="1:6">
      <c r="A10" s="23" t="s">
        <v>125</v>
      </c>
      <c r="B10" s="24">
        <v>1114</v>
      </c>
      <c r="C10" s="24">
        <v>877</v>
      </c>
      <c r="D10" s="24">
        <v>167</v>
      </c>
      <c r="E10" s="24">
        <v>66</v>
      </c>
      <c r="F10" s="24">
        <v>4</v>
      </c>
    </row>
    <row r="11" spans="1:6">
      <c r="A11" s="23" t="s">
        <v>126</v>
      </c>
      <c r="B11" s="24">
        <v>521</v>
      </c>
      <c r="C11" s="24">
        <v>359</v>
      </c>
      <c r="D11" s="24">
        <v>71</v>
      </c>
      <c r="E11" s="24">
        <v>82</v>
      </c>
      <c r="F11" s="24">
        <v>9</v>
      </c>
    </row>
    <row r="12" spans="1:6">
      <c r="A12" s="23" t="s">
        <v>127</v>
      </c>
      <c r="B12" s="24">
        <v>129</v>
      </c>
      <c r="C12" s="24">
        <v>54</v>
      </c>
      <c r="D12" s="24">
        <v>14</v>
      </c>
      <c r="E12" s="24">
        <v>61</v>
      </c>
      <c r="F12" s="24">
        <v>0</v>
      </c>
    </row>
    <row r="13" spans="1:6">
      <c r="A13" s="23" t="s">
        <v>128</v>
      </c>
      <c r="B13" s="24">
        <v>44</v>
      </c>
      <c r="C13" s="24">
        <v>8</v>
      </c>
      <c r="D13" s="24">
        <v>4</v>
      </c>
      <c r="E13" s="24">
        <v>2</v>
      </c>
      <c r="F13" s="24">
        <v>30</v>
      </c>
    </row>
    <row r="14" spans="1:6">
      <c r="A14" s="8" t="s">
        <v>129</v>
      </c>
      <c r="B14" s="8"/>
      <c r="C14" s="8"/>
      <c r="D14" s="8"/>
      <c r="E14" s="8"/>
      <c r="F14" s="8"/>
    </row>
    <row r="15" spans="1:6">
      <c r="A15" s="23" t="s">
        <v>130</v>
      </c>
      <c r="B15" s="24">
        <v>799</v>
      </c>
      <c r="C15" s="24">
        <v>680</v>
      </c>
      <c r="D15" s="24">
        <v>90</v>
      </c>
      <c r="E15" s="24">
        <v>26</v>
      </c>
      <c r="F15" s="24">
        <v>3</v>
      </c>
    </row>
    <row r="16" spans="1:6">
      <c r="A16" s="23" t="s">
        <v>131</v>
      </c>
      <c r="B16" s="24">
        <v>1245</v>
      </c>
      <c r="C16" s="24">
        <v>972</v>
      </c>
      <c r="D16" s="24">
        <v>181</v>
      </c>
      <c r="E16" s="24">
        <v>83</v>
      </c>
      <c r="F16" s="24">
        <v>9</v>
      </c>
    </row>
    <row r="17" spans="1:6">
      <c r="A17" s="23" t="s">
        <v>132</v>
      </c>
      <c r="B17" s="24">
        <v>504</v>
      </c>
      <c r="C17" s="24">
        <v>332</v>
      </c>
      <c r="D17" s="24">
        <v>80</v>
      </c>
      <c r="E17" s="24">
        <v>88</v>
      </c>
      <c r="F17" s="24">
        <v>4</v>
      </c>
    </row>
    <row r="18" spans="1:6">
      <c r="A18" s="23" t="s">
        <v>133</v>
      </c>
      <c r="B18" s="24">
        <v>82</v>
      </c>
      <c r="C18" s="24">
        <v>41</v>
      </c>
      <c r="D18" s="24">
        <v>6</v>
      </c>
      <c r="E18" s="24">
        <v>35</v>
      </c>
      <c r="F18" s="24">
        <v>0</v>
      </c>
    </row>
    <row r="19" spans="1:6">
      <c r="A19" s="23" t="s">
        <v>128</v>
      </c>
      <c r="B19" s="24">
        <v>47</v>
      </c>
      <c r="C19" s="24">
        <v>6</v>
      </c>
      <c r="D19" s="24">
        <v>3</v>
      </c>
      <c r="E19" s="24">
        <v>6</v>
      </c>
      <c r="F19" s="24">
        <v>32</v>
      </c>
    </row>
    <row r="20" spans="1:6">
      <c r="A20" s="8" t="s">
        <v>134</v>
      </c>
      <c r="B20" s="8"/>
      <c r="C20" s="8"/>
      <c r="D20" s="8"/>
      <c r="E20" s="8"/>
      <c r="F20" s="8"/>
    </row>
    <row r="21" spans="1:6">
      <c r="A21" s="23" t="s">
        <v>135</v>
      </c>
      <c r="B21" s="24">
        <v>128</v>
      </c>
      <c r="C21" s="24">
        <v>91</v>
      </c>
      <c r="D21" s="24">
        <v>17</v>
      </c>
      <c r="E21" s="24">
        <v>20</v>
      </c>
      <c r="F21" s="24">
        <v>0</v>
      </c>
    </row>
    <row r="22" spans="1:6">
      <c r="A22" s="23" t="s">
        <v>136</v>
      </c>
      <c r="B22" s="24">
        <v>138</v>
      </c>
      <c r="C22" s="24">
        <v>103</v>
      </c>
      <c r="D22" s="24">
        <v>18</v>
      </c>
      <c r="E22" s="24">
        <v>15</v>
      </c>
      <c r="F22" s="24">
        <v>2</v>
      </c>
    </row>
    <row r="23" spans="1:6">
      <c r="A23" s="23" t="s">
        <v>137</v>
      </c>
      <c r="B23" s="24">
        <v>119</v>
      </c>
      <c r="C23" s="24">
        <v>102</v>
      </c>
      <c r="D23" s="24">
        <v>8</v>
      </c>
      <c r="E23" s="24">
        <v>8</v>
      </c>
      <c r="F23" s="24">
        <v>1</v>
      </c>
    </row>
    <row r="24" spans="1:6">
      <c r="A24" s="23" t="s">
        <v>138</v>
      </c>
      <c r="B24" s="24">
        <v>142</v>
      </c>
      <c r="C24" s="24">
        <v>114</v>
      </c>
      <c r="D24" s="24">
        <v>16</v>
      </c>
      <c r="E24" s="24">
        <v>10</v>
      </c>
      <c r="F24" s="24">
        <v>2</v>
      </c>
    </row>
    <row r="25" spans="1:6">
      <c r="A25" s="23" t="s">
        <v>139</v>
      </c>
      <c r="B25" s="24">
        <v>170</v>
      </c>
      <c r="C25" s="24">
        <v>131</v>
      </c>
      <c r="D25" s="24">
        <v>29</v>
      </c>
      <c r="E25" s="24">
        <v>10</v>
      </c>
      <c r="F25" s="24">
        <v>0</v>
      </c>
    </row>
    <row r="26" spans="1:6">
      <c r="A26" s="23" t="s">
        <v>140</v>
      </c>
      <c r="B26" s="24">
        <v>192</v>
      </c>
      <c r="C26" s="24">
        <v>151</v>
      </c>
      <c r="D26" s="24">
        <v>32</v>
      </c>
      <c r="E26" s="24">
        <v>8</v>
      </c>
      <c r="F26" s="24">
        <v>1</v>
      </c>
    </row>
    <row r="27" spans="1:6">
      <c r="A27" s="23" t="s">
        <v>141</v>
      </c>
      <c r="B27" s="24">
        <v>1405</v>
      </c>
      <c r="C27" s="24">
        <v>1088</v>
      </c>
      <c r="D27" s="24">
        <v>179</v>
      </c>
      <c r="E27" s="24">
        <v>128</v>
      </c>
      <c r="F27" s="24">
        <v>10</v>
      </c>
    </row>
    <row r="28" spans="1:6">
      <c r="A28" s="23" t="s">
        <v>142</v>
      </c>
      <c r="B28" s="24">
        <v>343</v>
      </c>
      <c r="C28" s="24">
        <v>243</v>
      </c>
      <c r="D28" s="24">
        <v>61</v>
      </c>
      <c r="E28" s="24">
        <v>38</v>
      </c>
      <c r="F28" s="24">
        <v>1</v>
      </c>
    </row>
    <row r="29" spans="1:6">
      <c r="A29" s="23" t="s">
        <v>128</v>
      </c>
      <c r="B29" s="24">
        <v>40</v>
      </c>
      <c r="C29" s="24">
        <v>8</v>
      </c>
      <c r="D29" s="24">
        <v>0</v>
      </c>
      <c r="E29" s="24">
        <v>1</v>
      </c>
      <c r="F29" s="24">
        <v>31</v>
      </c>
    </row>
    <row r="30" spans="1:6">
      <c r="A30" s="8" t="s">
        <v>143</v>
      </c>
      <c r="B30" s="8"/>
      <c r="C30" s="8"/>
      <c r="D30" s="8"/>
      <c r="E30" s="8"/>
      <c r="F30" s="8"/>
    </row>
    <row r="31" spans="1:6">
      <c r="A31" s="23" t="s">
        <v>144</v>
      </c>
      <c r="B31" s="24">
        <v>429</v>
      </c>
      <c r="C31" s="24">
        <v>369</v>
      </c>
      <c r="D31" s="24">
        <v>38</v>
      </c>
      <c r="E31" s="24">
        <v>19</v>
      </c>
      <c r="F31" s="24">
        <v>3</v>
      </c>
    </row>
    <row r="32" spans="1:6">
      <c r="A32" s="23" t="s">
        <v>145</v>
      </c>
      <c r="B32" s="24">
        <v>319</v>
      </c>
      <c r="C32" s="24">
        <v>266</v>
      </c>
      <c r="D32" s="24">
        <v>44</v>
      </c>
      <c r="E32" s="24">
        <v>7</v>
      </c>
      <c r="F32" s="24">
        <v>2</v>
      </c>
    </row>
    <row r="33" spans="1:6">
      <c r="A33" s="23" t="s">
        <v>146</v>
      </c>
      <c r="B33" s="24">
        <v>504</v>
      </c>
      <c r="C33" s="24">
        <v>414</v>
      </c>
      <c r="D33" s="24">
        <v>68</v>
      </c>
      <c r="E33" s="24">
        <v>19</v>
      </c>
      <c r="F33" s="24">
        <v>3</v>
      </c>
    </row>
    <row r="34" spans="1:6">
      <c r="A34" s="23" t="s">
        <v>147</v>
      </c>
      <c r="B34" s="24">
        <v>143</v>
      </c>
      <c r="C34" s="24">
        <v>115</v>
      </c>
      <c r="D34" s="24">
        <v>16</v>
      </c>
      <c r="E34" s="24">
        <v>9</v>
      </c>
      <c r="F34" s="24">
        <v>3</v>
      </c>
    </row>
    <row r="35" spans="1:6">
      <c r="A35" s="23" t="s">
        <v>148</v>
      </c>
      <c r="B35" s="24">
        <v>168</v>
      </c>
      <c r="C35" s="24">
        <v>134</v>
      </c>
      <c r="D35" s="24">
        <v>22</v>
      </c>
      <c r="E35" s="24">
        <v>9</v>
      </c>
      <c r="F35" s="24">
        <v>3</v>
      </c>
    </row>
    <row r="36" spans="1:6">
      <c r="A36" s="23" t="s">
        <v>149</v>
      </c>
      <c r="B36" s="24">
        <v>1270</v>
      </c>
      <c r="C36" s="24">
        <v>1025</v>
      </c>
      <c r="D36" s="24">
        <v>166</v>
      </c>
      <c r="E36" s="24">
        <v>68</v>
      </c>
      <c r="F36" s="24">
        <v>11</v>
      </c>
    </row>
    <row r="37" spans="1:6">
      <c r="A37" s="23" t="s">
        <v>150</v>
      </c>
      <c r="B37" s="24">
        <v>1642</v>
      </c>
      <c r="C37" s="24">
        <v>1352</v>
      </c>
      <c r="D37" s="24">
        <v>202</v>
      </c>
      <c r="E37" s="24">
        <v>77</v>
      </c>
      <c r="F37" s="24">
        <v>11</v>
      </c>
    </row>
    <row r="38" spans="1:6">
      <c r="A38" s="23" t="s">
        <v>151</v>
      </c>
      <c r="B38" s="24">
        <v>2266</v>
      </c>
      <c r="C38" s="24">
        <v>1784</v>
      </c>
      <c r="D38" s="24">
        <v>311</v>
      </c>
      <c r="E38" s="24">
        <v>159</v>
      </c>
      <c r="F38" s="24">
        <v>12</v>
      </c>
    </row>
    <row r="39" spans="1:6">
      <c r="A39" s="23" t="s">
        <v>152</v>
      </c>
      <c r="B39" s="24">
        <v>121</v>
      </c>
      <c r="C39" s="24">
        <v>55</v>
      </c>
      <c r="D39" s="24">
        <v>20</v>
      </c>
      <c r="E39" s="24">
        <v>44</v>
      </c>
      <c r="F39" s="24">
        <v>2</v>
      </c>
    </row>
    <row r="40" spans="1:6">
      <c r="A40" s="23" t="s">
        <v>128</v>
      </c>
      <c r="B40" s="24">
        <v>46</v>
      </c>
      <c r="C40" s="24">
        <v>4</v>
      </c>
      <c r="D40" s="24">
        <v>1</v>
      </c>
      <c r="E40" s="24">
        <v>11</v>
      </c>
      <c r="F40" s="24">
        <v>30</v>
      </c>
    </row>
    <row r="41" spans="1:6">
      <c r="A41" s="8" t="s">
        <v>153</v>
      </c>
      <c r="B41" s="8"/>
      <c r="C41" s="8"/>
      <c r="D41" s="8"/>
      <c r="E41" s="8"/>
      <c r="F41" s="8"/>
    </row>
    <row r="42" spans="1:6">
      <c r="A42" s="23" t="s">
        <v>154</v>
      </c>
      <c r="B42" s="24">
        <v>1344</v>
      </c>
      <c r="C42" s="24">
        <v>1070</v>
      </c>
      <c r="D42" s="24">
        <v>184</v>
      </c>
      <c r="E42" s="24">
        <v>83</v>
      </c>
      <c r="F42" s="24">
        <v>7</v>
      </c>
    </row>
    <row r="43" spans="1:6">
      <c r="A43" s="23" t="s">
        <v>155</v>
      </c>
      <c r="B43" s="24">
        <v>1107</v>
      </c>
      <c r="C43" s="24">
        <v>810</v>
      </c>
      <c r="D43" s="24">
        <v>166</v>
      </c>
      <c r="E43" s="24">
        <v>128</v>
      </c>
      <c r="F43" s="24">
        <v>3</v>
      </c>
    </row>
    <row r="44" spans="1:6">
      <c r="A44" s="23" t="s">
        <v>156</v>
      </c>
      <c r="B44" s="24">
        <v>1006</v>
      </c>
      <c r="C44" s="24">
        <v>756</v>
      </c>
      <c r="D44" s="24">
        <v>126</v>
      </c>
      <c r="E44" s="24">
        <v>121</v>
      </c>
      <c r="F44" s="24">
        <v>3</v>
      </c>
    </row>
    <row r="45" spans="1:6">
      <c r="A45" s="23" t="s">
        <v>157</v>
      </c>
      <c r="B45" s="24">
        <v>541</v>
      </c>
      <c r="C45" s="24">
        <v>402</v>
      </c>
      <c r="D45" s="24">
        <v>66</v>
      </c>
      <c r="E45" s="24">
        <v>71</v>
      </c>
      <c r="F45" s="24">
        <v>2</v>
      </c>
    </row>
    <row r="46" spans="1:6">
      <c r="A46" s="23" t="s">
        <v>158</v>
      </c>
      <c r="B46" s="24">
        <v>1510</v>
      </c>
      <c r="C46" s="24">
        <v>1166</v>
      </c>
      <c r="D46" s="24">
        <v>197</v>
      </c>
      <c r="E46" s="24">
        <v>138</v>
      </c>
      <c r="F46" s="24">
        <v>9</v>
      </c>
    </row>
    <row r="47" spans="1:6">
      <c r="A47" s="23" t="s">
        <v>159</v>
      </c>
      <c r="B47" s="24">
        <v>1011</v>
      </c>
      <c r="C47" s="24">
        <v>799</v>
      </c>
      <c r="D47" s="24">
        <v>135</v>
      </c>
      <c r="E47" s="24">
        <v>73</v>
      </c>
      <c r="F47" s="24">
        <v>4</v>
      </c>
    </row>
    <row r="48" spans="1:6">
      <c r="A48" s="23" t="s">
        <v>160</v>
      </c>
      <c r="B48" s="24">
        <v>1234</v>
      </c>
      <c r="C48" s="24">
        <v>1000</v>
      </c>
      <c r="D48" s="24">
        <v>161</v>
      </c>
      <c r="E48" s="24">
        <v>70</v>
      </c>
      <c r="F48" s="24">
        <v>3</v>
      </c>
    </row>
    <row r="49" spans="1:6">
      <c r="A49" s="23" t="s">
        <v>161</v>
      </c>
      <c r="B49" s="24">
        <v>443</v>
      </c>
      <c r="C49" s="24">
        <v>360</v>
      </c>
      <c r="D49" s="24">
        <v>55</v>
      </c>
      <c r="E49" s="24">
        <v>27</v>
      </c>
      <c r="F49" s="24">
        <v>1</v>
      </c>
    </row>
    <row r="50" spans="1:6">
      <c r="A50" s="23" t="s">
        <v>162</v>
      </c>
      <c r="B50" s="24">
        <v>1237</v>
      </c>
      <c r="C50" s="24">
        <v>992</v>
      </c>
      <c r="D50" s="24">
        <v>171</v>
      </c>
      <c r="E50" s="24">
        <v>71</v>
      </c>
      <c r="F50" s="24">
        <v>3</v>
      </c>
    </row>
    <row r="51" spans="1:6">
      <c r="A51" s="23" t="s">
        <v>152</v>
      </c>
      <c r="B51" s="24">
        <v>81</v>
      </c>
      <c r="C51" s="24">
        <v>56</v>
      </c>
      <c r="D51" s="24">
        <v>15</v>
      </c>
      <c r="E51" s="24">
        <v>7</v>
      </c>
      <c r="F51" s="24">
        <v>3</v>
      </c>
    </row>
    <row r="52" spans="1:6">
      <c r="A52" s="23" t="s">
        <v>163</v>
      </c>
      <c r="B52" s="24">
        <v>67</v>
      </c>
      <c r="C52" s="24">
        <v>56</v>
      </c>
      <c r="D52" s="24">
        <v>6</v>
      </c>
      <c r="E52" s="24">
        <v>5</v>
      </c>
      <c r="F52" s="24">
        <v>0</v>
      </c>
    </row>
    <row r="53" spans="1:6">
      <c r="A53" s="23" t="s">
        <v>128</v>
      </c>
      <c r="B53" s="24">
        <v>52</v>
      </c>
      <c r="C53" s="24">
        <v>20</v>
      </c>
      <c r="D53" s="24">
        <v>0</v>
      </c>
      <c r="E53" s="24">
        <v>3</v>
      </c>
      <c r="F53" s="24">
        <v>29</v>
      </c>
    </row>
    <row r="54" spans="1:6">
      <c r="A54" s="8" t="s">
        <v>164</v>
      </c>
      <c r="B54" s="8"/>
      <c r="C54" s="8"/>
      <c r="D54" s="8"/>
      <c r="E54" s="8"/>
      <c r="F54" s="8"/>
    </row>
    <row r="55" spans="1:6">
      <c r="A55" s="23" t="s">
        <v>165</v>
      </c>
      <c r="B55" s="24">
        <v>209</v>
      </c>
      <c r="C55" s="24">
        <v>181</v>
      </c>
      <c r="D55" s="24">
        <v>21</v>
      </c>
      <c r="E55" s="24">
        <v>7</v>
      </c>
      <c r="F55" s="24">
        <v>0</v>
      </c>
    </row>
    <row r="56" spans="1:6">
      <c r="A56" s="23" t="s">
        <v>166</v>
      </c>
      <c r="B56" s="24">
        <v>1043</v>
      </c>
      <c r="C56" s="24">
        <v>851</v>
      </c>
      <c r="D56" s="24">
        <v>125</v>
      </c>
      <c r="E56" s="24">
        <v>46</v>
      </c>
      <c r="F56" s="24">
        <v>21</v>
      </c>
    </row>
    <row r="57" spans="1:6">
      <c r="A57" s="23" t="s">
        <v>167</v>
      </c>
      <c r="B57" s="24">
        <v>963</v>
      </c>
      <c r="C57" s="24">
        <v>720</v>
      </c>
      <c r="D57" s="24">
        <v>143</v>
      </c>
      <c r="E57" s="24">
        <v>82</v>
      </c>
      <c r="F57" s="24">
        <v>18</v>
      </c>
    </row>
    <row r="58" spans="1:6">
      <c r="A58" s="23" t="s">
        <v>168</v>
      </c>
      <c r="B58" s="24">
        <v>338</v>
      </c>
      <c r="C58" s="24">
        <v>201</v>
      </c>
      <c r="D58" s="24">
        <v>61</v>
      </c>
      <c r="E58" s="24">
        <v>69</v>
      </c>
      <c r="F58" s="24">
        <v>7</v>
      </c>
    </row>
    <row r="59" spans="1:6">
      <c r="A59" s="23" t="s">
        <v>169</v>
      </c>
      <c r="B59" s="24">
        <v>94</v>
      </c>
      <c r="C59" s="24">
        <v>55</v>
      </c>
      <c r="D59" s="24">
        <v>6</v>
      </c>
      <c r="E59" s="24">
        <v>32</v>
      </c>
      <c r="F59" s="24">
        <v>1</v>
      </c>
    </row>
    <row r="60" spans="1:6">
      <c r="A60" s="23" t="s">
        <v>128</v>
      </c>
      <c r="B60" s="24">
        <v>30</v>
      </c>
      <c r="C60" s="24">
        <v>23</v>
      </c>
      <c r="D60" s="24">
        <v>4</v>
      </c>
      <c r="E60" s="24">
        <v>2</v>
      </c>
      <c r="F60" s="24">
        <v>1</v>
      </c>
    </row>
    <row r="61" spans="1:6">
      <c r="A61" s="8" t="s">
        <v>170</v>
      </c>
      <c r="B61" s="8"/>
      <c r="C61" s="8"/>
      <c r="D61" s="8"/>
      <c r="E61" s="8"/>
      <c r="F61" s="8"/>
    </row>
    <row r="62" spans="1:6">
      <c r="A62" s="23" t="s">
        <v>171</v>
      </c>
      <c r="B62" s="24">
        <v>386</v>
      </c>
      <c r="C62" s="24">
        <v>308</v>
      </c>
      <c r="D62" s="24">
        <v>38</v>
      </c>
      <c r="E62" s="24">
        <v>31</v>
      </c>
      <c r="F62" s="24">
        <v>9</v>
      </c>
    </row>
    <row r="63" spans="1:6">
      <c r="A63" s="23" t="s">
        <v>172</v>
      </c>
      <c r="B63" s="24">
        <v>919</v>
      </c>
      <c r="C63" s="24">
        <v>731</v>
      </c>
      <c r="D63" s="24">
        <v>108</v>
      </c>
      <c r="E63" s="24">
        <v>65</v>
      </c>
      <c r="F63" s="24">
        <v>15</v>
      </c>
    </row>
    <row r="64" spans="1:6">
      <c r="A64" s="23" t="s">
        <v>173</v>
      </c>
      <c r="B64" s="24">
        <v>978</v>
      </c>
      <c r="C64" s="24">
        <v>723</v>
      </c>
      <c r="D64" s="24">
        <v>143</v>
      </c>
      <c r="E64" s="24">
        <v>99</v>
      </c>
      <c r="F64" s="24">
        <v>13</v>
      </c>
    </row>
    <row r="65" spans="1:6">
      <c r="A65" s="23" t="s">
        <v>174</v>
      </c>
      <c r="B65" s="24">
        <v>347</v>
      </c>
      <c r="C65" s="24">
        <v>235</v>
      </c>
      <c r="D65" s="24">
        <v>68</v>
      </c>
      <c r="E65" s="24">
        <v>37</v>
      </c>
      <c r="F65" s="24">
        <v>7</v>
      </c>
    </row>
    <row r="66" spans="1:6">
      <c r="A66" s="23" t="s">
        <v>128</v>
      </c>
      <c r="B66" s="24">
        <v>47</v>
      </c>
      <c r="C66" s="24">
        <v>34</v>
      </c>
      <c r="D66" s="24">
        <v>3</v>
      </c>
      <c r="E66" s="24">
        <v>6</v>
      </c>
      <c r="F66" s="24">
        <v>4</v>
      </c>
    </row>
    <row r="67" spans="1:6">
      <c r="A67" s="8" t="s">
        <v>175</v>
      </c>
      <c r="B67" s="8"/>
      <c r="C67" s="8"/>
      <c r="D67" s="8"/>
      <c r="E67" s="8"/>
      <c r="F67" s="8"/>
    </row>
    <row r="68" spans="1:6">
      <c r="A68" s="23" t="s">
        <v>176</v>
      </c>
      <c r="B68" s="24">
        <v>425</v>
      </c>
      <c r="C68" s="24">
        <v>359</v>
      </c>
      <c r="D68" s="24">
        <v>45</v>
      </c>
      <c r="E68" s="24">
        <v>11</v>
      </c>
      <c r="F68" s="24">
        <v>10</v>
      </c>
    </row>
    <row r="69" spans="1:6">
      <c r="A69" s="23" t="s">
        <v>177</v>
      </c>
      <c r="B69" s="24">
        <v>811</v>
      </c>
      <c r="C69" s="24">
        <v>682</v>
      </c>
      <c r="D69" s="24">
        <v>100</v>
      </c>
      <c r="E69" s="24">
        <v>15</v>
      </c>
      <c r="F69" s="24">
        <v>14</v>
      </c>
    </row>
    <row r="70" spans="1:6">
      <c r="A70" s="23" t="s">
        <v>178</v>
      </c>
      <c r="B70" s="24">
        <v>207</v>
      </c>
      <c r="C70" s="24">
        <v>167</v>
      </c>
      <c r="D70" s="24">
        <v>32</v>
      </c>
      <c r="E70" s="24">
        <v>7</v>
      </c>
      <c r="F70" s="24">
        <v>1</v>
      </c>
    </row>
    <row r="71" spans="1:6">
      <c r="A71" s="23" t="s">
        <v>179</v>
      </c>
      <c r="B71" s="24">
        <v>154</v>
      </c>
      <c r="C71" s="24">
        <v>128</v>
      </c>
      <c r="D71" s="24">
        <v>24</v>
      </c>
      <c r="E71" s="24">
        <v>2</v>
      </c>
      <c r="F71" s="24">
        <v>0</v>
      </c>
    </row>
    <row r="72" spans="1:6">
      <c r="A72" s="23" t="s">
        <v>180</v>
      </c>
      <c r="B72" s="24">
        <v>318</v>
      </c>
      <c r="C72" s="24">
        <v>250</v>
      </c>
      <c r="D72" s="24">
        <v>58</v>
      </c>
      <c r="E72" s="24">
        <v>6</v>
      </c>
      <c r="F72" s="24">
        <v>4</v>
      </c>
    </row>
    <row r="73" spans="1:6">
      <c r="A73" s="23" t="s">
        <v>181</v>
      </c>
      <c r="B73" s="24">
        <v>203</v>
      </c>
      <c r="C73" s="24">
        <v>158</v>
      </c>
      <c r="D73" s="24">
        <v>38</v>
      </c>
      <c r="E73" s="24">
        <v>5</v>
      </c>
      <c r="F73" s="24">
        <v>2</v>
      </c>
    </row>
    <row r="74" spans="1:6">
      <c r="A74" s="23" t="s">
        <v>182</v>
      </c>
      <c r="B74" s="24">
        <v>79</v>
      </c>
      <c r="C74" s="24">
        <v>60</v>
      </c>
      <c r="D74" s="24">
        <v>8</v>
      </c>
      <c r="E74" s="24">
        <v>10</v>
      </c>
      <c r="F74" s="24">
        <v>1</v>
      </c>
    </row>
    <row r="75" spans="1:6">
      <c r="A75" s="23" t="s">
        <v>183</v>
      </c>
      <c r="B75" s="24">
        <v>68</v>
      </c>
      <c r="C75" s="24">
        <v>53</v>
      </c>
      <c r="D75" s="24">
        <v>14</v>
      </c>
      <c r="E75" s="24">
        <v>0</v>
      </c>
      <c r="F75" s="24">
        <v>1</v>
      </c>
    </row>
    <row r="76" spans="1:6">
      <c r="A76" s="23" t="s">
        <v>184</v>
      </c>
      <c r="B76" s="24">
        <v>586</v>
      </c>
      <c r="C76" s="24">
        <v>471</v>
      </c>
      <c r="D76" s="24">
        <v>88</v>
      </c>
      <c r="E76" s="24">
        <v>18</v>
      </c>
      <c r="F76" s="24">
        <v>9</v>
      </c>
    </row>
    <row r="77" spans="1:6">
      <c r="A77" s="23" t="s">
        <v>185</v>
      </c>
      <c r="B77" s="24">
        <v>276</v>
      </c>
      <c r="C77" s="24">
        <v>222</v>
      </c>
      <c r="D77" s="24">
        <v>45</v>
      </c>
      <c r="E77" s="24">
        <v>6</v>
      </c>
      <c r="F77" s="24">
        <v>3</v>
      </c>
    </row>
    <row r="78" spans="1:6">
      <c r="A78" s="23" t="s">
        <v>152</v>
      </c>
      <c r="B78" s="24">
        <v>197</v>
      </c>
      <c r="C78" s="24">
        <v>147</v>
      </c>
      <c r="D78" s="24">
        <v>33</v>
      </c>
      <c r="E78" s="24">
        <v>12</v>
      </c>
      <c r="F78" s="24">
        <v>5</v>
      </c>
    </row>
    <row r="79" spans="1:6">
      <c r="A79" s="23" t="s">
        <v>186</v>
      </c>
      <c r="B79" s="24">
        <v>944</v>
      </c>
      <c r="C79" s="24">
        <v>638</v>
      </c>
      <c r="D79" s="24">
        <v>128</v>
      </c>
      <c r="E79" s="24">
        <v>165</v>
      </c>
      <c r="F79" s="24">
        <v>13</v>
      </c>
    </row>
    <row r="80" spans="1:6">
      <c r="A80" s="23" t="s">
        <v>128</v>
      </c>
      <c r="B80" s="24">
        <v>41</v>
      </c>
      <c r="C80" s="24">
        <v>30</v>
      </c>
      <c r="D80" s="24">
        <v>1</v>
      </c>
      <c r="E80" s="24">
        <v>7</v>
      </c>
      <c r="F80" s="24">
        <v>3</v>
      </c>
    </row>
    <row r="81" spans="1:6">
      <c r="A81" s="8" t="s">
        <v>187</v>
      </c>
      <c r="B81" s="8"/>
      <c r="C81" s="8"/>
      <c r="D81" s="8"/>
      <c r="E81" s="8"/>
      <c r="F81" s="8"/>
    </row>
    <row r="82" spans="1:6">
      <c r="A82" s="23" t="s">
        <v>188</v>
      </c>
      <c r="B82" s="24">
        <v>2041</v>
      </c>
      <c r="C82" s="24">
        <v>1542</v>
      </c>
      <c r="D82" s="24">
        <v>300</v>
      </c>
      <c r="E82" s="24">
        <v>172</v>
      </c>
      <c r="F82" s="24">
        <v>27</v>
      </c>
    </row>
    <row r="83" spans="1:6">
      <c r="A83" s="23" t="s">
        <v>189</v>
      </c>
      <c r="B83" s="24">
        <v>221</v>
      </c>
      <c r="C83" s="24">
        <v>182</v>
      </c>
      <c r="D83" s="24">
        <v>22</v>
      </c>
      <c r="E83" s="24">
        <v>13</v>
      </c>
      <c r="F83" s="24">
        <v>4</v>
      </c>
    </row>
    <row r="84" spans="1:6">
      <c r="A84" s="23" t="s">
        <v>190</v>
      </c>
      <c r="B84" s="24">
        <v>64</v>
      </c>
      <c r="C84" s="24">
        <v>45</v>
      </c>
      <c r="D84" s="24">
        <v>12</v>
      </c>
      <c r="E84" s="24">
        <v>5</v>
      </c>
      <c r="F84" s="24">
        <v>2</v>
      </c>
    </row>
    <row r="85" spans="1:6">
      <c r="A85" s="23" t="s">
        <v>191</v>
      </c>
      <c r="B85" s="24">
        <v>158</v>
      </c>
      <c r="C85" s="24">
        <v>129</v>
      </c>
      <c r="D85" s="24">
        <v>12</v>
      </c>
      <c r="E85" s="24">
        <v>12</v>
      </c>
      <c r="F85" s="24">
        <v>5</v>
      </c>
    </row>
    <row r="86" spans="1:6">
      <c r="A86" s="23" t="s">
        <v>192</v>
      </c>
      <c r="B86" s="24">
        <v>120</v>
      </c>
      <c r="C86" s="24">
        <v>95</v>
      </c>
      <c r="D86" s="24">
        <v>12</v>
      </c>
      <c r="E86" s="24">
        <v>10</v>
      </c>
      <c r="F86" s="24">
        <v>3</v>
      </c>
    </row>
    <row r="87" spans="1:6">
      <c r="A87" s="23" t="s">
        <v>193</v>
      </c>
      <c r="B87" s="24">
        <v>10</v>
      </c>
      <c r="C87" s="24">
        <v>1</v>
      </c>
      <c r="D87" s="24">
        <v>1</v>
      </c>
      <c r="E87" s="24">
        <v>8</v>
      </c>
      <c r="F87" s="24">
        <v>0</v>
      </c>
    </row>
    <row r="88" spans="1:6">
      <c r="A88" s="23" t="s">
        <v>152</v>
      </c>
      <c r="B88" s="24">
        <v>39</v>
      </c>
      <c r="C88" s="24">
        <v>20</v>
      </c>
      <c r="D88" s="24">
        <v>1</v>
      </c>
      <c r="E88" s="24">
        <v>14</v>
      </c>
      <c r="F88" s="24">
        <v>4</v>
      </c>
    </row>
    <row r="89" spans="1:6">
      <c r="A89" s="23" t="s">
        <v>128</v>
      </c>
      <c r="B89" s="24">
        <v>24</v>
      </c>
      <c r="C89" s="24">
        <v>17</v>
      </c>
      <c r="D89" s="24">
        <v>0</v>
      </c>
      <c r="E89" s="24">
        <v>4</v>
      </c>
      <c r="F89" s="24">
        <v>3</v>
      </c>
    </row>
    <row r="90" spans="1:6">
      <c r="A90" s="8" t="s">
        <v>194</v>
      </c>
      <c r="B90" s="8"/>
      <c r="C90" s="8"/>
      <c r="D90" s="8"/>
      <c r="E90" s="8"/>
      <c r="F90" s="8"/>
    </row>
    <row r="91" spans="1:6">
      <c r="A91" s="23" t="s">
        <v>195</v>
      </c>
      <c r="B91" s="24">
        <v>1341</v>
      </c>
      <c r="C91" s="24">
        <v>1098</v>
      </c>
      <c r="D91" s="24">
        <v>166</v>
      </c>
      <c r="E91" s="24">
        <v>55</v>
      </c>
      <c r="F91" s="24">
        <v>22</v>
      </c>
    </row>
    <row r="92" spans="1:6">
      <c r="A92" s="23" t="s">
        <v>196</v>
      </c>
      <c r="B92" s="24">
        <v>523</v>
      </c>
      <c r="C92" s="24">
        <v>444</v>
      </c>
      <c r="D92" s="24">
        <v>61</v>
      </c>
      <c r="E92" s="24">
        <v>11</v>
      </c>
      <c r="F92" s="24">
        <v>7</v>
      </c>
    </row>
    <row r="93" spans="1:6">
      <c r="A93" s="23" t="s">
        <v>197</v>
      </c>
      <c r="B93" s="24">
        <v>116</v>
      </c>
      <c r="C93" s="24">
        <v>98</v>
      </c>
      <c r="D93" s="24">
        <v>14</v>
      </c>
      <c r="E93" s="24">
        <v>1</v>
      </c>
      <c r="F93" s="24">
        <v>3</v>
      </c>
    </row>
    <row r="94" spans="1:6">
      <c r="A94" s="23" t="s">
        <v>198</v>
      </c>
      <c r="B94" s="24">
        <v>25</v>
      </c>
      <c r="C94" s="24">
        <v>15</v>
      </c>
      <c r="D94" s="24">
        <v>6</v>
      </c>
      <c r="E94" s="24">
        <v>3</v>
      </c>
      <c r="F94" s="24">
        <v>1</v>
      </c>
    </row>
    <row r="95" spans="1:6">
      <c r="A95" s="23" t="s">
        <v>199</v>
      </c>
      <c r="B95" s="24">
        <v>68</v>
      </c>
      <c r="C95" s="24">
        <v>58</v>
      </c>
      <c r="D95" s="24">
        <v>9</v>
      </c>
      <c r="E95" s="24">
        <v>0</v>
      </c>
      <c r="F95" s="24">
        <v>1</v>
      </c>
    </row>
    <row r="96" spans="1:6">
      <c r="A96" s="23" t="s">
        <v>200</v>
      </c>
      <c r="B96" s="24">
        <v>1248</v>
      </c>
      <c r="C96" s="24">
        <v>1024</v>
      </c>
      <c r="D96" s="24">
        <v>181</v>
      </c>
      <c r="E96" s="24">
        <v>27</v>
      </c>
      <c r="F96" s="24">
        <v>16</v>
      </c>
    </row>
    <row r="97" spans="1:6">
      <c r="A97" s="23" t="s">
        <v>201</v>
      </c>
      <c r="B97" s="24">
        <v>725</v>
      </c>
      <c r="C97" s="24">
        <v>485</v>
      </c>
      <c r="D97" s="24">
        <v>115</v>
      </c>
      <c r="E97" s="24">
        <v>112</v>
      </c>
      <c r="F97" s="24">
        <v>13</v>
      </c>
    </row>
    <row r="98" spans="1:6">
      <c r="A98" s="23" t="s">
        <v>202</v>
      </c>
      <c r="B98" s="24">
        <v>550</v>
      </c>
      <c r="C98" s="24">
        <v>485</v>
      </c>
      <c r="D98" s="24">
        <v>40</v>
      </c>
      <c r="E98" s="24">
        <v>14</v>
      </c>
      <c r="F98" s="24">
        <v>11</v>
      </c>
    </row>
    <row r="99" spans="1:6">
      <c r="A99" s="23" t="s">
        <v>203</v>
      </c>
      <c r="B99" s="24">
        <v>563</v>
      </c>
      <c r="C99" s="24">
        <v>506</v>
      </c>
      <c r="D99" s="24">
        <v>43</v>
      </c>
      <c r="E99" s="24">
        <v>6</v>
      </c>
      <c r="F99" s="24">
        <v>8</v>
      </c>
    </row>
    <row r="100" spans="1:6">
      <c r="A100" s="23" t="s">
        <v>204</v>
      </c>
      <c r="B100" s="24">
        <v>319</v>
      </c>
      <c r="C100" s="24">
        <v>245</v>
      </c>
      <c r="D100" s="24">
        <v>34</v>
      </c>
      <c r="E100" s="24">
        <v>33</v>
      </c>
      <c r="F100" s="24">
        <v>7</v>
      </c>
    </row>
    <row r="101" spans="1:6">
      <c r="A101" s="23" t="s">
        <v>205</v>
      </c>
      <c r="B101" s="24">
        <v>6</v>
      </c>
      <c r="C101" s="24">
        <v>5</v>
      </c>
      <c r="D101" s="24">
        <v>0</v>
      </c>
      <c r="E101" s="24">
        <v>1</v>
      </c>
      <c r="F101" s="24">
        <v>0</v>
      </c>
    </row>
    <row r="102" spans="1:6">
      <c r="A102" s="23" t="s">
        <v>206</v>
      </c>
      <c r="B102" s="24">
        <v>42</v>
      </c>
      <c r="C102" s="24">
        <v>2</v>
      </c>
      <c r="D102" s="24">
        <v>6</v>
      </c>
      <c r="E102" s="24">
        <v>33</v>
      </c>
      <c r="F102" s="24">
        <v>1</v>
      </c>
    </row>
    <row r="103" spans="1:6">
      <c r="A103" s="23" t="s">
        <v>152</v>
      </c>
      <c r="B103" s="24">
        <v>39</v>
      </c>
      <c r="C103" s="24">
        <v>12</v>
      </c>
      <c r="D103" s="24">
        <v>6</v>
      </c>
      <c r="E103" s="24">
        <v>19</v>
      </c>
      <c r="F103" s="24">
        <v>2</v>
      </c>
    </row>
    <row r="104" spans="1:6">
      <c r="A104" s="23" t="s">
        <v>128</v>
      </c>
      <c r="B104" s="24">
        <v>193</v>
      </c>
      <c r="C104" s="24">
        <v>135</v>
      </c>
      <c r="D104" s="24">
        <v>34</v>
      </c>
      <c r="E104" s="24">
        <v>15</v>
      </c>
      <c r="F104" s="24">
        <v>9</v>
      </c>
    </row>
    <row r="105" spans="1:6">
      <c r="A105" s="8" t="s">
        <v>207</v>
      </c>
      <c r="B105" s="8"/>
      <c r="C105" s="8"/>
      <c r="D105" s="8"/>
      <c r="E105" s="8"/>
      <c r="F105" s="8"/>
    </row>
    <row r="106" spans="1:6">
      <c r="A106" s="23" t="s">
        <v>208</v>
      </c>
      <c r="B106" s="24">
        <v>1480</v>
      </c>
      <c r="C106" s="24">
        <v>1105</v>
      </c>
      <c r="D106" s="24">
        <v>191</v>
      </c>
      <c r="E106" s="24">
        <v>164</v>
      </c>
      <c r="F106" s="24">
        <v>20</v>
      </c>
    </row>
    <row r="107" spans="1:6">
      <c r="A107" s="23" t="s">
        <v>209</v>
      </c>
      <c r="B107" s="24">
        <v>1280</v>
      </c>
      <c r="C107" s="24">
        <v>965</v>
      </c>
      <c r="D107" s="24">
        <v>174</v>
      </c>
      <c r="E107" s="24">
        <v>119</v>
      </c>
      <c r="F107" s="24">
        <v>22</v>
      </c>
    </row>
    <row r="108" spans="1:6">
      <c r="A108" s="23" t="s">
        <v>210</v>
      </c>
      <c r="B108" s="24">
        <v>1167</v>
      </c>
      <c r="C108" s="24">
        <v>882</v>
      </c>
      <c r="D108" s="24">
        <v>165</v>
      </c>
      <c r="E108" s="24">
        <v>102</v>
      </c>
      <c r="F108" s="24">
        <v>18</v>
      </c>
    </row>
    <row r="109" spans="1:6">
      <c r="A109" s="23" t="s">
        <v>211</v>
      </c>
      <c r="B109" s="24">
        <v>715</v>
      </c>
      <c r="C109" s="24">
        <v>548</v>
      </c>
      <c r="D109" s="24">
        <v>98</v>
      </c>
      <c r="E109" s="24">
        <v>57</v>
      </c>
      <c r="F109" s="24">
        <v>12</v>
      </c>
    </row>
    <row r="110" spans="1:6">
      <c r="A110" s="23" t="s">
        <v>212</v>
      </c>
      <c r="B110" s="24">
        <v>387</v>
      </c>
      <c r="C110" s="24">
        <v>312</v>
      </c>
      <c r="D110" s="24">
        <v>57</v>
      </c>
      <c r="E110" s="24">
        <v>11</v>
      </c>
      <c r="F110" s="24">
        <v>7</v>
      </c>
    </row>
    <row r="111" spans="1:6">
      <c r="A111" s="23" t="s">
        <v>213</v>
      </c>
      <c r="B111" s="24">
        <v>404</v>
      </c>
      <c r="C111" s="24">
        <v>323</v>
      </c>
      <c r="D111" s="24">
        <v>39</v>
      </c>
      <c r="E111" s="24">
        <v>32</v>
      </c>
      <c r="F111" s="24">
        <v>10</v>
      </c>
    </row>
    <row r="112" spans="1:6">
      <c r="A112" s="23" t="s">
        <v>214</v>
      </c>
      <c r="B112" s="24">
        <v>595</v>
      </c>
      <c r="C112" s="24">
        <v>470</v>
      </c>
      <c r="D112" s="24">
        <v>77</v>
      </c>
      <c r="E112" s="24">
        <v>40</v>
      </c>
      <c r="F112" s="24">
        <v>8</v>
      </c>
    </row>
    <row r="113" spans="1:6">
      <c r="A113" s="23" t="s">
        <v>215</v>
      </c>
      <c r="B113" s="24">
        <v>215</v>
      </c>
      <c r="C113" s="24">
        <v>171</v>
      </c>
      <c r="D113" s="24">
        <v>28</v>
      </c>
      <c r="E113" s="24">
        <v>12</v>
      </c>
      <c r="F113" s="24">
        <v>4</v>
      </c>
    </row>
    <row r="114" spans="1:6">
      <c r="A114" s="23" t="s">
        <v>216</v>
      </c>
      <c r="B114" s="24">
        <v>248</v>
      </c>
      <c r="C114" s="24">
        <v>190</v>
      </c>
      <c r="D114" s="24">
        <v>35</v>
      </c>
      <c r="E114" s="24">
        <v>17</v>
      </c>
      <c r="F114" s="24">
        <v>6</v>
      </c>
    </row>
    <row r="115" spans="1:6">
      <c r="A115" s="23" t="s">
        <v>217</v>
      </c>
      <c r="B115" s="24">
        <v>255</v>
      </c>
      <c r="C115" s="24">
        <v>209</v>
      </c>
      <c r="D115" s="24">
        <v>31</v>
      </c>
      <c r="E115" s="24">
        <v>13</v>
      </c>
      <c r="F115" s="24">
        <v>2</v>
      </c>
    </row>
    <row r="116" spans="1:6">
      <c r="A116" s="23" t="s">
        <v>218</v>
      </c>
      <c r="B116" s="24">
        <v>291</v>
      </c>
      <c r="C116" s="24">
        <v>253</v>
      </c>
      <c r="D116" s="24">
        <v>30</v>
      </c>
      <c r="E116" s="24">
        <v>2</v>
      </c>
      <c r="F116" s="24">
        <v>6</v>
      </c>
    </row>
    <row r="117" spans="1:6">
      <c r="A117" s="23" t="s">
        <v>219</v>
      </c>
      <c r="B117" s="24">
        <v>338</v>
      </c>
      <c r="C117" s="24">
        <v>275</v>
      </c>
      <c r="D117" s="24">
        <v>47</v>
      </c>
      <c r="E117" s="24">
        <v>14</v>
      </c>
      <c r="F117" s="24">
        <v>2</v>
      </c>
    </row>
    <row r="118" spans="1:6">
      <c r="A118" s="23" t="s">
        <v>220</v>
      </c>
      <c r="B118" s="24">
        <v>812</v>
      </c>
      <c r="C118" s="24">
        <v>657</v>
      </c>
      <c r="D118" s="24">
        <v>100</v>
      </c>
      <c r="E118" s="24">
        <v>44</v>
      </c>
      <c r="F118" s="24">
        <v>11</v>
      </c>
    </row>
    <row r="119" spans="1:6">
      <c r="A119" s="23" t="s">
        <v>221</v>
      </c>
      <c r="B119" s="24">
        <v>816</v>
      </c>
      <c r="C119" s="24">
        <v>651</v>
      </c>
      <c r="D119" s="24">
        <v>104</v>
      </c>
      <c r="E119" s="24">
        <v>47</v>
      </c>
      <c r="F119" s="24">
        <v>14</v>
      </c>
    </row>
    <row r="120" spans="1:6">
      <c r="A120" s="23" t="s">
        <v>152</v>
      </c>
      <c r="B120" s="24">
        <v>69</v>
      </c>
      <c r="C120" s="24">
        <v>51</v>
      </c>
      <c r="D120" s="24">
        <v>10</v>
      </c>
      <c r="E120" s="24">
        <v>7</v>
      </c>
      <c r="F120" s="24">
        <v>1</v>
      </c>
    </row>
    <row r="121" spans="1:6">
      <c r="A121" s="23" t="s">
        <v>222</v>
      </c>
      <c r="B121" s="24">
        <v>246</v>
      </c>
      <c r="C121" s="24">
        <v>180</v>
      </c>
      <c r="D121" s="24">
        <v>38</v>
      </c>
      <c r="E121" s="24">
        <v>24</v>
      </c>
      <c r="F121" s="24">
        <v>4</v>
      </c>
    </row>
    <row r="122" spans="1:6">
      <c r="A122" s="26" t="s">
        <v>128</v>
      </c>
      <c r="B122" s="27">
        <v>47</v>
      </c>
      <c r="C122" s="27">
        <v>37</v>
      </c>
      <c r="D122" s="27">
        <v>4</v>
      </c>
      <c r="E122" s="27">
        <v>4</v>
      </c>
      <c r="F122" s="27">
        <v>2</v>
      </c>
    </row>
  </sheetData>
  <phoneticPr fontId="2"/>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0FCFB-1642-4744-8EDA-672AE2AF7FA6}">
  <sheetPr codeName="Sheet19"/>
  <dimension ref="A1:I121"/>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HYPERLINK("#'目次'!B25","[19]")</f>
        <v>[19]</v>
      </c>
    </row>
    <row r="3" spans="1:9">
      <c r="A3" s="6" t="s">
        <v>114</v>
      </c>
      <c r="B3" s="7" t="s">
        <v>325</v>
      </c>
    </row>
    <row r="4" spans="1:9" s="21" customFormat="1" ht="36">
      <c r="A4" s="19" t="s">
        <v>114</v>
      </c>
      <c r="B4" s="20" t="s">
        <v>118</v>
      </c>
      <c r="C4" s="20" t="s">
        <v>130</v>
      </c>
      <c r="D4" s="20" t="s">
        <v>131</v>
      </c>
      <c r="E4" s="20" t="s">
        <v>132</v>
      </c>
      <c r="F4" s="20" t="s">
        <v>133</v>
      </c>
      <c r="G4" s="20" t="s">
        <v>128</v>
      </c>
      <c r="H4" s="20" t="s">
        <v>326</v>
      </c>
      <c r="I4" s="20" t="s">
        <v>327</v>
      </c>
    </row>
    <row r="5" spans="1:9">
      <c r="A5" s="22" t="s">
        <v>121</v>
      </c>
      <c r="B5" s="9">
        <v>2677</v>
      </c>
      <c r="C5" s="9">
        <v>799</v>
      </c>
      <c r="D5" s="9">
        <v>1245</v>
      </c>
      <c r="E5" s="9">
        <v>504</v>
      </c>
      <c r="F5" s="9">
        <v>82</v>
      </c>
      <c r="G5" s="9">
        <v>47</v>
      </c>
      <c r="H5" s="9">
        <v>2044</v>
      </c>
      <c r="I5" s="9">
        <v>586</v>
      </c>
    </row>
    <row r="6" spans="1:9">
      <c r="A6" s="8" t="s">
        <v>122</v>
      </c>
      <c r="B6" s="8"/>
      <c r="C6" s="8"/>
      <c r="D6" s="8"/>
      <c r="E6" s="8"/>
      <c r="F6" s="8"/>
      <c r="G6" s="8"/>
      <c r="H6" s="8"/>
      <c r="I6" s="8"/>
    </row>
    <row r="7" spans="1:9">
      <c r="A7" s="23" t="s">
        <v>123</v>
      </c>
      <c r="B7" s="24">
        <v>380</v>
      </c>
      <c r="C7" s="24">
        <v>250</v>
      </c>
      <c r="D7" s="24">
        <v>110</v>
      </c>
      <c r="E7" s="24">
        <v>17</v>
      </c>
      <c r="F7" s="24">
        <v>2</v>
      </c>
      <c r="G7" s="24">
        <v>1</v>
      </c>
      <c r="H7" s="24">
        <v>360</v>
      </c>
      <c r="I7" s="24">
        <v>19</v>
      </c>
    </row>
    <row r="8" spans="1:9">
      <c r="A8" s="23" t="s">
        <v>124</v>
      </c>
      <c r="B8" s="24">
        <v>489</v>
      </c>
      <c r="C8" s="24">
        <v>200</v>
      </c>
      <c r="D8" s="24">
        <v>233</v>
      </c>
      <c r="E8" s="24">
        <v>54</v>
      </c>
      <c r="F8" s="24">
        <v>0</v>
      </c>
      <c r="G8" s="24">
        <v>2</v>
      </c>
      <c r="H8" s="24">
        <v>433</v>
      </c>
      <c r="I8" s="24">
        <v>54</v>
      </c>
    </row>
    <row r="9" spans="1:9">
      <c r="A9" s="23" t="s">
        <v>125</v>
      </c>
      <c r="B9" s="24">
        <v>1114</v>
      </c>
      <c r="C9" s="24">
        <v>274</v>
      </c>
      <c r="D9" s="24">
        <v>632</v>
      </c>
      <c r="E9" s="24">
        <v>187</v>
      </c>
      <c r="F9" s="24">
        <v>14</v>
      </c>
      <c r="G9" s="24">
        <v>7</v>
      </c>
      <c r="H9" s="24">
        <v>906</v>
      </c>
      <c r="I9" s="24">
        <v>201</v>
      </c>
    </row>
    <row r="10" spans="1:9">
      <c r="A10" s="23" t="s">
        <v>126</v>
      </c>
      <c r="B10" s="24">
        <v>521</v>
      </c>
      <c r="C10" s="24">
        <v>64</v>
      </c>
      <c r="D10" s="24">
        <v>223</v>
      </c>
      <c r="E10" s="24">
        <v>201</v>
      </c>
      <c r="F10" s="24">
        <v>29</v>
      </c>
      <c r="G10" s="24">
        <v>4</v>
      </c>
      <c r="H10" s="24">
        <v>287</v>
      </c>
      <c r="I10" s="24">
        <v>230</v>
      </c>
    </row>
    <row r="11" spans="1:9">
      <c r="A11" s="23" t="s">
        <v>127</v>
      </c>
      <c r="B11" s="24">
        <v>129</v>
      </c>
      <c r="C11" s="24">
        <v>7</v>
      </c>
      <c r="D11" s="24">
        <v>38</v>
      </c>
      <c r="E11" s="24">
        <v>44</v>
      </c>
      <c r="F11" s="24">
        <v>36</v>
      </c>
      <c r="G11" s="24">
        <v>4</v>
      </c>
      <c r="H11" s="24">
        <v>45</v>
      </c>
      <c r="I11" s="24">
        <v>80</v>
      </c>
    </row>
    <row r="12" spans="1:9">
      <c r="A12" s="23" t="s">
        <v>128</v>
      </c>
      <c r="B12" s="24">
        <v>44</v>
      </c>
      <c r="C12" s="24">
        <v>4</v>
      </c>
      <c r="D12" s="24">
        <v>9</v>
      </c>
      <c r="E12" s="24">
        <v>1</v>
      </c>
      <c r="F12" s="24">
        <v>1</v>
      </c>
      <c r="G12" s="24">
        <v>29</v>
      </c>
      <c r="H12" s="24">
        <v>13</v>
      </c>
      <c r="I12" s="24">
        <v>2</v>
      </c>
    </row>
    <row r="13" spans="1:9">
      <c r="A13" s="8" t="s">
        <v>129</v>
      </c>
      <c r="B13" s="8"/>
      <c r="C13" s="8"/>
      <c r="D13" s="8"/>
      <c r="E13" s="8"/>
      <c r="F13" s="8"/>
      <c r="G13" s="8"/>
      <c r="H13" s="8"/>
      <c r="I13" s="8"/>
    </row>
    <row r="14" spans="1:9">
      <c r="A14" s="23" t="s">
        <v>130</v>
      </c>
      <c r="B14" s="24">
        <v>799</v>
      </c>
      <c r="C14" s="24">
        <v>799</v>
      </c>
      <c r="D14" s="24">
        <v>0</v>
      </c>
      <c r="E14" s="24">
        <v>0</v>
      </c>
      <c r="F14" s="24">
        <v>0</v>
      </c>
      <c r="G14" s="24">
        <v>0</v>
      </c>
      <c r="H14" s="24">
        <v>799</v>
      </c>
      <c r="I14" s="24">
        <v>0</v>
      </c>
    </row>
    <row r="15" spans="1:9">
      <c r="A15" s="23" t="s">
        <v>131</v>
      </c>
      <c r="B15" s="24">
        <v>1245</v>
      </c>
      <c r="C15" s="24">
        <v>0</v>
      </c>
      <c r="D15" s="24">
        <v>1245</v>
      </c>
      <c r="E15" s="24">
        <v>0</v>
      </c>
      <c r="F15" s="24">
        <v>0</v>
      </c>
      <c r="G15" s="24">
        <v>0</v>
      </c>
      <c r="H15" s="24">
        <v>1245</v>
      </c>
      <c r="I15" s="24">
        <v>0</v>
      </c>
    </row>
    <row r="16" spans="1:9">
      <c r="A16" s="23" t="s">
        <v>132</v>
      </c>
      <c r="B16" s="24">
        <v>504</v>
      </c>
      <c r="C16" s="24">
        <v>0</v>
      </c>
      <c r="D16" s="24">
        <v>0</v>
      </c>
      <c r="E16" s="24">
        <v>504</v>
      </c>
      <c r="F16" s="24">
        <v>0</v>
      </c>
      <c r="G16" s="24">
        <v>0</v>
      </c>
      <c r="H16" s="24">
        <v>0</v>
      </c>
      <c r="I16" s="24">
        <v>504</v>
      </c>
    </row>
    <row r="17" spans="1:9">
      <c r="A17" s="23" t="s">
        <v>133</v>
      </c>
      <c r="B17" s="24">
        <v>82</v>
      </c>
      <c r="C17" s="24">
        <v>0</v>
      </c>
      <c r="D17" s="24">
        <v>0</v>
      </c>
      <c r="E17" s="24">
        <v>0</v>
      </c>
      <c r="F17" s="24">
        <v>82</v>
      </c>
      <c r="G17" s="24">
        <v>0</v>
      </c>
      <c r="H17" s="24">
        <v>0</v>
      </c>
      <c r="I17" s="24">
        <v>82</v>
      </c>
    </row>
    <row r="18" spans="1:9">
      <c r="A18" s="23" t="s">
        <v>128</v>
      </c>
      <c r="B18" s="24">
        <v>47</v>
      </c>
      <c r="C18" s="24">
        <v>0</v>
      </c>
      <c r="D18" s="24">
        <v>0</v>
      </c>
      <c r="E18" s="24">
        <v>0</v>
      </c>
      <c r="F18" s="24">
        <v>0</v>
      </c>
      <c r="G18" s="24">
        <v>47</v>
      </c>
      <c r="H18" s="24">
        <v>0</v>
      </c>
      <c r="I18" s="24">
        <v>0</v>
      </c>
    </row>
    <row r="19" spans="1:9">
      <c r="A19" s="8" t="s">
        <v>134</v>
      </c>
      <c r="B19" s="8"/>
      <c r="C19" s="8"/>
      <c r="D19" s="8"/>
      <c r="E19" s="8"/>
      <c r="F19" s="8"/>
      <c r="G19" s="8"/>
      <c r="H19" s="8"/>
      <c r="I19" s="8"/>
    </row>
    <row r="20" spans="1:9">
      <c r="A20" s="23" t="s">
        <v>135</v>
      </c>
      <c r="B20" s="24">
        <v>128</v>
      </c>
      <c r="C20" s="24">
        <v>23</v>
      </c>
      <c r="D20" s="24">
        <v>59</v>
      </c>
      <c r="E20" s="24">
        <v>36</v>
      </c>
      <c r="F20" s="24">
        <v>10</v>
      </c>
      <c r="G20" s="24">
        <v>0</v>
      </c>
      <c r="H20" s="24">
        <v>82</v>
      </c>
      <c r="I20" s="24">
        <v>46</v>
      </c>
    </row>
    <row r="21" spans="1:9">
      <c r="A21" s="23" t="s">
        <v>136</v>
      </c>
      <c r="B21" s="24">
        <v>138</v>
      </c>
      <c r="C21" s="24">
        <v>39</v>
      </c>
      <c r="D21" s="24">
        <v>57</v>
      </c>
      <c r="E21" s="24">
        <v>34</v>
      </c>
      <c r="F21" s="24">
        <v>4</v>
      </c>
      <c r="G21" s="24">
        <v>4</v>
      </c>
      <c r="H21" s="24">
        <v>96</v>
      </c>
      <c r="I21" s="24">
        <v>38</v>
      </c>
    </row>
    <row r="22" spans="1:9">
      <c r="A22" s="23" t="s">
        <v>137</v>
      </c>
      <c r="B22" s="24">
        <v>119</v>
      </c>
      <c r="C22" s="24">
        <v>39</v>
      </c>
      <c r="D22" s="24">
        <v>53</v>
      </c>
      <c r="E22" s="24">
        <v>23</v>
      </c>
      <c r="F22" s="24">
        <v>3</v>
      </c>
      <c r="G22" s="24">
        <v>1</v>
      </c>
      <c r="H22" s="24">
        <v>92</v>
      </c>
      <c r="I22" s="24">
        <v>26</v>
      </c>
    </row>
    <row r="23" spans="1:9">
      <c r="A23" s="23" t="s">
        <v>138</v>
      </c>
      <c r="B23" s="24">
        <v>142</v>
      </c>
      <c r="C23" s="24">
        <v>40</v>
      </c>
      <c r="D23" s="24">
        <v>73</v>
      </c>
      <c r="E23" s="24">
        <v>26</v>
      </c>
      <c r="F23" s="24">
        <v>3</v>
      </c>
      <c r="G23" s="24">
        <v>0</v>
      </c>
      <c r="H23" s="24">
        <v>113</v>
      </c>
      <c r="I23" s="24">
        <v>29</v>
      </c>
    </row>
    <row r="24" spans="1:9">
      <c r="A24" s="23" t="s">
        <v>139</v>
      </c>
      <c r="B24" s="24">
        <v>170</v>
      </c>
      <c r="C24" s="24">
        <v>52</v>
      </c>
      <c r="D24" s="24">
        <v>79</v>
      </c>
      <c r="E24" s="24">
        <v>35</v>
      </c>
      <c r="F24" s="24">
        <v>4</v>
      </c>
      <c r="G24" s="24">
        <v>0</v>
      </c>
      <c r="H24" s="24">
        <v>131</v>
      </c>
      <c r="I24" s="24">
        <v>39</v>
      </c>
    </row>
    <row r="25" spans="1:9">
      <c r="A25" s="23" t="s">
        <v>140</v>
      </c>
      <c r="B25" s="24">
        <v>192</v>
      </c>
      <c r="C25" s="24">
        <v>71</v>
      </c>
      <c r="D25" s="24">
        <v>81</v>
      </c>
      <c r="E25" s="24">
        <v>33</v>
      </c>
      <c r="F25" s="24">
        <v>7</v>
      </c>
      <c r="G25" s="24">
        <v>0</v>
      </c>
      <c r="H25" s="24">
        <v>152</v>
      </c>
      <c r="I25" s="24">
        <v>40</v>
      </c>
    </row>
    <row r="26" spans="1:9">
      <c r="A26" s="23" t="s">
        <v>141</v>
      </c>
      <c r="B26" s="24">
        <v>1405</v>
      </c>
      <c r="C26" s="24">
        <v>438</v>
      </c>
      <c r="D26" s="24">
        <v>670</v>
      </c>
      <c r="E26" s="24">
        <v>252</v>
      </c>
      <c r="F26" s="24">
        <v>38</v>
      </c>
      <c r="G26" s="24">
        <v>7</v>
      </c>
      <c r="H26" s="24">
        <v>1108</v>
      </c>
      <c r="I26" s="24">
        <v>290</v>
      </c>
    </row>
    <row r="27" spans="1:9">
      <c r="A27" s="23" t="s">
        <v>142</v>
      </c>
      <c r="B27" s="24">
        <v>343</v>
      </c>
      <c r="C27" s="24">
        <v>95</v>
      </c>
      <c r="D27" s="24">
        <v>169</v>
      </c>
      <c r="E27" s="24">
        <v>64</v>
      </c>
      <c r="F27" s="24">
        <v>11</v>
      </c>
      <c r="G27" s="24">
        <v>4</v>
      </c>
      <c r="H27" s="24">
        <v>264</v>
      </c>
      <c r="I27" s="24">
        <v>75</v>
      </c>
    </row>
    <row r="28" spans="1:9">
      <c r="A28" s="23" t="s">
        <v>128</v>
      </c>
      <c r="B28" s="24">
        <v>40</v>
      </c>
      <c r="C28" s="24">
        <v>2</v>
      </c>
      <c r="D28" s="24">
        <v>4</v>
      </c>
      <c r="E28" s="24">
        <v>1</v>
      </c>
      <c r="F28" s="24">
        <v>2</v>
      </c>
      <c r="G28" s="24">
        <v>31</v>
      </c>
      <c r="H28" s="24">
        <v>6</v>
      </c>
      <c r="I28" s="24">
        <v>3</v>
      </c>
    </row>
    <row r="29" spans="1:9">
      <c r="A29" s="8" t="s">
        <v>143</v>
      </c>
      <c r="B29" s="8"/>
      <c r="C29" s="8"/>
      <c r="D29" s="8"/>
      <c r="E29" s="8"/>
      <c r="F29" s="8"/>
      <c r="G29" s="8"/>
      <c r="H29" s="8"/>
      <c r="I29" s="8"/>
    </row>
    <row r="30" spans="1:9">
      <c r="A30" s="23" t="s">
        <v>144</v>
      </c>
      <c r="B30" s="24">
        <v>429</v>
      </c>
      <c r="C30" s="24">
        <v>177</v>
      </c>
      <c r="D30" s="24">
        <v>207</v>
      </c>
      <c r="E30" s="24">
        <v>39</v>
      </c>
      <c r="F30" s="24">
        <v>2</v>
      </c>
      <c r="G30" s="24">
        <v>4</v>
      </c>
      <c r="H30" s="24">
        <v>384</v>
      </c>
      <c r="I30" s="24">
        <v>41</v>
      </c>
    </row>
    <row r="31" spans="1:9">
      <c r="A31" s="23" t="s">
        <v>145</v>
      </c>
      <c r="B31" s="24">
        <v>319</v>
      </c>
      <c r="C31" s="24">
        <v>146</v>
      </c>
      <c r="D31" s="24">
        <v>152</v>
      </c>
      <c r="E31" s="24">
        <v>19</v>
      </c>
      <c r="F31" s="24">
        <v>0</v>
      </c>
      <c r="G31" s="24">
        <v>2</v>
      </c>
      <c r="H31" s="24">
        <v>298</v>
      </c>
      <c r="I31" s="24">
        <v>19</v>
      </c>
    </row>
    <row r="32" spans="1:9">
      <c r="A32" s="23" t="s">
        <v>146</v>
      </c>
      <c r="B32" s="24">
        <v>504</v>
      </c>
      <c r="C32" s="24">
        <v>216</v>
      </c>
      <c r="D32" s="24">
        <v>225</v>
      </c>
      <c r="E32" s="24">
        <v>52</v>
      </c>
      <c r="F32" s="24">
        <v>6</v>
      </c>
      <c r="G32" s="24">
        <v>5</v>
      </c>
      <c r="H32" s="24">
        <v>441</v>
      </c>
      <c r="I32" s="24">
        <v>58</v>
      </c>
    </row>
    <row r="33" spans="1:9">
      <c r="A33" s="23" t="s">
        <v>147</v>
      </c>
      <c r="B33" s="24">
        <v>143</v>
      </c>
      <c r="C33" s="24">
        <v>59</v>
      </c>
      <c r="D33" s="24">
        <v>70</v>
      </c>
      <c r="E33" s="24">
        <v>12</v>
      </c>
      <c r="F33" s="24">
        <v>2</v>
      </c>
      <c r="G33" s="24">
        <v>0</v>
      </c>
      <c r="H33" s="24">
        <v>129</v>
      </c>
      <c r="I33" s="24">
        <v>14</v>
      </c>
    </row>
    <row r="34" spans="1:9">
      <c r="A34" s="23" t="s">
        <v>148</v>
      </c>
      <c r="B34" s="24">
        <v>168</v>
      </c>
      <c r="C34" s="24">
        <v>72</v>
      </c>
      <c r="D34" s="24">
        <v>80</v>
      </c>
      <c r="E34" s="24">
        <v>11</v>
      </c>
      <c r="F34" s="24">
        <v>3</v>
      </c>
      <c r="G34" s="24">
        <v>2</v>
      </c>
      <c r="H34" s="24">
        <v>152</v>
      </c>
      <c r="I34" s="24">
        <v>14</v>
      </c>
    </row>
    <row r="35" spans="1:9">
      <c r="A35" s="23" t="s">
        <v>149</v>
      </c>
      <c r="B35" s="24">
        <v>1270</v>
      </c>
      <c r="C35" s="24">
        <v>467</v>
      </c>
      <c r="D35" s="24">
        <v>614</v>
      </c>
      <c r="E35" s="24">
        <v>166</v>
      </c>
      <c r="F35" s="24">
        <v>14</v>
      </c>
      <c r="G35" s="24">
        <v>9</v>
      </c>
      <c r="H35" s="24">
        <v>1081</v>
      </c>
      <c r="I35" s="24">
        <v>180</v>
      </c>
    </row>
    <row r="36" spans="1:9">
      <c r="A36" s="23" t="s">
        <v>150</v>
      </c>
      <c r="B36" s="24">
        <v>1642</v>
      </c>
      <c r="C36" s="24">
        <v>569</v>
      </c>
      <c r="D36" s="24">
        <v>809</v>
      </c>
      <c r="E36" s="24">
        <v>227</v>
      </c>
      <c r="F36" s="24">
        <v>26</v>
      </c>
      <c r="G36" s="24">
        <v>11</v>
      </c>
      <c r="H36" s="24">
        <v>1378</v>
      </c>
      <c r="I36" s="24">
        <v>253</v>
      </c>
    </row>
    <row r="37" spans="1:9">
      <c r="A37" s="23" t="s">
        <v>151</v>
      </c>
      <c r="B37" s="24">
        <v>2266</v>
      </c>
      <c r="C37" s="24">
        <v>702</v>
      </c>
      <c r="D37" s="24">
        <v>1083</v>
      </c>
      <c r="E37" s="24">
        <v>414</v>
      </c>
      <c r="F37" s="24">
        <v>55</v>
      </c>
      <c r="G37" s="24">
        <v>12</v>
      </c>
      <c r="H37" s="24">
        <v>1785</v>
      </c>
      <c r="I37" s="24">
        <v>469</v>
      </c>
    </row>
    <row r="38" spans="1:9">
      <c r="A38" s="23" t="s">
        <v>152</v>
      </c>
      <c r="B38" s="24">
        <v>121</v>
      </c>
      <c r="C38" s="24">
        <v>31</v>
      </c>
      <c r="D38" s="24">
        <v>34</v>
      </c>
      <c r="E38" s="24">
        <v>38</v>
      </c>
      <c r="F38" s="24">
        <v>15</v>
      </c>
      <c r="G38" s="24">
        <v>3</v>
      </c>
      <c r="H38" s="24">
        <v>65</v>
      </c>
      <c r="I38" s="24">
        <v>53</v>
      </c>
    </row>
    <row r="39" spans="1:9">
      <c r="A39" s="23" t="s">
        <v>128</v>
      </c>
      <c r="B39" s="24">
        <v>46</v>
      </c>
      <c r="C39" s="24">
        <v>2</v>
      </c>
      <c r="D39" s="24">
        <v>4</v>
      </c>
      <c r="E39" s="24">
        <v>5</v>
      </c>
      <c r="F39" s="24">
        <v>5</v>
      </c>
      <c r="G39" s="24">
        <v>30</v>
      </c>
      <c r="H39" s="24">
        <v>6</v>
      </c>
      <c r="I39" s="24">
        <v>10</v>
      </c>
    </row>
    <row r="40" spans="1:9">
      <c r="A40" s="8" t="s">
        <v>153</v>
      </c>
      <c r="B40" s="8"/>
      <c r="C40" s="8"/>
      <c r="D40" s="8"/>
      <c r="E40" s="8"/>
      <c r="F40" s="8"/>
      <c r="G40" s="8"/>
      <c r="H40" s="8"/>
      <c r="I40" s="8"/>
    </row>
    <row r="41" spans="1:9">
      <c r="A41" s="23" t="s">
        <v>154</v>
      </c>
      <c r="B41" s="24">
        <v>1344</v>
      </c>
      <c r="C41" s="24">
        <v>499</v>
      </c>
      <c r="D41" s="24">
        <v>643</v>
      </c>
      <c r="E41" s="24">
        <v>174</v>
      </c>
      <c r="F41" s="24">
        <v>21</v>
      </c>
      <c r="G41" s="24">
        <v>7</v>
      </c>
      <c r="H41" s="24">
        <v>1142</v>
      </c>
      <c r="I41" s="24">
        <v>195</v>
      </c>
    </row>
    <row r="42" spans="1:9">
      <c r="A42" s="23" t="s">
        <v>155</v>
      </c>
      <c r="B42" s="24">
        <v>1107</v>
      </c>
      <c r="C42" s="24">
        <v>361</v>
      </c>
      <c r="D42" s="24">
        <v>524</v>
      </c>
      <c r="E42" s="24">
        <v>182</v>
      </c>
      <c r="F42" s="24">
        <v>33</v>
      </c>
      <c r="G42" s="24">
        <v>7</v>
      </c>
      <c r="H42" s="24">
        <v>885</v>
      </c>
      <c r="I42" s="24">
        <v>215</v>
      </c>
    </row>
    <row r="43" spans="1:9">
      <c r="A43" s="23" t="s">
        <v>156</v>
      </c>
      <c r="B43" s="24">
        <v>1006</v>
      </c>
      <c r="C43" s="24">
        <v>257</v>
      </c>
      <c r="D43" s="24">
        <v>461</v>
      </c>
      <c r="E43" s="24">
        <v>236</v>
      </c>
      <c r="F43" s="24">
        <v>47</v>
      </c>
      <c r="G43" s="24">
        <v>5</v>
      </c>
      <c r="H43" s="24">
        <v>718</v>
      </c>
      <c r="I43" s="24">
        <v>283</v>
      </c>
    </row>
    <row r="44" spans="1:9">
      <c r="A44" s="23" t="s">
        <v>157</v>
      </c>
      <c r="B44" s="24">
        <v>541</v>
      </c>
      <c r="C44" s="24">
        <v>146</v>
      </c>
      <c r="D44" s="24">
        <v>256</v>
      </c>
      <c r="E44" s="24">
        <v>115</v>
      </c>
      <c r="F44" s="24">
        <v>21</v>
      </c>
      <c r="G44" s="24">
        <v>3</v>
      </c>
      <c r="H44" s="24">
        <v>402</v>
      </c>
      <c r="I44" s="24">
        <v>136</v>
      </c>
    </row>
    <row r="45" spans="1:9">
      <c r="A45" s="23" t="s">
        <v>158</v>
      </c>
      <c r="B45" s="24">
        <v>1510</v>
      </c>
      <c r="C45" s="24">
        <v>472</v>
      </c>
      <c r="D45" s="24">
        <v>734</v>
      </c>
      <c r="E45" s="24">
        <v>250</v>
      </c>
      <c r="F45" s="24">
        <v>48</v>
      </c>
      <c r="G45" s="24">
        <v>6</v>
      </c>
      <c r="H45" s="24">
        <v>1206</v>
      </c>
      <c r="I45" s="24">
        <v>298</v>
      </c>
    </row>
    <row r="46" spans="1:9">
      <c r="A46" s="23" t="s">
        <v>159</v>
      </c>
      <c r="B46" s="24">
        <v>1011</v>
      </c>
      <c r="C46" s="24">
        <v>316</v>
      </c>
      <c r="D46" s="24">
        <v>474</v>
      </c>
      <c r="E46" s="24">
        <v>184</v>
      </c>
      <c r="F46" s="24">
        <v>32</v>
      </c>
      <c r="G46" s="24">
        <v>5</v>
      </c>
      <c r="H46" s="24">
        <v>790</v>
      </c>
      <c r="I46" s="24">
        <v>216</v>
      </c>
    </row>
    <row r="47" spans="1:9">
      <c r="A47" s="23" t="s">
        <v>160</v>
      </c>
      <c r="B47" s="24">
        <v>1234</v>
      </c>
      <c r="C47" s="24">
        <v>414</v>
      </c>
      <c r="D47" s="24">
        <v>574</v>
      </c>
      <c r="E47" s="24">
        <v>209</v>
      </c>
      <c r="F47" s="24">
        <v>31</v>
      </c>
      <c r="G47" s="24">
        <v>6</v>
      </c>
      <c r="H47" s="24">
        <v>988</v>
      </c>
      <c r="I47" s="24">
        <v>240</v>
      </c>
    </row>
    <row r="48" spans="1:9">
      <c r="A48" s="23" t="s">
        <v>161</v>
      </c>
      <c r="B48" s="24">
        <v>443</v>
      </c>
      <c r="C48" s="24">
        <v>155</v>
      </c>
      <c r="D48" s="24">
        <v>223</v>
      </c>
      <c r="E48" s="24">
        <v>57</v>
      </c>
      <c r="F48" s="24">
        <v>6</v>
      </c>
      <c r="G48" s="24">
        <v>2</v>
      </c>
      <c r="H48" s="24">
        <v>378</v>
      </c>
      <c r="I48" s="24">
        <v>63</v>
      </c>
    </row>
    <row r="49" spans="1:9">
      <c r="A49" s="23" t="s">
        <v>162</v>
      </c>
      <c r="B49" s="24">
        <v>1237</v>
      </c>
      <c r="C49" s="24">
        <v>463</v>
      </c>
      <c r="D49" s="24">
        <v>582</v>
      </c>
      <c r="E49" s="24">
        <v>163</v>
      </c>
      <c r="F49" s="24">
        <v>25</v>
      </c>
      <c r="G49" s="24">
        <v>4</v>
      </c>
      <c r="H49" s="24">
        <v>1045</v>
      </c>
      <c r="I49" s="24">
        <v>188</v>
      </c>
    </row>
    <row r="50" spans="1:9">
      <c r="A50" s="23" t="s">
        <v>152</v>
      </c>
      <c r="B50" s="24">
        <v>81</v>
      </c>
      <c r="C50" s="24">
        <v>23</v>
      </c>
      <c r="D50" s="24">
        <v>29</v>
      </c>
      <c r="E50" s="24">
        <v>21</v>
      </c>
      <c r="F50" s="24">
        <v>5</v>
      </c>
      <c r="G50" s="24">
        <v>3</v>
      </c>
      <c r="H50" s="24">
        <v>52</v>
      </c>
      <c r="I50" s="24">
        <v>26</v>
      </c>
    </row>
    <row r="51" spans="1:9">
      <c r="A51" s="23" t="s">
        <v>163</v>
      </c>
      <c r="B51" s="24">
        <v>67</v>
      </c>
      <c r="C51" s="24">
        <v>18</v>
      </c>
      <c r="D51" s="24">
        <v>26</v>
      </c>
      <c r="E51" s="24">
        <v>18</v>
      </c>
      <c r="F51" s="24">
        <v>3</v>
      </c>
      <c r="G51" s="24">
        <v>2</v>
      </c>
      <c r="H51" s="24">
        <v>44</v>
      </c>
      <c r="I51" s="24">
        <v>21</v>
      </c>
    </row>
    <row r="52" spans="1:9">
      <c r="A52" s="23" t="s">
        <v>128</v>
      </c>
      <c r="B52" s="24">
        <v>52</v>
      </c>
      <c r="C52" s="24">
        <v>2</v>
      </c>
      <c r="D52" s="24">
        <v>13</v>
      </c>
      <c r="E52" s="24">
        <v>6</v>
      </c>
      <c r="F52" s="24">
        <v>2</v>
      </c>
      <c r="G52" s="24">
        <v>29</v>
      </c>
      <c r="H52" s="24">
        <v>15</v>
      </c>
      <c r="I52" s="24">
        <v>8</v>
      </c>
    </row>
    <row r="53" spans="1:9">
      <c r="A53" s="8" t="s">
        <v>164</v>
      </c>
      <c r="B53" s="8"/>
      <c r="C53" s="8"/>
      <c r="D53" s="8"/>
      <c r="E53" s="8"/>
      <c r="F53" s="8"/>
      <c r="G53" s="8"/>
      <c r="H53" s="8"/>
      <c r="I53" s="8"/>
    </row>
    <row r="54" spans="1:9">
      <c r="A54" s="23" t="s">
        <v>165</v>
      </c>
      <c r="B54" s="24">
        <v>209</v>
      </c>
      <c r="C54" s="24">
        <v>138</v>
      </c>
      <c r="D54" s="24">
        <v>62</v>
      </c>
      <c r="E54" s="24">
        <v>5</v>
      </c>
      <c r="F54" s="24">
        <v>2</v>
      </c>
      <c r="G54" s="24">
        <v>2</v>
      </c>
      <c r="H54" s="24">
        <v>200</v>
      </c>
      <c r="I54" s="24">
        <v>7</v>
      </c>
    </row>
    <row r="55" spans="1:9">
      <c r="A55" s="23" t="s">
        <v>166</v>
      </c>
      <c r="B55" s="24">
        <v>1043</v>
      </c>
      <c r="C55" s="24">
        <v>423</v>
      </c>
      <c r="D55" s="24">
        <v>499</v>
      </c>
      <c r="E55" s="24">
        <v>100</v>
      </c>
      <c r="F55" s="24">
        <v>4</v>
      </c>
      <c r="G55" s="24">
        <v>17</v>
      </c>
      <c r="H55" s="24">
        <v>922</v>
      </c>
      <c r="I55" s="24">
        <v>104</v>
      </c>
    </row>
    <row r="56" spans="1:9">
      <c r="A56" s="23" t="s">
        <v>167</v>
      </c>
      <c r="B56" s="24">
        <v>963</v>
      </c>
      <c r="C56" s="24">
        <v>189</v>
      </c>
      <c r="D56" s="24">
        <v>511</v>
      </c>
      <c r="E56" s="24">
        <v>216</v>
      </c>
      <c r="F56" s="24">
        <v>27</v>
      </c>
      <c r="G56" s="24">
        <v>20</v>
      </c>
      <c r="H56" s="24">
        <v>700</v>
      </c>
      <c r="I56" s="24">
        <v>243</v>
      </c>
    </row>
    <row r="57" spans="1:9">
      <c r="A57" s="23" t="s">
        <v>168</v>
      </c>
      <c r="B57" s="24">
        <v>338</v>
      </c>
      <c r="C57" s="24">
        <v>36</v>
      </c>
      <c r="D57" s="24">
        <v>141</v>
      </c>
      <c r="E57" s="24">
        <v>133</v>
      </c>
      <c r="F57" s="24">
        <v>22</v>
      </c>
      <c r="G57" s="24">
        <v>6</v>
      </c>
      <c r="H57" s="24">
        <v>177</v>
      </c>
      <c r="I57" s="24">
        <v>155</v>
      </c>
    </row>
    <row r="58" spans="1:9">
      <c r="A58" s="23" t="s">
        <v>169</v>
      </c>
      <c r="B58" s="24">
        <v>94</v>
      </c>
      <c r="C58" s="24">
        <v>6</v>
      </c>
      <c r="D58" s="24">
        <v>19</v>
      </c>
      <c r="E58" s="24">
        <v>45</v>
      </c>
      <c r="F58" s="24">
        <v>23</v>
      </c>
      <c r="G58" s="24">
        <v>1</v>
      </c>
      <c r="H58" s="24">
        <v>25</v>
      </c>
      <c r="I58" s="24">
        <v>68</v>
      </c>
    </row>
    <row r="59" spans="1:9">
      <c r="A59" s="23" t="s">
        <v>128</v>
      </c>
      <c r="B59" s="24">
        <v>30</v>
      </c>
      <c r="C59" s="24">
        <v>7</v>
      </c>
      <c r="D59" s="24">
        <v>13</v>
      </c>
      <c r="E59" s="24">
        <v>5</v>
      </c>
      <c r="F59" s="24">
        <v>4</v>
      </c>
      <c r="G59" s="24">
        <v>1</v>
      </c>
      <c r="H59" s="24">
        <v>20</v>
      </c>
      <c r="I59" s="24">
        <v>9</v>
      </c>
    </row>
    <row r="60" spans="1:9">
      <c r="A60" s="8" t="s">
        <v>170</v>
      </c>
      <c r="B60" s="8"/>
      <c r="C60" s="8"/>
      <c r="D60" s="8"/>
      <c r="E60" s="8"/>
      <c r="F60" s="8"/>
      <c r="G60" s="8"/>
      <c r="H60" s="8"/>
      <c r="I60" s="8"/>
    </row>
    <row r="61" spans="1:9">
      <c r="A61" s="23" t="s">
        <v>171</v>
      </c>
      <c r="B61" s="24">
        <v>386</v>
      </c>
      <c r="C61" s="24">
        <v>100</v>
      </c>
      <c r="D61" s="24">
        <v>150</v>
      </c>
      <c r="E61" s="24">
        <v>106</v>
      </c>
      <c r="F61" s="24">
        <v>22</v>
      </c>
      <c r="G61" s="24">
        <v>8</v>
      </c>
      <c r="H61" s="24">
        <v>250</v>
      </c>
      <c r="I61" s="24">
        <v>128</v>
      </c>
    </row>
    <row r="62" spans="1:9">
      <c r="A62" s="23" t="s">
        <v>172</v>
      </c>
      <c r="B62" s="24">
        <v>919</v>
      </c>
      <c r="C62" s="24">
        <v>218</v>
      </c>
      <c r="D62" s="24">
        <v>461</v>
      </c>
      <c r="E62" s="24">
        <v>192</v>
      </c>
      <c r="F62" s="24">
        <v>32</v>
      </c>
      <c r="G62" s="24">
        <v>16</v>
      </c>
      <c r="H62" s="24">
        <v>679</v>
      </c>
      <c r="I62" s="24">
        <v>224</v>
      </c>
    </row>
    <row r="63" spans="1:9">
      <c r="A63" s="23" t="s">
        <v>173</v>
      </c>
      <c r="B63" s="24">
        <v>978</v>
      </c>
      <c r="C63" s="24">
        <v>308</v>
      </c>
      <c r="D63" s="24">
        <v>482</v>
      </c>
      <c r="E63" s="24">
        <v>161</v>
      </c>
      <c r="F63" s="24">
        <v>13</v>
      </c>
      <c r="G63" s="24">
        <v>14</v>
      </c>
      <c r="H63" s="24">
        <v>790</v>
      </c>
      <c r="I63" s="24">
        <v>174</v>
      </c>
    </row>
    <row r="64" spans="1:9">
      <c r="A64" s="23" t="s">
        <v>174</v>
      </c>
      <c r="B64" s="24">
        <v>347</v>
      </c>
      <c r="C64" s="24">
        <v>163</v>
      </c>
      <c r="D64" s="24">
        <v>133</v>
      </c>
      <c r="E64" s="24">
        <v>38</v>
      </c>
      <c r="F64" s="24">
        <v>8</v>
      </c>
      <c r="G64" s="24">
        <v>5</v>
      </c>
      <c r="H64" s="24">
        <v>296</v>
      </c>
      <c r="I64" s="24">
        <v>46</v>
      </c>
    </row>
    <row r="65" spans="1:9">
      <c r="A65" s="23" t="s">
        <v>128</v>
      </c>
      <c r="B65" s="24">
        <v>47</v>
      </c>
      <c r="C65" s="24">
        <v>10</v>
      </c>
      <c r="D65" s="24">
        <v>19</v>
      </c>
      <c r="E65" s="24">
        <v>7</v>
      </c>
      <c r="F65" s="24">
        <v>7</v>
      </c>
      <c r="G65" s="24">
        <v>4</v>
      </c>
      <c r="H65" s="24">
        <v>29</v>
      </c>
      <c r="I65" s="24">
        <v>14</v>
      </c>
    </row>
    <row r="66" spans="1:9">
      <c r="A66" s="8" t="s">
        <v>175</v>
      </c>
      <c r="B66" s="8"/>
      <c r="C66" s="8"/>
      <c r="D66" s="8"/>
      <c r="E66" s="8"/>
      <c r="F66" s="8"/>
      <c r="G66" s="8"/>
      <c r="H66" s="8"/>
      <c r="I66" s="8"/>
    </row>
    <row r="67" spans="1:9">
      <c r="A67" s="23" t="s">
        <v>176</v>
      </c>
      <c r="B67" s="24">
        <v>425</v>
      </c>
      <c r="C67" s="24">
        <v>186</v>
      </c>
      <c r="D67" s="24">
        <v>195</v>
      </c>
      <c r="E67" s="24">
        <v>36</v>
      </c>
      <c r="F67" s="24">
        <v>0</v>
      </c>
      <c r="G67" s="24">
        <v>8</v>
      </c>
      <c r="H67" s="24">
        <v>381</v>
      </c>
      <c r="I67" s="24">
        <v>36</v>
      </c>
    </row>
    <row r="68" spans="1:9">
      <c r="A68" s="23" t="s">
        <v>177</v>
      </c>
      <c r="B68" s="24">
        <v>811</v>
      </c>
      <c r="C68" s="24">
        <v>325</v>
      </c>
      <c r="D68" s="24">
        <v>386</v>
      </c>
      <c r="E68" s="24">
        <v>80</v>
      </c>
      <c r="F68" s="24">
        <v>3</v>
      </c>
      <c r="G68" s="24">
        <v>17</v>
      </c>
      <c r="H68" s="24">
        <v>711</v>
      </c>
      <c r="I68" s="24">
        <v>83</v>
      </c>
    </row>
    <row r="69" spans="1:9">
      <c r="A69" s="23" t="s">
        <v>178</v>
      </c>
      <c r="B69" s="24">
        <v>207</v>
      </c>
      <c r="C69" s="24">
        <v>81</v>
      </c>
      <c r="D69" s="24">
        <v>101</v>
      </c>
      <c r="E69" s="24">
        <v>22</v>
      </c>
      <c r="F69" s="24">
        <v>2</v>
      </c>
      <c r="G69" s="24">
        <v>1</v>
      </c>
      <c r="H69" s="24">
        <v>182</v>
      </c>
      <c r="I69" s="24">
        <v>24</v>
      </c>
    </row>
    <row r="70" spans="1:9">
      <c r="A70" s="23" t="s">
        <v>179</v>
      </c>
      <c r="B70" s="24">
        <v>154</v>
      </c>
      <c r="C70" s="24">
        <v>79</v>
      </c>
      <c r="D70" s="24">
        <v>69</v>
      </c>
      <c r="E70" s="24">
        <v>5</v>
      </c>
      <c r="F70" s="24">
        <v>1</v>
      </c>
      <c r="G70" s="24">
        <v>0</v>
      </c>
      <c r="H70" s="24">
        <v>148</v>
      </c>
      <c r="I70" s="24">
        <v>6</v>
      </c>
    </row>
    <row r="71" spans="1:9">
      <c r="A71" s="23" t="s">
        <v>180</v>
      </c>
      <c r="B71" s="24">
        <v>318</v>
      </c>
      <c r="C71" s="24">
        <v>138</v>
      </c>
      <c r="D71" s="24">
        <v>146</v>
      </c>
      <c r="E71" s="24">
        <v>29</v>
      </c>
      <c r="F71" s="24">
        <v>1</v>
      </c>
      <c r="G71" s="24">
        <v>4</v>
      </c>
      <c r="H71" s="24">
        <v>284</v>
      </c>
      <c r="I71" s="24">
        <v>30</v>
      </c>
    </row>
    <row r="72" spans="1:9">
      <c r="A72" s="23" t="s">
        <v>181</v>
      </c>
      <c r="B72" s="24">
        <v>203</v>
      </c>
      <c r="C72" s="24">
        <v>81</v>
      </c>
      <c r="D72" s="24">
        <v>102</v>
      </c>
      <c r="E72" s="24">
        <v>18</v>
      </c>
      <c r="F72" s="24">
        <v>0</v>
      </c>
      <c r="G72" s="24">
        <v>2</v>
      </c>
      <c r="H72" s="24">
        <v>183</v>
      </c>
      <c r="I72" s="24">
        <v>18</v>
      </c>
    </row>
    <row r="73" spans="1:9">
      <c r="A73" s="23" t="s">
        <v>182</v>
      </c>
      <c r="B73" s="24">
        <v>79</v>
      </c>
      <c r="C73" s="24">
        <v>40</v>
      </c>
      <c r="D73" s="24">
        <v>22</v>
      </c>
      <c r="E73" s="24">
        <v>14</v>
      </c>
      <c r="F73" s="24">
        <v>2</v>
      </c>
      <c r="G73" s="24">
        <v>1</v>
      </c>
      <c r="H73" s="24">
        <v>62</v>
      </c>
      <c r="I73" s="24">
        <v>16</v>
      </c>
    </row>
    <row r="74" spans="1:9">
      <c r="A74" s="23" t="s">
        <v>183</v>
      </c>
      <c r="B74" s="24">
        <v>68</v>
      </c>
      <c r="C74" s="24">
        <v>39</v>
      </c>
      <c r="D74" s="24">
        <v>23</v>
      </c>
      <c r="E74" s="24">
        <v>3</v>
      </c>
      <c r="F74" s="24">
        <v>1</v>
      </c>
      <c r="G74" s="24">
        <v>2</v>
      </c>
      <c r="H74" s="24">
        <v>62</v>
      </c>
      <c r="I74" s="24">
        <v>4</v>
      </c>
    </row>
    <row r="75" spans="1:9">
      <c r="A75" s="23" t="s">
        <v>184</v>
      </c>
      <c r="B75" s="24">
        <v>586</v>
      </c>
      <c r="C75" s="24">
        <v>219</v>
      </c>
      <c r="D75" s="24">
        <v>293</v>
      </c>
      <c r="E75" s="24">
        <v>65</v>
      </c>
      <c r="F75" s="24">
        <v>4</v>
      </c>
      <c r="G75" s="24">
        <v>5</v>
      </c>
      <c r="H75" s="24">
        <v>512</v>
      </c>
      <c r="I75" s="24">
        <v>69</v>
      </c>
    </row>
    <row r="76" spans="1:9">
      <c r="A76" s="23" t="s">
        <v>185</v>
      </c>
      <c r="B76" s="24">
        <v>276</v>
      </c>
      <c r="C76" s="24">
        <v>110</v>
      </c>
      <c r="D76" s="24">
        <v>138</v>
      </c>
      <c r="E76" s="24">
        <v>23</v>
      </c>
      <c r="F76" s="24">
        <v>2</v>
      </c>
      <c r="G76" s="24">
        <v>3</v>
      </c>
      <c r="H76" s="24">
        <v>248</v>
      </c>
      <c r="I76" s="24">
        <v>25</v>
      </c>
    </row>
    <row r="77" spans="1:9">
      <c r="A77" s="23" t="s">
        <v>152</v>
      </c>
      <c r="B77" s="24">
        <v>197</v>
      </c>
      <c r="C77" s="24">
        <v>51</v>
      </c>
      <c r="D77" s="24">
        <v>103</v>
      </c>
      <c r="E77" s="24">
        <v>31</v>
      </c>
      <c r="F77" s="24">
        <v>4</v>
      </c>
      <c r="G77" s="24">
        <v>8</v>
      </c>
      <c r="H77" s="24">
        <v>154</v>
      </c>
      <c r="I77" s="24">
        <v>35</v>
      </c>
    </row>
    <row r="78" spans="1:9">
      <c r="A78" s="23" t="s">
        <v>186</v>
      </c>
      <c r="B78" s="24">
        <v>944</v>
      </c>
      <c r="C78" s="24">
        <v>181</v>
      </c>
      <c r="D78" s="24">
        <v>401</v>
      </c>
      <c r="E78" s="24">
        <v>284</v>
      </c>
      <c r="F78" s="24">
        <v>65</v>
      </c>
      <c r="G78" s="24">
        <v>13</v>
      </c>
      <c r="H78" s="24">
        <v>582</v>
      </c>
      <c r="I78" s="24">
        <v>349</v>
      </c>
    </row>
    <row r="79" spans="1:9">
      <c r="A79" s="23" t="s">
        <v>128</v>
      </c>
      <c r="B79" s="24">
        <v>41</v>
      </c>
      <c r="C79" s="24">
        <v>11</v>
      </c>
      <c r="D79" s="24">
        <v>19</v>
      </c>
      <c r="E79" s="24">
        <v>7</v>
      </c>
      <c r="F79" s="24">
        <v>2</v>
      </c>
      <c r="G79" s="24">
        <v>2</v>
      </c>
      <c r="H79" s="24">
        <v>30</v>
      </c>
      <c r="I79" s="24">
        <v>9</v>
      </c>
    </row>
    <row r="80" spans="1:9">
      <c r="A80" s="8" t="s">
        <v>187</v>
      </c>
      <c r="B80" s="8"/>
      <c r="C80" s="8"/>
      <c r="D80" s="8"/>
      <c r="E80" s="8"/>
      <c r="F80" s="8"/>
      <c r="G80" s="8"/>
      <c r="H80" s="8"/>
      <c r="I80" s="8"/>
    </row>
    <row r="81" spans="1:9">
      <c r="A81" s="23" t="s">
        <v>188</v>
      </c>
      <c r="B81" s="24">
        <v>2041</v>
      </c>
      <c r="C81" s="24">
        <v>646</v>
      </c>
      <c r="D81" s="24">
        <v>961</v>
      </c>
      <c r="E81" s="24">
        <v>350</v>
      </c>
      <c r="F81" s="24">
        <v>54</v>
      </c>
      <c r="G81" s="24">
        <v>30</v>
      </c>
      <c r="H81" s="24">
        <v>1607</v>
      </c>
      <c r="I81" s="24">
        <v>404</v>
      </c>
    </row>
    <row r="82" spans="1:9">
      <c r="A82" s="23" t="s">
        <v>189</v>
      </c>
      <c r="B82" s="24">
        <v>221</v>
      </c>
      <c r="C82" s="24">
        <v>66</v>
      </c>
      <c r="D82" s="24">
        <v>109</v>
      </c>
      <c r="E82" s="24">
        <v>38</v>
      </c>
      <c r="F82" s="24">
        <v>4</v>
      </c>
      <c r="G82" s="24">
        <v>4</v>
      </c>
      <c r="H82" s="24">
        <v>175</v>
      </c>
      <c r="I82" s="24">
        <v>42</v>
      </c>
    </row>
    <row r="83" spans="1:9">
      <c r="A83" s="23" t="s">
        <v>190</v>
      </c>
      <c r="B83" s="24">
        <v>64</v>
      </c>
      <c r="C83" s="24">
        <v>15</v>
      </c>
      <c r="D83" s="24">
        <v>25</v>
      </c>
      <c r="E83" s="24">
        <v>16</v>
      </c>
      <c r="F83" s="24">
        <v>6</v>
      </c>
      <c r="G83" s="24">
        <v>2</v>
      </c>
      <c r="H83" s="24">
        <v>40</v>
      </c>
      <c r="I83" s="24">
        <v>22</v>
      </c>
    </row>
    <row r="84" spans="1:9">
      <c r="A84" s="23" t="s">
        <v>191</v>
      </c>
      <c r="B84" s="24">
        <v>158</v>
      </c>
      <c r="C84" s="24">
        <v>35</v>
      </c>
      <c r="D84" s="24">
        <v>60</v>
      </c>
      <c r="E84" s="24">
        <v>51</v>
      </c>
      <c r="F84" s="24">
        <v>6</v>
      </c>
      <c r="G84" s="24">
        <v>6</v>
      </c>
      <c r="H84" s="24">
        <v>95</v>
      </c>
      <c r="I84" s="24">
        <v>57</v>
      </c>
    </row>
    <row r="85" spans="1:9">
      <c r="A85" s="23" t="s">
        <v>192</v>
      </c>
      <c r="B85" s="24">
        <v>120</v>
      </c>
      <c r="C85" s="24">
        <v>26</v>
      </c>
      <c r="D85" s="24">
        <v>57</v>
      </c>
      <c r="E85" s="24">
        <v>31</v>
      </c>
      <c r="F85" s="24">
        <v>4</v>
      </c>
      <c r="G85" s="24">
        <v>2</v>
      </c>
      <c r="H85" s="24">
        <v>83</v>
      </c>
      <c r="I85" s="24">
        <v>35</v>
      </c>
    </row>
    <row r="86" spans="1:9">
      <c r="A86" s="23" t="s">
        <v>193</v>
      </c>
      <c r="B86" s="24">
        <v>10</v>
      </c>
      <c r="C86" s="24">
        <v>2</v>
      </c>
      <c r="D86" s="24">
        <v>2</v>
      </c>
      <c r="E86" s="24">
        <v>4</v>
      </c>
      <c r="F86" s="24">
        <v>2</v>
      </c>
      <c r="G86" s="24">
        <v>0</v>
      </c>
      <c r="H86" s="24">
        <v>4</v>
      </c>
      <c r="I86" s="24">
        <v>6</v>
      </c>
    </row>
    <row r="87" spans="1:9">
      <c r="A87" s="23" t="s">
        <v>152</v>
      </c>
      <c r="B87" s="24">
        <v>39</v>
      </c>
      <c r="C87" s="24">
        <v>7</v>
      </c>
      <c r="D87" s="24">
        <v>15</v>
      </c>
      <c r="E87" s="24">
        <v>11</v>
      </c>
      <c r="F87" s="24">
        <v>4</v>
      </c>
      <c r="G87" s="24">
        <v>2</v>
      </c>
      <c r="H87" s="24">
        <v>22</v>
      </c>
      <c r="I87" s="24">
        <v>15</v>
      </c>
    </row>
    <row r="88" spans="1:9">
      <c r="A88" s="23" t="s">
        <v>128</v>
      </c>
      <c r="B88" s="24">
        <v>24</v>
      </c>
      <c r="C88" s="24">
        <v>2</v>
      </c>
      <c r="D88" s="24">
        <v>16</v>
      </c>
      <c r="E88" s="24">
        <v>3</v>
      </c>
      <c r="F88" s="24">
        <v>2</v>
      </c>
      <c r="G88" s="24">
        <v>1</v>
      </c>
      <c r="H88" s="24">
        <v>18</v>
      </c>
      <c r="I88" s="24">
        <v>5</v>
      </c>
    </row>
    <row r="89" spans="1:9">
      <c r="A89" s="8" t="s">
        <v>194</v>
      </c>
      <c r="B89" s="8"/>
      <c r="C89" s="8"/>
      <c r="D89" s="8"/>
      <c r="E89" s="8"/>
      <c r="F89" s="8"/>
      <c r="G89" s="8"/>
      <c r="H89" s="8"/>
      <c r="I89" s="8"/>
    </row>
    <row r="90" spans="1:9">
      <c r="A90" s="23" t="s">
        <v>195</v>
      </c>
      <c r="B90" s="24">
        <v>1341</v>
      </c>
      <c r="C90" s="24">
        <v>437</v>
      </c>
      <c r="D90" s="24">
        <v>656</v>
      </c>
      <c r="E90" s="24">
        <v>204</v>
      </c>
      <c r="F90" s="24">
        <v>24</v>
      </c>
      <c r="G90" s="24">
        <v>20</v>
      </c>
      <c r="H90" s="24">
        <v>1093</v>
      </c>
      <c r="I90" s="24">
        <v>228</v>
      </c>
    </row>
    <row r="91" spans="1:9">
      <c r="A91" s="23" t="s">
        <v>196</v>
      </c>
      <c r="B91" s="24">
        <v>523</v>
      </c>
      <c r="C91" s="24">
        <v>189</v>
      </c>
      <c r="D91" s="24">
        <v>245</v>
      </c>
      <c r="E91" s="24">
        <v>68</v>
      </c>
      <c r="F91" s="24">
        <v>12</v>
      </c>
      <c r="G91" s="24">
        <v>9</v>
      </c>
      <c r="H91" s="24">
        <v>434</v>
      </c>
      <c r="I91" s="24">
        <v>80</v>
      </c>
    </row>
    <row r="92" spans="1:9">
      <c r="A92" s="23" t="s">
        <v>197</v>
      </c>
      <c r="B92" s="24">
        <v>116</v>
      </c>
      <c r="C92" s="24">
        <v>37</v>
      </c>
      <c r="D92" s="24">
        <v>53</v>
      </c>
      <c r="E92" s="24">
        <v>20</v>
      </c>
      <c r="F92" s="24">
        <v>3</v>
      </c>
      <c r="G92" s="24">
        <v>3</v>
      </c>
      <c r="H92" s="24">
        <v>90</v>
      </c>
      <c r="I92" s="24">
        <v>23</v>
      </c>
    </row>
    <row r="93" spans="1:9">
      <c r="A93" s="23" t="s">
        <v>198</v>
      </c>
      <c r="B93" s="24">
        <v>25</v>
      </c>
      <c r="C93" s="24">
        <v>5</v>
      </c>
      <c r="D93" s="24">
        <v>14</v>
      </c>
      <c r="E93" s="24">
        <v>5</v>
      </c>
      <c r="F93" s="24">
        <v>0</v>
      </c>
      <c r="G93" s="24">
        <v>1</v>
      </c>
      <c r="H93" s="24">
        <v>19</v>
      </c>
      <c r="I93" s="24">
        <v>5</v>
      </c>
    </row>
    <row r="94" spans="1:9">
      <c r="A94" s="23" t="s">
        <v>199</v>
      </c>
      <c r="B94" s="24">
        <v>68</v>
      </c>
      <c r="C94" s="24">
        <v>26</v>
      </c>
      <c r="D94" s="24">
        <v>33</v>
      </c>
      <c r="E94" s="24">
        <v>7</v>
      </c>
      <c r="F94" s="24">
        <v>2</v>
      </c>
      <c r="G94" s="24">
        <v>0</v>
      </c>
      <c r="H94" s="24">
        <v>59</v>
      </c>
      <c r="I94" s="24">
        <v>9</v>
      </c>
    </row>
    <row r="95" spans="1:9">
      <c r="A95" s="23" t="s">
        <v>200</v>
      </c>
      <c r="B95" s="24">
        <v>1248</v>
      </c>
      <c r="C95" s="24">
        <v>426</v>
      </c>
      <c r="D95" s="24">
        <v>609</v>
      </c>
      <c r="E95" s="24">
        <v>185</v>
      </c>
      <c r="F95" s="24">
        <v>13</v>
      </c>
      <c r="G95" s="24">
        <v>15</v>
      </c>
      <c r="H95" s="24">
        <v>1035</v>
      </c>
      <c r="I95" s="24">
        <v>198</v>
      </c>
    </row>
    <row r="96" spans="1:9">
      <c r="A96" s="23" t="s">
        <v>201</v>
      </c>
      <c r="B96" s="24">
        <v>725</v>
      </c>
      <c r="C96" s="24">
        <v>205</v>
      </c>
      <c r="D96" s="24">
        <v>338</v>
      </c>
      <c r="E96" s="24">
        <v>144</v>
      </c>
      <c r="F96" s="24">
        <v>24</v>
      </c>
      <c r="G96" s="24">
        <v>14</v>
      </c>
      <c r="H96" s="24">
        <v>543</v>
      </c>
      <c r="I96" s="24">
        <v>168</v>
      </c>
    </row>
    <row r="97" spans="1:9">
      <c r="A97" s="23" t="s">
        <v>202</v>
      </c>
      <c r="B97" s="24">
        <v>550</v>
      </c>
      <c r="C97" s="24">
        <v>183</v>
      </c>
      <c r="D97" s="24">
        <v>254</v>
      </c>
      <c r="E97" s="24">
        <v>91</v>
      </c>
      <c r="F97" s="24">
        <v>9</v>
      </c>
      <c r="G97" s="24">
        <v>13</v>
      </c>
      <c r="H97" s="24">
        <v>437</v>
      </c>
      <c r="I97" s="24">
        <v>100</v>
      </c>
    </row>
    <row r="98" spans="1:9">
      <c r="A98" s="23" t="s">
        <v>203</v>
      </c>
      <c r="B98" s="24">
        <v>563</v>
      </c>
      <c r="C98" s="24">
        <v>227</v>
      </c>
      <c r="D98" s="24">
        <v>241</v>
      </c>
      <c r="E98" s="24">
        <v>78</v>
      </c>
      <c r="F98" s="24">
        <v>7</v>
      </c>
      <c r="G98" s="24">
        <v>10</v>
      </c>
      <c r="H98" s="24">
        <v>468</v>
      </c>
      <c r="I98" s="24">
        <v>85</v>
      </c>
    </row>
    <row r="99" spans="1:9">
      <c r="A99" s="23" t="s">
        <v>204</v>
      </c>
      <c r="B99" s="24">
        <v>319</v>
      </c>
      <c r="C99" s="24">
        <v>96</v>
      </c>
      <c r="D99" s="24">
        <v>132</v>
      </c>
      <c r="E99" s="24">
        <v>72</v>
      </c>
      <c r="F99" s="24">
        <v>13</v>
      </c>
      <c r="G99" s="24">
        <v>6</v>
      </c>
      <c r="H99" s="24">
        <v>228</v>
      </c>
      <c r="I99" s="24">
        <v>85</v>
      </c>
    </row>
    <row r="100" spans="1:9">
      <c r="A100" s="23" t="s">
        <v>205</v>
      </c>
      <c r="B100" s="24">
        <v>6</v>
      </c>
      <c r="C100" s="24">
        <v>3</v>
      </c>
      <c r="D100" s="24">
        <v>1</v>
      </c>
      <c r="E100" s="24">
        <v>2</v>
      </c>
      <c r="F100" s="24">
        <v>0</v>
      </c>
      <c r="G100" s="24">
        <v>0</v>
      </c>
      <c r="H100" s="24">
        <v>4</v>
      </c>
      <c r="I100" s="24">
        <v>2</v>
      </c>
    </row>
    <row r="101" spans="1:9">
      <c r="A101" s="23" t="s">
        <v>206</v>
      </c>
      <c r="B101" s="24">
        <v>42</v>
      </c>
      <c r="C101" s="24">
        <v>1</v>
      </c>
      <c r="D101" s="24">
        <v>18</v>
      </c>
      <c r="E101" s="24">
        <v>14</v>
      </c>
      <c r="F101" s="24">
        <v>8</v>
      </c>
      <c r="G101" s="24">
        <v>1</v>
      </c>
      <c r="H101" s="24">
        <v>19</v>
      </c>
      <c r="I101" s="24">
        <v>22</v>
      </c>
    </row>
    <row r="102" spans="1:9">
      <c r="A102" s="23" t="s">
        <v>152</v>
      </c>
      <c r="B102" s="24">
        <v>39</v>
      </c>
      <c r="C102" s="24">
        <v>7</v>
      </c>
      <c r="D102" s="24">
        <v>10</v>
      </c>
      <c r="E102" s="24">
        <v>16</v>
      </c>
      <c r="F102" s="24">
        <v>4</v>
      </c>
      <c r="G102" s="24">
        <v>2</v>
      </c>
      <c r="H102" s="24">
        <v>17</v>
      </c>
      <c r="I102" s="24">
        <v>20</v>
      </c>
    </row>
    <row r="103" spans="1:9">
      <c r="A103" s="23" t="s">
        <v>128</v>
      </c>
      <c r="B103" s="24">
        <v>193</v>
      </c>
      <c r="C103" s="24">
        <v>46</v>
      </c>
      <c r="D103" s="24">
        <v>90</v>
      </c>
      <c r="E103" s="24">
        <v>40</v>
      </c>
      <c r="F103" s="24">
        <v>10</v>
      </c>
      <c r="G103" s="24">
        <v>7</v>
      </c>
      <c r="H103" s="24">
        <v>136</v>
      </c>
      <c r="I103" s="24">
        <v>50</v>
      </c>
    </row>
    <row r="104" spans="1:9">
      <c r="A104" s="8" t="s">
        <v>207</v>
      </c>
      <c r="B104" s="8"/>
      <c r="C104" s="8"/>
      <c r="D104" s="8"/>
      <c r="E104" s="8"/>
      <c r="F104" s="8"/>
      <c r="G104" s="8"/>
      <c r="H104" s="8"/>
      <c r="I104" s="8"/>
    </row>
    <row r="105" spans="1:9">
      <c r="A105" s="23" t="s">
        <v>208</v>
      </c>
      <c r="B105" s="24">
        <v>1480</v>
      </c>
      <c r="C105" s="24">
        <v>408</v>
      </c>
      <c r="D105" s="24">
        <v>715</v>
      </c>
      <c r="E105" s="24">
        <v>288</v>
      </c>
      <c r="F105" s="24">
        <v>46</v>
      </c>
      <c r="G105" s="24">
        <v>23</v>
      </c>
      <c r="H105" s="24">
        <v>1123</v>
      </c>
      <c r="I105" s="24">
        <v>334</v>
      </c>
    </row>
    <row r="106" spans="1:9">
      <c r="A106" s="23" t="s">
        <v>209</v>
      </c>
      <c r="B106" s="24">
        <v>1280</v>
      </c>
      <c r="C106" s="24">
        <v>375</v>
      </c>
      <c r="D106" s="24">
        <v>606</v>
      </c>
      <c r="E106" s="24">
        <v>238</v>
      </c>
      <c r="F106" s="24">
        <v>39</v>
      </c>
      <c r="G106" s="24">
        <v>22</v>
      </c>
      <c r="H106" s="24">
        <v>981</v>
      </c>
      <c r="I106" s="24">
        <v>277</v>
      </c>
    </row>
    <row r="107" spans="1:9">
      <c r="A107" s="23" t="s">
        <v>210</v>
      </c>
      <c r="B107" s="24">
        <v>1167</v>
      </c>
      <c r="C107" s="24">
        <v>299</v>
      </c>
      <c r="D107" s="24">
        <v>555</v>
      </c>
      <c r="E107" s="24">
        <v>246</v>
      </c>
      <c r="F107" s="24">
        <v>45</v>
      </c>
      <c r="G107" s="24">
        <v>22</v>
      </c>
      <c r="H107" s="24">
        <v>854</v>
      </c>
      <c r="I107" s="24">
        <v>291</v>
      </c>
    </row>
    <row r="108" spans="1:9">
      <c r="A108" s="23" t="s">
        <v>211</v>
      </c>
      <c r="B108" s="24">
        <v>715</v>
      </c>
      <c r="C108" s="24">
        <v>202</v>
      </c>
      <c r="D108" s="24">
        <v>336</v>
      </c>
      <c r="E108" s="24">
        <v>143</v>
      </c>
      <c r="F108" s="24">
        <v>20</v>
      </c>
      <c r="G108" s="24">
        <v>14</v>
      </c>
      <c r="H108" s="24">
        <v>538</v>
      </c>
      <c r="I108" s="24">
        <v>163</v>
      </c>
    </row>
    <row r="109" spans="1:9">
      <c r="A109" s="23" t="s">
        <v>212</v>
      </c>
      <c r="B109" s="24">
        <v>387</v>
      </c>
      <c r="C109" s="24">
        <v>110</v>
      </c>
      <c r="D109" s="24">
        <v>181</v>
      </c>
      <c r="E109" s="24">
        <v>73</v>
      </c>
      <c r="F109" s="24">
        <v>16</v>
      </c>
      <c r="G109" s="24">
        <v>7</v>
      </c>
      <c r="H109" s="24">
        <v>291</v>
      </c>
      <c r="I109" s="24">
        <v>89</v>
      </c>
    </row>
    <row r="110" spans="1:9">
      <c r="A110" s="23" t="s">
        <v>213</v>
      </c>
      <c r="B110" s="24">
        <v>404</v>
      </c>
      <c r="C110" s="24">
        <v>102</v>
      </c>
      <c r="D110" s="24">
        <v>179</v>
      </c>
      <c r="E110" s="24">
        <v>93</v>
      </c>
      <c r="F110" s="24">
        <v>18</v>
      </c>
      <c r="G110" s="24">
        <v>12</v>
      </c>
      <c r="H110" s="24">
        <v>281</v>
      </c>
      <c r="I110" s="24">
        <v>111</v>
      </c>
    </row>
    <row r="111" spans="1:9">
      <c r="A111" s="23" t="s">
        <v>214</v>
      </c>
      <c r="B111" s="24">
        <v>595</v>
      </c>
      <c r="C111" s="24">
        <v>202</v>
      </c>
      <c r="D111" s="24">
        <v>281</v>
      </c>
      <c r="E111" s="24">
        <v>96</v>
      </c>
      <c r="F111" s="24">
        <v>8</v>
      </c>
      <c r="G111" s="24">
        <v>8</v>
      </c>
      <c r="H111" s="24">
        <v>483</v>
      </c>
      <c r="I111" s="24">
        <v>104</v>
      </c>
    </row>
    <row r="112" spans="1:9">
      <c r="A112" s="23" t="s">
        <v>215</v>
      </c>
      <c r="B112" s="24">
        <v>215</v>
      </c>
      <c r="C112" s="24">
        <v>74</v>
      </c>
      <c r="D112" s="24">
        <v>89</v>
      </c>
      <c r="E112" s="24">
        <v>40</v>
      </c>
      <c r="F112" s="24">
        <v>7</v>
      </c>
      <c r="G112" s="24">
        <v>5</v>
      </c>
      <c r="H112" s="24">
        <v>163</v>
      </c>
      <c r="I112" s="24">
        <v>47</v>
      </c>
    </row>
    <row r="113" spans="1:9">
      <c r="A113" s="23" t="s">
        <v>216</v>
      </c>
      <c r="B113" s="24">
        <v>248</v>
      </c>
      <c r="C113" s="24">
        <v>65</v>
      </c>
      <c r="D113" s="24">
        <v>113</v>
      </c>
      <c r="E113" s="24">
        <v>53</v>
      </c>
      <c r="F113" s="24">
        <v>12</v>
      </c>
      <c r="G113" s="24">
        <v>5</v>
      </c>
      <c r="H113" s="24">
        <v>178</v>
      </c>
      <c r="I113" s="24">
        <v>65</v>
      </c>
    </row>
    <row r="114" spans="1:9">
      <c r="A114" s="23" t="s">
        <v>217</v>
      </c>
      <c r="B114" s="24">
        <v>255</v>
      </c>
      <c r="C114" s="24">
        <v>92</v>
      </c>
      <c r="D114" s="24">
        <v>125</v>
      </c>
      <c r="E114" s="24">
        <v>30</v>
      </c>
      <c r="F114" s="24">
        <v>7</v>
      </c>
      <c r="G114" s="24">
        <v>1</v>
      </c>
      <c r="H114" s="24">
        <v>217</v>
      </c>
      <c r="I114" s="24">
        <v>37</v>
      </c>
    </row>
    <row r="115" spans="1:9">
      <c r="A115" s="23" t="s">
        <v>218</v>
      </c>
      <c r="B115" s="24">
        <v>291</v>
      </c>
      <c r="C115" s="24">
        <v>114</v>
      </c>
      <c r="D115" s="24">
        <v>141</v>
      </c>
      <c r="E115" s="24">
        <v>30</v>
      </c>
      <c r="F115" s="24">
        <v>2</v>
      </c>
      <c r="G115" s="24">
        <v>4</v>
      </c>
      <c r="H115" s="24">
        <v>255</v>
      </c>
      <c r="I115" s="24">
        <v>32</v>
      </c>
    </row>
    <row r="116" spans="1:9">
      <c r="A116" s="23" t="s">
        <v>219</v>
      </c>
      <c r="B116" s="24">
        <v>338</v>
      </c>
      <c r="C116" s="24">
        <v>133</v>
      </c>
      <c r="D116" s="24">
        <v>153</v>
      </c>
      <c r="E116" s="24">
        <v>44</v>
      </c>
      <c r="F116" s="24">
        <v>6</v>
      </c>
      <c r="G116" s="24">
        <v>2</v>
      </c>
      <c r="H116" s="24">
        <v>286</v>
      </c>
      <c r="I116" s="24">
        <v>50</v>
      </c>
    </row>
    <row r="117" spans="1:9">
      <c r="A117" s="23" t="s">
        <v>220</v>
      </c>
      <c r="B117" s="24">
        <v>812</v>
      </c>
      <c r="C117" s="24">
        <v>276</v>
      </c>
      <c r="D117" s="24">
        <v>394</v>
      </c>
      <c r="E117" s="24">
        <v>118</v>
      </c>
      <c r="F117" s="24">
        <v>13</v>
      </c>
      <c r="G117" s="24">
        <v>11</v>
      </c>
      <c r="H117" s="24">
        <v>670</v>
      </c>
      <c r="I117" s="24">
        <v>131</v>
      </c>
    </row>
    <row r="118" spans="1:9">
      <c r="A118" s="23" t="s">
        <v>221</v>
      </c>
      <c r="B118" s="24">
        <v>816</v>
      </c>
      <c r="C118" s="24">
        <v>280</v>
      </c>
      <c r="D118" s="24">
        <v>371</v>
      </c>
      <c r="E118" s="24">
        <v>132</v>
      </c>
      <c r="F118" s="24">
        <v>18</v>
      </c>
      <c r="G118" s="24">
        <v>15</v>
      </c>
      <c r="H118" s="24">
        <v>651</v>
      </c>
      <c r="I118" s="24">
        <v>150</v>
      </c>
    </row>
    <row r="119" spans="1:9">
      <c r="A119" s="23" t="s">
        <v>152</v>
      </c>
      <c r="B119" s="24">
        <v>69</v>
      </c>
      <c r="C119" s="24">
        <v>20</v>
      </c>
      <c r="D119" s="24">
        <v>30</v>
      </c>
      <c r="E119" s="24">
        <v>13</v>
      </c>
      <c r="F119" s="24">
        <v>5</v>
      </c>
      <c r="G119" s="24">
        <v>1</v>
      </c>
      <c r="H119" s="24">
        <v>50</v>
      </c>
      <c r="I119" s="24">
        <v>18</v>
      </c>
    </row>
    <row r="120" spans="1:9">
      <c r="A120" s="23" t="s">
        <v>222</v>
      </c>
      <c r="B120" s="24">
        <v>246</v>
      </c>
      <c r="C120" s="24">
        <v>84</v>
      </c>
      <c r="D120" s="24">
        <v>110</v>
      </c>
      <c r="E120" s="24">
        <v>43</v>
      </c>
      <c r="F120" s="24">
        <v>7</v>
      </c>
      <c r="G120" s="24">
        <v>2</v>
      </c>
      <c r="H120" s="24">
        <v>194</v>
      </c>
      <c r="I120" s="24">
        <v>50</v>
      </c>
    </row>
    <row r="121" spans="1:9">
      <c r="A121" s="26" t="s">
        <v>128</v>
      </c>
      <c r="B121" s="27">
        <v>47</v>
      </c>
      <c r="C121" s="27">
        <v>16</v>
      </c>
      <c r="D121" s="27">
        <v>19</v>
      </c>
      <c r="E121" s="27">
        <v>8</v>
      </c>
      <c r="F121" s="27">
        <v>3</v>
      </c>
      <c r="G121" s="27">
        <v>1</v>
      </c>
      <c r="H121" s="27">
        <v>35</v>
      </c>
      <c r="I121" s="27">
        <v>11</v>
      </c>
    </row>
  </sheetData>
  <phoneticPr fontId="2"/>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CDA26-D343-492C-86AD-DF6E86633B59}">
  <sheetPr codeName="Sheet20"/>
  <dimension ref="A1:K122"/>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HYPERLINK("#'目次'!B26","[20]")</f>
        <v>[20]</v>
      </c>
    </row>
    <row r="3" spans="1:11">
      <c r="A3" s="6" t="s">
        <v>114</v>
      </c>
      <c r="B3" s="7" t="s">
        <v>328</v>
      </c>
    </row>
    <row r="4" spans="1:11">
      <c r="A4" s="6" t="s">
        <v>114</v>
      </c>
      <c r="B4" s="7" t="s">
        <v>329</v>
      </c>
    </row>
    <row r="5" spans="1:11" s="21" customFormat="1" ht="24">
      <c r="A5" s="19" t="s">
        <v>114</v>
      </c>
      <c r="B5" s="20" t="s">
        <v>118</v>
      </c>
      <c r="C5" s="20" t="s">
        <v>135</v>
      </c>
      <c r="D5" s="20" t="s">
        <v>136</v>
      </c>
      <c r="E5" s="20" t="s">
        <v>137</v>
      </c>
      <c r="F5" s="20" t="s">
        <v>138</v>
      </c>
      <c r="G5" s="20" t="s">
        <v>139</v>
      </c>
      <c r="H5" s="20" t="s">
        <v>140</v>
      </c>
      <c r="I5" s="20" t="s">
        <v>141</v>
      </c>
      <c r="J5" s="20" t="s">
        <v>142</v>
      </c>
      <c r="K5" s="20" t="s">
        <v>128</v>
      </c>
    </row>
    <row r="6" spans="1:11">
      <c r="A6" s="22" t="s">
        <v>121</v>
      </c>
      <c r="B6" s="9">
        <v>2677</v>
      </c>
      <c r="C6" s="9">
        <v>128</v>
      </c>
      <c r="D6" s="9">
        <v>138</v>
      </c>
      <c r="E6" s="9">
        <v>119</v>
      </c>
      <c r="F6" s="9">
        <v>142</v>
      </c>
      <c r="G6" s="9">
        <v>170</v>
      </c>
      <c r="H6" s="9">
        <v>192</v>
      </c>
      <c r="I6" s="9">
        <v>1405</v>
      </c>
      <c r="J6" s="9">
        <v>343</v>
      </c>
      <c r="K6" s="9">
        <v>40</v>
      </c>
    </row>
    <row r="7" spans="1:11">
      <c r="A7" s="8" t="s">
        <v>122</v>
      </c>
      <c r="B7" s="8"/>
      <c r="C7" s="8"/>
      <c r="D7" s="8"/>
      <c r="E7" s="8"/>
      <c r="F7" s="8"/>
      <c r="G7" s="8"/>
      <c r="H7" s="8"/>
      <c r="I7" s="8"/>
      <c r="J7" s="8"/>
      <c r="K7" s="8"/>
    </row>
    <row r="8" spans="1:11">
      <c r="A8" s="23" t="s">
        <v>123</v>
      </c>
      <c r="B8" s="24">
        <v>380</v>
      </c>
      <c r="C8" s="24">
        <v>20</v>
      </c>
      <c r="D8" s="24">
        <v>17</v>
      </c>
      <c r="E8" s="24">
        <v>19</v>
      </c>
      <c r="F8" s="24">
        <v>23</v>
      </c>
      <c r="G8" s="24">
        <v>19</v>
      </c>
      <c r="H8" s="24">
        <v>30</v>
      </c>
      <c r="I8" s="24">
        <v>208</v>
      </c>
      <c r="J8" s="24">
        <v>41</v>
      </c>
      <c r="K8" s="24">
        <v>3</v>
      </c>
    </row>
    <row r="9" spans="1:11">
      <c r="A9" s="23" t="s">
        <v>124</v>
      </c>
      <c r="B9" s="24">
        <v>489</v>
      </c>
      <c r="C9" s="24">
        <v>17</v>
      </c>
      <c r="D9" s="24">
        <v>21</v>
      </c>
      <c r="E9" s="24">
        <v>30</v>
      </c>
      <c r="F9" s="24">
        <v>31</v>
      </c>
      <c r="G9" s="24">
        <v>33</v>
      </c>
      <c r="H9" s="24">
        <v>49</v>
      </c>
      <c r="I9" s="24">
        <v>251</v>
      </c>
      <c r="J9" s="24">
        <v>56</v>
      </c>
      <c r="K9" s="24">
        <v>1</v>
      </c>
    </row>
    <row r="10" spans="1:11">
      <c r="A10" s="23" t="s">
        <v>125</v>
      </c>
      <c r="B10" s="24">
        <v>1114</v>
      </c>
      <c r="C10" s="24">
        <v>50</v>
      </c>
      <c r="D10" s="24">
        <v>48</v>
      </c>
      <c r="E10" s="24">
        <v>41</v>
      </c>
      <c r="F10" s="24">
        <v>49</v>
      </c>
      <c r="G10" s="24">
        <v>71</v>
      </c>
      <c r="H10" s="24">
        <v>74</v>
      </c>
      <c r="I10" s="24">
        <v>620</v>
      </c>
      <c r="J10" s="24">
        <v>157</v>
      </c>
      <c r="K10" s="24">
        <v>4</v>
      </c>
    </row>
    <row r="11" spans="1:11">
      <c r="A11" s="23" t="s">
        <v>126</v>
      </c>
      <c r="B11" s="24">
        <v>521</v>
      </c>
      <c r="C11" s="24">
        <v>30</v>
      </c>
      <c r="D11" s="24">
        <v>38</v>
      </c>
      <c r="E11" s="24">
        <v>23</v>
      </c>
      <c r="F11" s="24">
        <v>32</v>
      </c>
      <c r="G11" s="24">
        <v>39</v>
      </c>
      <c r="H11" s="24">
        <v>28</v>
      </c>
      <c r="I11" s="24">
        <v>261</v>
      </c>
      <c r="J11" s="24">
        <v>69</v>
      </c>
      <c r="K11" s="24">
        <v>1</v>
      </c>
    </row>
    <row r="12" spans="1:11">
      <c r="A12" s="23" t="s">
        <v>127</v>
      </c>
      <c r="B12" s="24">
        <v>129</v>
      </c>
      <c r="C12" s="24">
        <v>11</v>
      </c>
      <c r="D12" s="24">
        <v>11</v>
      </c>
      <c r="E12" s="24">
        <v>6</v>
      </c>
      <c r="F12" s="24">
        <v>7</v>
      </c>
      <c r="G12" s="24">
        <v>5</v>
      </c>
      <c r="H12" s="24">
        <v>10</v>
      </c>
      <c r="I12" s="24">
        <v>59</v>
      </c>
      <c r="J12" s="24">
        <v>18</v>
      </c>
      <c r="K12" s="24">
        <v>2</v>
      </c>
    </row>
    <row r="13" spans="1:11">
      <c r="A13" s="23" t="s">
        <v>128</v>
      </c>
      <c r="B13" s="24">
        <v>44</v>
      </c>
      <c r="C13" s="24">
        <v>0</v>
      </c>
      <c r="D13" s="24">
        <v>3</v>
      </c>
      <c r="E13" s="24">
        <v>0</v>
      </c>
      <c r="F13" s="24">
        <v>0</v>
      </c>
      <c r="G13" s="24">
        <v>3</v>
      </c>
      <c r="H13" s="24">
        <v>1</v>
      </c>
      <c r="I13" s="24">
        <v>6</v>
      </c>
      <c r="J13" s="24">
        <v>2</v>
      </c>
      <c r="K13" s="24">
        <v>29</v>
      </c>
    </row>
    <row r="14" spans="1:11">
      <c r="A14" s="8" t="s">
        <v>129</v>
      </c>
      <c r="B14" s="8"/>
      <c r="C14" s="8"/>
      <c r="D14" s="8"/>
      <c r="E14" s="8"/>
      <c r="F14" s="8"/>
      <c r="G14" s="8"/>
      <c r="H14" s="8"/>
      <c r="I14" s="8"/>
      <c r="J14" s="8"/>
      <c r="K14" s="8"/>
    </row>
    <row r="15" spans="1:11">
      <c r="A15" s="23" t="s">
        <v>130</v>
      </c>
      <c r="B15" s="24">
        <v>799</v>
      </c>
      <c r="C15" s="24">
        <v>23</v>
      </c>
      <c r="D15" s="24">
        <v>39</v>
      </c>
      <c r="E15" s="24">
        <v>39</v>
      </c>
      <c r="F15" s="24">
        <v>40</v>
      </c>
      <c r="G15" s="24">
        <v>52</v>
      </c>
      <c r="H15" s="24">
        <v>71</v>
      </c>
      <c r="I15" s="24">
        <v>438</v>
      </c>
      <c r="J15" s="24">
        <v>95</v>
      </c>
      <c r="K15" s="24">
        <v>2</v>
      </c>
    </row>
    <row r="16" spans="1:11">
      <c r="A16" s="23" t="s">
        <v>131</v>
      </c>
      <c r="B16" s="24">
        <v>1245</v>
      </c>
      <c r="C16" s="24">
        <v>59</v>
      </c>
      <c r="D16" s="24">
        <v>57</v>
      </c>
      <c r="E16" s="24">
        <v>53</v>
      </c>
      <c r="F16" s="24">
        <v>73</v>
      </c>
      <c r="G16" s="24">
        <v>79</v>
      </c>
      <c r="H16" s="24">
        <v>81</v>
      </c>
      <c r="I16" s="24">
        <v>670</v>
      </c>
      <c r="J16" s="24">
        <v>169</v>
      </c>
      <c r="K16" s="24">
        <v>4</v>
      </c>
    </row>
    <row r="17" spans="1:11">
      <c r="A17" s="23" t="s">
        <v>132</v>
      </c>
      <c r="B17" s="24">
        <v>504</v>
      </c>
      <c r="C17" s="24">
        <v>36</v>
      </c>
      <c r="D17" s="24">
        <v>34</v>
      </c>
      <c r="E17" s="24">
        <v>23</v>
      </c>
      <c r="F17" s="24">
        <v>26</v>
      </c>
      <c r="G17" s="24">
        <v>35</v>
      </c>
      <c r="H17" s="24">
        <v>33</v>
      </c>
      <c r="I17" s="24">
        <v>252</v>
      </c>
      <c r="J17" s="24">
        <v>64</v>
      </c>
      <c r="K17" s="24">
        <v>1</v>
      </c>
    </row>
    <row r="18" spans="1:11">
      <c r="A18" s="23" t="s">
        <v>133</v>
      </c>
      <c r="B18" s="24">
        <v>82</v>
      </c>
      <c r="C18" s="24">
        <v>10</v>
      </c>
      <c r="D18" s="24">
        <v>4</v>
      </c>
      <c r="E18" s="24">
        <v>3</v>
      </c>
      <c r="F18" s="24">
        <v>3</v>
      </c>
      <c r="G18" s="24">
        <v>4</v>
      </c>
      <c r="H18" s="24">
        <v>7</v>
      </c>
      <c r="I18" s="24">
        <v>38</v>
      </c>
      <c r="J18" s="24">
        <v>11</v>
      </c>
      <c r="K18" s="24">
        <v>2</v>
      </c>
    </row>
    <row r="19" spans="1:11">
      <c r="A19" s="23" t="s">
        <v>128</v>
      </c>
      <c r="B19" s="24">
        <v>47</v>
      </c>
      <c r="C19" s="24">
        <v>0</v>
      </c>
      <c r="D19" s="24">
        <v>4</v>
      </c>
      <c r="E19" s="24">
        <v>1</v>
      </c>
      <c r="F19" s="24">
        <v>0</v>
      </c>
      <c r="G19" s="24">
        <v>0</v>
      </c>
      <c r="H19" s="24">
        <v>0</v>
      </c>
      <c r="I19" s="24">
        <v>7</v>
      </c>
      <c r="J19" s="24">
        <v>4</v>
      </c>
      <c r="K19" s="24">
        <v>31</v>
      </c>
    </row>
    <row r="20" spans="1:11">
      <c r="A20" s="8" t="s">
        <v>134</v>
      </c>
      <c r="B20" s="8"/>
      <c r="C20" s="8"/>
      <c r="D20" s="8"/>
      <c r="E20" s="8"/>
      <c r="F20" s="8"/>
      <c r="G20" s="8"/>
      <c r="H20" s="8"/>
      <c r="I20" s="8"/>
      <c r="J20" s="8"/>
      <c r="K20" s="8"/>
    </row>
    <row r="21" spans="1:11">
      <c r="A21" s="23" t="s">
        <v>135</v>
      </c>
      <c r="B21" s="24">
        <v>128</v>
      </c>
      <c r="C21" s="24">
        <v>128</v>
      </c>
      <c r="D21" s="24">
        <v>0</v>
      </c>
      <c r="E21" s="24">
        <v>0</v>
      </c>
      <c r="F21" s="24">
        <v>0</v>
      </c>
      <c r="G21" s="24">
        <v>0</v>
      </c>
      <c r="H21" s="24">
        <v>0</v>
      </c>
      <c r="I21" s="24">
        <v>0</v>
      </c>
      <c r="J21" s="24">
        <v>0</v>
      </c>
      <c r="K21" s="24">
        <v>0</v>
      </c>
    </row>
    <row r="22" spans="1:11">
      <c r="A22" s="23" t="s">
        <v>136</v>
      </c>
      <c r="B22" s="24">
        <v>138</v>
      </c>
      <c r="C22" s="24">
        <v>0</v>
      </c>
      <c r="D22" s="24">
        <v>138</v>
      </c>
      <c r="E22" s="24">
        <v>0</v>
      </c>
      <c r="F22" s="24">
        <v>0</v>
      </c>
      <c r="G22" s="24">
        <v>0</v>
      </c>
      <c r="H22" s="24">
        <v>0</v>
      </c>
      <c r="I22" s="24">
        <v>0</v>
      </c>
      <c r="J22" s="24">
        <v>0</v>
      </c>
      <c r="K22" s="24">
        <v>0</v>
      </c>
    </row>
    <row r="23" spans="1:11">
      <c r="A23" s="23" t="s">
        <v>137</v>
      </c>
      <c r="B23" s="24">
        <v>119</v>
      </c>
      <c r="C23" s="24">
        <v>0</v>
      </c>
      <c r="D23" s="24">
        <v>0</v>
      </c>
      <c r="E23" s="24">
        <v>119</v>
      </c>
      <c r="F23" s="24">
        <v>0</v>
      </c>
      <c r="G23" s="24">
        <v>0</v>
      </c>
      <c r="H23" s="24">
        <v>0</v>
      </c>
      <c r="I23" s="24">
        <v>0</v>
      </c>
      <c r="J23" s="24">
        <v>0</v>
      </c>
      <c r="K23" s="24">
        <v>0</v>
      </c>
    </row>
    <row r="24" spans="1:11">
      <c r="A24" s="23" t="s">
        <v>138</v>
      </c>
      <c r="B24" s="24">
        <v>142</v>
      </c>
      <c r="C24" s="24">
        <v>0</v>
      </c>
      <c r="D24" s="24">
        <v>0</v>
      </c>
      <c r="E24" s="24">
        <v>0</v>
      </c>
      <c r="F24" s="24">
        <v>142</v>
      </c>
      <c r="G24" s="24">
        <v>0</v>
      </c>
      <c r="H24" s="24">
        <v>0</v>
      </c>
      <c r="I24" s="24">
        <v>0</v>
      </c>
      <c r="J24" s="24">
        <v>0</v>
      </c>
      <c r="K24" s="24">
        <v>0</v>
      </c>
    </row>
    <row r="25" spans="1:11">
      <c r="A25" s="23" t="s">
        <v>139</v>
      </c>
      <c r="B25" s="24">
        <v>170</v>
      </c>
      <c r="C25" s="24">
        <v>0</v>
      </c>
      <c r="D25" s="24">
        <v>0</v>
      </c>
      <c r="E25" s="24">
        <v>0</v>
      </c>
      <c r="F25" s="24">
        <v>0</v>
      </c>
      <c r="G25" s="24">
        <v>170</v>
      </c>
      <c r="H25" s="24">
        <v>0</v>
      </c>
      <c r="I25" s="24">
        <v>0</v>
      </c>
      <c r="J25" s="24">
        <v>0</v>
      </c>
      <c r="K25" s="24">
        <v>0</v>
      </c>
    </row>
    <row r="26" spans="1:11">
      <c r="A26" s="23" t="s">
        <v>140</v>
      </c>
      <c r="B26" s="24">
        <v>192</v>
      </c>
      <c r="C26" s="24">
        <v>0</v>
      </c>
      <c r="D26" s="24">
        <v>0</v>
      </c>
      <c r="E26" s="24">
        <v>0</v>
      </c>
      <c r="F26" s="24">
        <v>0</v>
      </c>
      <c r="G26" s="24">
        <v>0</v>
      </c>
      <c r="H26" s="24">
        <v>192</v>
      </c>
      <c r="I26" s="24">
        <v>0</v>
      </c>
      <c r="J26" s="24">
        <v>0</v>
      </c>
      <c r="K26" s="24">
        <v>0</v>
      </c>
    </row>
    <row r="27" spans="1:11">
      <c r="A27" s="23" t="s">
        <v>141</v>
      </c>
      <c r="B27" s="24">
        <v>1405</v>
      </c>
      <c r="C27" s="24">
        <v>0</v>
      </c>
      <c r="D27" s="24">
        <v>0</v>
      </c>
      <c r="E27" s="24">
        <v>0</v>
      </c>
      <c r="F27" s="24">
        <v>0</v>
      </c>
      <c r="G27" s="24">
        <v>0</v>
      </c>
      <c r="H27" s="24">
        <v>0</v>
      </c>
      <c r="I27" s="24">
        <v>1405</v>
      </c>
      <c r="J27" s="24">
        <v>0</v>
      </c>
      <c r="K27" s="24">
        <v>0</v>
      </c>
    </row>
    <row r="28" spans="1:11">
      <c r="A28" s="23" t="s">
        <v>142</v>
      </c>
      <c r="B28" s="24">
        <v>343</v>
      </c>
      <c r="C28" s="24">
        <v>0</v>
      </c>
      <c r="D28" s="24">
        <v>0</v>
      </c>
      <c r="E28" s="24">
        <v>0</v>
      </c>
      <c r="F28" s="24">
        <v>0</v>
      </c>
      <c r="G28" s="24">
        <v>0</v>
      </c>
      <c r="H28" s="24">
        <v>0</v>
      </c>
      <c r="I28" s="24">
        <v>0</v>
      </c>
      <c r="J28" s="24">
        <v>343</v>
      </c>
      <c r="K28" s="24">
        <v>0</v>
      </c>
    </row>
    <row r="29" spans="1:11">
      <c r="A29" s="23" t="s">
        <v>128</v>
      </c>
      <c r="B29" s="24">
        <v>40</v>
      </c>
      <c r="C29" s="24">
        <v>0</v>
      </c>
      <c r="D29" s="24">
        <v>0</v>
      </c>
      <c r="E29" s="24">
        <v>0</v>
      </c>
      <c r="F29" s="24">
        <v>0</v>
      </c>
      <c r="G29" s="24">
        <v>0</v>
      </c>
      <c r="H29" s="24">
        <v>0</v>
      </c>
      <c r="I29" s="24">
        <v>0</v>
      </c>
      <c r="J29" s="24">
        <v>0</v>
      </c>
      <c r="K29" s="24">
        <v>40</v>
      </c>
    </row>
    <row r="30" spans="1:11">
      <c r="A30" s="8" t="s">
        <v>143</v>
      </c>
      <c r="B30" s="8"/>
      <c r="C30" s="8"/>
      <c r="D30" s="8"/>
      <c r="E30" s="8"/>
      <c r="F30" s="8"/>
      <c r="G30" s="8"/>
      <c r="H30" s="8"/>
      <c r="I30" s="8"/>
      <c r="J30" s="8"/>
      <c r="K30" s="8"/>
    </row>
    <row r="31" spans="1:11">
      <c r="A31" s="23" t="s">
        <v>144</v>
      </c>
      <c r="B31" s="24">
        <v>429</v>
      </c>
      <c r="C31" s="24">
        <v>9</v>
      </c>
      <c r="D31" s="24">
        <v>10</v>
      </c>
      <c r="E31" s="24">
        <v>12</v>
      </c>
      <c r="F31" s="24">
        <v>11</v>
      </c>
      <c r="G31" s="24">
        <v>21</v>
      </c>
      <c r="H31" s="24">
        <v>18</v>
      </c>
      <c r="I31" s="24">
        <v>284</v>
      </c>
      <c r="J31" s="24">
        <v>61</v>
      </c>
      <c r="K31" s="24">
        <v>3</v>
      </c>
    </row>
    <row r="32" spans="1:11">
      <c r="A32" s="23" t="s">
        <v>145</v>
      </c>
      <c r="B32" s="24">
        <v>319</v>
      </c>
      <c r="C32" s="24">
        <v>2</v>
      </c>
      <c r="D32" s="24">
        <v>7</v>
      </c>
      <c r="E32" s="24">
        <v>9</v>
      </c>
      <c r="F32" s="24">
        <v>9</v>
      </c>
      <c r="G32" s="24">
        <v>7</v>
      </c>
      <c r="H32" s="24">
        <v>16</v>
      </c>
      <c r="I32" s="24">
        <v>205</v>
      </c>
      <c r="J32" s="24">
        <v>61</v>
      </c>
      <c r="K32" s="24">
        <v>3</v>
      </c>
    </row>
    <row r="33" spans="1:11">
      <c r="A33" s="23" t="s">
        <v>146</v>
      </c>
      <c r="B33" s="24">
        <v>504</v>
      </c>
      <c r="C33" s="24">
        <v>14</v>
      </c>
      <c r="D33" s="24">
        <v>14</v>
      </c>
      <c r="E33" s="24">
        <v>12</v>
      </c>
      <c r="F33" s="24">
        <v>19</v>
      </c>
      <c r="G33" s="24">
        <v>21</v>
      </c>
      <c r="H33" s="24">
        <v>27</v>
      </c>
      <c r="I33" s="24">
        <v>304</v>
      </c>
      <c r="J33" s="24">
        <v>89</v>
      </c>
      <c r="K33" s="24">
        <v>4</v>
      </c>
    </row>
    <row r="34" spans="1:11">
      <c r="A34" s="23" t="s">
        <v>147</v>
      </c>
      <c r="B34" s="24">
        <v>143</v>
      </c>
      <c r="C34" s="24">
        <v>3</v>
      </c>
      <c r="D34" s="24">
        <v>6</v>
      </c>
      <c r="E34" s="24">
        <v>1</v>
      </c>
      <c r="F34" s="24">
        <v>2</v>
      </c>
      <c r="G34" s="24">
        <v>3</v>
      </c>
      <c r="H34" s="24">
        <v>5</v>
      </c>
      <c r="I34" s="24">
        <v>97</v>
      </c>
      <c r="J34" s="24">
        <v>25</v>
      </c>
      <c r="K34" s="24">
        <v>1</v>
      </c>
    </row>
    <row r="35" spans="1:11">
      <c r="A35" s="23" t="s">
        <v>148</v>
      </c>
      <c r="B35" s="24">
        <v>168</v>
      </c>
      <c r="C35" s="24">
        <v>5</v>
      </c>
      <c r="D35" s="24">
        <v>5</v>
      </c>
      <c r="E35" s="24">
        <v>4</v>
      </c>
      <c r="F35" s="24">
        <v>9</v>
      </c>
      <c r="G35" s="24">
        <v>3</v>
      </c>
      <c r="H35" s="24">
        <v>6</v>
      </c>
      <c r="I35" s="24">
        <v>99</v>
      </c>
      <c r="J35" s="24">
        <v>36</v>
      </c>
      <c r="K35" s="24">
        <v>1</v>
      </c>
    </row>
    <row r="36" spans="1:11">
      <c r="A36" s="23" t="s">
        <v>149</v>
      </c>
      <c r="B36" s="24">
        <v>1270</v>
      </c>
      <c r="C36" s="24">
        <v>24</v>
      </c>
      <c r="D36" s="24">
        <v>43</v>
      </c>
      <c r="E36" s="24">
        <v>40</v>
      </c>
      <c r="F36" s="24">
        <v>53</v>
      </c>
      <c r="G36" s="24">
        <v>68</v>
      </c>
      <c r="H36" s="24">
        <v>85</v>
      </c>
      <c r="I36" s="24">
        <v>770</v>
      </c>
      <c r="J36" s="24">
        <v>181</v>
      </c>
      <c r="K36" s="24">
        <v>6</v>
      </c>
    </row>
    <row r="37" spans="1:11">
      <c r="A37" s="23" t="s">
        <v>150</v>
      </c>
      <c r="B37" s="24">
        <v>1642</v>
      </c>
      <c r="C37" s="24">
        <v>38</v>
      </c>
      <c r="D37" s="24">
        <v>62</v>
      </c>
      <c r="E37" s="24">
        <v>58</v>
      </c>
      <c r="F37" s="24">
        <v>92</v>
      </c>
      <c r="G37" s="24">
        <v>92</v>
      </c>
      <c r="H37" s="24">
        <v>122</v>
      </c>
      <c r="I37" s="24">
        <v>932</v>
      </c>
      <c r="J37" s="24">
        <v>239</v>
      </c>
      <c r="K37" s="24">
        <v>7</v>
      </c>
    </row>
    <row r="38" spans="1:11">
      <c r="A38" s="23" t="s">
        <v>151</v>
      </c>
      <c r="B38" s="24">
        <v>2266</v>
      </c>
      <c r="C38" s="24">
        <v>101</v>
      </c>
      <c r="D38" s="24">
        <v>117</v>
      </c>
      <c r="E38" s="24">
        <v>105</v>
      </c>
      <c r="F38" s="24">
        <v>123</v>
      </c>
      <c r="G38" s="24">
        <v>146</v>
      </c>
      <c r="H38" s="24">
        <v>173</v>
      </c>
      <c r="I38" s="24">
        <v>1204</v>
      </c>
      <c r="J38" s="24">
        <v>290</v>
      </c>
      <c r="K38" s="24">
        <v>7</v>
      </c>
    </row>
    <row r="39" spans="1:11">
      <c r="A39" s="23" t="s">
        <v>152</v>
      </c>
      <c r="B39" s="24">
        <v>121</v>
      </c>
      <c r="C39" s="24">
        <v>16</v>
      </c>
      <c r="D39" s="24">
        <v>5</v>
      </c>
      <c r="E39" s="24">
        <v>7</v>
      </c>
      <c r="F39" s="24">
        <v>4</v>
      </c>
      <c r="G39" s="24">
        <v>5</v>
      </c>
      <c r="H39" s="24">
        <v>5</v>
      </c>
      <c r="I39" s="24">
        <v>61</v>
      </c>
      <c r="J39" s="24">
        <v>17</v>
      </c>
      <c r="K39" s="24">
        <v>1</v>
      </c>
    </row>
    <row r="40" spans="1:11">
      <c r="A40" s="23" t="s">
        <v>128</v>
      </c>
      <c r="B40" s="24">
        <v>46</v>
      </c>
      <c r="C40" s="24">
        <v>1</v>
      </c>
      <c r="D40" s="24">
        <v>2</v>
      </c>
      <c r="E40" s="24">
        <v>1</v>
      </c>
      <c r="F40" s="24">
        <v>2</v>
      </c>
      <c r="G40" s="24">
        <v>2</v>
      </c>
      <c r="H40" s="24">
        <v>0</v>
      </c>
      <c r="I40" s="24">
        <v>6</v>
      </c>
      <c r="J40" s="24">
        <v>1</v>
      </c>
      <c r="K40" s="24">
        <v>31</v>
      </c>
    </row>
    <row r="41" spans="1:11">
      <c r="A41" s="8" t="s">
        <v>153</v>
      </c>
      <c r="B41" s="8"/>
      <c r="C41" s="8"/>
      <c r="D41" s="8"/>
      <c r="E41" s="8"/>
      <c r="F41" s="8"/>
      <c r="G41" s="8"/>
      <c r="H41" s="8"/>
      <c r="I41" s="8"/>
      <c r="J41" s="8"/>
      <c r="K41" s="8"/>
    </row>
    <row r="42" spans="1:11">
      <c r="A42" s="23" t="s">
        <v>154</v>
      </c>
      <c r="B42" s="24">
        <v>1344</v>
      </c>
      <c r="C42" s="24">
        <v>33</v>
      </c>
      <c r="D42" s="24">
        <v>58</v>
      </c>
      <c r="E42" s="24">
        <v>44</v>
      </c>
      <c r="F42" s="24">
        <v>51</v>
      </c>
      <c r="G42" s="24">
        <v>72</v>
      </c>
      <c r="H42" s="24">
        <v>87</v>
      </c>
      <c r="I42" s="24">
        <v>783</v>
      </c>
      <c r="J42" s="24">
        <v>211</v>
      </c>
      <c r="K42" s="24">
        <v>5</v>
      </c>
    </row>
    <row r="43" spans="1:11">
      <c r="A43" s="23" t="s">
        <v>155</v>
      </c>
      <c r="B43" s="24">
        <v>1107</v>
      </c>
      <c r="C43" s="24">
        <v>44</v>
      </c>
      <c r="D43" s="24">
        <v>42</v>
      </c>
      <c r="E43" s="24">
        <v>33</v>
      </c>
      <c r="F43" s="24">
        <v>48</v>
      </c>
      <c r="G43" s="24">
        <v>53</v>
      </c>
      <c r="H43" s="24">
        <v>63</v>
      </c>
      <c r="I43" s="24">
        <v>652</v>
      </c>
      <c r="J43" s="24">
        <v>170</v>
      </c>
      <c r="K43" s="24">
        <v>2</v>
      </c>
    </row>
    <row r="44" spans="1:11">
      <c r="A44" s="23" t="s">
        <v>156</v>
      </c>
      <c r="B44" s="24">
        <v>1006</v>
      </c>
      <c r="C44" s="24">
        <v>66</v>
      </c>
      <c r="D44" s="24">
        <v>52</v>
      </c>
      <c r="E44" s="24">
        <v>53</v>
      </c>
      <c r="F44" s="24">
        <v>59</v>
      </c>
      <c r="G44" s="24">
        <v>47</v>
      </c>
      <c r="H44" s="24">
        <v>67</v>
      </c>
      <c r="I44" s="24">
        <v>523</v>
      </c>
      <c r="J44" s="24">
        <v>137</v>
      </c>
      <c r="K44" s="24">
        <v>2</v>
      </c>
    </row>
    <row r="45" spans="1:11">
      <c r="A45" s="23" t="s">
        <v>157</v>
      </c>
      <c r="B45" s="24">
        <v>541</v>
      </c>
      <c r="C45" s="24">
        <v>20</v>
      </c>
      <c r="D45" s="24">
        <v>18</v>
      </c>
      <c r="E45" s="24">
        <v>15</v>
      </c>
      <c r="F45" s="24">
        <v>22</v>
      </c>
      <c r="G45" s="24">
        <v>35</v>
      </c>
      <c r="H45" s="24">
        <v>48</v>
      </c>
      <c r="I45" s="24">
        <v>302</v>
      </c>
      <c r="J45" s="24">
        <v>81</v>
      </c>
      <c r="K45" s="24">
        <v>0</v>
      </c>
    </row>
    <row r="46" spans="1:11">
      <c r="A46" s="23" t="s">
        <v>158</v>
      </c>
      <c r="B46" s="24">
        <v>1510</v>
      </c>
      <c r="C46" s="24">
        <v>61</v>
      </c>
      <c r="D46" s="24">
        <v>62</v>
      </c>
      <c r="E46" s="24">
        <v>48</v>
      </c>
      <c r="F46" s="24">
        <v>71</v>
      </c>
      <c r="G46" s="24">
        <v>90</v>
      </c>
      <c r="H46" s="24">
        <v>104</v>
      </c>
      <c r="I46" s="24">
        <v>870</v>
      </c>
      <c r="J46" s="24">
        <v>201</v>
      </c>
      <c r="K46" s="24">
        <v>3</v>
      </c>
    </row>
    <row r="47" spans="1:11">
      <c r="A47" s="23" t="s">
        <v>159</v>
      </c>
      <c r="B47" s="24">
        <v>1011</v>
      </c>
      <c r="C47" s="24">
        <v>48</v>
      </c>
      <c r="D47" s="24">
        <v>49</v>
      </c>
      <c r="E47" s="24">
        <v>52</v>
      </c>
      <c r="F47" s="24">
        <v>52</v>
      </c>
      <c r="G47" s="24">
        <v>65</v>
      </c>
      <c r="H47" s="24">
        <v>76</v>
      </c>
      <c r="I47" s="24">
        <v>529</v>
      </c>
      <c r="J47" s="24">
        <v>139</v>
      </c>
      <c r="K47" s="24">
        <v>1</v>
      </c>
    </row>
    <row r="48" spans="1:11">
      <c r="A48" s="23" t="s">
        <v>160</v>
      </c>
      <c r="B48" s="24">
        <v>1234</v>
      </c>
      <c r="C48" s="24">
        <v>47</v>
      </c>
      <c r="D48" s="24">
        <v>54</v>
      </c>
      <c r="E48" s="24">
        <v>42</v>
      </c>
      <c r="F48" s="24">
        <v>60</v>
      </c>
      <c r="G48" s="24">
        <v>83</v>
      </c>
      <c r="H48" s="24">
        <v>93</v>
      </c>
      <c r="I48" s="24">
        <v>689</v>
      </c>
      <c r="J48" s="24">
        <v>162</v>
      </c>
      <c r="K48" s="24">
        <v>4</v>
      </c>
    </row>
    <row r="49" spans="1:11">
      <c r="A49" s="23" t="s">
        <v>161</v>
      </c>
      <c r="B49" s="24">
        <v>443</v>
      </c>
      <c r="C49" s="24">
        <v>13</v>
      </c>
      <c r="D49" s="24">
        <v>20</v>
      </c>
      <c r="E49" s="24">
        <v>17</v>
      </c>
      <c r="F49" s="24">
        <v>17</v>
      </c>
      <c r="G49" s="24">
        <v>20</v>
      </c>
      <c r="H49" s="24">
        <v>25</v>
      </c>
      <c r="I49" s="24">
        <v>258</v>
      </c>
      <c r="J49" s="24">
        <v>73</v>
      </c>
      <c r="K49" s="24">
        <v>0</v>
      </c>
    </row>
    <row r="50" spans="1:11">
      <c r="A50" s="23" t="s">
        <v>162</v>
      </c>
      <c r="B50" s="24">
        <v>1237</v>
      </c>
      <c r="C50" s="24">
        <v>36</v>
      </c>
      <c r="D50" s="24">
        <v>59</v>
      </c>
      <c r="E50" s="24">
        <v>50</v>
      </c>
      <c r="F50" s="24">
        <v>65</v>
      </c>
      <c r="G50" s="24">
        <v>74</v>
      </c>
      <c r="H50" s="24">
        <v>94</v>
      </c>
      <c r="I50" s="24">
        <v>701</v>
      </c>
      <c r="J50" s="24">
        <v>154</v>
      </c>
      <c r="K50" s="24">
        <v>4</v>
      </c>
    </row>
    <row r="51" spans="1:11">
      <c r="A51" s="23" t="s">
        <v>152</v>
      </c>
      <c r="B51" s="24">
        <v>81</v>
      </c>
      <c r="C51" s="24">
        <v>12</v>
      </c>
      <c r="D51" s="24">
        <v>8</v>
      </c>
      <c r="E51" s="24">
        <v>1</v>
      </c>
      <c r="F51" s="24">
        <v>6</v>
      </c>
      <c r="G51" s="24">
        <v>6</v>
      </c>
      <c r="H51" s="24">
        <v>5</v>
      </c>
      <c r="I51" s="24">
        <v>37</v>
      </c>
      <c r="J51" s="24">
        <v>5</v>
      </c>
      <c r="K51" s="24">
        <v>1</v>
      </c>
    </row>
    <row r="52" spans="1:11">
      <c r="A52" s="23" t="s">
        <v>163</v>
      </c>
      <c r="B52" s="24">
        <v>67</v>
      </c>
      <c r="C52" s="24">
        <v>6</v>
      </c>
      <c r="D52" s="24">
        <v>6</v>
      </c>
      <c r="E52" s="24">
        <v>5</v>
      </c>
      <c r="F52" s="24">
        <v>2</v>
      </c>
      <c r="G52" s="24">
        <v>2</v>
      </c>
      <c r="H52" s="24">
        <v>4</v>
      </c>
      <c r="I52" s="24">
        <v>33</v>
      </c>
      <c r="J52" s="24">
        <v>8</v>
      </c>
      <c r="K52" s="24">
        <v>1</v>
      </c>
    </row>
    <row r="53" spans="1:11">
      <c r="A53" s="23" t="s">
        <v>128</v>
      </c>
      <c r="B53" s="24">
        <v>52</v>
      </c>
      <c r="C53" s="24">
        <v>1</v>
      </c>
      <c r="D53" s="24">
        <v>1</v>
      </c>
      <c r="E53" s="24">
        <v>1</v>
      </c>
      <c r="F53" s="24">
        <v>2</v>
      </c>
      <c r="G53" s="24">
        <v>2</v>
      </c>
      <c r="H53" s="24">
        <v>2</v>
      </c>
      <c r="I53" s="24">
        <v>9</v>
      </c>
      <c r="J53" s="24">
        <v>2</v>
      </c>
      <c r="K53" s="24">
        <v>32</v>
      </c>
    </row>
    <row r="54" spans="1:11">
      <c r="A54" s="8" t="s">
        <v>164</v>
      </c>
      <c r="B54" s="8"/>
      <c r="C54" s="8"/>
      <c r="D54" s="8"/>
      <c r="E54" s="8"/>
      <c r="F54" s="8"/>
      <c r="G54" s="8"/>
      <c r="H54" s="8"/>
      <c r="I54" s="8"/>
      <c r="J54" s="8"/>
      <c r="K54" s="8"/>
    </row>
    <row r="55" spans="1:11">
      <c r="A55" s="23" t="s">
        <v>165</v>
      </c>
      <c r="B55" s="24">
        <v>209</v>
      </c>
      <c r="C55" s="24">
        <v>2</v>
      </c>
      <c r="D55" s="24">
        <v>9</v>
      </c>
      <c r="E55" s="24">
        <v>5</v>
      </c>
      <c r="F55" s="24">
        <v>10</v>
      </c>
      <c r="G55" s="24">
        <v>10</v>
      </c>
      <c r="H55" s="24">
        <v>8</v>
      </c>
      <c r="I55" s="24">
        <v>123</v>
      </c>
      <c r="J55" s="24">
        <v>37</v>
      </c>
      <c r="K55" s="24">
        <v>5</v>
      </c>
    </row>
    <row r="56" spans="1:11">
      <c r="A56" s="23" t="s">
        <v>166</v>
      </c>
      <c r="B56" s="24">
        <v>1043</v>
      </c>
      <c r="C56" s="24">
        <v>34</v>
      </c>
      <c r="D56" s="24">
        <v>33</v>
      </c>
      <c r="E56" s="24">
        <v>38</v>
      </c>
      <c r="F56" s="24">
        <v>39</v>
      </c>
      <c r="G56" s="24">
        <v>60</v>
      </c>
      <c r="H56" s="24">
        <v>76</v>
      </c>
      <c r="I56" s="24">
        <v>597</v>
      </c>
      <c r="J56" s="24">
        <v>151</v>
      </c>
      <c r="K56" s="24">
        <v>15</v>
      </c>
    </row>
    <row r="57" spans="1:11">
      <c r="A57" s="23" t="s">
        <v>167</v>
      </c>
      <c r="B57" s="24">
        <v>963</v>
      </c>
      <c r="C57" s="24">
        <v>47</v>
      </c>
      <c r="D57" s="24">
        <v>52</v>
      </c>
      <c r="E57" s="24">
        <v>49</v>
      </c>
      <c r="F57" s="24">
        <v>64</v>
      </c>
      <c r="G57" s="24">
        <v>72</v>
      </c>
      <c r="H57" s="24">
        <v>72</v>
      </c>
      <c r="I57" s="24">
        <v>490</v>
      </c>
      <c r="J57" s="24">
        <v>104</v>
      </c>
      <c r="K57" s="24">
        <v>13</v>
      </c>
    </row>
    <row r="58" spans="1:11">
      <c r="A58" s="23" t="s">
        <v>168</v>
      </c>
      <c r="B58" s="24">
        <v>338</v>
      </c>
      <c r="C58" s="24">
        <v>28</v>
      </c>
      <c r="D58" s="24">
        <v>29</v>
      </c>
      <c r="E58" s="24">
        <v>21</v>
      </c>
      <c r="F58" s="24">
        <v>20</v>
      </c>
      <c r="G58" s="24">
        <v>19</v>
      </c>
      <c r="H58" s="24">
        <v>26</v>
      </c>
      <c r="I58" s="24">
        <v>156</v>
      </c>
      <c r="J58" s="24">
        <v>36</v>
      </c>
      <c r="K58" s="24">
        <v>3</v>
      </c>
    </row>
    <row r="59" spans="1:11">
      <c r="A59" s="23" t="s">
        <v>169</v>
      </c>
      <c r="B59" s="24">
        <v>94</v>
      </c>
      <c r="C59" s="24">
        <v>13</v>
      </c>
      <c r="D59" s="24">
        <v>11</v>
      </c>
      <c r="E59" s="24">
        <v>5</v>
      </c>
      <c r="F59" s="24">
        <v>7</v>
      </c>
      <c r="G59" s="24">
        <v>7</v>
      </c>
      <c r="H59" s="24">
        <v>7</v>
      </c>
      <c r="I59" s="24">
        <v>30</v>
      </c>
      <c r="J59" s="24">
        <v>12</v>
      </c>
      <c r="K59" s="24">
        <v>2</v>
      </c>
    </row>
    <row r="60" spans="1:11">
      <c r="A60" s="23" t="s">
        <v>128</v>
      </c>
      <c r="B60" s="24">
        <v>30</v>
      </c>
      <c r="C60" s="24">
        <v>4</v>
      </c>
      <c r="D60" s="24">
        <v>4</v>
      </c>
      <c r="E60" s="24">
        <v>1</v>
      </c>
      <c r="F60" s="24">
        <v>2</v>
      </c>
      <c r="G60" s="24">
        <v>2</v>
      </c>
      <c r="H60" s="24">
        <v>3</v>
      </c>
      <c r="I60" s="24">
        <v>9</v>
      </c>
      <c r="J60" s="24">
        <v>3</v>
      </c>
      <c r="K60" s="24">
        <v>2</v>
      </c>
    </row>
    <row r="61" spans="1:11">
      <c r="A61" s="8" t="s">
        <v>170</v>
      </c>
      <c r="B61" s="8"/>
      <c r="C61" s="8"/>
      <c r="D61" s="8"/>
      <c r="E61" s="8"/>
      <c r="F61" s="8"/>
      <c r="G61" s="8"/>
      <c r="H61" s="8"/>
      <c r="I61" s="8"/>
      <c r="J61" s="8"/>
      <c r="K61" s="8"/>
    </row>
    <row r="62" spans="1:11">
      <c r="A62" s="23" t="s">
        <v>171</v>
      </c>
      <c r="B62" s="24">
        <v>386</v>
      </c>
      <c r="C62" s="24">
        <v>22</v>
      </c>
      <c r="D62" s="24">
        <v>29</v>
      </c>
      <c r="E62" s="24">
        <v>15</v>
      </c>
      <c r="F62" s="24">
        <v>18</v>
      </c>
      <c r="G62" s="24">
        <v>23</v>
      </c>
      <c r="H62" s="24">
        <v>37</v>
      </c>
      <c r="I62" s="24">
        <v>190</v>
      </c>
      <c r="J62" s="24">
        <v>46</v>
      </c>
      <c r="K62" s="24">
        <v>6</v>
      </c>
    </row>
    <row r="63" spans="1:11">
      <c r="A63" s="23" t="s">
        <v>172</v>
      </c>
      <c r="B63" s="24">
        <v>919</v>
      </c>
      <c r="C63" s="24">
        <v>48</v>
      </c>
      <c r="D63" s="24">
        <v>43</v>
      </c>
      <c r="E63" s="24">
        <v>49</v>
      </c>
      <c r="F63" s="24">
        <v>64</v>
      </c>
      <c r="G63" s="24">
        <v>65</v>
      </c>
      <c r="H63" s="24">
        <v>71</v>
      </c>
      <c r="I63" s="24">
        <v>456</v>
      </c>
      <c r="J63" s="24">
        <v>110</v>
      </c>
      <c r="K63" s="24">
        <v>13</v>
      </c>
    </row>
    <row r="64" spans="1:11">
      <c r="A64" s="23" t="s">
        <v>173</v>
      </c>
      <c r="B64" s="24">
        <v>978</v>
      </c>
      <c r="C64" s="24">
        <v>37</v>
      </c>
      <c r="D64" s="24">
        <v>46</v>
      </c>
      <c r="E64" s="24">
        <v>38</v>
      </c>
      <c r="F64" s="24">
        <v>38</v>
      </c>
      <c r="G64" s="24">
        <v>64</v>
      </c>
      <c r="H64" s="24">
        <v>66</v>
      </c>
      <c r="I64" s="24">
        <v>542</v>
      </c>
      <c r="J64" s="24">
        <v>134</v>
      </c>
      <c r="K64" s="24">
        <v>13</v>
      </c>
    </row>
    <row r="65" spans="1:11">
      <c r="A65" s="23" t="s">
        <v>174</v>
      </c>
      <c r="B65" s="24">
        <v>347</v>
      </c>
      <c r="C65" s="24">
        <v>18</v>
      </c>
      <c r="D65" s="24">
        <v>16</v>
      </c>
      <c r="E65" s="24">
        <v>16</v>
      </c>
      <c r="F65" s="24">
        <v>18</v>
      </c>
      <c r="G65" s="24">
        <v>16</v>
      </c>
      <c r="H65" s="24">
        <v>15</v>
      </c>
      <c r="I65" s="24">
        <v>195</v>
      </c>
      <c r="J65" s="24">
        <v>48</v>
      </c>
      <c r="K65" s="24">
        <v>5</v>
      </c>
    </row>
    <row r="66" spans="1:11">
      <c r="A66" s="23" t="s">
        <v>128</v>
      </c>
      <c r="B66" s="24">
        <v>47</v>
      </c>
      <c r="C66" s="24">
        <v>3</v>
      </c>
      <c r="D66" s="24">
        <v>4</v>
      </c>
      <c r="E66" s="24">
        <v>1</v>
      </c>
      <c r="F66" s="24">
        <v>4</v>
      </c>
      <c r="G66" s="24">
        <v>2</v>
      </c>
      <c r="H66" s="24">
        <v>3</v>
      </c>
      <c r="I66" s="24">
        <v>22</v>
      </c>
      <c r="J66" s="24">
        <v>5</v>
      </c>
      <c r="K66" s="24">
        <v>3</v>
      </c>
    </row>
    <row r="67" spans="1:11">
      <c r="A67" s="8" t="s">
        <v>175</v>
      </c>
      <c r="B67" s="8"/>
      <c r="C67" s="8"/>
      <c r="D67" s="8"/>
      <c r="E67" s="8"/>
      <c r="F67" s="8"/>
      <c r="G67" s="8"/>
      <c r="H67" s="8"/>
      <c r="I67" s="8"/>
      <c r="J67" s="8"/>
      <c r="K67" s="8"/>
    </row>
    <row r="68" spans="1:11">
      <c r="A68" s="23" t="s">
        <v>176</v>
      </c>
      <c r="B68" s="24">
        <v>425</v>
      </c>
      <c r="C68" s="24">
        <v>9</v>
      </c>
      <c r="D68" s="24">
        <v>16</v>
      </c>
      <c r="E68" s="24">
        <v>18</v>
      </c>
      <c r="F68" s="24">
        <v>21</v>
      </c>
      <c r="G68" s="24">
        <v>32</v>
      </c>
      <c r="H68" s="24">
        <v>29</v>
      </c>
      <c r="I68" s="24">
        <v>236</v>
      </c>
      <c r="J68" s="24">
        <v>55</v>
      </c>
      <c r="K68" s="24">
        <v>9</v>
      </c>
    </row>
    <row r="69" spans="1:11">
      <c r="A69" s="23" t="s">
        <v>177</v>
      </c>
      <c r="B69" s="24">
        <v>811</v>
      </c>
      <c r="C69" s="24">
        <v>22</v>
      </c>
      <c r="D69" s="24">
        <v>37</v>
      </c>
      <c r="E69" s="24">
        <v>29</v>
      </c>
      <c r="F69" s="24">
        <v>31</v>
      </c>
      <c r="G69" s="24">
        <v>45</v>
      </c>
      <c r="H69" s="24">
        <v>56</v>
      </c>
      <c r="I69" s="24">
        <v>479</v>
      </c>
      <c r="J69" s="24">
        <v>98</v>
      </c>
      <c r="K69" s="24">
        <v>14</v>
      </c>
    </row>
    <row r="70" spans="1:11">
      <c r="A70" s="23" t="s">
        <v>178</v>
      </c>
      <c r="B70" s="24">
        <v>207</v>
      </c>
      <c r="C70" s="24">
        <v>9</v>
      </c>
      <c r="D70" s="24">
        <v>7</v>
      </c>
      <c r="E70" s="24">
        <v>5</v>
      </c>
      <c r="F70" s="24">
        <v>10</v>
      </c>
      <c r="G70" s="24">
        <v>16</v>
      </c>
      <c r="H70" s="24">
        <v>14</v>
      </c>
      <c r="I70" s="24">
        <v>105</v>
      </c>
      <c r="J70" s="24">
        <v>39</v>
      </c>
      <c r="K70" s="24">
        <v>2</v>
      </c>
    </row>
    <row r="71" spans="1:11">
      <c r="A71" s="23" t="s">
        <v>179</v>
      </c>
      <c r="B71" s="24">
        <v>154</v>
      </c>
      <c r="C71" s="24">
        <v>6</v>
      </c>
      <c r="D71" s="24">
        <v>6</v>
      </c>
      <c r="E71" s="24">
        <v>8</v>
      </c>
      <c r="F71" s="24">
        <v>5</v>
      </c>
      <c r="G71" s="24">
        <v>6</v>
      </c>
      <c r="H71" s="24">
        <v>10</v>
      </c>
      <c r="I71" s="24">
        <v>82</v>
      </c>
      <c r="J71" s="24">
        <v>31</v>
      </c>
      <c r="K71" s="24">
        <v>0</v>
      </c>
    </row>
    <row r="72" spans="1:11">
      <c r="A72" s="23" t="s">
        <v>180</v>
      </c>
      <c r="B72" s="24">
        <v>318</v>
      </c>
      <c r="C72" s="24">
        <v>6</v>
      </c>
      <c r="D72" s="24">
        <v>16</v>
      </c>
      <c r="E72" s="24">
        <v>7</v>
      </c>
      <c r="F72" s="24">
        <v>14</v>
      </c>
      <c r="G72" s="24">
        <v>9</v>
      </c>
      <c r="H72" s="24">
        <v>22</v>
      </c>
      <c r="I72" s="24">
        <v>178</v>
      </c>
      <c r="J72" s="24">
        <v>62</v>
      </c>
      <c r="K72" s="24">
        <v>4</v>
      </c>
    </row>
    <row r="73" spans="1:11">
      <c r="A73" s="23" t="s">
        <v>181</v>
      </c>
      <c r="B73" s="24">
        <v>203</v>
      </c>
      <c r="C73" s="24">
        <v>4</v>
      </c>
      <c r="D73" s="24">
        <v>9</v>
      </c>
      <c r="E73" s="24">
        <v>6</v>
      </c>
      <c r="F73" s="24">
        <v>11</v>
      </c>
      <c r="G73" s="24">
        <v>7</v>
      </c>
      <c r="H73" s="24">
        <v>10</v>
      </c>
      <c r="I73" s="24">
        <v>113</v>
      </c>
      <c r="J73" s="24">
        <v>41</v>
      </c>
      <c r="K73" s="24">
        <v>2</v>
      </c>
    </row>
    <row r="74" spans="1:11">
      <c r="A74" s="23" t="s">
        <v>182</v>
      </c>
      <c r="B74" s="24">
        <v>79</v>
      </c>
      <c r="C74" s="24">
        <v>4</v>
      </c>
      <c r="D74" s="24">
        <v>2</v>
      </c>
      <c r="E74" s="24">
        <v>2</v>
      </c>
      <c r="F74" s="24">
        <v>3</v>
      </c>
      <c r="G74" s="24">
        <v>6</v>
      </c>
      <c r="H74" s="24">
        <v>2</v>
      </c>
      <c r="I74" s="24">
        <v>53</v>
      </c>
      <c r="J74" s="24">
        <v>6</v>
      </c>
      <c r="K74" s="24">
        <v>1</v>
      </c>
    </row>
    <row r="75" spans="1:11">
      <c r="A75" s="23" t="s">
        <v>183</v>
      </c>
      <c r="B75" s="24">
        <v>68</v>
      </c>
      <c r="C75" s="24">
        <v>2</v>
      </c>
      <c r="D75" s="24">
        <v>7</v>
      </c>
      <c r="E75" s="24">
        <v>5</v>
      </c>
      <c r="F75" s="24">
        <v>3</v>
      </c>
      <c r="G75" s="24">
        <v>3</v>
      </c>
      <c r="H75" s="24">
        <v>4</v>
      </c>
      <c r="I75" s="24">
        <v>39</v>
      </c>
      <c r="J75" s="24">
        <v>4</v>
      </c>
      <c r="K75" s="24">
        <v>1</v>
      </c>
    </row>
    <row r="76" spans="1:11">
      <c r="A76" s="23" t="s">
        <v>184</v>
      </c>
      <c r="B76" s="24">
        <v>586</v>
      </c>
      <c r="C76" s="24">
        <v>13</v>
      </c>
      <c r="D76" s="24">
        <v>17</v>
      </c>
      <c r="E76" s="24">
        <v>15</v>
      </c>
      <c r="F76" s="24">
        <v>24</v>
      </c>
      <c r="G76" s="24">
        <v>17</v>
      </c>
      <c r="H76" s="24">
        <v>38</v>
      </c>
      <c r="I76" s="24">
        <v>342</v>
      </c>
      <c r="J76" s="24">
        <v>114</v>
      </c>
      <c r="K76" s="24">
        <v>6</v>
      </c>
    </row>
    <row r="77" spans="1:11">
      <c r="A77" s="23" t="s">
        <v>185</v>
      </c>
      <c r="B77" s="24">
        <v>276</v>
      </c>
      <c r="C77" s="24">
        <v>7</v>
      </c>
      <c r="D77" s="24">
        <v>5</v>
      </c>
      <c r="E77" s="24">
        <v>8</v>
      </c>
      <c r="F77" s="24">
        <v>9</v>
      </c>
      <c r="G77" s="24">
        <v>8</v>
      </c>
      <c r="H77" s="24">
        <v>19</v>
      </c>
      <c r="I77" s="24">
        <v>155</v>
      </c>
      <c r="J77" s="24">
        <v>62</v>
      </c>
      <c r="K77" s="24">
        <v>3</v>
      </c>
    </row>
    <row r="78" spans="1:11">
      <c r="A78" s="23" t="s">
        <v>152</v>
      </c>
      <c r="B78" s="24">
        <v>197</v>
      </c>
      <c r="C78" s="24">
        <v>18</v>
      </c>
      <c r="D78" s="24">
        <v>11</v>
      </c>
      <c r="E78" s="24">
        <v>13</v>
      </c>
      <c r="F78" s="24">
        <v>11</v>
      </c>
      <c r="G78" s="24">
        <v>9</v>
      </c>
      <c r="H78" s="24">
        <v>15</v>
      </c>
      <c r="I78" s="24">
        <v>91</v>
      </c>
      <c r="J78" s="24">
        <v>24</v>
      </c>
      <c r="K78" s="24">
        <v>5</v>
      </c>
    </row>
    <row r="79" spans="1:11">
      <c r="A79" s="23" t="s">
        <v>186</v>
      </c>
      <c r="B79" s="24">
        <v>944</v>
      </c>
      <c r="C79" s="24">
        <v>62</v>
      </c>
      <c r="D79" s="24">
        <v>58</v>
      </c>
      <c r="E79" s="24">
        <v>46</v>
      </c>
      <c r="F79" s="24">
        <v>64</v>
      </c>
      <c r="G79" s="24">
        <v>70</v>
      </c>
      <c r="H79" s="24">
        <v>68</v>
      </c>
      <c r="I79" s="24">
        <v>470</v>
      </c>
      <c r="J79" s="24">
        <v>97</v>
      </c>
      <c r="K79" s="24">
        <v>9</v>
      </c>
    </row>
    <row r="80" spans="1:11">
      <c r="A80" s="23" t="s">
        <v>128</v>
      </c>
      <c r="B80" s="24">
        <v>41</v>
      </c>
      <c r="C80" s="24">
        <v>3</v>
      </c>
      <c r="D80" s="24">
        <v>2</v>
      </c>
      <c r="E80" s="24">
        <v>4</v>
      </c>
      <c r="F80" s="24">
        <v>1</v>
      </c>
      <c r="G80" s="24">
        <v>4</v>
      </c>
      <c r="H80" s="24">
        <v>3</v>
      </c>
      <c r="I80" s="24">
        <v>15</v>
      </c>
      <c r="J80" s="24">
        <v>6</v>
      </c>
      <c r="K80" s="24">
        <v>3</v>
      </c>
    </row>
    <row r="81" spans="1:11">
      <c r="A81" s="8" t="s">
        <v>187</v>
      </c>
      <c r="B81" s="8"/>
      <c r="C81" s="8"/>
      <c r="D81" s="8"/>
      <c r="E81" s="8"/>
      <c r="F81" s="8"/>
      <c r="G81" s="8"/>
      <c r="H81" s="8"/>
      <c r="I81" s="8"/>
      <c r="J81" s="8"/>
      <c r="K81" s="8"/>
    </row>
    <row r="82" spans="1:11">
      <c r="A82" s="23" t="s">
        <v>188</v>
      </c>
      <c r="B82" s="24">
        <v>2041</v>
      </c>
      <c r="C82" s="24">
        <v>41</v>
      </c>
      <c r="D82" s="24">
        <v>52</v>
      </c>
      <c r="E82" s="24">
        <v>58</v>
      </c>
      <c r="F82" s="24">
        <v>77</v>
      </c>
      <c r="G82" s="24">
        <v>110</v>
      </c>
      <c r="H82" s="24">
        <v>145</v>
      </c>
      <c r="I82" s="24">
        <v>1211</v>
      </c>
      <c r="J82" s="24">
        <v>323</v>
      </c>
      <c r="K82" s="24">
        <v>24</v>
      </c>
    </row>
    <row r="83" spans="1:11">
      <c r="A83" s="23" t="s">
        <v>189</v>
      </c>
      <c r="B83" s="24">
        <v>221</v>
      </c>
      <c r="C83" s="24">
        <v>17</v>
      </c>
      <c r="D83" s="24">
        <v>20</v>
      </c>
      <c r="E83" s="24">
        <v>16</v>
      </c>
      <c r="F83" s="24">
        <v>29</v>
      </c>
      <c r="G83" s="24">
        <v>29</v>
      </c>
      <c r="H83" s="24">
        <v>30</v>
      </c>
      <c r="I83" s="24">
        <v>73</v>
      </c>
      <c r="J83" s="24">
        <v>4</v>
      </c>
      <c r="K83" s="24">
        <v>3</v>
      </c>
    </row>
    <row r="84" spans="1:11">
      <c r="A84" s="23" t="s">
        <v>190</v>
      </c>
      <c r="B84" s="24">
        <v>64</v>
      </c>
      <c r="C84" s="24">
        <v>9</v>
      </c>
      <c r="D84" s="24">
        <v>9</v>
      </c>
      <c r="E84" s="24">
        <v>11</v>
      </c>
      <c r="F84" s="24">
        <v>4</v>
      </c>
      <c r="G84" s="24">
        <v>8</v>
      </c>
      <c r="H84" s="24">
        <v>5</v>
      </c>
      <c r="I84" s="24">
        <v>15</v>
      </c>
      <c r="J84" s="24">
        <v>2</v>
      </c>
      <c r="K84" s="24">
        <v>1</v>
      </c>
    </row>
    <row r="85" spans="1:11">
      <c r="A85" s="23" t="s">
        <v>191</v>
      </c>
      <c r="B85" s="24">
        <v>158</v>
      </c>
      <c r="C85" s="24">
        <v>30</v>
      </c>
      <c r="D85" s="24">
        <v>30</v>
      </c>
      <c r="E85" s="24">
        <v>22</v>
      </c>
      <c r="F85" s="24">
        <v>16</v>
      </c>
      <c r="G85" s="24">
        <v>8</v>
      </c>
      <c r="H85" s="24">
        <v>4</v>
      </c>
      <c r="I85" s="24">
        <v>39</v>
      </c>
      <c r="J85" s="24">
        <v>4</v>
      </c>
      <c r="K85" s="24">
        <v>5</v>
      </c>
    </row>
    <row r="86" spans="1:11">
      <c r="A86" s="23" t="s">
        <v>192</v>
      </c>
      <c r="B86" s="24">
        <v>120</v>
      </c>
      <c r="C86" s="24">
        <v>16</v>
      </c>
      <c r="D86" s="24">
        <v>17</v>
      </c>
      <c r="E86" s="24">
        <v>9</v>
      </c>
      <c r="F86" s="24">
        <v>14</v>
      </c>
      <c r="G86" s="24">
        <v>9</v>
      </c>
      <c r="H86" s="24">
        <v>7</v>
      </c>
      <c r="I86" s="24">
        <v>43</v>
      </c>
      <c r="J86" s="24">
        <v>3</v>
      </c>
      <c r="K86" s="24">
        <v>2</v>
      </c>
    </row>
    <row r="87" spans="1:11">
      <c r="A87" s="23" t="s">
        <v>193</v>
      </c>
      <c r="B87" s="24">
        <v>10</v>
      </c>
      <c r="C87" s="24">
        <v>4</v>
      </c>
      <c r="D87" s="24">
        <v>4</v>
      </c>
      <c r="E87" s="24">
        <v>0</v>
      </c>
      <c r="F87" s="24">
        <v>0</v>
      </c>
      <c r="G87" s="24">
        <v>0</v>
      </c>
      <c r="H87" s="24">
        <v>0</v>
      </c>
      <c r="I87" s="24">
        <v>1</v>
      </c>
      <c r="J87" s="24">
        <v>0</v>
      </c>
      <c r="K87" s="24">
        <v>1</v>
      </c>
    </row>
    <row r="88" spans="1:11">
      <c r="A88" s="23" t="s">
        <v>152</v>
      </c>
      <c r="B88" s="24">
        <v>39</v>
      </c>
      <c r="C88" s="24">
        <v>10</v>
      </c>
      <c r="D88" s="24">
        <v>5</v>
      </c>
      <c r="E88" s="24">
        <v>2</v>
      </c>
      <c r="F88" s="24">
        <v>1</v>
      </c>
      <c r="G88" s="24">
        <v>1</v>
      </c>
      <c r="H88" s="24">
        <v>0</v>
      </c>
      <c r="I88" s="24">
        <v>14</v>
      </c>
      <c r="J88" s="24">
        <v>4</v>
      </c>
      <c r="K88" s="24">
        <v>2</v>
      </c>
    </row>
    <row r="89" spans="1:11">
      <c r="A89" s="23" t="s">
        <v>128</v>
      </c>
      <c r="B89" s="24">
        <v>24</v>
      </c>
      <c r="C89" s="24">
        <v>1</v>
      </c>
      <c r="D89" s="24">
        <v>1</v>
      </c>
      <c r="E89" s="24">
        <v>1</v>
      </c>
      <c r="F89" s="24">
        <v>1</v>
      </c>
      <c r="G89" s="24">
        <v>5</v>
      </c>
      <c r="H89" s="24">
        <v>1</v>
      </c>
      <c r="I89" s="24">
        <v>9</v>
      </c>
      <c r="J89" s="24">
        <v>3</v>
      </c>
      <c r="K89" s="24">
        <v>2</v>
      </c>
    </row>
    <row r="90" spans="1:11">
      <c r="A90" s="8" t="s">
        <v>194</v>
      </c>
      <c r="B90" s="8"/>
      <c r="C90" s="8"/>
      <c r="D90" s="8"/>
      <c r="E90" s="8"/>
      <c r="F90" s="8"/>
      <c r="G90" s="8"/>
      <c r="H90" s="8"/>
      <c r="I90" s="8"/>
      <c r="J90" s="8"/>
      <c r="K90" s="8"/>
    </row>
    <row r="91" spans="1:11">
      <c r="A91" s="23" t="s">
        <v>195</v>
      </c>
      <c r="B91" s="24">
        <v>1341</v>
      </c>
      <c r="C91" s="24">
        <v>62</v>
      </c>
      <c r="D91" s="24">
        <v>69</v>
      </c>
      <c r="E91" s="24">
        <v>61</v>
      </c>
      <c r="F91" s="24">
        <v>76</v>
      </c>
      <c r="G91" s="24">
        <v>99</v>
      </c>
      <c r="H91" s="24">
        <v>107</v>
      </c>
      <c r="I91" s="24">
        <v>696</v>
      </c>
      <c r="J91" s="24">
        <v>149</v>
      </c>
      <c r="K91" s="24">
        <v>22</v>
      </c>
    </row>
    <row r="92" spans="1:11">
      <c r="A92" s="23" t="s">
        <v>196</v>
      </c>
      <c r="B92" s="24">
        <v>523</v>
      </c>
      <c r="C92" s="24">
        <v>16</v>
      </c>
      <c r="D92" s="24">
        <v>27</v>
      </c>
      <c r="E92" s="24">
        <v>18</v>
      </c>
      <c r="F92" s="24">
        <v>28</v>
      </c>
      <c r="G92" s="24">
        <v>34</v>
      </c>
      <c r="H92" s="24">
        <v>32</v>
      </c>
      <c r="I92" s="24">
        <v>283</v>
      </c>
      <c r="J92" s="24">
        <v>74</v>
      </c>
      <c r="K92" s="24">
        <v>11</v>
      </c>
    </row>
    <row r="93" spans="1:11">
      <c r="A93" s="23" t="s">
        <v>197</v>
      </c>
      <c r="B93" s="24">
        <v>116</v>
      </c>
      <c r="C93" s="24">
        <v>8</v>
      </c>
      <c r="D93" s="24">
        <v>4</v>
      </c>
      <c r="E93" s="24">
        <v>5</v>
      </c>
      <c r="F93" s="24">
        <v>10</v>
      </c>
      <c r="G93" s="24">
        <v>12</v>
      </c>
      <c r="H93" s="24">
        <v>6</v>
      </c>
      <c r="I93" s="24">
        <v>55</v>
      </c>
      <c r="J93" s="24">
        <v>13</v>
      </c>
      <c r="K93" s="24">
        <v>3</v>
      </c>
    </row>
    <row r="94" spans="1:11">
      <c r="A94" s="23" t="s">
        <v>198</v>
      </c>
      <c r="B94" s="24">
        <v>25</v>
      </c>
      <c r="C94" s="24">
        <v>1</v>
      </c>
      <c r="D94" s="24">
        <v>0</v>
      </c>
      <c r="E94" s="24">
        <v>0</v>
      </c>
      <c r="F94" s="24">
        <v>1</v>
      </c>
      <c r="G94" s="24">
        <v>2</v>
      </c>
      <c r="H94" s="24">
        <v>3</v>
      </c>
      <c r="I94" s="24">
        <v>17</v>
      </c>
      <c r="J94" s="24">
        <v>0</v>
      </c>
      <c r="K94" s="24">
        <v>1</v>
      </c>
    </row>
    <row r="95" spans="1:11">
      <c r="A95" s="23" t="s">
        <v>199</v>
      </c>
      <c r="B95" s="24">
        <v>68</v>
      </c>
      <c r="C95" s="24">
        <v>2</v>
      </c>
      <c r="D95" s="24">
        <v>2</v>
      </c>
      <c r="E95" s="24">
        <v>4</v>
      </c>
      <c r="F95" s="24">
        <v>2</v>
      </c>
      <c r="G95" s="24">
        <v>6</v>
      </c>
      <c r="H95" s="24">
        <v>7</v>
      </c>
      <c r="I95" s="24">
        <v>29</v>
      </c>
      <c r="J95" s="24">
        <v>16</v>
      </c>
      <c r="K95" s="24">
        <v>0</v>
      </c>
    </row>
    <row r="96" spans="1:11">
      <c r="A96" s="23" t="s">
        <v>200</v>
      </c>
      <c r="B96" s="24">
        <v>1248</v>
      </c>
      <c r="C96" s="24">
        <v>35</v>
      </c>
      <c r="D96" s="24">
        <v>44</v>
      </c>
      <c r="E96" s="24">
        <v>52</v>
      </c>
      <c r="F96" s="24">
        <v>60</v>
      </c>
      <c r="G96" s="24">
        <v>73</v>
      </c>
      <c r="H96" s="24">
        <v>105</v>
      </c>
      <c r="I96" s="24">
        <v>660</v>
      </c>
      <c r="J96" s="24">
        <v>206</v>
      </c>
      <c r="K96" s="24">
        <v>13</v>
      </c>
    </row>
    <row r="97" spans="1:11">
      <c r="A97" s="23" t="s">
        <v>201</v>
      </c>
      <c r="B97" s="24">
        <v>725</v>
      </c>
      <c r="C97" s="24">
        <v>34</v>
      </c>
      <c r="D97" s="24">
        <v>31</v>
      </c>
      <c r="E97" s="24">
        <v>21</v>
      </c>
      <c r="F97" s="24">
        <v>30</v>
      </c>
      <c r="G97" s="24">
        <v>44</v>
      </c>
      <c r="H97" s="24">
        <v>38</v>
      </c>
      <c r="I97" s="24">
        <v>432</v>
      </c>
      <c r="J97" s="24">
        <v>86</v>
      </c>
      <c r="K97" s="24">
        <v>9</v>
      </c>
    </row>
    <row r="98" spans="1:11">
      <c r="A98" s="23" t="s">
        <v>202</v>
      </c>
      <c r="B98" s="24">
        <v>550</v>
      </c>
      <c r="C98" s="24">
        <v>27</v>
      </c>
      <c r="D98" s="24">
        <v>47</v>
      </c>
      <c r="E98" s="24">
        <v>31</v>
      </c>
      <c r="F98" s="24">
        <v>42</v>
      </c>
      <c r="G98" s="24">
        <v>39</v>
      </c>
      <c r="H98" s="24">
        <v>42</v>
      </c>
      <c r="I98" s="24">
        <v>280</v>
      </c>
      <c r="J98" s="24">
        <v>30</v>
      </c>
      <c r="K98" s="24">
        <v>12</v>
      </c>
    </row>
    <row r="99" spans="1:11">
      <c r="A99" s="23" t="s">
        <v>203</v>
      </c>
      <c r="B99" s="24">
        <v>563</v>
      </c>
      <c r="C99" s="24">
        <v>29</v>
      </c>
      <c r="D99" s="24">
        <v>38</v>
      </c>
      <c r="E99" s="24">
        <v>31</v>
      </c>
      <c r="F99" s="24">
        <v>37</v>
      </c>
      <c r="G99" s="24">
        <v>49</v>
      </c>
      <c r="H99" s="24">
        <v>33</v>
      </c>
      <c r="I99" s="24">
        <v>290</v>
      </c>
      <c r="J99" s="24">
        <v>48</v>
      </c>
      <c r="K99" s="24">
        <v>8</v>
      </c>
    </row>
    <row r="100" spans="1:11">
      <c r="A100" s="23" t="s">
        <v>204</v>
      </c>
      <c r="B100" s="24">
        <v>319</v>
      </c>
      <c r="C100" s="24">
        <v>17</v>
      </c>
      <c r="D100" s="24">
        <v>18</v>
      </c>
      <c r="E100" s="24">
        <v>16</v>
      </c>
      <c r="F100" s="24">
        <v>21</v>
      </c>
      <c r="G100" s="24">
        <v>21</v>
      </c>
      <c r="H100" s="24">
        <v>19</v>
      </c>
      <c r="I100" s="24">
        <v>184</v>
      </c>
      <c r="J100" s="24">
        <v>17</v>
      </c>
      <c r="K100" s="24">
        <v>6</v>
      </c>
    </row>
    <row r="101" spans="1:11">
      <c r="A101" s="23" t="s">
        <v>205</v>
      </c>
      <c r="B101" s="24">
        <v>6</v>
      </c>
      <c r="C101" s="24">
        <v>0</v>
      </c>
      <c r="D101" s="24">
        <v>0</v>
      </c>
      <c r="E101" s="24">
        <v>0</v>
      </c>
      <c r="F101" s="24">
        <v>0</v>
      </c>
      <c r="G101" s="24">
        <v>1</v>
      </c>
      <c r="H101" s="24">
        <v>0</v>
      </c>
      <c r="I101" s="24">
        <v>5</v>
      </c>
      <c r="J101" s="24">
        <v>0</v>
      </c>
      <c r="K101" s="24">
        <v>0</v>
      </c>
    </row>
    <row r="102" spans="1:11">
      <c r="A102" s="23" t="s">
        <v>206</v>
      </c>
      <c r="B102" s="24">
        <v>42</v>
      </c>
      <c r="C102" s="24">
        <v>5</v>
      </c>
      <c r="D102" s="24">
        <v>2</v>
      </c>
      <c r="E102" s="24">
        <v>1</v>
      </c>
      <c r="F102" s="24">
        <v>2</v>
      </c>
      <c r="G102" s="24">
        <v>1</v>
      </c>
      <c r="H102" s="24">
        <v>1</v>
      </c>
      <c r="I102" s="24">
        <v>20</v>
      </c>
      <c r="J102" s="24">
        <v>8</v>
      </c>
      <c r="K102" s="24">
        <v>2</v>
      </c>
    </row>
    <row r="103" spans="1:11">
      <c r="A103" s="23" t="s">
        <v>152</v>
      </c>
      <c r="B103" s="24">
        <v>39</v>
      </c>
      <c r="C103" s="24">
        <v>8</v>
      </c>
      <c r="D103" s="24">
        <v>1</v>
      </c>
      <c r="E103" s="24">
        <v>1</v>
      </c>
      <c r="F103" s="24">
        <v>1</v>
      </c>
      <c r="G103" s="24">
        <v>0</v>
      </c>
      <c r="H103" s="24">
        <v>2</v>
      </c>
      <c r="I103" s="24">
        <v>19</v>
      </c>
      <c r="J103" s="24">
        <v>5</v>
      </c>
      <c r="K103" s="24">
        <v>2</v>
      </c>
    </row>
    <row r="104" spans="1:11">
      <c r="A104" s="23" t="s">
        <v>128</v>
      </c>
      <c r="B104" s="24">
        <v>193</v>
      </c>
      <c r="C104" s="24">
        <v>12</v>
      </c>
      <c r="D104" s="24">
        <v>13</v>
      </c>
      <c r="E104" s="24">
        <v>11</v>
      </c>
      <c r="F104" s="24">
        <v>11</v>
      </c>
      <c r="G104" s="24">
        <v>10</v>
      </c>
      <c r="H104" s="24">
        <v>12</v>
      </c>
      <c r="I104" s="24">
        <v>95</v>
      </c>
      <c r="J104" s="24">
        <v>24</v>
      </c>
      <c r="K104" s="24">
        <v>5</v>
      </c>
    </row>
    <row r="105" spans="1:11">
      <c r="A105" s="8" t="s">
        <v>207</v>
      </c>
      <c r="B105" s="8"/>
      <c r="C105" s="8"/>
      <c r="D105" s="8"/>
      <c r="E105" s="8"/>
      <c r="F105" s="8"/>
      <c r="G105" s="8"/>
      <c r="H105" s="8"/>
      <c r="I105" s="8"/>
      <c r="J105" s="8"/>
      <c r="K105" s="8"/>
    </row>
    <row r="106" spans="1:11">
      <c r="A106" s="23" t="s">
        <v>208</v>
      </c>
      <c r="B106" s="24">
        <v>1480</v>
      </c>
      <c r="C106" s="24">
        <v>63</v>
      </c>
      <c r="D106" s="24">
        <v>74</v>
      </c>
      <c r="E106" s="24">
        <v>59</v>
      </c>
      <c r="F106" s="24">
        <v>67</v>
      </c>
      <c r="G106" s="24">
        <v>91</v>
      </c>
      <c r="H106" s="24">
        <v>93</v>
      </c>
      <c r="I106" s="24">
        <v>817</v>
      </c>
      <c r="J106" s="24">
        <v>197</v>
      </c>
      <c r="K106" s="24">
        <v>19</v>
      </c>
    </row>
    <row r="107" spans="1:11">
      <c r="A107" s="23" t="s">
        <v>209</v>
      </c>
      <c r="B107" s="24">
        <v>1280</v>
      </c>
      <c r="C107" s="24">
        <v>45</v>
      </c>
      <c r="D107" s="24">
        <v>62</v>
      </c>
      <c r="E107" s="24">
        <v>48</v>
      </c>
      <c r="F107" s="24">
        <v>55</v>
      </c>
      <c r="G107" s="24">
        <v>86</v>
      </c>
      <c r="H107" s="24">
        <v>85</v>
      </c>
      <c r="I107" s="24">
        <v>707</v>
      </c>
      <c r="J107" s="24">
        <v>172</v>
      </c>
      <c r="K107" s="24">
        <v>20</v>
      </c>
    </row>
    <row r="108" spans="1:11">
      <c r="A108" s="23" t="s">
        <v>210</v>
      </c>
      <c r="B108" s="24">
        <v>1167</v>
      </c>
      <c r="C108" s="24">
        <v>59</v>
      </c>
      <c r="D108" s="24">
        <v>65</v>
      </c>
      <c r="E108" s="24">
        <v>56</v>
      </c>
      <c r="F108" s="24">
        <v>54</v>
      </c>
      <c r="G108" s="24">
        <v>61</v>
      </c>
      <c r="H108" s="24">
        <v>78</v>
      </c>
      <c r="I108" s="24">
        <v>604</v>
      </c>
      <c r="J108" s="24">
        <v>174</v>
      </c>
      <c r="K108" s="24">
        <v>16</v>
      </c>
    </row>
    <row r="109" spans="1:11">
      <c r="A109" s="23" t="s">
        <v>211</v>
      </c>
      <c r="B109" s="24">
        <v>715</v>
      </c>
      <c r="C109" s="24">
        <v>37</v>
      </c>
      <c r="D109" s="24">
        <v>27</v>
      </c>
      <c r="E109" s="24">
        <v>25</v>
      </c>
      <c r="F109" s="24">
        <v>31</v>
      </c>
      <c r="G109" s="24">
        <v>45</v>
      </c>
      <c r="H109" s="24">
        <v>50</v>
      </c>
      <c r="I109" s="24">
        <v>397</v>
      </c>
      <c r="J109" s="24">
        <v>91</v>
      </c>
      <c r="K109" s="24">
        <v>12</v>
      </c>
    </row>
    <row r="110" spans="1:11">
      <c r="A110" s="23" t="s">
        <v>212</v>
      </c>
      <c r="B110" s="24">
        <v>387</v>
      </c>
      <c r="C110" s="24">
        <v>30</v>
      </c>
      <c r="D110" s="24">
        <v>30</v>
      </c>
      <c r="E110" s="24">
        <v>24</v>
      </c>
      <c r="F110" s="24">
        <v>26</v>
      </c>
      <c r="G110" s="24">
        <v>29</v>
      </c>
      <c r="H110" s="24">
        <v>23</v>
      </c>
      <c r="I110" s="24">
        <v>175</v>
      </c>
      <c r="J110" s="24">
        <v>44</v>
      </c>
      <c r="K110" s="24">
        <v>6</v>
      </c>
    </row>
    <row r="111" spans="1:11">
      <c r="A111" s="23" t="s">
        <v>213</v>
      </c>
      <c r="B111" s="24">
        <v>404</v>
      </c>
      <c r="C111" s="24">
        <v>35</v>
      </c>
      <c r="D111" s="24">
        <v>41</v>
      </c>
      <c r="E111" s="24">
        <v>27</v>
      </c>
      <c r="F111" s="24">
        <v>24</v>
      </c>
      <c r="G111" s="24">
        <v>35</v>
      </c>
      <c r="H111" s="24">
        <v>23</v>
      </c>
      <c r="I111" s="24">
        <v>167</v>
      </c>
      <c r="J111" s="24">
        <v>42</v>
      </c>
      <c r="K111" s="24">
        <v>10</v>
      </c>
    </row>
    <row r="112" spans="1:11">
      <c r="A112" s="23" t="s">
        <v>214</v>
      </c>
      <c r="B112" s="24">
        <v>595</v>
      </c>
      <c r="C112" s="24">
        <v>17</v>
      </c>
      <c r="D112" s="24">
        <v>22</v>
      </c>
      <c r="E112" s="24">
        <v>24</v>
      </c>
      <c r="F112" s="24">
        <v>28</v>
      </c>
      <c r="G112" s="24">
        <v>34</v>
      </c>
      <c r="H112" s="24">
        <v>44</v>
      </c>
      <c r="I112" s="24">
        <v>347</v>
      </c>
      <c r="J112" s="24">
        <v>70</v>
      </c>
      <c r="K112" s="24">
        <v>9</v>
      </c>
    </row>
    <row r="113" spans="1:11">
      <c r="A113" s="23" t="s">
        <v>215</v>
      </c>
      <c r="B113" s="24">
        <v>215</v>
      </c>
      <c r="C113" s="24">
        <v>8</v>
      </c>
      <c r="D113" s="24">
        <v>10</v>
      </c>
      <c r="E113" s="24">
        <v>7</v>
      </c>
      <c r="F113" s="24">
        <v>10</v>
      </c>
      <c r="G113" s="24">
        <v>14</v>
      </c>
      <c r="H113" s="24">
        <v>20</v>
      </c>
      <c r="I113" s="24">
        <v>112</v>
      </c>
      <c r="J113" s="24">
        <v>26</v>
      </c>
      <c r="K113" s="24">
        <v>8</v>
      </c>
    </row>
    <row r="114" spans="1:11">
      <c r="A114" s="23" t="s">
        <v>216</v>
      </c>
      <c r="B114" s="24">
        <v>248</v>
      </c>
      <c r="C114" s="24">
        <v>15</v>
      </c>
      <c r="D114" s="24">
        <v>11</v>
      </c>
      <c r="E114" s="24">
        <v>12</v>
      </c>
      <c r="F114" s="24">
        <v>13</v>
      </c>
      <c r="G114" s="24">
        <v>12</v>
      </c>
      <c r="H114" s="24">
        <v>22</v>
      </c>
      <c r="I114" s="24">
        <v>122</v>
      </c>
      <c r="J114" s="24">
        <v>38</v>
      </c>
      <c r="K114" s="24">
        <v>3</v>
      </c>
    </row>
    <row r="115" spans="1:11">
      <c r="A115" s="23" t="s">
        <v>217</v>
      </c>
      <c r="B115" s="24">
        <v>255</v>
      </c>
      <c r="C115" s="24">
        <v>13</v>
      </c>
      <c r="D115" s="24">
        <v>13</v>
      </c>
      <c r="E115" s="24">
        <v>9</v>
      </c>
      <c r="F115" s="24">
        <v>12</v>
      </c>
      <c r="G115" s="24">
        <v>21</v>
      </c>
      <c r="H115" s="24">
        <v>19</v>
      </c>
      <c r="I115" s="24">
        <v>131</v>
      </c>
      <c r="J115" s="24">
        <v>36</v>
      </c>
      <c r="K115" s="24">
        <v>1</v>
      </c>
    </row>
    <row r="116" spans="1:11">
      <c r="A116" s="23" t="s">
        <v>218</v>
      </c>
      <c r="B116" s="24">
        <v>291</v>
      </c>
      <c r="C116" s="24">
        <v>16</v>
      </c>
      <c r="D116" s="24">
        <v>14</v>
      </c>
      <c r="E116" s="24">
        <v>13</v>
      </c>
      <c r="F116" s="24">
        <v>12</v>
      </c>
      <c r="G116" s="24">
        <v>19</v>
      </c>
      <c r="H116" s="24">
        <v>21</v>
      </c>
      <c r="I116" s="24">
        <v>163</v>
      </c>
      <c r="J116" s="24">
        <v>29</v>
      </c>
      <c r="K116" s="24">
        <v>4</v>
      </c>
    </row>
    <row r="117" spans="1:11">
      <c r="A117" s="23" t="s">
        <v>219</v>
      </c>
      <c r="B117" s="24">
        <v>338</v>
      </c>
      <c r="C117" s="24">
        <v>6</v>
      </c>
      <c r="D117" s="24">
        <v>14</v>
      </c>
      <c r="E117" s="24">
        <v>15</v>
      </c>
      <c r="F117" s="24">
        <v>23</v>
      </c>
      <c r="G117" s="24">
        <v>19</v>
      </c>
      <c r="H117" s="24">
        <v>29</v>
      </c>
      <c r="I117" s="24">
        <v>185</v>
      </c>
      <c r="J117" s="24">
        <v>45</v>
      </c>
      <c r="K117" s="24">
        <v>2</v>
      </c>
    </row>
    <row r="118" spans="1:11">
      <c r="A118" s="23" t="s">
        <v>220</v>
      </c>
      <c r="B118" s="24">
        <v>812</v>
      </c>
      <c r="C118" s="24">
        <v>33</v>
      </c>
      <c r="D118" s="24">
        <v>40</v>
      </c>
      <c r="E118" s="24">
        <v>30</v>
      </c>
      <c r="F118" s="24">
        <v>39</v>
      </c>
      <c r="G118" s="24">
        <v>55</v>
      </c>
      <c r="H118" s="24">
        <v>51</v>
      </c>
      <c r="I118" s="24">
        <v>437</v>
      </c>
      <c r="J118" s="24">
        <v>117</v>
      </c>
      <c r="K118" s="24">
        <v>10</v>
      </c>
    </row>
    <row r="119" spans="1:11">
      <c r="A119" s="23" t="s">
        <v>221</v>
      </c>
      <c r="B119" s="24">
        <v>816</v>
      </c>
      <c r="C119" s="24">
        <v>31</v>
      </c>
      <c r="D119" s="24">
        <v>42</v>
      </c>
      <c r="E119" s="24">
        <v>29</v>
      </c>
      <c r="F119" s="24">
        <v>39</v>
      </c>
      <c r="G119" s="24">
        <v>53</v>
      </c>
      <c r="H119" s="24">
        <v>54</v>
      </c>
      <c r="I119" s="24">
        <v>455</v>
      </c>
      <c r="J119" s="24">
        <v>99</v>
      </c>
      <c r="K119" s="24">
        <v>14</v>
      </c>
    </row>
    <row r="120" spans="1:11">
      <c r="A120" s="23" t="s">
        <v>152</v>
      </c>
      <c r="B120" s="24">
        <v>69</v>
      </c>
      <c r="C120" s="24">
        <v>5</v>
      </c>
      <c r="D120" s="24">
        <v>2</v>
      </c>
      <c r="E120" s="24">
        <v>3</v>
      </c>
      <c r="F120" s="24">
        <v>3</v>
      </c>
      <c r="G120" s="24">
        <v>1</v>
      </c>
      <c r="H120" s="24">
        <v>5</v>
      </c>
      <c r="I120" s="24">
        <v>40</v>
      </c>
      <c r="J120" s="24">
        <v>9</v>
      </c>
      <c r="K120" s="24">
        <v>1</v>
      </c>
    </row>
    <row r="121" spans="1:11">
      <c r="A121" s="23" t="s">
        <v>222</v>
      </c>
      <c r="B121" s="24">
        <v>246</v>
      </c>
      <c r="C121" s="24">
        <v>18</v>
      </c>
      <c r="D121" s="24">
        <v>15</v>
      </c>
      <c r="E121" s="24">
        <v>14</v>
      </c>
      <c r="F121" s="24">
        <v>17</v>
      </c>
      <c r="G121" s="24">
        <v>7</v>
      </c>
      <c r="H121" s="24">
        <v>15</v>
      </c>
      <c r="I121" s="24">
        <v>128</v>
      </c>
      <c r="J121" s="24">
        <v>30</v>
      </c>
      <c r="K121" s="24">
        <v>2</v>
      </c>
    </row>
    <row r="122" spans="1:11">
      <c r="A122" s="26" t="s">
        <v>128</v>
      </c>
      <c r="B122" s="27">
        <v>47</v>
      </c>
      <c r="C122" s="27">
        <v>1</v>
      </c>
      <c r="D122" s="27">
        <v>2</v>
      </c>
      <c r="E122" s="27">
        <v>3</v>
      </c>
      <c r="F122" s="27">
        <v>4</v>
      </c>
      <c r="G122" s="27">
        <v>4</v>
      </c>
      <c r="H122" s="27">
        <v>5</v>
      </c>
      <c r="I122" s="27">
        <v>21</v>
      </c>
      <c r="J122" s="27">
        <v>6</v>
      </c>
      <c r="K122" s="27">
        <v>1</v>
      </c>
    </row>
  </sheetData>
  <phoneticPr fontId="2"/>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DE5F4-7FCB-4A24-88E0-B0BAE6663BA0}">
  <sheetPr codeName="Sheet21"/>
  <dimension ref="A1:L122"/>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HYPERLINK("#'目次'!B27","[21]")</f>
        <v>[21]</v>
      </c>
    </row>
    <row r="3" spans="1:12">
      <c r="A3" s="6" t="s">
        <v>114</v>
      </c>
      <c r="B3" s="7" t="s">
        <v>330</v>
      </c>
    </row>
    <row r="4" spans="1:12">
      <c r="A4" s="6" t="s">
        <v>114</v>
      </c>
      <c r="B4" s="7" t="s">
        <v>331</v>
      </c>
    </row>
    <row r="5" spans="1:12" s="21" customFormat="1" ht="60">
      <c r="A5" s="19" t="s">
        <v>114</v>
      </c>
      <c r="B5" s="20" t="s">
        <v>118</v>
      </c>
      <c r="C5" s="20" t="s">
        <v>144</v>
      </c>
      <c r="D5" s="20" t="s">
        <v>145</v>
      </c>
      <c r="E5" s="20" t="s">
        <v>146</v>
      </c>
      <c r="F5" s="20" t="s">
        <v>147</v>
      </c>
      <c r="G5" s="20" t="s">
        <v>148</v>
      </c>
      <c r="H5" s="20" t="s">
        <v>149</v>
      </c>
      <c r="I5" s="20" t="s">
        <v>150</v>
      </c>
      <c r="J5" s="20" t="s">
        <v>151</v>
      </c>
      <c r="K5" s="20" t="s">
        <v>152</v>
      </c>
      <c r="L5" s="20" t="s">
        <v>128</v>
      </c>
    </row>
    <row r="6" spans="1:12">
      <c r="A6" s="22" t="s">
        <v>121</v>
      </c>
      <c r="B6" s="9">
        <v>2677</v>
      </c>
      <c r="C6" s="9">
        <v>429</v>
      </c>
      <c r="D6" s="9">
        <v>319</v>
      </c>
      <c r="E6" s="9">
        <v>504</v>
      </c>
      <c r="F6" s="9">
        <v>143</v>
      </c>
      <c r="G6" s="9">
        <v>168</v>
      </c>
      <c r="H6" s="9">
        <v>1270</v>
      </c>
      <c r="I6" s="9">
        <v>1642</v>
      </c>
      <c r="J6" s="9">
        <v>2266</v>
      </c>
      <c r="K6" s="9">
        <v>121</v>
      </c>
      <c r="L6" s="9">
        <v>46</v>
      </c>
    </row>
    <row r="7" spans="1:12">
      <c r="A7" s="8" t="s">
        <v>122</v>
      </c>
      <c r="B7" s="8"/>
      <c r="C7" s="8"/>
      <c r="D7" s="8"/>
      <c r="E7" s="8"/>
      <c r="F7" s="8"/>
      <c r="G7" s="8"/>
      <c r="H7" s="8"/>
      <c r="I7" s="8"/>
      <c r="J7" s="8"/>
      <c r="K7" s="8"/>
      <c r="L7" s="8"/>
    </row>
    <row r="8" spans="1:12">
      <c r="A8" s="23" t="s">
        <v>123</v>
      </c>
      <c r="B8" s="24">
        <v>380</v>
      </c>
      <c r="C8" s="24">
        <v>75</v>
      </c>
      <c r="D8" s="24">
        <v>67</v>
      </c>
      <c r="E8" s="24">
        <v>84</v>
      </c>
      <c r="F8" s="24">
        <v>24</v>
      </c>
      <c r="G8" s="24">
        <v>27</v>
      </c>
      <c r="H8" s="24">
        <v>182</v>
      </c>
      <c r="I8" s="24">
        <v>243</v>
      </c>
      <c r="J8" s="24">
        <v>330</v>
      </c>
      <c r="K8" s="24">
        <v>19</v>
      </c>
      <c r="L8" s="24">
        <v>0</v>
      </c>
    </row>
    <row r="9" spans="1:12">
      <c r="A9" s="23" t="s">
        <v>124</v>
      </c>
      <c r="B9" s="24">
        <v>489</v>
      </c>
      <c r="C9" s="24">
        <v>85</v>
      </c>
      <c r="D9" s="24">
        <v>63</v>
      </c>
      <c r="E9" s="24">
        <v>103</v>
      </c>
      <c r="F9" s="24">
        <v>26</v>
      </c>
      <c r="G9" s="24">
        <v>29</v>
      </c>
      <c r="H9" s="24">
        <v>242</v>
      </c>
      <c r="I9" s="24">
        <v>325</v>
      </c>
      <c r="J9" s="24">
        <v>422</v>
      </c>
      <c r="K9" s="24">
        <v>8</v>
      </c>
      <c r="L9" s="24">
        <v>2</v>
      </c>
    </row>
    <row r="10" spans="1:12">
      <c r="A10" s="23" t="s">
        <v>125</v>
      </c>
      <c r="B10" s="24">
        <v>1114</v>
      </c>
      <c r="C10" s="24">
        <v>186</v>
      </c>
      <c r="D10" s="24">
        <v>135</v>
      </c>
      <c r="E10" s="24">
        <v>196</v>
      </c>
      <c r="F10" s="24">
        <v>61</v>
      </c>
      <c r="G10" s="24">
        <v>70</v>
      </c>
      <c r="H10" s="24">
        <v>571</v>
      </c>
      <c r="I10" s="24">
        <v>717</v>
      </c>
      <c r="J10" s="24">
        <v>975</v>
      </c>
      <c r="K10" s="24">
        <v>40</v>
      </c>
      <c r="L10" s="24">
        <v>5</v>
      </c>
    </row>
    <row r="11" spans="1:12">
      <c r="A11" s="23" t="s">
        <v>126</v>
      </c>
      <c r="B11" s="24">
        <v>521</v>
      </c>
      <c r="C11" s="24">
        <v>73</v>
      </c>
      <c r="D11" s="24">
        <v>50</v>
      </c>
      <c r="E11" s="24">
        <v>103</v>
      </c>
      <c r="F11" s="24">
        <v>26</v>
      </c>
      <c r="G11" s="24">
        <v>35</v>
      </c>
      <c r="H11" s="24">
        <v>227</v>
      </c>
      <c r="I11" s="24">
        <v>301</v>
      </c>
      <c r="J11" s="24">
        <v>434</v>
      </c>
      <c r="K11" s="24">
        <v>32</v>
      </c>
      <c r="L11" s="24">
        <v>4</v>
      </c>
    </row>
    <row r="12" spans="1:12">
      <c r="A12" s="23" t="s">
        <v>127</v>
      </c>
      <c r="B12" s="24">
        <v>129</v>
      </c>
      <c r="C12" s="24">
        <v>7</v>
      </c>
      <c r="D12" s="24">
        <v>2</v>
      </c>
      <c r="E12" s="24">
        <v>14</v>
      </c>
      <c r="F12" s="24">
        <v>5</v>
      </c>
      <c r="G12" s="24">
        <v>5</v>
      </c>
      <c r="H12" s="24">
        <v>39</v>
      </c>
      <c r="I12" s="24">
        <v>45</v>
      </c>
      <c r="J12" s="24">
        <v>92</v>
      </c>
      <c r="K12" s="24">
        <v>22</v>
      </c>
      <c r="L12" s="24">
        <v>6</v>
      </c>
    </row>
    <row r="13" spans="1:12">
      <c r="A13" s="23" t="s">
        <v>128</v>
      </c>
      <c r="B13" s="24">
        <v>44</v>
      </c>
      <c r="C13" s="24">
        <v>3</v>
      </c>
      <c r="D13" s="24">
        <v>2</v>
      </c>
      <c r="E13" s="24">
        <v>4</v>
      </c>
      <c r="F13" s="24">
        <v>1</v>
      </c>
      <c r="G13" s="24">
        <v>2</v>
      </c>
      <c r="H13" s="24">
        <v>9</v>
      </c>
      <c r="I13" s="24">
        <v>11</v>
      </c>
      <c r="J13" s="24">
        <v>13</v>
      </c>
      <c r="K13" s="24">
        <v>0</v>
      </c>
      <c r="L13" s="24">
        <v>29</v>
      </c>
    </row>
    <row r="14" spans="1:12">
      <c r="A14" s="8" t="s">
        <v>129</v>
      </c>
      <c r="B14" s="8"/>
      <c r="C14" s="8"/>
      <c r="D14" s="8"/>
      <c r="E14" s="8"/>
      <c r="F14" s="8"/>
      <c r="G14" s="8"/>
      <c r="H14" s="8"/>
      <c r="I14" s="8"/>
      <c r="J14" s="8"/>
      <c r="K14" s="8"/>
      <c r="L14" s="8"/>
    </row>
    <row r="15" spans="1:12">
      <c r="A15" s="23" t="s">
        <v>130</v>
      </c>
      <c r="B15" s="24">
        <v>799</v>
      </c>
      <c r="C15" s="24">
        <v>177</v>
      </c>
      <c r="D15" s="24">
        <v>146</v>
      </c>
      <c r="E15" s="24">
        <v>216</v>
      </c>
      <c r="F15" s="24">
        <v>59</v>
      </c>
      <c r="G15" s="24">
        <v>72</v>
      </c>
      <c r="H15" s="24">
        <v>467</v>
      </c>
      <c r="I15" s="24">
        <v>569</v>
      </c>
      <c r="J15" s="24">
        <v>702</v>
      </c>
      <c r="K15" s="24">
        <v>31</v>
      </c>
      <c r="L15" s="24">
        <v>2</v>
      </c>
    </row>
    <row r="16" spans="1:12">
      <c r="A16" s="23" t="s">
        <v>131</v>
      </c>
      <c r="B16" s="24">
        <v>1245</v>
      </c>
      <c r="C16" s="24">
        <v>207</v>
      </c>
      <c r="D16" s="24">
        <v>152</v>
      </c>
      <c r="E16" s="24">
        <v>225</v>
      </c>
      <c r="F16" s="24">
        <v>70</v>
      </c>
      <c r="G16" s="24">
        <v>80</v>
      </c>
      <c r="H16" s="24">
        <v>614</v>
      </c>
      <c r="I16" s="24">
        <v>809</v>
      </c>
      <c r="J16" s="24">
        <v>1083</v>
      </c>
      <c r="K16" s="24">
        <v>34</v>
      </c>
      <c r="L16" s="24">
        <v>4</v>
      </c>
    </row>
    <row r="17" spans="1:12">
      <c r="A17" s="23" t="s">
        <v>132</v>
      </c>
      <c r="B17" s="24">
        <v>504</v>
      </c>
      <c r="C17" s="24">
        <v>39</v>
      </c>
      <c r="D17" s="24">
        <v>19</v>
      </c>
      <c r="E17" s="24">
        <v>52</v>
      </c>
      <c r="F17" s="24">
        <v>12</v>
      </c>
      <c r="G17" s="24">
        <v>11</v>
      </c>
      <c r="H17" s="24">
        <v>166</v>
      </c>
      <c r="I17" s="24">
        <v>227</v>
      </c>
      <c r="J17" s="24">
        <v>414</v>
      </c>
      <c r="K17" s="24">
        <v>38</v>
      </c>
      <c r="L17" s="24">
        <v>5</v>
      </c>
    </row>
    <row r="18" spans="1:12">
      <c r="A18" s="23" t="s">
        <v>133</v>
      </c>
      <c r="B18" s="24">
        <v>82</v>
      </c>
      <c r="C18" s="24">
        <v>2</v>
      </c>
      <c r="D18" s="24">
        <v>0</v>
      </c>
      <c r="E18" s="24">
        <v>6</v>
      </c>
      <c r="F18" s="24">
        <v>2</v>
      </c>
      <c r="G18" s="24">
        <v>3</v>
      </c>
      <c r="H18" s="24">
        <v>14</v>
      </c>
      <c r="I18" s="24">
        <v>26</v>
      </c>
      <c r="J18" s="24">
        <v>55</v>
      </c>
      <c r="K18" s="24">
        <v>15</v>
      </c>
      <c r="L18" s="24">
        <v>5</v>
      </c>
    </row>
    <row r="19" spans="1:12">
      <c r="A19" s="23" t="s">
        <v>128</v>
      </c>
      <c r="B19" s="24">
        <v>47</v>
      </c>
      <c r="C19" s="24">
        <v>4</v>
      </c>
      <c r="D19" s="24">
        <v>2</v>
      </c>
      <c r="E19" s="24">
        <v>5</v>
      </c>
      <c r="F19" s="24">
        <v>0</v>
      </c>
      <c r="G19" s="24">
        <v>2</v>
      </c>
      <c r="H19" s="24">
        <v>9</v>
      </c>
      <c r="I19" s="24">
        <v>11</v>
      </c>
      <c r="J19" s="24">
        <v>12</v>
      </c>
      <c r="K19" s="24">
        <v>3</v>
      </c>
      <c r="L19" s="24">
        <v>30</v>
      </c>
    </row>
    <row r="20" spans="1:12">
      <c r="A20" s="8" t="s">
        <v>134</v>
      </c>
      <c r="B20" s="8"/>
      <c r="C20" s="8"/>
      <c r="D20" s="8"/>
      <c r="E20" s="8"/>
      <c r="F20" s="8"/>
      <c r="G20" s="8"/>
      <c r="H20" s="8"/>
      <c r="I20" s="8"/>
      <c r="J20" s="8"/>
      <c r="K20" s="8"/>
      <c r="L20" s="8"/>
    </row>
    <row r="21" spans="1:12">
      <c r="A21" s="23" t="s">
        <v>135</v>
      </c>
      <c r="B21" s="24">
        <v>128</v>
      </c>
      <c r="C21" s="24">
        <v>9</v>
      </c>
      <c r="D21" s="24">
        <v>2</v>
      </c>
      <c r="E21" s="24">
        <v>14</v>
      </c>
      <c r="F21" s="24">
        <v>3</v>
      </c>
      <c r="G21" s="24">
        <v>5</v>
      </c>
      <c r="H21" s="24">
        <v>24</v>
      </c>
      <c r="I21" s="24">
        <v>38</v>
      </c>
      <c r="J21" s="24">
        <v>101</v>
      </c>
      <c r="K21" s="24">
        <v>16</v>
      </c>
      <c r="L21" s="24">
        <v>1</v>
      </c>
    </row>
    <row r="22" spans="1:12">
      <c r="A22" s="23" t="s">
        <v>136</v>
      </c>
      <c r="B22" s="24">
        <v>138</v>
      </c>
      <c r="C22" s="24">
        <v>10</v>
      </c>
      <c r="D22" s="24">
        <v>7</v>
      </c>
      <c r="E22" s="24">
        <v>14</v>
      </c>
      <c r="F22" s="24">
        <v>6</v>
      </c>
      <c r="G22" s="24">
        <v>5</v>
      </c>
      <c r="H22" s="24">
        <v>43</v>
      </c>
      <c r="I22" s="24">
        <v>62</v>
      </c>
      <c r="J22" s="24">
        <v>117</v>
      </c>
      <c r="K22" s="24">
        <v>5</v>
      </c>
      <c r="L22" s="24">
        <v>2</v>
      </c>
    </row>
    <row r="23" spans="1:12">
      <c r="A23" s="23" t="s">
        <v>137</v>
      </c>
      <c r="B23" s="24">
        <v>119</v>
      </c>
      <c r="C23" s="24">
        <v>12</v>
      </c>
      <c r="D23" s="24">
        <v>9</v>
      </c>
      <c r="E23" s="24">
        <v>12</v>
      </c>
      <c r="F23" s="24">
        <v>1</v>
      </c>
      <c r="G23" s="24">
        <v>4</v>
      </c>
      <c r="H23" s="24">
        <v>40</v>
      </c>
      <c r="I23" s="24">
        <v>58</v>
      </c>
      <c r="J23" s="24">
        <v>105</v>
      </c>
      <c r="K23" s="24">
        <v>7</v>
      </c>
      <c r="L23" s="24">
        <v>1</v>
      </c>
    </row>
    <row r="24" spans="1:12">
      <c r="A24" s="23" t="s">
        <v>138</v>
      </c>
      <c r="B24" s="24">
        <v>142</v>
      </c>
      <c r="C24" s="24">
        <v>11</v>
      </c>
      <c r="D24" s="24">
        <v>9</v>
      </c>
      <c r="E24" s="24">
        <v>19</v>
      </c>
      <c r="F24" s="24">
        <v>2</v>
      </c>
      <c r="G24" s="24">
        <v>9</v>
      </c>
      <c r="H24" s="24">
        <v>53</v>
      </c>
      <c r="I24" s="24">
        <v>92</v>
      </c>
      <c r="J24" s="24">
        <v>123</v>
      </c>
      <c r="K24" s="24">
        <v>4</v>
      </c>
      <c r="L24" s="24">
        <v>2</v>
      </c>
    </row>
    <row r="25" spans="1:12">
      <c r="A25" s="23" t="s">
        <v>139</v>
      </c>
      <c r="B25" s="24">
        <v>170</v>
      </c>
      <c r="C25" s="24">
        <v>21</v>
      </c>
      <c r="D25" s="24">
        <v>7</v>
      </c>
      <c r="E25" s="24">
        <v>21</v>
      </c>
      <c r="F25" s="24">
        <v>3</v>
      </c>
      <c r="G25" s="24">
        <v>3</v>
      </c>
      <c r="H25" s="24">
        <v>68</v>
      </c>
      <c r="I25" s="24">
        <v>92</v>
      </c>
      <c r="J25" s="24">
        <v>146</v>
      </c>
      <c r="K25" s="24">
        <v>5</v>
      </c>
      <c r="L25" s="24">
        <v>2</v>
      </c>
    </row>
    <row r="26" spans="1:12">
      <c r="A26" s="23" t="s">
        <v>140</v>
      </c>
      <c r="B26" s="24">
        <v>192</v>
      </c>
      <c r="C26" s="24">
        <v>18</v>
      </c>
      <c r="D26" s="24">
        <v>16</v>
      </c>
      <c r="E26" s="24">
        <v>27</v>
      </c>
      <c r="F26" s="24">
        <v>5</v>
      </c>
      <c r="G26" s="24">
        <v>6</v>
      </c>
      <c r="H26" s="24">
        <v>85</v>
      </c>
      <c r="I26" s="24">
        <v>122</v>
      </c>
      <c r="J26" s="24">
        <v>173</v>
      </c>
      <c r="K26" s="24">
        <v>5</v>
      </c>
      <c r="L26" s="24">
        <v>0</v>
      </c>
    </row>
    <row r="27" spans="1:12">
      <c r="A27" s="23" t="s">
        <v>141</v>
      </c>
      <c r="B27" s="24">
        <v>1405</v>
      </c>
      <c r="C27" s="24">
        <v>284</v>
      </c>
      <c r="D27" s="24">
        <v>205</v>
      </c>
      <c r="E27" s="24">
        <v>304</v>
      </c>
      <c r="F27" s="24">
        <v>97</v>
      </c>
      <c r="G27" s="24">
        <v>99</v>
      </c>
      <c r="H27" s="24">
        <v>770</v>
      </c>
      <c r="I27" s="24">
        <v>932</v>
      </c>
      <c r="J27" s="24">
        <v>1204</v>
      </c>
      <c r="K27" s="24">
        <v>61</v>
      </c>
      <c r="L27" s="24">
        <v>6</v>
      </c>
    </row>
    <row r="28" spans="1:12">
      <c r="A28" s="23" t="s">
        <v>142</v>
      </c>
      <c r="B28" s="24">
        <v>343</v>
      </c>
      <c r="C28" s="24">
        <v>61</v>
      </c>
      <c r="D28" s="24">
        <v>61</v>
      </c>
      <c r="E28" s="24">
        <v>89</v>
      </c>
      <c r="F28" s="24">
        <v>25</v>
      </c>
      <c r="G28" s="24">
        <v>36</v>
      </c>
      <c r="H28" s="24">
        <v>181</v>
      </c>
      <c r="I28" s="24">
        <v>239</v>
      </c>
      <c r="J28" s="24">
        <v>290</v>
      </c>
      <c r="K28" s="24">
        <v>17</v>
      </c>
      <c r="L28" s="24">
        <v>1</v>
      </c>
    </row>
    <row r="29" spans="1:12">
      <c r="A29" s="23" t="s">
        <v>128</v>
      </c>
      <c r="B29" s="24">
        <v>40</v>
      </c>
      <c r="C29" s="24">
        <v>3</v>
      </c>
      <c r="D29" s="24">
        <v>3</v>
      </c>
      <c r="E29" s="24">
        <v>4</v>
      </c>
      <c r="F29" s="24">
        <v>1</v>
      </c>
      <c r="G29" s="24">
        <v>1</v>
      </c>
      <c r="H29" s="24">
        <v>6</v>
      </c>
      <c r="I29" s="24">
        <v>7</v>
      </c>
      <c r="J29" s="24">
        <v>7</v>
      </c>
      <c r="K29" s="24">
        <v>1</v>
      </c>
      <c r="L29" s="24">
        <v>31</v>
      </c>
    </row>
    <row r="30" spans="1:12">
      <c r="A30" s="8" t="s">
        <v>143</v>
      </c>
      <c r="B30" s="8"/>
      <c r="C30" s="8"/>
      <c r="D30" s="8"/>
      <c r="E30" s="8"/>
      <c r="F30" s="8"/>
      <c r="G30" s="8"/>
      <c r="H30" s="8"/>
      <c r="I30" s="8"/>
      <c r="J30" s="8"/>
      <c r="K30" s="8"/>
      <c r="L30" s="8"/>
    </row>
    <row r="31" spans="1:12">
      <c r="A31" s="23" t="s">
        <v>144</v>
      </c>
      <c r="B31" s="24">
        <v>429</v>
      </c>
      <c r="C31" s="24">
        <v>429</v>
      </c>
      <c r="D31" s="24">
        <v>162</v>
      </c>
      <c r="E31" s="24">
        <v>225</v>
      </c>
      <c r="F31" s="24">
        <v>70</v>
      </c>
      <c r="G31" s="24">
        <v>102</v>
      </c>
      <c r="H31" s="24">
        <v>355</v>
      </c>
      <c r="I31" s="24">
        <v>343</v>
      </c>
      <c r="J31" s="24">
        <v>367</v>
      </c>
      <c r="K31" s="24">
        <v>15</v>
      </c>
      <c r="L31" s="24">
        <v>0</v>
      </c>
    </row>
    <row r="32" spans="1:12">
      <c r="A32" s="23" t="s">
        <v>145</v>
      </c>
      <c r="B32" s="24">
        <v>319</v>
      </c>
      <c r="C32" s="24">
        <v>162</v>
      </c>
      <c r="D32" s="24">
        <v>319</v>
      </c>
      <c r="E32" s="24">
        <v>151</v>
      </c>
      <c r="F32" s="24">
        <v>41</v>
      </c>
      <c r="G32" s="24">
        <v>65</v>
      </c>
      <c r="H32" s="24">
        <v>261</v>
      </c>
      <c r="I32" s="24">
        <v>266</v>
      </c>
      <c r="J32" s="24">
        <v>291</v>
      </c>
      <c r="K32" s="24">
        <v>9</v>
      </c>
      <c r="L32" s="24">
        <v>0</v>
      </c>
    </row>
    <row r="33" spans="1:12">
      <c r="A33" s="23" t="s">
        <v>146</v>
      </c>
      <c r="B33" s="24">
        <v>504</v>
      </c>
      <c r="C33" s="24">
        <v>225</v>
      </c>
      <c r="D33" s="24">
        <v>151</v>
      </c>
      <c r="E33" s="24">
        <v>504</v>
      </c>
      <c r="F33" s="24">
        <v>83</v>
      </c>
      <c r="G33" s="24">
        <v>111</v>
      </c>
      <c r="H33" s="24">
        <v>420</v>
      </c>
      <c r="I33" s="24">
        <v>417</v>
      </c>
      <c r="J33" s="24">
        <v>447</v>
      </c>
      <c r="K33" s="24">
        <v>17</v>
      </c>
      <c r="L33" s="24">
        <v>0</v>
      </c>
    </row>
    <row r="34" spans="1:12">
      <c r="A34" s="23" t="s">
        <v>147</v>
      </c>
      <c r="B34" s="24">
        <v>143</v>
      </c>
      <c r="C34" s="24">
        <v>70</v>
      </c>
      <c r="D34" s="24">
        <v>41</v>
      </c>
      <c r="E34" s="24">
        <v>83</v>
      </c>
      <c r="F34" s="24">
        <v>143</v>
      </c>
      <c r="G34" s="24">
        <v>60</v>
      </c>
      <c r="H34" s="24">
        <v>123</v>
      </c>
      <c r="I34" s="24">
        <v>119</v>
      </c>
      <c r="J34" s="24">
        <v>129</v>
      </c>
      <c r="K34" s="24">
        <v>5</v>
      </c>
      <c r="L34" s="24">
        <v>0</v>
      </c>
    </row>
    <row r="35" spans="1:12">
      <c r="A35" s="23" t="s">
        <v>148</v>
      </c>
      <c r="B35" s="24">
        <v>168</v>
      </c>
      <c r="C35" s="24">
        <v>102</v>
      </c>
      <c r="D35" s="24">
        <v>65</v>
      </c>
      <c r="E35" s="24">
        <v>111</v>
      </c>
      <c r="F35" s="24">
        <v>60</v>
      </c>
      <c r="G35" s="24">
        <v>168</v>
      </c>
      <c r="H35" s="24">
        <v>151</v>
      </c>
      <c r="I35" s="24">
        <v>137</v>
      </c>
      <c r="J35" s="24">
        <v>148</v>
      </c>
      <c r="K35" s="24">
        <v>6</v>
      </c>
      <c r="L35" s="24">
        <v>0</v>
      </c>
    </row>
    <row r="36" spans="1:12">
      <c r="A36" s="23" t="s">
        <v>149</v>
      </c>
      <c r="B36" s="24">
        <v>1270</v>
      </c>
      <c r="C36" s="24">
        <v>355</v>
      </c>
      <c r="D36" s="24">
        <v>261</v>
      </c>
      <c r="E36" s="24">
        <v>420</v>
      </c>
      <c r="F36" s="24">
        <v>123</v>
      </c>
      <c r="G36" s="24">
        <v>151</v>
      </c>
      <c r="H36" s="24">
        <v>1270</v>
      </c>
      <c r="I36" s="24">
        <v>1054</v>
      </c>
      <c r="J36" s="24">
        <v>1156</v>
      </c>
      <c r="K36" s="24">
        <v>27</v>
      </c>
      <c r="L36" s="24">
        <v>0</v>
      </c>
    </row>
    <row r="37" spans="1:12">
      <c r="A37" s="23" t="s">
        <v>150</v>
      </c>
      <c r="B37" s="24">
        <v>1642</v>
      </c>
      <c r="C37" s="24">
        <v>343</v>
      </c>
      <c r="D37" s="24">
        <v>266</v>
      </c>
      <c r="E37" s="24">
        <v>417</v>
      </c>
      <c r="F37" s="24">
        <v>119</v>
      </c>
      <c r="G37" s="24">
        <v>137</v>
      </c>
      <c r="H37" s="24">
        <v>1054</v>
      </c>
      <c r="I37" s="24">
        <v>1642</v>
      </c>
      <c r="J37" s="24">
        <v>1455</v>
      </c>
      <c r="K37" s="24">
        <v>36</v>
      </c>
      <c r="L37" s="24">
        <v>0</v>
      </c>
    </row>
    <row r="38" spans="1:12">
      <c r="A38" s="23" t="s">
        <v>151</v>
      </c>
      <c r="B38" s="24">
        <v>2266</v>
      </c>
      <c r="C38" s="24">
        <v>367</v>
      </c>
      <c r="D38" s="24">
        <v>291</v>
      </c>
      <c r="E38" s="24">
        <v>447</v>
      </c>
      <c r="F38" s="24">
        <v>129</v>
      </c>
      <c r="G38" s="24">
        <v>148</v>
      </c>
      <c r="H38" s="24">
        <v>1156</v>
      </c>
      <c r="I38" s="24">
        <v>1455</v>
      </c>
      <c r="J38" s="24">
        <v>2266</v>
      </c>
      <c r="K38" s="24">
        <v>49</v>
      </c>
      <c r="L38" s="24">
        <v>0</v>
      </c>
    </row>
    <row r="39" spans="1:12">
      <c r="A39" s="23" t="s">
        <v>152</v>
      </c>
      <c r="B39" s="24">
        <v>121</v>
      </c>
      <c r="C39" s="24">
        <v>15</v>
      </c>
      <c r="D39" s="24">
        <v>9</v>
      </c>
      <c r="E39" s="24">
        <v>17</v>
      </c>
      <c r="F39" s="24">
        <v>5</v>
      </c>
      <c r="G39" s="24">
        <v>6</v>
      </c>
      <c r="H39" s="24">
        <v>27</v>
      </c>
      <c r="I39" s="24">
        <v>36</v>
      </c>
      <c r="J39" s="24">
        <v>49</v>
      </c>
      <c r="K39" s="24">
        <v>121</v>
      </c>
      <c r="L39" s="24">
        <v>0</v>
      </c>
    </row>
    <row r="40" spans="1:12">
      <c r="A40" s="23" t="s">
        <v>128</v>
      </c>
      <c r="B40" s="24">
        <v>46</v>
      </c>
      <c r="C40" s="24">
        <v>0</v>
      </c>
      <c r="D40" s="24">
        <v>0</v>
      </c>
      <c r="E40" s="24">
        <v>0</v>
      </c>
      <c r="F40" s="24">
        <v>0</v>
      </c>
      <c r="G40" s="24">
        <v>0</v>
      </c>
      <c r="H40" s="24">
        <v>0</v>
      </c>
      <c r="I40" s="24">
        <v>0</v>
      </c>
      <c r="J40" s="24">
        <v>0</v>
      </c>
      <c r="K40" s="24">
        <v>0</v>
      </c>
      <c r="L40" s="24">
        <v>46</v>
      </c>
    </row>
    <row r="41" spans="1:12">
      <c r="A41" s="8" t="s">
        <v>153</v>
      </c>
      <c r="B41" s="8"/>
      <c r="C41" s="8"/>
      <c r="D41" s="8"/>
      <c r="E41" s="8"/>
      <c r="F41" s="8"/>
      <c r="G41" s="8"/>
      <c r="H41" s="8"/>
      <c r="I41" s="8"/>
      <c r="J41" s="8"/>
      <c r="K41" s="8"/>
      <c r="L41" s="8"/>
    </row>
    <row r="42" spans="1:12">
      <c r="A42" s="23" t="s">
        <v>154</v>
      </c>
      <c r="B42" s="24">
        <v>1344</v>
      </c>
      <c r="C42" s="24">
        <v>339</v>
      </c>
      <c r="D42" s="24">
        <v>269</v>
      </c>
      <c r="E42" s="24">
        <v>421</v>
      </c>
      <c r="F42" s="24">
        <v>114</v>
      </c>
      <c r="G42" s="24">
        <v>147</v>
      </c>
      <c r="H42" s="24">
        <v>913</v>
      </c>
      <c r="I42" s="24">
        <v>1044</v>
      </c>
      <c r="J42" s="24">
        <v>1172</v>
      </c>
      <c r="K42" s="24">
        <v>47</v>
      </c>
      <c r="L42" s="24">
        <v>3</v>
      </c>
    </row>
    <row r="43" spans="1:12">
      <c r="A43" s="23" t="s">
        <v>155</v>
      </c>
      <c r="B43" s="24">
        <v>1107</v>
      </c>
      <c r="C43" s="24">
        <v>229</v>
      </c>
      <c r="D43" s="24">
        <v>191</v>
      </c>
      <c r="E43" s="24">
        <v>283</v>
      </c>
      <c r="F43" s="24">
        <v>91</v>
      </c>
      <c r="G43" s="24">
        <v>105</v>
      </c>
      <c r="H43" s="24">
        <v>635</v>
      </c>
      <c r="I43" s="24">
        <v>753</v>
      </c>
      <c r="J43" s="24">
        <v>966</v>
      </c>
      <c r="K43" s="24">
        <v>50</v>
      </c>
      <c r="L43" s="24">
        <v>7</v>
      </c>
    </row>
    <row r="44" spans="1:12">
      <c r="A44" s="23" t="s">
        <v>156</v>
      </c>
      <c r="B44" s="24">
        <v>1006</v>
      </c>
      <c r="C44" s="24">
        <v>174</v>
      </c>
      <c r="D44" s="24">
        <v>131</v>
      </c>
      <c r="E44" s="24">
        <v>208</v>
      </c>
      <c r="F44" s="24">
        <v>71</v>
      </c>
      <c r="G44" s="24">
        <v>72</v>
      </c>
      <c r="H44" s="24">
        <v>489</v>
      </c>
      <c r="I44" s="24">
        <v>617</v>
      </c>
      <c r="J44" s="24">
        <v>871</v>
      </c>
      <c r="K44" s="24">
        <v>56</v>
      </c>
      <c r="L44" s="24">
        <v>7</v>
      </c>
    </row>
    <row r="45" spans="1:12">
      <c r="A45" s="23" t="s">
        <v>157</v>
      </c>
      <c r="B45" s="24">
        <v>541</v>
      </c>
      <c r="C45" s="24">
        <v>114</v>
      </c>
      <c r="D45" s="24">
        <v>80</v>
      </c>
      <c r="E45" s="24">
        <v>128</v>
      </c>
      <c r="F45" s="24">
        <v>51</v>
      </c>
      <c r="G45" s="24">
        <v>50</v>
      </c>
      <c r="H45" s="24">
        <v>294</v>
      </c>
      <c r="I45" s="24">
        <v>364</v>
      </c>
      <c r="J45" s="24">
        <v>484</v>
      </c>
      <c r="K45" s="24">
        <v>30</v>
      </c>
      <c r="L45" s="24">
        <v>2</v>
      </c>
    </row>
    <row r="46" spans="1:12">
      <c r="A46" s="23" t="s">
        <v>158</v>
      </c>
      <c r="B46" s="24">
        <v>1510</v>
      </c>
      <c r="C46" s="24">
        <v>282</v>
      </c>
      <c r="D46" s="24">
        <v>231</v>
      </c>
      <c r="E46" s="24">
        <v>350</v>
      </c>
      <c r="F46" s="24">
        <v>91</v>
      </c>
      <c r="G46" s="24">
        <v>113</v>
      </c>
      <c r="H46" s="24">
        <v>819</v>
      </c>
      <c r="I46" s="24">
        <v>1026</v>
      </c>
      <c r="J46" s="24">
        <v>1337</v>
      </c>
      <c r="K46" s="24">
        <v>69</v>
      </c>
      <c r="L46" s="24">
        <v>9</v>
      </c>
    </row>
    <row r="47" spans="1:12">
      <c r="A47" s="23" t="s">
        <v>159</v>
      </c>
      <c r="B47" s="24">
        <v>1011</v>
      </c>
      <c r="C47" s="24">
        <v>175</v>
      </c>
      <c r="D47" s="24">
        <v>131</v>
      </c>
      <c r="E47" s="24">
        <v>216</v>
      </c>
      <c r="F47" s="24">
        <v>60</v>
      </c>
      <c r="G47" s="24">
        <v>65</v>
      </c>
      <c r="H47" s="24">
        <v>502</v>
      </c>
      <c r="I47" s="24">
        <v>643</v>
      </c>
      <c r="J47" s="24">
        <v>903</v>
      </c>
      <c r="K47" s="24">
        <v>50</v>
      </c>
      <c r="L47" s="24">
        <v>5</v>
      </c>
    </row>
    <row r="48" spans="1:12">
      <c r="A48" s="23" t="s">
        <v>160</v>
      </c>
      <c r="B48" s="24">
        <v>1234</v>
      </c>
      <c r="C48" s="24">
        <v>214</v>
      </c>
      <c r="D48" s="24">
        <v>185</v>
      </c>
      <c r="E48" s="24">
        <v>287</v>
      </c>
      <c r="F48" s="24">
        <v>87</v>
      </c>
      <c r="G48" s="24">
        <v>94</v>
      </c>
      <c r="H48" s="24">
        <v>669</v>
      </c>
      <c r="I48" s="24">
        <v>876</v>
      </c>
      <c r="J48" s="24">
        <v>1111</v>
      </c>
      <c r="K48" s="24">
        <v>47</v>
      </c>
      <c r="L48" s="24">
        <v>5</v>
      </c>
    </row>
    <row r="49" spans="1:12">
      <c r="A49" s="23" t="s">
        <v>161</v>
      </c>
      <c r="B49" s="24">
        <v>443</v>
      </c>
      <c r="C49" s="24">
        <v>133</v>
      </c>
      <c r="D49" s="24">
        <v>103</v>
      </c>
      <c r="E49" s="24">
        <v>144</v>
      </c>
      <c r="F49" s="24">
        <v>46</v>
      </c>
      <c r="G49" s="24">
        <v>61</v>
      </c>
      <c r="H49" s="24">
        <v>308</v>
      </c>
      <c r="I49" s="24">
        <v>348</v>
      </c>
      <c r="J49" s="24">
        <v>403</v>
      </c>
      <c r="K49" s="24">
        <v>19</v>
      </c>
      <c r="L49" s="24">
        <v>2</v>
      </c>
    </row>
    <row r="50" spans="1:12">
      <c r="A50" s="23" t="s">
        <v>162</v>
      </c>
      <c r="B50" s="24">
        <v>1237</v>
      </c>
      <c r="C50" s="24">
        <v>239</v>
      </c>
      <c r="D50" s="24">
        <v>186</v>
      </c>
      <c r="E50" s="24">
        <v>307</v>
      </c>
      <c r="F50" s="24">
        <v>85</v>
      </c>
      <c r="G50" s="24">
        <v>92</v>
      </c>
      <c r="H50" s="24">
        <v>688</v>
      </c>
      <c r="I50" s="24">
        <v>884</v>
      </c>
      <c r="J50" s="24">
        <v>1124</v>
      </c>
      <c r="K50" s="24">
        <v>55</v>
      </c>
      <c r="L50" s="24">
        <v>4</v>
      </c>
    </row>
    <row r="51" spans="1:12">
      <c r="A51" s="23" t="s">
        <v>152</v>
      </c>
      <c r="B51" s="24">
        <v>81</v>
      </c>
      <c r="C51" s="24">
        <v>9</v>
      </c>
      <c r="D51" s="24">
        <v>4</v>
      </c>
      <c r="E51" s="24">
        <v>12</v>
      </c>
      <c r="F51" s="24">
        <v>3</v>
      </c>
      <c r="G51" s="24">
        <v>4</v>
      </c>
      <c r="H51" s="24">
        <v>32</v>
      </c>
      <c r="I51" s="24">
        <v>36</v>
      </c>
      <c r="J51" s="24">
        <v>64</v>
      </c>
      <c r="K51" s="24">
        <v>21</v>
      </c>
      <c r="L51" s="24">
        <v>0</v>
      </c>
    </row>
    <row r="52" spans="1:12">
      <c r="A52" s="23" t="s">
        <v>163</v>
      </c>
      <c r="B52" s="24">
        <v>67</v>
      </c>
      <c r="C52" s="24">
        <v>7</v>
      </c>
      <c r="D52" s="24">
        <v>2</v>
      </c>
      <c r="E52" s="24">
        <v>8</v>
      </c>
      <c r="F52" s="24">
        <v>1</v>
      </c>
      <c r="G52" s="24">
        <v>2</v>
      </c>
      <c r="H52" s="24">
        <v>10</v>
      </c>
      <c r="I52" s="24">
        <v>33</v>
      </c>
      <c r="J52" s="24">
        <v>50</v>
      </c>
      <c r="K52" s="24">
        <v>7</v>
      </c>
      <c r="L52" s="24">
        <v>2</v>
      </c>
    </row>
    <row r="53" spans="1:12">
      <c r="A53" s="23" t="s">
        <v>128</v>
      </c>
      <c r="B53" s="24">
        <v>52</v>
      </c>
      <c r="C53" s="24">
        <v>4</v>
      </c>
      <c r="D53" s="24">
        <v>1</v>
      </c>
      <c r="E53" s="24">
        <v>2</v>
      </c>
      <c r="F53" s="24">
        <v>3</v>
      </c>
      <c r="G53" s="24">
        <v>2</v>
      </c>
      <c r="H53" s="24">
        <v>7</v>
      </c>
      <c r="I53" s="24">
        <v>7</v>
      </c>
      <c r="J53" s="24">
        <v>15</v>
      </c>
      <c r="K53" s="24">
        <v>0</v>
      </c>
      <c r="L53" s="24">
        <v>32</v>
      </c>
    </row>
    <row r="54" spans="1:12">
      <c r="A54" s="8" t="s">
        <v>164</v>
      </c>
      <c r="B54" s="8"/>
      <c r="C54" s="8"/>
      <c r="D54" s="8"/>
      <c r="E54" s="8"/>
      <c r="F54" s="8"/>
      <c r="G54" s="8"/>
      <c r="H54" s="8"/>
      <c r="I54" s="8"/>
      <c r="J54" s="8"/>
      <c r="K54" s="8"/>
      <c r="L54" s="8"/>
    </row>
    <row r="55" spans="1:12">
      <c r="A55" s="23" t="s">
        <v>165</v>
      </c>
      <c r="B55" s="24">
        <v>209</v>
      </c>
      <c r="C55" s="24">
        <v>90</v>
      </c>
      <c r="D55" s="24">
        <v>76</v>
      </c>
      <c r="E55" s="24">
        <v>94</v>
      </c>
      <c r="F55" s="24">
        <v>28</v>
      </c>
      <c r="G55" s="24">
        <v>40</v>
      </c>
      <c r="H55" s="24">
        <v>154</v>
      </c>
      <c r="I55" s="24">
        <v>164</v>
      </c>
      <c r="J55" s="24">
        <v>178</v>
      </c>
      <c r="K55" s="24">
        <v>8</v>
      </c>
      <c r="L55" s="24">
        <v>1</v>
      </c>
    </row>
    <row r="56" spans="1:12">
      <c r="A56" s="23" t="s">
        <v>166</v>
      </c>
      <c r="B56" s="24">
        <v>1043</v>
      </c>
      <c r="C56" s="24">
        <v>228</v>
      </c>
      <c r="D56" s="24">
        <v>185</v>
      </c>
      <c r="E56" s="24">
        <v>274</v>
      </c>
      <c r="F56" s="24">
        <v>72</v>
      </c>
      <c r="G56" s="24">
        <v>92</v>
      </c>
      <c r="H56" s="24">
        <v>634</v>
      </c>
      <c r="I56" s="24">
        <v>740</v>
      </c>
      <c r="J56" s="24">
        <v>886</v>
      </c>
      <c r="K56" s="24">
        <v>27</v>
      </c>
      <c r="L56" s="24">
        <v>14</v>
      </c>
    </row>
    <row r="57" spans="1:12">
      <c r="A57" s="23" t="s">
        <v>167</v>
      </c>
      <c r="B57" s="24">
        <v>963</v>
      </c>
      <c r="C57" s="24">
        <v>103</v>
      </c>
      <c r="D57" s="24">
        <v>55</v>
      </c>
      <c r="E57" s="24">
        <v>118</v>
      </c>
      <c r="F57" s="24">
        <v>35</v>
      </c>
      <c r="G57" s="24">
        <v>29</v>
      </c>
      <c r="H57" s="24">
        <v>413</v>
      </c>
      <c r="I57" s="24">
        <v>591</v>
      </c>
      <c r="J57" s="24">
        <v>832</v>
      </c>
      <c r="K57" s="24">
        <v>37</v>
      </c>
      <c r="L57" s="24">
        <v>12</v>
      </c>
    </row>
    <row r="58" spans="1:12">
      <c r="A58" s="23" t="s">
        <v>168</v>
      </c>
      <c r="B58" s="24">
        <v>338</v>
      </c>
      <c r="C58" s="24">
        <v>5</v>
      </c>
      <c r="D58" s="24">
        <v>1</v>
      </c>
      <c r="E58" s="24">
        <v>9</v>
      </c>
      <c r="F58" s="24">
        <v>6</v>
      </c>
      <c r="G58" s="24">
        <v>5</v>
      </c>
      <c r="H58" s="24">
        <v>54</v>
      </c>
      <c r="I58" s="24">
        <v>118</v>
      </c>
      <c r="J58" s="24">
        <v>278</v>
      </c>
      <c r="K58" s="24">
        <v>29</v>
      </c>
      <c r="L58" s="24">
        <v>10</v>
      </c>
    </row>
    <row r="59" spans="1:12">
      <c r="A59" s="23" t="s">
        <v>169</v>
      </c>
      <c r="B59" s="24">
        <v>94</v>
      </c>
      <c r="C59" s="24">
        <v>1</v>
      </c>
      <c r="D59" s="24">
        <v>0</v>
      </c>
      <c r="E59" s="24">
        <v>2</v>
      </c>
      <c r="F59" s="24">
        <v>1</v>
      </c>
      <c r="G59" s="24">
        <v>1</v>
      </c>
      <c r="H59" s="24">
        <v>4</v>
      </c>
      <c r="I59" s="24">
        <v>15</v>
      </c>
      <c r="J59" s="24">
        <v>69</v>
      </c>
      <c r="K59" s="24">
        <v>18</v>
      </c>
      <c r="L59" s="24">
        <v>7</v>
      </c>
    </row>
    <row r="60" spans="1:12">
      <c r="A60" s="23" t="s">
        <v>128</v>
      </c>
      <c r="B60" s="24">
        <v>30</v>
      </c>
      <c r="C60" s="24">
        <v>2</v>
      </c>
      <c r="D60" s="24">
        <v>2</v>
      </c>
      <c r="E60" s="24">
        <v>7</v>
      </c>
      <c r="F60" s="24">
        <v>1</v>
      </c>
      <c r="G60" s="24">
        <v>1</v>
      </c>
      <c r="H60" s="24">
        <v>11</v>
      </c>
      <c r="I60" s="24">
        <v>14</v>
      </c>
      <c r="J60" s="24">
        <v>23</v>
      </c>
      <c r="K60" s="24">
        <v>2</v>
      </c>
      <c r="L60" s="24">
        <v>2</v>
      </c>
    </row>
    <row r="61" spans="1:12">
      <c r="A61" s="8" t="s">
        <v>170</v>
      </c>
      <c r="B61" s="8"/>
      <c r="C61" s="8"/>
      <c r="D61" s="8"/>
      <c r="E61" s="8"/>
      <c r="F61" s="8"/>
      <c r="G61" s="8"/>
      <c r="H61" s="8"/>
      <c r="I61" s="8"/>
      <c r="J61" s="8"/>
      <c r="K61" s="8"/>
      <c r="L61" s="8"/>
    </row>
    <row r="62" spans="1:12">
      <c r="A62" s="23" t="s">
        <v>171</v>
      </c>
      <c r="B62" s="24">
        <v>386</v>
      </c>
      <c r="C62" s="24">
        <v>83</v>
      </c>
      <c r="D62" s="24">
        <v>50</v>
      </c>
      <c r="E62" s="24">
        <v>98</v>
      </c>
      <c r="F62" s="24">
        <v>20</v>
      </c>
      <c r="G62" s="24">
        <v>32</v>
      </c>
      <c r="H62" s="24">
        <v>193</v>
      </c>
      <c r="I62" s="24">
        <v>226</v>
      </c>
      <c r="J62" s="24">
        <v>324</v>
      </c>
      <c r="K62" s="24">
        <v>24</v>
      </c>
      <c r="L62" s="24">
        <v>5</v>
      </c>
    </row>
    <row r="63" spans="1:12">
      <c r="A63" s="23" t="s">
        <v>172</v>
      </c>
      <c r="B63" s="24">
        <v>919</v>
      </c>
      <c r="C63" s="24">
        <v>142</v>
      </c>
      <c r="D63" s="24">
        <v>106</v>
      </c>
      <c r="E63" s="24">
        <v>161</v>
      </c>
      <c r="F63" s="24">
        <v>60</v>
      </c>
      <c r="G63" s="24">
        <v>63</v>
      </c>
      <c r="H63" s="24">
        <v>433</v>
      </c>
      <c r="I63" s="24">
        <v>576</v>
      </c>
      <c r="J63" s="24">
        <v>783</v>
      </c>
      <c r="K63" s="24">
        <v>35</v>
      </c>
      <c r="L63" s="24">
        <v>18</v>
      </c>
    </row>
    <row r="64" spans="1:12">
      <c r="A64" s="23" t="s">
        <v>173</v>
      </c>
      <c r="B64" s="24">
        <v>978</v>
      </c>
      <c r="C64" s="24">
        <v>141</v>
      </c>
      <c r="D64" s="24">
        <v>114</v>
      </c>
      <c r="E64" s="24">
        <v>167</v>
      </c>
      <c r="F64" s="24">
        <v>49</v>
      </c>
      <c r="G64" s="24">
        <v>52</v>
      </c>
      <c r="H64" s="24">
        <v>465</v>
      </c>
      <c r="I64" s="24">
        <v>605</v>
      </c>
      <c r="J64" s="24">
        <v>830</v>
      </c>
      <c r="K64" s="24">
        <v>45</v>
      </c>
      <c r="L64" s="24">
        <v>12</v>
      </c>
    </row>
    <row r="65" spans="1:12">
      <c r="A65" s="23" t="s">
        <v>174</v>
      </c>
      <c r="B65" s="24">
        <v>347</v>
      </c>
      <c r="C65" s="24">
        <v>57</v>
      </c>
      <c r="D65" s="24">
        <v>45</v>
      </c>
      <c r="E65" s="24">
        <v>70</v>
      </c>
      <c r="F65" s="24">
        <v>11</v>
      </c>
      <c r="G65" s="24">
        <v>18</v>
      </c>
      <c r="H65" s="24">
        <v>162</v>
      </c>
      <c r="I65" s="24">
        <v>212</v>
      </c>
      <c r="J65" s="24">
        <v>299</v>
      </c>
      <c r="K65" s="24">
        <v>16</v>
      </c>
      <c r="L65" s="24">
        <v>5</v>
      </c>
    </row>
    <row r="66" spans="1:12">
      <c r="A66" s="23" t="s">
        <v>128</v>
      </c>
      <c r="B66" s="24">
        <v>47</v>
      </c>
      <c r="C66" s="24">
        <v>6</v>
      </c>
      <c r="D66" s="24">
        <v>4</v>
      </c>
      <c r="E66" s="24">
        <v>8</v>
      </c>
      <c r="F66" s="24">
        <v>3</v>
      </c>
      <c r="G66" s="24">
        <v>3</v>
      </c>
      <c r="H66" s="24">
        <v>17</v>
      </c>
      <c r="I66" s="24">
        <v>23</v>
      </c>
      <c r="J66" s="24">
        <v>30</v>
      </c>
      <c r="K66" s="24">
        <v>1</v>
      </c>
      <c r="L66" s="24">
        <v>6</v>
      </c>
    </row>
    <row r="67" spans="1:12">
      <c r="A67" s="8" t="s">
        <v>175</v>
      </c>
      <c r="B67" s="8"/>
      <c r="C67" s="8"/>
      <c r="D67" s="8"/>
      <c r="E67" s="8"/>
      <c r="F67" s="8"/>
      <c r="G67" s="8"/>
      <c r="H67" s="8"/>
      <c r="I67" s="8"/>
      <c r="J67" s="8"/>
      <c r="K67" s="8"/>
      <c r="L67" s="8"/>
    </row>
    <row r="68" spans="1:12">
      <c r="A68" s="23" t="s">
        <v>176</v>
      </c>
      <c r="B68" s="24">
        <v>425</v>
      </c>
      <c r="C68" s="24">
        <v>86</v>
      </c>
      <c r="D68" s="24">
        <v>107</v>
      </c>
      <c r="E68" s="24">
        <v>99</v>
      </c>
      <c r="F68" s="24">
        <v>26</v>
      </c>
      <c r="G68" s="24">
        <v>28</v>
      </c>
      <c r="H68" s="24">
        <v>244</v>
      </c>
      <c r="I68" s="24">
        <v>305</v>
      </c>
      <c r="J68" s="24">
        <v>367</v>
      </c>
      <c r="K68" s="24">
        <v>10</v>
      </c>
      <c r="L68" s="24">
        <v>8</v>
      </c>
    </row>
    <row r="69" spans="1:12">
      <c r="A69" s="23" t="s">
        <v>177</v>
      </c>
      <c r="B69" s="24">
        <v>811</v>
      </c>
      <c r="C69" s="24">
        <v>226</v>
      </c>
      <c r="D69" s="24">
        <v>220</v>
      </c>
      <c r="E69" s="24">
        <v>219</v>
      </c>
      <c r="F69" s="24">
        <v>65</v>
      </c>
      <c r="G69" s="24">
        <v>74</v>
      </c>
      <c r="H69" s="24">
        <v>471</v>
      </c>
      <c r="I69" s="24">
        <v>575</v>
      </c>
      <c r="J69" s="24">
        <v>700</v>
      </c>
      <c r="K69" s="24">
        <v>25</v>
      </c>
      <c r="L69" s="24">
        <v>12</v>
      </c>
    </row>
    <row r="70" spans="1:12">
      <c r="A70" s="23" t="s">
        <v>178</v>
      </c>
      <c r="B70" s="24">
        <v>207</v>
      </c>
      <c r="C70" s="24">
        <v>61</v>
      </c>
      <c r="D70" s="24">
        <v>52</v>
      </c>
      <c r="E70" s="24">
        <v>80</v>
      </c>
      <c r="F70" s="24">
        <v>28</v>
      </c>
      <c r="G70" s="24">
        <v>32</v>
      </c>
      <c r="H70" s="24">
        <v>133</v>
      </c>
      <c r="I70" s="24">
        <v>157</v>
      </c>
      <c r="J70" s="24">
        <v>189</v>
      </c>
      <c r="K70" s="24">
        <v>6</v>
      </c>
      <c r="L70" s="24">
        <v>1</v>
      </c>
    </row>
    <row r="71" spans="1:12">
      <c r="A71" s="23" t="s">
        <v>179</v>
      </c>
      <c r="B71" s="24">
        <v>154</v>
      </c>
      <c r="C71" s="24">
        <v>45</v>
      </c>
      <c r="D71" s="24">
        <v>45</v>
      </c>
      <c r="E71" s="24">
        <v>63</v>
      </c>
      <c r="F71" s="24">
        <v>19</v>
      </c>
      <c r="G71" s="24">
        <v>19</v>
      </c>
      <c r="H71" s="24">
        <v>103</v>
      </c>
      <c r="I71" s="24">
        <v>119</v>
      </c>
      <c r="J71" s="24">
        <v>137</v>
      </c>
      <c r="K71" s="24">
        <v>6</v>
      </c>
      <c r="L71" s="24">
        <v>0</v>
      </c>
    </row>
    <row r="72" spans="1:12">
      <c r="A72" s="23" t="s">
        <v>180</v>
      </c>
      <c r="B72" s="24">
        <v>318</v>
      </c>
      <c r="C72" s="24">
        <v>98</v>
      </c>
      <c r="D72" s="24">
        <v>86</v>
      </c>
      <c r="E72" s="24">
        <v>127</v>
      </c>
      <c r="F72" s="24">
        <v>34</v>
      </c>
      <c r="G72" s="24">
        <v>36</v>
      </c>
      <c r="H72" s="24">
        <v>225</v>
      </c>
      <c r="I72" s="24">
        <v>255</v>
      </c>
      <c r="J72" s="24">
        <v>285</v>
      </c>
      <c r="K72" s="24">
        <v>12</v>
      </c>
      <c r="L72" s="24">
        <v>3</v>
      </c>
    </row>
    <row r="73" spans="1:12">
      <c r="A73" s="23" t="s">
        <v>181</v>
      </c>
      <c r="B73" s="24">
        <v>203</v>
      </c>
      <c r="C73" s="24">
        <v>63</v>
      </c>
      <c r="D73" s="24">
        <v>70</v>
      </c>
      <c r="E73" s="24">
        <v>97</v>
      </c>
      <c r="F73" s="24">
        <v>25</v>
      </c>
      <c r="G73" s="24">
        <v>32</v>
      </c>
      <c r="H73" s="24">
        <v>144</v>
      </c>
      <c r="I73" s="24">
        <v>164</v>
      </c>
      <c r="J73" s="24">
        <v>182</v>
      </c>
      <c r="K73" s="24">
        <v>7</v>
      </c>
      <c r="L73" s="24">
        <v>3</v>
      </c>
    </row>
    <row r="74" spans="1:12">
      <c r="A74" s="23" t="s">
        <v>182</v>
      </c>
      <c r="B74" s="24">
        <v>79</v>
      </c>
      <c r="C74" s="24">
        <v>25</v>
      </c>
      <c r="D74" s="24">
        <v>24</v>
      </c>
      <c r="E74" s="24">
        <v>36</v>
      </c>
      <c r="F74" s="24">
        <v>10</v>
      </c>
      <c r="G74" s="24">
        <v>13</v>
      </c>
      <c r="H74" s="24">
        <v>53</v>
      </c>
      <c r="I74" s="24">
        <v>59</v>
      </c>
      <c r="J74" s="24">
        <v>64</v>
      </c>
      <c r="K74" s="24">
        <v>4</v>
      </c>
      <c r="L74" s="24">
        <v>2</v>
      </c>
    </row>
    <row r="75" spans="1:12">
      <c r="A75" s="23" t="s">
        <v>183</v>
      </c>
      <c r="B75" s="24">
        <v>68</v>
      </c>
      <c r="C75" s="24">
        <v>21</v>
      </c>
      <c r="D75" s="24">
        <v>15</v>
      </c>
      <c r="E75" s="24">
        <v>29</v>
      </c>
      <c r="F75" s="24">
        <v>5</v>
      </c>
      <c r="G75" s="24">
        <v>14</v>
      </c>
      <c r="H75" s="24">
        <v>45</v>
      </c>
      <c r="I75" s="24">
        <v>56</v>
      </c>
      <c r="J75" s="24">
        <v>64</v>
      </c>
      <c r="K75" s="24">
        <v>4</v>
      </c>
      <c r="L75" s="24">
        <v>1</v>
      </c>
    </row>
    <row r="76" spans="1:12">
      <c r="A76" s="23" t="s">
        <v>184</v>
      </c>
      <c r="B76" s="24">
        <v>586</v>
      </c>
      <c r="C76" s="24">
        <v>173</v>
      </c>
      <c r="D76" s="24">
        <v>149</v>
      </c>
      <c r="E76" s="24">
        <v>196</v>
      </c>
      <c r="F76" s="24">
        <v>58</v>
      </c>
      <c r="G76" s="24">
        <v>62</v>
      </c>
      <c r="H76" s="24">
        <v>392</v>
      </c>
      <c r="I76" s="24">
        <v>463</v>
      </c>
      <c r="J76" s="24">
        <v>527</v>
      </c>
      <c r="K76" s="24">
        <v>27</v>
      </c>
      <c r="L76" s="24">
        <v>4</v>
      </c>
    </row>
    <row r="77" spans="1:12">
      <c r="A77" s="23" t="s">
        <v>185</v>
      </c>
      <c r="B77" s="24">
        <v>276</v>
      </c>
      <c r="C77" s="24">
        <v>94</v>
      </c>
      <c r="D77" s="24">
        <v>86</v>
      </c>
      <c r="E77" s="24">
        <v>117</v>
      </c>
      <c r="F77" s="24">
        <v>33</v>
      </c>
      <c r="G77" s="24">
        <v>41</v>
      </c>
      <c r="H77" s="24">
        <v>189</v>
      </c>
      <c r="I77" s="24">
        <v>215</v>
      </c>
      <c r="J77" s="24">
        <v>246</v>
      </c>
      <c r="K77" s="24">
        <v>14</v>
      </c>
      <c r="L77" s="24">
        <v>3</v>
      </c>
    </row>
    <row r="78" spans="1:12">
      <c r="A78" s="23" t="s">
        <v>152</v>
      </c>
      <c r="B78" s="24">
        <v>197</v>
      </c>
      <c r="C78" s="24">
        <v>31</v>
      </c>
      <c r="D78" s="24">
        <v>17</v>
      </c>
      <c r="E78" s="24">
        <v>42</v>
      </c>
      <c r="F78" s="24">
        <v>7</v>
      </c>
      <c r="G78" s="24">
        <v>11</v>
      </c>
      <c r="H78" s="24">
        <v>79</v>
      </c>
      <c r="I78" s="24">
        <v>122</v>
      </c>
      <c r="J78" s="24">
        <v>159</v>
      </c>
      <c r="K78" s="24">
        <v>24</v>
      </c>
      <c r="L78" s="24">
        <v>3</v>
      </c>
    </row>
    <row r="79" spans="1:12">
      <c r="A79" s="23" t="s">
        <v>186</v>
      </c>
      <c r="B79" s="24">
        <v>944</v>
      </c>
      <c r="C79" s="24">
        <v>68</v>
      </c>
      <c r="D79" s="24">
        <v>23</v>
      </c>
      <c r="E79" s="24">
        <v>89</v>
      </c>
      <c r="F79" s="24">
        <v>32</v>
      </c>
      <c r="G79" s="24">
        <v>37</v>
      </c>
      <c r="H79" s="24">
        <v>332</v>
      </c>
      <c r="I79" s="24">
        <v>451</v>
      </c>
      <c r="J79" s="24">
        <v>793</v>
      </c>
      <c r="K79" s="24">
        <v>58</v>
      </c>
      <c r="L79" s="24">
        <v>18</v>
      </c>
    </row>
    <row r="80" spans="1:12">
      <c r="A80" s="23" t="s">
        <v>128</v>
      </c>
      <c r="B80" s="24">
        <v>41</v>
      </c>
      <c r="C80" s="24">
        <v>8</v>
      </c>
      <c r="D80" s="24">
        <v>1</v>
      </c>
      <c r="E80" s="24">
        <v>14</v>
      </c>
      <c r="F80" s="24">
        <v>1</v>
      </c>
      <c r="G80" s="24">
        <v>6</v>
      </c>
      <c r="H80" s="24">
        <v>21</v>
      </c>
      <c r="I80" s="24">
        <v>22</v>
      </c>
      <c r="J80" s="24">
        <v>26</v>
      </c>
      <c r="K80" s="24">
        <v>1</v>
      </c>
      <c r="L80" s="24">
        <v>4</v>
      </c>
    </row>
    <row r="81" spans="1:12">
      <c r="A81" s="8" t="s">
        <v>187</v>
      </c>
      <c r="B81" s="8"/>
      <c r="C81" s="8"/>
      <c r="D81" s="8"/>
      <c r="E81" s="8"/>
      <c r="F81" s="8"/>
      <c r="G81" s="8"/>
      <c r="H81" s="8"/>
      <c r="I81" s="8"/>
      <c r="J81" s="8"/>
      <c r="K81" s="8"/>
      <c r="L81" s="8"/>
    </row>
    <row r="82" spans="1:12">
      <c r="A82" s="23" t="s">
        <v>188</v>
      </c>
      <c r="B82" s="24">
        <v>2041</v>
      </c>
      <c r="C82" s="24">
        <v>358</v>
      </c>
      <c r="D82" s="24">
        <v>287</v>
      </c>
      <c r="E82" s="24">
        <v>433</v>
      </c>
      <c r="F82" s="24">
        <v>122</v>
      </c>
      <c r="G82" s="24">
        <v>145</v>
      </c>
      <c r="H82" s="24">
        <v>1106</v>
      </c>
      <c r="I82" s="24">
        <v>1357</v>
      </c>
      <c r="J82" s="24">
        <v>1747</v>
      </c>
      <c r="K82" s="24">
        <v>81</v>
      </c>
      <c r="L82" s="24">
        <v>26</v>
      </c>
    </row>
    <row r="83" spans="1:12">
      <c r="A83" s="23" t="s">
        <v>189</v>
      </c>
      <c r="B83" s="24">
        <v>221</v>
      </c>
      <c r="C83" s="24">
        <v>28</v>
      </c>
      <c r="D83" s="24">
        <v>14</v>
      </c>
      <c r="E83" s="24">
        <v>24</v>
      </c>
      <c r="F83" s="24">
        <v>6</v>
      </c>
      <c r="G83" s="24">
        <v>3</v>
      </c>
      <c r="H83" s="24">
        <v>56</v>
      </c>
      <c r="I83" s="24">
        <v>118</v>
      </c>
      <c r="J83" s="24">
        <v>184</v>
      </c>
      <c r="K83" s="24">
        <v>8</v>
      </c>
      <c r="L83" s="24">
        <v>6</v>
      </c>
    </row>
    <row r="84" spans="1:12">
      <c r="A84" s="23" t="s">
        <v>190</v>
      </c>
      <c r="B84" s="24">
        <v>64</v>
      </c>
      <c r="C84" s="24">
        <v>4</v>
      </c>
      <c r="D84" s="24">
        <v>1</v>
      </c>
      <c r="E84" s="24">
        <v>3</v>
      </c>
      <c r="F84" s="24">
        <v>2</v>
      </c>
      <c r="G84" s="24">
        <v>3</v>
      </c>
      <c r="H84" s="24">
        <v>20</v>
      </c>
      <c r="I84" s="24">
        <v>28</v>
      </c>
      <c r="J84" s="24">
        <v>50</v>
      </c>
      <c r="K84" s="24">
        <v>3</v>
      </c>
      <c r="L84" s="24">
        <v>2</v>
      </c>
    </row>
    <row r="85" spans="1:12">
      <c r="A85" s="23" t="s">
        <v>191</v>
      </c>
      <c r="B85" s="24">
        <v>158</v>
      </c>
      <c r="C85" s="24">
        <v>15</v>
      </c>
      <c r="D85" s="24">
        <v>8</v>
      </c>
      <c r="E85" s="24">
        <v>11</v>
      </c>
      <c r="F85" s="24">
        <v>5</v>
      </c>
      <c r="G85" s="24">
        <v>4</v>
      </c>
      <c r="H85" s="24">
        <v>27</v>
      </c>
      <c r="I85" s="24">
        <v>44</v>
      </c>
      <c r="J85" s="24">
        <v>130</v>
      </c>
      <c r="K85" s="24">
        <v>9</v>
      </c>
      <c r="L85" s="24">
        <v>5</v>
      </c>
    </row>
    <row r="86" spans="1:12">
      <c r="A86" s="23" t="s">
        <v>192</v>
      </c>
      <c r="B86" s="24">
        <v>120</v>
      </c>
      <c r="C86" s="24">
        <v>21</v>
      </c>
      <c r="D86" s="24">
        <v>8</v>
      </c>
      <c r="E86" s="24">
        <v>27</v>
      </c>
      <c r="F86" s="24">
        <v>6</v>
      </c>
      <c r="G86" s="24">
        <v>12</v>
      </c>
      <c r="H86" s="24">
        <v>44</v>
      </c>
      <c r="I86" s="24">
        <v>70</v>
      </c>
      <c r="J86" s="24">
        <v>107</v>
      </c>
      <c r="K86" s="24">
        <v>4</v>
      </c>
      <c r="L86" s="24">
        <v>0</v>
      </c>
    </row>
    <row r="87" spans="1:12">
      <c r="A87" s="23" t="s">
        <v>193</v>
      </c>
      <c r="B87" s="24">
        <v>10</v>
      </c>
      <c r="C87" s="24">
        <v>1</v>
      </c>
      <c r="D87" s="24">
        <v>0</v>
      </c>
      <c r="E87" s="24">
        <v>1</v>
      </c>
      <c r="F87" s="24">
        <v>1</v>
      </c>
      <c r="G87" s="24">
        <v>1</v>
      </c>
      <c r="H87" s="24">
        <v>1</v>
      </c>
      <c r="I87" s="24">
        <v>2</v>
      </c>
      <c r="J87" s="24">
        <v>7</v>
      </c>
      <c r="K87" s="24">
        <v>4</v>
      </c>
      <c r="L87" s="24">
        <v>1</v>
      </c>
    </row>
    <row r="88" spans="1:12">
      <c r="A88" s="23" t="s">
        <v>152</v>
      </c>
      <c r="B88" s="24">
        <v>39</v>
      </c>
      <c r="C88" s="24">
        <v>2</v>
      </c>
      <c r="D88" s="24">
        <v>1</v>
      </c>
      <c r="E88" s="24">
        <v>2</v>
      </c>
      <c r="F88" s="24">
        <v>0</v>
      </c>
      <c r="G88" s="24">
        <v>0</v>
      </c>
      <c r="H88" s="24">
        <v>7</v>
      </c>
      <c r="I88" s="24">
        <v>13</v>
      </c>
      <c r="J88" s="24">
        <v>24</v>
      </c>
      <c r="K88" s="24">
        <v>12</v>
      </c>
      <c r="L88" s="24">
        <v>2</v>
      </c>
    </row>
    <row r="89" spans="1:12">
      <c r="A89" s="23" t="s">
        <v>128</v>
      </c>
      <c r="B89" s="24">
        <v>24</v>
      </c>
      <c r="C89" s="24">
        <v>0</v>
      </c>
      <c r="D89" s="24">
        <v>0</v>
      </c>
      <c r="E89" s="24">
        <v>3</v>
      </c>
      <c r="F89" s="24">
        <v>1</v>
      </c>
      <c r="G89" s="24">
        <v>0</v>
      </c>
      <c r="H89" s="24">
        <v>9</v>
      </c>
      <c r="I89" s="24">
        <v>10</v>
      </c>
      <c r="J89" s="24">
        <v>17</v>
      </c>
      <c r="K89" s="24">
        <v>0</v>
      </c>
      <c r="L89" s="24">
        <v>4</v>
      </c>
    </row>
    <row r="90" spans="1:12">
      <c r="A90" s="8" t="s">
        <v>194</v>
      </c>
      <c r="B90" s="8"/>
      <c r="C90" s="8"/>
      <c r="D90" s="8"/>
      <c r="E90" s="8"/>
      <c r="F90" s="8"/>
      <c r="G90" s="8"/>
      <c r="H90" s="8"/>
      <c r="I90" s="8"/>
      <c r="J90" s="8"/>
      <c r="K90" s="8"/>
      <c r="L90" s="8"/>
    </row>
    <row r="91" spans="1:12">
      <c r="A91" s="23" t="s">
        <v>195</v>
      </c>
      <c r="B91" s="24">
        <v>1341</v>
      </c>
      <c r="C91" s="24">
        <v>250</v>
      </c>
      <c r="D91" s="24">
        <v>194</v>
      </c>
      <c r="E91" s="24">
        <v>287</v>
      </c>
      <c r="F91" s="24">
        <v>70</v>
      </c>
      <c r="G91" s="24">
        <v>92</v>
      </c>
      <c r="H91" s="24">
        <v>667</v>
      </c>
      <c r="I91" s="24">
        <v>908</v>
      </c>
      <c r="J91" s="24">
        <v>1183</v>
      </c>
      <c r="K91" s="24">
        <v>44</v>
      </c>
      <c r="L91" s="24">
        <v>16</v>
      </c>
    </row>
    <row r="92" spans="1:12">
      <c r="A92" s="23" t="s">
        <v>196</v>
      </c>
      <c r="B92" s="24">
        <v>523</v>
      </c>
      <c r="C92" s="24">
        <v>112</v>
      </c>
      <c r="D92" s="24">
        <v>73</v>
      </c>
      <c r="E92" s="24">
        <v>118</v>
      </c>
      <c r="F92" s="24">
        <v>30</v>
      </c>
      <c r="G92" s="24">
        <v>37</v>
      </c>
      <c r="H92" s="24">
        <v>262</v>
      </c>
      <c r="I92" s="24">
        <v>346</v>
      </c>
      <c r="J92" s="24">
        <v>466</v>
      </c>
      <c r="K92" s="24">
        <v>21</v>
      </c>
      <c r="L92" s="24">
        <v>7</v>
      </c>
    </row>
    <row r="93" spans="1:12">
      <c r="A93" s="23" t="s">
        <v>197</v>
      </c>
      <c r="B93" s="24">
        <v>116</v>
      </c>
      <c r="C93" s="24">
        <v>19</v>
      </c>
      <c r="D93" s="24">
        <v>13</v>
      </c>
      <c r="E93" s="24">
        <v>23</v>
      </c>
      <c r="F93" s="24">
        <v>9</v>
      </c>
      <c r="G93" s="24">
        <v>6</v>
      </c>
      <c r="H93" s="24">
        <v>56</v>
      </c>
      <c r="I93" s="24">
        <v>78</v>
      </c>
      <c r="J93" s="24">
        <v>95</v>
      </c>
      <c r="K93" s="24">
        <v>7</v>
      </c>
      <c r="L93" s="24">
        <v>3</v>
      </c>
    </row>
    <row r="94" spans="1:12">
      <c r="A94" s="23" t="s">
        <v>198</v>
      </c>
      <c r="B94" s="24">
        <v>25</v>
      </c>
      <c r="C94" s="24">
        <v>2</v>
      </c>
      <c r="D94" s="24">
        <v>0</v>
      </c>
      <c r="E94" s="24">
        <v>3</v>
      </c>
      <c r="F94" s="24">
        <v>2</v>
      </c>
      <c r="G94" s="24">
        <v>0</v>
      </c>
      <c r="H94" s="24">
        <v>12</v>
      </c>
      <c r="I94" s="24">
        <v>20</v>
      </c>
      <c r="J94" s="24">
        <v>18</v>
      </c>
      <c r="K94" s="24">
        <v>0</v>
      </c>
      <c r="L94" s="24">
        <v>1</v>
      </c>
    </row>
    <row r="95" spans="1:12">
      <c r="A95" s="23" t="s">
        <v>199</v>
      </c>
      <c r="B95" s="24">
        <v>68</v>
      </c>
      <c r="C95" s="24">
        <v>12</v>
      </c>
      <c r="D95" s="24">
        <v>16</v>
      </c>
      <c r="E95" s="24">
        <v>15</v>
      </c>
      <c r="F95" s="24">
        <v>4</v>
      </c>
      <c r="G95" s="24">
        <v>5</v>
      </c>
      <c r="H95" s="24">
        <v>33</v>
      </c>
      <c r="I95" s="24">
        <v>48</v>
      </c>
      <c r="J95" s="24">
        <v>59</v>
      </c>
      <c r="K95" s="24">
        <v>1</v>
      </c>
      <c r="L95" s="24">
        <v>0</v>
      </c>
    </row>
    <row r="96" spans="1:12">
      <c r="A96" s="23" t="s">
        <v>200</v>
      </c>
      <c r="B96" s="24">
        <v>1248</v>
      </c>
      <c r="C96" s="24">
        <v>205</v>
      </c>
      <c r="D96" s="24">
        <v>183</v>
      </c>
      <c r="E96" s="24">
        <v>258</v>
      </c>
      <c r="F96" s="24">
        <v>64</v>
      </c>
      <c r="G96" s="24">
        <v>87</v>
      </c>
      <c r="H96" s="24">
        <v>638</v>
      </c>
      <c r="I96" s="24">
        <v>817</v>
      </c>
      <c r="J96" s="24">
        <v>1102</v>
      </c>
      <c r="K96" s="24">
        <v>27</v>
      </c>
      <c r="L96" s="24">
        <v>13</v>
      </c>
    </row>
    <row r="97" spans="1:12">
      <c r="A97" s="23" t="s">
        <v>201</v>
      </c>
      <c r="B97" s="24">
        <v>725</v>
      </c>
      <c r="C97" s="24">
        <v>131</v>
      </c>
      <c r="D97" s="24">
        <v>85</v>
      </c>
      <c r="E97" s="24">
        <v>162</v>
      </c>
      <c r="F97" s="24">
        <v>41</v>
      </c>
      <c r="G97" s="24">
        <v>52</v>
      </c>
      <c r="H97" s="24">
        <v>410</v>
      </c>
      <c r="I97" s="24">
        <v>477</v>
      </c>
      <c r="J97" s="24">
        <v>610</v>
      </c>
      <c r="K97" s="24">
        <v>42</v>
      </c>
      <c r="L97" s="24">
        <v>11</v>
      </c>
    </row>
    <row r="98" spans="1:12">
      <c r="A98" s="23" t="s">
        <v>202</v>
      </c>
      <c r="B98" s="24">
        <v>550</v>
      </c>
      <c r="C98" s="24">
        <v>112</v>
      </c>
      <c r="D98" s="24">
        <v>63</v>
      </c>
      <c r="E98" s="24">
        <v>100</v>
      </c>
      <c r="F98" s="24">
        <v>24</v>
      </c>
      <c r="G98" s="24">
        <v>33</v>
      </c>
      <c r="H98" s="24">
        <v>270</v>
      </c>
      <c r="I98" s="24">
        <v>375</v>
      </c>
      <c r="J98" s="24">
        <v>476</v>
      </c>
      <c r="K98" s="24">
        <v>24</v>
      </c>
      <c r="L98" s="24">
        <v>8</v>
      </c>
    </row>
    <row r="99" spans="1:12">
      <c r="A99" s="23" t="s">
        <v>203</v>
      </c>
      <c r="B99" s="24">
        <v>563</v>
      </c>
      <c r="C99" s="24">
        <v>100</v>
      </c>
      <c r="D99" s="24">
        <v>63</v>
      </c>
      <c r="E99" s="24">
        <v>100</v>
      </c>
      <c r="F99" s="24">
        <v>20</v>
      </c>
      <c r="G99" s="24">
        <v>30</v>
      </c>
      <c r="H99" s="24">
        <v>239</v>
      </c>
      <c r="I99" s="24">
        <v>353</v>
      </c>
      <c r="J99" s="24">
        <v>503</v>
      </c>
      <c r="K99" s="24">
        <v>26</v>
      </c>
      <c r="L99" s="24">
        <v>8</v>
      </c>
    </row>
    <row r="100" spans="1:12">
      <c r="A100" s="23" t="s">
        <v>204</v>
      </c>
      <c r="B100" s="24">
        <v>319</v>
      </c>
      <c r="C100" s="24">
        <v>58</v>
      </c>
      <c r="D100" s="24">
        <v>37</v>
      </c>
      <c r="E100" s="24">
        <v>63</v>
      </c>
      <c r="F100" s="24">
        <v>21</v>
      </c>
      <c r="G100" s="24">
        <v>23</v>
      </c>
      <c r="H100" s="24">
        <v>162</v>
      </c>
      <c r="I100" s="24">
        <v>205</v>
      </c>
      <c r="J100" s="24">
        <v>269</v>
      </c>
      <c r="K100" s="24">
        <v>15</v>
      </c>
      <c r="L100" s="24">
        <v>6</v>
      </c>
    </row>
    <row r="101" spans="1:12">
      <c r="A101" s="23" t="s">
        <v>205</v>
      </c>
      <c r="B101" s="24">
        <v>6</v>
      </c>
      <c r="C101" s="24">
        <v>0</v>
      </c>
      <c r="D101" s="24">
        <v>0</v>
      </c>
      <c r="E101" s="24">
        <v>1</v>
      </c>
      <c r="F101" s="24">
        <v>1</v>
      </c>
      <c r="G101" s="24">
        <v>0</v>
      </c>
      <c r="H101" s="24">
        <v>4</v>
      </c>
      <c r="I101" s="24">
        <v>5</v>
      </c>
      <c r="J101" s="24">
        <v>4</v>
      </c>
      <c r="K101" s="24">
        <v>0</v>
      </c>
      <c r="L101" s="24">
        <v>0</v>
      </c>
    </row>
    <row r="102" spans="1:12">
      <c r="A102" s="23" t="s">
        <v>206</v>
      </c>
      <c r="B102" s="24">
        <v>42</v>
      </c>
      <c r="C102" s="24">
        <v>3</v>
      </c>
      <c r="D102" s="24">
        <v>1</v>
      </c>
      <c r="E102" s="24">
        <v>2</v>
      </c>
      <c r="F102" s="24">
        <v>1</v>
      </c>
      <c r="G102" s="24">
        <v>2</v>
      </c>
      <c r="H102" s="24">
        <v>7</v>
      </c>
      <c r="I102" s="24">
        <v>3</v>
      </c>
      <c r="J102" s="24">
        <v>25</v>
      </c>
      <c r="K102" s="24">
        <v>10</v>
      </c>
      <c r="L102" s="24">
        <v>5</v>
      </c>
    </row>
    <row r="103" spans="1:12">
      <c r="A103" s="23" t="s">
        <v>152</v>
      </c>
      <c r="B103" s="24">
        <v>39</v>
      </c>
      <c r="C103" s="24">
        <v>4</v>
      </c>
      <c r="D103" s="24">
        <v>2</v>
      </c>
      <c r="E103" s="24">
        <v>3</v>
      </c>
      <c r="F103" s="24">
        <v>0</v>
      </c>
      <c r="G103" s="24">
        <v>2</v>
      </c>
      <c r="H103" s="24">
        <v>7</v>
      </c>
      <c r="I103" s="24">
        <v>10</v>
      </c>
      <c r="J103" s="24">
        <v>21</v>
      </c>
      <c r="K103" s="24">
        <v>13</v>
      </c>
      <c r="L103" s="24">
        <v>3</v>
      </c>
    </row>
    <row r="104" spans="1:12">
      <c r="A104" s="23" t="s">
        <v>128</v>
      </c>
      <c r="B104" s="24">
        <v>193</v>
      </c>
      <c r="C104" s="24">
        <v>24</v>
      </c>
      <c r="D104" s="24">
        <v>24</v>
      </c>
      <c r="E104" s="24">
        <v>37</v>
      </c>
      <c r="F104" s="24">
        <v>12</v>
      </c>
      <c r="G104" s="24">
        <v>11</v>
      </c>
      <c r="H104" s="24">
        <v>88</v>
      </c>
      <c r="I104" s="24">
        <v>115</v>
      </c>
      <c r="J104" s="24">
        <v>150</v>
      </c>
      <c r="K104" s="24">
        <v>9</v>
      </c>
      <c r="L104" s="24">
        <v>8</v>
      </c>
    </row>
    <row r="105" spans="1:12">
      <c r="A105" s="8" t="s">
        <v>207</v>
      </c>
      <c r="B105" s="8"/>
      <c r="C105" s="8"/>
      <c r="D105" s="8"/>
      <c r="E105" s="8"/>
      <c r="F105" s="8"/>
      <c r="G105" s="8"/>
      <c r="H105" s="8"/>
      <c r="I105" s="8"/>
      <c r="J105" s="8"/>
      <c r="K105" s="8"/>
      <c r="L105" s="8"/>
    </row>
    <row r="106" spans="1:12">
      <c r="A106" s="23" t="s">
        <v>208</v>
      </c>
      <c r="B106" s="24">
        <v>1480</v>
      </c>
      <c r="C106" s="24">
        <v>267</v>
      </c>
      <c r="D106" s="24">
        <v>195</v>
      </c>
      <c r="E106" s="24">
        <v>301</v>
      </c>
      <c r="F106" s="24">
        <v>83</v>
      </c>
      <c r="G106" s="24">
        <v>98</v>
      </c>
      <c r="H106" s="24">
        <v>757</v>
      </c>
      <c r="I106" s="24">
        <v>942</v>
      </c>
      <c r="J106" s="24">
        <v>1258</v>
      </c>
      <c r="K106" s="24">
        <v>79</v>
      </c>
      <c r="L106" s="24">
        <v>25</v>
      </c>
    </row>
    <row r="107" spans="1:12">
      <c r="A107" s="23" t="s">
        <v>209</v>
      </c>
      <c r="B107" s="24">
        <v>1280</v>
      </c>
      <c r="C107" s="24">
        <v>229</v>
      </c>
      <c r="D107" s="24">
        <v>177</v>
      </c>
      <c r="E107" s="24">
        <v>270</v>
      </c>
      <c r="F107" s="24">
        <v>71</v>
      </c>
      <c r="G107" s="24">
        <v>83</v>
      </c>
      <c r="H107" s="24">
        <v>653</v>
      </c>
      <c r="I107" s="24">
        <v>829</v>
      </c>
      <c r="J107" s="24">
        <v>1101</v>
      </c>
      <c r="K107" s="24">
        <v>65</v>
      </c>
      <c r="L107" s="24">
        <v>24</v>
      </c>
    </row>
    <row r="108" spans="1:12">
      <c r="A108" s="23" t="s">
        <v>210</v>
      </c>
      <c r="B108" s="24">
        <v>1167</v>
      </c>
      <c r="C108" s="24">
        <v>187</v>
      </c>
      <c r="D108" s="24">
        <v>145</v>
      </c>
      <c r="E108" s="24">
        <v>224</v>
      </c>
      <c r="F108" s="24">
        <v>63</v>
      </c>
      <c r="G108" s="24">
        <v>70</v>
      </c>
      <c r="H108" s="24">
        <v>578</v>
      </c>
      <c r="I108" s="24">
        <v>718</v>
      </c>
      <c r="J108" s="24">
        <v>991</v>
      </c>
      <c r="K108" s="24">
        <v>60</v>
      </c>
      <c r="L108" s="24">
        <v>19</v>
      </c>
    </row>
    <row r="109" spans="1:12">
      <c r="A109" s="23" t="s">
        <v>211</v>
      </c>
      <c r="B109" s="24">
        <v>715</v>
      </c>
      <c r="C109" s="24">
        <v>139</v>
      </c>
      <c r="D109" s="24">
        <v>105</v>
      </c>
      <c r="E109" s="24">
        <v>183</v>
      </c>
      <c r="F109" s="24">
        <v>48</v>
      </c>
      <c r="G109" s="24">
        <v>60</v>
      </c>
      <c r="H109" s="24">
        <v>369</v>
      </c>
      <c r="I109" s="24">
        <v>479</v>
      </c>
      <c r="J109" s="24">
        <v>620</v>
      </c>
      <c r="K109" s="24">
        <v>33</v>
      </c>
      <c r="L109" s="24">
        <v>13</v>
      </c>
    </row>
    <row r="110" spans="1:12">
      <c r="A110" s="23" t="s">
        <v>212</v>
      </c>
      <c r="B110" s="24">
        <v>387</v>
      </c>
      <c r="C110" s="24">
        <v>48</v>
      </c>
      <c r="D110" s="24">
        <v>28</v>
      </c>
      <c r="E110" s="24">
        <v>67</v>
      </c>
      <c r="F110" s="24">
        <v>15</v>
      </c>
      <c r="G110" s="24">
        <v>22</v>
      </c>
      <c r="H110" s="24">
        <v>160</v>
      </c>
      <c r="I110" s="24">
        <v>228</v>
      </c>
      <c r="J110" s="24">
        <v>334</v>
      </c>
      <c r="K110" s="24">
        <v>17</v>
      </c>
      <c r="L110" s="24">
        <v>7</v>
      </c>
    </row>
    <row r="111" spans="1:12">
      <c r="A111" s="23" t="s">
        <v>213</v>
      </c>
      <c r="B111" s="24">
        <v>404</v>
      </c>
      <c r="C111" s="24">
        <v>58</v>
      </c>
      <c r="D111" s="24">
        <v>41</v>
      </c>
      <c r="E111" s="24">
        <v>72</v>
      </c>
      <c r="F111" s="24">
        <v>21</v>
      </c>
      <c r="G111" s="24">
        <v>28</v>
      </c>
      <c r="H111" s="24">
        <v>165</v>
      </c>
      <c r="I111" s="24">
        <v>228</v>
      </c>
      <c r="J111" s="24">
        <v>343</v>
      </c>
      <c r="K111" s="24">
        <v>23</v>
      </c>
      <c r="L111" s="24">
        <v>11</v>
      </c>
    </row>
    <row r="112" spans="1:12">
      <c r="A112" s="23" t="s">
        <v>214</v>
      </c>
      <c r="B112" s="24">
        <v>595</v>
      </c>
      <c r="C112" s="24">
        <v>112</v>
      </c>
      <c r="D112" s="24">
        <v>89</v>
      </c>
      <c r="E112" s="24">
        <v>156</v>
      </c>
      <c r="F112" s="24">
        <v>41</v>
      </c>
      <c r="G112" s="24">
        <v>49</v>
      </c>
      <c r="H112" s="24">
        <v>324</v>
      </c>
      <c r="I112" s="24">
        <v>413</v>
      </c>
      <c r="J112" s="24">
        <v>523</v>
      </c>
      <c r="K112" s="24">
        <v>28</v>
      </c>
      <c r="L112" s="24">
        <v>10</v>
      </c>
    </row>
    <row r="113" spans="1:12">
      <c r="A113" s="23" t="s">
        <v>215</v>
      </c>
      <c r="B113" s="24">
        <v>215</v>
      </c>
      <c r="C113" s="24">
        <v>45</v>
      </c>
      <c r="D113" s="24">
        <v>33</v>
      </c>
      <c r="E113" s="24">
        <v>63</v>
      </c>
      <c r="F113" s="24">
        <v>15</v>
      </c>
      <c r="G113" s="24">
        <v>15</v>
      </c>
      <c r="H113" s="24">
        <v>119</v>
      </c>
      <c r="I113" s="24">
        <v>150</v>
      </c>
      <c r="J113" s="24">
        <v>179</v>
      </c>
      <c r="K113" s="24">
        <v>9</v>
      </c>
      <c r="L113" s="24">
        <v>6</v>
      </c>
    </row>
    <row r="114" spans="1:12">
      <c r="A114" s="23" t="s">
        <v>216</v>
      </c>
      <c r="B114" s="24">
        <v>248</v>
      </c>
      <c r="C114" s="24">
        <v>43</v>
      </c>
      <c r="D114" s="24">
        <v>36</v>
      </c>
      <c r="E114" s="24">
        <v>45</v>
      </c>
      <c r="F114" s="24">
        <v>17</v>
      </c>
      <c r="G114" s="24">
        <v>18</v>
      </c>
      <c r="H114" s="24">
        <v>123</v>
      </c>
      <c r="I114" s="24">
        <v>154</v>
      </c>
      <c r="J114" s="24">
        <v>215</v>
      </c>
      <c r="K114" s="24">
        <v>11</v>
      </c>
      <c r="L114" s="24">
        <v>4</v>
      </c>
    </row>
    <row r="115" spans="1:12">
      <c r="A115" s="23" t="s">
        <v>217</v>
      </c>
      <c r="B115" s="24">
        <v>255</v>
      </c>
      <c r="C115" s="24">
        <v>52</v>
      </c>
      <c r="D115" s="24">
        <v>53</v>
      </c>
      <c r="E115" s="24">
        <v>78</v>
      </c>
      <c r="F115" s="24">
        <v>20</v>
      </c>
      <c r="G115" s="24">
        <v>28</v>
      </c>
      <c r="H115" s="24">
        <v>141</v>
      </c>
      <c r="I115" s="24">
        <v>184</v>
      </c>
      <c r="J115" s="24">
        <v>221</v>
      </c>
      <c r="K115" s="24">
        <v>10</v>
      </c>
      <c r="L115" s="24">
        <v>3</v>
      </c>
    </row>
    <row r="116" spans="1:12">
      <c r="A116" s="23" t="s">
        <v>218</v>
      </c>
      <c r="B116" s="24">
        <v>291</v>
      </c>
      <c r="C116" s="24">
        <v>58</v>
      </c>
      <c r="D116" s="24">
        <v>47</v>
      </c>
      <c r="E116" s="24">
        <v>65</v>
      </c>
      <c r="F116" s="24">
        <v>18</v>
      </c>
      <c r="G116" s="24">
        <v>16</v>
      </c>
      <c r="H116" s="24">
        <v>147</v>
      </c>
      <c r="I116" s="24">
        <v>197</v>
      </c>
      <c r="J116" s="24">
        <v>257</v>
      </c>
      <c r="K116" s="24">
        <v>13</v>
      </c>
      <c r="L116" s="24">
        <v>4</v>
      </c>
    </row>
    <row r="117" spans="1:12">
      <c r="A117" s="23" t="s">
        <v>219</v>
      </c>
      <c r="B117" s="24">
        <v>338</v>
      </c>
      <c r="C117" s="24">
        <v>64</v>
      </c>
      <c r="D117" s="24">
        <v>51</v>
      </c>
      <c r="E117" s="24">
        <v>98</v>
      </c>
      <c r="F117" s="24">
        <v>17</v>
      </c>
      <c r="G117" s="24">
        <v>25</v>
      </c>
      <c r="H117" s="24">
        <v>190</v>
      </c>
      <c r="I117" s="24">
        <v>245</v>
      </c>
      <c r="J117" s="24">
        <v>306</v>
      </c>
      <c r="K117" s="24">
        <v>16</v>
      </c>
      <c r="L117" s="24">
        <v>2</v>
      </c>
    </row>
    <row r="118" spans="1:12">
      <c r="A118" s="23" t="s">
        <v>220</v>
      </c>
      <c r="B118" s="24">
        <v>812</v>
      </c>
      <c r="C118" s="24">
        <v>166</v>
      </c>
      <c r="D118" s="24">
        <v>125</v>
      </c>
      <c r="E118" s="24">
        <v>199</v>
      </c>
      <c r="F118" s="24">
        <v>47</v>
      </c>
      <c r="G118" s="24">
        <v>66</v>
      </c>
      <c r="H118" s="24">
        <v>459</v>
      </c>
      <c r="I118" s="24">
        <v>582</v>
      </c>
      <c r="J118" s="24">
        <v>716</v>
      </c>
      <c r="K118" s="24">
        <v>33</v>
      </c>
      <c r="L118" s="24">
        <v>10</v>
      </c>
    </row>
    <row r="119" spans="1:12">
      <c r="A119" s="23" t="s">
        <v>221</v>
      </c>
      <c r="B119" s="24">
        <v>816</v>
      </c>
      <c r="C119" s="24">
        <v>138</v>
      </c>
      <c r="D119" s="24">
        <v>128</v>
      </c>
      <c r="E119" s="24">
        <v>205</v>
      </c>
      <c r="F119" s="24">
        <v>56</v>
      </c>
      <c r="G119" s="24">
        <v>64</v>
      </c>
      <c r="H119" s="24">
        <v>451</v>
      </c>
      <c r="I119" s="24">
        <v>558</v>
      </c>
      <c r="J119" s="24">
        <v>720</v>
      </c>
      <c r="K119" s="24">
        <v>36</v>
      </c>
      <c r="L119" s="24">
        <v>13</v>
      </c>
    </row>
    <row r="120" spans="1:12">
      <c r="A120" s="23" t="s">
        <v>152</v>
      </c>
      <c r="B120" s="24">
        <v>69</v>
      </c>
      <c r="C120" s="24">
        <v>11</v>
      </c>
      <c r="D120" s="24">
        <v>5</v>
      </c>
      <c r="E120" s="24">
        <v>10</v>
      </c>
      <c r="F120" s="24">
        <v>4</v>
      </c>
      <c r="G120" s="24">
        <v>6</v>
      </c>
      <c r="H120" s="24">
        <v>31</v>
      </c>
      <c r="I120" s="24">
        <v>38</v>
      </c>
      <c r="J120" s="24">
        <v>58</v>
      </c>
      <c r="K120" s="24">
        <v>6</v>
      </c>
      <c r="L120" s="24">
        <v>1</v>
      </c>
    </row>
    <row r="121" spans="1:12">
      <c r="A121" s="23" t="s">
        <v>222</v>
      </c>
      <c r="B121" s="24">
        <v>246</v>
      </c>
      <c r="C121" s="24">
        <v>40</v>
      </c>
      <c r="D121" s="24">
        <v>27</v>
      </c>
      <c r="E121" s="24">
        <v>39</v>
      </c>
      <c r="F121" s="24">
        <v>15</v>
      </c>
      <c r="G121" s="24">
        <v>17</v>
      </c>
      <c r="H121" s="24">
        <v>96</v>
      </c>
      <c r="I121" s="24">
        <v>147</v>
      </c>
      <c r="J121" s="24">
        <v>209</v>
      </c>
      <c r="K121" s="24">
        <v>10</v>
      </c>
      <c r="L121" s="24">
        <v>2</v>
      </c>
    </row>
    <row r="122" spans="1:12">
      <c r="A122" s="26" t="s">
        <v>128</v>
      </c>
      <c r="B122" s="27">
        <v>47</v>
      </c>
      <c r="C122" s="27">
        <v>8</v>
      </c>
      <c r="D122" s="27">
        <v>2</v>
      </c>
      <c r="E122" s="27">
        <v>8</v>
      </c>
      <c r="F122" s="27">
        <v>5</v>
      </c>
      <c r="G122" s="27">
        <v>6</v>
      </c>
      <c r="H122" s="27">
        <v>24</v>
      </c>
      <c r="I122" s="27">
        <v>26</v>
      </c>
      <c r="J122" s="27">
        <v>33</v>
      </c>
      <c r="K122" s="27">
        <v>3</v>
      </c>
      <c r="L122" s="27">
        <v>2</v>
      </c>
    </row>
  </sheetData>
  <phoneticPr fontId="2"/>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ADFFC-B19A-4831-A278-F7A37ADE150E}">
  <sheetPr codeName="Sheet22"/>
  <dimension ref="A1:E122"/>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HYPERLINK("#'目次'!B28","[22]")</f>
        <v>[22]</v>
      </c>
    </row>
    <row r="3" spans="1:5">
      <c r="A3" s="6" t="s">
        <v>114</v>
      </c>
      <c r="B3" s="7" t="s">
        <v>332</v>
      </c>
    </row>
    <row r="4" spans="1:5">
      <c r="A4" s="6" t="s">
        <v>114</v>
      </c>
      <c r="B4" s="7" t="s">
        <v>333</v>
      </c>
    </row>
    <row r="5" spans="1:5" s="21" customFormat="1" ht="24">
      <c r="A5" s="19" t="s">
        <v>114</v>
      </c>
      <c r="B5" s="20" t="s">
        <v>118</v>
      </c>
      <c r="C5" s="20" t="s">
        <v>334</v>
      </c>
      <c r="D5" s="20" t="s">
        <v>335</v>
      </c>
      <c r="E5" s="20" t="s">
        <v>128</v>
      </c>
    </row>
    <row r="6" spans="1:5">
      <c r="A6" s="22" t="s">
        <v>121</v>
      </c>
      <c r="B6" s="9">
        <v>2677</v>
      </c>
      <c r="C6" s="9">
        <v>2516</v>
      </c>
      <c r="D6" s="9">
        <v>114</v>
      </c>
      <c r="E6" s="9">
        <v>47</v>
      </c>
    </row>
    <row r="7" spans="1:5">
      <c r="A7" s="8" t="s">
        <v>122</v>
      </c>
      <c r="B7" s="8"/>
      <c r="C7" s="8"/>
      <c r="D7" s="8"/>
      <c r="E7" s="8"/>
    </row>
    <row r="8" spans="1:5">
      <c r="A8" s="23" t="s">
        <v>123</v>
      </c>
      <c r="B8" s="24">
        <v>380</v>
      </c>
      <c r="C8" s="24">
        <v>369</v>
      </c>
      <c r="D8" s="24">
        <v>11</v>
      </c>
      <c r="E8" s="24">
        <v>0</v>
      </c>
    </row>
    <row r="9" spans="1:5">
      <c r="A9" s="23" t="s">
        <v>124</v>
      </c>
      <c r="B9" s="24">
        <v>489</v>
      </c>
      <c r="C9" s="24">
        <v>462</v>
      </c>
      <c r="D9" s="24">
        <v>24</v>
      </c>
      <c r="E9" s="24">
        <v>3</v>
      </c>
    </row>
    <row r="10" spans="1:5">
      <c r="A10" s="23" t="s">
        <v>125</v>
      </c>
      <c r="B10" s="24">
        <v>1114</v>
      </c>
      <c r="C10" s="24">
        <v>1068</v>
      </c>
      <c r="D10" s="24">
        <v>37</v>
      </c>
      <c r="E10" s="24">
        <v>9</v>
      </c>
    </row>
    <row r="11" spans="1:5">
      <c r="A11" s="23" t="s">
        <v>126</v>
      </c>
      <c r="B11" s="24">
        <v>521</v>
      </c>
      <c r="C11" s="24">
        <v>493</v>
      </c>
      <c r="D11" s="24">
        <v>24</v>
      </c>
      <c r="E11" s="24">
        <v>4</v>
      </c>
    </row>
    <row r="12" spans="1:5">
      <c r="A12" s="23" t="s">
        <v>127</v>
      </c>
      <c r="B12" s="24">
        <v>129</v>
      </c>
      <c r="C12" s="24">
        <v>111</v>
      </c>
      <c r="D12" s="24">
        <v>17</v>
      </c>
      <c r="E12" s="24">
        <v>1</v>
      </c>
    </row>
    <row r="13" spans="1:5">
      <c r="A13" s="23" t="s">
        <v>128</v>
      </c>
      <c r="B13" s="24">
        <v>44</v>
      </c>
      <c r="C13" s="24">
        <v>13</v>
      </c>
      <c r="D13" s="24">
        <v>1</v>
      </c>
      <c r="E13" s="24">
        <v>30</v>
      </c>
    </row>
    <row r="14" spans="1:5">
      <c r="A14" s="8" t="s">
        <v>129</v>
      </c>
      <c r="B14" s="8"/>
      <c r="C14" s="8"/>
      <c r="D14" s="8"/>
      <c r="E14" s="8"/>
    </row>
    <row r="15" spans="1:5">
      <c r="A15" s="23" t="s">
        <v>130</v>
      </c>
      <c r="B15" s="24">
        <v>799</v>
      </c>
      <c r="C15" s="24">
        <v>780</v>
      </c>
      <c r="D15" s="24">
        <v>16</v>
      </c>
      <c r="E15" s="24">
        <v>3</v>
      </c>
    </row>
    <row r="16" spans="1:5">
      <c r="A16" s="23" t="s">
        <v>131</v>
      </c>
      <c r="B16" s="24">
        <v>1245</v>
      </c>
      <c r="C16" s="24">
        <v>1177</v>
      </c>
      <c r="D16" s="24">
        <v>60</v>
      </c>
      <c r="E16" s="24">
        <v>8</v>
      </c>
    </row>
    <row r="17" spans="1:5">
      <c r="A17" s="23" t="s">
        <v>132</v>
      </c>
      <c r="B17" s="24">
        <v>504</v>
      </c>
      <c r="C17" s="24">
        <v>470</v>
      </c>
      <c r="D17" s="24">
        <v>30</v>
      </c>
      <c r="E17" s="24">
        <v>4</v>
      </c>
    </row>
    <row r="18" spans="1:5">
      <c r="A18" s="23" t="s">
        <v>133</v>
      </c>
      <c r="B18" s="24">
        <v>82</v>
      </c>
      <c r="C18" s="24">
        <v>72</v>
      </c>
      <c r="D18" s="24">
        <v>8</v>
      </c>
      <c r="E18" s="24">
        <v>2</v>
      </c>
    </row>
    <row r="19" spans="1:5">
      <c r="A19" s="23" t="s">
        <v>128</v>
      </c>
      <c r="B19" s="24">
        <v>47</v>
      </c>
      <c r="C19" s="24">
        <v>17</v>
      </c>
      <c r="D19" s="24">
        <v>0</v>
      </c>
      <c r="E19" s="24">
        <v>30</v>
      </c>
    </row>
    <row r="20" spans="1:5">
      <c r="A20" s="8" t="s">
        <v>134</v>
      </c>
      <c r="B20" s="8"/>
      <c r="C20" s="8"/>
      <c r="D20" s="8"/>
      <c r="E20" s="8"/>
    </row>
    <row r="21" spans="1:5">
      <c r="A21" s="23" t="s">
        <v>135</v>
      </c>
      <c r="B21" s="24">
        <v>128</v>
      </c>
      <c r="C21" s="24">
        <v>113</v>
      </c>
      <c r="D21" s="24">
        <v>14</v>
      </c>
      <c r="E21" s="24">
        <v>1</v>
      </c>
    </row>
    <row r="22" spans="1:5">
      <c r="A22" s="23" t="s">
        <v>136</v>
      </c>
      <c r="B22" s="24">
        <v>138</v>
      </c>
      <c r="C22" s="24">
        <v>125</v>
      </c>
      <c r="D22" s="24">
        <v>10</v>
      </c>
      <c r="E22" s="24">
        <v>3</v>
      </c>
    </row>
    <row r="23" spans="1:5">
      <c r="A23" s="23" t="s">
        <v>137</v>
      </c>
      <c r="B23" s="24">
        <v>119</v>
      </c>
      <c r="C23" s="24">
        <v>101</v>
      </c>
      <c r="D23" s="24">
        <v>17</v>
      </c>
      <c r="E23" s="24">
        <v>1</v>
      </c>
    </row>
    <row r="24" spans="1:5">
      <c r="A24" s="23" t="s">
        <v>138</v>
      </c>
      <c r="B24" s="24">
        <v>142</v>
      </c>
      <c r="C24" s="24">
        <v>133</v>
      </c>
      <c r="D24" s="24">
        <v>8</v>
      </c>
      <c r="E24" s="24">
        <v>1</v>
      </c>
    </row>
    <row r="25" spans="1:5">
      <c r="A25" s="23" t="s">
        <v>139</v>
      </c>
      <c r="B25" s="24">
        <v>170</v>
      </c>
      <c r="C25" s="24">
        <v>158</v>
      </c>
      <c r="D25" s="24">
        <v>9</v>
      </c>
      <c r="E25" s="24">
        <v>3</v>
      </c>
    </row>
    <row r="26" spans="1:5">
      <c r="A26" s="23" t="s">
        <v>140</v>
      </c>
      <c r="B26" s="24">
        <v>192</v>
      </c>
      <c r="C26" s="24">
        <v>183</v>
      </c>
      <c r="D26" s="24">
        <v>8</v>
      </c>
      <c r="E26" s="24">
        <v>1</v>
      </c>
    </row>
    <row r="27" spans="1:5">
      <c r="A27" s="23" t="s">
        <v>141</v>
      </c>
      <c r="B27" s="24">
        <v>1405</v>
      </c>
      <c r="C27" s="24">
        <v>1359</v>
      </c>
      <c r="D27" s="24">
        <v>39</v>
      </c>
      <c r="E27" s="24">
        <v>7</v>
      </c>
    </row>
    <row r="28" spans="1:5">
      <c r="A28" s="23" t="s">
        <v>142</v>
      </c>
      <c r="B28" s="24">
        <v>343</v>
      </c>
      <c r="C28" s="24">
        <v>335</v>
      </c>
      <c r="D28" s="24">
        <v>8</v>
      </c>
      <c r="E28" s="24">
        <v>0</v>
      </c>
    </row>
    <row r="29" spans="1:5">
      <c r="A29" s="23" t="s">
        <v>128</v>
      </c>
      <c r="B29" s="24">
        <v>40</v>
      </c>
      <c r="C29" s="24">
        <v>9</v>
      </c>
      <c r="D29" s="24">
        <v>1</v>
      </c>
      <c r="E29" s="24">
        <v>30</v>
      </c>
    </row>
    <row r="30" spans="1:5">
      <c r="A30" s="8" t="s">
        <v>143</v>
      </c>
      <c r="B30" s="8"/>
      <c r="C30" s="8"/>
      <c r="D30" s="8"/>
      <c r="E30" s="8"/>
    </row>
    <row r="31" spans="1:5">
      <c r="A31" s="23" t="s">
        <v>144</v>
      </c>
      <c r="B31" s="24">
        <v>429</v>
      </c>
      <c r="C31" s="24">
        <v>411</v>
      </c>
      <c r="D31" s="24">
        <v>16</v>
      </c>
      <c r="E31" s="24">
        <v>2</v>
      </c>
    </row>
    <row r="32" spans="1:5">
      <c r="A32" s="23" t="s">
        <v>145</v>
      </c>
      <c r="B32" s="24">
        <v>319</v>
      </c>
      <c r="C32" s="24">
        <v>313</v>
      </c>
      <c r="D32" s="24">
        <v>5</v>
      </c>
      <c r="E32" s="24">
        <v>1</v>
      </c>
    </row>
    <row r="33" spans="1:5">
      <c r="A33" s="23" t="s">
        <v>146</v>
      </c>
      <c r="B33" s="24">
        <v>504</v>
      </c>
      <c r="C33" s="24">
        <v>490</v>
      </c>
      <c r="D33" s="24">
        <v>11</v>
      </c>
      <c r="E33" s="24">
        <v>3</v>
      </c>
    </row>
    <row r="34" spans="1:5">
      <c r="A34" s="23" t="s">
        <v>147</v>
      </c>
      <c r="B34" s="24">
        <v>143</v>
      </c>
      <c r="C34" s="24">
        <v>136</v>
      </c>
      <c r="D34" s="24">
        <v>7</v>
      </c>
      <c r="E34" s="24">
        <v>0</v>
      </c>
    </row>
    <row r="35" spans="1:5">
      <c r="A35" s="23" t="s">
        <v>148</v>
      </c>
      <c r="B35" s="24">
        <v>168</v>
      </c>
      <c r="C35" s="24">
        <v>163</v>
      </c>
      <c r="D35" s="24">
        <v>5</v>
      </c>
      <c r="E35" s="24">
        <v>0</v>
      </c>
    </row>
    <row r="36" spans="1:5">
      <c r="A36" s="23" t="s">
        <v>149</v>
      </c>
      <c r="B36" s="24">
        <v>1270</v>
      </c>
      <c r="C36" s="24">
        <v>1234</v>
      </c>
      <c r="D36" s="24">
        <v>29</v>
      </c>
      <c r="E36" s="24">
        <v>7</v>
      </c>
    </row>
    <row r="37" spans="1:5">
      <c r="A37" s="23" t="s">
        <v>150</v>
      </c>
      <c r="B37" s="24">
        <v>1642</v>
      </c>
      <c r="C37" s="24">
        <v>1583</v>
      </c>
      <c r="D37" s="24">
        <v>49</v>
      </c>
      <c r="E37" s="24">
        <v>10</v>
      </c>
    </row>
    <row r="38" spans="1:5">
      <c r="A38" s="23" t="s">
        <v>151</v>
      </c>
      <c r="B38" s="24">
        <v>2266</v>
      </c>
      <c r="C38" s="24">
        <v>2167</v>
      </c>
      <c r="D38" s="24">
        <v>90</v>
      </c>
      <c r="E38" s="24">
        <v>9</v>
      </c>
    </row>
    <row r="39" spans="1:5">
      <c r="A39" s="23" t="s">
        <v>152</v>
      </c>
      <c r="B39" s="24">
        <v>121</v>
      </c>
      <c r="C39" s="24">
        <v>108</v>
      </c>
      <c r="D39" s="24">
        <v>12</v>
      </c>
      <c r="E39" s="24">
        <v>1</v>
      </c>
    </row>
    <row r="40" spans="1:5">
      <c r="A40" s="23" t="s">
        <v>128</v>
      </c>
      <c r="B40" s="24">
        <v>46</v>
      </c>
      <c r="C40" s="24">
        <v>12</v>
      </c>
      <c r="D40" s="24">
        <v>2</v>
      </c>
      <c r="E40" s="24">
        <v>32</v>
      </c>
    </row>
    <row r="41" spans="1:5">
      <c r="A41" s="8" t="s">
        <v>153</v>
      </c>
      <c r="B41" s="8"/>
      <c r="C41" s="8"/>
      <c r="D41" s="8"/>
      <c r="E41" s="8"/>
    </row>
    <row r="42" spans="1:5">
      <c r="A42" s="23" t="s">
        <v>154</v>
      </c>
      <c r="B42" s="24">
        <v>1344</v>
      </c>
      <c r="C42" s="24">
        <v>1296</v>
      </c>
      <c r="D42" s="24">
        <v>39</v>
      </c>
      <c r="E42" s="24">
        <v>9</v>
      </c>
    </row>
    <row r="43" spans="1:5">
      <c r="A43" s="23" t="s">
        <v>155</v>
      </c>
      <c r="B43" s="24">
        <v>1107</v>
      </c>
      <c r="C43" s="24">
        <v>1066</v>
      </c>
      <c r="D43" s="24">
        <v>33</v>
      </c>
      <c r="E43" s="24">
        <v>8</v>
      </c>
    </row>
    <row r="44" spans="1:5">
      <c r="A44" s="23" t="s">
        <v>156</v>
      </c>
      <c r="B44" s="24">
        <v>1006</v>
      </c>
      <c r="C44" s="24">
        <v>962</v>
      </c>
      <c r="D44" s="24">
        <v>38</v>
      </c>
      <c r="E44" s="24">
        <v>6</v>
      </c>
    </row>
    <row r="45" spans="1:5">
      <c r="A45" s="23" t="s">
        <v>157</v>
      </c>
      <c r="B45" s="24">
        <v>541</v>
      </c>
      <c r="C45" s="24">
        <v>517</v>
      </c>
      <c r="D45" s="24">
        <v>22</v>
      </c>
      <c r="E45" s="24">
        <v>2</v>
      </c>
    </row>
    <row r="46" spans="1:5">
      <c r="A46" s="23" t="s">
        <v>158</v>
      </c>
      <c r="B46" s="24">
        <v>1510</v>
      </c>
      <c r="C46" s="24">
        <v>1452</v>
      </c>
      <c r="D46" s="24">
        <v>49</v>
      </c>
      <c r="E46" s="24">
        <v>9</v>
      </c>
    </row>
    <row r="47" spans="1:5">
      <c r="A47" s="23" t="s">
        <v>159</v>
      </c>
      <c r="B47" s="24">
        <v>1011</v>
      </c>
      <c r="C47" s="24">
        <v>979</v>
      </c>
      <c r="D47" s="24">
        <v>29</v>
      </c>
      <c r="E47" s="24">
        <v>3</v>
      </c>
    </row>
    <row r="48" spans="1:5">
      <c r="A48" s="23" t="s">
        <v>160</v>
      </c>
      <c r="B48" s="24">
        <v>1234</v>
      </c>
      <c r="C48" s="24">
        <v>1191</v>
      </c>
      <c r="D48" s="24">
        <v>39</v>
      </c>
      <c r="E48" s="24">
        <v>4</v>
      </c>
    </row>
    <row r="49" spans="1:5">
      <c r="A49" s="23" t="s">
        <v>161</v>
      </c>
      <c r="B49" s="24">
        <v>443</v>
      </c>
      <c r="C49" s="24">
        <v>427</v>
      </c>
      <c r="D49" s="24">
        <v>13</v>
      </c>
      <c r="E49" s="24">
        <v>3</v>
      </c>
    </row>
    <row r="50" spans="1:5">
      <c r="A50" s="23" t="s">
        <v>162</v>
      </c>
      <c r="B50" s="24">
        <v>1237</v>
      </c>
      <c r="C50" s="24">
        <v>1197</v>
      </c>
      <c r="D50" s="24">
        <v>35</v>
      </c>
      <c r="E50" s="24">
        <v>5</v>
      </c>
    </row>
    <row r="51" spans="1:5">
      <c r="A51" s="23" t="s">
        <v>152</v>
      </c>
      <c r="B51" s="24">
        <v>81</v>
      </c>
      <c r="C51" s="24">
        <v>73</v>
      </c>
      <c r="D51" s="24">
        <v>7</v>
      </c>
      <c r="E51" s="24">
        <v>1</v>
      </c>
    </row>
    <row r="52" spans="1:5">
      <c r="A52" s="23" t="s">
        <v>163</v>
      </c>
      <c r="B52" s="24">
        <v>67</v>
      </c>
      <c r="C52" s="24">
        <v>58</v>
      </c>
      <c r="D52" s="24">
        <v>9</v>
      </c>
      <c r="E52" s="24">
        <v>0</v>
      </c>
    </row>
    <row r="53" spans="1:5">
      <c r="A53" s="23" t="s">
        <v>128</v>
      </c>
      <c r="B53" s="24">
        <v>52</v>
      </c>
      <c r="C53" s="24">
        <v>18</v>
      </c>
      <c r="D53" s="24">
        <v>2</v>
      </c>
      <c r="E53" s="24">
        <v>32</v>
      </c>
    </row>
    <row r="54" spans="1:5">
      <c r="A54" s="8" t="s">
        <v>164</v>
      </c>
      <c r="B54" s="8"/>
      <c r="C54" s="8"/>
      <c r="D54" s="8"/>
      <c r="E54" s="8"/>
    </row>
    <row r="55" spans="1:5">
      <c r="A55" s="23" t="s">
        <v>165</v>
      </c>
      <c r="B55" s="24">
        <v>209</v>
      </c>
      <c r="C55" s="24">
        <v>203</v>
      </c>
      <c r="D55" s="24">
        <v>5</v>
      </c>
      <c r="E55" s="24">
        <v>1</v>
      </c>
    </row>
    <row r="56" spans="1:5">
      <c r="A56" s="23" t="s">
        <v>166</v>
      </c>
      <c r="B56" s="24">
        <v>1043</v>
      </c>
      <c r="C56" s="24">
        <v>994</v>
      </c>
      <c r="D56" s="24">
        <v>29</v>
      </c>
      <c r="E56" s="24">
        <v>20</v>
      </c>
    </row>
    <row r="57" spans="1:5">
      <c r="A57" s="23" t="s">
        <v>167</v>
      </c>
      <c r="B57" s="24">
        <v>963</v>
      </c>
      <c r="C57" s="24">
        <v>904</v>
      </c>
      <c r="D57" s="24">
        <v>46</v>
      </c>
      <c r="E57" s="24">
        <v>13</v>
      </c>
    </row>
    <row r="58" spans="1:5">
      <c r="A58" s="23" t="s">
        <v>168</v>
      </c>
      <c r="B58" s="24">
        <v>338</v>
      </c>
      <c r="C58" s="24">
        <v>310</v>
      </c>
      <c r="D58" s="24">
        <v>21</v>
      </c>
      <c r="E58" s="24">
        <v>7</v>
      </c>
    </row>
    <row r="59" spans="1:5">
      <c r="A59" s="23" t="s">
        <v>169</v>
      </c>
      <c r="B59" s="24">
        <v>94</v>
      </c>
      <c r="C59" s="24">
        <v>83</v>
      </c>
      <c r="D59" s="24">
        <v>8</v>
      </c>
      <c r="E59" s="24">
        <v>3</v>
      </c>
    </row>
    <row r="60" spans="1:5">
      <c r="A60" s="23" t="s">
        <v>128</v>
      </c>
      <c r="B60" s="24">
        <v>30</v>
      </c>
      <c r="C60" s="24">
        <v>22</v>
      </c>
      <c r="D60" s="24">
        <v>5</v>
      </c>
      <c r="E60" s="24">
        <v>3</v>
      </c>
    </row>
    <row r="61" spans="1:5">
      <c r="A61" s="8" t="s">
        <v>170</v>
      </c>
      <c r="B61" s="8"/>
      <c r="C61" s="8"/>
      <c r="D61" s="8"/>
      <c r="E61" s="8"/>
    </row>
    <row r="62" spans="1:5">
      <c r="A62" s="23" t="s">
        <v>171</v>
      </c>
      <c r="B62" s="24">
        <v>386</v>
      </c>
      <c r="C62" s="24">
        <v>351</v>
      </c>
      <c r="D62" s="24">
        <v>27</v>
      </c>
      <c r="E62" s="24">
        <v>8</v>
      </c>
    </row>
    <row r="63" spans="1:5">
      <c r="A63" s="23" t="s">
        <v>172</v>
      </c>
      <c r="B63" s="24">
        <v>919</v>
      </c>
      <c r="C63" s="24">
        <v>855</v>
      </c>
      <c r="D63" s="24">
        <v>47</v>
      </c>
      <c r="E63" s="24">
        <v>17</v>
      </c>
    </row>
    <row r="64" spans="1:5">
      <c r="A64" s="23" t="s">
        <v>173</v>
      </c>
      <c r="B64" s="24">
        <v>978</v>
      </c>
      <c r="C64" s="24">
        <v>937</v>
      </c>
      <c r="D64" s="24">
        <v>28</v>
      </c>
      <c r="E64" s="24">
        <v>13</v>
      </c>
    </row>
    <row r="65" spans="1:5">
      <c r="A65" s="23" t="s">
        <v>174</v>
      </c>
      <c r="B65" s="24">
        <v>347</v>
      </c>
      <c r="C65" s="24">
        <v>335</v>
      </c>
      <c r="D65" s="24">
        <v>7</v>
      </c>
      <c r="E65" s="24">
        <v>5</v>
      </c>
    </row>
    <row r="66" spans="1:5">
      <c r="A66" s="23" t="s">
        <v>128</v>
      </c>
      <c r="B66" s="24">
        <v>47</v>
      </c>
      <c r="C66" s="24">
        <v>38</v>
      </c>
      <c r="D66" s="24">
        <v>5</v>
      </c>
      <c r="E66" s="24">
        <v>4</v>
      </c>
    </row>
    <row r="67" spans="1:5">
      <c r="A67" s="8" t="s">
        <v>175</v>
      </c>
      <c r="B67" s="8"/>
      <c r="C67" s="8"/>
      <c r="D67" s="8"/>
      <c r="E67" s="8"/>
    </row>
    <row r="68" spans="1:5">
      <c r="A68" s="23" t="s">
        <v>176</v>
      </c>
      <c r="B68" s="24">
        <v>425</v>
      </c>
      <c r="C68" s="24">
        <v>408</v>
      </c>
      <c r="D68" s="24">
        <v>8</v>
      </c>
      <c r="E68" s="24">
        <v>9</v>
      </c>
    </row>
    <row r="69" spans="1:5">
      <c r="A69" s="23" t="s">
        <v>177</v>
      </c>
      <c r="B69" s="24">
        <v>811</v>
      </c>
      <c r="C69" s="24">
        <v>774</v>
      </c>
      <c r="D69" s="24">
        <v>23</v>
      </c>
      <c r="E69" s="24">
        <v>14</v>
      </c>
    </row>
    <row r="70" spans="1:5">
      <c r="A70" s="23" t="s">
        <v>178</v>
      </c>
      <c r="B70" s="24">
        <v>207</v>
      </c>
      <c r="C70" s="24">
        <v>199</v>
      </c>
      <c r="D70" s="24">
        <v>6</v>
      </c>
      <c r="E70" s="24">
        <v>2</v>
      </c>
    </row>
    <row r="71" spans="1:5">
      <c r="A71" s="23" t="s">
        <v>179</v>
      </c>
      <c r="B71" s="24">
        <v>154</v>
      </c>
      <c r="C71" s="24">
        <v>147</v>
      </c>
      <c r="D71" s="24">
        <v>7</v>
      </c>
      <c r="E71" s="24">
        <v>0</v>
      </c>
    </row>
    <row r="72" spans="1:5">
      <c r="A72" s="23" t="s">
        <v>180</v>
      </c>
      <c r="B72" s="24">
        <v>318</v>
      </c>
      <c r="C72" s="24">
        <v>308</v>
      </c>
      <c r="D72" s="24">
        <v>6</v>
      </c>
      <c r="E72" s="24">
        <v>4</v>
      </c>
    </row>
    <row r="73" spans="1:5">
      <c r="A73" s="23" t="s">
        <v>181</v>
      </c>
      <c r="B73" s="24">
        <v>203</v>
      </c>
      <c r="C73" s="24">
        <v>196</v>
      </c>
      <c r="D73" s="24">
        <v>3</v>
      </c>
      <c r="E73" s="24">
        <v>4</v>
      </c>
    </row>
    <row r="74" spans="1:5">
      <c r="A74" s="23" t="s">
        <v>182</v>
      </c>
      <c r="B74" s="24">
        <v>79</v>
      </c>
      <c r="C74" s="24">
        <v>73</v>
      </c>
      <c r="D74" s="24">
        <v>4</v>
      </c>
      <c r="E74" s="24">
        <v>2</v>
      </c>
    </row>
    <row r="75" spans="1:5">
      <c r="A75" s="23" t="s">
        <v>183</v>
      </c>
      <c r="B75" s="24">
        <v>68</v>
      </c>
      <c r="C75" s="24">
        <v>65</v>
      </c>
      <c r="D75" s="24">
        <v>2</v>
      </c>
      <c r="E75" s="24">
        <v>1</v>
      </c>
    </row>
    <row r="76" spans="1:5">
      <c r="A76" s="23" t="s">
        <v>184</v>
      </c>
      <c r="B76" s="24">
        <v>586</v>
      </c>
      <c r="C76" s="24">
        <v>569</v>
      </c>
      <c r="D76" s="24">
        <v>12</v>
      </c>
      <c r="E76" s="24">
        <v>5</v>
      </c>
    </row>
    <row r="77" spans="1:5">
      <c r="A77" s="23" t="s">
        <v>185</v>
      </c>
      <c r="B77" s="24">
        <v>276</v>
      </c>
      <c r="C77" s="24">
        <v>266</v>
      </c>
      <c r="D77" s="24">
        <v>6</v>
      </c>
      <c r="E77" s="24">
        <v>4</v>
      </c>
    </row>
    <row r="78" spans="1:5">
      <c r="A78" s="23" t="s">
        <v>152</v>
      </c>
      <c r="B78" s="24">
        <v>197</v>
      </c>
      <c r="C78" s="24">
        <v>180</v>
      </c>
      <c r="D78" s="24">
        <v>11</v>
      </c>
      <c r="E78" s="24">
        <v>6</v>
      </c>
    </row>
    <row r="79" spans="1:5">
      <c r="A79" s="23" t="s">
        <v>186</v>
      </c>
      <c r="B79" s="24">
        <v>944</v>
      </c>
      <c r="C79" s="24">
        <v>869</v>
      </c>
      <c r="D79" s="24">
        <v>62</v>
      </c>
      <c r="E79" s="24">
        <v>13</v>
      </c>
    </row>
    <row r="80" spans="1:5">
      <c r="A80" s="23" t="s">
        <v>128</v>
      </c>
      <c r="B80" s="24">
        <v>41</v>
      </c>
      <c r="C80" s="24">
        <v>35</v>
      </c>
      <c r="D80" s="24">
        <v>3</v>
      </c>
      <c r="E80" s="24">
        <v>3</v>
      </c>
    </row>
    <row r="81" spans="1:5">
      <c r="A81" s="8" t="s">
        <v>187</v>
      </c>
      <c r="B81" s="8"/>
      <c r="C81" s="8"/>
      <c r="D81" s="8"/>
      <c r="E81" s="8"/>
    </row>
    <row r="82" spans="1:5">
      <c r="A82" s="23" t="s">
        <v>188</v>
      </c>
      <c r="B82" s="24">
        <v>2041</v>
      </c>
      <c r="C82" s="24">
        <v>1957</v>
      </c>
      <c r="D82" s="24">
        <v>57</v>
      </c>
      <c r="E82" s="24">
        <v>27</v>
      </c>
    </row>
    <row r="83" spans="1:5">
      <c r="A83" s="23" t="s">
        <v>189</v>
      </c>
      <c r="B83" s="24">
        <v>221</v>
      </c>
      <c r="C83" s="24">
        <v>207</v>
      </c>
      <c r="D83" s="24">
        <v>9</v>
      </c>
      <c r="E83" s="24">
        <v>5</v>
      </c>
    </row>
    <row r="84" spans="1:5">
      <c r="A84" s="23" t="s">
        <v>190</v>
      </c>
      <c r="B84" s="24">
        <v>64</v>
      </c>
      <c r="C84" s="24">
        <v>49</v>
      </c>
      <c r="D84" s="24">
        <v>13</v>
      </c>
      <c r="E84" s="24">
        <v>2</v>
      </c>
    </row>
    <row r="85" spans="1:5">
      <c r="A85" s="23" t="s">
        <v>191</v>
      </c>
      <c r="B85" s="24">
        <v>158</v>
      </c>
      <c r="C85" s="24">
        <v>129</v>
      </c>
      <c r="D85" s="24">
        <v>23</v>
      </c>
      <c r="E85" s="24">
        <v>6</v>
      </c>
    </row>
    <row r="86" spans="1:5">
      <c r="A86" s="23" t="s">
        <v>192</v>
      </c>
      <c r="B86" s="24">
        <v>120</v>
      </c>
      <c r="C86" s="24">
        <v>112</v>
      </c>
      <c r="D86" s="24">
        <v>7</v>
      </c>
      <c r="E86" s="24">
        <v>1</v>
      </c>
    </row>
    <row r="87" spans="1:5">
      <c r="A87" s="23" t="s">
        <v>193</v>
      </c>
      <c r="B87" s="24">
        <v>10</v>
      </c>
      <c r="C87" s="24">
        <v>9</v>
      </c>
      <c r="D87" s="24">
        <v>1</v>
      </c>
      <c r="E87" s="24">
        <v>0</v>
      </c>
    </row>
    <row r="88" spans="1:5">
      <c r="A88" s="23" t="s">
        <v>152</v>
      </c>
      <c r="B88" s="24">
        <v>39</v>
      </c>
      <c r="C88" s="24">
        <v>33</v>
      </c>
      <c r="D88" s="24">
        <v>4</v>
      </c>
      <c r="E88" s="24">
        <v>2</v>
      </c>
    </row>
    <row r="89" spans="1:5">
      <c r="A89" s="23" t="s">
        <v>128</v>
      </c>
      <c r="B89" s="24">
        <v>24</v>
      </c>
      <c r="C89" s="24">
        <v>20</v>
      </c>
      <c r="D89" s="24">
        <v>0</v>
      </c>
      <c r="E89" s="24">
        <v>4</v>
      </c>
    </row>
    <row r="90" spans="1:5">
      <c r="A90" s="8" t="s">
        <v>194</v>
      </c>
      <c r="B90" s="8"/>
      <c r="C90" s="8"/>
      <c r="D90" s="8"/>
      <c r="E90" s="8"/>
    </row>
    <row r="91" spans="1:5">
      <c r="A91" s="23" t="s">
        <v>195</v>
      </c>
      <c r="B91" s="24">
        <v>1341</v>
      </c>
      <c r="C91" s="24">
        <v>1269</v>
      </c>
      <c r="D91" s="24">
        <v>50</v>
      </c>
      <c r="E91" s="24">
        <v>22</v>
      </c>
    </row>
    <row r="92" spans="1:5">
      <c r="A92" s="23" t="s">
        <v>196</v>
      </c>
      <c r="B92" s="24">
        <v>523</v>
      </c>
      <c r="C92" s="24">
        <v>500</v>
      </c>
      <c r="D92" s="24">
        <v>13</v>
      </c>
      <c r="E92" s="24">
        <v>10</v>
      </c>
    </row>
    <row r="93" spans="1:5">
      <c r="A93" s="23" t="s">
        <v>197</v>
      </c>
      <c r="B93" s="24">
        <v>116</v>
      </c>
      <c r="C93" s="24">
        <v>104</v>
      </c>
      <c r="D93" s="24">
        <v>8</v>
      </c>
      <c r="E93" s="24">
        <v>4</v>
      </c>
    </row>
    <row r="94" spans="1:5">
      <c r="A94" s="23" t="s">
        <v>198</v>
      </c>
      <c r="B94" s="24">
        <v>25</v>
      </c>
      <c r="C94" s="24">
        <v>23</v>
      </c>
      <c r="D94" s="24">
        <v>1</v>
      </c>
      <c r="E94" s="24">
        <v>1</v>
      </c>
    </row>
    <row r="95" spans="1:5">
      <c r="A95" s="23" t="s">
        <v>199</v>
      </c>
      <c r="B95" s="24">
        <v>68</v>
      </c>
      <c r="C95" s="24">
        <v>61</v>
      </c>
      <c r="D95" s="24">
        <v>6</v>
      </c>
      <c r="E95" s="24">
        <v>1</v>
      </c>
    </row>
    <row r="96" spans="1:5">
      <c r="A96" s="23" t="s">
        <v>200</v>
      </c>
      <c r="B96" s="24">
        <v>1248</v>
      </c>
      <c r="C96" s="24">
        <v>1194</v>
      </c>
      <c r="D96" s="24">
        <v>37</v>
      </c>
      <c r="E96" s="24">
        <v>17</v>
      </c>
    </row>
    <row r="97" spans="1:5">
      <c r="A97" s="23" t="s">
        <v>201</v>
      </c>
      <c r="B97" s="24">
        <v>725</v>
      </c>
      <c r="C97" s="24">
        <v>685</v>
      </c>
      <c r="D97" s="24">
        <v>31</v>
      </c>
      <c r="E97" s="24">
        <v>9</v>
      </c>
    </row>
    <row r="98" spans="1:5">
      <c r="A98" s="23" t="s">
        <v>202</v>
      </c>
      <c r="B98" s="24">
        <v>550</v>
      </c>
      <c r="C98" s="24">
        <v>509</v>
      </c>
      <c r="D98" s="24">
        <v>29</v>
      </c>
      <c r="E98" s="24">
        <v>12</v>
      </c>
    </row>
    <row r="99" spans="1:5">
      <c r="A99" s="23" t="s">
        <v>203</v>
      </c>
      <c r="B99" s="24">
        <v>563</v>
      </c>
      <c r="C99" s="24">
        <v>524</v>
      </c>
      <c r="D99" s="24">
        <v>29</v>
      </c>
      <c r="E99" s="24">
        <v>10</v>
      </c>
    </row>
    <row r="100" spans="1:5">
      <c r="A100" s="23" t="s">
        <v>204</v>
      </c>
      <c r="B100" s="24">
        <v>319</v>
      </c>
      <c r="C100" s="24">
        <v>291</v>
      </c>
      <c r="D100" s="24">
        <v>16</v>
      </c>
      <c r="E100" s="24">
        <v>12</v>
      </c>
    </row>
    <row r="101" spans="1:5">
      <c r="A101" s="23" t="s">
        <v>205</v>
      </c>
      <c r="B101" s="24">
        <v>6</v>
      </c>
      <c r="C101" s="24">
        <v>6</v>
      </c>
      <c r="D101" s="24">
        <v>0</v>
      </c>
      <c r="E101" s="24">
        <v>0</v>
      </c>
    </row>
    <row r="102" spans="1:5">
      <c r="A102" s="23" t="s">
        <v>206</v>
      </c>
      <c r="B102" s="24">
        <v>42</v>
      </c>
      <c r="C102" s="24">
        <v>40</v>
      </c>
      <c r="D102" s="24">
        <v>0</v>
      </c>
      <c r="E102" s="24">
        <v>2</v>
      </c>
    </row>
    <row r="103" spans="1:5">
      <c r="A103" s="23" t="s">
        <v>152</v>
      </c>
      <c r="B103" s="24">
        <v>39</v>
      </c>
      <c r="C103" s="24">
        <v>34</v>
      </c>
      <c r="D103" s="24">
        <v>3</v>
      </c>
      <c r="E103" s="24">
        <v>2</v>
      </c>
    </row>
    <row r="104" spans="1:5">
      <c r="A104" s="23" t="s">
        <v>128</v>
      </c>
      <c r="B104" s="24">
        <v>193</v>
      </c>
      <c r="C104" s="24">
        <v>176</v>
      </c>
      <c r="D104" s="24">
        <v>12</v>
      </c>
      <c r="E104" s="24">
        <v>5</v>
      </c>
    </row>
    <row r="105" spans="1:5">
      <c r="A105" s="8" t="s">
        <v>207</v>
      </c>
      <c r="B105" s="8"/>
      <c r="C105" s="8"/>
      <c r="D105" s="8"/>
      <c r="E105" s="8"/>
    </row>
    <row r="106" spans="1:5">
      <c r="A106" s="23" t="s">
        <v>208</v>
      </c>
      <c r="B106" s="24">
        <v>1480</v>
      </c>
      <c r="C106" s="24">
        <v>1405</v>
      </c>
      <c r="D106" s="24">
        <v>55</v>
      </c>
      <c r="E106" s="24">
        <v>20</v>
      </c>
    </row>
    <row r="107" spans="1:5">
      <c r="A107" s="23" t="s">
        <v>209</v>
      </c>
      <c r="B107" s="24">
        <v>1280</v>
      </c>
      <c r="C107" s="24">
        <v>1212</v>
      </c>
      <c r="D107" s="24">
        <v>46</v>
      </c>
      <c r="E107" s="24">
        <v>22</v>
      </c>
    </row>
    <row r="108" spans="1:5">
      <c r="A108" s="23" t="s">
        <v>210</v>
      </c>
      <c r="B108" s="24">
        <v>1167</v>
      </c>
      <c r="C108" s="24">
        <v>1094</v>
      </c>
      <c r="D108" s="24">
        <v>53</v>
      </c>
      <c r="E108" s="24">
        <v>20</v>
      </c>
    </row>
    <row r="109" spans="1:5">
      <c r="A109" s="23" t="s">
        <v>211</v>
      </c>
      <c r="B109" s="24">
        <v>715</v>
      </c>
      <c r="C109" s="24">
        <v>674</v>
      </c>
      <c r="D109" s="24">
        <v>28</v>
      </c>
      <c r="E109" s="24">
        <v>13</v>
      </c>
    </row>
    <row r="110" spans="1:5">
      <c r="A110" s="23" t="s">
        <v>212</v>
      </c>
      <c r="B110" s="24">
        <v>387</v>
      </c>
      <c r="C110" s="24">
        <v>352</v>
      </c>
      <c r="D110" s="24">
        <v>30</v>
      </c>
      <c r="E110" s="24">
        <v>5</v>
      </c>
    </row>
    <row r="111" spans="1:5">
      <c r="A111" s="23" t="s">
        <v>213</v>
      </c>
      <c r="B111" s="24">
        <v>404</v>
      </c>
      <c r="C111" s="24">
        <v>348</v>
      </c>
      <c r="D111" s="24">
        <v>42</v>
      </c>
      <c r="E111" s="24">
        <v>14</v>
      </c>
    </row>
    <row r="112" spans="1:5">
      <c r="A112" s="23" t="s">
        <v>214</v>
      </c>
      <c r="B112" s="24">
        <v>595</v>
      </c>
      <c r="C112" s="24">
        <v>561</v>
      </c>
      <c r="D112" s="24">
        <v>24</v>
      </c>
      <c r="E112" s="24">
        <v>10</v>
      </c>
    </row>
    <row r="113" spans="1:5">
      <c r="A113" s="23" t="s">
        <v>215</v>
      </c>
      <c r="B113" s="24">
        <v>215</v>
      </c>
      <c r="C113" s="24">
        <v>198</v>
      </c>
      <c r="D113" s="24">
        <v>11</v>
      </c>
      <c r="E113" s="24">
        <v>6</v>
      </c>
    </row>
    <row r="114" spans="1:5">
      <c r="A114" s="23" t="s">
        <v>216</v>
      </c>
      <c r="B114" s="24">
        <v>248</v>
      </c>
      <c r="C114" s="24">
        <v>228</v>
      </c>
      <c r="D114" s="24">
        <v>15</v>
      </c>
      <c r="E114" s="24">
        <v>5</v>
      </c>
    </row>
    <row r="115" spans="1:5">
      <c r="A115" s="23" t="s">
        <v>217</v>
      </c>
      <c r="B115" s="24">
        <v>255</v>
      </c>
      <c r="C115" s="24">
        <v>242</v>
      </c>
      <c r="D115" s="24">
        <v>9</v>
      </c>
      <c r="E115" s="24">
        <v>4</v>
      </c>
    </row>
    <row r="116" spans="1:5">
      <c r="A116" s="23" t="s">
        <v>218</v>
      </c>
      <c r="B116" s="24">
        <v>291</v>
      </c>
      <c r="C116" s="24">
        <v>273</v>
      </c>
      <c r="D116" s="24">
        <v>10</v>
      </c>
      <c r="E116" s="24">
        <v>8</v>
      </c>
    </row>
    <row r="117" spans="1:5">
      <c r="A117" s="23" t="s">
        <v>219</v>
      </c>
      <c r="B117" s="24">
        <v>338</v>
      </c>
      <c r="C117" s="24">
        <v>323</v>
      </c>
      <c r="D117" s="24">
        <v>11</v>
      </c>
      <c r="E117" s="24">
        <v>4</v>
      </c>
    </row>
    <row r="118" spans="1:5">
      <c r="A118" s="23" t="s">
        <v>220</v>
      </c>
      <c r="B118" s="24">
        <v>812</v>
      </c>
      <c r="C118" s="24">
        <v>770</v>
      </c>
      <c r="D118" s="24">
        <v>31</v>
      </c>
      <c r="E118" s="24">
        <v>11</v>
      </c>
    </row>
    <row r="119" spans="1:5">
      <c r="A119" s="23" t="s">
        <v>221</v>
      </c>
      <c r="B119" s="24">
        <v>816</v>
      </c>
      <c r="C119" s="24">
        <v>777</v>
      </c>
      <c r="D119" s="24">
        <v>25</v>
      </c>
      <c r="E119" s="24">
        <v>14</v>
      </c>
    </row>
    <row r="120" spans="1:5">
      <c r="A120" s="23" t="s">
        <v>152</v>
      </c>
      <c r="B120" s="24">
        <v>69</v>
      </c>
      <c r="C120" s="24">
        <v>65</v>
      </c>
      <c r="D120" s="24">
        <v>3</v>
      </c>
      <c r="E120" s="24">
        <v>1</v>
      </c>
    </row>
    <row r="121" spans="1:5">
      <c r="A121" s="23" t="s">
        <v>222</v>
      </c>
      <c r="B121" s="24">
        <v>246</v>
      </c>
      <c r="C121" s="24">
        <v>230</v>
      </c>
      <c r="D121" s="24">
        <v>14</v>
      </c>
      <c r="E121" s="24">
        <v>2</v>
      </c>
    </row>
    <row r="122" spans="1:5">
      <c r="A122" s="26" t="s">
        <v>128</v>
      </c>
      <c r="B122" s="27">
        <v>47</v>
      </c>
      <c r="C122" s="27">
        <v>42</v>
      </c>
      <c r="D122" s="27">
        <v>2</v>
      </c>
      <c r="E122" s="27">
        <v>3</v>
      </c>
    </row>
  </sheetData>
  <phoneticPr fontId="2"/>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372D4-EDB0-4E63-A54E-CF515DE8A34E}">
  <sheetPr codeName="Sheet23"/>
  <dimension ref="A1:N122"/>
  <sheetViews>
    <sheetView workbookViewId="0"/>
  </sheetViews>
  <sheetFormatPr defaultRowHeight="12"/>
  <cols>
    <col min="1" max="1" width="52" style="13" bestFit="1" customWidth="1"/>
    <col min="2" max="256" width="7.625" style="13" customWidth="1"/>
    <col min="257" max="16384" width="9" style="13"/>
  </cols>
  <sheetData>
    <row r="1" spans="1:14">
      <c r="A1" s="12" t="s">
        <v>114</v>
      </c>
      <c r="B1" s="6"/>
    </row>
    <row r="2" spans="1:14">
      <c r="A2" s="18" t="str">
        <f xml:space="preserve"> HYPERLINK("#'目次'!B29","[23]")</f>
        <v>[23]</v>
      </c>
    </row>
    <row r="3" spans="1:14">
      <c r="A3" s="6" t="s">
        <v>114</v>
      </c>
      <c r="B3" s="7" t="s">
        <v>336</v>
      </c>
    </row>
    <row r="4" spans="1:14">
      <c r="A4" s="6" t="s">
        <v>114</v>
      </c>
      <c r="B4" s="7" t="s">
        <v>337</v>
      </c>
    </row>
    <row r="5" spans="1:14" s="21" customFormat="1" ht="60">
      <c r="A5" s="19" t="s">
        <v>114</v>
      </c>
      <c r="B5" s="20" t="s">
        <v>118</v>
      </c>
      <c r="C5" s="20" t="s">
        <v>154</v>
      </c>
      <c r="D5" s="20" t="s">
        <v>155</v>
      </c>
      <c r="E5" s="20" t="s">
        <v>156</v>
      </c>
      <c r="F5" s="20" t="s">
        <v>157</v>
      </c>
      <c r="G5" s="20" t="s">
        <v>158</v>
      </c>
      <c r="H5" s="20" t="s">
        <v>159</v>
      </c>
      <c r="I5" s="20" t="s">
        <v>160</v>
      </c>
      <c r="J5" s="20" t="s">
        <v>161</v>
      </c>
      <c r="K5" s="20" t="s">
        <v>162</v>
      </c>
      <c r="L5" s="20" t="s">
        <v>152</v>
      </c>
      <c r="M5" s="20" t="s">
        <v>163</v>
      </c>
      <c r="N5" s="20" t="s">
        <v>128</v>
      </c>
    </row>
    <row r="6" spans="1:14">
      <c r="A6" s="22" t="s">
        <v>121</v>
      </c>
      <c r="B6" s="9">
        <v>2677</v>
      </c>
      <c r="C6" s="9">
        <v>1344</v>
      </c>
      <c r="D6" s="9">
        <v>1107</v>
      </c>
      <c r="E6" s="9">
        <v>1006</v>
      </c>
      <c r="F6" s="9">
        <v>541</v>
      </c>
      <c r="G6" s="9">
        <v>1510</v>
      </c>
      <c r="H6" s="9">
        <v>1011</v>
      </c>
      <c r="I6" s="9">
        <v>1234</v>
      </c>
      <c r="J6" s="9">
        <v>443</v>
      </c>
      <c r="K6" s="9">
        <v>1237</v>
      </c>
      <c r="L6" s="9">
        <v>81</v>
      </c>
      <c r="M6" s="9">
        <v>67</v>
      </c>
      <c r="N6" s="9">
        <v>52</v>
      </c>
    </row>
    <row r="7" spans="1:14">
      <c r="A7" s="8" t="s">
        <v>122</v>
      </c>
      <c r="B7" s="8"/>
      <c r="C7" s="8"/>
      <c r="D7" s="8"/>
      <c r="E7" s="8"/>
      <c r="F7" s="8"/>
      <c r="G7" s="8"/>
      <c r="H7" s="8"/>
      <c r="I7" s="8"/>
      <c r="J7" s="8"/>
      <c r="K7" s="8"/>
      <c r="L7" s="8"/>
      <c r="M7" s="8"/>
      <c r="N7" s="8"/>
    </row>
    <row r="8" spans="1:14">
      <c r="A8" s="23" t="s">
        <v>123</v>
      </c>
      <c r="B8" s="24">
        <v>380</v>
      </c>
      <c r="C8" s="24">
        <v>216</v>
      </c>
      <c r="D8" s="24">
        <v>155</v>
      </c>
      <c r="E8" s="24">
        <v>117</v>
      </c>
      <c r="F8" s="24">
        <v>55</v>
      </c>
      <c r="G8" s="24">
        <v>188</v>
      </c>
      <c r="H8" s="24">
        <v>173</v>
      </c>
      <c r="I8" s="24">
        <v>165</v>
      </c>
      <c r="J8" s="24">
        <v>77</v>
      </c>
      <c r="K8" s="24">
        <v>194</v>
      </c>
      <c r="L8" s="24">
        <v>13</v>
      </c>
      <c r="M8" s="24">
        <v>15</v>
      </c>
      <c r="N8" s="24">
        <v>0</v>
      </c>
    </row>
    <row r="9" spans="1:14">
      <c r="A9" s="23" t="s">
        <v>124</v>
      </c>
      <c r="B9" s="24">
        <v>489</v>
      </c>
      <c r="C9" s="24">
        <v>269</v>
      </c>
      <c r="D9" s="24">
        <v>194</v>
      </c>
      <c r="E9" s="24">
        <v>175</v>
      </c>
      <c r="F9" s="24">
        <v>98</v>
      </c>
      <c r="G9" s="24">
        <v>280</v>
      </c>
      <c r="H9" s="24">
        <v>193</v>
      </c>
      <c r="I9" s="24">
        <v>256</v>
      </c>
      <c r="J9" s="24">
        <v>94</v>
      </c>
      <c r="K9" s="24">
        <v>260</v>
      </c>
      <c r="L9" s="24">
        <v>12</v>
      </c>
      <c r="M9" s="24">
        <v>10</v>
      </c>
      <c r="N9" s="24">
        <v>1</v>
      </c>
    </row>
    <row r="10" spans="1:14">
      <c r="A10" s="23" t="s">
        <v>125</v>
      </c>
      <c r="B10" s="24">
        <v>1114</v>
      </c>
      <c r="C10" s="24">
        <v>575</v>
      </c>
      <c r="D10" s="24">
        <v>463</v>
      </c>
      <c r="E10" s="24">
        <v>392</v>
      </c>
      <c r="F10" s="24">
        <v>218</v>
      </c>
      <c r="G10" s="24">
        <v>640</v>
      </c>
      <c r="H10" s="24">
        <v>406</v>
      </c>
      <c r="I10" s="24">
        <v>511</v>
      </c>
      <c r="J10" s="24">
        <v>172</v>
      </c>
      <c r="K10" s="24">
        <v>543</v>
      </c>
      <c r="L10" s="24">
        <v>32</v>
      </c>
      <c r="M10" s="24">
        <v>29</v>
      </c>
      <c r="N10" s="24">
        <v>13</v>
      </c>
    </row>
    <row r="11" spans="1:14">
      <c r="A11" s="23" t="s">
        <v>126</v>
      </c>
      <c r="B11" s="24">
        <v>521</v>
      </c>
      <c r="C11" s="24">
        <v>230</v>
      </c>
      <c r="D11" s="24">
        <v>231</v>
      </c>
      <c r="E11" s="24">
        <v>249</v>
      </c>
      <c r="F11" s="24">
        <v>125</v>
      </c>
      <c r="G11" s="24">
        <v>316</v>
      </c>
      <c r="H11" s="24">
        <v>185</v>
      </c>
      <c r="I11" s="24">
        <v>244</v>
      </c>
      <c r="J11" s="24">
        <v>82</v>
      </c>
      <c r="K11" s="24">
        <v>193</v>
      </c>
      <c r="L11" s="24">
        <v>19</v>
      </c>
      <c r="M11" s="24">
        <v>9</v>
      </c>
      <c r="N11" s="24">
        <v>6</v>
      </c>
    </row>
    <row r="12" spans="1:14">
      <c r="A12" s="23" t="s">
        <v>127</v>
      </c>
      <c r="B12" s="24">
        <v>129</v>
      </c>
      <c r="C12" s="24">
        <v>46</v>
      </c>
      <c r="D12" s="24">
        <v>57</v>
      </c>
      <c r="E12" s="24">
        <v>65</v>
      </c>
      <c r="F12" s="24">
        <v>39</v>
      </c>
      <c r="G12" s="24">
        <v>75</v>
      </c>
      <c r="H12" s="24">
        <v>47</v>
      </c>
      <c r="I12" s="24">
        <v>49</v>
      </c>
      <c r="J12" s="24">
        <v>15</v>
      </c>
      <c r="K12" s="24">
        <v>41</v>
      </c>
      <c r="L12" s="24">
        <v>5</v>
      </c>
      <c r="M12" s="24">
        <v>4</v>
      </c>
      <c r="N12" s="24">
        <v>4</v>
      </c>
    </row>
    <row r="13" spans="1:14">
      <c r="A13" s="23" t="s">
        <v>128</v>
      </c>
      <c r="B13" s="24">
        <v>44</v>
      </c>
      <c r="C13" s="24">
        <v>8</v>
      </c>
      <c r="D13" s="24">
        <v>7</v>
      </c>
      <c r="E13" s="24">
        <v>8</v>
      </c>
      <c r="F13" s="24">
        <v>6</v>
      </c>
      <c r="G13" s="24">
        <v>11</v>
      </c>
      <c r="H13" s="24">
        <v>7</v>
      </c>
      <c r="I13" s="24">
        <v>9</v>
      </c>
      <c r="J13" s="24">
        <v>3</v>
      </c>
      <c r="K13" s="24">
        <v>6</v>
      </c>
      <c r="L13" s="24">
        <v>0</v>
      </c>
      <c r="M13" s="24">
        <v>0</v>
      </c>
      <c r="N13" s="24">
        <v>28</v>
      </c>
    </row>
    <row r="14" spans="1:14">
      <c r="A14" s="8" t="s">
        <v>129</v>
      </c>
      <c r="B14" s="8"/>
      <c r="C14" s="8"/>
      <c r="D14" s="8"/>
      <c r="E14" s="8"/>
      <c r="F14" s="8"/>
      <c r="G14" s="8"/>
      <c r="H14" s="8"/>
      <c r="I14" s="8"/>
      <c r="J14" s="8"/>
      <c r="K14" s="8"/>
      <c r="L14" s="8"/>
      <c r="M14" s="8"/>
      <c r="N14" s="8"/>
    </row>
    <row r="15" spans="1:14">
      <c r="A15" s="23" t="s">
        <v>130</v>
      </c>
      <c r="B15" s="24">
        <v>799</v>
      </c>
      <c r="C15" s="24">
        <v>499</v>
      </c>
      <c r="D15" s="24">
        <v>361</v>
      </c>
      <c r="E15" s="24">
        <v>257</v>
      </c>
      <c r="F15" s="24">
        <v>146</v>
      </c>
      <c r="G15" s="24">
        <v>472</v>
      </c>
      <c r="H15" s="24">
        <v>316</v>
      </c>
      <c r="I15" s="24">
        <v>414</v>
      </c>
      <c r="J15" s="24">
        <v>155</v>
      </c>
      <c r="K15" s="24">
        <v>463</v>
      </c>
      <c r="L15" s="24">
        <v>23</v>
      </c>
      <c r="M15" s="24">
        <v>18</v>
      </c>
      <c r="N15" s="24">
        <v>2</v>
      </c>
    </row>
    <row r="16" spans="1:14">
      <c r="A16" s="23" t="s">
        <v>131</v>
      </c>
      <c r="B16" s="24">
        <v>1245</v>
      </c>
      <c r="C16" s="24">
        <v>643</v>
      </c>
      <c r="D16" s="24">
        <v>524</v>
      </c>
      <c r="E16" s="24">
        <v>461</v>
      </c>
      <c r="F16" s="24">
        <v>256</v>
      </c>
      <c r="G16" s="24">
        <v>734</v>
      </c>
      <c r="H16" s="24">
        <v>474</v>
      </c>
      <c r="I16" s="24">
        <v>574</v>
      </c>
      <c r="J16" s="24">
        <v>223</v>
      </c>
      <c r="K16" s="24">
        <v>582</v>
      </c>
      <c r="L16" s="24">
        <v>29</v>
      </c>
      <c r="M16" s="24">
        <v>26</v>
      </c>
      <c r="N16" s="24">
        <v>13</v>
      </c>
    </row>
    <row r="17" spans="1:14">
      <c r="A17" s="23" t="s">
        <v>132</v>
      </c>
      <c r="B17" s="24">
        <v>504</v>
      </c>
      <c r="C17" s="24">
        <v>174</v>
      </c>
      <c r="D17" s="24">
        <v>182</v>
      </c>
      <c r="E17" s="24">
        <v>236</v>
      </c>
      <c r="F17" s="24">
        <v>115</v>
      </c>
      <c r="G17" s="24">
        <v>250</v>
      </c>
      <c r="H17" s="24">
        <v>184</v>
      </c>
      <c r="I17" s="24">
        <v>209</v>
      </c>
      <c r="J17" s="24">
        <v>57</v>
      </c>
      <c r="K17" s="24">
        <v>163</v>
      </c>
      <c r="L17" s="24">
        <v>21</v>
      </c>
      <c r="M17" s="24">
        <v>18</v>
      </c>
      <c r="N17" s="24">
        <v>6</v>
      </c>
    </row>
    <row r="18" spans="1:14">
      <c r="A18" s="23" t="s">
        <v>133</v>
      </c>
      <c r="B18" s="24">
        <v>82</v>
      </c>
      <c r="C18" s="24">
        <v>21</v>
      </c>
      <c r="D18" s="24">
        <v>33</v>
      </c>
      <c r="E18" s="24">
        <v>47</v>
      </c>
      <c r="F18" s="24">
        <v>21</v>
      </c>
      <c r="G18" s="24">
        <v>48</v>
      </c>
      <c r="H18" s="24">
        <v>32</v>
      </c>
      <c r="I18" s="24">
        <v>31</v>
      </c>
      <c r="J18" s="24">
        <v>6</v>
      </c>
      <c r="K18" s="24">
        <v>25</v>
      </c>
      <c r="L18" s="24">
        <v>5</v>
      </c>
      <c r="M18" s="24">
        <v>3</v>
      </c>
      <c r="N18" s="24">
        <v>2</v>
      </c>
    </row>
    <row r="19" spans="1:14">
      <c r="A19" s="23" t="s">
        <v>128</v>
      </c>
      <c r="B19" s="24">
        <v>47</v>
      </c>
      <c r="C19" s="24">
        <v>7</v>
      </c>
      <c r="D19" s="24">
        <v>7</v>
      </c>
      <c r="E19" s="24">
        <v>5</v>
      </c>
      <c r="F19" s="24">
        <v>3</v>
      </c>
      <c r="G19" s="24">
        <v>6</v>
      </c>
      <c r="H19" s="24">
        <v>5</v>
      </c>
      <c r="I19" s="24">
        <v>6</v>
      </c>
      <c r="J19" s="24">
        <v>2</v>
      </c>
      <c r="K19" s="24">
        <v>4</v>
      </c>
      <c r="L19" s="24">
        <v>3</v>
      </c>
      <c r="M19" s="24">
        <v>2</v>
      </c>
      <c r="N19" s="24">
        <v>29</v>
      </c>
    </row>
    <row r="20" spans="1:14">
      <c r="A20" s="8" t="s">
        <v>134</v>
      </c>
      <c r="B20" s="8"/>
      <c r="C20" s="8"/>
      <c r="D20" s="8"/>
      <c r="E20" s="8"/>
      <c r="F20" s="8"/>
      <c r="G20" s="8"/>
      <c r="H20" s="8"/>
      <c r="I20" s="8"/>
      <c r="J20" s="8"/>
      <c r="K20" s="8"/>
      <c r="L20" s="8"/>
      <c r="M20" s="8"/>
      <c r="N20" s="8"/>
    </row>
    <row r="21" spans="1:14">
      <c r="A21" s="23" t="s">
        <v>135</v>
      </c>
      <c r="B21" s="24">
        <v>128</v>
      </c>
      <c r="C21" s="24">
        <v>33</v>
      </c>
      <c r="D21" s="24">
        <v>44</v>
      </c>
      <c r="E21" s="24">
        <v>66</v>
      </c>
      <c r="F21" s="24">
        <v>20</v>
      </c>
      <c r="G21" s="24">
        <v>61</v>
      </c>
      <c r="H21" s="24">
        <v>48</v>
      </c>
      <c r="I21" s="24">
        <v>47</v>
      </c>
      <c r="J21" s="24">
        <v>13</v>
      </c>
      <c r="K21" s="24">
        <v>36</v>
      </c>
      <c r="L21" s="24">
        <v>12</v>
      </c>
      <c r="M21" s="24">
        <v>6</v>
      </c>
      <c r="N21" s="24">
        <v>1</v>
      </c>
    </row>
    <row r="22" spans="1:14">
      <c r="A22" s="23" t="s">
        <v>136</v>
      </c>
      <c r="B22" s="24">
        <v>138</v>
      </c>
      <c r="C22" s="24">
        <v>58</v>
      </c>
      <c r="D22" s="24">
        <v>42</v>
      </c>
      <c r="E22" s="24">
        <v>52</v>
      </c>
      <c r="F22" s="24">
        <v>18</v>
      </c>
      <c r="G22" s="24">
        <v>62</v>
      </c>
      <c r="H22" s="24">
        <v>49</v>
      </c>
      <c r="I22" s="24">
        <v>54</v>
      </c>
      <c r="J22" s="24">
        <v>20</v>
      </c>
      <c r="K22" s="24">
        <v>59</v>
      </c>
      <c r="L22" s="24">
        <v>8</v>
      </c>
      <c r="M22" s="24">
        <v>6</v>
      </c>
      <c r="N22" s="24">
        <v>1</v>
      </c>
    </row>
    <row r="23" spans="1:14">
      <c r="A23" s="23" t="s">
        <v>137</v>
      </c>
      <c r="B23" s="24">
        <v>119</v>
      </c>
      <c r="C23" s="24">
        <v>44</v>
      </c>
      <c r="D23" s="24">
        <v>33</v>
      </c>
      <c r="E23" s="24">
        <v>53</v>
      </c>
      <c r="F23" s="24">
        <v>15</v>
      </c>
      <c r="G23" s="24">
        <v>48</v>
      </c>
      <c r="H23" s="24">
        <v>52</v>
      </c>
      <c r="I23" s="24">
        <v>42</v>
      </c>
      <c r="J23" s="24">
        <v>17</v>
      </c>
      <c r="K23" s="24">
        <v>50</v>
      </c>
      <c r="L23" s="24">
        <v>1</v>
      </c>
      <c r="M23" s="24">
        <v>5</v>
      </c>
      <c r="N23" s="24">
        <v>1</v>
      </c>
    </row>
    <row r="24" spans="1:14">
      <c r="A24" s="23" t="s">
        <v>138</v>
      </c>
      <c r="B24" s="24">
        <v>142</v>
      </c>
      <c r="C24" s="24">
        <v>51</v>
      </c>
      <c r="D24" s="24">
        <v>48</v>
      </c>
      <c r="E24" s="24">
        <v>59</v>
      </c>
      <c r="F24" s="24">
        <v>22</v>
      </c>
      <c r="G24" s="24">
        <v>71</v>
      </c>
      <c r="H24" s="24">
        <v>52</v>
      </c>
      <c r="I24" s="24">
        <v>60</v>
      </c>
      <c r="J24" s="24">
        <v>17</v>
      </c>
      <c r="K24" s="24">
        <v>65</v>
      </c>
      <c r="L24" s="24">
        <v>6</v>
      </c>
      <c r="M24" s="24">
        <v>2</v>
      </c>
      <c r="N24" s="24">
        <v>2</v>
      </c>
    </row>
    <row r="25" spans="1:14">
      <c r="A25" s="23" t="s">
        <v>139</v>
      </c>
      <c r="B25" s="24">
        <v>170</v>
      </c>
      <c r="C25" s="24">
        <v>72</v>
      </c>
      <c r="D25" s="24">
        <v>53</v>
      </c>
      <c r="E25" s="24">
        <v>47</v>
      </c>
      <c r="F25" s="24">
        <v>35</v>
      </c>
      <c r="G25" s="24">
        <v>90</v>
      </c>
      <c r="H25" s="24">
        <v>65</v>
      </c>
      <c r="I25" s="24">
        <v>83</v>
      </c>
      <c r="J25" s="24">
        <v>20</v>
      </c>
      <c r="K25" s="24">
        <v>74</v>
      </c>
      <c r="L25" s="24">
        <v>6</v>
      </c>
      <c r="M25" s="24">
        <v>2</v>
      </c>
      <c r="N25" s="24">
        <v>2</v>
      </c>
    </row>
    <row r="26" spans="1:14">
      <c r="A26" s="23" t="s">
        <v>140</v>
      </c>
      <c r="B26" s="24">
        <v>192</v>
      </c>
      <c r="C26" s="24">
        <v>87</v>
      </c>
      <c r="D26" s="24">
        <v>63</v>
      </c>
      <c r="E26" s="24">
        <v>67</v>
      </c>
      <c r="F26" s="24">
        <v>48</v>
      </c>
      <c r="G26" s="24">
        <v>104</v>
      </c>
      <c r="H26" s="24">
        <v>76</v>
      </c>
      <c r="I26" s="24">
        <v>93</v>
      </c>
      <c r="J26" s="24">
        <v>25</v>
      </c>
      <c r="K26" s="24">
        <v>94</v>
      </c>
      <c r="L26" s="24">
        <v>5</v>
      </c>
      <c r="M26" s="24">
        <v>4</v>
      </c>
      <c r="N26" s="24">
        <v>2</v>
      </c>
    </row>
    <row r="27" spans="1:14">
      <c r="A27" s="23" t="s">
        <v>141</v>
      </c>
      <c r="B27" s="24">
        <v>1405</v>
      </c>
      <c r="C27" s="24">
        <v>783</v>
      </c>
      <c r="D27" s="24">
        <v>652</v>
      </c>
      <c r="E27" s="24">
        <v>523</v>
      </c>
      <c r="F27" s="24">
        <v>302</v>
      </c>
      <c r="G27" s="24">
        <v>870</v>
      </c>
      <c r="H27" s="24">
        <v>529</v>
      </c>
      <c r="I27" s="24">
        <v>689</v>
      </c>
      <c r="J27" s="24">
        <v>258</v>
      </c>
      <c r="K27" s="24">
        <v>701</v>
      </c>
      <c r="L27" s="24">
        <v>37</v>
      </c>
      <c r="M27" s="24">
        <v>33</v>
      </c>
      <c r="N27" s="24">
        <v>9</v>
      </c>
    </row>
    <row r="28" spans="1:14">
      <c r="A28" s="23" t="s">
        <v>142</v>
      </c>
      <c r="B28" s="24">
        <v>343</v>
      </c>
      <c r="C28" s="24">
        <v>211</v>
      </c>
      <c r="D28" s="24">
        <v>170</v>
      </c>
      <c r="E28" s="24">
        <v>137</v>
      </c>
      <c r="F28" s="24">
        <v>81</v>
      </c>
      <c r="G28" s="24">
        <v>201</v>
      </c>
      <c r="H28" s="24">
        <v>139</v>
      </c>
      <c r="I28" s="24">
        <v>162</v>
      </c>
      <c r="J28" s="24">
        <v>73</v>
      </c>
      <c r="K28" s="24">
        <v>154</v>
      </c>
      <c r="L28" s="24">
        <v>5</v>
      </c>
      <c r="M28" s="24">
        <v>8</v>
      </c>
      <c r="N28" s="24">
        <v>2</v>
      </c>
    </row>
    <row r="29" spans="1:14">
      <c r="A29" s="23" t="s">
        <v>128</v>
      </c>
      <c r="B29" s="24">
        <v>40</v>
      </c>
      <c r="C29" s="24">
        <v>5</v>
      </c>
      <c r="D29" s="24">
        <v>2</v>
      </c>
      <c r="E29" s="24">
        <v>2</v>
      </c>
      <c r="F29" s="24">
        <v>0</v>
      </c>
      <c r="G29" s="24">
        <v>3</v>
      </c>
      <c r="H29" s="24">
        <v>1</v>
      </c>
      <c r="I29" s="24">
        <v>4</v>
      </c>
      <c r="J29" s="24">
        <v>0</v>
      </c>
      <c r="K29" s="24">
        <v>4</v>
      </c>
      <c r="L29" s="24">
        <v>1</v>
      </c>
      <c r="M29" s="24">
        <v>1</v>
      </c>
      <c r="N29" s="24">
        <v>32</v>
      </c>
    </row>
    <row r="30" spans="1:14">
      <c r="A30" s="8" t="s">
        <v>143</v>
      </c>
      <c r="B30" s="8"/>
      <c r="C30" s="8"/>
      <c r="D30" s="8"/>
      <c r="E30" s="8"/>
      <c r="F30" s="8"/>
      <c r="G30" s="8"/>
      <c r="H30" s="8"/>
      <c r="I30" s="8"/>
      <c r="J30" s="8"/>
      <c r="K30" s="8"/>
      <c r="L30" s="8"/>
      <c r="M30" s="8"/>
      <c r="N30" s="8"/>
    </row>
    <row r="31" spans="1:14">
      <c r="A31" s="23" t="s">
        <v>144</v>
      </c>
      <c r="B31" s="24">
        <v>429</v>
      </c>
      <c r="C31" s="24">
        <v>339</v>
      </c>
      <c r="D31" s="24">
        <v>229</v>
      </c>
      <c r="E31" s="24">
        <v>174</v>
      </c>
      <c r="F31" s="24">
        <v>114</v>
      </c>
      <c r="G31" s="24">
        <v>282</v>
      </c>
      <c r="H31" s="24">
        <v>175</v>
      </c>
      <c r="I31" s="24">
        <v>214</v>
      </c>
      <c r="J31" s="24">
        <v>133</v>
      </c>
      <c r="K31" s="24">
        <v>239</v>
      </c>
      <c r="L31" s="24">
        <v>9</v>
      </c>
      <c r="M31" s="24">
        <v>7</v>
      </c>
      <c r="N31" s="24">
        <v>4</v>
      </c>
    </row>
    <row r="32" spans="1:14">
      <c r="A32" s="23" t="s">
        <v>145</v>
      </c>
      <c r="B32" s="24">
        <v>319</v>
      </c>
      <c r="C32" s="24">
        <v>269</v>
      </c>
      <c r="D32" s="24">
        <v>191</v>
      </c>
      <c r="E32" s="24">
        <v>131</v>
      </c>
      <c r="F32" s="24">
        <v>80</v>
      </c>
      <c r="G32" s="24">
        <v>231</v>
      </c>
      <c r="H32" s="24">
        <v>131</v>
      </c>
      <c r="I32" s="24">
        <v>185</v>
      </c>
      <c r="J32" s="24">
        <v>103</v>
      </c>
      <c r="K32" s="24">
        <v>186</v>
      </c>
      <c r="L32" s="24">
        <v>4</v>
      </c>
      <c r="M32" s="24">
        <v>2</v>
      </c>
      <c r="N32" s="24">
        <v>1</v>
      </c>
    </row>
    <row r="33" spans="1:14">
      <c r="A33" s="23" t="s">
        <v>146</v>
      </c>
      <c r="B33" s="24">
        <v>504</v>
      </c>
      <c r="C33" s="24">
        <v>421</v>
      </c>
      <c r="D33" s="24">
        <v>283</v>
      </c>
      <c r="E33" s="24">
        <v>208</v>
      </c>
      <c r="F33" s="24">
        <v>128</v>
      </c>
      <c r="G33" s="24">
        <v>350</v>
      </c>
      <c r="H33" s="24">
        <v>216</v>
      </c>
      <c r="I33" s="24">
        <v>287</v>
      </c>
      <c r="J33" s="24">
        <v>144</v>
      </c>
      <c r="K33" s="24">
        <v>307</v>
      </c>
      <c r="L33" s="24">
        <v>12</v>
      </c>
      <c r="M33" s="24">
        <v>8</v>
      </c>
      <c r="N33" s="24">
        <v>2</v>
      </c>
    </row>
    <row r="34" spans="1:14">
      <c r="A34" s="23" t="s">
        <v>147</v>
      </c>
      <c r="B34" s="24">
        <v>143</v>
      </c>
      <c r="C34" s="24">
        <v>114</v>
      </c>
      <c r="D34" s="24">
        <v>91</v>
      </c>
      <c r="E34" s="24">
        <v>71</v>
      </c>
      <c r="F34" s="24">
        <v>51</v>
      </c>
      <c r="G34" s="24">
        <v>91</v>
      </c>
      <c r="H34" s="24">
        <v>60</v>
      </c>
      <c r="I34" s="24">
        <v>87</v>
      </c>
      <c r="J34" s="24">
        <v>46</v>
      </c>
      <c r="K34" s="24">
        <v>85</v>
      </c>
      <c r="L34" s="24">
        <v>3</v>
      </c>
      <c r="M34" s="24">
        <v>1</v>
      </c>
      <c r="N34" s="24">
        <v>3</v>
      </c>
    </row>
    <row r="35" spans="1:14">
      <c r="A35" s="23" t="s">
        <v>148</v>
      </c>
      <c r="B35" s="24">
        <v>168</v>
      </c>
      <c r="C35" s="24">
        <v>147</v>
      </c>
      <c r="D35" s="24">
        <v>105</v>
      </c>
      <c r="E35" s="24">
        <v>72</v>
      </c>
      <c r="F35" s="24">
        <v>50</v>
      </c>
      <c r="G35" s="24">
        <v>113</v>
      </c>
      <c r="H35" s="24">
        <v>65</v>
      </c>
      <c r="I35" s="24">
        <v>94</v>
      </c>
      <c r="J35" s="24">
        <v>61</v>
      </c>
      <c r="K35" s="24">
        <v>92</v>
      </c>
      <c r="L35" s="24">
        <v>4</v>
      </c>
      <c r="M35" s="24">
        <v>2</v>
      </c>
      <c r="N35" s="24">
        <v>2</v>
      </c>
    </row>
    <row r="36" spans="1:14">
      <c r="A36" s="23" t="s">
        <v>149</v>
      </c>
      <c r="B36" s="24">
        <v>1270</v>
      </c>
      <c r="C36" s="24">
        <v>913</v>
      </c>
      <c r="D36" s="24">
        <v>635</v>
      </c>
      <c r="E36" s="24">
        <v>489</v>
      </c>
      <c r="F36" s="24">
        <v>294</v>
      </c>
      <c r="G36" s="24">
        <v>819</v>
      </c>
      <c r="H36" s="24">
        <v>502</v>
      </c>
      <c r="I36" s="24">
        <v>669</v>
      </c>
      <c r="J36" s="24">
        <v>308</v>
      </c>
      <c r="K36" s="24">
        <v>688</v>
      </c>
      <c r="L36" s="24">
        <v>32</v>
      </c>
      <c r="M36" s="24">
        <v>10</v>
      </c>
      <c r="N36" s="24">
        <v>7</v>
      </c>
    </row>
    <row r="37" spans="1:14">
      <c r="A37" s="23" t="s">
        <v>150</v>
      </c>
      <c r="B37" s="24">
        <v>1642</v>
      </c>
      <c r="C37" s="24">
        <v>1044</v>
      </c>
      <c r="D37" s="24">
        <v>753</v>
      </c>
      <c r="E37" s="24">
        <v>617</v>
      </c>
      <c r="F37" s="24">
        <v>364</v>
      </c>
      <c r="G37" s="24">
        <v>1026</v>
      </c>
      <c r="H37" s="24">
        <v>643</v>
      </c>
      <c r="I37" s="24">
        <v>876</v>
      </c>
      <c r="J37" s="24">
        <v>348</v>
      </c>
      <c r="K37" s="24">
        <v>884</v>
      </c>
      <c r="L37" s="24">
        <v>36</v>
      </c>
      <c r="M37" s="24">
        <v>33</v>
      </c>
      <c r="N37" s="24">
        <v>7</v>
      </c>
    </row>
    <row r="38" spans="1:14">
      <c r="A38" s="23" t="s">
        <v>151</v>
      </c>
      <c r="B38" s="24">
        <v>2266</v>
      </c>
      <c r="C38" s="24">
        <v>1172</v>
      </c>
      <c r="D38" s="24">
        <v>966</v>
      </c>
      <c r="E38" s="24">
        <v>871</v>
      </c>
      <c r="F38" s="24">
        <v>484</v>
      </c>
      <c r="G38" s="24">
        <v>1337</v>
      </c>
      <c r="H38" s="24">
        <v>903</v>
      </c>
      <c r="I38" s="24">
        <v>1111</v>
      </c>
      <c r="J38" s="24">
        <v>403</v>
      </c>
      <c r="K38" s="24">
        <v>1124</v>
      </c>
      <c r="L38" s="24">
        <v>64</v>
      </c>
      <c r="M38" s="24">
        <v>50</v>
      </c>
      <c r="N38" s="24">
        <v>15</v>
      </c>
    </row>
    <row r="39" spans="1:14">
      <c r="A39" s="23" t="s">
        <v>152</v>
      </c>
      <c r="B39" s="24">
        <v>121</v>
      </c>
      <c r="C39" s="24">
        <v>47</v>
      </c>
      <c r="D39" s="24">
        <v>50</v>
      </c>
      <c r="E39" s="24">
        <v>56</v>
      </c>
      <c r="F39" s="24">
        <v>30</v>
      </c>
      <c r="G39" s="24">
        <v>69</v>
      </c>
      <c r="H39" s="24">
        <v>50</v>
      </c>
      <c r="I39" s="24">
        <v>47</v>
      </c>
      <c r="J39" s="24">
        <v>19</v>
      </c>
      <c r="K39" s="24">
        <v>55</v>
      </c>
      <c r="L39" s="24">
        <v>21</v>
      </c>
      <c r="M39" s="24">
        <v>7</v>
      </c>
      <c r="N39" s="24">
        <v>0</v>
      </c>
    </row>
    <row r="40" spans="1:14">
      <c r="A40" s="23" t="s">
        <v>128</v>
      </c>
      <c r="B40" s="24">
        <v>46</v>
      </c>
      <c r="C40" s="24">
        <v>3</v>
      </c>
      <c r="D40" s="24">
        <v>7</v>
      </c>
      <c r="E40" s="24">
        <v>7</v>
      </c>
      <c r="F40" s="24">
        <v>2</v>
      </c>
      <c r="G40" s="24">
        <v>9</v>
      </c>
      <c r="H40" s="24">
        <v>5</v>
      </c>
      <c r="I40" s="24">
        <v>5</v>
      </c>
      <c r="J40" s="24">
        <v>2</v>
      </c>
      <c r="K40" s="24">
        <v>4</v>
      </c>
      <c r="L40" s="24">
        <v>0</v>
      </c>
      <c r="M40" s="24">
        <v>2</v>
      </c>
      <c r="N40" s="24">
        <v>32</v>
      </c>
    </row>
    <row r="41" spans="1:14">
      <c r="A41" s="8" t="s">
        <v>153</v>
      </c>
      <c r="B41" s="8"/>
      <c r="C41" s="8"/>
      <c r="D41" s="8"/>
      <c r="E41" s="8"/>
      <c r="F41" s="8"/>
      <c r="G41" s="8"/>
      <c r="H41" s="8"/>
      <c r="I41" s="8"/>
      <c r="J41" s="8"/>
      <c r="K41" s="8"/>
      <c r="L41" s="8"/>
      <c r="M41" s="8"/>
      <c r="N41" s="8"/>
    </row>
    <row r="42" spans="1:14">
      <c r="A42" s="23" t="s">
        <v>154</v>
      </c>
      <c r="B42" s="24">
        <v>1344</v>
      </c>
      <c r="C42" s="24">
        <v>1344</v>
      </c>
      <c r="D42" s="24">
        <v>683</v>
      </c>
      <c r="E42" s="24">
        <v>529</v>
      </c>
      <c r="F42" s="24">
        <v>312</v>
      </c>
      <c r="G42" s="24">
        <v>877</v>
      </c>
      <c r="H42" s="24">
        <v>544</v>
      </c>
      <c r="I42" s="24">
        <v>709</v>
      </c>
      <c r="J42" s="24">
        <v>356</v>
      </c>
      <c r="K42" s="24">
        <v>781</v>
      </c>
      <c r="L42" s="24">
        <v>28</v>
      </c>
      <c r="M42" s="24">
        <v>0</v>
      </c>
      <c r="N42" s="24">
        <v>0</v>
      </c>
    </row>
    <row r="43" spans="1:14">
      <c r="A43" s="23" t="s">
        <v>155</v>
      </c>
      <c r="B43" s="24">
        <v>1107</v>
      </c>
      <c r="C43" s="24">
        <v>683</v>
      </c>
      <c r="D43" s="24">
        <v>1107</v>
      </c>
      <c r="E43" s="24">
        <v>509</v>
      </c>
      <c r="F43" s="24">
        <v>317</v>
      </c>
      <c r="G43" s="24">
        <v>768</v>
      </c>
      <c r="H43" s="24">
        <v>500</v>
      </c>
      <c r="I43" s="24">
        <v>591</v>
      </c>
      <c r="J43" s="24">
        <v>260</v>
      </c>
      <c r="K43" s="24">
        <v>595</v>
      </c>
      <c r="L43" s="24">
        <v>24</v>
      </c>
      <c r="M43" s="24">
        <v>0</v>
      </c>
      <c r="N43" s="24">
        <v>0</v>
      </c>
    </row>
    <row r="44" spans="1:14">
      <c r="A44" s="23" t="s">
        <v>156</v>
      </c>
      <c r="B44" s="24">
        <v>1006</v>
      </c>
      <c r="C44" s="24">
        <v>529</v>
      </c>
      <c r="D44" s="24">
        <v>509</v>
      </c>
      <c r="E44" s="24">
        <v>1006</v>
      </c>
      <c r="F44" s="24">
        <v>331</v>
      </c>
      <c r="G44" s="24">
        <v>642</v>
      </c>
      <c r="H44" s="24">
        <v>524</v>
      </c>
      <c r="I44" s="24">
        <v>551</v>
      </c>
      <c r="J44" s="24">
        <v>248</v>
      </c>
      <c r="K44" s="24">
        <v>502</v>
      </c>
      <c r="L44" s="24">
        <v>22</v>
      </c>
      <c r="M44" s="24">
        <v>0</v>
      </c>
      <c r="N44" s="24">
        <v>0</v>
      </c>
    </row>
    <row r="45" spans="1:14">
      <c r="A45" s="23" t="s">
        <v>157</v>
      </c>
      <c r="B45" s="24">
        <v>541</v>
      </c>
      <c r="C45" s="24">
        <v>312</v>
      </c>
      <c r="D45" s="24">
        <v>317</v>
      </c>
      <c r="E45" s="24">
        <v>331</v>
      </c>
      <c r="F45" s="24">
        <v>541</v>
      </c>
      <c r="G45" s="24">
        <v>415</v>
      </c>
      <c r="H45" s="24">
        <v>281</v>
      </c>
      <c r="I45" s="24">
        <v>345</v>
      </c>
      <c r="J45" s="24">
        <v>158</v>
      </c>
      <c r="K45" s="24">
        <v>312</v>
      </c>
      <c r="L45" s="24">
        <v>15</v>
      </c>
      <c r="M45" s="24">
        <v>0</v>
      </c>
      <c r="N45" s="24">
        <v>0</v>
      </c>
    </row>
    <row r="46" spans="1:14">
      <c r="A46" s="23" t="s">
        <v>158</v>
      </c>
      <c r="B46" s="24">
        <v>1510</v>
      </c>
      <c r="C46" s="24">
        <v>877</v>
      </c>
      <c r="D46" s="24">
        <v>768</v>
      </c>
      <c r="E46" s="24">
        <v>642</v>
      </c>
      <c r="F46" s="24">
        <v>415</v>
      </c>
      <c r="G46" s="24">
        <v>1510</v>
      </c>
      <c r="H46" s="24">
        <v>655</v>
      </c>
      <c r="I46" s="24">
        <v>874</v>
      </c>
      <c r="J46" s="24">
        <v>334</v>
      </c>
      <c r="K46" s="24">
        <v>877</v>
      </c>
      <c r="L46" s="24">
        <v>30</v>
      </c>
      <c r="M46" s="24">
        <v>0</v>
      </c>
      <c r="N46" s="24">
        <v>0</v>
      </c>
    </row>
    <row r="47" spans="1:14">
      <c r="A47" s="23" t="s">
        <v>159</v>
      </c>
      <c r="B47" s="24">
        <v>1011</v>
      </c>
      <c r="C47" s="24">
        <v>544</v>
      </c>
      <c r="D47" s="24">
        <v>500</v>
      </c>
      <c r="E47" s="24">
        <v>524</v>
      </c>
      <c r="F47" s="24">
        <v>281</v>
      </c>
      <c r="G47" s="24">
        <v>655</v>
      </c>
      <c r="H47" s="24">
        <v>1011</v>
      </c>
      <c r="I47" s="24">
        <v>597</v>
      </c>
      <c r="J47" s="24">
        <v>239</v>
      </c>
      <c r="K47" s="24">
        <v>580</v>
      </c>
      <c r="L47" s="24">
        <v>23</v>
      </c>
      <c r="M47" s="24">
        <v>0</v>
      </c>
      <c r="N47" s="24">
        <v>0</v>
      </c>
    </row>
    <row r="48" spans="1:14">
      <c r="A48" s="23" t="s">
        <v>160</v>
      </c>
      <c r="B48" s="24">
        <v>1234</v>
      </c>
      <c r="C48" s="24">
        <v>709</v>
      </c>
      <c r="D48" s="24">
        <v>591</v>
      </c>
      <c r="E48" s="24">
        <v>551</v>
      </c>
      <c r="F48" s="24">
        <v>345</v>
      </c>
      <c r="G48" s="24">
        <v>874</v>
      </c>
      <c r="H48" s="24">
        <v>597</v>
      </c>
      <c r="I48" s="24">
        <v>1234</v>
      </c>
      <c r="J48" s="24">
        <v>294</v>
      </c>
      <c r="K48" s="24">
        <v>736</v>
      </c>
      <c r="L48" s="24">
        <v>29</v>
      </c>
      <c r="M48" s="24">
        <v>0</v>
      </c>
      <c r="N48" s="24">
        <v>0</v>
      </c>
    </row>
    <row r="49" spans="1:14">
      <c r="A49" s="23" t="s">
        <v>161</v>
      </c>
      <c r="B49" s="24">
        <v>443</v>
      </c>
      <c r="C49" s="24">
        <v>356</v>
      </c>
      <c r="D49" s="24">
        <v>260</v>
      </c>
      <c r="E49" s="24">
        <v>248</v>
      </c>
      <c r="F49" s="24">
        <v>158</v>
      </c>
      <c r="G49" s="24">
        <v>334</v>
      </c>
      <c r="H49" s="24">
        <v>239</v>
      </c>
      <c r="I49" s="24">
        <v>294</v>
      </c>
      <c r="J49" s="24">
        <v>443</v>
      </c>
      <c r="K49" s="24">
        <v>318</v>
      </c>
      <c r="L49" s="24">
        <v>13</v>
      </c>
      <c r="M49" s="24">
        <v>0</v>
      </c>
      <c r="N49" s="24">
        <v>0</v>
      </c>
    </row>
    <row r="50" spans="1:14">
      <c r="A50" s="23" t="s">
        <v>162</v>
      </c>
      <c r="B50" s="24">
        <v>1237</v>
      </c>
      <c r="C50" s="24">
        <v>781</v>
      </c>
      <c r="D50" s="24">
        <v>595</v>
      </c>
      <c r="E50" s="24">
        <v>502</v>
      </c>
      <c r="F50" s="24">
        <v>312</v>
      </c>
      <c r="G50" s="24">
        <v>877</v>
      </c>
      <c r="H50" s="24">
        <v>580</v>
      </c>
      <c r="I50" s="24">
        <v>736</v>
      </c>
      <c r="J50" s="24">
        <v>318</v>
      </c>
      <c r="K50" s="24">
        <v>1237</v>
      </c>
      <c r="L50" s="24">
        <v>32</v>
      </c>
      <c r="M50" s="24">
        <v>0</v>
      </c>
      <c r="N50" s="24">
        <v>0</v>
      </c>
    </row>
    <row r="51" spans="1:14">
      <c r="A51" s="23" t="s">
        <v>152</v>
      </c>
      <c r="B51" s="24">
        <v>81</v>
      </c>
      <c r="C51" s="24">
        <v>28</v>
      </c>
      <c r="D51" s="24">
        <v>24</v>
      </c>
      <c r="E51" s="24">
        <v>22</v>
      </c>
      <c r="F51" s="24">
        <v>15</v>
      </c>
      <c r="G51" s="24">
        <v>30</v>
      </c>
      <c r="H51" s="24">
        <v>23</v>
      </c>
      <c r="I51" s="24">
        <v>29</v>
      </c>
      <c r="J51" s="24">
        <v>13</v>
      </c>
      <c r="K51" s="24">
        <v>32</v>
      </c>
      <c r="L51" s="24">
        <v>81</v>
      </c>
      <c r="M51" s="24">
        <v>0</v>
      </c>
      <c r="N51" s="24">
        <v>0</v>
      </c>
    </row>
    <row r="52" spans="1:14">
      <c r="A52" s="23" t="s">
        <v>163</v>
      </c>
      <c r="B52" s="24">
        <v>67</v>
      </c>
      <c r="C52" s="24">
        <v>0</v>
      </c>
      <c r="D52" s="24">
        <v>0</v>
      </c>
      <c r="E52" s="24">
        <v>0</v>
      </c>
      <c r="F52" s="24">
        <v>0</v>
      </c>
      <c r="G52" s="24">
        <v>0</v>
      </c>
      <c r="H52" s="24">
        <v>0</v>
      </c>
      <c r="I52" s="24">
        <v>0</v>
      </c>
      <c r="J52" s="24">
        <v>0</v>
      </c>
      <c r="K52" s="24">
        <v>0</v>
      </c>
      <c r="L52" s="24">
        <v>0</v>
      </c>
      <c r="M52" s="24">
        <v>67</v>
      </c>
      <c r="N52" s="24">
        <v>0</v>
      </c>
    </row>
    <row r="53" spans="1:14">
      <c r="A53" s="23" t="s">
        <v>128</v>
      </c>
      <c r="B53" s="24">
        <v>52</v>
      </c>
      <c r="C53" s="24">
        <v>0</v>
      </c>
      <c r="D53" s="24">
        <v>0</v>
      </c>
      <c r="E53" s="24">
        <v>0</v>
      </c>
      <c r="F53" s="24">
        <v>0</v>
      </c>
      <c r="G53" s="24">
        <v>0</v>
      </c>
      <c r="H53" s="24">
        <v>0</v>
      </c>
      <c r="I53" s="24">
        <v>0</v>
      </c>
      <c r="J53" s="24">
        <v>0</v>
      </c>
      <c r="K53" s="24">
        <v>0</v>
      </c>
      <c r="L53" s="24">
        <v>0</v>
      </c>
      <c r="M53" s="24">
        <v>0</v>
      </c>
      <c r="N53" s="24">
        <v>52</v>
      </c>
    </row>
    <row r="54" spans="1:14">
      <c r="A54" s="8" t="s">
        <v>164</v>
      </c>
      <c r="B54" s="8"/>
      <c r="C54" s="8"/>
      <c r="D54" s="8"/>
      <c r="E54" s="8"/>
      <c r="F54" s="8"/>
      <c r="G54" s="8"/>
      <c r="H54" s="8"/>
      <c r="I54" s="8"/>
      <c r="J54" s="8"/>
      <c r="K54" s="8"/>
      <c r="L54" s="8"/>
      <c r="M54" s="8"/>
      <c r="N54" s="8"/>
    </row>
    <row r="55" spans="1:14">
      <c r="A55" s="23" t="s">
        <v>165</v>
      </c>
      <c r="B55" s="24">
        <v>209</v>
      </c>
      <c r="C55" s="24">
        <v>154</v>
      </c>
      <c r="D55" s="24">
        <v>103</v>
      </c>
      <c r="E55" s="24">
        <v>88</v>
      </c>
      <c r="F55" s="24">
        <v>35</v>
      </c>
      <c r="G55" s="24">
        <v>131</v>
      </c>
      <c r="H55" s="24">
        <v>89</v>
      </c>
      <c r="I55" s="24">
        <v>106</v>
      </c>
      <c r="J55" s="24">
        <v>72</v>
      </c>
      <c r="K55" s="24">
        <v>136</v>
      </c>
      <c r="L55" s="24">
        <v>5</v>
      </c>
      <c r="M55" s="24">
        <v>5</v>
      </c>
      <c r="N55" s="24">
        <v>2</v>
      </c>
    </row>
    <row r="56" spans="1:14">
      <c r="A56" s="23" t="s">
        <v>166</v>
      </c>
      <c r="B56" s="24">
        <v>1043</v>
      </c>
      <c r="C56" s="24">
        <v>655</v>
      </c>
      <c r="D56" s="24">
        <v>456</v>
      </c>
      <c r="E56" s="24">
        <v>341</v>
      </c>
      <c r="F56" s="24">
        <v>206</v>
      </c>
      <c r="G56" s="24">
        <v>618</v>
      </c>
      <c r="H56" s="24">
        <v>384</v>
      </c>
      <c r="I56" s="24">
        <v>511</v>
      </c>
      <c r="J56" s="24">
        <v>201</v>
      </c>
      <c r="K56" s="24">
        <v>522</v>
      </c>
      <c r="L56" s="24">
        <v>25</v>
      </c>
      <c r="M56" s="24">
        <v>24</v>
      </c>
      <c r="N56" s="24">
        <v>19</v>
      </c>
    </row>
    <row r="57" spans="1:14">
      <c r="A57" s="23" t="s">
        <v>167</v>
      </c>
      <c r="B57" s="24">
        <v>963</v>
      </c>
      <c r="C57" s="24">
        <v>418</v>
      </c>
      <c r="D57" s="24">
        <v>378</v>
      </c>
      <c r="E57" s="24">
        <v>347</v>
      </c>
      <c r="F57" s="24">
        <v>201</v>
      </c>
      <c r="G57" s="24">
        <v>530</v>
      </c>
      <c r="H57" s="24">
        <v>358</v>
      </c>
      <c r="I57" s="24">
        <v>431</v>
      </c>
      <c r="J57" s="24">
        <v>126</v>
      </c>
      <c r="K57" s="24">
        <v>423</v>
      </c>
      <c r="L57" s="24">
        <v>30</v>
      </c>
      <c r="M57" s="24">
        <v>21</v>
      </c>
      <c r="N57" s="24">
        <v>20</v>
      </c>
    </row>
    <row r="58" spans="1:14">
      <c r="A58" s="23" t="s">
        <v>168</v>
      </c>
      <c r="B58" s="24">
        <v>338</v>
      </c>
      <c r="C58" s="24">
        <v>95</v>
      </c>
      <c r="D58" s="24">
        <v>137</v>
      </c>
      <c r="E58" s="24">
        <v>165</v>
      </c>
      <c r="F58" s="24">
        <v>74</v>
      </c>
      <c r="G58" s="24">
        <v>175</v>
      </c>
      <c r="H58" s="24">
        <v>140</v>
      </c>
      <c r="I58" s="24">
        <v>142</v>
      </c>
      <c r="J58" s="24">
        <v>32</v>
      </c>
      <c r="K58" s="24">
        <v>118</v>
      </c>
      <c r="L58" s="24">
        <v>15</v>
      </c>
      <c r="M58" s="24">
        <v>9</v>
      </c>
      <c r="N58" s="24">
        <v>8</v>
      </c>
    </row>
    <row r="59" spans="1:14">
      <c r="A59" s="23" t="s">
        <v>169</v>
      </c>
      <c r="B59" s="24">
        <v>94</v>
      </c>
      <c r="C59" s="24">
        <v>14</v>
      </c>
      <c r="D59" s="24">
        <v>26</v>
      </c>
      <c r="E59" s="24">
        <v>57</v>
      </c>
      <c r="F59" s="24">
        <v>23</v>
      </c>
      <c r="G59" s="24">
        <v>44</v>
      </c>
      <c r="H59" s="24">
        <v>32</v>
      </c>
      <c r="I59" s="24">
        <v>36</v>
      </c>
      <c r="J59" s="24">
        <v>7</v>
      </c>
      <c r="K59" s="24">
        <v>30</v>
      </c>
      <c r="L59" s="24">
        <v>5</v>
      </c>
      <c r="M59" s="24">
        <v>5</v>
      </c>
      <c r="N59" s="24">
        <v>1</v>
      </c>
    </row>
    <row r="60" spans="1:14">
      <c r="A60" s="23" t="s">
        <v>128</v>
      </c>
      <c r="B60" s="24">
        <v>30</v>
      </c>
      <c r="C60" s="24">
        <v>8</v>
      </c>
      <c r="D60" s="24">
        <v>7</v>
      </c>
      <c r="E60" s="24">
        <v>8</v>
      </c>
      <c r="F60" s="24">
        <v>2</v>
      </c>
      <c r="G60" s="24">
        <v>12</v>
      </c>
      <c r="H60" s="24">
        <v>8</v>
      </c>
      <c r="I60" s="24">
        <v>8</v>
      </c>
      <c r="J60" s="24">
        <v>5</v>
      </c>
      <c r="K60" s="24">
        <v>8</v>
      </c>
      <c r="L60" s="24">
        <v>1</v>
      </c>
      <c r="M60" s="24">
        <v>3</v>
      </c>
      <c r="N60" s="24">
        <v>2</v>
      </c>
    </row>
    <row r="61" spans="1:14">
      <c r="A61" s="8" t="s">
        <v>170</v>
      </c>
      <c r="B61" s="8"/>
      <c r="C61" s="8"/>
      <c r="D61" s="8"/>
      <c r="E61" s="8"/>
      <c r="F61" s="8"/>
      <c r="G61" s="8"/>
      <c r="H61" s="8"/>
      <c r="I61" s="8"/>
      <c r="J61" s="8"/>
      <c r="K61" s="8"/>
      <c r="L61" s="8"/>
      <c r="M61" s="8"/>
      <c r="N61" s="8"/>
    </row>
    <row r="62" spans="1:14">
      <c r="A62" s="23" t="s">
        <v>171</v>
      </c>
      <c r="B62" s="24">
        <v>386</v>
      </c>
      <c r="C62" s="24">
        <v>217</v>
      </c>
      <c r="D62" s="24">
        <v>127</v>
      </c>
      <c r="E62" s="24">
        <v>158</v>
      </c>
      <c r="F62" s="24">
        <v>96</v>
      </c>
      <c r="G62" s="24">
        <v>219</v>
      </c>
      <c r="H62" s="24">
        <v>136</v>
      </c>
      <c r="I62" s="24">
        <v>174</v>
      </c>
      <c r="J62" s="24">
        <v>68</v>
      </c>
      <c r="K62" s="24">
        <v>174</v>
      </c>
      <c r="L62" s="24">
        <v>22</v>
      </c>
      <c r="M62" s="24">
        <v>4</v>
      </c>
      <c r="N62" s="24">
        <v>7</v>
      </c>
    </row>
    <row r="63" spans="1:14">
      <c r="A63" s="23" t="s">
        <v>172</v>
      </c>
      <c r="B63" s="24">
        <v>919</v>
      </c>
      <c r="C63" s="24">
        <v>469</v>
      </c>
      <c r="D63" s="24">
        <v>364</v>
      </c>
      <c r="E63" s="24">
        <v>384</v>
      </c>
      <c r="F63" s="24">
        <v>198</v>
      </c>
      <c r="G63" s="24">
        <v>527</v>
      </c>
      <c r="H63" s="24">
        <v>350</v>
      </c>
      <c r="I63" s="24">
        <v>428</v>
      </c>
      <c r="J63" s="24">
        <v>151</v>
      </c>
      <c r="K63" s="24">
        <v>408</v>
      </c>
      <c r="L63" s="24">
        <v>24</v>
      </c>
      <c r="M63" s="24">
        <v>16</v>
      </c>
      <c r="N63" s="24">
        <v>18</v>
      </c>
    </row>
    <row r="64" spans="1:14">
      <c r="A64" s="23" t="s">
        <v>173</v>
      </c>
      <c r="B64" s="24">
        <v>978</v>
      </c>
      <c r="C64" s="24">
        <v>473</v>
      </c>
      <c r="D64" s="24">
        <v>438</v>
      </c>
      <c r="E64" s="24">
        <v>346</v>
      </c>
      <c r="F64" s="24">
        <v>188</v>
      </c>
      <c r="G64" s="24">
        <v>552</v>
      </c>
      <c r="H64" s="24">
        <v>387</v>
      </c>
      <c r="I64" s="24">
        <v>460</v>
      </c>
      <c r="J64" s="24">
        <v>153</v>
      </c>
      <c r="K64" s="24">
        <v>474</v>
      </c>
      <c r="L64" s="24">
        <v>22</v>
      </c>
      <c r="M64" s="24">
        <v>23</v>
      </c>
      <c r="N64" s="24">
        <v>18</v>
      </c>
    </row>
    <row r="65" spans="1:14">
      <c r="A65" s="23" t="s">
        <v>174</v>
      </c>
      <c r="B65" s="24">
        <v>347</v>
      </c>
      <c r="C65" s="24">
        <v>165</v>
      </c>
      <c r="D65" s="24">
        <v>162</v>
      </c>
      <c r="E65" s="24">
        <v>103</v>
      </c>
      <c r="F65" s="24">
        <v>51</v>
      </c>
      <c r="G65" s="24">
        <v>189</v>
      </c>
      <c r="H65" s="24">
        <v>127</v>
      </c>
      <c r="I65" s="24">
        <v>158</v>
      </c>
      <c r="J65" s="24">
        <v>62</v>
      </c>
      <c r="K65" s="24">
        <v>165</v>
      </c>
      <c r="L65" s="24">
        <v>11</v>
      </c>
      <c r="M65" s="24">
        <v>21</v>
      </c>
      <c r="N65" s="24">
        <v>6</v>
      </c>
    </row>
    <row r="66" spans="1:14">
      <c r="A66" s="23" t="s">
        <v>128</v>
      </c>
      <c r="B66" s="24">
        <v>47</v>
      </c>
      <c r="C66" s="24">
        <v>20</v>
      </c>
      <c r="D66" s="24">
        <v>16</v>
      </c>
      <c r="E66" s="24">
        <v>15</v>
      </c>
      <c r="F66" s="24">
        <v>8</v>
      </c>
      <c r="G66" s="24">
        <v>23</v>
      </c>
      <c r="H66" s="24">
        <v>11</v>
      </c>
      <c r="I66" s="24">
        <v>14</v>
      </c>
      <c r="J66" s="24">
        <v>9</v>
      </c>
      <c r="K66" s="24">
        <v>16</v>
      </c>
      <c r="L66" s="24">
        <v>2</v>
      </c>
      <c r="M66" s="24">
        <v>3</v>
      </c>
      <c r="N66" s="24">
        <v>3</v>
      </c>
    </row>
    <row r="67" spans="1:14">
      <c r="A67" s="8" t="s">
        <v>175</v>
      </c>
      <c r="B67" s="8"/>
      <c r="C67" s="8"/>
      <c r="D67" s="8"/>
      <c r="E67" s="8"/>
      <c r="F67" s="8"/>
      <c r="G67" s="8"/>
      <c r="H67" s="8"/>
      <c r="I67" s="8"/>
      <c r="J67" s="8"/>
      <c r="K67" s="8"/>
      <c r="L67" s="8"/>
      <c r="M67" s="8"/>
      <c r="N67" s="8"/>
    </row>
    <row r="68" spans="1:14">
      <c r="A68" s="23" t="s">
        <v>176</v>
      </c>
      <c r="B68" s="24">
        <v>425</v>
      </c>
      <c r="C68" s="24">
        <v>247</v>
      </c>
      <c r="D68" s="24">
        <v>210</v>
      </c>
      <c r="E68" s="24">
        <v>161</v>
      </c>
      <c r="F68" s="24">
        <v>90</v>
      </c>
      <c r="G68" s="24">
        <v>268</v>
      </c>
      <c r="H68" s="24">
        <v>197</v>
      </c>
      <c r="I68" s="24">
        <v>226</v>
      </c>
      <c r="J68" s="24">
        <v>89</v>
      </c>
      <c r="K68" s="24">
        <v>233</v>
      </c>
      <c r="L68" s="24">
        <v>8</v>
      </c>
      <c r="M68" s="24">
        <v>3</v>
      </c>
      <c r="N68" s="24">
        <v>9</v>
      </c>
    </row>
    <row r="69" spans="1:14">
      <c r="A69" s="23" t="s">
        <v>177</v>
      </c>
      <c r="B69" s="24">
        <v>811</v>
      </c>
      <c r="C69" s="24">
        <v>512</v>
      </c>
      <c r="D69" s="24">
        <v>359</v>
      </c>
      <c r="E69" s="24">
        <v>284</v>
      </c>
      <c r="F69" s="24">
        <v>181</v>
      </c>
      <c r="G69" s="24">
        <v>500</v>
      </c>
      <c r="H69" s="24">
        <v>307</v>
      </c>
      <c r="I69" s="24">
        <v>427</v>
      </c>
      <c r="J69" s="24">
        <v>174</v>
      </c>
      <c r="K69" s="24">
        <v>426</v>
      </c>
      <c r="L69" s="24">
        <v>15</v>
      </c>
      <c r="M69" s="24">
        <v>15</v>
      </c>
      <c r="N69" s="24">
        <v>14</v>
      </c>
    </row>
    <row r="70" spans="1:14">
      <c r="A70" s="23" t="s">
        <v>178</v>
      </c>
      <c r="B70" s="24">
        <v>207</v>
      </c>
      <c r="C70" s="24">
        <v>134</v>
      </c>
      <c r="D70" s="24">
        <v>106</v>
      </c>
      <c r="E70" s="24">
        <v>89</v>
      </c>
      <c r="F70" s="24">
        <v>49</v>
      </c>
      <c r="G70" s="24">
        <v>133</v>
      </c>
      <c r="H70" s="24">
        <v>94</v>
      </c>
      <c r="I70" s="24">
        <v>113</v>
      </c>
      <c r="J70" s="24">
        <v>62</v>
      </c>
      <c r="K70" s="24">
        <v>115</v>
      </c>
      <c r="L70" s="24">
        <v>8</v>
      </c>
      <c r="M70" s="24">
        <v>1</v>
      </c>
      <c r="N70" s="24">
        <v>3</v>
      </c>
    </row>
    <row r="71" spans="1:14">
      <c r="A71" s="23" t="s">
        <v>179</v>
      </c>
      <c r="B71" s="24">
        <v>154</v>
      </c>
      <c r="C71" s="24">
        <v>112</v>
      </c>
      <c r="D71" s="24">
        <v>77</v>
      </c>
      <c r="E71" s="24">
        <v>64</v>
      </c>
      <c r="F71" s="24">
        <v>43</v>
      </c>
      <c r="G71" s="24">
        <v>102</v>
      </c>
      <c r="H71" s="24">
        <v>72</v>
      </c>
      <c r="I71" s="24">
        <v>91</v>
      </c>
      <c r="J71" s="24">
        <v>56</v>
      </c>
      <c r="K71" s="24">
        <v>98</v>
      </c>
      <c r="L71" s="24">
        <v>4</v>
      </c>
      <c r="M71" s="24">
        <v>4</v>
      </c>
      <c r="N71" s="24">
        <v>0</v>
      </c>
    </row>
    <row r="72" spans="1:14">
      <c r="A72" s="23" t="s">
        <v>180</v>
      </c>
      <c r="B72" s="24">
        <v>318</v>
      </c>
      <c r="C72" s="24">
        <v>234</v>
      </c>
      <c r="D72" s="24">
        <v>155</v>
      </c>
      <c r="E72" s="24">
        <v>125</v>
      </c>
      <c r="F72" s="24">
        <v>72</v>
      </c>
      <c r="G72" s="24">
        <v>209</v>
      </c>
      <c r="H72" s="24">
        <v>156</v>
      </c>
      <c r="I72" s="24">
        <v>183</v>
      </c>
      <c r="J72" s="24">
        <v>95</v>
      </c>
      <c r="K72" s="24">
        <v>189</v>
      </c>
      <c r="L72" s="24">
        <v>11</v>
      </c>
      <c r="M72" s="24">
        <v>2</v>
      </c>
      <c r="N72" s="24">
        <v>3</v>
      </c>
    </row>
    <row r="73" spans="1:14">
      <c r="A73" s="23" t="s">
        <v>181</v>
      </c>
      <c r="B73" s="24">
        <v>203</v>
      </c>
      <c r="C73" s="24">
        <v>160</v>
      </c>
      <c r="D73" s="24">
        <v>108</v>
      </c>
      <c r="E73" s="24">
        <v>96</v>
      </c>
      <c r="F73" s="24">
        <v>57</v>
      </c>
      <c r="G73" s="24">
        <v>142</v>
      </c>
      <c r="H73" s="24">
        <v>95</v>
      </c>
      <c r="I73" s="24">
        <v>129</v>
      </c>
      <c r="J73" s="24">
        <v>71</v>
      </c>
      <c r="K73" s="24">
        <v>137</v>
      </c>
      <c r="L73" s="24">
        <v>7</v>
      </c>
      <c r="M73" s="24">
        <v>0</v>
      </c>
      <c r="N73" s="24">
        <v>3</v>
      </c>
    </row>
    <row r="74" spans="1:14">
      <c r="A74" s="23" t="s">
        <v>182</v>
      </c>
      <c r="B74" s="24">
        <v>79</v>
      </c>
      <c r="C74" s="24">
        <v>55</v>
      </c>
      <c r="D74" s="24">
        <v>45</v>
      </c>
      <c r="E74" s="24">
        <v>41</v>
      </c>
      <c r="F74" s="24">
        <v>24</v>
      </c>
      <c r="G74" s="24">
        <v>57</v>
      </c>
      <c r="H74" s="24">
        <v>34</v>
      </c>
      <c r="I74" s="24">
        <v>43</v>
      </c>
      <c r="J74" s="24">
        <v>29</v>
      </c>
      <c r="K74" s="24">
        <v>51</v>
      </c>
      <c r="L74" s="24">
        <v>2</v>
      </c>
      <c r="M74" s="24">
        <v>1</v>
      </c>
      <c r="N74" s="24">
        <v>1</v>
      </c>
    </row>
    <row r="75" spans="1:14">
      <c r="A75" s="23" t="s">
        <v>183</v>
      </c>
      <c r="B75" s="24">
        <v>68</v>
      </c>
      <c r="C75" s="24">
        <v>44</v>
      </c>
      <c r="D75" s="24">
        <v>35</v>
      </c>
      <c r="E75" s="24">
        <v>30</v>
      </c>
      <c r="F75" s="24">
        <v>12</v>
      </c>
      <c r="G75" s="24">
        <v>42</v>
      </c>
      <c r="H75" s="24">
        <v>38</v>
      </c>
      <c r="I75" s="24">
        <v>40</v>
      </c>
      <c r="J75" s="24">
        <v>34</v>
      </c>
      <c r="K75" s="24">
        <v>49</v>
      </c>
      <c r="L75" s="24">
        <v>3</v>
      </c>
      <c r="M75" s="24">
        <v>1</v>
      </c>
      <c r="N75" s="24">
        <v>1</v>
      </c>
    </row>
    <row r="76" spans="1:14">
      <c r="A76" s="23" t="s">
        <v>184</v>
      </c>
      <c r="B76" s="24">
        <v>586</v>
      </c>
      <c r="C76" s="24">
        <v>418</v>
      </c>
      <c r="D76" s="24">
        <v>307</v>
      </c>
      <c r="E76" s="24">
        <v>228</v>
      </c>
      <c r="F76" s="24">
        <v>134</v>
      </c>
      <c r="G76" s="24">
        <v>369</v>
      </c>
      <c r="H76" s="24">
        <v>240</v>
      </c>
      <c r="I76" s="24">
        <v>325</v>
      </c>
      <c r="J76" s="24">
        <v>160</v>
      </c>
      <c r="K76" s="24">
        <v>350</v>
      </c>
      <c r="L76" s="24">
        <v>14</v>
      </c>
      <c r="M76" s="24">
        <v>5</v>
      </c>
      <c r="N76" s="24">
        <v>4</v>
      </c>
    </row>
    <row r="77" spans="1:14">
      <c r="A77" s="23" t="s">
        <v>185</v>
      </c>
      <c r="B77" s="24">
        <v>276</v>
      </c>
      <c r="C77" s="24">
        <v>206</v>
      </c>
      <c r="D77" s="24">
        <v>134</v>
      </c>
      <c r="E77" s="24">
        <v>104</v>
      </c>
      <c r="F77" s="24">
        <v>68</v>
      </c>
      <c r="G77" s="24">
        <v>179</v>
      </c>
      <c r="H77" s="24">
        <v>138</v>
      </c>
      <c r="I77" s="24">
        <v>154</v>
      </c>
      <c r="J77" s="24">
        <v>93</v>
      </c>
      <c r="K77" s="24">
        <v>169</v>
      </c>
      <c r="L77" s="24">
        <v>7</v>
      </c>
      <c r="M77" s="24">
        <v>3</v>
      </c>
      <c r="N77" s="24">
        <v>3</v>
      </c>
    </row>
    <row r="78" spans="1:14">
      <c r="A78" s="23" t="s">
        <v>152</v>
      </c>
      <c r="B78" s="24">
        <v>197</v>
      </c>
      <c r="C78" s="24">
        <v>81</v>
      </c>
      <c r="D78" s="24">
        <v>60</v>
      </c>
      <c r="E78" s="24">
        <v>77</v>
      </c>
      <c r="F78" s="24">
        <v>35</v>
      </c>
      <c r="G78" s="24">
        <v>91</v>
      </c>
      <c r="H78" s="24">
        <v>73</v>
      </c>
      <c r="I78" s="24">
        <v>85</v>
      </c>
      <c r="J78" s="24">
        <v>38</v>
      </c>
      <c r="K78" s="24">
        <v>81</v>
      </c>
      <c r="L78" s="24">
        <v>23</v>
      </c>
      <c r="M78" s="24">
        <v>10</v>
      </c>
      <c r="N78" s="24">
        <v>3</v>
      </c>
    </row>
    <row r="79" spans="1:14">
      <c r="A79" s="23" t="s">
        <v>186</v>
      </c>
      <c r="B79" s="24">
        <v>944</v>
      </c>
      <c r="C79" s="24">
        <v>344</v>
      </c>
      <c r="D79" s="24">
        <v>365</v>
      </c>
      <c r="E79" s="24">
        <v>388</v>
      </c>
      <c r="F79" s="24">
        <v>193</v>
      </c>
      <c r="G79" s="24">
        <v>517</v>
      </c>
      <c r="H79" s="24">
        <v>348</v>
      </c>
      <c r="I79" s="24">
        <v>386</v>
      </c>
      <c r="J79" s="24">
        <v>111</v>
      </c>
      <c r="K79" s="24">
        <v>377</v>
      </c>
      <c r="L79" s="24">
        <v>32</v>
      </c>
      <c r="M79" s="24">
        <v>34</v>
      </c>
      <c r="N79" s="24">
        <v>18</v>
      </c>
    </row>
    <row r="80" spans="1:14">
      <c r="A80" s="23" t="s">
        <v>128</v>
      </c>
      <c r="B80" s="24">
        <v>41</v>
      </c>
      <c r="C80" s="24">
        <v>16</v>
      </c>
      <c r="D80" s="24">
        <v>15</v>
      </c>
      <c r="E80" s="24">
        <v>12</v>
      </c>
      <c r="F80" s="24">
        <v>4</v>
      </c>
      <c r="G80" s="24">
        <v>16</v>
      </c>
      <c r="H80" s="24">
        <v>9</v>
      </c>
      <c r="I80" s="24">
        <v>12</v>
      </c>
      <c r="J80" s="24">
        <v>4</v>
      </c>
      <c r="K80" s="24">
        <v>11</v>
      </c>
      <c r="L80" s="24">
        <v>0</v>
      </c>
      <c r="M80" s="24">
        <v>2</v>
      </c>
      <c r="N80" s="24">
        <v>7</v>
      </c>
    </row>
    <row r="81" spans="1:14">
      <c r="A81" s="8" t="s">
        <v>187</v>
      </c>
      <c r="B81" s="8"/>
      <c r="C81" s="8"/>
      <c r="D81" s="8"/>
      <c r="E81" s="8"/>
      <c r="F81" s="8"/>
      <c r="G81" s="8"/>
      <c r="H81" s="8"/>
      <c r="I81" s="8"/>
      <c r="J81" s="8"/>
      <c r="K81" s="8"/>
      <c r="L81" s="8"/>
      <c r="M81" s="8"/>
      <c r="N81" s="8"/>
    </row>
    <row r="82" spans="1:14">
      <c r="A82" s="23" t="s">
        <v>188</v>
      </c>
      <c r="B82" s="24">
        <v>2041</v>
      </c>
      <c r="C82" s="24">
        <v>1140</v>
      </c>
      <c r="D82" s="24">
        <v>919</v>
      </c>
      <c r="E82" s="24">
        <v>731</v>
      </c>
      <c r="F82" s="24">
        <v>444</v>
      </c>
      <c r="G82" s="24">
        <v>1204</v>
      </c>
      <c r="H82" s="24">
        <v>768</v>
      </c>
      <c r="I82" s="24">
        <v>993</v>
      </c>
      <c r="J82" s="24">
        <v>378</v>
      </c>
      <c r="K82" s="24">
        <v>990</v>
      </c>
      <c r="L82" s="24">
        <v>54</v>
      </c>
      <c r="M82" s="24">
        <v>41</v>
      </c>
      <c r="N82" s="24">
        <v>33</v>
      </c>
    </row>
    <row r="83" spans="1:14">
      <c r="A83" s="23" t="s">
        <v>189</v>
      </c>
      <c r="B83" s="24">
        <v>221</v>
      </c>
      <c r="C83" s="24">
        <v>78</v>
      </c>
      <c r="D83" s="24">
        <v>80</v>
      </c>
      <c r="E83" s="24">
        <v>81</v>
      </c>
      <c r="F83" s="24">
        <v>33</v>
      </c>
      <c r="G83" s="24">
        <v>124</v>
      </c>
      <c r="H83" s="24">
        <v>95</v>
      </c>
      <c r="I83" s="24">
        <v>117</v>
      </c>
      <c r="J83" s="24">
        <v>29</v>
      </c>
      <c r="K83" s="24">
        <v>121</v>
      </c>
      <c r="L83" s="24">
        <v>3</v>
      </c>
      <c r="M83" s="24">
        <v>6</v>
      </c>
      <c r="N83" s="24">
        <v>3</v>
      </c>
    </row>
    <row r="84" spans="1:14">
      <c r="A84" s="23" t="s">
        <v>190</v>
      </c>
      <c r="B84" s="24">
        <v>64</v>
      </c>
      <c r="C84" s="24">
        <v>23</v>
      </c>
      <c r="D84" s="24">
        <v>14</v>
      </c>
      <c r="E84" s="24">
        <v>23</v>
      </c>
      <c r="F84" s="24">
        <v>6</v>
      </c>
      <c r="G84" s="24">
        <v>26</v>
      </c>
      <c r="H84" s="24">
        <v>26</v>
      </c>
      <c r="I84" s="24">
        <v>17</v>
      </c>
      <c r="J84" s="24">
        <v>5</v>
      </c>
      <c r="K84" s="24">
        <v>18</v>
      </c>
      <c r="L84" s="24">
        <v>7</v>
      </c>
      <c r="M84" s="24">
        <v>7</v>
      </c>
      <c r="N84" s="24">
        <v>1</v>
      </c>
    </row>
    <row r="85" spans="1:14">
      <c r="A85" s="23" t="s">
        <v>191</v>
      </c>
      <c r="B85" s="24">
        <v>158</v>
      </c>
      <c r="C85" s="24">
        <v>33</v>
      </c>
      <c r="D85" s="24">
        <v>34</v>
      </c>
      <c r="E85" s="24">
        <v>78</v>
      </c>
      <c r="F85" s="24">
        <v>22</v>
      </c>
      <c r="G85" s="24">
        <v>59</v>
      </c>
      <c r="H85" s="24">
        <v>60</v>
      </c>
      <c r="I85" s="24">
        <v>46</v>
      </c>
      <c r="J85" s="24">
        <v>15</v>
      </c>
      <c r="K85" s="24">
        <v>38</v>
      </c>
      <c r="L85" s="24">
        <v>7</v>
      </c>
      <c r="M85" s="24">
        <v>8</v>
      </c>
      <c r="N85" s="24">
        <v>6</v>
      </c>
    </row>
    <row r="86" spans="1:14">
      <c r="A86" s="23" t="s">
        <v>192</v>
      </c>
      <c r="B86" s="24">
        <v>120</v>
      </c>
      <c r="C86" s="24">
        <v>55</v>
      </c>
      <c r="D86" s="24">
        <v>34</v>
      </c>
      <c r="E86" s="24">
        <v>61</v>
      </c>
      <c r="F86" s="24">
        <v>19</v>
      </c>
      <c r="G86" s="24">
        <v>54</v>
      </c>
      <c r="H86" s="24">
        <v>39</v>
      </c>
      <c r="I86" s="24">
        <v>39</v>
      </c>
      <c r="J86" s="24">
        <v>9</v>
      </c>
      <c r="K86" s="24">
        <v>51</v>
      </c>
      <c r="L86" s="24">
        <v>4</v>
      </c>
      <c r="M86" s="24">
        <v>2</v>
      </c>
      <c r="N86" s="24">
        <v>3</v>
      </c>
    </row>
    <row r="87" spans="1:14">
      <c r="A87" s="23" t="s">
        <v>193</v>
      </c>
      <c r="B87" s="24">
        <v>10</v>
      </c>
      <c r="C87" s="24">
        <v>3</v>
      </c>
      <c r="D87" s="24">
        <v>5</v>
      </c>
      <c r="E87" s="24">
        <v>6</v>
      </c>
      <c r="F87" s="24">
        <v>6</v>
      </c>
      <c r="G87" s="24">
        <v>8</v>
      </c>
      <c r="H87" s="24">
        <v>4</v>
      </c>
      <c r="I87" s="24">
        <v>1</v>
      </c>
      <c r="J87" s="24">
        <v>1</v>
      </c>
      <c r="K87" s="24">
        <v>5</v>
      </c>
      <c r="L87" s="24">
        <v>1</v>
      </c>
      <c r="M87" s="24">
        <v>0</v>
      </c>
      <c r="N87" s="24">
        <v>1</v>
      </c>
    </row>
    <row r="88" spans="1:14">
      <c r="A88" s="23" t="s">
        <v>152</v>
      </c>
      <c r="B88" s="24">
        <v>39</v>
      </c>
      <c r="C88" s="24">
        <v>7</v>
      </c>
      <c r="D88" s="24">
        <v>15</v>
      </c>
      <c r="E88" s="24">
        <v>20</v>
      </c>
      <c r="F88" s="24">
        <v>7</v>
      </c>
      <c r="G88" s="24">
        <v>23</v>
      </c>
      <c r="H88" s="24">
        <v>14</v>
      </c>
      <c r="I88" s="24">
        <v>14</v>
      </c>
      <c r="J88" s="24">
        <v>3</v>
      </c>
      <c r="K88" s="24">
        <v>9</v>
      </c>
      <c r="L88" s="24">
        <v>5</v>
      </c>
      <c r="M88" s="24">
        <v>2</v>
      </c>
      <c r="N88" s="24">
        <v>1</v>
      </c>
    </row>
    <row r="89" spans="1:14">
      <c r="A89" s="23" t="s">
        <v>128</v>
      </c>
      <c r="B89" s="24">
        <v>24</v>
      </c>
      <c r="C89" s="24">
        <v>5</v>
      </c>
      <c r="D89" s="24">
        <v>6</v>
      </c>
      <c r="E89" s="24">
        <v>6</v>
      </c>
      <c r="F89" s="24">
        <v>4</v>
      </c>
      <c r="G89" s="24">
        <v>12</v>
      </c>
      <c r="H89" s="24">
        <v>5</v>
      </c>
      <c r="I89" s="24">
        <v>7</v>
      </c>
      <c r="J89" s="24">
        <v>3</v>
      </c>
      <c r="K89" s="24">
        <v>5</v>
      </c>
      <c r="L89" s="24">
        <v>0</v>
      </c>
      <c r="M89" s="24">
        <v>1</v>
      </c>
      <c r="N89" s="24">
        <v>4</v>
      </c>
    </row>
    <row r="90" spans="1:14">
      <c r="A90" s="8" t="s">
        <v>194</v>
      </c>
      <c r="B90" s="8"/>
      <c r="C90" s="8"/>
      <c r="D90" s="8"/>
      <c r="E90" s="8"/>
      <c r="F90" s="8"/>
      <c r="G90" s="8"/>
      <c r="H90" s="8"/>
      <c r="I90" s="8"/>
      <c r="J90" s="8"/>
      <c r="K90" s="8"/>
      <c r="L90" s="8"/>
      <c r="M90" s="8"/>
      <c r="N90" s="8"/>
    </row>
    <row r="91" spans="1:14">
      <c r="A91" s="23" t="s">
        <v>195</v>
      </c>
      <c r="B91" s="24">
        <v>1341</v>
      </c>
      <c r="C91" s="24">
        <v>728</v>
      </c>
      <c r="D91" s="24">
        <v>566</v>
      </c>
      <c r="E91" s="24">
        <v>516</v>
      </c>
      <c r="F91" s="24">
        <v>288</v>
      </c>
      <c r="G91" s="24">
        <v>801</v>
      </c>
      <c r="H91" s="24">
        <v>545</v>
      </c>
      <c r="I91" s="24">
        <v>685</v>
      </c>
      <c r="J91" s="24">
        <v>247</v>
      </c>
      <c r="K91" s="24">
        <v>703</v>
      </c>
      <c r="L91" s="24">
        <v>44</v>
      </c>
      <c r="M91" s="24">
        <v>26</v>
      </c>
      <c r="N91" s="24">
        <v>25</v>
      </c>
    </row>
    <row r="92" spans="1:14">
      <c r="A92" s="23" t="s">
        <v>196</v>
      </c>
      <c r="B92" s="24">
        <v>523</v>
      </c>
      <c r="C92" s="24">
        <v>295</v>
      </c>
      <c r="D92" s="24">
        <v>210</v>
      </c>
      <c r="E92" s="24">
        <v>186</v>
      </c>
      <c r="F92" s="24">
        <v>96</v>
      </c>
      <c r="G92" s="24">
        <v>307</v>
      </c>
      <c r="H92" s="24">
        <v>209</v>
      </c>
      <c r="I92" s="24">
        <v>232</v>
      </c>
      <c r="J92" s="24">
        <v>99</v>
      </c>
      <c r="K92" s="24">
        <v>251</v>
      </c>
      <c r="L92" s="24">
        <v>15</v>
      </c>
      <c r="M92" s="24">
        <v>11</v>
      </c>
      <c r="N92" s="24">
        <v>7</v>
      </c>
    </row>
    <row r="93" spans="1:14">
      <c r="A93" s="23" t="s">
        <v>197</v>
      </c>
      <c r="B93" s="24">
        <v>116</v>
      </c>
      <c r="C93" s="24">
        <v>54</v>
      </c>
      <c r="D93" s="24">
        <v>44</v>
      </c>
      <c r="E93" s="24">
        <v>35</v>
      </c>
      <c r="F93" s="24">
        <v>21</v>
      </c>
      <c r="G93" s="24">
        <v>64</v>
      </c>
      <c r="H93" s="24">
        <v>46</v>
      </c>
      <c r="I93" s="24">
        <v>60</v>
      </c>
      <c r="J93" s="24">
        <v>13</v>
      </c>
      <c r="K93" s="24">
        <v>55</v>
      </c>
      <c r="L93" s="24">
        <v>2</v>
      </c>
      <c r="M93" s="24">
        <v>2</v>
      </c>
      <c r="N93" s="24">
        <v>3</v>
      </c>
    </row>
    <row r="94" spans="1:14">
      <c r="A94" s="23" t="s">
        <v>198</v>
      </c>
      <c r="B94" s="24">
        <v>25</v>
      </c>
      <c r="C94" s="24">
        <v>12</v>
      </c>
      <c r="D94" s="24">
        <v>13</v>
      </c>
      <c r="E94" s="24">
        <v>9</v>
      </c>
      <c r="F94" s="24">
        <v>7</v>
      </c>
      <c r="G94" s="24">
        <v>14</v>
      </c>
      <c r="H94" s="24">
        <v>7</v>
      </c>
      <c r="I94" s="24">
        <v>9</v>
      </c>
      <c r="J94" s="24">
        <v>3</v>
      </c>
      <c r="K94" s="24">
        <v>10</v>
      </c>
      <c r="L94" s="24">
        <v>0</v>
      </c>
      <c r="M94" s="24">
        <v>1</v>
      </c>
      <c r="N94" s="24">
        <v>2</v>
      </c>
    </row>
    <row r="95" spans="1:14">
      <c r="A95" s="23" t="s">
        <v>199</v>
      </c>
      <c r="B95" s="24">
        <v>68</v>
      </c>
      <c r="C95" s="24">
        <v>37</v>
      </c>
      <c r="D95" s="24">
        <v>19</v>
      </c>
      <c r="E95" s="24">
        <v>22</v>
      </c>
      <c r="F95" s="24">
        <v>17</v>
      </c>
      <c r="G95" s="24">
        <v>39</v>
      </c>
      <c r="H95" s="24">
        <v>31</v>
      </c>
      <c r="I95" s="24">
        <v>29</v>
      </c>
      <c r="J95" s="24">
        <v>13</v>
      </c>
      <c r="K95" s="24">
        <v>36</v>
      </c>
      <c r="L95" s="24">
        <v>0</v>
      </c>
      <c r="M95" s="24">
        <v>1</v>
      </c>
      <c r="N95" s="24">
        <v>0</v>
      </c>
    </row>
    <row r="96" spans="1:14">
      <c r="A96" s="23" t="s">
        <v>200</v>
      </c>
      <c r="B96" s="24">
        <v>1248</v>
      </c>
      <c r="C96" s="24">
        <v>676</v>
      </c>
      <c r="D96" s="24">
        <v>496</v>
      </c>
      <c r="E96" s="24">
        <v>439</v>
      </c>
      <c r="F96" s="24">
        <v>240</v>
      </c>
      <c r="G96" s="24">
        <v>702</v>
      </c>
      <c r="H96" s="24">
        <v>536</v>
      </c>
      <c r="I96" s="24">
        <v>627</v>
      </c>
      <c r="J96" s="24">
        <v>234</v>
      </c>
      <c r="K96" s="24">
        <v>638</v>
      </c>
      <c r="L96" s="24">
        <v>44</v>
      </c>
      <c r="M96" s="24">
        <v>27</v>
      </c>
      <c r="N96" s="24">
        <v>18</v>
      </c>
    </row>
    <row r="97" spans="1:14">
      <c r="A97" s="23" t="s">
        <v>201</v>
      </c>
      <c r="B97" s="24">
        <v>725</v>
      </c>
      <c r="C97" s="24">
        <v>386</v>
      </c>
      <c r="D97" s="24">
        <v>412</v>
      </c>
      <c r="E97" s="24">
        <v>296</v>
      </c>
      <c r="F97" s="24">
        <v>193</v>
      </c>
      <c r="G97" s="24">
        <v>471</v>
      </c>
      <c r="H97" s="24">
        <v>275</v>
      </c>
      <c r="I97" s="24">
        <v>363</v>
      </c>
      <c r="J97" s="24">
        <v>143</v>
      </c>
      <c r="K97" s="24">
        <v>349</v>
      </c>
      <c r="L97" s="24">
        <v>24</v>
      </c>
      <c r="M97" s="24">
        <v>9</v>
      </c>
      <c r="N97" s="24">
        <v>10</v>
      </c>
    </row>
    <row r="98" spans="1:14">
      <c r="A98" s="23" t="s">
        <v>202</v>
      </c>
      <c r="B98" s="24">
        <v>550</v>
      </c>
      <c r="C98" s="24">
        <v>274</v>
      </c>
      <c r="D98" s="24">
        <v>221</v>
      </c>
      <c r="E98" s="24">
        <v>217</v>
      </c>
      <c r="F98" s="24">
        <v>116</v>
      </c>
      <c r="G98" s="24">
        <v>324</v>
      </c>
      <c r="H98" s="24">
        <v>212</v>
      </c>
      <c r="I98" s="24">
        <v>289</v>
      </c>
      <c r="J98" s="24">
        <v>94</v>
      </c>
      <c r="K98" s="24">
        <v>283</v>
      </c>
      <c r="L98" s="24">
        <v>12</v>
      </c>
      <c r="M98" s="24">
        <v>11</v>
      </c>
      <c r="N98" s="24">
        <v>12</v>
      </c>
    </row>
    <row r="99" spans="1:14">
      <c r="A99" s="23" t="s">
        <v>203</v>
      </c>
      <c r="B99" s="24">
        <v>563</v>
      </c>
      <c r="C99" s="24">
        <v>283</v>
      </c>
      <c r="D99" s="24">
        <v>222</v>
      </c>
      <c r="E99" s="24">
        <v>215</v>
      </c>
      <c r="F99" s="24">
        <v>122</v>
      </c>
      <c r="G99" s="24">
        <v>348</v>
      </c>
      <c r="H99" s="24">
        <v>254</v>
      </c>
      <c r="I99" s="24">
        <v>304</v>
      </c>
      <c r="J99" s="24">
        <v>99</v>
      </c>
      <c r="K99" s="24">
        <v>310</v>
      </c>
      <c r="L99" s="24">
        <v>16</v>
      </c>
      <c r="M99" s="24">
        <v>15</v>
      </c>
      <c r="N99" s="24">
        <v>8</v>
      </c>
    </row>
    <row r="100" spans="1:14">
      <c r="A100" s="23" t="s">
        <v>204</v>
      </c>
      <c r="B100" s="24">
        <v>319</v>
      </c>
      <c r="C100" s="24">
        <v>177</v>
      </c>
      <c r="D100" s="24">
        <v>161</v>
      </c>
      <c r="E100" s="24">
        <v>125</v>
      </c>
      <c r="F100" s="24">
        <v>92</v>
      </c>
      <c r="G100" s="24">
        <v>196</v>
      </c>
      <c r="H100" s="24">
        <v>113</v>
      </c>
      <c r="I100" s="24">
        <v>174</v>
      </c>
      <c r="J100" s="24">
        <v>55</v>
      </c>
      <c r="K100" s="24">
        <v>163</v>
      </c>
      <c r="L100" s="24">
        <v>7</v>
      </c>
      <c r="M100" s="24">
        <v>4</v>
      </c>
      <c r="N100" s="24">
        <v>8</v>
      </c>
    </row>
    <row r="101" spans="1:14">
      <c r="A101" s="23" t="s">
        <v>205</v>
      </c>
      <c r="B101" s="24">
        <v>6</v>
      </c>
      <c r="C101" s="24">
        <v>5</v>
      </c>
      <c r="D101" s="24">
        <v>4</v>
      </c>
      <c r="E101" s="24">
        <v>2</v>
      </c>
      <c r="F101" s="24">
        <v>1</v>
      </c>
      <c r="G101" s="24">
        <v>5</v>
      </c>
      <c r="H101" s="24">
        <v>3</v>
      </c>
      <c r="I101" s="24">
        <v>5</v>
      </c>
      <c r="J101" s="24">
        <v>2</v>
      </c>
      <c r="K101" s="24">
        <v>3</v>
      </c>
      <c r="L101" s="24">
        <v>0</v>
      </c>
      <c r="M101" s="24">
        <v>0</v>
      </c>
      <c r="N101" s="24">
        <v>0</v>
      </c>
    </row>
    <row r="102" spans="1:14">
      <c r="A102" s="23" t="s">
        <v>206</v>
      </c>
      <c r="B102" s="24">
        <v>42</v>
      </c>
      <c r="C102" s="24">
        <v>10</v>
      </c>
      <c r="D102" s="24">
        <v>24</v>
      </c>
      <c r="E102" s="24">
        <v>19</v>
      </c>
      <c r="F102" s="24">
        <v>16</v>
      </c>
      <c r="G102" s="24">
        <v>26</v>
      </c>
      <c r="H102" s="24">
        <v>10</v>
      </c>
      <c r="I102" s="24">
        <v>10</v>
      </c>
      <c r="J102" s="24">
        <v>4</v>
      </c>
      <c r="K102" s="24">
        <v>11</v>
      </c>
      <c r="L102" s="24">
        <v>0</v>
      </c>
      <c r="M102" s="24">
        <v>0</v>
      </c>
      <c r="N102" s="24">
        <v>4</v>
      </c>
    </row>
    <row r="103" spans="1:14">
      <c r="A103" s="23" t="s">
        <v>152</v>
      </c>
      <c r="B103" s="24">
        <v>39</v>
      </c>
      <c r="C103" s="24">
        <v>8</v>
      </c>
      <c r="D103" s="24">
        <v>23</v>
      </c>
      <c r="E103" s="24">
        <v>19</v>
      </c>
      <c r="F103" s="24">
        <v>11</v>
      </c>
      <c r="G103" s="24">
        <v>19</v>
      </c>
      <c r="H103" s="24">
        <v>10</v>
      </c>
      <c r="I103" s="24">
        <v>12</v>
      </c>
      <c r="J103" s="24">
        <v>3</v>
      </c>
      <c r="K103" s="24">
        <v>9</v>
      </c>
      <c r="L103" s="24">
        <v>4</v>
      </c>
      <c r="M103" s="24">
        <v>0</v>
      </c>
      <c r="N103" s="24">
        <v>2</v>
      </c>
    </row>
    <row r="104" spans="1:14">
      <c r="A104" s="23" t="s">
        <v>128</v>
      </c>
      <c r="B104" s="24">
        <v>193</v>
      </c>
      <c r="C104" s="24">
        <v>103</v>
      </c>
      <c r="D104" s="24">
        <v>61</v>
      </c>
      <c r="E104" s="24">
        <v>70</v>
      </c>
      <c r="F104" s="24">
        <v>29</v>
      </c>
      <c r="G104" s="24">
        <v>97</v>
      </c>
      <c r="H104" s="24">
        <v>61</v>
      </c>
      <c r="I104" s="24">
        <v>85</v>
      </c>
      <c r="J104" s="24">
        <v>31</v>
      </c>
      <c r="K104" s="24">
        <v>71</v>
      </c>
      <c r="L104" s="24">
        <v>3</v>
      </c>
      <c r="M104" s="24">
        <v>10</v>
      </c>
      <c r="N104" s="24">
        <v>9</v>
      </c>
    </row>
    <row r="105" spans="1:14">
      <c r="A105" s="8" t="s">
        <v>207</v>
      </c>
      <c r="B105" s="8"/>
      <c r="C105" s="8"/>
      <c r="D105" s="8"/>
      <c r="E105" s="8"/>
      <c r="F105" s="8"/>
      <c r="G105" s="8"/>
      <c r="H105" s="8"/>
      <c r="I105" s="8"/>
      <c r="J105" s="8"/>
      <c r="K105" s="8"/>
      <c r="L105" s="8"/>
      <c r="M105" s="8"/>
      <c r="N105" s="8"/>
    </row>
    <row r="106" spans="1:14">
      <c r="A106" s="23" t="s">
        <v>208</v>
      </c>
      <c r="B106" s="24">
        <v>1480</v>
      </c>
      <c r="C106" s="24">
        <v>826</v>
      </c>
      <c r="D106" s="24">
        <v>717</v>
      </c>
      <c r="E106" s="24">
        <v>663</v>
      </c>
      <c r="F106" s="24">
        <v>410</v>
      </c>
      <c r="G106" s="24">
        <v>964</v>
      </c>
      <c r="H106" s="24">
        <v>605</v>
      </c>
      <c r="I106" s="24">
        <v>775</v>
      </c>
      <c r="J106" s="24">
        <v>281</v>
      </c>
      <c r="K106" s="24">
        <v>761</v>
      </c>
      <c r="L106" s="24">
        <v>36</v>
      </c>
      <c r="M106" s="24">
        <v>18</v>
      </c>
      <c r="N106" s="24">
        <v>23</v>
      </c>
    </row>
    <row r="107" spans="1:14">
      <c r="A107" s="23" t="s">
        <v>209</v>
      </c>
      <c r="B107" s="24">
        <v>1280</v>
      </c>
      <c r="C107" s="24">
        <v>714</v>
      </c>
      <c r="D107" s="24">
        <v>619</v>
      </c>
      <c r="E107" s="24">
        <v>571</v>
      </c>
      <c r="F107" s="24">
        <v>352</v>
      </c>
      <c r="G107" s="24">
        <v>900</v>
      </c>
      <c r="H107" s="24">
        <v>535</v>
      </c>
      <c r="I107" s="24">
        <v>714</v>
      </c>
      <c r="J107" s="24">
        <v>255</v>
      </c>
      <c r="K107" s="24">
        <v>671</v>
      </c>
      <c r="L107" s="24">
        <v>30</v>
      </c>
      <c r="M107" s="24">
        <v>13</v>
      </c>
      <c r="N107" s="24">
        <v>21</v>
      </c>
    </row>
    <row r="108" spans="1:14">
      <c r="A108" s="23" t="s">
        <v>210</v>
      </c>
      <c r="B108" s="24">
        <v>1167</v>
      </c>
      <c r="C108" s="24">
        <v>613</v>
      </c>
      <c r="D108" s="24">
        <v>541</v>
      </c>
      <c r="E108" s="24">
        <v>598</v>
      </c>
      <c r="F108" s="24">
        <v>282</v>
      </c>
      <c r="G108" s="24">
        <v>694</v>
      </c>
      <c r="H108" s="24">
        <v>558</v>
      </c>
      <c r="I108" s="24">
        <v>591</v>
      </c>
      <c r="J108" s="24">
        <v>234</v>
      </c>
      <c r="K108" s="24">
        <v>578</v>
      </c>
      <c r="L108" s="24">
        <v>31</v>
      </c>
      <c r="M108" s="24">
        <v>18</v>
      </c>
      <c r="N108" s="24">
        <v>21</v>
      </c>
    </row>
    <row r="109" spans="1:14">
      <c r="A109" s="23" t="s">
        <v>211</v>
      </c>
      <c r="B109" s="24">
        <v>715</v>
      </c>
      <c r="C109" s="24">
        <v>425</v>
      </c>
      <c r="D109" s="24">
        <v>359</v>
      </c>
      <c r="E109" s="24">
        <v>323</v>
      </c>
      <c r="F109" s="24">
        <v>220</v>
      </c>
      <c r="G109" s="24">
        <v>477</v>
      </c>
      <c r="H109" s="24">
        <v>310</v>
      </c>
      <c r="I109" s="24">
        <v>434</v>
      </c>
      <c r="J109" s="24">
        <v>189</v>
      </c>
      <c r="K109" s="24">
        <v>402</v>
      </c>
      <c r="L109" s="24">
        <v>25</v>
      </c>
      <c r="M109" s="24">
        <v>5</v>
      </c>
      <c r="N109" s="24">
        <v>12</v>
      </c>
    </row>
    <row r="110" spans="1:14">
      <c r="A110" s="23" t="s">
        <v>212</v>
      </c>
      <c r="B110" s="24">
        <v>387</v>
      </c>
      <c r="C110" s="24">
        <v>204</v>
      </c>
      <c r="D110" s="24">
        <v>165</v>
      </c>
      <c r="E110" s="24">
        <v>190</v>
      </c>
      <c r="F110" s="24">
        <v>102</v>
      </c>
      <c r="G110" s="24">
        <v>225</v>
      </c>
      <c r="H110" s="24">
        <v>208</v>
      </c>
      <c r="I110" s="24">
        <v>188</v>
      </c>
      <c r="J110" s="24">
        <v>89</v>
      </c>
      <c r="K110" s="24">
        <v>196</v>
      </c>
      <c r="L110" s="24">
        <v>13</v>
      </c>
      <c r="M110" s="24">
        <v>5</v>
      </c>
      <c r="N110" s="24">
        <v>8</v>
      </c>
    </row>
    <row r="111" spans="1:14">
      <c r="A111" s="23" t="s">
        <v>213</v>
      </c>
      <c r="B111" s="24">
        <v>404</v>
      </c>
      <c r="C111" s="24">
        <v>192</v>
      </c>
      <c r="D111" s="24">
        <v>169</v>
      </c>
      <c r="E111" s="24">
        <v>220</v>
      </c>
      <c r="F111" s="24">
        <v>142</v>
      </c>
      <c r="G111" s="24">
        <v>256</v>
      </c>
      <c r="H111" s="24">
        <v>187</v>
      </c>
      <c r="I111" s="24">
        <v>220</v>
      </c>
      <c r="J111" s="24">
        <v>85</v>
      </c>
      <c r="K111" s="24">
        <v>195</v>
      </c>
      <c r="L111" s="24">
        <v>20</v>
      </c>
      <c r="M111" s="24">
        <v>6</v>
      </c>
      <c r="N111" s="24">
        <v>12</v>
      </c>
    </row>
    <row r="112" spans="1:14">
      <c r="A112" s="23" t="s">
        <v>214</v>
      </c>
      <c r="B112" s="24">
        <v>595</v>
      </c>
      <c r="C112" s="24">
        <v>374</v>
      </c>
      <c r="D112" s="24">
        <v>327</v>
      </c>
      <c r="E112" s="24">
        <v>258</v>
      </c>
      <c r="F112" s="24">
        <v>181</v>
      </c>
      <c r="G112" s="24">
        <v>423</v>
      </c>
      <c r="H112" s="24">
        <v>273</v>
      </c>
      <c r="I112" s="24">
        <v>366</v>
      </c>
      <c r="J112" s="24">
        <v>152</v>
      </c>
      <c r="K112" s="24">
        <v>417</v>
      </c>
      <c r="L112" s="24">
        <v>14</v>
      </c>
      <c r="M112" s="24">
        <v>8</v>
      </c>
      <c r="N112" s="24">
        <v>10</v>
      </c>
    </row>
    <row r="113" spans="1:14">
      <c r="A113" s="23" t="s">
        <v>215</v>
      </c>
      <c r="B113" s="24">
        <v>215</v>
      </c>
      <c r="C113" s="24">
        <v>147</v>
      </c>
      <c r="D113" s="24">
        <v>124</v>
      </c>
      <c r="E113" s="24">
        <v>119</v>
      </c>
      <c r="F113" s="24">
        <v>89</v>
      </c>
      <c r="G113" s="24">
        <v>154</v>
      </c>
      <c r="H113" s="24">
        <v>108</v>
      </c>
      <c r="I113" s="24">
        <v>139</v>
      </c>
      <c r="J113" s="24">
        <v>76</v>
      </c>
      <c r="K113" s="24">
        <v>155</v>
      </c>
      <c r="L113" s="24">
        <v>8</v>
      </c>
      <c r="M113" s="24">
        <v>1</v>
      </c>
      <c r="N113" s="24">
        <v>6</v>
      </c>
    </row>
    <row r="114" spans="1:14">
      <c r="A114" s="23" t="s">
        <v>216</v>
      </c>
      <c r="B114" s="24">
        <v>248</v>
      </c>
      <c r="C114" s="24">
        <v>139</v>
      </c>
      <c r="D114" s="24">
        <v>122</v>
      </c>
      <c r="E114" s="24">
        <v>147</v>
      </c>
      <c r="F114" s="24">
        <v>82</v>
      </c>
      <c r="G114" s="24">
        <v>168</v>
      </c>
      <c r="H114" s="24">
        <v>138</v>
      </c>
      <c r="I114" s="24">
        <v>133</v>
      </c>
      <c r="J114" s="24">
        <v>67</v>
      </c>
      <c r="K114" s="24">
        <v>130</v>
      </c>
      <c r="L114" s="24">
        <v>11</v>
      </c>
      <c r="M114" s="24">
        <v>3</v>
      </c>
      <c r="N114" s="24">
        <v>4</v>
      </c>
    </row>
    <row r="115" spans="1:14">
      <c r="A115" s="23" t="s">
        <v>217</v>
      </c>
      <c r="B115" s="24">
        <v>255</v>
      </c>
      <c r="C115" s="24">
        <v>178</v>
      </c>
      <c r="D115" s="24">
        <v>130</v>
      </c>
      <c r="E115" s="24">
        <v>129</v>
      </c>
      <c r="F115" s="24">
        <v>93</v>
      </c>
      <c r="G115" s="24">
        <v>174</v>
      </c>
      <c r="H115" s="24">
        <v>121</v>
      </c>
      <c r="I115" s="24">
        <v>158</v>
      </c>
      <c r="J115" s="24">
        <v>84</v>
      </c>
      <c r="K115" s="24">
        <v>155</v>
      </c>
      <c r="L115" s="24">
        <v>7</v>
      </c>
      <c r="M115" s="24">
        <v>1</v>
      </c>
      <c r="N115" s="24">
        <v>4</v>
      </c>
    </row>
    <row r="116" spans="1:14">
      <c r="A116" s="23" t="s">
        <v>218</v>
      </c>
      <c r="B116" s="24">
        <v>291</v>
      </c>
      <c r="C116" s="24">
        <v>189</v>
      </c>
      <c r="D116" s="24">
        <v>141</v>
      </c>
      <c r="E116" s="24">
        <v>116</v>
      </c>
      <c r="F116" s="24">
        <v>86</v>
      </c>
      <c r="G116" s="24">
        <v>207</v>
      </c>
      <c r="H116" s="24">
        <v>148</v>
      </c>
      <c r="I116" s="24">
        <v>180</v>
      </c>
      <c r="J116" s="24">
        <v>83</v>
      </c>
      <c r="K116" s="24">
        <v>187</v>
      </c>
      <c r="L116" s="24">
        <v>5</v>
      </c>
      <c r="M116" s="24">
        <v>2</v>
      </c>
      <c r="N116" s="24">
        <v>5</v>
      </c>
    </row>
    <row r="117" spans="1:14">
      <c r="A117" s="23" t="s">
        <v>219</v>
      </c>
      <c r="B117" s="24">
        <v>338</v>
      </c>
      <c r="C117" s="24">
        <v>215</v>
      </c>
      <c r="D117" s="24">
        <v>172</v>
      </c>
      <c r="E117" s="24">
        <v>155</v>
      </c>
      <c r="F117" s="24">
        <v>94</v>
      </c>
      <c r="G117" s="24">
        <v>229</v>
      </c>
      <c r="H117" s="24">
        <v>171</v>
      </c>
      <c r="I117" s="24">
        <v>206</v>
      </c>
      <c r="J117" s="24">
        <v>114</v>
      </c>
      <c r="K117" s="24">
        <v>224</v>
      </c>
      <c r="L117" s="24">
        <v>14</v>
      </c>
      <c r="M117" s="24">
        <v>2</v>
      </c>
      <c r="N117" s="24">
        <v>2</v>
      </c>
    </row>
    <row r="118" spans="1:14">
      <c r="A118" s="23" t="s">
        <v>220</v>
      </c>
      <c r="B118" s="24">
        <v>812</v>
      </c>
      <c r="C118" s="24">
        <v>505</v>
      </c>
      <c r="D118" s="24">
        <v>393</v>
      </c>
      <c r="E118" s="24">
        <v>337</v>
      </c>
      <c r="F118" s="24">
        <v>200</v>
      </c>
      <c r="G118" s="24">
        <v>532</v>
      </c>
      <c r="H118" s="24">
        <v>363</v>
      </c>
      <c r="I118" s="24">
        <v>487</v>
      </c>
      <c r="J118" s="24">
        <v>251</v>
      </c>
      <c r="K118" s="24">
        <v>512</v>
      </c>
      <c r="L118" s="24">
        <v>27</v>
      </c>
      <c r="M118" s="24">
        <v>5</v>
      </c>
      <c r="N118" s="24">
        <v>9</v>
      </c>
    </row>
    <row r="119" spans="1:14">
      <c r="A119" s="23" t="s">
        <v>221</v>
      </c>
      <c r="B119" s="24">
        <v>816</v>
      </c>
      <c r="C119" s="24">
        <v>505</v>
      </c>
      <c r="D119" s="24">
        <v>405</v>
      </c>
      <c r="E119" s="24">
        <v>342</v>
      </c>
      <c r="F119" s="24">
        <v>234</v>
      </c>
      <c r="G119" s="24">
        <v>567</v>
      </c>
      <c r="H119" s="24">
        <v>372</v>
      </c>
      <c r="I119" s="24">
        <v>470</v>
      </c>
      <c r="J119" s="24">
        <v>202</v>
      </c>
      <c r="K119" s="24">
        <v>583</v>
      </c>
      <c r="L119" s="24">
        <v>21</v>
      </c>
      <c r="M119" s="24">
        <v>9</v>
      </c>
      <c r="N119" s="24">
        <v>14</v>
      </c>
    </row>
    <row r="120" spans="1:14">
      <c r="A120" s="23" t="s">
        <v>152</v>
      </c>
      <c r="B120" s="24">
        <v>69</v>
      </c>
      <c r="C120" s="24">
        <v>26</v>
      </c>
      <c r="D120" s="24">
        <v>23</v>
      </c>
      <c r="E120" s="24">
        <v>32</v>
      </c>
      <c r="F120" s="24">
        <v>22</v>
      </c>
      <c r="G120" s="24">
        <v>35</v>
      </c>
      <c r="H120" s="24">
        <v>29</v>
      </c>
      <c r="I120" s="24">
        <v>37</v>
      </c>
      <c r="J120" s="24">
        <v>12</v>
      </c>
      <c r="K120" s="24">
        <v>31</v>
      </c>
      <c r="L120" s="24">
        <v>15</v>
      </c>
      <c r="M120" s="24">
        <v>3</v>
      </c>
      <c r="N120" s="24">
        <v>0</v>
      </c>
    </row>
    <row r="121" spans="1:14">
      <c r="A121" s="23" t="s">
        <v>222</v>
      </c>
      <c r="B121" s="24">
        <v>246</v>
      </c>
      <c r="C121" s="24">
        <v>89</v>
      </c>
      <c r="D121" s="24">
        <v>65</v>
      </c>
      <c r="E121" s="24">
        <v>54</v>
      </c>
      <c r="F121" s="24">
        <v>10</v>
      </c>
      <c r="G121" s="24">
        <v>106</v>
      </c>
      <c r="H121" s="24">
        <v>57</v>
      </c>
      <c r="I121" s="24">
        <v>59</v>
      </c>
      <c r="J121" s="24">
        <v>18</v>
      </c>
      <c r="K121" s="24">
        <v>74</v>
      </c>
      <c r="L121" s="24">
        <v>11</v>
      </c>
      <c r="M121" s="24">
        <v>32</v>
      </c>
      <c r="N121" s="24">
        <v>2</v>
      </c>
    </row>
    <row r="122" spans="1:14">
      <c r="A122" s="26" t="s">
        <v>128</v>
      </c>
      <c r="B122" s="27">
        <v>47</v>
      </c>
      <c r="C122" s="27">
        <v>28</v>
      </c>
      <c r="D122" s="27">
        <v>14</v>
      </c>
      <c r="E122" s="27">
        <v>13</v>
      </c>
      <c r="F122" s="27">
        <v>11</v>
      </c>
      <c r="G122" s="27">
        <v>14</v>
      </c>
      <c r="H122" s="27">
        <v>12</v>
      </c>
      <c r="I122" s="27">
        <v>15</v>
      </c>
      <c r="J122" s="27">
        <v>7</v>
      </c>
      <c r="K122" s="27">
        <v>14</v>
      </c>
      <c r="L122" s="27">
        <v>3</v>
      </c>
      <c r="M122" s="27">
        <v>0</v>
      </c>
      <c r="N122" s="27">
        <v>6</v>
      </c>
    </row>
  </sheetData>
  <phoneticPr fontId="2"/>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3A333-B03E-4212-8CE2-0ECA3D3F0014}">
  <sheetPr codeName="Sheet24"/>
  <dimension ref="A1:J122"/>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HYPERLINK("#'目次'!B30","[24]")</f>
        <v>[24]</v>
      </c>
    </row>
    <row r="3" spans="1:10">
      <c r="A3" s="6" t="s">
        <v>114</v>
      </c>
      <c r="B3" s="7" t="s">
        <v>338</v>
      </c>
    </row>
    <row r="4" spans="1:10">
      <c r="A4" s="6" t="s">
        <v>114</v>
      </c>
      <c r="B4" s="7" t="s">
        <v>339</v>
      </c>
    </row>
    <row r="5" spans="1:10" s="21" customFormat="1" ht="24">
      <c r="A5" s="19" t="s">
        <v>114</v>
      </c>
      <c r="B5" s="20" t="s">
        <v>118</v>
      </c>
      <c r="C5" s="20" t="s">
        <v>165</v>
      </c>
      <c r="D5" s="20" t="s">
        <v>166</v>
      </c>
      <c r="E5" s="20" t="s">
        <v>167</v>
      </c>
      <c r="F5" s="20" t="s">
        <v>168</v>
      </c>
      <c r="G5" s="20" t="s">
        <v>169</v>
      </c>
      <c r="H5" s="20" t="s">
        <v>128</v>
      </c>
      <c r="I5" s="20" t="s">
        <v>340</v>
      </c>
      <c r="J5" s="20" t="s">
        <v>341</v>
      </c>
    </row>
    <row r="6" spans="1:10">
      <c r="A6" s="22" t="s">
        <v>121</v>
      </c>
      <c r="B6" s="9">
        <v>2677</v>
      </c>
      <c r="C6" s="9">
        <v>209</v>
      </c>
      <c r="D6" s="9">
        <v>1043</v>
      </c>
      <c r="E6" s="9">
        <v>963</v>
      </c>
      <c r="F6" s="9">
        <v>338</v>
      </c>
      <c r="G6" s="9">
        <v>94</v>
      </c>
      <c r="H6" s="9">
        <v>30</v>
      </c>
      <c r="I6" s="9">
        <v>2215</v>
      </c>
      <c r="J6" s="9">
        <v>432</v>
      </c>
    </row>
    <row r="7" spans="1:10">
      <c r="A7" s="8" t="s">
        <v>122</v>
      </c>
      <c r="B7" s="8"/>
      <c r="C7" s="8"/>
      <c r="D7" s="8"/>
      <c r="E7" s="8"/>
      <c r="F7" s="8"/>
      <c r="G7" s="8"/>
      <c r="H7" s="8"/>
      <c r="I7" s="8"/>
      <c r="J7" s="8"/>
    </row>
    <row r="8" spans="1:10">
      <c r="A8" s="23" t="s">
        <v>123</v>
      </c>
      <c r="B8" s="24">
        <v>380</v>
      </c>
      <c r="C8" s="24">
        <v>63</v>
      </c>
      <c r="D8" s="24">
        <v>181</v>
      </c>
      <c r="E8" s="24">
        <v>102</v>
      </c>
      <c r="F8" s="24">
        <v>25</v>
      </c>
      <c r="G8" s="24">
        <v>5</v>
      </c>
      <c r="H8" s="24">
        <v>4</v>
      </c>
      <c r="I8" s="24">
        <v>346</v>
      </c>
      <c r="J8" s="24">
        <v>30</v>
      </c>
    </row>
    <row r="9" spans="1:10">
      <c r="A9" s="23" t="s">
        <v>124</v>
      </c>
      <c r="B9" s="24">
        <v>489</v>
      </c>
      <c r="C9" s="24">
        <v>52</v>
      </c>
      <c r="D9" s="24">
        <v>220</v>
      </c>
      <c r="E9" s="24">
        <v>168</v>
      </c>
      <c r="F9" s="24">
        <v>39</v>
      </c>
      <c r="G9" s="24">
        <v>7</v>
      </c>
      <c r="H9" s="24">
        <v>3</v>
      </c>
      <c r="I9" s="24">
        <v>440</v>
      </c>
      <c r="J9" s="24">
        <v>46</v>
      </c>
    </row>
    <row r="10" spans="1:10">
      <c r="A10" s="23" t="s">
        <v>125</v>
      </c>
      <c r="B10" s="24">
        <v>1114</v>
      </c>
      <c r="C10" s="24">
        <v>66</v>
      </c>
      <c r="D10" s="24">
        <v>455</v>
      </c>
      <c r="E10" s="24">
        <v>426</v>
      </c>
      <c r="F10" s="24">
        <v>125</v>
      </c>
      <c r="G10" s="24">
        <v>29</v>
      </c>
      <c r="H10" s="24">
        <v>13</v>
      </c>
      <c r="I10" s="24">
        <v>947</v>
      </c>
      <c r="J10" s="24">
        <v>154</v>
      </c>
    </row>
    <row r="11" spans="1:10">
      <c r="A11" s="23" t="s">
        <v>126</v>
      </c>
      <c r="B11" s="24">
        <v>521</v>
      </c>
      <c r="C11" s="24">
        <v>19</v>
      </c>
      <c r="D11" s="24">
        <v>146</v>
      </c>
      <c r="E11" s="24">
        <v>205</v>
      </c>
      <c r="F11" s="24">
        <v>111</v>
      </c>
      <c r="G11" s="24">
        <v>34</v>
      </c>
      <c r="H11" s="24">
        <v>6</v>
      </c>
      <c r="I11" s="24">
        <v>370</v>
      </c>
      <c r="J11" s="24">
        <v>145</v>
      </c>
    </row>
    <row r="12" spans="1:10">
      <c r="A12" s="23" t="s">
        <v>127</v>
      </c>
      <c r="B12" s="24">
        <v>129</v>
      </c>
      <c r="C12" s="24">
        <v>8</v>
      </c>
      <c r="D12" s="24">
        <v>22</v>
      </c>
      <c r="E12" s="24">
        <v>46</v>
      </c>
      <c r="F12" s="24">
        <v>33</v>
      </c>
      <c r="G12" s="24">
        <v>18</v>
      </c>
      <c r="H12" s="24">
        <v>2</v>
      </c>
      <c r="I12" s="24">
        <v>76</v>
      </c>
      <c r="J12" s="24">
        <v>51</v>
      </c>
    </row>
    <row r="13" spans="1:10">
      <c r="A13" s="23" t="s">
        <v>128</v>
      </c>
      <c r="B13" s="24">
        <v>44</v>
      </c>
      <c r="C13" s="24">
        <v>1</v>
      </c>
      <c r="D13" s="24">
        <v>19</v>
      </c>
      <c r="E13" s="24">
        <v>16</v>
      </c>
      <c r="F13" s="24">
        <v>5</v>
      </c>
      <c r="G13" s="24">
        <v>1</v>
      </c>
      <c r="H13" s="24">
        <v>2</v>
      </c>
      <c r="I13" s="24">
        <v>36</v>
      </c>
      <c r="J13" s="24">
        <v>6</v>
      </c>
    </row>
    <row r="14" spans="1:10">
      <c r="A14" s="8" t="s">
        <v>129</v>
      </c>
      <c r="B14" s="8"/>
      <c r="C14" s="8"/>
      <c r="D14" s="8"/>
      <c r="E14" s="8"/>
      <c r="F14" s="8"/>
      <c r="G14" s="8"/>
      <c r="H14" s="8"/>
      <c r="I14" s="8"/>
      <c r="J14" s="8"/>
    </row>
    <row r="15" spans="1:10">
      <c r="A15" s="23" t="s">
        <v>130</v>
      </c>
      <c r="B15" s="24">
        <v>799</v>
      </c>
      <c r="C15" s="24">
        <v>138</v>
      </c>
      <c r="D15" s="24">
        <v>423</v>
      </c>
      <c r="E15" s="24">
        <v>189</v>
      </c>
      <c r="F15" s="24">
        <v>36</v>
      </c>
      <c r="G15" s="24">
        <v>6</v>
      </c>
      <c r="H15" s="24">
        <v>7</v>
      </c>
      <c r="I15" s="24">
        <v>750</v>
      </c>
      <c r="J15" s="24">
        <v>42</v>
      </c>
    </row>
    <row r="16" spans="1:10">
      <c r="A16" s="23" t="s">
        <v>131</v>
      </c>
      <c r="B16" s="24">
        <v>1245</v>
      </c>
      <c r="C16" s="24">
        <v>62</v>
      </c>
      <c r="D16" s="24">
        <v>499</v>
      </c>
      <c r="E16" s="24">
        <v>511</v>
      </c>
      <c r="F16" s="24">
        <v>141</v>
      </c>
      <c r="G16" s="24">
        <v>19</v>
      </c>
      <c r="H16" s="24">
        <v>13</v>
      </c>
      <c r="I16" s="24">
        <v>1072</v>
      </c>
      <c r="J16" s="24">
        <v>160</v>
      </c>
    </row>
    <row r="17" spans="1:10">
      <c r="A17" s="23" t="s">
        <v>132</v>
      </c>
      <c r="B17" s="24">
        <v>504</v>
      </c>
      <c r="C17" s="24">
        <v>5</v>
      </c>
      <c r="D17" s="24">
        <v>100</v>
      </c>
      <c r="E17" s="24">
        <v>216</v>
      </c>
      <c r="F17" s="24">
        <v>133</v>
      </c>
      <c r="G17" s="24">
        <v>45</v>
      </c>
      <c r="H17" s="24">
        <v>5</v>
      </c>
      <c r="I17" s="24">
        <v>321</v>
      </c>
      <c r="J17" s="24">
        <v>178</v>
      </c>
    </row>
    <row r="18" spans="1:10">
      <c r="A18" s="23" t="s">
        <v>133</v>
      </c>
      <c r="B18" s="24">
        <v>82</v>
      </c>
      <c r="C18" s="24">
        <v>2</v>
      </c>
      <c r="D18" s="24">
        <v>4</v>
      </c>
      <c r="E18" s="24">
        <v>27</v>
      </c>
      <c r="F18" s="24">
        <v>22</v>
      </c>
      <c r="G18" s="24">
        <v>23</v>
      </c>
      <c r="H18" s="24">
        <v>4</v>
      </c>
      <c r="I18" s="24">
        <v>33</v>
      </c>
      <c r="J18" s="24">
        <v>45</v>
      </c>
    </row>
    <row r="19" spans="1:10">
      <c r="A19" s="23" t="s">
        <v>128</v>
      </c>
      <c r="B19" s="24">
        <v>47</v>
      </c>
      <c r="C19" s="24">
        <v>2</v>
      </c>
      <c r="D19" s="24">
        <v>17</v>
      </c>
      <c r="E19" s="24">
        <v>20</v>
      </c>
      <c r="F19" s="24">
        <v>6</v>
      </c>
      <c r="G19" s="24">
        <v>1</v>
      </c>
      <c r="H19" s="24">
        <v>1</v>
      </c>
      <c r="I19" s="24">
        <v>39</v>
      </c>
      <c r="J19" s="24">
        <v>7</v>
      </c>
    </row>
    <row r="20" spans="1:10">
      <c r="A20" s="8" t="s">
        <v>134</v>
      </c>
      <c r="B20" s="8"/>
      <c r="C20" s="8"/>
      <c r="D20" s="8"/>
      <c r="E20" s="8"/>
      <c r="F20" s="8"/>
      <c r="G20" s="8"/>
      <c r="H20" s="8"/>
      <c r="I20" s="8"/>
      <c r="J20" s="8"/>
    </row>
    <row r="21" spans="1:10">
      <c r="A21" s="23" t="s">
        <v>135</v>
      </c>
      <c r="B21" s="24">
        <v>128</v>
      </c>
      <c r="C21" s="24">
        <v>2</v>
      </c>
      <c r="D21" s="24">
        <v>34</v>
      </c>
      <c r="E21" s="24">
        <v>47</v>
      </c>
      <c r="F21" s="24">
        <v>28</v>
      </c>
      <c r="G21" s="24">
        <v>13</v>
      </c>
      <c r="H21" s="24">
        <v>4</v>
      </c>
      <c r="I21" s="24">
        <v>83</v>
      </c>
      <c r="J21" s="24">
        <v>41</v>
      </c>
    </row>
    <row r="22" spans="1:10">
      <c r="A22" s="23" t="s">
        <v>136</v>
      </c>
      <c r="B22" s="24">
        <v>138</v>
      </c>
      <c r="C22" s="24">
        <v>9</v>
      </c>
      <c r="D22" s="24">
        <v>33</v>
      </c>
      <c r="E22" s="24">
        <v>52</v>
      </c>
      <c r="F22" s="24">
        <v>29</v>
      </c>
      <c r="G22" s="24">
        <v>11</v>
      </c>
      <c r="H22" s="24">
        <v>4</v>
      </c>
      <c r="I22" s="24">
        <v>94</v>
      </c>
      <c r="J22" s="24">
        <v>40</v>
      </c>
    </row>
    <row r="23" spans="1:10">
      <c r="A23" s="23" t="s">
        <v>137</v>
      </c>
      <c r="B23" s="24">
        <v>119</v>
      </c>
      <c r="C23" s="24">
        <v>5</v>
      </c>
      <c r="D23" s="24">
        <v>38</v>
      </c>
      <c r="E23" s="24">
        <v>49</v>
      </c>
      <c r="F23" s="24">
        <v>21</v>
      </c>
      <c r="G23" s="24">
        <v>5</v>
      </c>
      <c r="H23" s="24">
        <v>1</v>
      </c>
      <c r="I23" s="24">
        <v>92</v>
      </c>
      <c r="J23" s="24">
        <v>26</v>
      </c>
    </row>
    <row r="24" spans="1:10">
      <c r="A24" s="23" t="s">
        <v>138</v>
      </c>
      <c r="B24" s="24">
        <v>142</v>
      </c>
      <c r="C24" s="24">
        <v>10</v>
      </c>
      <c r="D24" s="24">
        <v>39</v>
      </c>
      <c r="E24" s="24">
        <v>64</v>
      </c>
      <c r="F24" s="24">
        <v>20</v>
      </c>
      <c r="G24" s="24">
        <v>7</v>
      </c>
      <c r="H24" s="24">
        <v>2</v>
      </c>
      <c r="I24" s="24">
        <v>113</v>
      </c>
      <c r="J24" s="24">
        <v>27</v>
      </c>
    </row>
    <row r="25" spans="1:10">
      <c r="A25" s="23" t="s">
        <v>139</v>
      </c>
      <c r="B25" s="24">
        <v>170</v>
      </c>
      <c r="C25" s="24">
        <v>10</v>
      </c>
      <c r="D25" s="24">
        <v>60</v>
      </c>
      <c r="E25" s="24">
        <v>72</v>
      </c>
      <c r="F25" s="24">
        <v>19</v>
      </c>
      <c r="G25" s="24">
        <v>7</v>
      </c>
      <c r="H25" s="24">
        <v>2</v>
      </c>
      <c r="I25" s="24">
        <v>142</v>
      </c>
      <c r="J25" s="24">
        <v>26</v>
      </c>
    </row>
    <row r="26" spans="1:10">
      <c r="A26" s="23" t="s">
        <v>140</v>
      </c>
      <c r="B26" s="24">
        <v>192</v>
      </c>
      <c r="C26" s="24">
        <v>8</v>
      </c>
      <c r="D26" s="24">
        <v>76</v>
      </c>
      <c r="E26" s="24">
        <v>72</v>
      </c>
      <c r="F26" s="24">
        <v>26</v>
      </c>
      <c r="G26" s="24">
        <v>7</v>
      </c>
      <c r="H26" s="24">
        <v>3</v>
      </c>
      <c r="I26" s="24">
        <v>156</v>
      </c>
      <c r="J26" s="24">
        <v>33</v>
      </c>
    </row>
    <row r="27" spans="1:10">
      <c r="A27" s="23" t="s">
        <v>141</v>
      </c>
      <c r="B27" s="24">
        <v>1405</v>
      </c>
      <c r="C27" s="24">
        <v>123</v>
      </c>
      <c r="D27" s="24">
        <v>597</v>
      </c>
      <c r="E27" s="24">
        <v>490</v>
      </c>
      <c r="F27" s="24">
        <v>156</v>
      </c>
      <c r="G27" s="24">
        <v>30</v>
      </c>
      <c r="H27" s="24">
        <v>9</v>
      </c>
      <c r="I27" s="24">
        <v>1210</v>
      </c>
      <c r="J27" s="24">
        <v>186</v>
      </c>
    </row>
    <row r="28" spans="1:10">
      <c r="A28" s="23" t="s">
        <v>142</v>
      </c>
      <c r="B28" s="24">
        <v>343</v>
      </c>
      <c r="C28" s="24">
        <v>37</v>
      </c>
      <c r="D28" s="24">
        <v>151</v>
      </c>
      <c r="E28" s="24">
        <v>104</v>
      </c>
      <c r="F28" s="24">
        <v>36</v>
      </c>
      <c r="G28" s="24">
        <v>12</v>
      </c>
      <c r="H28" s="24">
        <v>3</v>
      </c>
      <c r="I28" s="24">
        <v>292</v>
      </c>
      <c r="J28" s="24">
        <v>48</v>
      </c>
    </row>
    <row r="29" spans="1:10">
      <c r="A29" s="23" t="s">
        <v>128</v>
      </c>
      <c r="B29" s="24">
        <v>40</v>
      </c>
      <c r="C29" s="24">
        <v>5</v>
      </c>
      <c r="D29" s="24">
        <v>15</v>
      </c>
      <c r="E29" s="24">
        <v>13</v>
      </c>
      <c r="F29" s="24">
        <v>3</v>
      </c>
      <c r="G29" s="24">
        <v>2</v>
      </c>
      <c r="H29" s="24">
        <v>2</v>
      </c>
      <c r="I29" s="24">
        <v>33</v>
      </c>
      <c r="J29" s="24">
        <v>5</v>
      </c>
    </row>
    <row r="30" spans="1:10">
      <c r="A30" s="8" t="s">
        <v>143</v>
      </c>
      <c r="B30" s="8"/>
      <c r="C30" s="8"/>
      <c r="D30" s="8"/>
      <c r="E30" s="8"/>
      <c r="F30" s="8"/>
      <c r="G30" s="8"/>
      <c r="H30" s="8"/>
      <c r="I30" s="8"/>
      <c r="J30" s="8"/>
    </row>
    <row r="31" spans="1:10">
      <c r="A31" s="23" t="s">
        <v>144</v>
      </c>
      <c r="B31" s="24">
        <v>429</v>
      </c>
      <c r="C31" s="24">
        <v>90</v>
      </c>
      <c r="D31" s="24">
        <v>228</v>
      </c>
      <c r="E31" s="24">
        <v>103</v>
      </c>
      <c r="F31" s="24">
        <v>5</v>
      </c>
      <c r="G31" s="24">
        <v>1</v>
      </c>
      <c r="H31" s="24">
        <v>2</v>
      </c>
      <c r="I31" s="24">
        <v>421</v>
      </c>
      <c r="J31" s="24">
        <v>6</v>
      </c>
    </row>
    <row r="32" spans="1:10">
      <c r="A32" s="23" t="s">
        <v>145</v>
      </c>
      <c r="B32" s="24">
        <v>319</v>
      </c>
      <c r="C32" s="24">
        <v>76</v>
      </c>
      <c r="D32" s="24">
        <v>185</v>
      </c>
      <c r="E32" s="24">
        <v>55</v>
      </c>
      <c r="F32" s="24">
        <v>1</v>
      </c>
      <c r="G32" s="24">
        <v>0</v>
      </c>
      <c r="H32" s="24">
        <v>2</v>
      </c>
      <c r="I32" s="24">
        <v>316</v>
      </c>
      <c r="J32" s="24">
        <v>1</v>
      </c>
    </row>
    <row r="33" spans="1:10">
      <c r="A33" s="23" t="s">
        <v>146</v>
      </c>
      <c r="B33" s="24">
        <v>504</v>
      </c>
      <c r="C33" s="24">
        <v>94</v>
      </c>
      <c r="D33" s="24">
        <v>274</v>
      </c>
      <c r="E33" s="24">
        <v>118</v>
      </c>
      <c r="F33" s="24">
        <v>9</v>
      </c>
      <c r="G33" s="24">
        <v>2</v>
      </c>
      <c r="H33" s="24">
        <v>7</v>
      </c>
      <c r="I33" s="24">
        <v>486</v>
      </c>
      <c r="J33" s="24">
        <v>11</v>
      </c>
    </row>
    <row r="34" spans="1:10">
      <c r="A34" s="23" t="s">
        <v>147</v>
      </c>
      <c r="B34" s="24">
        <v>143</v>
      </c>
      <c r="C34" s="24">
        <v>28</v>
      </c>
      <c r="D34" s="24">
        <v>72</v>
      </c>
      <c r="E34" s="24">
        <v>35</v>
      </c>
      <c r="F34" s="24">
        <v>6</v>
      </c>
      <c r="G34" s="24">
        <v>1</v>
      </c>
      <c r="H34" s="24">
        <v>1</v>
      </c>
      <c r="I34" s="24">
        <v>135</v>
      </c>
      <c r="J34" s="24">
        <v>7</v>
      </c>
    </row>
    <row r="35" spans="1:10">
      <c r="A35" s="23" t="s">
        <v>148</v>
      </c>
      <c r="B35" s="24">
        <v>168</v>
      </c>
      <c r="C35" s="24">
        <v>40</v>
      </c>
      <c r="D35" s="24">
        <v>92</v>
      </c>
      <c r="E35" s="24">
        <v>29</v>
      </c>
      <c r="F35" s="24">
        <v>5</v>
      </c>
      <c r="G35" s="24">
        <v>1</v>
      </c>
      <c r="H35" s="24">
        <v>1</v>
      </c>
      <c r="I35" s="24">
        <v>161</v>
      </c>
      <c r="J35" s="24">
        <v>6</v>
      </c>
    </row>
    <row r="36" spans="1:10">
      <c r="A36" s="23" t="s">
        <v>149</v>
      </c>
      <c r="B36" s="24">
        <v>1270</v>
      </c>
      <c r="C36" s="24">
        <v>154</v>
      </c>
      <c r="D36" s="24">
        <v>634</v>
      </c>
      <c r="E36" s="24">
        <v>413</v>
      </c>
      <c r="F36" s="24">
        <v>54</v>
      </c>
      <c r="G36" s="24">
        <v>4</v>
      </c>
      <c r="H36" s="24">
        <v>11</v>
      </c>
      <c r="I36" s="24">
        <v>1201</v>
      </c>
      <c r="J36" s="24">
        <v>58</v>
      </c>
    </row>
    <row r="37" spans="1:10">
      <c r="A37" s="23" t="s">
        <v>150</v>
      </c>
      <c r="B37" s="24">
        <v>1642</v>
      </c>
      <c r="C37" s="24">
        <v>164</v>
      </c>
      <c r="D37" s="24">
        <v>740</v>
      </c>
      <c r="E37" s="24">
        <v>591</v>
      </c>
      <c r="F37" s="24">
        <v>118</v>
      </c>
      <c r="G37" s="24">
        <v>15</v>
      </c>
      <c r="H37" s="24">
        <v>14</v>
      </c>
      <c r="I37" s="24">
        <v>1495</v>
      </c>
      <c r="J37" s="24">
        <v>133</v>
      </c>
    </row>
    <row r="38" spans="1:10">
      <c r="A38" s="23" t="s">
        <v>151</v>
      </c>
      <c r="B38" s="24">
        <v>2266</v>
      </c>
      <c r="C38" s="24">
        <v>178</v>
      </c>
      <c r="D38" s="24">
        <v>886</v>
      </c>
      <c r="E38" s="24">
        <v>832</v>
      </c>
      <c r="F38" s="24">
        <v>278</v>
      </c>
      <c r="G38" s="24">
        <v>69</v>
      </c>
      <c r="H38" s="24">
        <v>23</v>
      </c>
      <c r="I38" s="24">
        <v>1896</v>
      </c>
      <c r="J38" s="24">
        <v>347</v>
      </c>
    </row>
    <row r="39" spans="1:10">
      <c r="A39" s="23" t="s">
        <v>152</v>
      </c>
      <c r="B39" s="24">
        <v>121</v>
      </c>
      <c r="C39" s="24">
        <v>8</v>
      </c>
      <c r="D39" s="24">
        <v>27</v>
      </c>
      <c r="E39" s="24">
        <v>37</v>
      </c>
      <c r="F39" s="24">
        <v>29</v>
      </c>
      <c r="G39" s="24">
        <v>18</v>
      </c>
      <c r="H39" s="24">
        <v>2</v>
      </c>
      <c r="I39" s="24">
        <v>72</v>
      </c>
      <c r="J39" s="24">
        <v>47</v>
      </c>
    </row>
    <row r="40" spans="1:10">
      <c r="A40" s="23" t="s">
        <v>128</v>
      </c>
      <c r="B40" s="24">
        <v>46</v>
      </c>
      <c r="C40" s="24">
        <v>1</v>
      </c>
      <c r="D40" s="24">
        <v>14</v>
      </c>
      <c r="E40" s="24">
        <v>12</v>
      </c>
      <c r="F40" s="24">
        <v>10</v>
      </c>
      <c r="G40" s="24">
        <v>7</v>
      </c>
      <c r="H40" s="24">
        <v>2</v>
      </c>
      <c r="I40" s="24">
        <v>27</v>
      </c>
      <c r="J40" s="24">
        <v>17</v>
      </c>
    </row>
    <row r="41" spans="1:10">
      <c r="A41" s="8" t="s">
        <v>153</v>
      </c>
      <c r="B41" s="8"/>
      <c r="C41" s="8"/>
      <c r="D41" s="8"/>
      <c r="E41" s="8"/>
      <c r="F41" s="8"/>
      <c r="G41" s="8"/>
      <c r="H41" s="8"/>
      <c r="I41" s="8"/>
      <c r="J41" s="8"/>
    </row>
    <row r="42" spans="1:10">
      <c r="A42" s="23" t="s">
        <v>154</v>
      </c>
      <c r="B42" s="24">
        <v>1344</v>
      </c>
      <c r="C42" s="24">
        <v>154</v>
      </c>
      <c r="D42" s="24">
        <v>655</v>
      </c>
      <c r="E42" s="24">
        <v>418</v>
      </c>
      <c r="F42" s="24">
        <v>95</v>
      </c>
      <c r="G42" s="24">
        <v>14</v>
      </c>
      <c r="H42" s="24">
        <v>8</v>
      </c>
      <c r="I42" s="24">
        <v>1227</v>
      </c>
      <c r="J42" s="24">
        <v>109</v>
      </c>
    </row>
    <row r="43" spans="1:10">
      <c r="A43" s="23" t="s">
        <v>155</v>
      </c>
      <c r="B43" s="24">
        <v>1107</v>
      </c>
      <c r="C43" s="24">
        <v>103</v>
      </c>
      <c r="D43" s="24">
        <v>456</v>
      </c>
      <c r="E43" s="24">
        <v>378</v>
      </c>
      <c r="F43" s="24">
        <v>137</v>
      </c>
      <c r="G43" s="24">
        <v>26</v>
      </c>
      <c r="H43" s="24">
        <v>7</v>
      </c>
      <c r="I43" s="24">
        <v>937</v>
      </c>
      <c r="J43" s="24">
        <v>163</v>
      </c>
    </row>
    <row r="44" spans="1:10">
      <c r="A44" s="23" t="s">
        <v>156</v>
      </c>
      <c r="B44" s="24">
        <v>1006</v>
      </c>
      <c r="C44" s="24">
        <v>88</v>
      </c>
      <c r="D44" s="24">
        <v>341</v>
      </c>
      <c r="E44" s="24">
        <v>347</v>
      </c>
      <c r="F44" s="24">
        <v>165</v>
      </c>
      <c r="G44" s="24">
        <v>57</v>
      </c>
      <c r="H44" s="24">
        <v>8</v>
      </c>
      <c r="I44" s="24">
        <v>776</v>
      </c>
      <c r="J44" s="24">
        <v>222</v>
      </c>
    </row>
    <row r="45" spans="1:10">
      <c r="A45" s="23" t="s">
        <v>157</v>
      </c>
      <c r="B45" s="24">
        <v>541</v>
      </c>
      <c r="C45" s="24">
        <v>35</v>
      </c>
      <c r="D45" s="24">
        <v>206</v>
      </c>
      <c r="E45" s="24">
        <v>201</v>
      </c>
      <c r="F45" s="24">
        <v>74</v>
      </c>
      <c r="G45" s="24">
        <v>23</v>
      </c>
      <c r="H45" s="24">
        <v>2</v>
      </c>
      <c r="I45" s="24">
        <v>442</v>
      </c>
      <c r="J45" s="24">
        <v>97</v>
      </c>
    </row>
    <row r="46" spans="1:10">
      <c r="A46" s="23" t="s">
        <v>158</v>
      </c>
      <c r="B46" s="24">
        <v>1510</v>
      </c>
      <c r="C46" s="24">
        <v>131</v>
      </c>
      <c r="D46" s="24">
        <v>618</v>
      </c>
      <c r="E46" s="24">
        <v>530</v>
      </c>
      <c r="F46" s="24">
        <v>175</v>
      </c>
      <c r="G46" s="24">
        <v>44</v>
      </c>
      <c r="H46" s="24">
        <v>12</v>
      </c>
      <c r="I46" s="24">
        <v>1279</v>
      </c>
      <c r="J46" s="24">
        <v>219</v>
      </c>
    </row>
    <row r="47" spans="1:10">
      <c r="A47" s="23" t="s">
        <v>159</v>
      </c>
      <c r="B47" s="24">
        <v>1011</v>
      </c>
      <c r="C47" s="24">
        <v>89</v>
      </c>
      <c r="D47" s="24">
        <v>384</v>
      </c>
      <c r="E47" s="24">
        <v>358</v>
      </c>
      <c r="F47" s="24">
        <v>140</v>
      </c>
      <c r="G47" s="24">
        <v>32</v>
      </c>
      <c r="H47" s="24">
        <v>8</v>
      </c>
      <c r="I47" s="24">
        <v>831</v>
      </c>
      <c r="J47" s="24">
        <v>172</v>
      </c>
    </row>
    <row r="48" spans="1:10">
      <c r="A48" s="23" t="s">
        <v>160</v>
      </c>
      <c r="B48" s="24">
        <v>1234</v>
      </c>
      <c r="C48" s="24">
        <v>106</v>
      </c>
      <c r="D48" s="24">
        <v>511</v>
      </c>
      <c r="E48" s="24">
        <v>431</v>
      </c>
      <c r="F48" s="24">
        <v>142</v>
      </c>
      <c r="G48" s="24">
        <v>36</v>
      </c>
      <c r="H48" s="24">
        <v>8</v>
      </c>
      <c r="I48" s="24">
        <v>1048</v>
      </c>
      <c r="J48" s="24">
        <v>178</v>
      </c>
    </row>
    <row r="49" spans="1:10">
      <c r="A49" s="23" t="s">
        <v>161</v>
      </c>
      <c r="B49" s="24">
        <v>443</v>
      </c>
      <c r="C49" s="24">
        <v>72</v>
      </c>
      <c r="D49" s="24">
        <v>201</v>
      </c>
      <c r="E49" s="24">
        <v>126</v>
      </c>
      <c r="F49" s="24">
        <v>32</v>
      </c>
      <c r="G49" s="24">
        <v>7</v>
      </c>
      <c r="H49" s="24">
        <v>5</v>
      </c>
      <c r="I49" s="24">
        <v>399</v>
      </c>
      <c r="J49" s="24">
        <v>39</v>
      </c>
    </row>
    <row r="50" spans="1:10">
      <c r="A50" s="23" t="s">
        <v>162</v>
      </c>
      <c r="B50" s="24">
        <v>1237</v>
      </c>
      <c r="C50" s="24">
        <v>136</v>
      </c>
      <c r="D50" s="24">
        <v>522</v>
      </c>
      <c r="E50" s="24">
        <v>423</v>
      </c>
      <c r="F50" s="24">
        <v>118</v>
      </c>
      <c r="G50" s="24">
        <v>30</v>
      </c>
      <c r="H50" s="24">
        <v>8</v>
      </c>
      <c r="I50" s="24">
        <v>1081</v>
      </c>
      <c r="J50" s="24">
        <v>148</v>
      </c>
    </row>
    <row r="51" spans="1:10">
      <c r="A51" s="23" t="s">
        <v>152</v>
      </c>
      <c r="B51" s="24">
        <v>81</v>
      </c>
      <c r="C51" s="24">
        <v>5</v>
      </c>
      <c r="D51" s="24">
        <v>25</v>
      </c>
      <c r="E51" s="24">
        <v>30</v>
      </c>
      <c r="F51" s="24">
        <v>15</v>
      </c>
      <c r="G51" s="24">
        <v>5</v>
      </c>
      <c r="H51" s="24">
        <v>1</v>
      </c>
      <c r="I51" s="24">
        <v>60</v>
      </c>
      <c r="J51" s="24">
        <v>20</v>
      </c>
    </row>
    <row r="52" spans="1:10">
      <c r="A52" s="23" t="s">
        <v>163</v>
      </c>
      <c r="B52" s="24">
        <v>67</v>
      </c>
      <c r="C52" s="24">
        <v>5</v>
      </c>
      <c r="D52" s="24">
        <v>24</v>
      </c>
      <c r="E52" s="24">
        <v>21</v>
      </c>
      <c r="F52" s="24">
        <v>9</v>
      </c>
      <c r="G52" s="24">
        <v>5</v>
      </c>
      <c r="H52" s="24">
        <v>3</v>
      </c>
      <c r="I52" s="24">
        <v>50</v>
      </c>
      <c r="J52" s="24">
        <v>14</v>
      </c>
    </row>
    <row r="53" spans="1:10">
      <c r="A53" s="23" t="s">
        <v>128</v>
      </c>
      <c r="B53" s="24">
        <v>52</v>
      </c>
      <c r="C53" s="24">
        <v>2</v>
      </c>
      <c r="D53" s="24">
        <v>19</v>
      </c>
      <c r="E53" s="24">
        <v>20</v>
      </c>
      <c r="F53" s="24">
        <v>8</v>
      </c>
      <c r="G53" s="24">
        <v>1</v>
      </c>
      <c r="H53" s="24">
        <v>2</v>
      </c>
      <c r="I53" s="24">
        <v>41</v>
      </c>
      <c r="J53" s="24">
        <v>9</v>
      </c>
    </row>
    <row r="54" spans="1:10">
      <c r="A54" s="8" t="s">
        <v>164</v>
      </c>
      <c r="B54" s="8"/>
      <c r="C54" s="8"/>
      <c r="D54" s="8"/>
      <c r="E54" s="8"/>
      <c r="F54" s="8"/>
      <c r="G54" s="8"/>
      <c r="H54" s="8"/>
      <c r="I54" s="8"/>
      <c r="J54" s="8"/>
    </row>
    <row r="55" spans="1:10">
      <c r="A55" s="23" t="s">
        <v>165</v>
      </c>
      <c r="B55" s="24">
        <v>209</v>
      </c>
      <c r="C55" s="24">
        <v>209</v>
      </c>
      <c r="D55" s="24">
        <v>0</v>
      </c>
      <c r="E55" s="24">
        <v>0</v>
      </c>
      <c r="F55" s="24">
        <v>0</v>
      </c>
      <c r="G55" s="24">
        <v>0</v>
      </c>
      <c r="H55" s="24">
        <v>0</v>
      </c>
      <c r="I55" s="24">
        <v>209</v>
      </c>
      <c r="J55" s="24">
        <v>0</v>
      </c>
    </row>
    <row r="56" spans="1:10">
      <c r="A56" s="23" t="s">
        <v>166</v>
      </c>
      <c r="B56" s="24">
        <v>1043</v>
      </c>
      <c r="C56" s="24">
        <v>0</v>
      </c>
      <c r="D56" s="24">
        <v>1043</v>
      </c>
      <c r="E56" s="24">
        <v>0</v>
      </c>
      <c r="F56" s="24">
        <v>0</v>
      </c>
      <c r="G56" s="24">
        <v>0</v>
      </c>
      <c r="H56" s="24">
        <v>0</v>
      </c>
      <c r="I56" s="24">
        <v>1043</v>
      </c>
      <c r="J56" s="24">
        <v>0</v>
      </c>
    </row>
    <row r="57" spans="1:10">
      <c r="A57" s="23" t="s">
        <v>167</v>
      </c>
      <c r="B57" s="24">
        <v>963</v>
      </c>
      <c r="C57" s="24">
        <v>0</v>
      </c>
      <c r="D57" s="24">
        <v>0</v>
      </c>
      <c r="E57" s="24">
        <v>963</v>
      </c>
      <c r="F57" s="24">
        <v>0</v>
      </c>
      <c r="G57" s="24">
        <v>0</v>
      </c>
      <c r="H57" s="24">
        <v>0</v>
      </c>
      <c r="I57" s="24">
        <v>963</v>
      </c>
      <c r="J57" s="24">
        <v>0</v>
      </c>
    </row>
    <row r="58" spans="1:10">
      <c r="A58" s="23" t="s">
        <v>168</v>
      </c>
      <c r="B58" s="24">
        <v>338</v>
      </c>
      <c r="C58" s="24">
        <v>0</v>
      </c>
      <c r="D58" s="24">
        <v>0</v>
      </c>
      <c r="E58" s="24">
        <v>0</v>
      </c>
      <c r="F58" s="24">
        <v>338</v>
      </c>
      <c r="G58" s="24">
        <v>0</v>
      </c>
      <c r="H58" s="24">
        <v>0</v>
      </c>
      <c r="I58" s="24">
        <v>0</v>
      </c>
      <c r="J58" s="24">
        <v>338</v>
      </c>
    </row>
    <row r="59" spans="1:10">
      <c r="A59" s="23" t="s">
        <v>169</v>
      </c>
      <c r="B59" s="24">
        <v>94</v>
      </c>
      <c r="C59" s="24">
        <v>0</v>
      </c>
      <c r="D59" s="24">
        <v>0</v>
      </c>
      <c r="E59" s="24">
        <v>0</v>
      </c>
      <c r="F59" s="24">
        <v>0</v>
      </c>
      <c r="G59" s="24">
        <v>94</v>
      </c>
      <c r="H59" s="24">
        <v>0</v>
      </c>
      <c r="I59" s="24">
        <v>0</v>
      </c>
      <c r="J59" s="24">
        <v>94</v>
      </c>
    </row>
    <row r="60" spans="1:10">
      <c r="A60" s="23" t="s">
        <v>128</v>
      </c>
      <c r="B60" s="24">
        <v>30</v>
      </c>
      <c r="C60" s="24">
        <v>0</v>
      </c>
      <c r="D60" s="24">
        <v>0</v>
      </c>
      <c r="E60" s="24">
        <v>0</v>
      </c>
      <c r="F60" s="24">
        <v>0</v>
      </c>
      <c r="G60" s="24">
        <v>0</v>
      </c>
      <c r="H60" s="24">
        <v>30</v>
      </c>
      <c r="I60" s="24">
        <v>0</v>
      </c>
      <c r="J60" s="24">
        <v>0</v>
      </c>
    </row>
    <row r="61" spans="1:10">
      <c r="A61" s="8" t="s">
        <v>170</v>
      </c>
      <c r="B61" s="8"/>
      <c r="C61" s="8"/>
      <c r="D61" s="8"/>
      <c r="E61" s="8"/>
      <c r="F61" s="8"/>
      <c r="G61" s="8"/>
      <c r="H61" s="8"/>
      <c r="I61" s="8"/>
      <c r="J61" s="8"/>
    </row>
    <row r="62" spans="1:10">
      <c r="A62" s="23" t="s">
        <v>171</v>
      </c>
      <c r="B62" s="24">
        <v>386</v>
      </c>
      <c r="C62" s="24">
        <v>37</v>
      </c>
      <c r="D62" s="24">
        <v>130</v>
      </c>
      <c r="E62" s="24">
        <v>134</v>
      </c>
      <c r="F62" s="24">
        <v>64</v>
      </c>
      <c r="G62" s="24">
        <v>21</v>
      </c>
      <c r="H62" s="24">
        <v>0</v>
      </c>
      <c r="I62" s="24">
        <v>301</v>
      </c>
      <c r="J62" s="24">
        <v>85</v>
      </c>
    </row>
    <row r="63" spans="1:10">
      <c r="A63" s="23" t="s">
        <v>172</v>
      </c>
      <c r="B63" s="24">
        <v>919</v>
      </c>
      <c r="C63" s="24">
        <v>56</v>
      </c>
      <c r="D63" s="24">
        <v>351</v>
      </c>
      <c r="E63" s="24">
        <v>344</v>
      </c>
      <c r="F63" s="24">
        <v>130</v>
      </c>
      <c r="G63" s="24">
        <v>36</v>
      </c>
      <c r="H63" s="24">
        <v>2</v>
      </c>
      <c r="I63" s="24">
        <v>751</v>
      </c>
      <c r="J63" s="24">
        <v>166</v>
      </c>
    </row>
    <row r="64" spans="1:10">
      <c r="A64" s="23" t="s">
        <v>173</v>
      </c>
      <c r="B64" s="24">
        <v>978</v>
      </c>
      <c r="C64" s="24">
        <v>80</v>
      </c>
      <c r="D64" s="24">
        <v>403</v>
      </c>
      <c r="E64" s="24">
        <v>362</v>
      </c>
      <c r="F64" s="24">
        <v>109</v>
      </c>
      <c r="G64" s="24">
        <v>23</v>
      </c>
      <c r="H64" s="24">
        <v>1</v>
      </c>
      <c r="I64" s="24">
        <v>845</v>
      </c>
      <c r="J64" s="24">
        <v>132</v>
      </c>
    </row>
    <row r="65" spans="1:10">
      <c r="A65" s="23" t="s">
        <v>174</v>
      </c>
      <c r="B65" s="24">
        <v>347</v>
      </c>
      <c r="C65" s="24">
        <v>34</v>
      </c>
      <c r="D65" s="24">
        <v>150</v>
      </c>
      <c r="E65" s="24">
        <v>119</v>
      </c>
      <c r="F65" s="24">
        <v>30</v>
      </c>
      <c r="G65" s="24">
        <v>12</v>
      </c>
      <c r="H65" s="24">
        <v>2</v>
      </c>
      <c r="I65" s="24">
        <v>303</v>
      </c>
      <c r="J65" s="24">
        <v>42</v>
      </c>
    </row>
    <row r="66" spans="1:10">
      <c r="A66" s="23" t="s">
        <v>128</v>
      </c>
      <c r="B66" s="24">
        <v>47</v>
      </c>
      <c r="C66" s="24">
        <v>2</v>
      </c>
      <c r="D66" s="24">
        <v>9</v>
      </c>
      <c r="E66" s="24">
        <v>4</v>
      </c>
      <c r="F66" s="24">
        <v>5</v>
      </c>
      <c r="G66" s="24">
        <v>2</v>
      </c>
      <c r="H66" s="24">
        <v>25</v>
      </c>
      <c r="I66" s="24">
        <v>15</v>
      </c>
      <c r="J66" s="24">
        <v>7</v>
      </c>
    </row>
    <row r="67" spans="1:10">
      <c r="A67" s="8" t="s">
        <v>175</v>
      </c>
      <c r="B67" s="8"/>
      <c r="C67" s="8"/>
      <c r="D67" s="8"/>
      <c r="E67" s="8"/>
      <c r="F67" s="8"/>
      <c r="G67" s="8"/>
      <c r="H67" s="8"/>
      <c r="I67" s="8"/>
      <c r="J67" s="8"/>
    </row>
    <row r="68" spans="1:10">
      <c r="A68" s="23" t="s">
        <v>176</v>
      </c>
      <c r="B68" s="24">
        <v>425</v>
      </c>
      <c r="C68" s="24">
        <v>64</v>
      </c>
      <c r="D68" s="24">
        <v>241</v>
      </c>
      <c r="E68" s="24">
        <v>106</v>
      </c>
      <c r="F68" s="24">
        <v>14</v>
      </c>
      <c r="G68" s="24">
        <v>0</v>
      </c>
      <c r="H68" s="24">
        <v>0</v>
      </c>
      <c r="I68" s="24">
        <v>411</v>
      </c>
      <c r="J68" s="24">
        <v>14</v>
      </c>
    </row>
    <row r="69" spans="1:10">
      <c r="A69" s="23" t="s">
        <v>177</v>
      </c>
      <c r="B69" s="24">
        <v>811</v>
      </c>
      <c r="C69" s="24">
        <v>116</v>
      </c>
      <c r="D69" s="24">
        <v>428</v>
      </c>
      <c r="E69" s="24">
        <v>225</v>
      </c>
      <c r="F69" s="24">
        <v>36</v>
      </c>
      <c r="G69" s="24">
        <v>3</v>
      </c>
      <c r="H69" s="24">
        <v>3</v>
      </c>
      <c r="I69" s="24">
        <v>769</v>
      </c>
      <c r="J69" s="24">
        <v>39</v>
      </c>
    </row>
    <row r="70" spans="1:10">
      <c r="A70" s="23" t="s">
        <v>178</v>
      </c>
      <c r="B70" s="24">
        <v>207</v>
      </c>
      <c r="C70" s="24">
        <v>38</v>
      </c>
      <c r="D70" s="24">
        <v>99</v>
      </c>
      <c r="E70" s="24">
        <v>63</v>
      </c>
      <c r="F70" s="24">
        <v>5</v>
      </c>
      <c r="G70" s="24">
        <v>1</v>
      </c>
      <c r="H70" s="24">
        <v>1</v>
      </c>
      <c r="I70" s="24">
        <v>200</v>
      </c>
      <c r="J70" s="24">
        <v>6</v>
      </c>
    </row>
    <row r="71" spans="1:10">
      <c r="A71" s="23" t="s">
        <v>179</v>
      </c>
      <c r="B71" s="24">
        <v>154</v>
      </c>
      <c r="C71" s="24">
        <v>46</v>
      </c>
      <c r="D71" s="24">
        <v>80</v>
      </c>
      <c r="E71" s="24">
        <v>21</v>
      </c>
      <c r="F71" s="24">
        <v>5</v>
      </c>
      <c r="G71" s="24">
        <v>2</v>
      </c>
      <c r="H71" s="24">
        <v>0</v>
      </c>
      <c r="I71" s="24">
        <v>147</v>
      </c>
      <c r="J71" s="24">
        <v>7</v>
      </c>
    </row>
    <row r="72" spans="1:10">
      <c r="A72" s="23" t="s">
        <v>180</v>
      </c>
      <c r="B72" s="24">
        <v>318</v>
      </c>
      <c r="C72" s="24">
        <v>57</v>
      </c>
      <c r="D72" s="24">
        <v>164</v>
      </c>
      <c r="E72" s="24">
        <v>79</v>
      </c>
      <c r="F72" s="24">
        <v>14</v>
      </c>
      <c r="G72" s="24">
        <v>4</v>
      </c>
      <c r="H72" s="24">
        <v>0</v>
      </c>
      <c r="I72" s="24">
        <v>300</v>
      </c>
      <c r="J72" s="24">
        <v>18</v>
      </c>
    </row>
    <row r="73" spans="1:10">
      <c r="A73" s="23" t="s">
        <v>181</v>
      </c>
      <c r="B73" s="24">
        <v>203</v>
      </c>
      <c r="C73" s="24">
        <v>44</v>
      </c>
      <c r="D73" s="24">
        <v>102</v>
      </c>
      <c r="E73" s="24">
        <v>50</v>
      </c>
      <c r="F73" s="24">
        <v>5</v>
      </c>
      <c r="G73" s="24">
        <v>1</v>
      </c>
      <c r="H73" s="24">
        <v>1</v>
      </c>
      <c r="I73" s="24">
        <v>196</v>
      </c>
      <c r="J73" s="24">
        <v>6</v>
      </c>
    </row>
    <row r="74" spans="1:10">
      <c r="A74" s="23" t="s">
        <v>182</v>
      </c>
      <c r="B74" s="24">
        <v>79</v>
      </c>
      <c r="C74" s="24">
        <v>19</v>
      </c>
      <c r="D74" s="24">
        <v>37</v>
      </c>
      <c r="E74" s="24">
        <v>14</v>
      </c>
      <c r="F74" s="24">
        <v>6</v>
      </c>
      <c r="G74" s="24">
        <v>3</v>
      </c>
      <c r="H74" s="24">
        <v>0</v>
      </c>
      <c r="I74" s="24">
        <v>70</v>
      </c>
      <c r="J74" s="24">
        <v>9</v>
      </c>
    </row>
    <row r="75" spans="1:10">
      <c r="A75" s="23" t="s">
        <v>183</v>
      </c>
      <c r="B75" s="24">
        <v>68</v>
      </c>
      <c r="C75" s="24">
        <v>21</v>
      </c>
      <c r="D75" s="24">
        <v>30</v>
      </c>
      <c r="E75" s="24">
        <v>15</v>
      </c>
      <c r="F75" s="24">
        <v>2</v>
      </c>
      <c r="G75" s="24">
        <v>0</v>
      </c>
      <c r="H75" s="24">
        <v>0</v>
      </c>
      <c r="I75" s="24">
        <v>66</v>
      </c>
      <c r="J75" s="24">
        <v>2</v>
      </c>
    </row>
    <row r="76" spans="1:10">
      <c r="A76" s="23" t="s">
        <v>184</v>
      </c>
      <c r="B76" s="24">
        <v>586</v>
      </c>
      <c r="C76" s="24">
        <v>83</v>
      </c>
      <c r="D76" s="24">
        <v>293</v>
      </c>
      <c r="E76" s="24">
        <v>178</v>
      </c>
      <c r="F76" s="24">
        <v>26</v>
      </c>
      <c r="G76" s="24">
        <v>6</v>
      </c>
      <c r="H76" s="24">
        <v>0</v>
      </c>
      <c r="I76" s="24">
        <v>554</v>
      </c>
      <c r="J76" s="24">
        <v>32</v>
      </c>
    </row>
    <row r="77" spans="1:10">
      <c r="A77" s="23" t="s">
        <v>185</v>
      </c>
      <c r="B77" s="24">
        <v>276</v>
      </c>
      <c r="C77" s="24">
        <v>58</v>
      </c>
      <c r="D77" s="24">
        <v>146</v>
      </c>
      <c r="E77" s="24">
        <v>63</v>
      </c>
      <c r="F77" s="24">
        <v>9</v>
      </c>
      <c r="G77" s="24">
        <v>0</v>
      </c>
      <c r="H77" s="24">
        <v>0</v>
      </c>
      <c r="I77" s="24">
        <v>267</v>
      </c>
      <c r="J77" s="24">
        <v>9</v>
      </c>
    </row>
    <row r="78" spans="1:10">
      <c r="A78" s="23" t="s">
        <v>152</v>
      </c>
      <c r="B78" s="24">
        <v>197</v>
      </c>
      <c r="C78" s="24">
        <v>15</v>
      </c>
      <c r="D78" s="24">
        <v>78</v>
      </c>
      <c r="E78" s="24">
        <v>77</v>
      </c>
      <c r="F78" s="24">
        <v>24</v>
      </c>
      <c r="G78" s="24">
        <v>2</v>
      </c>
      <c r="H78" s="24">
        <v>1</v>
      </c>
      <c r="I78" s="24">
        <v>170</v>
      </c>
      <c r="J78" s="24">
        <v>26</v>
      </c>
    </row>
    <row r="79" spans="1:10">
      <c r="A79" s="23" t="s">
        <v>186</v>
      </c>
      <c r="B79" s="24">
        <v>944</v>
      </c>
      <c r="C79" s="24">
        <v>16</v>
      </c>
      <c r="D79" s="24">
        <v>211</v>
      </c>
      <c r="E79" s="24">
        <v>399</v>
      </c>
      <c r="F79" s="24">
        <v>223</v>
      </c>
      <c r="G79" s="24">
        <v>77</v>
      </c>
      <c r="H79" s="24">
        <v>18</v>
      </c>
      <c r="I79" s="24">
        <v>626</v>
      </c>
      <c r="J79" s="24">
        <v>300</v>
      </c>
    </row>
    <row r="80" spans="1:10">
      <c r="A80" s="23" t="s">
        <v>128</v>
      </c>
      <c r="B80" s="24">
        <v>41</v>
      </c>
      <c r="C80" s="24">
        <v>6</v>
      </c>
      <c r="D80" s="24">
        <v>16</v>
      </c>
      <c r="E80" s="24">
        <v>7</v>
      </c>
      <c r="F80" s="24">
        <v>4</v>
      </c>
      <c r="G80" s="24">
        <v>0</v>
      </c>
      <c r="H80" s="24">
        <v>8</v>
      </c>
      <c r="I80" s="24">
        <v>29</v>
      </c>
      <c r="J80" s="24">
        <v>4</v>
      </c>
    </row>
    <row r="81" spans="1:10">
      <c r="A81" s="8" t="s">
        <v>187</v>
      </c>
      <c r="B81" s="8"/>
      <c r="C81" s="8"/>
      <c r="D81" s="8"/>
      <c r="E81" s="8"/>
      <c r="F81" s="8"/>
      <c r="G81" s="8"/>
      <c r="H81" s="8"/>
      <c r="I81" s="8"/>
      <c r="J81" s="8"/>
    </row>
    <row r="82" spans="1:10">
      <c r="A82" s="23" t="s">
        <v>188</v>
      </c>
      <c r="B82" s="24">
        <v>2041</v>
      </c>
      <c r="C82" s="24">
        <v>175</v>
      </c>
      <c r="D82" s="24">
        <v>842</v>
      </c>
      <c r="E82" s="24">
        <v>726</v>
      </c>
      <c r="F82" s="24">
        <v>227</v>
      </c>
      <c r="G82" s="24">
        <v>51</v>
      </c>
      <c r="H82" s="24">
        <v>20</v>
      </c>
      <c r="I82" s="24">
        <v>1743</v>
      </c>
      <c r="J82" s="24">
        <v>278</v>
      </c>
    </row>
    <row r="83" spans="1:10">
      <c r="A83" s="23" t="s">
        <v>189</v>
      </c>
      <c r="B83" s="24">
        <v>221</v>
      </c>
      <c r="C83" s="24">
        <v>16</v>
      </c>
      <c r="D83" s="24">
        <v>84</v>
      </c>
      <c r="E83" s="24">
        <v>85</v>
      </c>
      <c r="F83" s="24">
        <v>29</v>
      </c>
      <c r="G83" s="24">
        <v>7</v>
      </c>
      <c r="H83" s="24">
        <v>0</v>
      </c>
      <c r="I83" s="24">
        <v>185</v>
      </c>
      <c r="J83" s="24">
        <v>36</v>
      </c>
    </row>
    <row r="84" spans="1:10">
      <c r="A84" s="23" t="s">
        <v>190</v>
      </c>
      <c r="B84" s="24">
        <v>64</v>
      </c>
      <c r="C84" s="24">
        <v>3</v>
      </c>
      <c r="D84" s="24">
        <v>19</v>
      </c>
      <c r="E84" s="24">
        <v>25</v>
      </c>
      <c r="F84" s="24">
        <v>10</v>
      </c>
      <c r="G84" s="24">
        <v>6</v>
      </c>
      <c r="H84" s="24">
        <v>1</v>
      </c>
      <c r="I84" s="24">
        <v>47</v>
      </c>
      <c r="J84" s="24">
        <v>16</v>
      </c>
    </row>
    <row r="85" spans="1:10">
      <c r="A85" s="23" t="s">
        <v>191</v>
      </c>
      <c r="B85" s="24">
        <v>158</v>
      </c>
      <c r="C85" s="24">
        <v>4</v>
      </c>
      <c r="D85" s="24">
        <v>40</v>
      </c>
      <c r="E85" s="24">
        <v>54</v>
      </c>
      <c r="F85" s="24">
        <v>39</v>
      </c>
      <c r="G85" s="24">
        <v>18</v>
      </c>
      <c r="H85" s="24">
        <v>3</v>
      </c>
      <c r="I85" s="24">
        <v>98</v>
      </c>
      <c r="J85" s="24">
        <v>57</v>
      </c>
    </row>
    <row r="86" spans="1:10">
      <c r="A86" s="23" t="s">
        <v>192</v>
      </c>
      <c r="B86" s="24">
        <v>120</v>
      </c>
      <c r="C86" s="24">
        <v>6</v>
      </c>
      <c r="D86" s="24">
        <v>37</v>
      </c>
      <c r="E86" s="24">
        <v>51</v>
      </c>
      <c r="F86" s="24">
        <v>18</v>
      </c>
      <c r="G86" s="24">
        <v>6</v>
      </c>
      <c r="H86" s="24">
        <v>2</v>
      </c>
      <c r="I86" s="24">
        <v>94</v>
      </c>
      <c r="J86" s="24">
        <v>24</v>
      </c>
    </row>
    <row r="87" spans="1:10">
      <c r="A87" s="23" t="s">
        <v>193</v>
      </c>
      <c r="B87" s="24">
        <v>10</v>
      </c>
      <c r="C87" s="24">
        <v>1</v>
      </c>
      <c r="D87" s="24">
        <v>2</v>
      </c>
      <c r="E87" s="24">
        <v>3</v>
      </c>
      <c r="F87" s="24">
        <v>3</v>
      </c>
      <c r="G87" s="24">
        <v>1</v>
      </c>
      <c r="H87" s="24">
        <v>0</v>
      </c>
      <c r="I87" s="24">
        <v>6</v>
      </c>
      <c r="J87" s="24">
        <v>4</v>
      </c>
    </row>
    <row r="88" spans="1:10">
      <c r="A88" s="23" t="s">
        <v>152</v>
      </c>
      <c r="B88" s="24">
        <v>39</v>
      </c>
      <c r="C88" s="24">
        <v>2</v>
      </c>
      <c r="D88" s="24">
        <v>10</v>
      </c>
      <c r="E88" s="24">
        <v>12</v>
      </c>
      <c r="F88" s="24">
        <v>10</v>
      </c>
      <c r="G88" s="24">
        <v>4</v>
      </c>
      <c r="H88" s="24">
        <v>1</v>
      </c>
      <c r="I88" s="24">
        <v>24</v>
      </c>
      <c r="J88" s="24">
        <v>14</v>
      </c>
    </row>
    <row r="89" spans="1:10">
      <c r="A89" s="23" t="s">
        <v>128</v>
      </c>
      <c r="B89" s="24">
        <v>24</v>
      </c>
      <c r="C89" s="24">
        <v>2</v>
      </c>
      <c r="D89" s="24">
        <v>9</v>
      </c>
      <c r="E89" s="24">
        <v>7</v>
      </c>
      <c r="F89" s="24">
        <v>2</v>
      </c>
      <c r="G89" s="24">
        <v>1</v>
      </c>
      <c r="H89" s="24">
        <v>3</v>
      </c>
      <c r="I89" s="24">
        <v>18</v>
      </c>
      <c r="J89" s="24">
        <v>3</v>
      </c>
    </row>
    <row r="90" spans="1:10">
      <c r="A90" s="8" t="s">
        <v>194</v>
      </c>
      <c r="B90" s="8"/>
      <c r="C90" s="8"/>
      <c r="D90" s="8"/>
      <c r="E90" s="8"/>
      <c r="F90" s="8"/>
      <c r="G90" s="8"/>
      <c r="H90" s="8"/>
      <c r="I90" s="8"/>
      <c r="J90" s="8"/>
    </row>
    <row r="91" spans="1:10">
      <c r="A91" s="23" t="s">
        <v>195</v>
      </c>
      <c r="B91" s="24">
        <v>1341</v>
      </c>
      <c r="C91" s="24">
        <v>105</v>
      </c>
      <c r="D91" s="24">
        <v>574</v>
      </c>
      <c r="E91" s="24">
        <v>476</v>
      </c>
      <c r="F91" s="24">
        <v>143</v>
      </c>
      <c r="G91" s="24">
        <v>34</v>
      </c>
      <c r="H91" s="24">
        <v>9</v>
      </c>
      <c r="I91" s="24">
        <v>1155</v>
      </c>
      <c r="J91" s="24">
        <v>177</v>
      </c>
    </row>
    <row r="92" spans="1:10">
      <c r="A92" s="23" t="s">
        <v>196</v>
      </c>
      <c r="B92" s="24">
        <v>523</v>
      </c>
      <c r="C92" s="24">
        <v>47</v>
      </c>
      <c r="D92" s="24">
        <v>221</v>
      </c>
      <c r="E92" s="24">
        <v>168</v>
      </c>
      <c r="F92" s="24">
        <v>71</v>
      </c>
      <c r="G92" s="24">
        <v>12</v>
      </c>
      <c r="H92" s="24">
        <v>4</v>
      </c>
      <c r="I92" s="24">
        <v>436</v>
      </c>
      <c r="J92" s="24">
        <v>83</v>
      </c>
    </row>
    <row r="93" spans="1:10">
      <c r="A93" s="23" t="s">
        <v>197</v>
      </c>
      <c r="B93" s="24">
        <v>116</v>
      </c>
      <c r="C93" s="24">
        <v>7</v>
      </c>
      <c r="D93" s="24">
        <v>51</v>
      </c>
      <c r="E93" s="24">
        <v>43</v>
      </c>
      <c r="F93" s="24">
        <v>13</v>
      </c>
      <c r="G93" s="24">
        <v>2</v>
      </c>
      <c r="H93" s="24">
        <v>0</v>
      </c>
      <c r="I93" s="24">
        <v>101</v>
      </c>
      <c r="J93" s="24">
        <v>15</v>
      </c>
    </row>
    <row r="94" spans="1:10">
      <c r="A94" s="23" t="s">
        <v>198</v>
      </c>
      <c r="B94" s="24">
        <v>25</v>
      </c>
      <c r="C94" s="24">
        <v>3</v>
      </c>
      <c r="D94" s="24">
        <v>7</v>
      </c>
      <c r="E94" s="24">
        <v>11</v>
      </c>
      <c r="F94" s="24">
        <v>3</v>
      </c>
      <c r="G94" s="24">
        <v>1</v>
      </c>
      <c r="H94" s="24">
        <v>0</v>
      </c>
      <c r="I94" s="24">
        <v>21</v>
      </c>
      <c r="J94" s="24">
        <v>4</v>
      </c>
    </row>
    <row r="95" spans="1:10">
      <c r="A95" s="23" t="s">
        <v>199</v>
      </c>
      <c r="B95" s="24">
        <v>68</v>
      </c>
      <c r="C95" s="24">
        <v>11</v>
      </c>
      <c r="D95" s="24">
        <v>27</v>
      </c>
      <c r="E95" s="24">
        <v>21</v>
      </c>
      <c r="F95" s="24">
        <v>5</v>
      </c>
      <c r="G95" s="24">
        <v>3</v>
      </c>
      <c r="H95" s="24">
        <v>1</v>
      </c>
      <c r="I95" s="24">
        <v>59</v>
      </c>
      <c r="J95" s="24">
        <v>8</v>
      </c>
    </row>
    <row r="96" spans="1:10">
      <c r="A96" s="23" t="s">
        <v>200</v>
      </c>
      <c r="B96" s="24">
        <v>1248</v>
      </c>
      <c r="C96" s="24">
        <v>121</v>
      </c>
      <c r="D96" s="24">
        <v>563</v>
      </c>
      <c r="E96" s="24">
        <v>422</v>
      </c>
      <c r="F96" s="24">
        <v>109</v>
      </c>
      <c r="G96" s="24">
        <v>25</v>
      </c>
      <c r="H96" s="24">
        <v>8</v>
      </c>
      <c r="I96" s="24">
        <v>1106</v>
      </c>
      <c r="J96" s="24">
        <v>134</v>
      </c>
    </row>
    <row r="97" spans="1:10">
      <c r="A97" s="23" t="s">
        <v>201</v>
      </c>
      <c r="B97" s="24">
        <v>725</v>
      </c>
      <c r="C97" s="24">
        <v>47</v>
      </c>
      <c r="D97" s="24">
        <v>284</v>
      </c>
      <c r="E97" s="24">
        <v>273</v>
      </c>
      <c r="F97" s="24">
        <v>87</v>
      </c>
      <c r="G97" s="24">
        <v>30</v>
      </c>
      <c r="H97" s="24">
        <v>4</v>
      </c>
      <c r="I97" s="24">
        <v>604</v>
      </c>
      <c r="J97" s="24">
        <v>117</v>
      </c>
    </row>
    <row r="98" spans="1:10">
      <c r="A98" s="23" t="s">
        <v>202</v>
      </c>
      <c r="B98" s="24">
        <v>550</v>
      </c>
      <c r="C98" s="24">
        <v>42</v>
      </c>
      <c r="D98" s="24">
        <v>228</v>
      </c>
      <c r="E98" s="24">
        <v>200</v>
      </c>
      <c r="F98" s="24">
        <v>63</v>
      </c>
      <c r="G98" s="24">
        <v>12</v>
      </c>
      <c r="H98" s="24">
        <v>5</v>
      </c>
      <c r="I98" s="24">
        <v>470</v>
      </c>
      <c r="J98" s="24">
        <v>75</v>
      </c>
    </row>
    <row r="99" spans="1:10">
      <c r="A99" s="23" t="s">
        <v>203</v>
      </c>
      <c r="B99" s="24">
        <v>563</v>
      </c>
      <c r="C99" s="24">
        <v>54</v>
      </c>
      <c r="D99" s="24">
        <v>236</v>
      </c>
      <c r="E99" s="24">
        <v>195</v>
      </c>
      <c r="F99" s="24">
        <v>61</v>
      </c>
      <c r="G99" s="24">
        <v>13</v>
      </c>
      <c r="H99" s="24">
        <v>4</v>
      </c>
      <c r="I99" s="24">
        <v>485</v>
      </c>
      <c r="J99" s="24">
        <v>74</v>
      </c>
    </row>
    <row r="100" spans="1:10">
      <c r="A100" s="23" t="s">
        <v>204</v>
      </c>
      <c r="B100" s="24">
        <v>319</v>
      </c>
      <c r="C100" s="24">
        <v>19</v>
      </c>
      <c r="D100" s="24">
        <v>129</v>
      </c>
      <c r="E100" s="24">
        <v>119</v>
      </c>
      <c r="F100" s="24">
        <v>37</v>
      </c>
      <c r="G100" s="24">
        <v>12</v>
      </c>
      <c r="H100" s="24">
        <v>3</v>
      </c>
      <c r="I100" s="24">
        <v>267</v>
      </c>
      <c r="J100" s="24">
        <v>49</v>
      </c>
    </row>
    <row r="101" spans="1:10">
      <c r="A101" s="23" t="s">
        <v>205</v>
      </c>
      <c r="B101" s="24">
        <v>6</v>
      </c>
      <c r="C101" s="24">
        <v>0</v>
      </c>
      <c r="D101" s="24">
        <v>2</v>
      </c>
      <c r="E101" s="24">
        <v>3</v>
      </c>
      <c r="F101" s="24">
        <v>1</v>
      </c>
      <c r="G101" s="24">
        <v>0</v>
      </c>
      <c r="H101" s="24">
        <v>0</v>
      </c>
      <c r="I101" s="24">
        <v>5</v>
      </c>
      <c r="J101" s="24">
        <v>1</v>
      </c>
    </row>
    <row r="102" spans="1:10">
      <c r="A102" s="23" t="s">
        <v>206</v>
      </c>
      <c r="B102" s="24">
        <v>42</v>
      </c>
      <c r="C102" s="24">
        <v>4</v>
      </c>
      <c r="D102" s="24">
        <v>4</v>
      </c>
      <c r="E102" s="24">
        <v>8</v>
      </c>
      <c r="F102" s="24">
        <v>22</v>
      </c>
      <c r="G102" s="24">
        <v>4</v>
      </c>
      <c r="H102" s="24">
        <v>0</v>
      </c>
      <c r="I102" s="24">
        <v>16</v>
      </c>
      <c r="J102" s="24">
        <v>26</v>
      </c>
    </row>
    <row r="103" spans="1:10">
      <c r="A103" s="23" t="s">
        <v>152</v>
      </c>
      <c r="B103" s="24">
        <v>39</v>
      </c>
      <c r="C103" s="24">
        <v>0</v>
      </c>
      <c r="D103" s="24">
        <v>5</v>
      </c>
      <c r="E103" s="24">
        <v>17</v>
      </c>
      <c r="F103" s="24">
        <v>12</v>
      </c>
      <c r="G103" s="24">
        <v>5</v>
      </c>
      <c r="H103" s="24">
        <v>0</v>
      </c>
      <c r="I103" s="24">
        <v>22</v>
      </c>
      <c r="J103" s="24">
        <v>17</v>
      </c>
    </row>
    <row r="104" spans="1:10">
      <c r="A104" s="23" t="s">
        <v>128</v>
      </c>
      <c r="B104" s="24">
        <v>193</v>
      </c>
      <c r="C104" s="24">
        <v>16</v>
      </c>
      <c r="D104" s="24">
        <v>63</v>
      </c>
      <c r="E104" s="24">
        <v>71</v>
      </c>
      <c r="F104" s="24">
        <v>24</v>
      </c>
      <c r="G104" s="24">
        <v>10</v>
      </c>
      <c r="H104" s="24">
        <v>9</v>
      </c>
      <c r="I104" s="24">
        <v>150</v>
      </c>
      <c r="J104" s="24">
        <v>34</v>
      </c>
    </row>
    <row r="105" spans="1:10">
      <c r="A105" s="8" t="s">
        <v>207</v>
      </c>
      <c r="B105" s="8"/>
      <c r="C105" s="8"/>
      <c r="D105" s="8"/>
      <c r="E105" s="8"/>
      <c r="F105" s="8"/>
      <c r="G105" s="8"/>
      <c r="H105" s="8"/>
      <c r="I105" s="8"/>
      <c r="J105" s="8"/>
    </row>
    <row r="106" spans="1:10">
      <c r="A106" s="23" t="s">
        <v>208</v>
      </c>
      <c r="B106" s="24">
        <v>1480</v>
      </c>
      <c r="C106" s="24">
        <v>115</v>
      </c>
      <c r="D106" s="24">
        <v>567</v>
      </c>
      <c r="E106" s="24">
        <v>545</v>
      </c>
      <c r="F106" s="24">
        <v>184</v>
      </c>
      <c r="G106" s="24">
        <v>59</v>
      </c>
      <c r="H106" s="24">
        <v>10</v>
      </c>
      <c r="I106" s="24">
        <v>1227</v>
      </c>
      <c r="J106" s="24">
        <v>243</v>
      </c>
    </row>
    <row r="107" spans="1:10">
      <c r="A107" s="23" t="s">
        <v>209</v>
      </c>
      <c r="B107" s="24">
        <v>1280</v>
      </c>
      <c r="C107" s="24">
        <v>97</v>
      </c>
      <c r="D107" s="24">
        <v>512</v>
      </c>
      <c r="E107" s="24">
        <v>470</v>
      </c>
      <c r="F107" s="24">
        <v>142</v>
      </c>
      <c r="G107" s="24">
        <v>51</v>
      </c>
      <c r="H107" s="24">
        <v>8</v>
      </c>
      <c r="I107" s="24">
        <v>1079</v>
      </c>
      <c r="J107" s="24">
        <v>193</v>
      </c>
    </row>
    <row r="108" spans="1:10">
      <c r="A108" s="23" t="s">
        <v>210</v>
      </c>
      <c r="B108" s="24">
        <v>1167</v>
      </c>
      <c r="C108" s="24">
        <v>82</v>
      </c>
      <c r="D108" s="24">
        <v>452</v>
      </c>
      <c r="E108" s="24">
        <v>419</v>
      </c>
      <c r="F108" s="24">
        <v>157</v>
      </c>
      <c r="G108" s="24">
        <v>48</v>
      </c>
      <c r="H108" s="24">
        <v>9</v>
      </c>
      <c r="I108" s="24">
        <v>953</v>
      </c>
      <c r="J108" s="24">
        <v>205</v>
      </c>
    </row>
    <row r="109" spans="1:10">
      <c r="A109" s="23" t="s">
        <v>211</v>
      </c>
      <c r="B109" s="24">
        <v>715</v>
      </c>
      <c r="C109" s="24">
        <v>67</v>
      </c>
      <c r="D109" s="24">
        <v>290</v>
      </c>
      <c r="E109" s="24">
        <v>247</v>
      </c>
      <c r="F109" s="24">
        <v>82</v>
      </c>
      <c r="G109" s="24">
        <v>19</v>
      </c>
      <c r="H109" s="24">
        <v>10</v>
      </c>
      <c r="I109" s="24">
        <v>604</v>
      </c>
      <c r="J109" s="24">
        <v>101</v>
      </c>
    </row>
    <row r="110" spans="1:10">
      <c r="A110" s="23" t="s">
        <v>212</v>
      </c>
      <c r="B110" s="24">
        <v>387</v>
      </c>
      <c r="C110" s="24">
        <v>33</v>
      </c>
      <c r="D110" s="24">
        <v>168</v>
      </c>
      <c r="E110" s="24">
        <v>121</v>
      </c>
      <c r="F110" s="24">
        <v>48</v>
      </c>
      <c r="G110" s="24">
        <v>13</v>
      </c>
      <c r="H110" s="24">
        <v>4</v>
      </c>
      <c r="I110" s="24">
        <v>322</v>
      </c>
      <c r="J110" s="24">
        <v>61</v>
      </c>
    </row>
    <row r="111" spans="1:10">
      <c r="A111" s="23" t="s">
        <v>213</v>
      </c>
      <c r="B111" s="24">
        <v>404</v>
      </c>
      <c r="C111" s="24">
        <v>29</v>
      </c>
      <c r="D111" s="24">
        <v>137</v>
      </c>
      <c r="E111" s="24">
        <v>140</v>
      </c>
      <c r="F111" s="24">
        <v>66</v>
      </c>
      <c r="G111" s="24">
        <v>25</v>
      </c>
      <c r="H111" s="24">
        <v>7</v>
      </c>
      <c r="I111" s="24">
        <v>306</v>
      </c>
      <c r="J111" s="24">
        <v>91</v>
      </c>
    </row>
    <row r="112" spans="1:10">
      <c r="A112" s="23" t="s">
        <v>214</v>
      </c>
      <c r="B112" s="24">
        <v>595</v>
      </c>
      <c r="C112" s="24">
        <v>60</v>
      </c>
      <c r="D112" s="24">
        <v>260</v>
      </c>
      <c r="E112" s="24">
        <v>196</v>
      </c>
      <c r="F112" s="24">
        <v>61</v>
      </c>
      <c r="G112" s="24">
        <v>14</v>
      </c>
      <c r="H112" s="24">
        <v>4</v>
      </c>
      <c r="I112" s="24">
        <v>516</v>
      </c>
      <c r="J112" s="24">
        <v>75</v>
      </c>
    </row>
    <row r="113" spans="1:10">
      <c r="A113" s="23" t="s">
        <v>215</v>
      </c>
      <c r="B113" s="24">
        <v>215</v>
      </c>
      <c r="C113" s="24">
        <v>25</v>
      </c>
      <c r="D113" s="24">
        <v>92</v>
      </c>
      <c r="E113" s="24">
        <v>70</v>
      </c>
      <c r="F113" s="24">
        <v>19</v>
      </c>
      <c r="G113" s="24">
        <v>7</v>
      </c>
      <c r="H113" s="24">
        <v>2</v>
      </c>
      <c r="I113" s="24">
        <v>187</v>
      </c>
      <c r="J113" s="24">
        <v>26</v>
      </c>
    </row>
    <row r="114" spans="1:10">
      <c r="A114" s="23" t="s">
        <v>216</v>
      </c>
      <c r="B114" s="24">
        <v>248</v>
      </c>
      <c r="C114" s="24">
        <v>24</v>
      </c>
      <c r="D114" s="24">
        <v>93</v>
      </c>
      <c r="E114" s="24">
        <v>95</v>
      </c>
      <c r="F114" s="24">
        <v>26</v>
      </c>
      <c r="G114" s="24">
        <v>8</v>
      </c>
      <c r="H114" s="24">
        <v>2</v>
      </c>
      <c r="I114" s="24">
        <v>212</v>
      </c>
      <c r="J114" s="24">
        <v>34</v>
      </c>
    </row>
    <row r="115" spans="1:10">
      <c r="A115" s="23" t="s">
        <v>217</v>
      </c>
      <c r="B115" s="24">
        <v>255</v>
      </c>
      <c r="C115" s="24">
        <v>35</v>
      </c>
      <c r="D115" s="24">
        <v>109</v>
      </c>
      <c r="E115" s="24">
        <v>79</v>
      </c>
      <c r="F115" s="24">
        <v>20</v>
      </c>
      <c r="G115" s="24">
        <v>6</v>
      </c>
      <c r="H115" s="24">
        <v>6</v>
      </c>
      <c r="I115" s="24">
        <v>223</v>
      </c>
      <c r="J115" s="24">
        <v>26</v>
      </c>
    </row>
    <row r="116" spans="1:10">
      <c r="A116" s="23" t="s">
        <v>218</v>
      </c>
      <c r="B116" s="24">
        <v>291</v>
      </c>
      <c r="C116" s="24">
        <v>33</v>
      </c>
      <c r="D116" s="24">
        <v>138</v>
      </c>
      <c r="E116" s="24">
        <v>97</v>
      </c>
      <c r="F116" s="24">
        <v>13</v>
      </c>
      <c r="G116" s="24">
        <v>7</v>
      </c>
      <c r="H116" s="24">
        <v>3</v>
      </c>
      <c r="I116" s="24">
        <v>268</v>
      </c>
      <c r="J116" s="24">
        <v>20</v>
      </c>
    </row>
    <row r="117" spans="1:10">
      <c r="A117" s="23" t="s">
        <v>219</v>
      </c>
      <c r="B117" s="24">
        <v>338</v>
      </c>
      <c r="C117" s="24">
        <v>47</v>
      </c>
      <c r="D117" s="24">
        <v>139</v>
      </c>
      <c r="E117" s="24">
        <v>110</v>
      </c>
      <c r="F117" s="24">
        <v>34</v>
      </c>
      <c r="G117" s="24">
        <v>6</v>
      </c>
      <c r="H117" s="24">
        <v>2</v>
      </c>
      <c r="I117" s="24">
        <v>296</v>
      </c>
      <c r="J117" s="24">
        <v>40</v>
      </c>
    </row>
    <row r="118" spans="1:10">
      <c r="A118" s="23" t="s">
        <v>220</v>
      </c>
      <c r="B118" s="24">
        <v>812</v>
      </c>
      <c r="C118" s="24">
        <v>87</v>
      </c>
      <c r="D118" s="24">
        <v>345</v>
      </c>
      <c r="E118" s="24">
        <v>287</v>
      </c>
      <c r="F118" s="24">
        <v>68</v>
      </c>
      <c r="G118" s="24">
        <v>17</v>
      </c>
      <c r="H118" s="24">
        <v>8</v>
      </c>
      <c r="I118" s="24">
        <v>719</v>
      </c>
      <c r="J118" s="24">
        <v>85</v>
      </c>
    </row>
    <row r="119" spans="1:10">
      <c r="A119" s="23" t="s">
        <v>221</v>
      </c>
      <c r="B119" s="24">
        <v>816</v>
      </c>
      <c r="C119" s="24">
        <v>82</v>
      </c>
      <c r="D119" s="24">
        <v>341</v>
      </c>
      <c r="E119" s="24">
        <v>290</v>
      </c>
      <c r="F119" s="24">
        <v>79</v>
      </c>
      <c r="G119" s="24">
        <v>21</v>
      </c>
      <c r="H119" s="24">
        <v>3</v>
      </c>
      <c r="I119" s="24">
        <v>713</v>
      </c>
      <c r="J119" s="24">
        <v>100</v>
      </c>
    </row>
    <row r="120" spans="1:10">
      <c r="A120" s="23" t="s">
        <v>152</v>
      </c>
      <c r="B120" s="24">
        <v>69</v>
      </c>
      <c r="C120" s="24">
        <v>6</v>
      </c>
      <c r="D120" s="24">
        <v>22</v>
      </c>
      <c r="E120" s="24">
        <v>22</v>
      </c>
      <c r="F120" s="24">
        <v>12</v>
      </c>
      <c r="G120" s="24">
        <v>5</v>
      </c>
      <c r="H120" s="24">
        <v>2</v>
      </c>
      <c r="I120" s="24">
        <v>50</v>
      </c>
      <c r="J120" s="24">
        <v>17</v>
      </c>
    </row>
    <row r="121" spans="1:10">
      <c r="A121" s="23" t="s">
        <v>222</v>
      </c>
      <c r="B121" s="24">
        <v>246</v>
      </c>
      <c r="C121" s="24">
        <v>20</v>
      </c>
      <c r="D121" s="24">
        <v>101</v>
      </c>
      <c r="E121" s="24">
        <v>71</v>
      </c>
      <c r="F121" s="24">
        <v>40</v>
      </c>
      <c r="G121" s="24">
        <v>8</v>
      </c>
      <c r="H121" s="24">
        <v>6</v>
      </c>
      <c r="I121" s="24">
        <v>192</v>
      </c>
      <c r="J121" s="24">
        <v>48</v>
      </c>
    </row>
    <row r="122" spans="1:10">
      <c r="A122" s="26" t="s">
        <v>128</v>
      </c>
      <c r="B122" s="27">
        <v>47</v>
      </c>
      <c r="C122" s="27">
        <v>4</v>
      </c>
      <c r="D122" s="27">
        <v>21</v>
      </c>
      <c r="E122" s="27">
        <v>15</v>
      </c>
      <c r="F122" s="27">
        <v>5</v>
      </c>
      <c r="G122" s="27">
        <v>1</v>
      </c>
      <c r="H122" s="27">
        <v>1</v>
      </c>
      <c r="I122" s="27">
        <v>40</v>
      </c>
      <c r="J122" s="27">
        <v>6</v>
      </c>
    </row>
  </sheetData>
  <phoneticPr fontId="2"/>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614CE-6CB1-4DED-9C14-950F4786B978}">
  <sheetPr codeName="Sheet25"/>
  <dimension ref="A1:G122"/>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HYPERLINK("#'目次'!B31","[25]")</f>
        <v>[25]</v>
      </c>
    </row>
    <row r="3" spans="1:7">
      <c r="A3" s="6" t="s">
        <v>114</v>
      </c>
      <c r="B3" s="7" t="s">
        <v>342</v>
      </c>
    </row>
    <row r="4" spans="1:7">
      <c r="A4" s="6" t="s">
        <v>114</v>
      </c>
      <c r="B4" s="7" t="s">
        <v>343</v>
      </c>
    </row>
    <row r="5" spans="1:7" s="21" customFormat="1" ht="48">
      <c r="A5" s="19" t="s">
        <v>114</v>
      </c>
      <c r="B5" s="20" t="s">
        <v>118</v>
      </c>
      <c r="C5" s="20" t="s">
        <v>344</v>
      </c>
      <c r="D5" s="20" t="s">
        <v>345</v>
      </c>
      <c r="E5" s="20" t="s">
        <v>346</v>
      </c>
      <c r="F5" s="20" t="s">
        <v>347</v>
      </c>
      <c r="G5" s="20" t="s">
        <v>128</v>
      </c>
    </row>
    <row r="6" spans="1:7">
      <c r="A6" s="22" t="s">
        <v>121</v>
      </c>
      <c r="B6" s="9">
        <v>2677</v>
      </c>
      <c r="C6" s="9">
        <v>1941</v>
      </c>
      <c r="D6" s="9">
        <v>351</v>
      </c>
      <c r="E6" s="9">
        <v>179</v>
      </c>
      <c r="F6" s="9">
        <v>161</v>
      </c>
      <c r="G6" s="9">
        <v>45</v>
      </c>
    </row>
    <row r="7" spans="1:7">
      <c r="A7" s="8" t="s">
        <v>122</v>
      </c>
      <c r="B7" s="8"/>
      <c r="C7" s="8"/>
      <c r="D7" s="8"/>
      <c r="E7" s="8"/>
      <c r="F7" s="8"/>
      <c r="G7" s="8"/>
    </row>
    <row r="8" spans="1:7">
      <c r="A8" s="23" t="s">
        <v>123</v>
      </c>
      <c r="B8" s="24">
        <v>380</v>
      </c>
      <c r="C8" s="24">
        <v>303</v>
      </c>
      <c r="D8" s="24">
        <v>38</v>
      </c>
      <c r="E8" s="24">
        <v>21</v>
      </c>
      <c r="F8" s="24">
        <v>11</v>
      </c>
      <c r="G8" s="24">
        <v>7</v>
      </c>
    </row>
    <row r="9" spans="1:7">
      <c r="A9" s="23" t="s">
        <v>124</v>
      </c>
      <c r="B9" s="24">
        <v>489</v>
      </c>
      <c r="C9" s="24">
        <v>396</v>
      </c>
      <c r="D9" s="24">
        <v>47</v>
      </c>
      <c r="E9" s="24">
        <v>30</v>
      </c>
      <c r="F9" s="24">
        <v>11</v>
      </c>
      <c r="G9" s="24">
        <v>5</v>
      </c>
    </row>
    <row r="10" spans="1:7">
      <c r="A10" s="23" t="s">
        <v>125</v>
      </c>
      <c r="B10" s="24">
        <v>1114</v>
      </c>
      <c r="C10" s="24">
        <v>823</v>
      </c>
      <c r="D10" s="24">
        <v>159</v>
      </c>
      <c r="E10" s="24">
        <v>62</v>
      </c>
      <c r="F10" s="24">
        <v>53</v>
      </c>
      <c r="G10" s="24">
        <v>17</v>
      </c>
    </row>
    <row r="11" spans="1:7">
      <c r="A11" s="23" t="s">
        <v>126</v>
      </c>
      <c r="B11" s="24">
        <v>521</v>
      </c>
      <c r="C11" s="24">
        <v>323</v>
      </c>
      <c r="D11" s="24">
        <v>86</v>
      </c>
      <c r="E11" s="24">
        <v>52</v>
      </c>
      <c r="F11" s="24">
        <v>50</v>
      </c>
      <c r="G11" s="24">
        <v>10</v>
      </c>
    </row>
    <row r="12" spans="1:7">
      <c r="A12" s="23" t="s">
        <v>127</v>
      </c>
      <c r="B12" s="24">
        <v>129</v>
      </c>
      <c r="C12" s="24">
        <v>63</v>
      </c>
      <c r="D12" s="24">
        <v>19</v>
      </c>
      <c r="E12" s="24">
        <v>12</v>
      </c>
      <c r="F12" s="24">
        <v>32</v>
      </c>
      <c r="G12" s="24">
        <v>3</v>
      </c>
    </row>
    <row r="13" spans="1:7">
      <c r="A13" s="23" t="s">
        <v>128</v>
      </c>
      <c r="B13" s="24">
        <v>44</v>
      </c>
      <c r="C13" s="24">
        <v>33</v>
      </c>
      <c r="D13" s="24">
        <v>2</v>
      </c>
      <c r="E13" s="24">
        <v>2</v>
      </c>
      <c r="F13" s="24">
        <v>4</v>
      </c>
      <c r="G13" s="24">
        <v>3</v>
      </c>
    </row>
    <row r="14" spans="1:7">
      <c r="A14" s="8" t="s">
        <v>129</v>
      </c>
      <c r="B14" s="8"/>
      <c r="C14" s="8"/>
      <c r="D14" s="8"/>
      <c r="E14" s="8"/>
      <c r="F14" s="8"/>
      <c r="G14" s="8"/>
    </row>
    <row r="15" spans="1:7">
      <c r="A15" s="23" t="s">
        <v>130</v>
      </c>
      <c r="B15" s="24">
        <v>799</v>
      </c>
      <c r="C15" s="24">
        <v>661</v>
      </c>
      <c r="D15" s="24">
        <v>73</v>
      </c>
      <c r="E15" s="24">
        <v>38</v>
      </c>
      <c r="F15" s="24">
        <v>15</v>
      </c>
      <c r="G15" s="24">
        <v>12</v>
      </c>
    </row>
    <row r="16" spans="1:7">
      <c r="A16" s="23" t="s">
        <v>131</v>
      </c>
      <c r="B16" s="24">
        <v>1245</v>
      </c>
      <c r="C16" s="24">
        <v>925</v>
      </c>
      <c r="D16" s="24">
        <v>178</v>
      </c>
      <c r="E16" s="24">
        <v>81</v>
      </c>
      <c r="F16" s="24">
        <v>45</v>
      </c>
      <c r="G16" s="24">
        <v>16</v>
      </c>
    </row>
    <row r="17" spans="1:7">
      <c r="A17" s="23" t="s">
        <v>132</v>
      </c>
      <c r="B17" s="24">
        <v>504</v>
      </c>
      <c r="C17" s="24">
        <v>289</v>
      </c>
      <c r="D17" s="24">
        <v>87</v>
      </c>
      <c r="E17" s="24">
        <v>51</v>
      </c>
      <c r="F17" s="24">
        <v>67</v>
      </c>
      <c r="G17" s="24">
        <v>10</v>
      </c>
    </row>
    <row r="18" spans="1:7">
      <c r="A18" s="23" t="s">
        <v>133</v>
      </c>
      <c r="B18" s="24">
        <v>82</v>
      </c>
      <c r="C18" s="24">
        <v>31</v>
      </c>
      <c r="D18" s="24">
        <v>8</v>
      </c>
      <c r="E18" s="24">
        <v>8</v>
      </c>
      <c r="F18" s="24">
        <v>30</v>
      </c>
      <c r="G18" s="24">
        <v>5</v>
      </c>
    </row>
    <row r="19" spans="1:7">
      <c r="A19" s="23" t="s">
        <v>128</v>
      </c>
      <c r="B19" s="24">
        <v>47</v>
      </c>
      <c r="C19" s="24">
        <v>35</v>
      </c>
      <c r="D19" s="24">
        <v>5</v>
      </c>
      <c r="E19" s="24">
        <v>1</v>
      </c>
      <c r="F19" s="24">
        <v>4</v>
      </c>
      <c r="G19" s="24">
        <v>2</v>
      </c>
    </row>
    <row r="20" spans="1:7">
      <c r="A20" s="8" t="s">
        <v>134</v>
      </c>
      <c r="B20" s="8"/>
      <c r="C20" s="8"/>
      <c r="D20" s="8"/>
      <c r="E20" s="8"/>
      <c r="F20" s="8"/>
      <c r="G20" s="8"/>
    </row>
    <row r="21" spans="1:7">
      <c r="A21" s="23" t="s">
        <v>135</v>
      </c>
      <c r="B21" s="24">
        <v>128</v>
      </c>
      <c r="C21" s="24">
        <v>72</v>
      </c>
      <c r="D21" s="24">
        <v>25</v>
      </c>
      <c r="E21" s="24">
        <v>10</v>
      </c>
      <c r="F21" s="24">
        <v>15</v>
      </c>
      <c r="G21" s="24">
        <v>6</v>
      </c>
    </row>
    <row r="22" spans="1:7">
      <c r="A22" s="23" t="s">
        <v>136</v>
      </c>
      <c r="B22" s="24">
        <v>138</v>
      </c>
      <c r="C22" s="24">
        <v>80</v>
      </c>
      <c r="D22" s="24">
        <v>23</v>
      </c>
      <c r="E22" s="24">
        <v>11</v>
      </c>
      <c r="F22" s="24">
        <v>19</v>
      </c>
      <c r="G22" s="24">
        <v>5</v>
      </c>
    </row>
    <row r="23" spans="1:7">
      <c r="A23" s="23" t="s">
        <v>137</v>
      </c>
      <c r="B23" s="24">
        <v>119</v>
      </c>
      <c r="C23" s="24">
        <v>82</v>
      </c>
      <c r="D23" s="24">
        <v>16</v>
      </c>
      <c r="E23" s="24">
        <v>8</v>
      </c>
      <c r="F23" s="24">
        <v>12</v>
      </c>
      <c r="G23" s="24">
        <v>1</v>
      </c>
    </row>
    <row r="24" spans="1:7">
      <c r="A24" s="23" t="s">
        <v>138</v>
      </c>
      <c r="B24" s="24">
        <v>142</v>
      </c>
      <c r="C24" s="24">
        <v>91</v>
      </c>
      <c r="D24" s="24">
        <v>18</v>
      </c>
      <c r="E24" s="24">
        <v>17</v>
      </c>
      <c r="F24" s="24">
        <v>12</v>
      </c>
      <c r="G24" s="24">
        <v>4</v>
      </c>
    </row>
    <row r="25" spans="1:7">
      <c r="A25" s="23" t="s">
        <v>139</v>
      </c>
      <c r="B25" s="24">
        <v>170</v>
      </c>
      <c r="C25" s="24">
        <v>122</v>
      </c>
      <c r="D25" s="24">
        <v>19</v>
      </c>
      <c r="E25" s="24">
        <v>16</v>
      </c>
      <c r="F25" s="24">
        <v>10</v>
      </c>
      <c r="G25" s="24">
        <v>3</v>
      </c>
    </row>
    <row r="26" spans="1:7">
      <c r="A26" s="23" t="s">
        <v>140</v>
      </c>
      <c r="B26" s="24">
        <v>192</v>
      </c>
      <c r="C26" s="24">
        <v>136</v>
      </c>
      <c r="D26" s="24">
        <v>24</v>
      </c>
      <c r="E26" s="24">
        <v>17</v>
      </c>
      <c r="F26" s="24">
        <v>11</v>
      </c>
      <c r="G26" s="24">
        <v>4</v>
      </c>
    </row>
    <row r="27" spans="1:7">
      <c r="A27" s="23" t="s">
        <v>141</v>
      </c>
      <c r="B27" s="24">
        <v>1405</v>
      </c>
      <c r="C27" s="24">
        <v>1071</v>
      </c>
      <c r="D27" s="24">
        <v>181</v>
      </c>
      <c r="E27" s="24">
        <v>81</v>
      </c>
      <c r="F27" s="24">
        <v>56</v>
      </c>
      <c r="G27" s="24">
        <v>16</v>
      </c>
    </row>
    <row r="28" spans="1:7">
      <c r="A28" s="23" t="s">
        <v>142</v>
      </c>
      <c r="B28" s="24">
        <v>343</v>
      </c>
      <c r="C28" s="24">
        <v>259</v>
      </c>
      <c r="D28" s="24">
        <v>42</v>
      </c>
      <c r="E28" s="24">
        <v>17</v>
      </c>
      <c r="F28" s="24">
        <v>22</v>
      </c>
      <c r="G28" s="24">
        <v>3</v>
      </c>
    </row>
    <row r="29" spans="1:7">
      <c r="A29" s="23" t="s">
        <v>128</v>
      </c>
      <c r="B29" s="24">
        <v>40</v>
      </c>
      <c r="C29" s="24">
        <v>28</v>
      </c>
      <c r="D29" s="24">
        <v>3</v>
      </c>
      <c r="E29" s="24">
        <v>2</v>
      </c>
      <c r="F29" s="24">
        <v>4</v>
      </c>
      <c r="G29" s="24">
        <v>3</v>
      </c>
    </row>
    <row r="30" spans="1:7">
      <c r="A30" s="8" t="s">
        <v>143</v>
      </c>
      <c r="B30" s="8"/>
      <c r="C30" s="8"/>
      <c r="D30" s="8"/>
      <c r="E30" s="8"/>
      <c r="F30" s="8"/>
      <c r="G30" s="8"/>
    </row>
    <row r="31" spans="1:7">
      <c r="A31" s="23" t="s">
        <v>144</v>
      </c>
      <c r="B31" s="24">
        <v>429</v>
      </c>
      <c r="C31" s="24">
        <v>330</v>
      </c>
      <c r="D31" s="24">
        <v>69</v>
      </c>
      <c r="E31" s="24">
        <v>19</v>
      </c>
      <c r="F31" s="24">
        <v>7</v>
      </c>
      <c r="G31" s="24">
        <v>4</v>
      </c>
    </row>
    <row r="32" spans="1:7">
      <c r="A32" s="23" t="s">
        <v>145</v>
      </c>
      <c r="B32" s="24">
        <v>319</v>
      </c>
      <c r="C32" s="24">
        <v>267</v>
      </c>
      <c r="D32" s="24">
        <v>41</v>
      </c>
      <c r="E32" s="24">
        <v>9</v>
      </c>
      <c r="F32" s="24">
        <v>0</v>
      </c>
      <c r="G32" s="24">
        <v>2</v>
      </c>
    </row>
    <row r="33" spans="1:7">
      <c r="A33" s="23" t="s">
        <v>146</v>
      </c>
      <c r="B33" s="24">
        <v>504</v>
      </c>
      <c r="C33" s="24">
        <v>388</v>
      </c>
      <c r="D33" s="24">
        <v>75</v>
      </c>
      <c r="E33" s="24">
        <v>26</v>
      </c>
      <c r="F33" s="24">
        <v>8</v>
      </c>
      <c r="G33" s="24">
        <v>7</v>
      </c>
    </row>
    <row r="34" spans="1:7">
      <c r="A34" s="23" t="s">
        <v>147</v>
      </c>
      <c r="B34" s="24">
        <v>143</v>
      </c>
      <c r="C34" s="24">
        <v>102</v>
      </c>
      <c r="D34" s="24">
        <v>24</v>
      </c>
      <c r="E34" s="24">
        <v>11</v>
      </c>
      <c r="F34" s="24">
        <v>5</v>
      </c>
      <c r="G34" s="24">
        <v>1</v>
      </c>
    </row>
    <row r="35" spans="1:7">
      <c r="A35" s="23" t="s">
        <v>148</v>
      </c>
      <c r="B35" s="24">
        <v>168</v>
      </c>
      <c r="C35" s="24">
        <v>132</v>
      </c>
      <c r="D35" s="24">
        <v>23</v>
      </c>
      <c r="E35" s="24">
        <v>9</v>
      </c>
      <c r="F35" s="24">
        <v>3</v>
      </c>
      <c r="G35" s="24">
        <v>1</v>
      </c>
    </row>
    <row r="36" spans="1:7">
      <c r="A36" s="23" t="s">
        <v>149</v>
      </c>
      <c r="B36" s="24">
        <v>1270</v>
      </c>
      <c r="C36" s="24">
        <v>1002</v>
      </c>
      <c r="D36" s="24">
        <v>160</v>
      </c>
      <c r="E36" s="24">
        <v>67</v>
      </c>
      <c r="F36" s="24">
        <v>27</v>
      </c>
      <c r="G36" s="24">
        <v>14</v>
      </c>
    </row>
    <row r="37" spans="1:7">
      <c r="A37" s="23" t="s">
        <v>150</v>
      </c>
      <c r="B37" s="24">
        <v>1642</v>
      </c>
      <c r="C37" s="24">
        <v>1247</v>
      </c>
      <c r="D37" s="24">
        <v>217</v>
      </c>
      <c r="E37" s="24">
        <v>107</v>
      </c>
      <c r="F37" s="24">
        <v>51</v>
      </c>
      <c r="G37" s="24">
        <v>20</v>
      </c>
    </row>
    <row r="38" spans="1:7">
      <c r="A38" s="23" t="s">
        <v>151</v>
      </c>
      <c r="B38" s="24">
        <v>2266</v>
      </c>
      <c r="C38" s="24">
        <v>1676</v>
      </c>
      <c r="D38" s="24">
        <v>297</v>
      </c>
      <c r="E38" s="24">
        <v>144</v>
      </c>
      <c r="F38" s="24">
        <v>119</v>
      </c>
      <c r="G38" s="24">
        <v>30</v>
      </c>
    </row>
    <row r="39" spans="1:7">
      <c r="A39" s="23" t="s">
        <v>152</v>
      </c>
      <c r="B39" s="24">
        <v>121</v>
      </c>
      <c r="C39" s="24">
        <v>76</v>
      </c>
      <c r="D39" s="24">
        <v>13</v>
      </c>
      <c r="E39" s="24">
        <v>6</v>
      </c>
      <c r="F39" s="24">
        <v>24</v>
      </c>
      <c r="G39" s="24">
        <v>2</v>
      </c>
    </row>
    <row r="40" spans="1:7">
      <c r="A40" s="23" t="s">
        <v>128</v>
      </c>
      <c r="B40" s="24">
        <v>46</v>
      </c>
      <c r="C40" s="24">
        <v>28</v>
      </c>
      <c r="D40" s="24">
        <v>2</v>
      </c>
      <c r="E40" s="24">
        <v>2</v>
      </c>
      <c r="F40" s="24">
        <v>8</v>
      </c>
      <c r="G40" s="24">
        <v>6</v>
      </c>
    </row>
    <row r="41" spans="1:7">
      <c r="A41" s="8" t="s">
        <v>153</v>
      </c>
      <c r="B41" s="8"/>
      <c r="C41" s="8"/>
      <c r="D41" s="8"/>
      <c r="E41" s="8"/>
      <c r="F41" s="8"/>
      <c r="G41" s="8"/>
    </row>
    <row r="42" spans="1:7">
      <c r="A42" s="23" t="s">
        <v>154</v>
      </c>
      <c r="B42" s="24">
        <v>1344</v>
      </c>
      <c r="C42" s="24">
        <v>1028</v>
      </c>
      <c r="D42" s="24">
        <v>173</v>
      </c>
      <c r="E42" s="24">
        <v>87</v>
      </c>
      <c r="F42" s="24">
        <v>41</v>
      </c>
      <c r="G42" s="24">
        <v>15</v>
      </c>
    </row>
    <row r="43" spans="1:7">
      <c r="A43" s="23" t="s">
        <v>155</v>
      </c>
      <c r="B43" s="24">
        <v>1107</v>
      </c>
      <c r="C43" s="24">
        <v>865</v>
      </c>
      <c r="D43" s="24">
        <v>144</v>
      </c>
      <c r="E43" s="24">
        <v>48</v>
      </c>
      <c r="F43" s="24">
        <v>40</v>
      </c>
      <c r="G43" s="24">
        <v>10</v>
      </c>
    </row>
    <row r="44" spans="1:7">
      <c r="A44" s="23" t="s">
        <v>156</v>
      </c>
      <c r="B44" s="24">
        <v>1006</v>
      </c>
      <c r="C44" s="24">
        <v>705</v>
      </c>
      <c r="D44" s="24">
        <v>151</v>
      </c>
      <c r="E44" s="24">
        <v>75</v>
      </c>
      <c r="F44" s="24">
        <v>61</v>
      </c>
      <c r="G44" s="24">
        <v>14</v>
      </c>
    </row>
    <row r="45" spans="1:7">
      <c r="A45" s="23" t="s">
        <v>157</v>
      </c>
      <c r="B45" s="24">
        <v>541</v>
      </c>
      <c r="C45" s="24">
        <v>394</v>
      </c>
      <c r="D45" s="24">
        <v>81</v>
      </c>
      <c r="E45" s="24">
        <v>30</v>
      </c>
      <c r="F45" s="24">
        <v>31</v>
      </c>
      <c r="G45" s="24">
        <v>5</v>
      </c>
    </row>
    <row r="46" spans="1:7">
      <c r="A46" s="23" t="s">
        <v>158</v>
      </c>
      <c r="B46" s="24">
        <v>1510</v>
      </c>
      <c r="C46" s="24">
        <v>1139</v>
      </c>
      <c r="D46" s="24">
        <v>196</v>
      </c>
      <c r="E46" s="24">
        <v>86</v>
      </c>
      <c r="F46" s="24">
        <v>71</v>
      </c>
      <c r="G46" s="24">
        <v>18</v>
      </c>
    </row>
    <row r="47" spans="1:7">
      <c r="A47" s="23" t="s">
        <v>159</v>
      </c>
      <c r="B47" s="24">
        <v>1011</v>
      </c>
      <c r="C47" s="24">
        <v>810</v>
      </c>
      <c r="D47" s="24">
        <v>99</v>
      </c>
      <c r="E47" s="24">
        <v>42</v>
      </c>
      <c r="F47" s="24">
        <v>52</v>
      </c>
      <c r="G47" s="24">
        <v>8</v>
      </c>
    </row>
    <row r="48" spans="1:7">
      <c r="A48" s="23" t="s">
        <v>160</v>
      </c>
      <c r="B48" s="24">
        <v>1234</v>
      </c>
      <c r="C48" s="24">
        <v>962</v>
      </c>
      <c r="D48" s="24">
        <v>145</v>
      </c>
      <c r="E48" s="24">
        <v>66</v>
      </c>
      <c r="F48" s="24">
        <v>48</v>
      </c>
      <c r="G48" s="24">
        <v>13</v>
      </c>
    </row>
    <row r="49" spans="1:7">
      <c r="A49" s="23" t="s">
        <v>161</v>
      </c>
      <c r="B49" s="24">
        <v>443</v>
      </c>
      <c r="C49" s="24">
        <v>355</v>
      </c>
      <c r="D49" s="24">
        <v>58</v>
      </c>
      <c r="E49" s="24">
        <v>14</v>
      </c>
      <c r="F49" s="24">
        <v>11</v>
      </c>
      <c r="G49" s="24">
        <v>5</v>
      </c>
    </row>
    <row r="50" spans="1:7">
      <c r="A50" s="23" t="s">
        <v>162</v>
      </c>
      <c r="B50" s="24">
        <v>1237</v>
      </c>
      <c r="C50" s="24">
        <v>970</v>
      </c>
      <c r="D50" s="24">
        <v>150</v>
      </c>
      <c r="E50" s="24">
        <v>63</v>
      </c>
      <c r="F50" s="24">
        <v>45</v>
      </c>
      <c r="G50" s="24">
        <v>9</v>
      </c>
    </row>
    <row r="51" spans="1:7">
      <c r="A51" s="23" t="s">
        <v>152</v>
      </c>
      <c r="B51" s="24">
        <v>81</v>
      </c>
      <c r="C51" s="24">
        <v>46</v>
      </c>
      <c r="D51" s="24">
        <v>15</v>
      </c>
      <c r="E51" s="24">
        <v>7</v>
      </c>
      <c r="F51" s="24">
        <v>12</v>
      </c>
      <c r="G51" s="24">
        <v>1</v>
      </c>
    </row>
    <row r="52" spans="1:7">
      <c r="A52" s="23" t="s">
        <v>163</v>
      </c>
      <c r="B52" s="24">
        <v>67</v>
      </c>
      <c r="C52" s="24">
        <v>40</v>
      </c>
      <c r="D52" s="24">
        <v>9</v>
      </c>
      <c r="E52" s="24">
        <v>5</v>
      </c>
      <c r="F52" s="24">
        <v>10</v>
      </c>
      <c r="G52" s="24">
        <v>3</v>
      </c>
    </row>
    <row r="53" spans="1:7">
      <c r="A53" s="23" t="s">
        <v>128</v>
      </c>
      <c r="B53" s="24">
        <v>52</v>
      </c>
      <c r="C53" s="24">
        <v>33</v>
      </c>
      <c r="D53" s="24">
        <v>6</v>
      </c>
      <c r="E53" s="24">
        <v>4</v>
      </c>
      <c r="F53" s="24">
        <v>6</v>
      </c>
      <c r="G53" s="24">
        <v>3</v>
      </c>
    </row>
    <row r="54" spans="1:7">
      <c r="A54" s="8" t="s">
        <v>164</v>
      </c>
      <c r="B54" s="8"/>
      <c r="C54" s="8"/>
      <c r="D54" s="8"/>
      <c r="E54" s="8"/>
      <c r="F54" s="8"/>
      <c r="G54" s="8"/>
    </row>
    <row r="55" spans="1:7">
      <c r="A55" s="23" t="s">
        <v>165</v>
      </c>
      <c r="B55" s="24">
        <v>209</v>
      </c>
      <c r="C55" s="24">
        <v>181</v>
      </c>
      <c r="D55" s="24">
        <v>24</v>
      </c>
      <c r="E55" s="24">
        <v>2</v>
      </c>
      <c r="F55" s="24">
        <v>2</v>
      </c>
      <c r="G55" s="24">
        <v>0</v>
      </c>
    </row>
    <row r="56" spans="1:7">
      <c r="A56" s="23" t="s">
        <v>166</v>
      </c>
      <c r="B56" s="24">
        <v>1043</v>
      </c>
      <c r="C56" s="24">
        <v>835</v>
      </c>
      <c r="D56" s="24">
        <v>134</v>
      </c>
      <c r="E56" s="24">
        <v>53</v>
      </c>
      <c r="F56" s="24">
        <v>13</v>
      </c>
      <c r="G56" s="24">
        <v>8</v>
      </c>
    </row>
    <row r="57" spans="1:7">
      <c r="A57" s="23" t="s">
        <v>167</v>
      </c>
      <c r="B57" s="24">
        <v>963</v>
      </c>
      <c r="C57" s="24">
        <v>673</v>
      </c>
      <c r="D57" s="24">
        <v>153</v>
      </c>
      <c r="E57" s="24">
        <v>92</v>
      </c>
      <c r="F57" s="24">
        <v>42</v>
      </c>
      <c r="G57" s="24">
        <v>3</v>
      </c>
    </row>
    <row r="58" spans="1:7">
      <c r="A58" s="23" t="s">
        <v>168</v>
      </c>
      <c r="B58" s="24">
        <v>338</v>
      </c>
      <c r="C58" s="24">
        <v>202</v>
      </c>
      <c r="D58" s="24">
        <v>34</v>
      </c>
      <c r="E58" s="24">
        <v>27</v>
      </c>
      <c r="F58" s="24">
        <v>70</v>
      </c>
      <c r="G58" s="24">
        <v>5</v>
      </c>
    </row>
    <row r="59" spans="1:7">
      <c r="A59" s="23" t="s">
        <v>169</v>
      </c>
      <c r="B59" s="24">
        <v>94</v>
      </c>
      <c r="C59" s="24">
        <v>48</v>
      </c>
      <c r="D59" s="24">
        <v>6</v>
      </c>
      <c r="E59" s="24">
        <v>5</v>
      </c>
      <c r="F59" s="24">
        <v>34</v>
      </c>
      <c r="G59" s="24">
        <v>1</v>
      </c>
    </row>
    <row r="60" spans="1:7">
      <c r="A60" s="23" t="s">
        <v>128</v>
      </c>
      <c r="B60" s="24">
        <v>30</v>
      </c>
      <c r="C60" s="24">
        <v>2</v>
      </c>
      <c r="D60" s="24">
        <v>0</v>
      </c>
      <c r="E60" s="24">
        <v>0</v>
      </c>
      <c r="F60" s="24">
        <v>0</v>
      </c>
      <c r="G60" s="24">
        <v>28</v>
      </c>
    </row>
    <row r="61" spans="1:7">
      <c r="A61" s="8" t="s">
        <v>170</v>
      </c>
      <c r="B61" s="8"/>
      <c r="C61" s="8"/>
      <c r="D61" s="8"/>
      <c r="E61" s="8"/>
      <c r="F61" s="8"/>
      <c r="G61" s="8"/>
    </row>
    <row r="62" spans="1:7">
      <c r="A62" s="23" t="s">
        <v>171</v>
      </c>
      <c r="B62" s="24">
        <v>386</v>
      </c>
      <c r="C62" s="24">
        <v>222</v>
      </c>
      <c r="D62" s="24">
        <v>70</v>
      </c>
      <c r="E62" s="24">
        <v>39</v>
      </c>
      <c r="F62" s="24">
        <v>51</v>
      </c>
      <c r="G62" s="24">
        <v>4</v>
      </c>
    </row>
    <row r="63" spans="1:7">
      <c r="A63" s="23" t="s">
        <v>172</v>
      </c>
      <c r="B63" s="24">
        <v>919</v>
      </c>
      <c r="C63" s="24">
        <v>605</v>
      </c>
      <c r="D63" s="24">
        <v>164</v>
      </c>
      <c r="E63" s="24">
        <v>86</v>
      </c>
      <c r="F63" s="24">
        <v>57</v>
      </c>
      <c r="G63" s="24">
        <v>7</v>
      </c>
    </row>
    <row r="64" spans="1:7">
      <c r="A64" s="23" t="s">
        <v>173</v>
      </c>
      <c r="B64" s="24">
        <v>978</v>
      </c>
      <c r="C64" s="24">
        <v>804</v>
      </c>
      <c r="D64" s="24">
        <v>92</v>
      </c>
      <c r="E64" s="24">
        <v>44</v>
      </c>
      <c r="F64" s="24">
        <v>35</v>
      </c>
      <c r="G64" s="24">
        <v>3</v>
      </c>
    </row>
    <row r="65" spans="1:7">
      <c r="A65" s="23" t="s">
        <v>174</v>
      </c>
      <c r="B65" s="24">
        <v>347</v>
      </c>
      <c r="C65" s="24">
        <v>298</v>
      </c>
      <c r="D65" s="24">
        <v>22</v>
      </c>
      <c r="E65" s="24">
        <v>10</v>
      </c>
      <c r="F65" s="24">
        <v>15</v>
      </c>
      <c r="G65" s="24">
        <v>2</v>
      </c>
    </row>
    <row r="66" spans="1:7">
      <c r="A66" s="23" t="s">
        <v>128</v>
      </c>
      <c r="B66" s="24">
        <v>47</v>
      </c>
      <c r="C66" s="24">
        <v>12</v>
      </c>
      <c r="D66" s="24">
        <v>3</v>
      </c>
      <c r="E66" s="24">
        <v>0</v>
      </c>
      <c r="F66" s="24">
        <v>3</v>
      </c>
      <c r="G66" s="24">
        <v>29</v>
      </c>
    </row>
    <row r="67" spans="1:7">
      <c r="A67" s="8" t="s">
        <v>175</v>
      </c>
      <c r="B67" s="8"/>
      <c r="C67" s="8"/>
      <c r="D67" s="8"/>
      <c r="E67" s="8"/>
      <c r="F67" s="8"/>
      <c r="G67" s="8"/>
    </row>
    <row r="68" spans="1:7">
      <c r="A68" s="23" t="s">
        <v>176</v>
      </c>
      <c r="B68" s="24">
        <v>425</v>
      </c>
      <c r="C68" s="24">
        <v>351</v>
      </c>
      <c r="D68" s="24">
        <v>54</v>
      </c>
      <c r="E68" s="24">
        <v>17</v>
      </c>
      <c r="F68" s="24">
        <v>3</v>
      </c>
      <c r="G68" s="24">
        <v>0</v>
      </c>
    </row>
    <row r="69" spans="1:7">
      <c r="A69" s="23" t="s">
        <v>177</v>
      </c>
      <c r="B69" s="24">
        <v>811</v>
      </c>
      <c r="C69" s="24">
        <v>637</v>
      </c>
      <c r="D69" s="24">
        <v>118</v>
      </c>
      <c r="E69" s="24">
        <v>39</v>
      </c>
      <c r="F69" s="24">
        <v>16</v>
      </c>
      <c r="G69" s="24">
        <v>1</v>
      </c>
    </row>
    <row r="70" spans="1:7">
      <c r="A70" s="23" t="s">
        <v>178</v>
      </c>
      <c r="B70" s="24">
        <v>207</v>
      </c>
      <c r="C70" s="24">
        <v>169</v>
      </c>
      <c r="D70" s="24">
        <v>25</v>
      </c>
      <c r="E70" s="24">
        <v>11</v>
      </c>
      <c r="F70" s="24">
        <v>2</v>
      </c>
      <c r="G70" s="24">
        <v>0</v>
      </c>
    </row>
    <row r="71" spans="1:7">
      <c r="A71" s="23" t="s">
        <v>179</v>
      </c>
      <c r="B71" s="24">
        <v>154</v>
      </c>
      <c r="C71" s="24">
        <v>133</v>
      </c>
      <c r="D71" s="24">
        <v>15</v>
      </c>
      <c r="E71" s="24">
        <v>6</v>
      </c>
      <c r="F71" s="24">
        <v>0</v>
      </c>
      <c r="G71" s="24">
        <v>0</v>
      </c>
    </row>
    <row r="72" spans="1:7">
      <c r="A72" s="23" t="s">
        <v>180</v>
      </c>
      <c r="B72" s="24">
        <v>318</v>
      </c>
      <c r="C72" s="24">
        <v>262</v>
      </c>
      <c r="D72" s="24">
        <v>38</v>
      </c>
      <c r="E72" s="24">
        <v>14</v>
      </c>
      <c r="F72" s="24">
        <v>4</v>
      </c>
      <c r="G72" s="24">
        <v>0</v>
      </c>
    </row>
    <row r="73" spans="1:7">
      <c r="A73" s="23" t="s">
        <v>181</v>
      </c>
      <c r="B73" s="24">
        <v>203</v>
      </c>
      <c r="C73" s="24">
        <v>159</v>
      </c>
      <c r="D73" s="24">
        <v>32</v>
      </c>
      <c r="E73" s="24">
        <v>8</v>
      </c>
      <c r="F73" s="24">
        <v>3</v>
      </c>
      <c r="G73" s="24">
        <v>1</v>
      </c>
    </row>
    <row r="74" spans="1:7">
      <c r="A74" s="23" t="s">
        <v>182</v>
      </c>
      <c r="B74" s="24">
        <v>79</v>
      </c>
      <c r="C74" s="24">
        <v>67</v>
      </c>
      <c r="D74" s="24">
        <v>4</v>
      </c>
      <c r="E74" s="24">
        <v>2</v>
      </c>
      <c r="F74" s="24">
        <v>5</v>
      </c>
      <c r="G74" s="24">
        <v>1</v>
      </c>
    </row>
    <row r="75" spans="1:7">
      <c r="A75" s="23" t="s">
        <v>183</v>
      </c>
      <c r="B75" s="24">
        <v>68</v>
      </c>
      <c r="C75" s="24">
        <v>63</v>
      </c>
      <c r="D75" s="24">
        <v>5</v>
      </c>
      <c r="E75" s="24">
        <v>0</v>
      </c>
      <c r="F75" s="24">
        <v>0</v>
      </c>
      <c r="G75" s="24">
        <v>0</v>
      </c>
    </row>
    <row r="76" spans="1:7">
      <c r="A76" s="23" t="s">
        <v>184</v>
      </c>
      <c r="B76" s="24">
        <v>586</v>
      </c>
      <c r="C76" s="24">
        <v>480</v>
      </c>
      <c r="D76" s="24">
        <v>69</v>
      </c>
      <c r="E76" s="24">
        <v>28</v>
      </c>
      <c r="F76" s="24">
        <v>7</v>
      </c>
      <c r="G76" s="24">
        <v>2</v>
      </c>
    </row>
    <row r="77" spans="1:7">
      <c r="A77" s="23" t="s">
        <v>185</v>
      </c>
      <c r="B77" s="24">
        <v>276</v>
      </c>
      <c r="C77" s="24">
        <v>233</v>
      </c>
      <c r="D77" s="24">
        <v>27</v>
      </c>
      <c r="E77" s="24">
        <v>11</v>
      </c>
      <c r="F77" s="24">
        <v>4</v>
      </c>
      <c r="G77" s="24">
        <v>1</v>
      </c>
    </row>
    <row r="78" spans="1:7">
      <c r="A78" s="23" t="s">
        <v>152</v>
      </c>
      <c r="B78" s="24">
        <v>197</v>
      </c>
      <c r="C78" s="24">
        <v>142</v>
      </c>
      <c r="D78" s="24">
        <v>28</v>
      </c>
      <c r="E78" s="24">
        <v>14</v>
      </c>
      <c r="F78" s="24">
        <v>11</v>
      </c>
      <c r="G78" s="24">
        <v>2</v>
      </c>
    </row>
    <row r="79" spans="1:7">
      <c r="A79" s="23" t="s">
        <v>186</v>
      </c>
      <c r="B79" s="24">
        <v>944</v>
      </c>
      <c r="C79" s="24">
        <v>603</v>
      </c>
      <c r="D79" s="24">
        <v>120</v>
      </c>
      <c r="E79" s="24">
        <v>81</v>
      </c>
      <c r="F79" s="24">
        <v>110</v>
      </c>
      <c r="G79" s="24">
        <v>30</v>
      </c>
    </row>
    <row r="80" spans="1:7">
      <c r="A80" s="23" t="s">
        <v>128</v>
      </c>
      <c r="B80" s="24">
        <v>41</v>
      </c>
      <c r="C80" s="24">
        <v>21</v>
      </c>
      <c r="D80" s="24">
        <v>5</v>
      </c>
      <c r="E80" s="24">
        <v>2</v>
      </c>
      <c r="F80" s="24">
        <v>5</v>
      </c>
      <c r="G80" s="24">
        <v>8</v>
      </c>
    </row>
    <row r="81" spans="1:7">
      <c r="A81" s="8" t="s">
        <v>187</v>
      </c>
      <c r="B81" s="8"/>
      <c r="C81" s="8"/>
      <c r="D81" s="8"/>
      <c r="E81" s="8"/>
      <c r="F81" s="8"/>
      <c r="G81" s="8"/>
    </row>
    <row r="82" spans="1:7">
      <c r="A82" s="23" t="s">
        <v>188</v>
      </c>
      <c r="B82" s="24">
        <v>2041</v>
      </c>
      <c r="C82" s="24">
        <v>1560</v>
      </c>
      <c r="D82" s="24">
        <v>242</v>
      </c>
      <c r="E82" s="24">
        <v>128</v>
      </c>
      <c r="F82" s="24">
        <v>83</v>
      </c>
      <c r="G82" s="24">
        <v>28</v>
      </c>
    </row>
    <row r="83" spans="1:7">
      <c r="A83" s="23" t="s">
        <v>189</v>
      </c>
      <c r="B83" s="24">
        <v>221</v>
      </c>
      <c r="C83" s="24">
        <v>160</v>
      </c>
      <c r="D83" s="24">
        <v>32</v>
      </c>
      <c r="E83" s="24">
        <v>17</v>
      </c>
      <c r="F83" s="24">
        <v>9</v>
      </c>
      <c r="G83" s="24">
        <v>3</v>
      </c>
    </row>
    <row r="84" spans="1:7">
      <c r="A84" s="23" t="s">
        <v>190</v>
      </c>
      <c r="B84" s="24">
        <v>64</v>
      </c>
      <c r="C84" s="24">
        <v>37</v>
      </c>
      <c r="D84" s="24">
        <v>9</v>
      </c>
      <c r="E84" s="24">
        <v>4</v>
      </c>
      <c r="F84" s="24">
        <v>12</v>
      </c>
      <c r="G84" s="24">
        <v>2</v>
      </c>
    </row>
    <row r="85" spans="1:7">
      <c r="A85" s="23" t="s">
        <v>191</v>
      </c>
      <c r="B85" s="24">
        <v>158</v>
      </c>
      <c r="C85" s="24">
        <v>77</v>
      </c>
      <c r="D85" s="24">
        <v>34</v>
      </c>
      <c r="E85" s="24">
        <v>12</v>
      </c>
      <c r="F85" s="24">
        <v>31</v>
      </c>
      <c r="G85" s="24">
        <v>4</v>
      </c>
    </row>
    <row r="86" spans="1:7">
      <c r="A86" s="23" t="s">
        <v>192</v>
      </c>
      <c r="B86" s="24">
        <v>120</v>
      </c>
      <c r="C86" s="24">
        <v>60</v>
      </c>
      <c r="D86" s="24">
        <v>28</v>
      </c>
      <c r="E86" s="24">
        <v>13</v>
      </c>
      <c r="F86" s="24">
        <v>16</v>
      </c>
      <c r="G86" s="24">
        <v>3</v>
      </c>
    </row>
    <row r="87" spans="1:7">
      <c r="A87" s="23" t="s">
        <v>193</v>
      </c>
      <c r="B87" s="24">
        <v>10</v>
      </c>
      <c r="C87" s="24">
        <v>8</v>
      </c>
      <c r="D87" s="24">
        <v>0</v>
      </c>
      <c r="E87" s="24">
        <v>1</v>
      </c>
      <c r="F87" s="24">
        <v>1</v>
      </c>
      <c r="G87" s="24">
        <v>0</v>
      </c>
    </row>
    <row r="88" spans="1:7">
      <c r="A88" s="23" t="s">
        <v>152</v>
      </c>
      <c r="B88" s="24">
        <v>39</v>
      </c>
      <c r="C88" s="24">
        <v>22</v>
      </c>
      <c r="D88" s="24">
        <v>4</v>
      </c>
      <c r="E88" s="24">
        <v>4</v>
      </c>
      <c r="F88" s="24">
        <v>7</v>
      </c>
      <c r="G88" s="24">
        <v>2</v>
      </c>
    </row>
    <row r="89" spans="1:7">
      <c r="A89" s="23" t="s">
        <v>128</v>
      </c>
      <c r="B89" s="24">
        <v>24</v>
      </c>
      <c r="C89" s="24">
        <v>17</v>
      </c>
      <c r="D89" s="24">
        <v>2</v>
      </c>
      <c r="E89" s="24">
        <v>0</v>
      </c>
      <c r="F89" s="24">
        <v>2</v>
      </c>
      <c r="G89" s="24">
        <v>3</v>
      </c>
    </row>
    <row r="90" spans="1:7">
      <c r="A90" s="8" t="s">
        <v>194</v>
      </c>
      <c r="B90" s="8"/>
      <c r="C90" s="8"/>
      <c r="D90" s="8"/>
      <c r="E90" s="8"/>
      <c r="F90" s="8"/>
      <c r="G90" s="8"/>
    </row>
    <row r="91" spans="1:7">
      <c r="A91" s="23" t="s">
        <v>195</v>
      </c>
      <c r="B91" s="24">
        <v>1341</v>
      </c>
      <c r="C91" s="24">
        <v>992</v>
      </c>
      <c r="D91" s="24">
        <v>181</v>
      </c>
      <c r="E91" s="24">
        <v>90</v>
      </c>
      <c r="F91" s="24">
        <v>63</v>
      </c>
      <c r="G91" s="24">
        <v>15</v>
      </c>
    </row>
    <row r="92" spans="1:7">
      <c r="A92" s="23" t="s">
        <v>196</v>
      </c>
      <c r="B92" s="24">
        <v>523</v>
      </c>
      <c r="C92" s="24">
        <v>382</v>
      </c>
      <c r="D92" s="24">
        <v>73</v>
      </c>
      <c r="E92" s="24">
        <v>30</v>
      </c>
      <c r="F92" s="24">
        <v>30</v>
      </c>
      <c r="G92" s="24">
        <v>8</v>
      </c>
    </row>
    <row r="93" spans="1:7">
      <c r="A93" s="23" t="s">
        <v>197</v>
      </c>
      <c r="B93" s="24">
        <v>116</v>
      </c>
      <c r="C93" s="24">
        <v>83</v>
      </c>
      <c r="D93" s="24">
        <v>22</v>
      </c>
      <c r="E93" s="24">
        <v>6</v>
      </c>
      <c r="F93" s="24">
        <v>5</v>
      </c>
      <c r="G93" s="24">
        <v>0</v>
      </c>
    </row>
    <row r="94" spans="1:7">
      <c r="A94" s="23" t="s">
        <v>198</v>
      </c>
      <c r="B94" s="24">
        <v>25</v>
      </c>
      <c r="C94" s="24">
        <v>19</v>
      </c>
      <c r="D94" s="24">
        <v>1</v>
      </c>
      <c r="E94" s="24">
        <v>4</v>
      </c>
      <c r="F94" s="24">
        <v>1</v>
      </c>
      <c r="G94" s="24">
        <v>0</v>
      </c>
    </row>
    <row r="95" spans="1:7">
      <c r="A95" s="23" t="s">
        <v>199</v>
      </c>
      <c r="B95" s="24">
        <v>68</v>
      </c>
      <c r="C95" s="24">
        <v>57</v>
      </c>
      <c r="D95" s="24">
        <v>5</v>
      </c>
      <c r="E95" s="24">
        <v>3</v>
      </c>
      <c r="F95" s="24">
        <v>2</v>
      </c>
      <c r="G95" s="24">
        <v>1</v>
      </c>
    </row>
    <row r="96" spans="1:7">
      <c r="A96" s="23" t="s">
        <v>200</v>
      </c>
      <c r="B96" s="24">
        <v>1248</v>
      </c>
      <c r="C96" s="24">
        <v>999</v>
      </c>
      <c r="D96" s="24">
        <v>133</v>
      </c>
      <c r="E96" s="24">
        <v>69</v>
      </c>
      <c r="F96" s="24">
        <v>37</v>
      </c>
      <c r="G96" s="24">
        <v>10</v>
      </c>
    </row>
    <row r="97" spans="1:7">
      <c r="A97" s="23" t="s">
        <v>201</v>
      </c>
      <c r="B97" s="24">
        <v>725</v>
      </c>
      <c r="C97" s="24">
        <v>578</v>
      </c>
      <c r="D97" s="24">
        <v>82</v>
      </c>
      <c r="E97" s="24">
        <v>39</v>
      </c>
      <c r="F97" s="24">
        <v>22</v>
      </c>
      <c r="G97" s="24">
        <v>4</v>
      </c>
    </row>
    <row r="98" spans="1:7">
      <c r="A98" s="23" t="s">
        <v>202</v>
      </c>
      <c r="B98" s="24">
        <v>550</v>
      </c>
      <c r="C98" s="24">
        <v>367</v>
      </c>
      <c r="D98" s="24">
        <v>96</v>
      </c>
      <c r="E98" s="24">
        <v>41</v>
      </c>
      <c r="F98" s="24">
        <v>36</v>
      </c>
      <c r="G98" s="24">
        <v>10</v>
      </c>
    </row>
    <row r="99" spans="1:7">
      <c r="A99" s="23" t="s">
        <v>203</v>
      </c>
      <c r="B99" s="24">
        <v>563</v>
      </c>
      <c r="C99" s="24">
        <v>423</v>
      </c>
      <c r="D99" s="24">
        <v>75</v>
      </c>
      <c r="E99" s="24">
        <v>24</v>
      </c>
      <c r="F99" s="24">
        <v>35</v>
      </c>
      <c r="G99" s="24">
        <v>6</v>
      </c>
    </row>
    <row r="100" spans="1:7">
      <c r="A100" s="23" t="s">
        <v>204</v>
      </c>
      <c r="B100" s="24">
        <v>319</v>
      </c>
      <c r="C100" s="24">
        <v>206</v>
      </c>
      <c r="D100" s="24">
        <v>51</v>
      </c>
      <c r="E100" s="24">
        <v>31</v>
      </c>
      <c r="F100" s="24">
        <v>25</v>
      </c>
      <c r="G100" s="24">
        <v>6</v>
      </c>
    </row>
    <row r="101" spans="1:7">
      <c r="A101" s="23" t="s">
        <v>205</v>
      </c>
      <c r="B101" s="24">
        <v>6</v>
      </c>
      <c r="C101" s="24">
        <v>5</v>
      </c>
      <c r="D101" s="24">
        <v>0</v>
      </c>
      <c r="E101" s="24">
        <v>1</v>
      </c>
      <c r="F101" s="24">
        <v>0</v>
      </c>
      <c r="G101" s="24">
        <v>0</v>
      </c>
    </row>
    <row r="102" spans="1:7">
      <c r="A102" s="23" t="s">
        <v>206</v>
      </c>
      <c r="B102" s="24">
        <v>42</v>
      </c>
      <c r="C102" s="24">
        <v>22</v>
      </c>
      <c r="D102" s="24">
        <v>6</v>
      </c>
      <c r="E102" s="24">
        <v>2</v>
      </c>
      <c r="F102" s="24">
        <v>12</v>
      </c>
      <c r="G102" s="24">
        <v>0</v>
      </c>
    </row>
    <row r="103" spans="1:7">
      <c r="A103" s="23" t="s">
        <v>152</v>
      </c>
      <c r="B103" s="24">
        <v>39</v>
      </c>
      <c r="C103" s="24">
        <v>25</v>
      </c>
      <c r="D103" s="24">
        <v>4</v>
      </c>
      <c r="E103" s="24">
        <v>4</v>
      </c>
      <c r="F103" s="24">
        <v>6</v>
      </c>
      <c r="G103" s="24">
        <v>0</v>
      </c>
    </row>
    <row r="104" spans="1:7">
      <c r="A104" s="23" t="s">
        <v>128</v>
      </c>
      <c r="B104" s="24">
        <v>193</v>
      </c>
      <c r="C104" s="24">
        <v>129</v>
      </c>
      <c r="D104" s="24">
        <v>22</v>
      </c>
      <c r="E104" s="24">
        <v>12</v>
      </c>
      <c r="F104" s="24">
        <v>17</v>
      </c>
      <c r="G104" s="24">
        <v>13</v>
      </c>
    </row>
    <row r="105" spans="1:7">
      <c r="A105" s="8" t="s">
        <v>207</v>
      </c>
      <c r="B105" s="8"/>
      <c r="C105" s="8"/>
      <c r="D105" s="8"/>
      <c r="E105" s="8"/>
      <c r="F105" s="8"/>
      <c r="G105" s="8"/>
    </row>
    <row r="106" spans="1:7">
      <c r="A106" s="23" t="s">
        <v>208</v>
      </c>
      <c r="B106" s="24">
        <v>1480</v>
      </c>
      <c r="C106" s="24">
        <v>1090</v>
      </c>
      <c r="D106" s="24">
        <v>206</v>
      </c>
      <c r="E106" s="24">
        <v>88</v>
      </c>
      <c r="F106" s="24">
        <v>79</v>
      </c>
      <c r="G106" s="24">
        <v>17</v>
      </c>
    </row>
    <row r="107" spans="1:7">
      <c r="A107" s="23" t="s">
        <v>209</v>
      </c>
      <c r="B107" s="24">
        <v>1280</v>
      </c>
      <c r="C107" s="24">
        <v>964</v>
      </c>
      <c r="D107" s="24">
        <v>159</v>
      </c>
      <c r="E107" s="24">
        <v>75</v>
      </c>
      <c r="F107" s="24">
        <v>72</v>
      </c>
      <c r="G107" s="24">
        <v>10</v>
      </c>
    </row>
    <row r="108" spans="1:7">
      <c r="A108" s="23" t="s">
        <v>210</v>
      </c>
      <c r="B108" s="24">
        <v>1167</v>
      </c>
      <c r="C108" s="24">
        <v>861</v>
      </c>
      <c r="D108" s="24">
        <v>155</v>
      </c>
      <c r="E108" s="24">
        <v>72</v>
      </c>
      <c r="F108" s="24">
        <v>67</v>
      </c>
      <c r="G108" s="24">
        <v>12</v>
      </c>
    </row>
    <row r="109" spans="1:7">
      <c r="A109" s="23" t="s">
        <v>211</v>
      </c>
      <c r="B109" s="24">
        <v>715</v>
      </c>
      <c r="C109" s="24">
        <v>516</v>
      </c>
      <c r="D109" s="24">
        <v>98</v>
      </c>
      <c r="E109" s="24">
        <v>57</v>
      </c>
      <c r="F109" s="24">
        <v>34</v>
      </c>
      <c r="G109" s="24">
        <v>10</v>
      </c>
    </row>
    <row r="110" spans="1:7">
      <c r="A110" s="23" t="s">
        <v>212</v>
      </c>
      <c r="B110" s="24">
        <v>387</v>
      </c>
      <c r="C110" s="24">
        <v>291</v>
      </c>
      <c r="D110" s="24">
        <v>51</v>
      </c>
      <c r="E110" s="24">
        <v>21</v>
      </c>
      <c r="F110" s="24">
        <v>19</v>
      </c>
      <c r="G110" s="24">
        <v>5</v>
      </c>
    </row>
    <row r="111" spans="1:7">
      <c r="A111" s="23" t="s">
        <v>213</v>
      </c>
      <c r="B111" s="24">
        <v>404</v>
      </c>
      <c r="C111" s="24">
        <v>256</v>
      </c>
      <c r="D111" s="24">
        <v>69</v>
      </c>
      <c r="E111" s="24">
        <v>31</v>
      </c>
      <c r="F111" s="24">
        <v>39</v>
      </c>
      <c r="G111" s="24">
        <v>9</v>
      </c>
    </row>
    <row r="112" spans="1:7">
      <c r="A112" s="23" t="s">
        <v>214</v>
      </c>
      <c r="B112" s="24">
        <v>595</v>
      </c>
      <c r="C112" s="24">
        <v>457</v>
      </c>
      <c r="D112" s="24">
        <v>75</v>
      </c>
      <c r="E112" s="24">
        <v>36</v>
      </c>
      <c r="F112" s="24">
        <v>24</v>
      </c>
      <c r="G112" s="24">
        <v>3</v>
      </c>
    </row>
    <row r="113" spans="1:7">
      <c r="A113" s="23" t="s">
        <v>215</v>
      </c>
      <c r="B113" s="24">
        <v>215</v>
      </c>
      <c r="C113" s="24">
        <v>154</v>
      </c>
      <c r="D113" s="24">
        <v>38</v>
      </c>
      <c r="E113" s="24">
        <v>10</v>
      </c>
      <c r="F113" s="24">
        <v>11</v>
      </c>
      <c r="G113" s="24">
        <v>2</v>
      </c>
    </row>
    <row r="114" spans="1:7">
      <c r="A114" s="23" t="s">
        <v>216</v>
      </c>
      <c r="B114" s="24">
        <v>248</v>
      </c>
      <c r="C114" s="24">
        <v>182</v>
      </c>
      <c r="D114" s="24">
        <v>37</v>
      </c>
      <c r="E114" s="24">
        <v>18</v>
      </c>
      <c r="F114" s="24">
        <v>10</v>
      </c>
      <c r="G114" s="24">
        <v>1</v>
      </c>
    </row>
    <row r="115" spans="1:7">
      <c r="A115" s="23" t="s">
        <v>217</v>
      </c>
      <c r="B115" s="24">
        <v>255</v>
      </c>
      <c r="C115" s="24">
        <v>191</v>
      </c>
      <c r="D115" s="24">
        <v>37</v>
      </c>
      <c r="E115" s="24">
        <v>11</v>
      </c>
      <c r="F115" s="24">
        <v>7</v>
      </c>
      <c r="G115" s="24">
        <v>9</v>
      </c>
    </row>
    <row r="116" spans="1:7">
      <c r="A116" s="23" t="s">
        <v>218</v>
      </c>
      <c r="B116" s="24">
        <v>291</v>
      </c>
      <c r="C116" s="24">
        <v>228</v>
      </c>
      <c r="D116" s="24">
        <v>39</v>
      </c>
      <c r="E116" s="24">
        <v>12</v>
      </c>
      <c r="F116" s="24">
        <v>9</v>
      </c>
      <c r="G116" s="24">
        <v>3</v>
      </c>
    </row>
    <row r="117" spans="1:7">
      <c r="A117" s="23" t="s">
        <v>219</v>
      </c>
      <c r="B117" s="24">
        <v>338</v>
      </c>
      <c r="C117" s="24">
        <v>273</v>
      </c>
      <c r="D117" s="24">
        <v>40</v>
      </c>
      <c r="E117" s="24">
        <v>11</v>
      </c>
      <c r="F117" s="24">
        <v>12</v>
      </c>
      <c r="G117" s="24">
        <v>2</v>
      </c>
    </row>
    <row r="118" spans="1:7">
      <c r="A118" s="23" t="s">
        <v>220</v>
      </c>
      <c r="B118" s="24">
        <v>812</v>
      </c>
      <c r="C118" s="24">
        <v>635</v>
      </c>
      <c r="D118" s="24">
        <v>92</v>
      </c>
      <c r="E118" s="24">
        <v>52</v>
      </c>
      <c r="F118" s="24">
        <v>23</v>
      </c>
      <c r="G118" s="24">
        <v>10</v>
      </c>
    </row>
    <row r="119" spans="1:7">
      <c r="A119" s="23" t="s">
        <v>221</v>
      </c>
      <c r="B119" s="24">
        <v>816</v>
      </c>
      <c r="C119" s="24">
        <v>645</v>
      </c>
      <c r="D119" s="24">
        <v>98</v>
      </c>
      <c r="E119" s="24">
        <v>44</v>
      </c>
      <c r="F119" s="24">
        <v>25</v>
      </c>
      <c r="G119" s="24">
        <v>4</v>
      </c>
    </row>
    <row r="120" spans="1:7">
      <c r="A120" s="23" t="s">
        <v>152</v>
      </c>
      <c r="B120" s="24">
        <v>69</v>
      </c>
      <c r="C120" s="24">
        <v>46</v>
      </c>
      <c r="D120" s="24">
        <v>12</v>
      </c>
      <c r="E120" s="24">
        <v>4</v>
      </c>
      <c r="F120" s="24">
        <v>5</v>
      </c>
      <c r="G120" s="24">
        <v>2</v>
      </c>
    </row>
    <row r="121" spans="1:7">
      <c r="A121" s="23" t="s">
        <v>222</v>
      </c>
      <c r="B121" s="24">
        <v>246</v>
      </c>
      <c r="C121" s="24">
        <v>156</v>
      </c>
      <c r="D121" s="24">
        <v>32</v>
      </c>
      <c r="E121" s="24">
        <v>23</v>
      </c>
      <c r="F121" s="24">
        <v>26</v>
      </c>
      <c r="G121" s="24">
        <v>9</v>
      </c>
    </row>
    <row r="122" spans="1:7">
      <c r="A122" s="26" t="s">
        <v>128</v>
      </c>
      <c r="B122" s="27">
        <v>47</v>
      </c>
      <c r="C122" s="27">
        <v>24</v>
      </c>
      <c r="D122" s="27">
        <v>8</v>
      </c>
      <c r="E122" s="27">
        <v>5</v>
      </c>
      <c r="F122" s="27">
        <v>8</v>
      </c>
      <c r="G122" s="27">
        <v>2</v>
      </c>
    </row>
  </sheetData>
  <phoneticPr fontId="2"/>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172BB-4AC3-4070-BDF5-D6E0EC061060}">
  <sheetPr codeName="Sheet26"/>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HYPERLINK("#'目次'!B32","[26]")</f>
        <v>[26]</v>
      </c>
    </row>
    <row r="3" spans="1:9">
      <c r="A3" s="6" t="s">
        <v>114</v>
      </c>
      <c r="B3" s="7" t="s">
        <v>348</v>
      </c>
    </row>
    <row r="4" spans="1:9">
      <c r="A4" s="6" t="s">
        <v>114</v>
      </c>
      <c r="B4" s="7" t="s">
        <v>349</v>
      </c>
    </row>
    <row r="5" spans="1:9" s="21" customFormat="1" ht="36">
      <c r="A5" s="19" t="s">
        <v>114</v>
      </c>
      <c r="B5" s="20" t="s">
        <v>118</v>
      </c>
      <c r="C5" s="20" t="s">
        <v>350</v>
      </c>
      <c r="D5" s="20" t="s">
        <v>351</v>
      </c>
      <c r="E5" s="20" t="s">
        <v>352</v>
      </c>
      <c r="F5" s="20" t="s">
        <v>353</v>
      </c>
      <c r="G5" s="20" t="s">
        <v>354</v>
      </c>
      <c r="H5" s="20" t="s">
        <v>355</v>
      </c>
      <c r="I5" s="20" t="s">
        <v>128</v>
      </c>
    </row>
    <row r="6" spans="1:9">
      <c r="A6" s="22" t="s">
        <v>121</v>
      </c>
      <c r="B6" s="9">
        <v>2677</v>
      </c>
      <c r="C6" s="9">
        <v>1711</v>
      </c>
      <c r="D6" s="9">
        <v>411</v>
      </c>
      <c r="E6" s="9">
        <v>435</v>
      </c>
      <c r="F6" s="9">
        <v>207</v>
      </c>
      <c r="G6" s="9">
        <v>684</v>
      </c>
      <c r="H6" s="9">
        <v>297</v>
      </c>
      <c r="I6" s="9">
        <v>54</v>
      </c>
    </row>
    <row r="7" spans="1:9">
      <c r="A7" s="8" t="s">
        <v>122</v>
      </c>
      <c r="B7" s="8"/>
      <c r="C7" s="8"/>
      <c r="D7" s="8"/>
      <c r="E7" s="8"/>
      <c r="F7" s="8"/>
      <c r="G7" s="8"/>
      <c r="H7" s="8"/>
      <c r="I7" s="8"/>
    </row>
    <row r="8" spans="1:9">
      <c r="A8" s="23" t="s">
        <v>123</v>
      </c>
      <c r="B8" s="24">
        <v>380</v>
      </c>
      <c r="C8" s="24">
        <v>253</v>
      </c>
      <c r="D8" s="24">
        <v>69</v>
      </c>
      <c r="E8" s="24">
        <v>73</v>
      </c>
      <c r="F8" s="24">
        <v>32</v>
      </c>
      <c r="G8" s="24">
        <v>98</v>
      </c>
      <c r="H8" s="24">
        <v>29</v>
      </c>
      <c r="I8" s="24">
        <v>11</v>
      </c>
    </row>
    <row r="9" spans="1:9">
      <c r="A9" s="23" t="s">
        <v>124</v>
      </c>
      <c r="B9" s="24">
        <v>489</v>
      </c>
      <c r="C9" s="24">
        <v>321</v>
      </c>
      <c r="D9" s="24">
        <v>89</v>
      </c>
      <c r="E9" s="24">
        <v>88</v>
      </c>
      <c r="F9" s="24">
        <v>41</v>
      </c>
      <c r="G9" s="24">
        <v>128</v>
      </c>
      <c r="H9" s="24">
        <v>48</v>
      </c>
      <c r="I9" s="24">
        <v>8</v>
      </c>
    </row>
    <row r="10" spans="1:9">
      <c r="A10" s="23" t="s">
        <v>125</v>
      </c>
      <c r="B10" s="24">
        <v>1114</v>
      </c>
      <c r="C10" s="24">
        <v>732</v>
      </c>
      <c r="D10" s="24">
        <v>166</v>
      </c>
      <c r="E10" s="24">
        <v>180</v>
      </c>
      <c r="F10" s="24">
        <v>86</v>
      </c>
      <c r="G10" s="24">
        <v>292</v>
      </c>
      <c r="H10" s="24">
        <v>116</v>
      </c>
      <c r="I10" s="24">
        <v>19</v>
      </c>
    </row>
    <row r="11" spans="1:9">
      <c r="A11" s="23" t="s">
        <v>126</v>
      </c>
      <c r="B11" s="24">
        <v>521</v>
      </c>
      <c r="C11" s="24">
        <v>306</v>
      </c>
      <c r="D11" s="24">
        <v>67</v>
      </c>
      <c r="E11" s="24">
        <v>69</v>
      </c>
      <c r="F11" s="24">
        <v>36</v>
      </c>
      <c r="G11" s="24">
        <v>120</v>
      </c>
      <c r="H11" s="24">
        <v>82</v>
      </c>
      <c r="I11" s="24">
        <v>12</v>
      </c>
    </row>
    <row r="12" spans="1:9">
      <c r="A12" s="23" t="s">
        <v>127</v>
      </c>
      <c r="B12" s="24">
        <v>129</v>
      </c>
      <c r="C12" s="24">
        <v>72</v>
      </c>
      <c r="D12" s="24">
        <v>13</v>
      </c>
      <c r="E12" s="24">
        <v>17</v>
      </c>
      <c r="F12" s="24">
        <v>8</v>
      </c>
      <c r="G12" s="24">
        <v>36</v>
      </c>
      <c r="H12" s="24">
        <v>20</v>
      </c>
      <c r="I12" s="24">
        <v>3</v>
      </c>
    </row>
    <row r="13" spans="1:9">
      <c r="A13" s="23" t="s">
        <v>128</v>
      </c>
      <c r="B13" s="24">
        <v>44</v>
      </c>
      <c r="C13" s="24">
        <v>27</v>
      </c>
      <c r="D13" s="24">
        <v>7</v>
      </c>
      <c r="E13" s="24">
        <v>8</v>
      </c>
      <c r="F13" s="24">
        <v>4</v>
      </c>
      <c r="G13" s="24">
        <v>10</v>
      </c>
      <c r="H13" s="24">
        <v>2</v>
      </c>
      <c r="I13" s="24">
        <v>1</v>
      </c>
    </row>
    <row r="14" spans="1:9">
      <c r="A14" s="8" t="s">
        <v>129</v>
      </c>
      <c r="B14" s="8"/>
      <c r="C14" s="8"/>
      <c r="D14" s="8"/>
      <c r="E14" s="8"/>
      <c r="F14" s="8"/>
      <c r="G14" s="8"/>
      <c r="H14" s="8"/>
      <c r="I14" s="8"/>
    </row>
    <row r="15" spans="1:9">
      <c r="A15" s="23" t="s">
        <v>130</v>
      </c>
      <c r="B15" s="24">
        <v>799</v>
      </c>
      <c r="C15" s="24">
        <v>548</v>
      </c>
      <c r="D15" s="24">
        <v>172</v>
      </c>
      <c r="E15" s="24">
        <v>171</v>
      </c>
      <c r="F15" s="24">
        <v>67</v>
      </c>
      <c r="G15" s="24">
        <v>215</v>
      </c>
      <c r="H15" s="24">
        <v>49</v>
      </c>
      <c r="I15" s="24">
        <v>13</v>
      </c>
    </row>
    <row r="16" spans="1:9">
      <c r="A16" s="23" t="s">
        <v>131</v>
      </c>
      <c r="B16" s="24">
        <v>1245</v>
      </c>
      <c r="C16" s="24">
        <v>841</v>
      </c>
      <c r="D16" s="24">
        <v>197</v>
      </c>
      <c r="E16" s="24">
        <v>213</v>
      </c>
      <c r="F16" s="24">
        <v>93</v>
      </c>
      <c r="G16" s="24">
        <v>311</v>
      </c>
      <c r="H16" s="24">
        <v>110</v>
      </c>
      <c r="I16" s="24">
        <v>23</v>
      </c>
    </row>
    <row r="17" spans="1:9">
      <c r="A17" s="23" t="s">
        <v>132</v>
      </c>
      <c r="B17" s="24">
        <v>504</v>
      </c>
      <c r="C17" s="24">
        <v>254</v>
      </c>
      <c r="D17" s="24">
        <v>33</v>
      </c>
      <c r="E17" s="24">
        <v>38</v>
      </c>
      <c r="F17" s="24">
        <v>41</v>
      </c>
      <c r="G17" s="24">
        <v>127</v>
      </c>
      <c r="H17" s="24">
        <v>112</v>
      </c>
      <c r="I17" s="24">
        <v>11</v>
      </c>
    </row>
    <row r="18" spans="1:9">
      <c r="A18" s="23" t="s">
        <v>133</v>
      </c>
      <c r="B18" s="24">
        <v>82</v>
      </c>
      <c r="C18" s="24">
        <v>39</v>
      </c>
      <c r="D18" s="24">
        <v>5</v>
      </c>
      <c r="E18" s="24">
        <v>6</v>
      </c>
      <c r="F18" s="24">
        <v>3</v>
      </c>
      <c r="G18" s="24">
        <v>19</v>
      </c>
      <c r="H18" s="24">
        <v>22</v>
      </c>
      <c r="I18" s="24">
        <v>5</v>
      </c>
    </row>
    <row r="19" spans="1:9">
      <c r="A19" s="23" t="s">
        <v>128</v>
      </c>
      <c r="B19" s="24">
        <v>47</v>
      </c>
      <c r="C19" s="24">
        <v>29</v>
      </c>
      <c r="D19" s="24">
        <v>4</v>
      </c>
      <c r="E19" s="24">
        <v>7</v>
      </c>
      <c r="F19" s="24">
        <v>3</v>
      </c>
      <c r="G19" s="24">
        <v>12</v>
      </c>
      <c r="H19" s="24">
        <v>4</v>
      </c>
      <c r="I19" s="24">
        <v>2</v>
      </c>
    </row>
    <row r="20" spans="1:9">
      <c r="A20" s="8" t="s">
        <v>134</v>
      </c>
      <c r="B20" s="8"/>
      <c r="C20" s="8"/>
      <c r="D20" s="8"/>
      <c r="E20" s="8"/>
      <c r="F20" s="8"/>
      <c r="G20" s="8"/>
      <c r="H20" s="8"/>
      <c r="I20" s="8"/>
    </row>
    <row r="21" spans="1:9">
      <c r="A21" s="23" t="s">
        <v>135</v>
      </c>
      <c r="B21" s="24">
        <v>128</v>
      </c>
      <c r="C21" s="24">
        <v>75</v>
      </c>
      <c r="D21" s="24">
        <v>12</v>
      </c>
      <c r="E21" s="24">
        <v>14</v>
      </c>
      <c r="F21" s="24">
        <v>7</v>
      </c>
      <c r="G21" s="24">
        <v>33</v>
      </c>
      <c r="H21" s="24">
        <v>15</v>
      </c>
      <c r="I21" s="24">
        <v>6</v>
      </c>
    </row>
    <row r="22" spans="1:9">
      <c r="A22" s="23" t="s">
        <v>136</v>
      </c>
      <c r="B22" s="24">
        <v>138</v>
      </c>
      <c r="C22" s="24">
        <v>68</v>
      </c>
      <c r="D22" s="24">
        <v>17</v>
      </c>
      <c r="E22" s="24">
        <v>13</v>
      </c>
      <c r="F22" s="24">
        <v>15</v>
      </c>
      <c r="G22" s="24">
        <v>33</v>
      </c>
      <c r="H22" s="24">
        <v>29</v>
      </c>
      <c r="I22" s="24">
        <v>5</v>
      </c>
    </row>
    <row r="23" spans="1:9">
      <c r="A23" s="23" t="s">
        <v>137</v>
      </c>
      <c r="B23" s="24">
        <v>119</v>
      </c>
      <c r="C23" s="24">
        <v>66</v>
      </c>
      <c r="D23" s="24">
        <v>23</v>
      </c>
      <c r="E23" s="24">
        <v>13</v>
      </c>
      <c r="F23" s="24">
        <v>7</v>
      </c>
      <c r="G23" s="24">
        <v>23</v>
      </c>
      <c r="H23" s="24">
        <v>19</v>
      </c>
      <c r="I23" s="24">
        <v>2</v>
      </c>
    </row>
    <row r="24" spans="1:9">
      <c r="A24" s="23" t="s">
        <v>138</v>
      </c>
      <c r="B24" s="24">
        <v>142</v>
      </c>
      <c r="C24" s="24">
        <v>85</v>
      </c>
      <c r="D24" s="24">
        <v>23</v>
      </c>
      <c r="E24" s="24">
        <v>20</v>
      </c>
      <c r="F24" s="24">
        <v>11</v>
      </c>
      <c r="G24" s="24">
        <v>34</v>
      </c>
      <c r="H24" s="24">
        <v>16</v>
      </c>
      <c r="I24" s="24">
        <v>4</v>
      </c>
    </row>
    <row r="25" spans="1:9">
      <c r="A25" s="23" t="s">
        <v>139</v>
      </c>
      <c r="B25" s="24">
        <v>170</v>
      </c>
      <c r="C25" s="24">
        <v>88</v>
      </c>
      <c r="D25" s="24">
        <v>19</v>
      </c>
      <c r="E25" s="24">
        <v>20</v>
      </c>
      <c r="F25" s="24">
        <v>14</v>
      </c>
      <c r="G25" s="24">
        <v>48</v>
      </c>
      <c r="H25" s="24">
        <v>26</v>
      </c>
      <c r="I25" s="24">
        <v>4</v>
      </c>
    </row>
    <row r="26" spans="1:9">
      <c r="A26" s="23" t="s">
        <v>140</v>
      </c>
      <c r="B26" s="24">
        <v>192</v>
      </c>
      <c r="C26" s="24">
        <v>117</v>
      </c>
      <c r="D26" s="24">
        <v>28</v>
      </c>
      <c r="E26" s="24">
        <v>25</v>
      </c>
      <c r="F26" s="24">
        <v>12</v>
      </c>
      <c r="G26" s="24">
        <v>49</v>
      </c>
      <c r="H26" s="24">
        <v>27</v>
      </c>
      <c r="I26" s="24">
        <v>5</v>
      </c>
    </row>
    <row r="27" spans="1:9">
      <c r="A27" s="23" t="s">
        <v>141</v>
      </c>
      <c r="B27" s="24">
        <v>1405</v>
      </c>
      <c r="C27" s="24">
        <v>968</v>
      </c>
      <c r="D27" s="24">
        <v>211</v>
      </c>
      <c r="E27" s="24">
        <v>250</v>
      </c>
      <c r="F27" s="24">
        <v>117</v>
      </c>
      <c r="G27" s="24">
        <v>371</v>
      </c>
      <c r="H27" s="24">
        <v>128</v>
      </c>
      <c r="I27" s="24">
        <v>21</v>
      </c>
    </row>
    <row r="28" spans="1:9">
      <c r="A28" s="23" t="s">
        <v>142</v>
      </c>
      <c r="B28" s="24">
        <v>343</v>
      </c>
      <c r="C28" s="24">
        <v>218</v>
      </c>
      <c r="D28" s="24">
        <v>72</v>
      </c>
      <c r="E28" s="24">
        <v>73</v>
      </c>
      <c r="F28" s="24">
        <v>22</v>
      </c>
      <c r="G28" s="24">
        <v>82</v>
      </c>
      <c r="H28" s="24">
        <v>35</v>
      </c>
      <c r="I28" s="24">
        <v>5</v>
      </c>
    </row>
    <row r="29" spans="1:9">
      <c r="A29" s="23" t="s">
        <v>128</v>
      </c>
      <c r="B29" s="24">
        <v>40</v>
      </c>
      <c r="C29" s="24">
        <v>26</v>
      </c>
      <c r="D29" s="24">
        <v>6</v>
      </c>
      <c r="E29" s="24">
        <v>7</v>
      </c>
      <c r="F29" s="24">
        <v>2</v>
      </c>
      <c r="G29" s="24">
        <v>11</v>
      </c>
      <c r="H29" s="24">
        <v>2</v>
      </c>
      <c r="I29" s="24">
        <v>2</v>
      </c>
    </row>
    <row r="30" spans="1:9">
      <c r="A30" s="8" t="s">
        <v>143</v>
      </c>
      <c r="B30" s="8"/>
      <c r="C30" s="8"/>
      <c r="D30" s="8"/>
      <c r="E30" s="8"/>
      <c r="F30" s="8"/>
      <c r="G30" s="8"/>
      <c r="H30" s="8"/>
      <c r="I30" s="8"/>
    </row>
    <row r="31" spans="1:9">
      <c r="A31" s="23" t="s">
        <v>144</v>
      </c>
      <c r="B31" s="24">
        <v>429</v>
      </c>
      <c r="C31" s="24">
        <v>324</v>
      </c>
      <c r="D31" s="24">
        <v>128</v>
      </c>
      <c r="E31" s="24">
        <v>140</v>
      </c>
      <c r="F31" s="24">
        <v>41</v>
      </c>
      <c r="G31" s="24">
        <v>100</v>
      </c>
      <c r="H31" s="24">
        <v>9</v>
      </c>
      <c r="I31" s="24">
        <v>4</v>
      </c>
    </row>
    <row r="32" spans="1:9">
      <c r="A32" s="23" t="s">
        <v>145</v>
      </c>
      <c r="B32" s="24">
        <v>319</v>
      </c>
      <c r="C32" s="24">
        <v>233</v>
      </c>
      <c r="D32" s="24">
        <v>100</v>
      </c>
      <c r="E32" s="24">
        <v>108</v>
      </c>
      <c r="F32" s="24">
        <v>37</v>
      </c>
      <c r="G32" s="24">
        <v>93</v>
      </c>
      <c r="H32" s="24">
        <v>11</v>
      </c>
      <c r="I32" s="24">
        <v>4</v>
      </c>
    </row>
    <row r="33" spans="1:9">
      <c r="A33" s="23" t="s">
        <v>146</v>
      </c>
      <c r="B33" s="24">
        <v>504</v>
      </c>
      <c r="C33" s="24">
        <v>374</v>
      </c>
      <c r="D33" s="24">
        <v>146</v>
      </c>
      <c r="E33" s="24">
        <v>189</v>
      </c>
      <c r="F33" s="24">
        <v>42</v>
      </c>
      <c r="G33" s="24">
        <v>135</v>
      </c>
      <c r="H33" s="24">
        <v>16</v>
      </c>
      <c r="I33" s="24">
        <v>7</v>
      </c>
    </row>
    <row r="34" spans="1:9">
      <c r="A34" s="23" t="s">
        <v>147</v>
      </c>
      <c r="B34" s="24">
        <v>143</v>
      </c>
      <c r="C34" s="24">
        <v>109</v>
      </c>
      <c r="D34" s="24">
        <v>43</v>
      </c>
      <c r="E34" s="24">
        <v>65</v>
      </c>
      <c r="F34" s="24">
        <v>12</v>
      </c>
      <c r="G34" s="24">
        <v>36</v>
      </c>
      <c r="H34" s="24">
        <v>2</v>
      </c>
      <c r="I34" s="24">
        <v>1</v>
      </c>
    </row>
    <row r="35" spans="1:9">
      <c r="A35" s="23" t="s">
        <v>148</v>
      </c>
      <c r="B35" s="24">
        <v>168</v>
      </c>
      <c r="C35" s="24">
        <v>123</v>
      </c>
      <c r="D35" s="24">
        <v>69</v>
      </c>
      <c r="E35" s="24">
        <v>88</v>
      </c>
      <c r="F35" s="24">
        <v>17</v>
      </c>
      <c r="G35" s="24">
        <v>36</v>
      </c>
      <c r="H35" s="24">
        <v>2</v>
      </c>
      <c r="I35" s="24">
        <v>4</v>
      </c>
    </row>
    <row r="36" spans="1:9">
      <c r="A36" s="23" t="s">
        <v>149</v>
      </c>
      <c r="B36" s="24">
        <v>1270</v>
      </c>
      <c r="C36" s="24">
        <v>911</v>
      </c>
      <c r="D36" s="24">
        <v>278</v>
      </c>
      <c r="E36" s="24">
        <v>342</v>
      </c>
      <c r="F36" s="24">
        <v>110</v>
      </c>
      <c r="G36" s="24">
        <v>340</v>
      </c>
      <c r="H36" s="24">
        <v>61</v>
      </c>
      <c r="I36" s="24">
        <v>16</v>
      </c>
    </row>
    <row r="37" spans="1:9">
      <c r="A37" s="23" t="s">
        <v>150</v>
      </c>
      <c r="B37" s="24">
        <v>1642</v>
      </c>
      <c r="C37" s="24">
        <v>1135</v>
      </c>
      <c r="D37" s="24">
        <v>294</v>
      </c>
      <c r="E37" s="24">
        <v>362</v>
      </c>
      <c r="F37" s="24">
        <v>147</v>
      </c>
      <c r="G37" s="24">
        <v>453</v>
      </c>
      <c r="H37" s="24">
        <v>112</v>
      </c>
      <c r="I37" s="24">
        <v>27</v>
      </c>
    </row>
    <row r="38" spans="1:9">
      <c r="A38" s="23" t="s">
        <v>151</v>
      </c>
      <c r="B38" s="24">
        <v>2266</v>
      </c>
      <c r="C38" s="24">
        <v>1462</v>
      </c>
      <c r="D38" s="24">
        <v>365</v>
      </c>
      <c r="E38" s="24">
        <v>394</v>
      </c>
      <c r="F38" s="24">
        <v>184</v>
      </c>
      <c r="G38" s="24">
        <v>595</v>
      </c>
      <c r="H38" s="24">
        <v>251</v>
      </c>
      <c r="I38" s="24">
        <v>39</v>
      </c>
    </row>
    <row r="39" spans="1:9">
      <c r="A39" s="23" t="s">
        <v>152</v>
      </c>
      <c r="B39" s="24">
        <v>121</v>
      </c>
      <c r="C39" s="24">
        <v>69</v>
      </c>
      <c r="D39" s="24">
        <v>13</v>
      </c>
      <c r="E39" s="24">
        <v>15</v>
      </c>
      <c r="F39" s="24">
        <v>8</v>
      </c>
      <c r="G39" s="24">
        <v>37</v>
      </c>
      <c r="H39" s="24">
        <v>22</v>
      </c>
      <c r="I39" s="24">
        <v>3</v>
      </c>
    </row>
    <row r="40" spans="1:9">
      <c r="A40" s="23" t="s">
        <v>128</v>
      </c>
      <c r="B40" s="24">
        <v>46</v>
      </c>
      <c r="C40" s="24">
        <v>27</v>
      </c>
      <c r="D40" s="24">
        <v>5</v>
      </c>
      <c r="E40" s="24">
        <v>6</v>
      </c>
      <c r="F40" s="24">
        <v>2</v>
      </c>
      <c r="G40" s="24">
        <v>12</v>
      </c>
      <c r="H40" s="24">
        <v>4</v>
      </c>
      <c r="I40" s="24">
        <v>5</v>
      </c>
    </row>
    <row r="41" spans="1:9">
      <c r="A41" s="8" t="s">
        <v>153</v>
      </c>
      <c r="B41" s="8"/>
      <c r="C41" s="8"/>
      <c r="D41" s="8"/>
      <c r="E41" s="8"/>
      <c r="F41" s="8"/>
      <c r="G41" s="8"/>
      <c r="H41" s="8"/>
      <c r="I41" s="8"/>
    </row>
    <row r="42" spans="1:9">
      <c r="A42" s="23" t="s">
        <v>154</v>
      </c>
      <c r="B42" s="24">
        <v>1344</v>
      </c>
      <c r="C42" s="24">
        <v>934</v>
      </c>
      <c r="D42" s="24">
        <v>278</v>
      </c>
      <c r="E42" s="24">
        <v>358</v>
      </c>
      <c r="F42" s="24">
        <v>118</v>
      </c>
      <c r="G42" s="24">
        <v>359</v>
      </c>
      <c r="H42" s="24">
        <v>95</v>
      </c>
      <c r="I42" s="24">
        <v>18</v>
      </c>
    </row>
    <row r="43" spans="1:9">
      <c r="A43" s="23" t="s">
        <v>155</v>
      </c>
      <c r="B43" s="24">
        <v>1107</v>
      </c>
      <c r="C43" s="24">
        <v>848</v>
      </c>
      <c r="D43" s="24">
        <v>184</v>
      </c>
      <c r="E43" s="24">
        <v>217</v>
      </c>
      <c r="F43" s="24">
        <v>89</v>
      </c>
      <c r="G43" s="24">
        <v>314</v>
      </c>
      <c r="H43" s="24">
        <v>72</v>
      </c>
      <c r="I43" s="24">
        <v>13</v>
      </c>
    </row>
    <row r="44" spans="1:9">
      <c r="A44" s="23" t="s">
        <v>156</v>
      </c>
      <c r="B44" s="24">
        <v>1006</v>
      </c>
      <c r="C44" s="24">
        <v>622</v>
      </c>
      <c r="D44" s="24">
        <v>171</v>
      </c>
      <c r="E44" s="24">
        <v>193</v>
      </c>
      <c r="F44" s="24">
        <v>121</v>
      </c>
      <c r="G44" s="24">
        <v>284</v>
      </c>
      <c r="H44" s="24">
        <v>129</v>
      </c>
      <c r="I44" s="24">
        <v>11</v>
      </c>
    </row>
    <row r="45" spans="1:9">
      <c r="A45" s="23" t="s">
        <v>157</v>
      </c>
      <c r="B45" s="24">
        <v>541</v>
      </c>
      <c r="C45" s="24">
        <v>345</v>
      </c>
      <c r="D45" s="24">
        <v>94</v>
      </c>
      <c r="E45" s="24">
        <v>115</v>
      </c>
      <c r="F45" s="24">
        <v>66</v>
      </c>
      <c r="G45" s="24">
        <v>210</v>
      </c>
      <c r="H45" s="24">
        <v>50</v>
      </c>
      <c r="I45" s="24">
        <v>8</v>
      </c>
    </row>
    <row r="46" spans="1:9">
      <c r="A46" s="23" t="s">
        <v>158</v>
      </c>
      <c r="B46" s="24">
        <v>1510</v>
      </c>
      <c r="C46" s="24">
        <v>1004</v>
      </c>
      <c r="D46" s="24">
        <v>252</v>
      </c>
      <c r="E46" s="24">
        <v>281</v>
      </c>
      <c r="F46" s="24">
        <v>144</v>
      </c>
      <c r="G46" s="24">
        <v>453</v>
      </c>
      <c r="H46" s="24">
        <v>140</v>
      </c>
      <c r="I46" s="24">
        <v>20</v>
      </c>
    </row>
    <row r="47" spans="1:9">
      <c r="A47" s="23" t="s">
        <v>159</v>
      </c>
      <c r="B47" s="24">
        <v>1011</v>
      </c>
      <c r="C47" s="24">
        <v>647</v>
      </c>
      <c r="D47" s="24">
        <v>177</v>
      </c>
      <c r="E47" s="24">
        <v>164</v>
      </c>
      <c r="F47" s="24">
        <v>92</v>
      </c>
      <c r="G47" s="24">
        <v>308</v>
      </c>
      <c r="H47" s="24">
        <v>126</v>
      </c>
      <c r="I47" s="24">
        <v>11</v>
      </c>
    </row>
    <row r="48" spans="1:9">
      <c r="A48" s="23" t="s">
        <v>160</v>
      </c>
      <c r="B48" s="24">
        <v>1234</v>
      </c>
      <c r="C48" s="24">
        <v>823</v>
      </c>
      <c r="D48" s="24">
        <v>209</v>
      </c>
      <c r="E48" s="24">
        <v>242</v>
      </c>
      <c r="F48" s="24">
        <v>118</v>
      </c>
      <c r="G48" s="24">
        <v>389</v>
      </c>
      <c r="H48" s="24">
        <v>125</v>
      </c>
      <c r="I48" s="24">
        <v>16</v>
      </c>
    </row>
    <row r="49" spans="1:9">
      <c r="A49" s="23" t="s">
        <v>161</v>
      </c>
      <c r="B49" s="24">
        <v>443</v>
      </c>
      <c r="C49" s="24">
        <v>311</v>
      </c>
      <c r="D49" s="24">
        <v>116</v>
      </c>
      <c r="E49" s="24">
        <v>118</v>
      </c>
      <c r="F49" s="24">
        <v>53</v>
      </c>
      <c r="G49" s="24">
        <v>128</v>
      </c>
      <c r="H49" s="24">
        <v>31</v>
      </c>
      <c r="I49" s="24">
        <v>10</v>
      </c>
    </row>
    <row r="50" spans="1:9">
      <c r="A50" s="23" t="s">
        <v>162</v>
      </c>
      <c r="B50" s="24">
        <v>1237</v>
      </c>
      <c r="C50" s="24">
        <v>846</v>
      </c>
      <c r="D50" s="24">
        <v>227</v>
      </c>
      <c r="E50" s="24">
        <v>252</v>
      </c>
      <c r="F50" s="24">
        <v>117</v>
      </c>
      <c r="G50" s="24">
        <v>374</v>
      </c>
      <c r="H50" s="24">
        <v>105</v>
      </c>
      <c r="I50" s="24">
        <v>16</v>
      </c>
    </row>
    <row r="51" spans="1:9">
      <c r="A51" s="23" t="s">
        <v>152</v>
      </c>
      <c r="B51" s="24">
        <v>81</v>
      </c>
      <c r="C51" s="24">
        <v>36</v>
      </c>
      <c r="D51" s="24">
        <v>16</v>
      </c>
      <c r="E51" s="24">
        <v>15</v>
      </c>
      <c r="F51" s="24">
        <v>10</v>
      </c>
      <c r="G51" s="24">
        <v>27</v>
      </c>
      <c r="H51" s="24">
        <v>14</v>
      </c>
      <c r="I51" s="24">
        <v>4</v>
      </c>
    </row>
    <row r="52" spans="1:9">
      <c r="A52" s="23" t="s">
        <v>163</v>
      </c>
      <c r="B52" s="24">
        <v>67</v>
      </c>
      <c r="C52" s="24">
        <v>33</v>
      </c>
      <c r="D52" s="24">
        <v>9</v>
      </c>
      <c r="E52" s="24">
        <v>4</v>
      </c>
      <c r="F52" s="24">
        <v>0</v>
      </c>
      <c r="G52" s="24">
        <v>10</v>
      </c>
      <c r="H52" s="24">
        <v>16</v>
      </c>
      <c r="I52" s="24">
        <v>3</v>
      </c>
    </row>
    <row r="53" spans="1:9">
      <c r="A53" s="23" t="s">
        <v>128</v>
      </c>
      <c r="B53" s="24">
        <v>52</v>
      </c>
      <c r="C53" s="24">
        <v>32</v>
      </c>
      <c r="D53" s="24">
        <v>8</v>
      </c>
      <c r="E53" s="24">
        <v>8</v>
      </c>
      <c r="F53" s="24">
        <v>2</v>
      </c>
      <c r="G53" s="24">
        <v>12</v>
      </c>
      <c r="H53" s="24">
        <v>3</v>
      </c>
      <c r="I53" s="24">
        <v>5</v>
      </c>
    </row>
    <row r="54" spans="1:9">
      <c r="A54" s="8" t="s">
        <v>164</v>
      </c>
      <c r="B54" s="8"/>
      <c r="C54" s="8"/>
      <c r="D54" s="8"/>
      <c r="E54" s="8"/>
      <c r="F54" s="8"/>
      <c r="G54" s="8"/>
      <c r="H54" s="8"/>
      <c r="I54" s="8"/>
    </row>
    <row r="55" spans="1:9">
      <c r="A55" s="23" t="s">
        <v>165</v>
      </c>
      <c r="B55" s="24">
        <v>209</v>
      </c>
      <c r="C55" s="24">
        <v>161</v>
      </c>
      <c r="D55" s="24">
        <v>82</v>
      </c>
      <c r="E55" s="24">
        <v>69</v>
      </c>
      <c r="F55" s="24">
        <v>19</v>
      </c>
      <c r="G55" s="24">
        <v>52</v>
      </c>
      <c r="H55" s="24">
        <v>5</v>
      </c>
      <c r="I55" s="24">
        <v>0</v>
      </c>
    </row>
    <row r="56" spans="1:9">
      <c r="A56" s="23" t="s">
        <v>166</v>
      </c>
      <c r="B56" s="24">
        <v>1043</v>
      </c>
      <c r="C56" s="24">
        <v>738</v>
      </c>
      <c r="D56" s="24">
        <v>240</v>
      </c>
      <c r="E56" s="24">
        <v>244</v>
      </c>
      <c r="F56" s="24">
        <v>75</v>
      </c>
      <c r="G56" s="24">
        <v>271</v>
      </c>
      <c r="H56" s="24">
        <v>53</v>
      </c>
      <c r="I56" s="24">
        <v>10</v>
      </c>
    </row>
    <row r="57" spans="1:9">
      <c r="A57" s="23" t="s">
        <v>167</v>
      </c>
      <c r="B57" s="24">
        <v>963</v>
      </c>
      <c r="C57" s="24">
        <v>605</v>
      </c>
      <c r="D57" s="24">
        <v>83</v>
      </c>
      <c r="E57" s="24">
        <v>103</v>
      </c>
      <c r="F57" s="24">
        <v>81</v>
      </c>
      <c r="G57" s="24">
        <v>267</v>
      </c>
      <c r="H57" s="24">
        <v>105</v>
      </c>
      <c r="I57" s="24">
        <v>9</v>
      </c>
    </row>
    <row r="58" spans="1:9">
      <c r="A58" s="23" t="s">
        <v>168</v>
      </c>
      <c r="B58" s="24">
        <v>338</v>
      </c>
      <c r="C58" s="24">
        <v>166</v>
      </c>
      <c r="D58" s="24">
        <v>6</v>
      </c>
      <c r="E58" s="24">
        <v>18</v>
      </c>
      <c r="F58" s="24">
        <v>29</v>
      </c>
      <c r="G58" s="24">
        <v>77</v>
      </c>
      <c r="H58" s="24">
        <v>92</v>
      </c>
      <c r="I58" s="24">
        <v>7</v>
      </c>
    </row>
    <row r="59" spans="1:9">
      <c r="A59" s="23" t="s">
        <v>169</v>
      </c>
      <c r="B59" s="24">
        <v>94</v>
      </c>
      <c r="C59" s="24">
        <v>41</v>
      </c>
      <c r="D59" s="24">
        <v>0</v>
      </c>
      <c r="E59" s="24">
        <v>1</v>
      </c>
      <c r="F59" s="24">
        <v>3</v>
      </c>
      <c r="G59" s="24">
        <v>16</v>
      </c>
      <c r="H59" s="24">
        <v>40</v>
      </c>
      <c r="I59" s="24">
        <v>1</v>
      </c>
    </row>
    <row r="60" spans="1:9">
      <c r="A60" s="23" t="s">
        <v>128</v>
      </c>
      <c r="B60" s="24">
        <v>30</v>
      </c>
      <c r="C60" s="24">
        <v>0</v>
      </c>
      <c r="D60" s="24">
        <v>0</v>
      </c>
      <c r="E60" s="24">
        <v>0</v>
      </c>
      <c r="F60" s="24">
        <v>0</v>
      </c>
      <c r="G60" s="24">
        <v>1</v>
      </c>
      <c r="H60" s="24">
        <v>2</v>
      </c>
      <c r="I60" s="24">
        <v>27</v>
      </c>
    </row>
    <row r="61" spans="1:9">
      <c r="A61" s="8" t="s">
        <v>170</v>
      </c>
      <c r="B61" s="8"/>
      <c r="C61" s="8"/>
      <c r="D61" s="8"/>
      <c r="E61" s="8"/>
      <c r="F61" s="8"/>
      <c r="G61" s="8"/>
      <c r="H61" s="8"/>
      <c r="I61" s="8"/>
    </row>
    <row r="62" spans="1:9">
      <c r="A62" s="23" t="s">
        <v>171</v>
      </c>
      <c r="B62" s="24">
        <v>386</v>
      </c>
      <c r="C62" s="24">
        <v>219</v>
      </c>
      <c r="D62" s="24">
        <v>63</v>
      </c>
      <c r="E62" s="24">
        <v>78</v>
      </c>
      <c r="F62" s="24">
        <v>30</v>
      </c>
      <c r="G62" s="24">
        <v>91</v>
      </c>
      <c r="H62" s="24">
        <v>63</v>
      </c>
      <c r="I62" s="24">
        <v>3</v>
      </c>
    </row>
    <row r="63" spans="1:9">
      <c r="A63" s="23" t="s">
        <v>172</v>
      </c>
      <c r="B63" s="24">
        <v>919</v>
      </c>
      <c r="C63" s="24">
        <v>559</v>
      </c>
      <c r="D63" s="24">
        <v>146</v>
      </c>
      <c r="E63" s="24">
        <v>151</v>
      </c>
      <c r="F63" s="24">
        <v>90</v>
      </c>
      <c r="G63" s="24">
        <v>252</v>
      </c>
      <c r="H63" s="24">
        <v>109</v>
      </c>
      <c r="I63" s="24">
        <v>6</v>
      </c>
    </row>
    <row r="64" spans="1:9">
      <c r="A64" s="23" t="s">
        <v>173</v>
      </c>
      <c r="B64" s="24">
        <v>978</v>
      </c>
      <c r="C64" s="24">
        <v>675</v>
      </c>
      <c r="D64" s="24">
        <v>150</v>
      </c>
      <c r="E64" s="24">
        <v>151</v>
      </c>
      <c r="F64" s="24">
        <v>70</v>
      </c>
      <c r="G64" s="24">
        <v>262</v>
      </c>
      <c r="H64" s="24">
        <v>91</v>
      </c>
      <c r="I64" s="24">
        <v>9</v>
      </c>
    </row>
    <row r="65" spans="1:9">
      <c r="A65" s="23" t="s">
        <v>174</v>
      </c>
      <c r="B65" s="24">
        <v>347</v>
      </c>
      <c r="C65" s="24">
        <v>247</v>
      </c>
      <c r="D65" s="24">
        <v>49</v>
      </c>
      <c r="E65" s="24">
        <v>53</v>
      </c>
      <c r="F65" s="24">
        <v>16</v>
      </c>
      <c r="G65" s="24">
        <v>77</v>
      </c>
      <c r="H65" s="24">
        <v>32</v>
      </c>
      <c r="I65" s="24">
        <v>7</v>
      </c>
    </row>
    <row r="66" spans="1:9">
      <c r="A66" s="23" t="s">
        <v>128</v>
      </c>
      <c r="B66" s="24">
        <v>47</v>
      </c>
      <c r="C66" s="24">
        <v>11</v>
      </c>
      <c r="D66" s="24">
        <v>3</v>
      </c>
      <c r="E66" s="24">
        <v>2</v>
      </c>
      <c r="F66" s="24">
        <v>1</v>
      </c>
      <c r="G66" s="24">
        <v>2</v>
      </c>
      <c r="H66" s="24">
        <v>2</v>
      </c>
      <c r="I66" s="24">
        <v>29</v>
      </c>
    </row>
    <row r="67" spans="1:9">
      <c r="A67" s="8" t="s">
        <v>175</v>
      </c>
      <c r="B67" s="8"/>
      <c r="C67" s="8"/>
      <c r="D67" s="8"/>
      <c r="E67" s="8"/>
      <c r="F67" s="8"/>
      <c r="G67" s="8"/>
      <c r="H67" s="8"/>
      <c r="I67" s="8"/>
    </row>
    <row r="68" spans="1:9">
      <c r="A68" s="23" t="s">
        <v>176</v>
      </c>
      <c r="B68" s="24">
        <v>425</v>
      </c>
      <c r="C68" s="24">
        <v>294</v>
      </c>
      <c r="D68" s="24">
        <v>86</v>
      </c>
      <c r="E68" s="24">
        <v>69</v>
      </c>
      <c r="F68" s="24">
        <v>43</v>
      </c>
      <c r="G68" s="24">
        <v>135</v>
      </c>
      <c r="H68" s="24">
        <v>25</v>
      </c>
      <c r="I68" s="24">
        <v>2</v>
      </c>
    </row>
    <row r="69" spans="1:9">
      <c r="A69" s="23" t="s">
        <v>177</v>
      </c>
      <c r="B69" s="24">
        <v>811</v>
      </c>
      <c r="C69" s="24">
        <v>574</v>
      </c>
      <c r="D69" s="24">
        <v>170</v>
      </c>
      <c r="E69" s="24">
        <v>165</v>
      </c>
      <c r="F69" s="24">
        <v>67</v>
      </c>
      <c r="G69" s="24">
        <v>237</v>
      </c>
      <c r="H69" s="24">
        <v>59</v>
      </c>
      <c r="I69" s="24">
        <v>2</v>
      </c>
    </row>
    <row r="70" spans="1:9">
      <c r="A70" s="23" t="s">
        <v>178</v>
      </c>
      <c r="B70" s="24">
        <v>207</v>
      </c>
      <c r="C70" s="24">
        <v>145</v>
      </c>
      <c r="D70" s="24">
        <v>55</v>
      </c>
      <c r="E70" s="24">
        <v>60</v>
      </c>
      <c r="F70" s="24">
        <v>21</v>
      </c>
      <c r="G70" s="24">
        <v>56</v>
      </c>
      <c r="H70" s="24">
        <v>11</v>
      </c>
      <c r="I70" s="24">
        <v>3</v>
      </c>
    </row>
    <row r="71" spans="1:9">
      <c r="A71" s="23" t="s">
        <v>179</v>
      </c>
      <c r="B71" s="24">
        <v>154</v>
      </c>
      <c r="C71" s="24">
        <v>115</v>
      </c>
      <c r="D71" s="24">
        <v>48</v>
      </c>
      <c r="E71" s="24">
        <v>47</v>
      </c>
      <c r="F71" s="24">
        <v>20</v>
      </c>
      <c r="G71" s="24">
        <v>56</v>
      </c>
      <c r="H71" s="24">
        <v>8</v>
      </c>
      <c r="I71" s="24">
        <v>0</v>
      </c>
    </row>
    <row r="72" spans="1:9">
      <c r="A72" s="23" t="s">
        <v>180</v>
      </c>
      <c r="B72" s="24">
        <v>318</v>
      </c>
      <c r="C72" s="24">
        <v>225</v>
      </c>
      <c r="D72" s="24">
        <v>83</v>
      </c>
      <c r="E72" s="24">
        <v>94</v>
      </c>
      <c r="F72" s="24">
        <v>33</v>
      </c>
      <c r="G72" s="24">
        <v>102</v>
      </c>
      <c r="H72" s="24">
        <v>17</v>
      </c>
      <c r="I72" s="24">
        <v>2</v>
      </c>
    </row>
    <row r="73" spans="1:9">
      <c r="A73" s="23" t="s">
        <v>181</v>
      </c>
      <c r="B73" s="24">
        <v>203</v>
      </c>
      <c r="C73" s="24">
        <v>150</v>
      </c>
      <c r="D73" s="24">
        <v>64</v>
      </c>
      <c r="E73" s="24">
        <v>72</v>
      </c>
      <c r="F73" s="24">
        <v>30</v>
      </c>
      <c r="G73" s="24">
        <v>64</v>
      </c>
      <c r="H73" s="24">
        <v>8</v>
      </c>
      <c r="I73" s="24">
        <v>1</v>
      </c>
    </row>
    <row r="74" spans="1:9">
      <c r="A74" s="23" t="s">
        <v>182</v>
      </c>
      <c r="B74" s="24">
        <v>79</v>
      </c>
      <c r="C74" s="24">
        <v>51</v>
      </c>
      <c r="D74" s="24">
        <v>27</v>
      </c>
      <c r="E74" s="24">
        <v>21</v>
      </c>
      <c r="F74" s="24">
        <v>12</v>
      </c>
      <c r="G74" s="24">
        <v>22</v>
      </c>
      <c r="H74" s="24">
        <v>2</v>
      </c>
      <c r="I74" s="24">
        <v>0</v>
      </c>
    </row>
    <row r="75" spans="1:9">
      <c r="A75" s="23" t="s">
        <v>183</v>
      </c>
      <c r="B75" s="24">
        <v>68</v>
      </c>
      <c r="C75" s="24">
        <v>57</v>
      </c>
      <c r="D75" s="24">
        <v>21</v>
      </c>
      <c r="E75" s="24">
        <v>21</v>
      </c>
      <c r="F75" s="24">
        <v>5</v>
      </c>
      <c r="G75" s="24">
        <v>23</v>
      </c>
      <c r="H75" s="24">
        <v>1</v>
      </c>
      <c r="I75" s="24">
        <v>0</v>
      </c>
    </row>
    <row r="76" spans="1:9">
      <c r="A76" s="23" t="s">
        <v>184</v>
      </c>
      <c r="B76" s="24">
        <v>586</v>
      </c>
      <c r="C76" s="24">
        <v>422</v>
      </c>
      <c r="D76" s="24">
        <v>149</v>
      </c>
      <c r="E76" s="24">
        <v>175</v>
      </c>
      <c r="F76" s="24">
        <v>61</v>
      </c>
      <c r="G76" s="24">
        <v>161</v>
      </c>
      <c r="H76" s="24">
        <v>30</v>
      </c>
      <c r="I76" s="24">
        <v>5</v>
      </c>
    </row>
    <row r="77" spans="1:9">
      <c r="A77" s="23" t="s">
        <v>185</v>
      </c>
      <c r="B77" s="24">
        <v>276</v>
      </c>
      <c r="C77" s="24">
        <v>190</v>
      </c>
      <c r="D77" s="24">
        <v>72</v>
      </c>
      <c r="E77" s="24">
        <v>87</v>
      </c>
      <c r="F77" s="24">
        <v>27</v>
      </c>
      <c r="G77" s="24">
        <v>82</v>
      </c>
      <c r="H77" s="24">
        <v>19</v>
      </c>
      <c r="I77" s="24">
        <v>2</v>
      </c>
    </row>
    <row r="78" spans="1:9">
      <c r="A78" s="23" t="s">
        <v>152</v>
      </c>
      <c r="B78" s="24">
        <v>197</v>
      </c>
      <c r="C78" s="24">
        <v>118</v>
      </c>
      <c r="D78" s="24">
        <v>34</v>
      </c>
      <c r="E78" s="24">
        <v>26</v>
      </c>
      <c r="F78" s="24">
        <v>25</v>
      </c>
      <c r="G78" s="24">
        <v>52</v>
      </c>
      <c r="H78" s="24">
        <v>23</v>
      </c>
      <c r="I78" s="24">
        <v>4</v>
      </c>
    </row>
    <row r="79" spans="1:9">
      <c r="A79" s="23" t="s">
        <v>186</v>
      </c>
      <c r="B79" s="24">
        <v>944</v>
      </c>
      <c r="C79" s="24">
        <v>526</v>
      </c>
      <c r="D79" s="24">
        <v>87</v>
      </c>
      <c r="E79" s="24">
        <v>103</v>
      </c>
      <c r="F79" s="24">
        <v>61</v>
      </c>
      <c r="G79" s="24">
        <v>230</v>
      </c>
      <c r="H79" s="24">
        <v>167</v>
      </c>
      <c r="I79" s="24">
        <v>32</v>
      </c>
    </row>
    <row r="80" spans="1:9">
      <c r="A80" s="23" t="s">
        <v>128</v>
      </c>
      <c r="B80" s="24">
        <v>41</v>
      </c>
      <c r="C80" s="24">
        <v>22</v>
      </c>
      <c r="D80" s="24">
        <v>8</v>
      </c>
      <c r="E80" s="24">
        <v>10</v>
      </c>
      <c r="F80" s="24">
        <v>0</v>
      </c>
      <c r="G80" s="24">
        <v>1</v>
      </c>
      <c r="H80" s="24">
        <v>1</v>
      </c>
      <c r="I80" s="24">
        <v>11</v>
      </c>
    </row>
    <row r="81" spans="1:9">
      <c r="A81" s="8" t="s">
        <v>187</v>
      </c>
      <c r="B81" s="8"/>
      <c r="C81" s="8"/>
      <c r="D81" s="8"/>
      <c r="E81" s="8"/>
      <c r="F81" s="8"/>
      <c r="G81" s="8"/>
      <c r="H81" s="8"/>
      <c r="I81" s="8"/>
    </row>
    <row r="82" spans="1:9">
      <c r="A82" s="23" t="s">
        <v>188</v>
      </c>
      <c r="B82" s="24">
        <v>2041</v>
      </c>
      <c r="C82" s="24">
        <v>1374</v>
      </c>
      <c r="D82" s="24">
        <v>313</v>
      </c>
      <c r="E82" s="24">
        <v>367</v>
      </c>
      <c r="F82" s="24">
        <v>164</v>
      </c>
      <c r="G82" s="24">
        <v>550</v>
      </c>
      <c r="H82" s="24">
        <v>197</v>
      </c>
      <c r="I82" s="24">
        <v>37</v>
      </c>
    </row>
    <row r="83" spans="1:9">
      <c r="A83" s="23" t="s">
        <v>189</v>
      </c>
      <c r="B83" s="24">
        <v>221</v>
      </c>
      <c r="C83" s="24">
        <v>136</v>
      </c>
      <c r="D83" s="24">
        <v>31</v>
      </c>
      <c r="E83" s="24">
        <v>17</v>
      </c>
      <c r="F83" s="24">
        <v>14</v>
      </c>
      <c r="G83" s="24">
        <v>65</v>
      </c>
      <c r="H83" s="24">
        <v>30</v>
      </c>
      <c r="I83" s="24">
        <v>1</v>
      </c>
    </row>
    <row r="84" spans="1:9">
      <c r="A84" s="23" t="s">
        <v>190</v>
      </c>
      <c r="B84" s="24">
        <v>64</v>
      </c>
      <c r="C84" s="24">
        <v>29</v>
      </c>
      <c r="D84" s="24">
        <v>12</v>
      </c>
      <c r="E84" s="24">
        <v>11</v>
      </c>
      <c r="F84" s="24">
        <v>5</v>
      </c>
      <c r="G84" s="24">
        <v>11</v>
      </c>
      <c r="H84" s="24">
        <v>12</v>
      </c>
      <c r="I84" s="24">
        <v>1</v>
      </c>
    </row>
    <row r="85" spans="1:9">
      <c r="A85" s="23" t="s">
        <v>191</v>
      </c>
      <c r="B85" s="24">
        <v>158</v>
      </c>
      <c r="C85" s="24">
        <v>68</v>
      </c>
      <c r="D85" s="24">
        <v>29</v>
      </c>
      <c r="E85" s="24">
        <v>13</v>
      </c>
      <c r="F85" s="24">
        <v>9</v>
      </c>
      <c r="G85" s="24">
        <v>23</v>
      </c>
      <c r="H85" s="24">
        <v>39</v>
      </c>
      <c r="I85" s="24">
        <v>5</v>
      </c>
    </row>
    <row r="86" spans="1:9">
      <c r="A86" s="23" t="s">
        <v>192</v>
      </c>
      <c r="B86" s="24">
        <v>120</v>
      </c>
      <c r="C86" s="24">
        <v>67</v>
      </c>
      <c r="D86" s="24">
        <v>20</v>
      </c>
      <c r="E86" s="24">
        <v>20</v>
      </c>
      <c r="F86" s="24">
        <v>10</v>
      </c>
      <c r="G86" s="24">
        <v>13</v>
      </c>
      <c r="H86" s="24">
        <v>15</v>
      </c>
      <c r="I86" s="24">
        <v>3</v>
      </c>
    </row>
    <row r="87" spans="1:9">
      <c r="A87" s="23" t="s">
        <v>193</v>
      </c>
      <c r="B87" s="24">
        <v>10</v>
      </c>
      <c r="C87" s="24">
        <v>5</v>
      </c>
      <c r="D87" s="24">
        <v>1</v>
      </c>
      <c r="E87" s="24">
        <v>2</v>
      </c>
      <c r="F87" s="24">
        <v>1</v>
      </c>
      <c r="G87" s="24">
        <v>7</v>
      </c>
      <c r="H87" s="24">
        <v>0</v>
      </c>
      <c r="I87" s="24">
        <v>0</v>
      </c>
    </row>
    <row r="88" spans="1:9">
      <c r="A88" s="23" t="s">
        <v>152</v>
      </c>
      <c r="B88" s="24">
        <v>39</v>
      </c>
      <c r="C88" s="24">
        <v>20</v>
      </c>
      <c r="D88" s="24">
        <v>2</v>
      </c>
      <c r="E88" s="24">
        <v>3</v>
      </c>
      <c r="F88" s="24">
        <v>2</v>
      </c>
      <c r="G88" s="24">
        <v>12</v>
      </c>
      <c r="H88" s="24">
        <v>3</v>
      </c>
      <c r="I88" s="24">
        <v>2</v>
      </c>
    </row>
    <row r="89" spans="1:9">
      <c r="A89" s="23" t="s">
        <v>128</v>
      </c>
      <c r="B89" s="24">
        <v>24</v>
      </c>
      <c r="C89" s="24">
        <v>12</v>
      </c>
      <c r="D89" s="24">
        <v>3</v>
      </c>
      <c r="E89" s="24">
        <v>2</v>
      </c>
      <c r="F89" s="24">
        <v>2</v>
      </c>
      <c r="G89" s="24">
        <v>3</v>
      </c>
      <c r="H89" s="24">
        <v>1</v>
      </c>
      <c r="I89" s="24">
        <v>5</v>
      </c>
    </row>
    <row r="90" spans="1:9">
      <c r="A90" s="8" t="s">
        <v>194</v>
      </c>
      <c r="B90" s="8"/>
      <c r="C90" s="8"/>
      <c r="D90" s="8"/>
      <c r="E90" s="8"/>
      <c r="F90" s="8"/>
      <c r="G90" s="8"/>
      <c r="H90" s="8"/>
      <c r="I90" s="8"/>
    </row>
    <row r="91" spans="1:9">
      <c r="A91" s="23" t="s">
        <v>195</v>
      </c>
      <c r="B91" s="24">
        <v>1341</v>
      </c>
      <c r="C91" s="24">
        <v>887</v>
      </c>
      <c r="D91" s="24">
        <v>230</v>
      </c>
      <c r="E91" s="24">
        <v>238</v>
      </c>
      <c r="F91" s="24">
        <v>120</v>
      </c>
      <c r="G91" s="24">
        <v>352</v>
      </c>
      <c r="H91" s="24">
        <v>154</v>
      </c>
      <c r="I91" s="24">
        <v>21</v>
      </c>
    </row>
    <row r="92" spans="1:9">
      <c r="A92" s="23" t="s">
        <v>196</v>
      </c>
      <c r="B92" s="24">
        <v>523</v>
      </c>
      <c r="C92" s="24">
        <v>329</v>
      </c>
      <c r="D92" s="24">
        <v>81</v>
      </c>
      <c r="E92" s="24">
        <v>87</v>
      </c>
      <c r="F92" s="24">
        <v>43</v>
      </c>
      <c r="G92" s="24">
        <v>124</v>
      </c>
      <c r="H92" s="24">
        <v>76</v>
      </c>
      <c r="I92" s="24">
        <v>9</v>
      </c>
    </row>
    <row r="93" spans="1:9">
      <c r="A93" s="23" t="s">
        <v>197</v>
      </c>
      <c r="B93" s="24">
        <v>116</v>
      </c>
      <c r="C93" s="24">
        <v>74</v>
      </c>
      <c r="D93" s="24">
        <v>13</v>
      </c>
      <c r="E93" s="24">
        <v>23</v>
      </c>
      <c r="F93" s="24">
        <v>8</v>
      </c>
      <c r="G93" s="24">
        <v>40</v>
      </c>
      <c r="H93" s="24">
        <v>10</v>
      </c>
      <c r="I93" s="24">
        <v>0</v>
      </c>
    </row>
    <row r="94" spans="1:9">
      <c r="A94" s="23" t="s">
        <v>198</v>
      </c>
      <c r="B94" s="24">
        <v>25</v>
      </c>
      <c r="C94" s="24">
        <v>15</v>
      </c>
      <c r="D94" s="24">
        <v>0</v>
      </c>
      <c r="E94" s="24">
        <v>4</v>
      </c>
      <c r="F94" s="24">
        <v>1</v>
      </c>
      <c r="G94" s="24">
        <v>10</v>
      </c>
      <c r="H94" s="24">
        <v>1</v>
      </c>
      <c r="I94" s="24">
        <v>1</v>
      </c>
    </row>
    <row r="95" spans="1:9">
      <c r="A95" s="23" t="s">
        <v>199</v>
      </c>
      <c r="B95" s="24">
        <v>68</v>
      </c>
      <c r="C95" s="24">
        <v>47</v>
      </c>
      <c r="D95" s="24">
        <v>12</v>
      </c>
      <c r="E95" s="24">
        <v>10</v>
      </c>
      <c r="F95" s="24">
        <v>8</v>
      </c>
      <c r="G95" s="24">
        <v>16</v>
      </c>
      <c r="H95" s="24">
        <v>7</v>
      </c>
      <c r="I95" s="24">
        <v>1</v>
      </c>
    </row>
    <row r="96" spans="1:9">
      <c r="A96" s="23" t="s">
        <v>200</v>
      </c>
      <c r="B96" s="24">
        <v>1248</v>
      </c>
      <c r="C96" s="24">
        <v>821</v>
      </c>
      <c r="D96" s="24">
        <v>232</v>
      </c>
      <c r="E96" s="24">
        <v>231</v>
      </c>
      <c r="F96" s="24">
        <v>114</v>
      </c>
      <c r="G96" s="24">
        <v>348</v>
      </c>
      <c r="H96" s="24">
        <v>118</v>
      </c>
      <c r="I96" s="24">
        <v>15</v>
      </c>
    </row>
    <row r="97" spans="1:9">
      <c r="A97" s="23" t="s">
        <v>201</v>
      </c>
      <c r="B97" s="24">
        <v>725</v>
      </c>
      <c r="C97" s="24">
        <v>527</v>
      </c>
      <c r="D97" s="24">
        <v>110</v>
      </c>
      <c r="E97" s="24">
        <v>125</v>
      </c>
      <c r="F97" s="24">
        <v>54</v>
      </c>
      <c r="G97" s="24">
        <v>211</v>
      </c>
      <c r="H97" s="24">
        <v>63</v>
      </c>
      <c r="I97" s="24">
        <v>9</v>
      </c>
    </row>
    <row r="98" spans="1:9">
      <c r="A98" s="23" t="s">
        <v>202</v>
      </c>
      <c r="B98" s="24">
        <v>550</v>
      </c>
      <c r="C98" s="24">
        <v>335</v>
      </c>
      <c r="D98" s="24">
        <v>80</v>
      </c>
      <c r="E98" s="24">
        <v>87</v>
      </c>
      <c r="F98" s="24">
        <v>50</v>
      </c>
      <c r="G98" s="24">
        <v>155</v>
      </c>
      <c r="H98" s="24">
        <v>63</v>
      </c>
      <c r="I98" s="24">
        <v>11</v>
      </c>
    </row>
    <row r="99" spans="1:9">
      <c r="A99" s="23" t="s">
        <v>203</v>
      </c>
      <c r="B99" s="24">
        <v>563</v>
      </c>
      <c r="C99" s="24">
        <v>345</v>
      </c>
      <c r="D99" s="24">
        <v>83</v>
      </c>
      <c r="E99" s="24">
        <v>77</v>
      </c>
      <c r="F99" s="24">
        <v>60</v>
      </c>
      <c r="G99" s="24">
        <v>175</v>
      </c>
      <c r="H99" s="24">
        <v>77</v>
      </c>
      <c r="I99" s="24">
        <v>6</v>
      </c>
    </row>
    <row r="100" spans="1:9">
      <c r="A100" s="23" t="s">
        <v>204</v>
      </c>
      <c r="B100" s="24">
        <v>319</v>
      </c>
      <c r="C100" s="24">
        <v>197</v>
      </c>
      <c r="D100" s="24">
        <v>43</v>
      </c>
      <c r="E100" s="24">
        <v>64</v>
      </c>
      <c r="F100" s="24">
        <v>29</v>
      </c>
      <c r="G100" s="24">
        <v>130</v>
      </c>
      <c r="H100" s="24">
        <v>25</v>
      </c>
      <c r="I100" s="24">
        <v>6</v>
      </c>
    </row>
    <row r="101" spans="1:9">
      <c r="A101" s="23" t="s">
        <v>205</v>
      </c>
      <c r="B101" s="24">
        <v>6</v>
      </c>
      <c r="C101" s="24">
        <v>5</v>
      </c>
      <c r="D101" s="24">
        <v>0</v>
      </c>
      <c r="E101" s="24">
        <v>1</v>
      </c>
      <c r="F101" s="24">
        <v>1</v>
      </c>
      <c r="G101" s="24">
        <v>4</v>
      </c>
      <c r="H101" s="24">
        <v>0</v>
      </c>
      <c r="I101" s="24">
        <v>1</v>
      </c>
    </row>
    <row r="102" spans="1:9">
      <c r="A102" s="23" t="s">
        <v>206</v>
      </c>
      <c r="B102" s="24">
        <v>42</v>
      </c>
      <c r="C102" s="24">
        <v>21</v>
      </c>
      <c r="D102" s="24">
        <v>4</v>
      </c>
      <c r="E102" s="24">
        <v>4</v>
      </c>
      <c r="F102" s="24">
        <v>6</v>
      </c>
      <c r="G102" s="24">
        <v>20</v>
      </c>
      <c r="H102" s="24">
        <v>5</v>
      </c>
      <c r="I102" s="24">
        <v>1</v>
      </c>
    </row>
    <row r="103" spans="1:9">
      <c r="A103" s="23" t="s">
        <v>152</v>
      </c>
      <c r="B103" s="24">
        <v>39</v>
      </c>
      <c r="C103" s="24">
        <v>19</v>
      </c>
      <c r="D103" s="24">
        <v>6</v>
      </c>
      <c r="E103" s="24">
        <v>5</v>
      </c>
      <c r="F103" s="24">
        <v>2</v>
      </c>
      <c r="G103" s="24">
        <v>12</v>
      </c>
      <c r="H103" s="24">
        <v>6</v>
      </c>
      <c r="I103" s="24">
        <v>1</v>
      </c>
    </row>
    <row r="104" spans="1:9">
      <c r="A104" s="23" t="s">
        <v>128</v>
      </c>
      <c r="B104" s="24">
        <v>193</v>
      </c>
      <c r="C104" s="24">
        <v>112</v>
      </c>
      <c r="D104" s="24">
        <v>33</v>
      </c>
      <c r="E104" s="24">
        <v>31</v>
      </c>
      <c r="F104" s="24">
        <v>10</v>
      </c>
      <c r="G104" s="24">
        <v>32</v>
      </c>
      <c r="H104" s="24">
        <v>23</v>
      </c>
      <c r="I104" s="24">
        <v>13</v>
      </c>
    </row>
    <row r="105" spans="1:9">
      <c r="A105" s="8" t="s">
        <v>207</v>
      </c>
      <c r="B105" s="8"/>
      <c r="C105" s="8"/>
      <c r="D105" s="8"/>
      <c r="E105" s="8"/>
      <c r="F105" s="8"/>
      <c r="G105" s="8"/>
      <c r="H105" s="8"/>
      <c r="I105" s="8"/>
    </row>
    <row r="106" spans="1:9">
      <c r="A106" s="23" t="s">
        <v>208</v>
      </c>
      <c r="B106" s="24">
        <v>1480</v>
      </c>
      <c r="C106" s="24">
        <v>974</v>
      </c>
      <c r="D106" s="24">
        <v>227</v>
      </c>
      <c r="E106" s="24">
        <v>253</v>
      </c>
      <c r="F106" s="24">
        <v>151</v>
      </c>
      <c r="G106" s="24">
        <v>433</v>
      </c>
      <c r="H106" s="24">
        <v>146</v>
      </c>
      <c r="I106" s="24">
        <v>24</v>
      </c>
    </row>
    <row r="107" spans="1:9">
      <c r="A107" s="23" t="s">
        <v>209</v>
      </c>
      <c r="B107" s="24">
        <v>1280</v>
      </c>
      <c r="C107" s="24">
        <v>844</v>
      </c>
      <c r="D107" s="24">
        <v>222</v>
      </c>
      <c r="E107" s="24">
        <v>230</v>
      </c>
      <c r="F107" s="24">
        <v>128</v>
      </c>
      <c r="G107" s="24">
        <v>366</v>
      </c>
      <c r="H107" s="24">
        <v>125</v>
      </c>
      <c r="I107" s="24">
        <v>18</v>
      </c>
    </row>
    <row r="108" spans="1:9">
      <c r="A108" s="23" t="s">
        <v>210</v>
      </c>
      <c r="B108" s="24">
        <v>1167</v>
      </c>
      <c r="C108" s="24">
        <v>746</v>
      </c>
      <c r="D108" s="24">
        <v>199</v>
      </c>
      <c r="E108" s="24">
        <v>206</v>
      </c>
      <c r="F108" s="24">
        <v>100</v>
      </c>
      <c r="G108" s="24">
        <v>291</v>
      </c>
      <c r="H108" s="24">
        <v>141</v>
      </c>
      <c r="I108" s="24">
        <v>14</v>
      </c>
    </row>
    <row r="109" spans="1:9">
      <c r="A109" s="23" t="s">
        <v>211</v>
      </c>
      <c r="B109" s="24">
        <v>715</v>
      </c>
      <c r="C109" s="24">
        <v>466</v>
      </c>
      <c r="D109" s="24">
        <v>137</v>
      </c>
      <c r="E109" s="24">
        <v>150</v>
      </c>
      <c r="F109" s="24">
        <v>79</v>
      </c>
      <c r="G109" s="24">
        <v>204</v>
      </c>
      <c r="H109" s="24">
        <v>70</v>
      </c>
      <c r="I109" s="24">
        <v>14</v>
      </c>
    </row>
    <row r="110" spans="1:9">
      <c r="A110" s="23" t="s">
        <v>212</v>
      </c>
      <c r="B110" s="24">
        <v>387</v>
      </c>
      <c r="C110" s="24">
        <v>237</v>
      </c>
      <c r="D110" s="24">
        <v>71</v>
      </c>
      <c r="E110" s="24">
        <v>77</v>
      </c>
      <c r="F110" s="24">
        <v>34</v>
      </c>
      <c r="G110" s="24">
        <v>92</v>
      </c>
      <c r="H110" s="24">
        <v>53</v>
      </c>
      <c r="I110" s="24">
        <v>5</v>
      </c>
    </row>
    <row r="111" spans="1:9">
      <c r="A111" s="23" t="s">
        <v>213</v>
      </c>
      <c r="B111" s="24">
        <v>404</v>
      </c>
      <c r="C111" s="24">
        <v>235</v>
      </c>
      <c r="D111" s="24">
        <v>63</v>
      </c>
      <c r="E111" s="24">
        <v>70</v>
      </c>
      <c r="F111" s="24">
        <v>49</v>
      </c>
      <c r="G111" s="24">
        <v>117</v>
      </c>
      <c r="H111" s="24">
        <v>63</v>
      </c>
      <c r="I111" s="24">
        <v>5</v>
      </c>
    </row>
    <row r="112" spans="1:9">
      <c r="A112" s="23" t="s">
        <v>214</v>
      </c>
      <c r="B112" s="24">
        <v>595</v>
      </c>
      <c r="C112" s="24">
        <v>381</v>
      </c>
      <c r="D112" s="24">
        <v>117</v>
      </c>
      <c r="E112" s="24">
        <v>120</v>
      </c>
      <c r="F112" s="24">
        <v>69</v>
      </c>
      <c r="G112" s="24">
        <v>215</v>
      </c>
      <c r="H112" s="24">
        <v>62</v>
      </c>
      <c r="I112" s="24">
        <v>6</v>
      </c>
    </row>
    <row r="113" spans="1:9">
      <c r="A113" s="23" t="s">
        <v>215</v>
      </c>
      <c r="B113" s="24">
        <v>215</v>
      </c>
      <c r="C113" s="24">
        <v>139</v>
      </c>
      <c r="D113" s="24">
        <v>43</v>
      </c>
      <c r="E113" s="24">
        <v>51</v>
      </c>
      <c r="F113" s="24">
        <v>27</v>
      </c>
      <c r="G113" s="24">
        <v>78</v>
      </c>
      <c r="H113" s="24">
        <v>23</v>
      </c>
      <c r="I113" s="24">
        <v>1</v>
      </c>
    </row>
    <row r="114" spans="1:9">
      <c r="A114" s="23" t="s">
        <v>216</v>
      </c>
      <c r="B114" s="24">
        <v>248</v>
      </c>
      <c r="C114" s="24">
        <v>159</v>
      </c>
      <c r="D114" s="24">
        <v>50</v>
      </c>
      <c r="E114" s="24">
        <v>43</v>
      </c>
      <c r="F114" s="24">
        <v>29</v>
      </c>
      <c r="G114" s="24">
        <v>72</v>
      </c>
      <c r="H114" s="24">
        <v>31</v>
      </c>
      <c r="I114" s="24">
        <v>3</v>
      </c>
    </row>
    <row r="115" spans="1:9">
      <c r="A115" s="23" t="s">
        <v>217</v>
      </c>
      <c r="B115" s="24">
        <v>255</v>
      </c>
      <c r="C115" s="24">
        <v>163</v>
      </c>
      <c r="D115" s="24">
        <v>62</v>
      </c>
      <c r="E115" s="24">
        <v>74</v>
      </c>
      <c r="F115" s="24">
        <v>46</v>
      </c>
      <c r="G115" s="24">
        <v>71</v>
      </c>
      <c r="H115" s="24">
        <v>19</v>
      </c>
      <c r="I115" s="24">
        <v>7</v>
      </c>
    </row>
    <row r="116" spans="1:9">
      <c r="A116" s="23" t="s">
        <v>218</v>
      </c>
      <c r="B116" s="24">
        <v>291</v>
      </c>
      <c r="C116" s="24">
        <v>197</v>
      </c>
      <c r="D116" s="24">
        <v>56</v>
      </c>
      <c r="E116" s="24">
        <v>60</v>
      </c>
      <c r="F116" s="24">
        <v>34</v>
      </c>
      <c r="G116" s="24">
        <v>95</v>
      </c>
      <c r="H116" s="24">
        <v>32</v>
      </c>
      <c r="I116" s="24">
        <v>3</v>
      </c>
    </row>
    <row r="117" spans="1:9">
      <c r="A117" s="23" t="s">
        <v>219</v>
      </c>
      <c r="B117" s="24">
        <v>338</v>
      </c>
      <c r="C117" s="24">
        <v>241</v>
      </c>
      <c r="D117" s="24">
        <v>74</v>
      </c>
      <c r="E117" s="24">
        <v>73</v>
      </c>
      <c r="F117" s="24">
        <v>44</v>
      </c>
      <c r="G117" s="24">
        <v>105</v>
      </c>
      <c r="H117" s="24">
        <v>20</v>
      </c>
      <c r="I117" s="24">
        <v>2</v>
      </c>
    </row>
    <row r="118" spans="1:9">
      <c r="A118" s="23" t="s">
        <v>220</v>
      </c>
      <c r="B118" s="24">
        <v>812</v>
      </c>
      <c r="C118" s="24">
        <v>568</v>
      </c>
      <c r="D118" s="24">
        <v>149</v>
      </c>
      <c r="E118" s="24">
        <v>172</v>
      </c>
      <c r="F118" s="24">
        <v>94</v>
      </c>
      <c r="G118" s="24">
        <v>246</v>
      </c>
      <c r="H118" s="24">
        <v>50</v>
      </c>
      <c r="I118" s="24">
        <v>12</v>
      </c>
    </row>
    <row r="119" spans="1:9">
      <c r="A119" s="23" t="s">
        <v>221</v>
      </c>
      <c r="B119" s="24">
        <v>816</v>
      </c>
      <c r="C119" s="24">
        <v>557</v>
      </c>
      <c r="D119" s="24">
        <v>147</v>
      </c>
      <c r="E119" s="24">
        <v>159</v>
      </c>
      <c r="F119" s="24">
        <v>84</v>
      </c>
      <c r="G119" s="24">
        <v>273</v>
      </c>
      <c r="H119" s="24">
        <v>73</v>
      </c>
      <c r="I119" s="24">
        <v>5</v>
      </c>
    </row>
    <row r="120" spans="1:9">
      <c r="A120" s="23" t="s">
        <v>152</v>
      </c>
      <c r="B120" s="24">
        <v>69</v>
      </c>
      <c r="C120" s="24">
        <v>40</v>
      </c>
      <c r="D120" s="24">
        <v>10</v>
      </c>
      <c r="E120" s="24">
        <v>11</v>
      </c>
      <c r="F120" s="24">
        <v>11</v>
      </c>
      <c r="G120" s="24">
        <v>23</v>
      </c>
      <c r="H120" s="24">
        <v>10</v>
      </c>
      <c r="I120" s="24">
        <v>2</v>
      </c>
    </row>
    <row r="121" spans="1:9">
      <c r="A121" s="23" t="s">
        <v>222</v>
      </c>
      <c r="B121" s="24">
        <v>246</v>
      </c>
      <c r="C121" s="24">
        <v>145</v>
      </c>
      <c r="D121" s="24">
        <v>32</v>
      </c>
      <c r="E121" s="24">
        <v>28</v>
      </c>
      <c r="F121" s="24">
        <v>8</v>
      </c>
      <c r="G121" s="24">
        <v>41</v>
      </c>
      <c r="H121" s="24">
        <v>37</v>
      </c>
      <c r="I121" s="24">
        <v>7</v>
      </c>
    </row>
    <row r="122" spans="1:9">
      <c r="A122" s="26" t="s">
        <v>128</v>
      </c>
      <c r="B122" s="27">
        <v>47</v>
      </c>
      <c r="C122" s="27">
        <v>21</v>
      </c>
      <c r="D122" s="27">
        <v>10</v>
      </c>
      <c r="E122" s="27">
        <v>13</v>
      </c>
      <c r="F122" s="27">
        <v>3</v>
      </c>
      <c r="G122" s="27">
        <v>9</v>
      </c>
      <c r="H122" s="27">
        <v>5</v>
      </c>
      <c r="I122" s="27">
        <v>5</v>
      </c>
    </row>
  </sheetData>
  <phoneticPr fontId="2"/>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ABBAC-05DA-4A6D-98CC-C09144566176}">
  <sheetPr codeName="Sheet27"/>
  <dimension ref="A1:L122"/>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HYPERLINK("#'目次'!B33","[27]")</f>
        <v>[27]</v>
      </c>
    </row>
    <row r="3" spans="1:12">
      <c r="A3" s="6" t="s">
        <v>114</v>
      </c>
      <c r="B3" s="7" t="s">
        <v>356</v>
      </c>
    </row>
    <row r="4" spans="1:12">
      <c r="A4" s="6" t="s">
        <v>114</v>
      </c>
      <c r="B4" s="7" t="s">
        <v>357</v>
      </c>
    </row>
    <row r="5" spans="1:12" s="21" customFormat="1" ht="60">
      <c r="A5" s="19" t="s">
        <v>114</v>
      </c>
      <c r="B5" s="20" t="s">
        <v>118</v>
      </c>
      <c r="C5" s="20" t="s">
        <v>358</v>
      </c>
      <c r="D5" s="20" t="s">
        <v>359</v>
      </c>
      <c r="E5" s="20" t="s">
        <v>360</v>
      </c>
      <c r="F5" s="20" t="s">
        <v>361</v>
      </c>
      <c r="G5" s="20" t="s">
        <v>362</v>
      </c>
      <c r="H5" s="20" t="s">
        <v>363</v>
      </c>
      <c r="I5" s="20" t="s">
        <v>364</v>
      </c>
      <c r="J5" s="20" t="s">
        <v>152</v>
      </c>
      <c r="K5" s="20" t="s">
        <v>365</v>
      </c>
      <c r="L5" s="20" t="s">
        <v>128</v>
      </c>
    </row>
    <row r="6" spans="1:12">
      <c r="A6" s="22" t="s">
        <v>121</v>
      </c>
      <c r="B6" s="9">
        <v>2677</v>
      </c>
      <c r="C6" s="9">
        <v>961</v>
      </c>
      <c r="D6" s="9">
        <v>373</v>
      </c>
      <c r="E6" s="9">
        <v>695</v>
      </c>
      <c r="F6" s="9">
        <v>599</v>
      </c>
      <c r="G6" s="9">
        <v>900</v>
      </c>
      <c r="H6" s="9">
        <v>305</v>
      </c>
      <c r="I6" s="9">
        <v>600</v>
      </c>
      <c r="J6" s="9">
        <v>247</v>
      </c>
      <c r="K6" s="9">
        <v>522</v>
      </c>
      <c r="L6" s="9">
        <v>58</v>
      </c>
    </row>
    <row r="7" spans="1:12">
      <c r="A7" s="8" t="s">
        <v>122</v>
      </c>
      <c r="B7" s="8"/>
      <c r="C7" s="8"/>
      <c r="D7" s="8"/>
      <c r="E7" s="8"/>
      <c r="F7" s="8"/>
      <c r="G7" s="8"/>
      <c r="H7" s="8"/>
      <c r="I7" s="8"/>
      <c r="J7" s="8"/>
      <c r="K7" s="8"/>
      <c r="L7" s="8"/>
    </row>
    <row r="8" spans="1:12">
      <c r="A8" s="23" t="s">
        <v>123</v>
      </c>
      <c r="B8" s="24">
        <v>380</v>
      </c>
      <c r="C8" s="24">
        <v>139</v>
      </c>
      <c r="D8" s="24">
        <v>57</v>
      </c>
      <c r="E8" s="24">
        <v>123</v>
      </c>
      <c r="F8" s="24">
        <v>94</v>
      </c>
      <c r="G8" s="24">
        <v>146</v>
      </c>
      <c r="H8" s="24">
        <v>46</v>
      </c>
      <c r="I8" s="24">
        <v>89</v>
      </c>
      <c r="J8" s="24">
        <v>32</v>
      </c>
      <c r="K8" s="24">
        <v>59</v>
      </c>
      <c r="L8" s="24">
        <v>9</v>
      </c>
    </row>
    <row r="9" spans="1:12">
      <c r="A9" s="23" t="s">
        <v>124</v>
      </c>
      <c r="B9" s="24">
        <v>489</v>
      </c>
      <c r="C9" s="24">
        <v>216</v>
      </c>
      <c r="D9" s="24">
        <v>79</v>
      </c>
      <c r="E9" s="24">
        <v>152</v>
      </c>
      <c r="F9" s="24">
        <v>137</v>
      </c>
      <c r="G9" s="24">
        <v>193</v>
      </c>
      <c r="H9" s="24">
        <v>60</v>
      </c>
      <c r="I9" s="24">
        <v>128</v>
      </c>
      <c r="J9" s="24">
        <v>39</v>
      </c>
      <c r="K9" s="24">
        <v>59</v>
      </c>
      <c r="L9" s="24">
        <v>7</v>
      </c>
    </row>
    <row r="10" spans="1:12">
      <c r="A10" s="23" t="s">
        <v>125</v>
      </c>
      <c r="B10" s="24">
        <v>1114</v>
      </c>
      <c r="C10" s="24">
        <v>409</v>
      </c>
      <c r="D10" s="24">
        <v>149</v>
      </c>
      <c r="E10" s="24">
        <v>306</v>
      </c>
      <c r="F10" s="24">
        <v>240</v>
      </c>
      <c r="G10" s="24">
        <v>360</v>
      </c>
      <c r="H10" s="24">
        <v>115</v>
      </c>
      <c r="I10" s="24">
        <v>251</v>
      </c>
      <c r="J10" s="24">
        <v>118</v>
      </c>
      <c r="K10" s="24">
        <v>192</v>
      </c>
      <c r="L10" s="24">
        <v>24</v>
      </c>
    </row>
    <row r="11" spans="1:12">
      <c r="A11" s="23" t="s">
        <v>126</v>
      </c>
      <c r="B11" s="24">
        <v>521</v>
      </c>
      <c r="C11" s="24">
        <v>157</v>
      </c>
      <c r="D11" s="24">
        <v>66</v>
      </c>
      <c r="E11" s="24">
        <v>87</v>
      </c>
      <c r="F11" s="24">
        <v>105</v>
      </c>
      <c r="G11" s="24">
        <v>170</v>
      </c>
      <c r="H11" s="24">
        <v>61</v>
      </c>
      <c r="I11" s="24">
        <v>105</v>
      </c>
      <c r="J11" s="24">
        <v>48</v>
      </c>
      <c r="K11" s="24">
        <v>140</v>
      </c>
      <c r="L11" s="24">
        <v>13</v>
      </c>
    </row>
    <row r="12" spans="1:12">
      <c r="A12" s="23" t="s">
        <v>127</v>
      </c>
      <c r="B12" s="24">
        <v>129</v>
      </c>
      <c r="C12" s="24">
        <v>24</v>
      </c>
      <c r="D12" s="24">
        <v>17</v>
      </c>
      <c r="E12" s="24">
        <v>15</v>
      </c>
      <c r="F12" s="24">
        <v>16</v>
      </c>
      <c r="G12" s="24">
        <v>24</v>
      </c>
      <c r="H12" s="24">
        <v>16</v>
      </c>
      <c r="I12" s="24">
        <v>18</v>
      </c>
      <c r="J12" s="24">
        <v>8</v>
      </c>
      <c r="K12" s="24">
        <v>58</v>
      </c>
      <c r="L12" s="24">
        <v>3</v>
      </c>
    </row>
    <row r="13" spans="1:12">
      <c r="A13" s="23" t="s">
        <v>128</v>
      </c>
      <c r="B13" s="24">
        <v>44</v>
      </c>
      <c r="C13" s="24">
        <v>16</v>
      </c>
      <c r="D13" s="24">
        <v>5</v>
      </c>
      <c r="E13" s="24">
        <v>12</v>
      </c>
      <c r="F13" s="24">
        <v>7</v>
      </c>
      <c r="G13" s="24">
        <v>7</v>
      </c>
      <c r="H13" s="24">
        <v>7</v>
      </c>
      <c r="I13" s="24">
        <v>9</v>
      </c>
      <c r="J13" s="24">
        <v>2</v>
      </c>
      <c r="K13" s="24">
        <v>14</v>
      </c>
      <c r="L13" s="24">
        <v>2</v>
      </c>
    </row>
    <row r="14" spans="1:12">
      <c r="A14" s="8" t="s">
        <v>129</v>
      </c>
      <c r="B14" s="8"/>
      <c r="C14" s="8"/>
      <c r="D14" s="8"/>
      <c r="E14" s="8"/>
      <c r="F14" s="8"/>
      <c r="G14" s="8"/>
      <c r="H14" s="8"/>
      <c r="I14" s="8"/>
      <c r="J14" s="8"/>
      <c r="K14" s="8"/>
      <c r="L14" s="8"/>
    </row>
    <row r="15" spans="1:12">
      <c r="A15" s="23" t="s">
        <v>130</v>
      </c>
      <c r="B15" s="24">
        <v>799</v>
      </c>
      <c r="C15" s="24">
        <v>319</v>
      </c>
      <c r="D15" s="24">
        <v>124</v>
      </c>
      <c r="E15" s="24">
        <v>279</v>
      </c>
      <c r="F15" s="24">
        <v>226</v>
      </c>
      <c r="G15" s="24">
        <v>345</v>
      </c>
      <c r="H15" s="24">
        <v>107</v>
      </c>
      <c r="I15" s="24">
        <v>211</v>
      </c>
      <c r="J15" s="24">
        <v>82</v>
      </c>
      <c r="K15" s="24">
        <v>81</v>
      </c>
      <c r="L15" s="24">
        <v>16</v>
      </c>
    </row>
    <row r="16" spans="1:12">
      <c r="A16" s="23" t="s">
        <v>131</v>
      </c>
      <c r="B16" s="24">
        <v>1245</v>
      </c>
      <c r="C16" s="24">
        <v>473</v>
      </c>
      <c r="D16" s="24">
        <v>172</v>
      </c>
      <c r="E16" s="24">
        <v>334</v>
      </c>
      <c r="F16" s="24">
        <v>290</v>
      </c>
      <c r="G16" s="24">
        <v>438</v>
      </c>
      <c r="H16" s="24">
        <v>134</v>
      </c>
      <c r="I16" s="24">
        <v>285</v>
      </c>
      <c r="J16" s="24">
        <v>112</v>
      </c>
      <c r="K16" s="24">
        <v>201</v>
      </c>
      <c r="L16" s="24">
        <v>25</v>
      </c>
    </row>
    <row r="17" spans="1:12">
      <c r="A17" s="23" t="s">
        <v>132</v>
      </c>
      <c r="B17" s="24">
        <v>504</v>
      </c>
      <c r="C17" s="24">
        <v>135</v>
      </c>
      <c r="D17" s="24">
        <v>63</v>
      </c>
      <c r="E17" s="24">
        <v>63</v>
      </c>
      <c r="F17" s="24">
        <v>68</v>
      </c>
      <c r="G17" s="24">
        <v>99</v>
      </c>
      <c r="H17" s="24">
        <v>49</v>
      </c>
      <c r="I17" s="24">
        <v>85</v>
      </c>
      <c r="J17" s="24">
        <v>41</v>
      </c>
      <c r="K17" s="24">
        <v>185</v>
      </c>
      <c r="L17" s="24">
        <v>9</v>
      </c>
    </row>
    <row r="18" spans="1:12">
      <c r="A18" s="23" t="s">
        <v>133</v>
      </c>
      <c r="B18" s="24">
        <v>82</v>
      </c>
      <c r="C18" s="24">
        <v>19</v>
      </c>
      <c r="D18" s="24">
        <v>10</v>
      </c>
      <c r="E18" s="24">
        <v>5</v>
      </c>
      <c r="F18" s="24">
        <v>10</v>
      </c>
      <c r="G18" s="24">
        <v>10</v>
      </c>
      <c r="H18" s="24">
        <v>7</v>
      </c>
      <c r="I18" s="24">
        <v>8</v>
      </c>
      <c r="J18" s="24">
        <v>7</v>
      </c>
      <c r="K18" s="24">
        <v>45</v>
      </c>
      <c r="L18" s="24">
        <v>5</v>
      </c>
    </row>
    <row r="19" spans="1:12">
      <c r="A19" s="23" t="s">
        <v>128</v>
      </c>
      <c r="B19" s="24">
        <v>47</v>
      </c>
      <c r="C19" s="24">
        <v>15</v>
      </c>
      <c r="D19" s="24">
        <v>4</v>
      </c>
      <c r="E19" s="24">
        <v>14</v>
      </c>
      <c r="F19" s="24">
        <v>5</v>
      </c>
      <c r="G19" s="24">
        <v>8</v>
      </c>
      <c r="H19" s="24">
        <v>8</v>
      </c>
      <c r="I19" s="24">
        <v>11</v>
      </c>
      <c r="J19" s="24">
        <v>5</v>
      </c>
      <c r="K19" s="24">
        <v>10</v>
      </c>
      <c r="L19" s="24">
        <v>3</v>
      </c>
    </row>
    <row r="20" spans="1:12">
      <c r="A20" s="8" t="s">
        <v>134</v>
      </c>
      <c r="B20" s="8"/>
      <c r="C20" s="8"/>
      <c r="D20" s="8"/>
      <c r="E20" s="8"/>
      <c r="F20" s="8"/>
      <c r="G20" s="8"/>
      <c r="H20" s="8"/>
      <c r="I20" s="8"/>
      <c r="J20" s="8"/>
      <c r="K20" s="8"/>
      <c r="L20" s="8"/>
    </row>
    <row r="21" spans="1:12">
      <c r="A21" s="23" t="s">
        <v>135</v>
      </c>
      <c r="B21" s="24">
        <v>128</v>
      </c>
      <c r="C21" s="24">
        <v>37</v>
      </c>
      <c r="D21" s="24">
        <v>10</v>
      </c>
      <c r="E21" s="24">
        <v>18</v>
      </c>
      <c r="F21" s="24">
        <v>15</v>
      </c>
      <c r="G21" s="24">
        <v>35</v>
      </c>
      <c r="H21" s="24">
        <v>7</v>
      </c>
      <c r="I21" s="24">
        <v>12</v>
      </c>
      <c r="J21" s="24">
        <v>19</v>
      </c>
      <c r="K21" s="24">
        <v>37</v>
      </c>
      <c r="L21" s="24">
        <v>5</v>
      </c>
    </row>
    <row r="22" spans="1:12">
      <c r="A22" s="23" t="s">
        <v>136</v>
      </c>
      <c r="B22" s="24">
        <v>138</v>
      </c>
      <c r="C22" s="24">
        <v>35</v>
      </c>
      <c r="D22" s="24">
        <v>13</v>
      </c>
      <c r="E22" s="24">
        <v>28</v>
      </c>
      <c r="F22" s="24">
        <v>28</v>
      </c>
      <c r="G22" s="24">
        <v>40</v>
      </c>
      <c r="H22" s="24">
        <v>12</v>
      </c>
      <c r="I22" s="24">
        <v>24</v>
      </c>
      <c r="J22" s="24">
        <v>15</v>
      </c>
      <c r="K22" s="24">
        <v>41</v>
      </c>
      <c r="L22" s="24">
        <v>5</v>
      </c>
    </row>
    <row r="23" spans="1:12">
      <c r="A23" s="23" t="s">
        <v>137</v>
      </c>
      <c r="B23" s="24">
        <v>119</v>
      </c>
      <c r="C23" s="24">
        <v>35</v>
      </c>
      <c r="D23" s="24">
        <v>12</v>
      </c>
      <c r="E23" s="24">
        <v>24</v>
      </c>
      <c r="F23" s="24">
        <v>23</v>
      </c>
      <c r="G23" s="24">
        <v>39</v>
      </c>
      <c r="H23" s="24">
        <v>13</v>
      </c>
      <c r="I23" s="24">
        <v>20</v>
      </c>
      <c r="J23" s="24">
        <v>13</v>
      </c>
      <c r="K23" s="24">
        <v>29</v>
      </c>
      <c r="L23" s="24">
        <v>2</v>
      </c>
    </row>
    <row r="24" spans="1:12">
      <c r="A24" s="23" t="s">
        <v>138</v>
      </c>
      <c r="B24" s="24">
        <v>142</v>
      </c>
      <c r="C24" s="24">
        <v>51</v>
      </c>
      <c r="D24" s="24">
        <v>18</v>
      </c>
      <c r="E24" s="24">
        <v>35</v>
      </c>
      <c r="F24" s="24">
        <v>36</v>
      </c>
      <c r="G24" s="24">
        <v>47</v>
      </c>
      <c r="H24" s="24">
        <v>17</v>
      </c>
      <c r="I24" s="24">
        <v>31</v>
      </c>
      <c r="J24" s="24">
        <v>16</v>
      </c>
      <c r="K24" s="24">
        <v>31</v>
      </c>
      <c r="L24" s="24">
        <v>4</v>
      </c>
    </row>
    <row r="25" spans="1:12">
      <c r="A25" s="23" t="s">
        <v>139</v>
      </c>
      <c r="B25" s="24">
        <v>170</v>
      </c>
      <c r="C25" s="24">
        <v>69</v>
      </c>
      <c r="D25" s="24">
        <v>22</v>
      </c>
      <c r="E25" s="24">
        <v>33</v>
      </c>
      <c r="F25" s="24">
        <v>45</v>
      </c>
      <c r="G25" s="24">
        <v>56</v>
      </c>
      <c r="H25" s="24">
        <v>20</v>
      </c>
      <c r="I25" s="24">
        <v>30</v>
      </c>
      <c r="J25" s="24">
        <v>10</v>
      </c>
      <c r="K25" s="24">
        <v>36</v>
      </c>
      <c r="L25" s="24">
        <v>5</v>
      </c>
    </row>
    <row r="26" spans="1:12">
      <c r="A26" s="23" t="s">
        <v>140</v>
      </c>
      <c r="B26" s="24">
        <v>192</v>
      </c>
      <c r="C26" s="24">
        <v>69</v>
      </c>
      <c r="D26" s="24">
        <v>29</v>
      </c>
      <c r="E26" s="24">
        <v>51</v>
      </c>
      <c r="F26" s="24">
        <v>51</v>
      </c>
      <c r="G26" s="24">
        <v>53</v>
      </c>
      <c r="H26" s="24">
        <v>22</v>
      </c>
      <c r="I26" s="24">
        <v>49</v>
      </c>
      <c r="J26" s="24">
        <v>10</v>
      </c>
      <c r="K26" s="24">
        <v>35</v>
      </c>
      <c r="L26" s="24">
        <v>4</v>
      </c>
    </row>
    <row r="27" spans="1:12">
      <c r="A27" s="23" t="s">
        <v>141</v>
      </c>
      <c r="B27" s="24">
        <v>1405</v>
      </c>
      <c r="C27" s="24">
        <v>545</v>
      </c>
      <c r="D27" s="24">
        <v>218</v>
      </c>
      <c r="E27" s="24">
        <v>406</v>
      </c>
      <c r="F27" s="24">
        <v>315</v>
      </c>
      <c r="G27" s="24">
        <v>516</v>
      </c>
      <c r="H27" s="24">
        <v>161</v>
      </c>
      <c r="I27" s="24">
        <v>317</v>
      </c>
      <c r="J27" s="24">
        <v>123</v>
      </c>
      <c r="K27" s="24">
        <v>249</v>
      </c>
      <c r="L27" s="24">
        <v>21</v>
      </c>
    </row>
    <row r="28" spans="1:12">
      <c r="A28" s="23" t="s">
        <v>142</v>
      </c>
      <c r="B28" s="24">
        <v>343</v>
      </c>
      <c r="C28" s="24">
        <v>108</v>
      </c>
      <c r="D28" s="24">
        <v>47</v>
      </c>
      <c r="E28" s="24">
        <v>89</v>
      </c>
      <c r="F28" s="24">
        <v>81</v>
      </c>
      <c r="G28" s="24">
        <v>106</v>
      </c>
      <c r="H28" s="24">
        <v>46</v>
      </c>
      <c r="I28" s="24">
        <v>110</v>
      </c>
      <c r="J28" s="24">
        <v>37</v>
      </c>
      <c r="K28" s="24">
        <v>54</v>
      </c>
      <c r="L28" s="24">
        <v>9</v>
      </c>
    </row>
    <row r="29" spans="1:12">
      <c r="A29" s="23" t="s">
        <v>128</v>
      </c>
      <c r="B29" s="24">
        <v>40</v>
      </c>
      <c r="C29" s="24">
        <v>12</v>
      </c>
      <c r="D29" s="24">
        <v>4</v>
      </c>
      <c r="E29" s="24">
        <v>11</v>
      </c>
      <c r="F29" s="24">
        <v>5</v>
      </c>
      <c r="G29" s="24">
        <v>8</v>
      </c>
      <c r="H29" s="24">
        <v>7</v>
      </c>
      <c r="I29" s="24">
        <v>7</v>
      </c>
      <c r="J29" s="24">
        <v>4</v>
      </c>
      <c r="K29" s="24">
        <v>10</v>
      </c>
      <c r="L29" s="24">
        <v>3</v>
      </c>
    </row>
    <row r="30" spans="1:12">
      <c r="A30" s="8" t="s">
        <v>143</v>
      </c>
      <c r="B30" s="8"/>
      <c r="C30" s="8"/>
      <c r="D30" s="8"/>
      <c r="E30" s="8"/>
      <c r="F30" s="8"/>
      <c r="G30" s="8"/>
      <c r="H30" s="8"/>
      <c r="I30" s="8"/>
      <c r="J30" s="8"/>
      <c r="K30" s="8"/>
      <c r="L30" s="8"/>
    </row>
    <row r="31" spans="1:12">
      <c r="A31" s="23" t="s">
        <v>144</v>
      </c>
      <c r="B31" s="24">
        <v>429</v>
      </c>
      <c r="C31" s="24">
        <v>177</v>
      </c>
      <c r="D31" s="24">
        <v>82</v>
      </c>
      <c r="E31" s="24">
        <v>137</v>
      </c>
      <c r="F31" s="24">
        <v>144</v>
      </c>
      <c r="G31" s="24">
        <v>205</v>
      </c>
      <c r="H31" s="24">
        <v>45</v>
      </c>
      <c r="I31" s="24">
        <v>114</v>
      </c>
      <c r="J31" s="24">
        <v>37</v>
      </c>
      <c r="K31" s="24">
        <v>38</v>
      </c>
      <c r="L31" s="24">
        <v>8</v>
      </c>
    </row>
    <row r="32" spans="1:12">
      <c r="A32" s="23" t="s">
        <v>145</v>
      </c>
      <c r="B32" s="24">
        <v>319</v>
      </c>
      <c r="C32" s="24">
        <v>146</v>
      </c>
      <c r="D32" s="24">
        <v>57</v>
      </c>
      <c r="E32" s="24">
        <v>99</v>
      </c>
      <c r="F32" s="24">
        <v>115</v>
      </c>
      <c r="G32" s="24">
        <v>152</v>
      </c>
      <c r="H32" s="24">
        <v>39</v>
      </c>
      <c r="I32" s="24">
        <v>110</v>
      </c>
      <c r="J32" s="24">
        <v>18</v>
      </c>
      <c r="K32" s="24">
        <v>31</v>
      </c>
      <c r="L32" s="24">
        <v>4</v>
      </c>
    </row>
    <row r="33" spans="1:12">
      <c r="A33" s="23" t="s">
        <v>146</v>
      </c>
      <c r="B33" s="24">
        <v>504</v>
      </c>
      <c r="C33" s="24">
        <v>208</v>
      </c>
      <c r="D33" s="24">
        <v>107</v>
      </c>
      <c r="E33" s="24">
        <v>155</v>
      </c>
      <c r="F33" s="24">
        <v>213</v>
      </c>
      <c r="G33" s="24">
        <v>248</v>
      </c>
      <c r="H33" s="24">
        <v>72</v>
      </c>
      <c r="I33" s="24">
        <v>159</v>
      </c>
      <c r="J33" s="24">
        <v>49</v>
      </c>
      <c r="K33" s="24">
        <v>27</v>
      </c>
      <c r="L33" s="24">
        <v>12</v>
      </c>
    </row>
    <row r="34" spans="1:12">
      <c r="A34" s="23" t="s">
        <v>147</v>
      </c>
      <c r="B34" s="24">
        <v>143</v>
      </c>
      <c r="C34" s="24">
        <v>66</v>
      </c>
      <c r="D34" s="24">
        <v>36</v>
      </c>
      <c r="E34" s="24">
        <v>39</v>
      </c>
      <c r="F34" s="24">
        <v>48</v>
      </c>
      <c r="G34" s="24">
        <v>53</v>
      </c>
      <c r="H34" s="24">
        <v>19</v>
      </c>
      <c r="I34" s="24">
        <v>50</v>
      </c>
      <c r="J34" s="24">
        <v>11</v>
      </c>
      <c r="K34" s="24">
        <v>13</v>
      </c>
      <c r="L34" s="24">
        <v>6</v>
      </c>
    </row>
    <row r="35" spans="1:12">
      <c r="A35" s="23" t="s">
        <v>148</v>
      </c>
      <c r="B35" s="24">
        <v>168</v>
      </c>
      <c r="C35" s="24">
        <v>69</v>
      </c>
      <c r="D35" s="24">
        <v>45</v>
      </c>
      <c r="E35" s="24">
        <v>42</v>
      </c>
      <c r="F35" s="24">
        <v>64</v>
      </c>
      <c r="G35" s="24">
        <v>96</v>
      </c>
      <c r="H35" s="24">
        <v>25</v>
      </c>
      <c r="I35" s="24">
        <v>53</v>
      </c>
      <c r="J35" s="24">
        <v>18</v>
      </c>
      <c r="K35" s="24">
        <v>14</v>
      </c>
      <c r="L35" s="24">
        <v>7</v>
      </c>
    </row>
    <row r="36" spans="1:12">
      <c r="A36" s="23" t="s">
        <v>149</v>
      </c>
      <c r="B36" s="24">
        <v>1270</v>
      </c>
      <c r="C36" s="24">
        <v>540</v>
      </c>
      <c r="D36" s="24">
        <v>216</v>
      </c>
      <c r="E36" s="24">
        <v>380</v>
      </c>
      <c r="F36" s="24">
        <v>364</v>
      </c>
      <c r="G36" s="24">
        <v>546</v>
      </c>
      <c r="H36" s="24">
        <v>145</v>
      </c>
      <c r="I36" s="24">
        <v>353</v>
      </c>
      <c r="J36" s="24">
        <v>107</v>
      </c>
      <c r="K36" s="24">
        <v>138</v>
      </c>
      <c r="L36" s="24">
        <v>28</v>
      </c>
    </row>
    <row r="37" spans="1:12">
      <c r="A37" s="23" t="s">
        <v>150</v>
      </c>
      <c r="B37" s="24">
        <v>1642</v>
      </c>
      <c r="C37" s="24">
        <v>676</v>
      </c>
      <c r="D37" s="24">
        <v>257</v>
      </c>
      <c r="E37" s="24">
        <v>497</v>
      </c>
      <c r="F37" s="24">
        <v>455</v>
      </c>
      <c r="G37" s="24">
        <v>663</v>
      </c>
      <c r="H37" s="24">
        <v>183</v>
      </c>
      <c r="I37" s="24">
        <v>420</v>
      </c>
      <c r="J37" s="24">
        <v>157</v>
      </c>
      <c r="K37" s="24">
        <v>218</v>
      </c>
      <c r="L37" s="24">
        <v>33</v>
      </c>
    </row>
    <row r="38" spans="1:12">
      <c r="A38" s="23" t="s">
        <v>151</v>
      </c>
      <c r="B38" s="24">
        <v>2266</v>
      </c>
      <c r="C38" s="24">
        <v>835</v>
      </c>
      <c r="D38" s="24">
        <v>326</v>
      </c>
      <c r="E38" s="24">
        <v>607</v>
      </c>
      <c r="F38" s="24">
        <v>544</v>
      </c>
      <c r="G38" s="24">
        <v>810</v>
      </c>
      <c r="H38" s="24">
        <v>272</v>
      </c>
      <c r="I38" s="24">
        <v>537</v>
      </c>
      <c r="J38" s="24">
        <v>197</v>
      </c>
      <c r="K38" s="24">
        <v>413</v>
      </c>
      <c r="L38" s="24">
        <v>43</v>
      </c>
    </row>
    <row r="39" spans="1:12">
      <c r="A39" s="23" t="s">
        <v>152</v>
      </c>
      <c r="B39" s="24">
        <v>121</v>
      </c>
      <c r="C39" s="24">
        <v>22</v>
      </c>
      <c r="D39" s="24">
        <v>17</v>
      </c>
      <c r="E39" s="24">
        <v>19</v>
      </c>
      <c r="F39" s="24">
        <v>16</v>
      </c>
      <c r="G39" s="24">
        <v>28</v>
      </c>
      <c r="H39" s="24">
        <v>11</v>
      </c>
      <c r="I39" s="24">
        <v>16</v>
      </c>
      <c r="J39" s="24">
        <v>25</v>
      </c>
      <c r="K39" s="24">
        <v>51</v>
      </c>
      <c r="L39" s="24">
        <v>2</v>
      </c>
    </row>
    <row r="40" spans="1:12">
      <c r="A40" s="23" t="s">
        <v>128</v>
      </c>
      <c r="B40" s="24">
        <v>46</v>
      </c>
      <c r="C40" s="24">
        <v>14</v>
      </c>
      <c r="D40" s="24">
        <v>5</v>
      </c>
      <c r="E40" s="24">
        <v>10</v>
      </c>
      <c r="F40" s="24">
        <v>4</v>
      </c>
      <c r="G40" s="24">
        <v>4</v>
      </c>
      <c r="H40" s="24">
        <v>7</v>
      </c>
      <c r="I40" s="24">
        <v>7</v>
      </c>
      <c r="J40" s="24">
        <v>4</v>
      </c>
      <c r="K40" s="24">
        <v>16</v>
      </c>
      <c r="L40" s="24">
        <v>6</v>
      </c>
    </row>
    <row r="41" spans="1:12">
      <c r="A41" s="8" t="s">
        <v>153</v>
      </c>
      <c r="B41" s="8"/>
      <c r="C41" s="8"/>
      <c r="D41" s="8"/>
      <c r="E41" s="8"/>
      <c r="F41" s="8"/>
      <c r="G41" s="8"/>
      <c r="H41" s="8"/>
      <c r="I41" s="8"/>
      <c r="J41" s="8"/>
      <c r="K41" s="8"/>
      <c r="L41" s="8"/>
    </row>
    <row r="42" spans="1:12">
      <c r="A42" s="23" t="s">
        <v>154</v>
      </c>
      <c r="B42" s="24">
        <v>1344</v>
      </c>
      <c r="C42" s="24">
        <v>553</v>
      </c>
      <c r="D42" s="24">
        <v>229</v>
      </c>
      <c r="E42" s="24">
        <v>394</v>
      </c>
      <c r="F42" s="24">
        <v>380</v>
      </c>
      <c r="G42" s="24">
        <v>564</v>
      </c>
      <c r="H42" s="24">
        <v>164</v>
      </c>
      <c r="I42" s="24">
        <v>359</v>
      </c>
      <c r="J42" s="24">
        <v>112</v>
      </c>
      <c r="K42" s="24">
        <v>171</v>
      </c>
      <c r="L42" s="24">
        <v>23</v>
      </c>
    </row>
    <row r="43" spans="1:12">
      <c r="A43" s="23" t="s">
        <v>155</v>
      </c>
      <c r="B43" s="24">
        <v>1107</v>
      </c>
      <c r="C43" s="24">
        <v>474</v>
      </c>
      <c r="D43" s="24">
        <v>203</v>
      </c>
      <c r="E43" s="24">
        <v>334</v>
      </c>
      <c r="F43" s="24">
        <v>330</v>
      </c>
      <c r="G43" s="24">
        <v>464</v>
      </c>
      <c r="H43" s="24">
        <v>166</v>
      </c>
      <c r="I43" s="24">
        <v>266</v>
      </c>
      <c r="J43" s="24">
        <v>89</v>
      </c>
      <c r="K43" s="24">
        <v>155</v>
      </c>
      <c r="L43" s="24">
        <v>16</v>
      </c>
    </row>
    <row r="44" spans="1:12">
      <c r="A44" s="23" t="s">
        <v>156</v>
      </c>
      <c r="B44" s="24">
        <v>1006</v>
      </c>
      <c r="C44" s="24">
        <v>353</v>
      </c>
      <c r="D44" s="24">
        <v>165</v>
      </c>
      <c r="E44" s="24">
        <v>244</v>
      </c>
      <c r="F44" s="24">
        <v>264</v>
      </c>
      <c r="G44" s="24">
        <v>362</v>
      </c>
      <c r="H44" s="24">
        <v>139</v>
      </c>
      <c r="I44" s="24">
        <v>235</v>
      </c>
      <c r="J44" s="24">
        <v>96</v>
      </c>
      <c r="K44" s="24">
        <v>210</v>
      </c>
      <c r="L44" s="24">
        <v>13</v>
      </c>
    </row>
    <row r="45" spans="1:12">
      <c r="A45" s="23" t="s">
        <v>157</v>
      </c>
      <c r="B45" s="24">
        <v>541</v>
      </c>
      <c r="C45" s="24">
        <v>207</v>
      </c>
      <c r="D45" s="24">
        <v>111</v>
      </c>
      <c r="E45" s="24">
        <v>136</v>
      </c>
      <c r="F45" s="24">
        <v>169</v>
      </c>
      <c r="G45" s="24">
        <v>230</v>
      </c>
      <c r="H45" s="24">
        <v>77</v>
      </c>
      <c r="I45" s="24">
        <v>125</v>
      </c>
      <c r="J45" s="24">
        <v>44</v>
      </c>
      <c r="K45" s="24">
        <v>98</v>
      </c>
      <c r="L45" s="24">
        <v>5</v>
      </c>
    </row>
    <row r="46" spans="1:12">
      <c r="A46" s="23" t="s">
        <v>158</v>
      </c>
      <c r="B46" s="24">
        <v>1510</v>
      </c>
      <c r="C46" s="24">
        <v>611</v>
      </c>
      <c r="D46" s="24">
        <v>255</v>
      </c>
      <c r="E46" s="24">
        <v>416</v>
      </c>
      <c r="F46" s="24">
        <v>428</v>
      </c>
      <c r="G46" s="24">
        <v>612</v>
      </c>
      <c r="H46" s="24">
        <v>194</v>
      </c>
      <c r="I46" s="24">
        <v>377</v>
      </c>
      <c r="J46" s="24">
        <v>127</v>
      </c>
      <c r="K46" s="24">
        <v>240</v>
      </c>
      <c r="L46" s="24">
        <v>21</v>
      </c>
    </row>
    <row r="47" spans="1:12">
      <c r="A47" s="23" t="s">
        <v>159</v>
      </c>
      <c r="B47" s="24">
        <v>1011</v>
      </c>
      <c r="C47" s="24">
        <v>417</v>
      </c>
      <c r="D47" s="24">
        <v>181</v>
      </c>
      <c r="E47" s="24">
        <v>308</v>
      </c>
      <c r="F47" s="24">
        <v>285</v>
      </c>
      <c r="G47" s="24">
        <v>412</v>
      </c>
      <c r="H47" s="24">
        <v>161</v>
      </c>
      <c r="I47" s="24">
        <v>267</v>
      </c>
      <c r="J47" s="24">
        <v>88</v>
      </c>
      <c r="K47" s="24">
        <v>154</v>
      </c>
      <c r="L47" s="24">
        <v>12</v>
      </c>
    </row>
    <row r="48" spans="1:12">
      <c r="A48" s="23" t="s">
        <v>160</v>
      </c>
      <c r="B48" s="24">
        <v>1234</v>
      </c>
      <c r="C48" s="24">
        <v>542</v>
      </c>
      <c r="D48" s="24">
        <v>229</v>
      </c>
      <c r="E48" s="24">
        <v>366</v>
      </c>
      <c r="F48" s="24">
        <v>374</v>
      </c>
      <c r="G48" s="24">
        <v>506</v>
      </c>
      <c r="H48" s="24">
        <v>169</v>
      </c>
      <c r="I48" s="24">
        <v>331</v>
      </c>
      <c r="J48" s="24">
        <v>108</v>
      </c>
      <c r="K48" s="24">
        <v>173</v>
      </c>
      <c r="L48" s="24">
        <v>14</v>
      </c>
    </row>
    <row r="49" spans="1:12">
      <c r="A49" s="23" t="s">
        <v>161</v>
      </c>
      <c r="B49" s="24">
        <v>443</v>
      </c>
      <c r="C49" s="24">
        <v>225</v>
      </c>
      <c r="D49" s="24">
        <v>97</v>
      </c>
      <c r="E49" s="24">
        <v>150</v>
      </c>
      <c r="F49" s="24">
        <v>155</v>
      </c>
      <c r="G49" s="24">
        <v>230</v>
      </c>
      <c r="H49" s="24">
        <v>79</v>
      </c>
      <c r="I49" s="24">
        <v>138</v>
      </c>
      <c r="J49" s="24">
        <v>46</v>
      </c>
      <c r="K49" s="24">
        <v>37</v>
      </c>
      <c r="L49" s="24">
        <v>8</v>
      </c>
    </row>
    <row r="50" spans="1:12">
      <c r="A50" s="23" t="s">
        <v>162</v>
      </c>
      <c r="B50" s="24">
        <v>1237</v>
      </c>
      <c r="C50" s="24">
        <v>527</v>
      </c>
      <c r="D50" s="24">
        <v>226</v>
      </c>
      <c r="E50" s="24">
        <v>381</v>
      </c>
      <c r="F50" s="24">
        <v>380</v>
      </c>
      <c r="G50" s="24">
        <v>548</v>
      </c>
      <c r="H50" s="24">
        <v>168</v>
      </c>
      <c r="I50" s="24">
        <v>326</v>
      </c>
      <c r="J50" s="24">
        <v>120</v>
      </c>
      <c r="K50" s="24">
        <v>147</v>
      </c>
      <c r="L50" s="24">
        <v>12</v>
      </c>
    </row>
    <row r="51" spans="1:12">
      <c r="A51" s="23" t="s">
        <v>152</v>
      </c>
      <c r="B51" s="24">
        <v>81</v>
      </c>
      <c r="C51" s="24">
        <v>23</v>
      </c>
      <c r="D51" s="24">
        <v>10</v>
      </c>
      <c r="E51" s="24">
        <v>15</v>
      </c>
      <c r="F51" s="24">
        <v>15</v>
      </c>
      <c r="G51" s="24">
        <v>24</v>
      </c>
      <c r="H51" s="24">
        <v>8</v>
      </c>
      <c r="I51" s="24">
        <v>16</v>
      </c>
      <c r="J51" s="24">
        <v>31</v>
      </c>
      <c r="K51" s="24">
        <v>19</v>
      </c>
      <c r="L51" s="24">
        <v>2</v>
      </c>
    </row>
    <row r="52" spans="1:12">
      <c r="A52" s="23" t="s">
        <v>163</v>
      </c>
      <c r="B52" s="24">
        <v>67</v>
      </c>
      <c r="C52" s="24">
        <v>11</v>
      </c>
      <c r="D52" s="24">
        <v>7</v>
      </c>
      <c r="E52" s="24">
        <v>12</v>
      </c>
      <c r="F52" s="24">
        <v>6</v>
      </c>
      <c r="G52" s="24">
        <v>9</v>
      </c>
      <c r="H52" s="24">
        <v>3</v>
      </c>
      <c r="I52" s="24">
        <v>11</v>
      </c>
      <c r="J52" s="24">
        <v>8</v>
      </c>
      <c r="K52" s="24">
        <v>28</v>
      </c>
      <c r="L52" s="24">
        <v>3</v>
      </c>
    </row>
    <row r="53" spans="1:12">
      <c r="A53" s="23" t="s">
        <v>128</v>
      </c>
      <c r="B53" s="24">
        <v>52</v>
      </c>
      <c r="C53" s="24">
        <v>16</v>
      </c>
      <c r="D53" s="24">
        <v>6</v>
      </c>
      <c r="E53" s="24">
        <v>12</v>
      </c>
      <c r="F53" s="24">
        <v>5</v>
      </c>
      <c r="G53" s="24">
        <v>6</v>
      </c>
      <c r="H53" s="24">
        <v>9</v>
      </c>
      <c r="I53" s="24">
        <v>9</v>
      </c>
      <c r="J53" s="24">
        <v>3</v>
      </c>
      <c r="K53" s="24">
        <v>13</v>
      </c>
      <c r="L53" s="24">
        <v>8</v>
      </c>
    </row>
    <row r="54" spans="1:12">
      <c r="A54" s="8" t="s">
        <v>164</v>
      </c>
      <c r="B54" s="8"/>
      <c r="C54" s="8"/>
      <c r="D54" s="8"/>
      <c r="E54" s="8"/>
      <c r="F54" s="8"/>
      <c r="G54" s="8"/>
      <c r="H54" s="8"/>
      <c r="I54" s="8"/>
      <c r="J54" s="8"/>
      <c r="K54" s="8"/>
      <c r="L54" s="8"/>
    </row>
    <row r="55" spans="1:12">
      <c r="A55" s="23" t="s">
        <v>165</v>
      </c>
      <c r="B55" s="24">
        <v>209</v>
      </c>
      <c r="C55" s="24">
        <v>80</v>
      </c>
      <c r="D55" s="24">
        <v>40</v>
      </c>
      <c r="E55" s="24">
        <v>82</v>
      </c>
      <c r="F55" s="24">
        <v>79</v>
      </c>
      <c r="G55" s="24">
        <v>107</v>
      </c>
      <c r="H55" s="24">
        <v>39</v>
      </c>
      <c r="I55" s="24">
        <v>63</v>
      </c>
      <c r="J55" s="24">
        <v>24</v>
      </c>
      <c r="K55" s="24">
        <v>17</v>
      </c>
      <c r="L55" s="24">
        <v>1</v>
      </c>
    </row>
    <row r="56" spans="1:12">
      <c r="A56" s="23" t="s">
        <v>166</v>
      </c>
      <c r="B56" s="24">
        <v>1043</v>
      </c>
      <c r="C56" s="24">
        <v>413</v>
      </c>
      <c r="D56" s="24">
        <v>166</v>
      </c>
      <c r="E56" s="24">
        <v>322</v>
      </c>
      <c r="F56" s="24">
        <v>276</v>
      </c>
      <c r="G56" s="24">
        <v>421</v>
      </c>
      <c r="H56" s="24">
        <v>114</v>
      </c>
      <c r="I56" s="24">
        <v>266</v>
      </c>
      <c r="J56" s="24">
        <v>94</v>
      </c>
      <c r="K56" s="24">
        <v>103</v>
      </c>
      <c r="L56" s="24">
        <v>17</v>
      </c>
    </row>
    <row r="57" spans="1:12">
      <c r="A57" s="23" t="s">
        <v>167</v>
      </c>
      <c r="B57" s="24">
        <v>963</v>
      </c>
      <c r="C57" s="24">
        <v>342</v>
      </c>
      <c r="D57" s="24">
        <v>117</v>
      </c>
      <c r="E57" s="24">
        <v>239</v>
      </c>
      <c r="F57" s="24">
        <v>188</v>
      </c>
      <c r="G57" s="24">
        <v>290</v>
      </c>
      <c r="H57" s="24">
        <v>111</v>
      </c>
      <c r="I57" s="24">
        <v>206</v>
      </c>
      <c r="J57" s="24">
        <v>94</v>
      </c>
      <c r="K57" s="24">
        <v>216</v>
      </c>
      <c r="L57" s="24">
        <v>10</v>
      </c>
    </row>
    <row r="58" spans="1:12">
      <c r="A58" s="23" t="s">
        <v>168</v>
      </c>
      <c r="B58" s="24">
        <v>338</v>
      </c>
      <c r="C58" s="24">
        <v>102</v>
      </c>
      <c r="D58" s="24">
        <v>38</v>
      </c>
      <c r="E58" s="24">
        <v>44</v>
      </c>
      <c r="F58" s="24">
        <v>44</v>
      </c>
      <c r="G58" s="24">
        <v>73</v>
      </c>
      <c r="H58" s="24">
        <v>33</v>
      </c>
      <c r="I58" s="24">
        <v>52</v>
      </c>
      <c r="J58" s="24">
        <v>25</v>
      </c>
      <c r="K58" s="24">
        <v>135</v>
      </c>
      <c r="L58" s="24">
        <v>5</v>
      </c>
    </row>
    <row r="59" spans="1:12">
      <c r="A59" s="23" t="s">
        <v>169</v>
      </c>
      <c r="B59" s="24">
        <v>94</v>
      </c>
      <c r="C59" s="24">
        <v>23</v>
      </c>
      <c r="D59" s="24">
        <v>12</v>
      </c>
      <c r="E59" s="24">
        <v>8</v>
      </c>
      <c r="F59" s="24">
        <v>11</v>
      </c>
      <c r="G59" s="24">
        <v>9</v>
      </c>
      <c r="H59" s="24">
        <v>8</v>
      </c>
      <c r="I59" s="24">
        <v>13</v>
      </c>
      <c r="J59" s="24">
        <v>8</v>
      </c>
      <c r="K59" s="24">
        <v>48</v>
      </c>
      <c r="L59" s="24">
        <v>1</v>
      </c>
    </row>
    <row r="60" spans="1:12">
      <c r="A60" s="23" t="s">
        <v>128</v>
      </c>
      <c r="B60" s="24">
        <v>30</v>
      </c>
      <c r="C60" s="24">
        <v>1</v>
      </c>
      <c r="D60" s="24">
        <v>0</v>
      </c>
      <c r="E60" s="24">
        <v>0</v>
      </c>
      <c r="F60" s="24">
        <v>1</v>
      </c>
      <c r="G60" s="24">
        <v>0</v>
      </c>
      <c r="H60" s="24">
        <v>0</v>
      </c>
      <c r="I60" s="24">
        <v>0</v>
      </c>
      <c r="J60" s="24">
        <v>2</v>
      </c>
      <c r="K60" s="24">
        <v>3</v>
      </c>
      <c r="L60" s="24">
        <v>24</v>
      </c>
    </row>
    <row r="61" spans="1:12">
      <c r="A61" s="8" t="s">
        <v>170</v>
      </c>
      <c r="B61" s="8"/>
      <c r="C61" s="8"/>
      <c r="D61" s="8"/>
      <c r="E61" s="8"/>
      <c r="F61" s="8"/>
      <c r="G61" s="8"/>
      <c r="H61" s="8"/>
      <c r="I61" s="8"/>
      <c r="J61" s="8"/>
      <c r="K61" s="8"/>
      <c r="L61" s="8"/>
    </row>
    <row r="62" spans="1:12">
      <c r="A62" s="23" t="s">
        <v>171</v>
      </c>
      <c r="B62" s="24">
        <v>386</v>
      </c>
      <c r="C62" s="24">
        <v>118</v>
      </c>
      <c r="D62" s="24">
        <v>53</v>
      </c>
      <c r="E62" s="24">
        <v>75</v>
      </c>
      <c r="F62" s="24">
        <v>83</v>
      </c>
      <c r="G62" s="24">
        <v>119</v>
      </c>
      <c r="H62" s="24">
        <v>34</v>
      </c>
      <c r="I62" s="24">
        <v>88</v>
      </c>
      <c r="J62" s="24">
        <v>38</v>
      </c>
      <c r="K62" s="24">
        <v>92</v>
      </c>
      <c r="L62" s="24">
        <v>5</v>
      </c>
    </row>
    <row r="63" spans="1:12">
      <c r="A63" s="23" t="s">
        <v>172</v>
      </c>
      <c r="B63" s="24">
        <v>919</v>
      </c>
      <c r="C63" s="24">
        <v>333</v>
      </c>
      <c r="D63" s="24">
        <v>137</v>
      </c>
      <c r="E63" s="24">
        <v>202</v>
      </c>
      <c r="F63" s="24">
        <v>212</v>
      </c>
      <c r="G63" s="24">
        <v>292</v>
      </c>
      <c r="H63" s="24">
        <v>97</v>
      </c>
      <c r="I63" s="24">
        <v>193</v>
      </c>
      <c r="J63" s="24">
        <v>90</v>
      </c>
      <c r="K63" s="24">
        <v>183</v>
      </c>
      <c r="L63" s="24">
        <v>10</v>
      </c>
    </row>
    <row r="64" spans="1:12">
      <c r="A64" s="23" t="s">
        <v>173</v>
      </c>
      <c r="B64" s="24">
        <v>978</v>
      </c>
      <c r="C64" s="24">
        <v>371</v>
      </c>
      <c r="D64" s="24">
        <v>131</v>
      </c>
      <c r="E64" s="24">
        <v>292</v>
      </c>
      <c r="F64" s="24">
        <v>215</v>
      </c>
      <c r="G64" s="24">
        <v>361</v>
      </c>
      <c r="H64" s="24">
        <v>126</v>
      </c>
      <c r="I64" s="24">
        <v>231</v>
      </c>
      <c r="J64" s="24">
        <v>83</v>
      </c>
      <c r="K64" s="24">
        <v>175</v>
      </c>
      <c r="L64" s="24">
        <v>8</v>
      </c>
    </row>
    <row r="65" spans="1:12">
      <c r="A65" s="23" t="s">
        <v>174</v>
      </c>
      <c r="B65" s="24">
        <v>347</v>
      </c>
      <c r="C65" s="24">
        <v>132</v>
      </c>
      <c r="D65" s="24">
        <v>48</v>
      </c>
      <c r="E65" s="24">
        <v>124</v>
      </c>
      <c r="F65" s="24">
        <v>85</v>
      </c>
      <c r="G65" s="24">
        <v>125</v>
      </c>
      <c r="H65" s="24">
        <v>47</v>
      </c>
      <c r="I65" s="24">
        <v>87</v>
      </c>
      <c r="J65" s="24">
        <v>34</v>
      </c>
      <c r="K65" s="24">
        <v>67</v>
      </c>
      <c r="L65" s="24">
        <v>6</v>
      </c>
    </row>
    <row r="66" spans="1:12">
      <c r="A66" s="23" t="s">
        <v>128</v>
      </c>
      <c r="B66" s="24">
        <v>47</v>
      </c>
      <c r="C66" s="24">
        <v>7</v>
      </c>
      <c r="D66" s="24">
        <v>4</v>
      </c>
      <c r="E66" s="24">
        <v>2</v>
      </c>
      <c r="F66" s="24">
        <v>4</v>
      </c>
      <c r="G66" s="24">
        <v>3</v>
      </c>
      <c r="H66" s="24">
        <v>1</v>
      </c>
      <c r="I66" s="24">
        <v>1</v>
      </c>
      <c r="J66" s="24">
        <v>2</v>
      </c>
      <c r="K66" s="24">
        <v>5</v>
      </c>
      <c r="L66" s="24">
        <v>29</v>
      </c>
    </row>
    <row r="67" spans="1:12">
      <c r="A67" s="8" t="s">
        <v>175</v>
      </c>
      <c r="B67" s="8"/>
      <c r="C67" s="8"/>
      <c r="D67" s="8"/>
      <c r="E67" s="8"/>
      <c r="F67" s="8"/>
      <c r="G67" s="8"/>
      <c r="H67" s="8"/>
      <c r="I67" s="8"/>
      <c r="J67" s="8"/>
      <c r="K67" s="8"/>
      <c r="L67" s="8"/>
    </row>
    <row r="68" spans="1:12">
      <c r="A68" s="23" t="s">
        <v>176</v>
      </c>
      <c r="B68" s="24">
        <v>425</v>
      </c>
      <c r="C68" s="24">
        <v>193</v>
      </c>
      <c r="D68" s="24">
        <v>78</v>
      </c>
      <c r="E68" s="24">
        <v>145</v>
      </c>
      <c r="F68" s="24">
        <v>131</v>
      </c>
      <c r="G68" s="24">
        <v>189</v>
      </c>
      <c r="H68" s="24">
        <v>55</v>
      </c>
      <c r="I68" s="24">
        <v>102</v>
      </c>
      <c r="J68" s="24">
        <v>41</v>
      </c>
      <c r="K68" s="24">
        <v>50</v>
      </c>
      <c r="L68" s="24">
        <v>3</v>
      </c>
    </row>
    <row r="69" spans="1:12">
      <c r="A69" s="23" t="s">
        <v>177</v>
      </c>
      <c r="B69" s="24">
        <v>811</v>
      </c>
      <c r="C69" s="24">
        <v>343</v>
      </c>
      <c r="D69" s="24">
        <v>138</v>
      </c>
      <c r="E69" s="24">
        <v>253</v>
      </c>
      <c r="F69" s="24">
        <v>244</v>
      </c>
      <c r="G69" s="24">
        <v>323</v>
      </c>
      <c r="H69" s="24">
        <v>109</v>
      </c>
      <c r="I69" s="24">
        <v>226</v>
      </c>
      <c r="J69" s="24">
        <v>67</v>
      </c>
      <c r="K69" s="24">
        <v>102</v>
      </c>
      <c r="L69" s="24">
        <v>8</v>
      </c>
    </row>
    <row r="70" spans="1:12">
      <c r="A70" s="23" t="s">
        <v>178</v>
      </c>
      <c r="B70" s="24">
        <v>207</v>
      </c>
      <c r="C70" s="24">
        <v>93</v>
      </c>
      <c r="D70" s="24">
        <v>47</v>
      </c>
      <c r="E70" s="24">
        <v>78</v>
      </c>
      <c r="F70" s="24">
        <v>72</v>
      </c>
      <c r="G70" s="24">
        <v>101</v>
      </c>
      <c r="H70" s="24">
        <v>31</v>
      </c>
      <c r="I70" s="24">
        <v>83</v>
      </c>
      <c r="J70" s="24">
        <v>18</v>
      </c>
      <c r="K70" s="24">
        <v>16</v>
      </c>
      <c r="L70" s="24">
        <v>2</v>
      </c>
    </row>
    <row r="71" spans="1:12">
      <c r="A71" s="23" t="s">
        <v>179</v>
      </c>
      <c r="B71" s="24">
        <v>154</v>
      </c>
      <c r="C71" s="24">
        <v>60</v>
      </c>
      <c r="D71" s="24">
        <v>30</v>
      </c>
      <c r="E71" s="24">
        <v>53</v>
      </c>
      <c r="F71" s="24">
        <v>64</v>
      </c>
      <c r="G71" s="24">
        <v>70</v>
      </c>
      <c r="H71" s="24">
        <v>33</v>
      </c>
      <c r="I71" s="24">
        <v>63</v>
      </c>
      <c r="J71" s="24">
        <v>29</v>
      </c>
      <c r="K71" s="24">
        <v>7</v>
      </c>
      <c r="L71" s="24">
        <v>1</v>
      </c>
    </row>
    <row r="72" spans="1:12">
      <c r="A72" s="23" t="s">
        <v>180</v>
      </c>
      <c r="B72" s="24">
        <v>318</v>
      </c>
      <c r="C72" s="24">
        <v>159</v>
      </c>
      <c r="D72" s="24">
        <v>63</v>
      </c>
      <c r="E72" s="24">
        <v>121</v>
      </c>
      <c r="F72" s="24">
        <v>111</v>
      </c>
      <c r="G72" s="24">
        <v>150</v>
      </c>
      <c r="H72" s="24">
        <v>63</v>
      </c>
      <c r="I72" s="24">
        <v>135</v>
      </c>
      <c r="J72" s="24">
        <v>30</v>
      </c>
      <c r="K72" s="24">
        <v>21</v>
      </c>
      <c r="L72" s="24">
        <v>1</v>
      </c>
    </row>
    <row r="73" spans="1:12">
      <c r="A73" s="23" t="s">
        <v>181</v>
      </c>
      <c r="B73" s="24">
        <v>203</v>
      </c>
      <c r="C73" s="24">
        <v>93</v>
      </c>
      <c r="D73" s="24">
        <v>51</v>
      </c>
      <c r="E73" s="24">
        <v>72</v>
      </c>
      <c r="F73" s="24">
        <v>82</v>
      </c>
      <c r="G73" s="24">
        <v>106</v>
      </c>
      <c r="H73" s="24">
        <v>30</v>
      </c>
      <c r="I73" s="24">
        <v>88</v>
      </c>
      <c r="J73" s="24">
        <v>30</v>
      </c>
      <c r="K73" s="24">
        <v>15</v>
      </c>
      <c r="L73" s="24">
        <v>0</v>
      </c>
    </row>
    <row r="74" spans="1:12">
      <c r="A74" s="23" t="s">
        <v>182</v>
      </c>
      <c r="B74" s="24">
        <v>79</v>
      </c>
      <c r="C74" s="24">
        <v>42</v>
      </c>
      <c r="D74" s="24">
        <v>29</v>
      </c>
      <c r="E74" s="24">
        <v>29</v>
      </c>
      <c r="F74" s="24">
        <v>31</v>
      </c>
      <c r="G74" s="24">
        <v>39</v>
      </c>
      <c r="H74" s="24">
        <v>18</v>
      </c>
      <c r="I74" s="24">
        <v>30</v>
      </c>
      <c r="J74" s="24">
        <v>6</v>
      </c>
      <c r="K74" s="24">
        <v>7</v>
      </c>
      <c r="L74" s="24">
        <v>1</v>
      </c>
    </row>
    <row r="75" spans="1:12">
      <c r="A75" s="23" t="s">
        <v>183</v>
      </c>
      <c r="B75" s="24">
        <v>68</v>
      </c>
      <c r="C75" s="24">
        <v>36</v>
      </c>
      <c r="D75" s="24">
        <v>23</v>
      </c>
      <c r="E75" s="24">
        <v>49</v>
      </c>
      <c r="F75" s="24">
        <v>32</v>
      </c>
      <c r="G75" s="24">
        <v>39</v>
      </c>
      <c r="H75" s="24">
        <v>15</v>
      </c>
      <c r="I75" s="24">
        <v>26</v>
      </c>
      <c r="J75" s="24">
        <v>9</v>
      </c>
      <c r="K75" s="24">
        <v>1</v>
      </c>
      <c r="L75" s="24">
        <v>0</v>
      </c>
    </row>
    <row r="76" spans="1:12">
      <c r="A76" s="23" t="s">
        <v>184</v>
      </c>
      <c r="B76" s="24">
        <v>586</v>
      </c>
      <c r="C76" s="24">
        <v>249</v>
      </c>
      <c r="D76" s="24">
        <v>118</v>
      </c>
      <c r="E76" s="24">
        <v>201</v>
      </c>
      <c r="F76" s="24">
        <v>169</v>
      </c>
      <c r="G76" s="24">
        <v>251</v>
      </c>
      <c r="H76" s="24">
        <v>81</v>
      </c>
      <c r="I76" s="24">
        <v>209</v>
      </c>
      <c r="J76" s="24">
        <v>66</v>
      </c>
      <c r="K76" s="24">
        <v>43</v>
      </c>
      <c r="L76" s="24">
        <v>2</v>
      </c>
    </row>
    <row r="77" spans="1:12">
      <c r="A77" s="23" t="s">
        <v>185</v>
      </c>
      <c r="B77" s="24">
        <v>276</v>
      </c>
      <c r="C77" s="24">
        <v>133</v>
      </c>
      <c r="D77" s="24">
        <v>58</v>
      </c>
      <c r="E77" s="24">
        <v>109</v>
      </c>
      <c r="F77" s="24">
        <v>87</v>
      </c>
      <c r="G77" s="24">
        <v>114</v>
      </c>
      <c r="H77" s="24">
        <v>48</v>
      </c>
      <c r="I77" s="24">
        <v>107</v>
      </c>
      <c r="J77" s="24">
        <v>36</v>
      </c>
      <c r="K77" s="24">
        <v>18</v>
      </c>
      <c r="L77" s="24">
        <v>2</v>
      </c>
    </row>
    <row r="78" spans="1:12">
      <c r="A78" s="23" t="s">
        <v>152</v>
      </c>
      <c r="B78" s="24">
        <v>197</v>
      </c>
      <c r="C78" s="24">
        <v>61</v>
      </c>
      <c r="D78" s="24">
        <v>29</v>
      </c>
      <c r="E78" s="24">
        <v>44</v>
      </c>
      <c r="F78" s="24">
        <v>40</v>
      </c>
      <c r="G78" s="24">
        <v>62</v>
      </c>
      <c r="H78" s="24">
        <v>22</v>
      </c>
      <c r="I78" s="24">
        <v>39</v>
      </c>
      <c r="J78" s="24">
        <v>56</v>
      </c>
      <c r="K78" s="24">
        <v>28</v>
      </c>
      <c r="L78" s="24">
        <v>0</v>
      </c>
    </row>
    <row r="79" spans="1:12">
      <c r="A79" s="23" t="s">
        <v>186</v>
      </c>
      <c r="B79" s="24">
        <v>944</v>
      </c>
      <c r="C79" s="24">
        <v>280</v>
      </c>
      <c r="D79" s="24">
        <v>95</v>
      </c>
      <c r="E79" s="24">
        <v>168</v>
      </c>
      <c r="F79" s="24">
        <v>162</v>
      </c>
      <c r="G79" s="24">
        <v>249</v>
      </c>
      <c r="H79" s="24">
        <v>94</v>
      </c>
      <c r="I79" s="24">
        <v>152</v>
      </c>
      <c r="J79" s="24">
        <v>69</v>
      </c>
      <c r="K79" s="24">
        <v>298</v>
      </c>
      <c r="L79" s="24">
        <v>29</v>
      </c>
    </row>
    <row r="80" spans="1:12">
      <c r="A80" s="23" t="s">
        <v>128</v>
      </c>
      <c r="B80" s="24">
        <v>41</v>
      </c>
      <c r="C80" s="24">
        <v>7</v>
      </c>
      <c r="D80" s="24">
        <v>5</v>
      </c>
      <c r="E80" s="24">
        <v>6</v>
      </c>
      <c r="F80" s="24">
        <v>5</v>
      </c>
      <c r="G80" s="24">
        <v>7</v>
      </c>
      <c r="H80" s="24">
        <v>4</v>
      </c>
      <c r="I80" s="24">
        <v>2</v>
      </c>
      <c r="J80" s="24">
        <v>0</v>
      </c>
      <c r="K80" s="24">
        <v>7</v>
      </c>
      <c r="L80" s="24">
        <v>16</v>
      </c>
    </row>
    <row r="81" spans="1:12">
      <c r="A81" s="8" t="s">
        <v>187</v>
      </c>
      <c r="B81" s="8"/>
      <c r="C81" s="8"/>
      <c r="D81" s="8"/>
      <c r="E81" s="8"/>
      <c r="F81" s="8"/>
      <c r="G81" s="8"/>
      <c r="H81" s="8"/>
      <c r="I81" s="8"/>
      <c r="J81" s="8"/>
      <c r="K81" s="8"/>
      <c r="L81" s="8"/>
    </row>
    <row r="82" spans="1:12">
      <c r="A82" s="23" t="s">
        <v>188</v>
      </c>
      <c r="B82" s="24">
        <v>2041</v>
      </c>
      <c r="C82" s="24">
        <v>787</v>
      </c>
      <c r="D82" s="24">
        <v>304</v>
      </c>
      <c r="E82" s="24">
        <v>572</v>
      </c>
      <c r="F82" s="24">
        <v>490</v>
      </c>
      <c r="G82" s="24">
        <v>719</v>
      </c>
      <c r="H82" s="24">
        <v>253</v>
      </c>
      <c r="I82" s="24">
        <v>524</v>
      </c>
      <c r="J82" s="24">
        <v>183</v>
      </c>
      <c r="K82" s="24">
        <v>335</v>
      </c>
      <c r="L82" s="24">
        <v>43</v>
      </c>
    </row>
    <row r="83" spans="1:12">
      <c r="A83" s="23" t="s">
        <v>189</v>
      </c>
      <c r="B83" s="24">
        <v>221</v>
      </c>
      <c r="C83" s="24">
        <v>87</v>
      </c>
      <c r="D83" s="24">
        <v>33</v>
      </c>
      <c r="E83" s="24">
        <v>61</v>
      </c>
      <c r="F83" s="24">
        <v>54</v>
      </c>
      <c r="G83" s="24">
        <v>83</v>
      </c>
      <c r="H83" s="24">
        <v>24</v>
      </c>
      <c r="I83" s="24">
        <v>34</v>
      </c>
      <c r="J83" s="24">
        <v>18</v>
      </c>
      <c r="K83" s="24">
        <v>45</v>
      </c>
      <c r="L83" s="24">
        <v>2</v>
      </c>
    </row>
    <row r="84" spans="1:12">
      <c r="A84" s="23" t="s">
        <v>190</v>
      </c>
      <c r="B84" s="24">
        <v>64</v>
      </c>
      <c r="C84" s="24">
        <v>12</v>
      </c>
      <c r="D84" s="24">
        <v>6</v>
      </c>
      <c r="E84" s="24">
        <v>14</v>
      </c>
      <c r="F84" s="24">
        <v>4</v>
      </c>
      <c r="G84" s="24">
        <v>16</v>
      </c>
      <c r="H84" s="24">
        <v>5</v>
      </c>
      <c r="I84" s="24">
        <v>5</v>
      </c>
      <c r="J84" s="24">
        <v>9</v>
      </c>
      <c r="K84" s="24">
        <v>22</v>
      </c>
      <c r="L84" s="24">
        <v>2</v>
      </c>
    </row>
    <row r="85" spans="1:12">
      <c r="A85" s="23" t="s">
        <v>191</v>
      </c>
      <c r="B85" s="24">
        <v>158</v>
      </c>
      <c r="C85" s="24">
        <v>31</v>
      </c>
      <c r="D85" s="24">
        <v>15</v>
      </c>
      <c r="E85" s="24">
        <v>23</v>
      </c>
      <c r="F85" s="24">
        <v>23</v>
      </c>
      <c r="G85" s="24">
        <v>36</v>
      </c>
      <c r="H85" s="24">
        <v>11</v>
      </c>
      <c r="I85" s="24">
        <v>12</v>
      </c>
      <c r="J85" s="24">
        <v>15</v>
      </c>
      <c r="K85" s="24">
        <v>61</v>
      </c>
      <c r="L85" s="24">
        <v>4</v>
      </c>
    </row>
    <row r="86" spans="1:12">
      <c r="A86" s="23" t="s">
        <v>192</v>
      </c>
      <c r="B86" s="24">
        <v>120</v>
      </c>
      <c r="C86" s="24">
        <v>30</v>
      </c>
      <c r="D86" s="24">
        <v>12</v>
      </c>
      <c r="E86" s="24">
        <v>15</v>
      </c>
      <c r="F86" s="24">
        <v>21</v>
      </c>
      <c r="G86" s="24">
        <v>31</v>
      </c>
      <c r="H86" s="24">
        <v>8</v>
      </c>
      <c r="I86" s="24">
        <v>14</v>
      </c>
      <c r="J86" s="24">
        <v>15</v>
      </c>
      <c r="K86" s="24">
        <v>30</v>
      </c>
      <c r="L86" s="24">
        <v>3</v>
      </c>
    </row>
    <row r="87" spans="1:12">
      <c r="A87" s="23" t="s">
        <v>193</v>
      </c>
      <c r="B87" s="24">
        <v>10</v>
      </c>
      <c r="C87" s="24">
        <v>0</v>
      </c>
      <c r="D87" s="24">
        <v>0</v>
      </c>
      <c r="E87" s="24">
        <v>0</v>
      </c>
      <c r="F87" s="24">
        <v>0</v>
      </c>
      <c r="G87" s="24">
        <v>2</v>
      </c>
      <c r="H87" s="24">
        <v>1</v>
      </c>
      <c r="I87" s="24">
        <v>0</v>
      </c>
      <c r="J87" s="24">
        <v>1</v>
      </c>
      <c r="K87" s="24">
        <v>6</v>
      </c>
      <c r="L87" s="24">
        <v>0</v>
      </c>
    </row>
    <row r="88" spans="1:12">
      <c r="A88" s="23" t="s">
        <v>152</v>
      </c>
      <c r="B88" s="24">
        <v>39</v>
      </c>
      <c r="C88" s="24">
        <v>10</v>
      </c>
      <c r="D88" s="24">
        <v>1</v>
      </c>
      <c r="E88" s="24">
        <v>5</v>
      </c>
      <c r="F88" s="24">
        <v>4</v>
      </c>
      <c r="G88" s="24">
        <v>10</v>
      </c>
      <c r="H88" s="24">
        <v>2</v>
      </c>
      <c r="I88" s="24">
        <v>8</v>
      </c>
      <c r="J88" s="24">
        <v>6</v>
      </c>
      <c r="K88" s="24">
        <v>16</v>
      </c>
      <c r="L88" s="24">
        <v>0</v>
      </c>
    </row>
    <row r="89" spans="1:12">
      <c r="A89" s="23" t="s">
        <v>128</v>
      </c>
      <c r="B89" s="24">
        <v>24</v>
      </c>
      <c r="C89" s="24">
        <v>4</v>
      </c>
      <c r="D89" s="24">
        <v>2</v>
      </c>
      <c r="E89" s="24">
        <v>5</v>
      </c>
      <c r="F89" s="24">
        <v>3</v>
      </c>
      <c r="G89" s="24">
        <v>3</v>
      </c>
      <c r="H89" s="24">
        <v>1</v>
      </c>
      <c r="I89" s="24">
        <v>3</v>
      </c>
      <c r="J89" s="24">
        <v>0</v>
      </c>
      <c r="K89" s="24">
        <v>7</v>
      </c>
      <c r="L89" s="24">
        <v>4</v>
      </c>
    </row>
    <row r="90" spans="1:12">
      <c r="A90" s="8" t="s">
        <v>194</v>
      </c>
      <c r="B90" s="8"/>
      <c r="C90" s="8"/>
      <c r="D90" s="8"/>
      <c r="E90" s="8"/>
      <c r="F90" s="8"/>
      <c r="G90" s="8"/>
      <c r="H90" s="8"/>
      <c r="I90" s="8"/>
      <c r="J90" s="8"/>
      <c r="K90" s="8"/>
      <c r="L90" s="8"/>
    </row>
    <row r="91" spans="1:12">
      <c r="A91" s="23" t="s">
        <v>195</v>
      </c>
      <c r="B91" s="24">
        <v>1341</v>
      </c>
      <c r="C91" s="24">
        <v>544</v>
      </c>
      <c r="D91" s="24">
        <v>229</v>
      </c>
      <c r="E91" s="24">
        <v>377</v>
      </c>
      <c r="F91" s="24">
        <v>355</v>
      </c>
      <c r="G91" s="24">
        <v>499</v>
      </c>
      <c r="H91" s="24">
        <v>159</v>
      </c>
      <c r="I91" s="24">
        <v>323</v>
      </c>
      <c r="J91" s="24">
        <v>124</v>
      </c>
      <c r="K91" s="24">
        <v>231</v>
      </c>
      <c r="L91" s="24">
        <v>25</v>
      </c>
    </row>
    <row r="92" spans="1:12">
      <c r="A92" s="23" t="s">
        <v>196</v>
      </c>
      <c r="B92" s="24">
        <v>523</v>
      </c>
      <c r="C92" s="24">
        <v>218</v>
      </c>
      <c r="D92" s="24">
        <v>89</v>
      </c>
      <c r="E92" s="24">
        <v>145</v>
      </c>
      <c r="F92" s="24">
        <v>146</v>
      </c>
      <c r="G92" s="24">
        <v>198</v>
      </c>
      <c r="H92" s="24">
        <v>68</v>
      </c>
      <c r="I92" s="24">
        <v>130</v>
      </c>
      <c r="J92" s="24">
        <v>49</v>
      </c>
      <c r="K92" s="24">
        <v>92</v>
      </c>
      <c r="L92" s="24">
        <v>10</v>
      </c>
    </row>
    <row r="93" spans="1:12">
      <c r="A93" s="23" t="s">
        <v>197</v>
      </c>
      <c r="B93" s="24">
        <v>116</v>
      </c>
      <c r="C93" s="24">
        <v>48</v>
      </c>
      <c r="D93" s="24">
        <v>18</v>
      </c>
      <c r="E93" s="24">
        <v>29</v>
      </c>
      <c r="F93" s="24">
        <v>30</v>
      </c>
      <c r="G93" s="24">
        <v>43</v>
      </c>
      <c r="H93" s="24">
        <v>15</v>
      </c>
      <c r="I93" s="24">
        <v>26</v>
      </c>
      <c r="J93" s="24">
        <v>12</v>
      </c>
      <c r="K93" s="24">
        <v>16</v>
      </c>
      <c r="L93" s="24">
        <v>1</v>
      </c>
    </row>
    <row r="94" spans="1:12">
      <c r="A94" s="23" t="s">
        <v>198</v>
      </c>
      <c r="B94" s="24">
        <v>25</v>
      </c>
      <c r="C94" s="24">
        <v>8</v>
      </c>
      <c r="D94" s="24">
        <v>0</v>
      </c>
      <c r="E94" s="24">
        <v>1</v>
      </c>
      <c r="F94" s="24">
        <v>1</v>
      </c>
      <c r="G94" s="24">
        <v>7</v>
      </c>
      <c r="H94" s="24">
        <v>2</v>
      </c>
      <c r="I94" s="24">
        <v>4</v>
      </c>
      <c r="J94" s="24">
        <v>3</v>
      </c>
      <c r="K94" s="24">
        <v>11</v>
      </c>
      <c r="L94" s="24">
        <v>0</v>
      </c>
    </row>
    <row r="95" spans="1:12">
      <c r="A95" s="23" t="s">
        <v>199</v>
      </c>
      <c r="B95" s="24">
        <v>68</v>
      </c>
      <c r="C95" s="24">
        <v>28</v>
      </c>
      <c r="D95" s="24">
        <v>12</v>
      </c>
      <c r="E95" s="24">
        <v>21</v>
      </c>
      <c r="F95" s="24">
        <v>23</v>
      </c>
      <c r="G95" s="24">
        <v>26</v>
      </c>
      <c r="H95" s="24">
        <v>13</v>
      </c>
      <c r="I95" s="24">
        <v>20</v>
      </c>
      <c r="J95" s="24">
        <v>5</v>
      </c>
      <c r="K95" s="24">
        <v>9</v>
      </c>
      <c r="L95" s="24">
        <v>1</v>
      </c>
    </row>
    <row r="96" spans="1:12">
      <c r="A96" s="23" t="s">
        <v>200</v>
      </c>
      <c r="B96" s="24">
        <v>1248</v>
      </c>
      <c r="C96" s="24">
        <v>500</v>
      </c>
      <c r="D96" s="24">
        <v>217</v>
      </c>
      <c r="E96" s="24">
        <v>411</v>
      </c>
      <c r="F96" s="24">
        <v>319</v>
      </c>
      <c r="G96" s="24">
        <v>449</v>
      </c>
      <c r="H96" s="24">
        <v>168</v>
      </c>
      <c r="I96" s="24">
        <v>388</v>
      </c>
      <c r="J96" s="24">
        <v>126</v>
      </c>
      <c r="K96" s="24">
        <v>146</v>
      </c>
      <c r="L96" s="24">
        <v>17</v>
      </c>
    </row>
    <row r="97" spans="1:12">
      <c r="A97" s="23" t="s">
        <v>201</v>
      </c>
      <c r="B97" s="24">
        <v>725</v>
      </c>
      <c r="C97" s="24">
        <v>313</v>
      </c>
      <c r="D97" s="24">
        <v>112</v>
      </c>
      <c r="E97" s="24">
        <v>211</v>
      </c>
      <c r="F97" s="24">
        <v>187</v>
      </c>
      <c r="G97" s="24">
        <v>291</v>
      </c>
      <c r="H97" s="24">
        <v>97</v>
      </c>
      <c r="I97" s="24">
        <v>149</v>
      </c>
      <c r="J97" s="24">
        <v>54</v>
      </c>
      <c r="K97" s="24">
        <v>130</v>
      </c>
      <c r="L97" s="24">
        <v>6</v>
      </c>
    </row>
    <row r="98" spans="1:12">
      <c r="A98" s="23" t="s">
        <v>202</v>
      </c>
      <c r="B98" s="24">
        <v>550</v>
      </c>
      <c r="C98" s="24">
        <v>203</v>
      </c>
      <c r="D98" s="24">
        <v>70</v>
      </c>
      <c r="E98" s="24">
        <v>138</v>
      </c>
      <c r="F98" s="24">
        <v>147</v>
      </c>
      <c r="G98" s="24">
        <v>221</v>
      </c>
      <c r="H98" s="24">
        <v>65</v>
      </c>
      <c r="I98" s="24">
        <v>100</v>
      </c>
      <c r="J98" s="24">
        <v>50</v>
      </c>
      <c r="K98" s="24">
        <v>113</v>
      </c>
      <c r="L98" s="24">
        <v>9</v>
      </c>
    </row>
    <row r="99" spans="1:12">
      <c r="A99" s="23" t="s">
        <v>203</v>
      </c>
      <c r="B99" s="24">
        <v>563</v>
      </c>
      <c r="C99" s="24">
        <v>231</v>
      </c>
      <c r="D99" s="24">
        <v>92</v>
      </c>
      <c r="E99" s="24">
        <v>161</v>
      </c>
      <c r="F99" s="24">
        <v>167</v>
      </c>
      <c r="G99" s="24">
        <v>228</v>
      </c>
      <c r="H99" s="24">
        <v>76</v>
      </c>
      <c r="I99" s="24">
        <v>107</v>
      </c>
      <c r="J99" s="24">
        <v>47</v>
      </c>
      <c r="K99" s="24">
        <v>103</v>
      </c>
      <c r="L99" s="24">
        <v>4</v>
      </c>
    </row>
    <row r="100" spans="1:12">
      <c r="A100" s="23" t="s">
        <v>204</v>
      </c>
      <c r="B100" s="24">
        <v>319</v>
      </c>
      <c r="C100" s="24">
        <v>121</v>
      </c>
      <c r="D100" s="24">
        <v>44</v>
      </c>
      <c r="E100" s="24">
        <v>44</v>
      </c>
      <c r="F100" s="24">
        <v>82</v>
      </c>
      <c r="G100" s="24">
        <v>130</v>
      </c>
      <c r="H100" s="24">
        <v>42</v>
      </c>
      <c r="I100" s="24">
        <v>46</v>
      </c>
      <c r="J100" s="24">
        <v>27</v>
      </c>
      <c r="K100" s="24">
        <v>76</v>
      </c>
      <c r="L100" s="24">
        <v>5</v>
      </c>
    </row>
    <row r="101" spans="1:12">
      <c r="A101" s="23" t="s">
        <v>205</v>
      </c>
      <c r="B101" s="24">
        <v>6</v>
      </c>
      <c r="C101" s="24">
        <v>3</v>
      </c>
      <c r="D101" s="24">
        <v>2</v>
      </c>
      <c r="E101" s="24">
        <v>3</v>
      </c>
      <c r="F101" s="24">
        <v>3</v>
      </c>
      <c r="G101" s="24">
        <v>1</v>
      </c>
      <c r="H101" s="24">
        <v>1</v>
      </c>
      <c r="I101" s="24">
        <v>2</v>
      </c>
      <c r="J101" s="24">
        <v>1</v>
      </c>
      <c r="K101" s="24">
        <v>0</v>
      </c>
      <c r="L101" s="24">
        <v>0</v>
      </c>
    </row>
    <row r="102" spans="1:12">
      <c r="A102" s="23" t="s">
        <v>206</v>
      </c>
      <c r="B102" s="24">
        <v>42</v>
      </c>
      <c r="C102" s="24">
        <v>4</v>
      </c>
      <c r="D102" s="24">
        <v>4</v>
      </c>
      <c r="E102" s="24">
        <v>1</v>
      </c>
      <c r="F102" s="24">
        <v>2</v>
      </c>
      <c r="G102" s="24">
        <v>11</v>
      </c>
      <c r="H102" s="24">
        <v>5</v>
      </c>
      <c r="I102" s="24">
        <v>1</v>
      </c>
      <c r="J102" s="24">
        <v>2</v>
      </c>
      <c r="K102" s="24">
        <v>20</v>
      </c>
      <c r="L102" s="24">
        <v>2</v>
      </c>
    </row>
    <row r="103" spans="1:12">
      <c r="A103" s="23" t="s">
        <v>152</v>
      </c>
      <c r="B103" s="24">
        <v>39</v>
      </c>
      <c r="C103" s="24">
        <v>12</v>
      </c>
      <c r="D103" s="24">
        <v>6</v>
      </c>
      <c r="E103" s="24">
        <v>3</v>
      </c>
      <c r="F103" s="24">
        <v>6</v>
      </c>
      <c r="G103" s="24">
        <v>7</v>
      </c>
      <c r="H103" s="24">
        <v>3</v>
      </c>
      <c r="I103" s="24">
        <v>4</v>
      </c>
      <c r="J103" s="24">
        <v>4</v>
      </c>
      <c r="K103" s="24">
        <v>17</v>
      </c>
      <c r="L103" s="24">
        <v>0</v>
      </c>
    </row>
    <row r="104" spans="1:12">
      <c r="A104" s="23" t="s">
        <v>128</v>
      </c>
      <c r="B104" s="24">
        <v>193</v>
      </c>
      <c r="C104" s="24">
        <v>48</v>
      </c>
      <c r="D104" s="24">
        <v>16</v>
      </c>
      <c r="E104" s="24">
        <v>49</v>
      </c>
      <c r="F104" s="24">
        <v>36</v>
      </c>
      <c r="G104" s="24">
        <v>57</v>
      </c>
      <c r="H104" s="24">
        <v>18</v>
      </c>
      <c r="I104" s="24">
        <v>41</v>
      </c>
      <c r="J104" s="24">
        <v>25</v>
      </c>
      <c r="K104" s="24">
        <v>39</v>
      </c>
      <c r="L104" s="24">
        <v>16</v>
      </c>
    </row>
    <row r="105" spans="1:12">
      <c r="A105" s="8" t="s">
        <v>207</v>
      </c>
      <c r="B105" s="8"/>
      <c r="C105" s="8"/>
      <c r="D105" s="8"/>
      <c r="E105" s="8"/>
      <c r="F105" s="8"/>
      <c r="G105" s="8"/>
      <c r="H105" s="8"/>
      <c r="I105" s="8"/>
      <c r="J105" s="8"/>
      <c r="K105" s="8"/>
      <c r="L105" s="8"/>
    </row>
    <row r="106" spans="1:12">
      <c r="A106" s="23" t="s">
        <v>208</v>
      </c>
      <c r="B106" s="24">
        <v>1480</v>
      </c>
      <c r="C106" s="24">
        <v>565</v>
      </c>
      <c r="D106" s="24">
        <v>236</v>
      </c>
      <c r="E106" s="24">
        <v>390</v>
      </c>
      <c r="F106" s="24">
        <v>386</v>
      </c>
      <c r="G106" s="24">
        <v>542</v>
      </c>
      <c r="H106" s="24">
        <v>166</v>
      </c>
      <c r="I106" s="24">
        <v>354</v>
      </c>
      <c r="J106" s="24">
        <v>122</v>
      </c>
      <c r="K106" s="24">
        <v>276</v>
      </c>
      <c r="L106" s="24">
        <v>21</v>
      </c>
    </row>
    <row r="107" spans="1:12">
      <c r="A107" s="23" t="s">
        <v>209</v>
      </c>
      <c r="B107" s="24">
        <v>1280</v>
      </c>
      <c r="C107" s="24">
        <v>507</v>
      </c>
      <c r="D107" s="24">
        <v>212</v>
      </c>
      <c r="E107" s="24">
        <v>345</v>
      </c>
      <c r="F107" s="24">
        <v>355</v>
      </c>
      <c r="G107" s="24">
        <v>499</v>
      </c>
      <c r="H107" s="24">
        <v>154</v>
      </c>
      <c r="I107" s="24">
        <v>316</v>
      </c>
      <c r="J107" s="24">
        <v>114</v>
      </c>
      <c r="K107" s="24">
        <v>212</v>
      </c>
      <c r="L107" s="24">
        <v>15</v>
      </c>
    </row>
    <row r="108" spans="1:12">
      <c r="A108" s="23" t="s">
        <v>210</v>
      </c>
      <c r="B108" s="24">
        <v>1167</v>
      </c>
      <c r="C108" s="24">
        <v>444</v>
      </c>
      <c r="D108" s="24">
        <v>183</v>
      </c>
      <c r="E108" s="24">
        <v>333</v>
      </c>
      <c r="F108" s="24">
        <v>296</v>
      </c>
      <c r="G108" s="24">
        <v>436</v>
      </c>
      <c r="H108" s="24">
        <v>156</v>
      </c>
      <c r="I108" s="24">
        <v>288</v>
      </c>
      <c r="J108" s="24">
        <v>111</v>
      </c>
      <c r="K108" s="24">
        <v>198</v>
      </c>
      <c r="L108" s="24">
        <v>16</v>
      </c>
    </row>
    <row r="109" spans="1:12">
      <c r="A109" s="23" t="s">
        <v>211</v>
      </c>
      <c r="B109" s="24">
        <v>715</v>
      </c>
      <c r="C109" s="24">
        <v>298</v>
      </c>
      <c r="D109" s="24">
        <v>125</v>
      </c>
      <c r="E109" s="24">
        <v>200</v>
      </c>
      <c r="F109" s="24">
        <v>211</v>
      </c>
      <c r="G109" s="24">
        <v>302</v>
      </c>
      <c r="H109" s="24">
        <v>100</v>
      </c>
      <c r="I109" s="24">
        <v>186</v>
      </c>
      <c r="J109" s="24">
        <v>68</v>
      </c>
      <c r="K109" s="24">
        <v>108</v>
      </c>
      <c r="L109" s="24">
        <v>10</v>
      </c>
    </row>
    <row r="110" spans="1:12">
      <c r="A110" s="23" t="s">
        <v>212</v>
      </c>
      <c r="B110" s="24">
        <v>387</v>
      </c>
      <c r="C110" s="24">
        <v>151</v>
      </c>
      <c r="D110" s="24">
        <v>67</v>
      </c>
      <c r="E110" s="24">
        <v>129</v>
      </c>
      <c r="F110" s="24">
        <v>120</v>
      </c>
      <c r="G110" s="24">
        <v>145</v>
      </c>
      <c r="H110" s="24">
        <v>72</v>
      </c>
      <c r="I110" s="24">
        <v>110</v>
      </c>
      <c r="J110" s="24">
        <v>48</v>
      </c>
      <c r="K110" s="24">
        <v>55</v>
      </c>
      <c r="L110" s="24">
        <v>5</v>
      </c>
    </row>
    <row r="111" spans="1:12">
      <c r="A111" s="23" t="s">
        <v>213</v>
      </c>
      <c r="B111" s="24">
        <v>404</v>
      </c>
      <c r="C111" s="24">
        <v>132</v>
      </c>
      <c r="D111" s="24">
        <v>63</v>
      </c>
      <c r="E111" s="24">
        <v>91</v>
      </c>
      <c r="F111" s="24">
        <v>116</v>
      </c>
      <c r="G111" s="24">
        <v>144</v>
      </c>
      <c r="H111" s="24">
        <v>55</v>
      </c>
      <c r="I111" s="24">
        <v>75</v>
      </c>
      <c r="J111" s="24">
        <v>45</v>
      </c>
      <c r="K111" s="24">
        <v>95</v>
      </c>
      <c r="L111" s="24">
        <v>7</v>
      </c>
    </row>
    <row r="112" spans="1:12">
      <c r="A112" s="23" t="s">
        <v>214</v>
      </c>
      <c r="B112" s="24">
        <v>595</v>
      </c>
      <c r="C112" s="24">
        <v>247</v>
      </c>
      <c r="D112" s="24">
        <v>106</v>
      </c>
      <c r="E112" s="24">
        <v>181</v>
      </c>
      <c r="F112" s="24">
        <v>205</v>
      </c>
      <c r="G112" s="24">
        <v>281</v>
      </c>
      <c r="H112" s="24">
        <v>95</v>
      </c>
      <c r="I112" s="24">
        <v>170</v>
      </c>
      <c r="J112" s="24">
        <v>57</v>
      </c>
      <c r="K112" s="24">
        <v>75</v>
      </c>
      <c r="L112" s="24">
        <v>3</v>
      </c>
    </row>
    <row r="113" spans="1:12">
      <c r="A113" s="23" t="s">
        <v>215</v>
      </c>
      <c r="B113" s="24">
        <v>215</v>
      </c>
      <c r="C113" s="24">
        <v>89</v>
      </c>
      <c r="D113" s="24">
        <v>55</v>
      </c>
      <c r="E113" s="24">
        <v>55</v>
      </c>
      <c r="F113" s="24">
        <v>86</v>
      </c>
      <c r="G113" s="24">
        <v>105</v>
      </c>
      <c r="H113" s="24">
        <v>33</v>
      </c>
      <c r="I113" s="24">
        <v>56</v>
      </c>
      <c r="J113" s="24">
        <v>23</v>
      </c>
      <c r="K113" s="24">
        <v>29</v>
      </c>
      <c r="L113" s="24">
        <v>1</v>
      </c>
    </row>
    <row r="114" spans="1:12">
      <c r="A114" s="23" t="s">
        <v>216</v>
      </c>
      <c r="B114" s="24">
        <v>248</v>
      </c>
      <c r="C114" s="24">
        <v>96</v>
      </c>
      <c r="D114" s="24">
        <v>51</v>
      </c>
      <c r="E114" s="24">
        <v>71</v>
      </c>
      <c r="F114" s="24">
        <v>72</v>
      </c>
      <c r="G114" s="24">
        <v>99</v>
      </c>
      <c r="H114" s="24">
        <v>30</v>
      </c>
      <c r="I114" s="24">
        <v>65</v>
      </c>
      <c r="J114" s="24">
        <v>30</v>
      </c>
      <c r="K114" s="24">
        <v>48</v>
      </c>
      <c r="L114" s="24">
        <v>1</v>
      </c>
    </row>
    <row r="115" spans="1:12">
      <c r="A115" s="23" t="s">
        <v>217</v>
      </c>
      <c r="B115" s="24">
        <v>255</v>
      </c>
      <c r="C115" s="24">
        <v>104</v>
      </c>
      <c r="D115" s="24">
        <v>48</v>
      </c>
      <c r="E115" s="24">
        <v>80</v>
      </c>
      <c r="F115" s="24">
        <v>95</v>
      </c>
      <c r="G115" s="24">
        <v>117</v>
      </c>
      <c r="H115" s="24">
        <v>31</v>
      </c>
      <c r="I115" s="24">
        <v>78</v>
      </c>
      <c r="J115" s="24">
        <v>29</v>
      </c>
      <c r="K115" s="24">
        <v>25</v>
      </c>
      <c r="L115" s="24">
        <v>7</v>
      </c>
    </row>
    <row r="116" spans="1:12">
      <c r="A116" s="23" t="s">
        <v>218</v>
      </c>
      <c r="B116" s="24">
        <v>291</v>
      </c>
      <c r="C116" s="24">
        <v>118</v>
      </c>
      <c r="D116" s="24">
        <v>55</v>
      </c>
      <c r="E116" s="24">
        <v>99</v>
      </c>
      <c r="F116" s="24">
        <v>98</v>
      </c>
      <c r="G116" s="24">
        <v>133</v>
      </c>
      <c r="H116" s="24">
        <v>42</v>
      </c>
      <c r="I116" s="24">
        <v>74</v>
      </c>
      <c r="J116" s="24">
        <v>30</v>
      </c>
      <c r="K116" s="24">
        <v>36</v>
      </c>
      <c r="L116" s="24">
        <v>4</v>
      </c>
    </row>
    <row r="117" spans="1:12">
      <c r="A117" s="23" t="s">
        <v>219</v>
      </c>
      <c r="B117" s="24">
        <v>338</v>
      </c>
      <c r="C117" s="24">
        <v>150</v>
      </c>
      <c r="D117" s="24">
        <v>57</v>
      </c>
      <c r="E117" s="24">
        <v>128</v>
      </c>
      <c r="F117" s="24">
        <v>115</v>
      </c>
      <c r="G117" s="24">
        <v>153</v>
      </c>
      <c r="H117" s="24">
        <v>65</v>
      </c>
      <c r="I117" s="24">
        <v>106</v>
      </c>
      <c r="J117" s="24">
        <v>29</v>
      </c>
      <c r="K117" s="24">
        <v>31</v>
      </c>
      <c r="L117" s="24">
        <v>2</v>
      </c>
    </row>
    <row r="118" spans="1:12">
      <c r="A118" s="23" t="s">
        <v>220</v>
      </c>
      <c r="B118" s="24">
        <v>812</v>
      </c>
      <c r="C118" s="24">
        <v>334</v>
      </c>
      <c r="D118" s="24">
        <v>134</v>
      </c>
      <c r="E118" s="24">
        <v>299</v>
      </c>
      <c r="F118" s="24">
        <v>252</v>
      </c>
      <c r="G118" s="24">
        <v>364</v>
      </c>
      <c r="H118" s="24">
        <v>106</v>
      </c>
      <c r="I118" s="24">
        <v>215</v>
      </c>
      <c r="J118" s="24">
        <v>76</v>
      </c>
      <c r="K118" s="24">
        <v>95</v>
      </c>
      <c r="L118" s="24">
        <v>11</v>
      </c>
    </row>
    <row r="119" spans="1:12">
      <c r="A119" s="23" t="s">
        <v>221</v>
      </c>
      <c r="B119" s="24">
        <v>816</v>
      </c>
      <c r="C119" s="24">
        <v>348</v>
      </c>
      <c r="D119" s="24">
        <v>144</v>
      </c>
      <c r="E119" s="24">
        <v>232</v>
      </c>
      <c r="F119" s="24">
        <v>271</v>
      </c>
      <c r="G119" s="24">
        <v>372</v>
      </c>
      <c r="H119" s="24">
        <v>119</v>
      </c>
      <c r="I119" s="24">
        <v>231</v>
      </c>
      <c r="J119" s="24">
        <v>74</v>
      </c>
      <c r="K119" s="24">
        <v>103</v>
      </c>
      <c r="L119" s="24">
        <v>7</v>
      </c>
    </row>
    <row r="120" spans="1:12">
      <c r="A120" s="23" t="s">
        <v>152</v>
      </c>
      <c r="B120" s="24">
        <v>69</v>
      </c>
      <c r="C120" s="24">
        <v>21</v>
      </c>
      <c r="D120" s="24">
        <v>11</v>
      </c>
      <c r="E120" s="24">
        <v>10</v>
      </c>
      <c r="F120" s="24">
        <v>18</v>
      </c>
      <c r="G120" s="24">
        <v>18</v>
      </c>
      <c r="H120" s="24">
        <v>9</v>
      </c>
      <c r="I120" s="24">
        <v>7</v>
      </c>
      <c r="J120" s="24">
        <v>24</v>
      </c>
      <c r="K120" s="24">
        <v>15</v>
      </c>
      <c r="L120" s="24">
        <v>1</v>
      </c>
    </row>
    <row r="121" spans="1:12">
      <c r="A121" s="23" t="s">
        <v>222</v>
      </c>
      <c r="B121" s="24">
        <v>246</v>
      </c>
      <c r="C121" s="24">
        <v>55</v>
      </c>
      <c r="D121" s="24">
        <v>21</v>
      </c>
      <c r="E121" s="24">
        <v>45</v>
      </c>
      <c r="F121" s="24">
        <v>19</v>
      </c>
      <c r="G121" s="24">
        <v>55</v>
      </c>
      <c r="H121" s="24">
        <v>18</v>
      </c>
      <c r="I121" s="24">
        <v>41</v>
      </c>
      <c r="J121" s="24">
        <v>26</v>
      </c>
      <c r="K121" s="24">
        <v>82</v>
      </c>
      <c r="L121" s="24">
        <v>9</v>
      </c>
    </row>
    <row r="122" spans="1:12">
      <c r="A122" s="26" t="s">
        <v>128</v>
      </c>
      <c r="B122" s="27">
        <v>47</v>
      </c>
      <c r="C122" s="27">
        <v>19</v>
      </c>
      <c r="D122" s="27">
        <v>7</v>
      </c>
      <c r="E122" s="27">
        <v>6</v>
      </c>
      <c r="F122" s="27">
        <v>6</v>
      </c>
      <c r="G122" s="27">
        <v>11</v>
      </c>
      <c r="H122" s="27">
        <v>3</v>
      </c>
      <c r="I122" s="27">
        <v>8</v>
      </c>
      <c r="J122" s="27">
        <v>4</v>
      </c>
      <c r="K122" s="27">
        <v>6</v>
      </c>
      <c r="L122" s="27">
        <v>10</v>
      </c>
    </row>
  </sheetData>
  <phoneticPr fontId="2"/>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6475B-2C14-40F2-B54C-EB3717285AA5}">
  <sheetPr codeName="Sheet28"/>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HYPERLINK("#'目次'!B34","[28]")</f>
        <v>[28]</v>
      </c>
    </row>
    <row r="3" spans="1:9">
      <c r="A3" s="6" t="s">
        <v>114</v>
      </c>
      <c r="B3" s="7" t="s">
        <v>366</v>
      </c>
    </row>
    <row r="4" spans="1:9">
      <c r="A4" s="6" t="s">
        <v>114</v>
      </c>
      <c r="B4" s="7" t="s">
        <v>367</v>
      </c>
    </row>
    <row r="5" spans="1:9" s="21" customFormat="1" ht="72">
      <c r="A5" s="19" t="s">
        <v>114</v>
      </c>
      <c r="B5" s="20" t="s">
        <v>118</v>
      </c>
      <c r="C5" s="20" t="s">
        <v>368</v>
      </c>
      <c r="D5" s="20" t="s">
        <v>369</v>
      </c>
      <c r="E5" s="20" t="s">
        <v>370</v>
      </c>
      <c r="F5" s="20" t="s">
        <v>371</v>
      </c>
      <c r="G5" s="20" t="s">
        <v>372</v>
      </c>
      <c r="H5" s="20" t="s">
        <v>152</v>
      </c>
      <c r="I5" s="20" t="s">
        <v>128</v>
      </c>
    </row>
    <row r="6" spans="1:9">
      <c r="A6" s="22" t="s">
        <v>121</v>
      </c>
      <c r="B6" s="9">
        <v>2677</v>
      </c>
      <c r="C6" s="9">
        <v>971</v>
      </c>
      <c r="D6" s="9">
        <v>1227</v>
      </c>
      <c r="E6" s="9">
        <v>35</v>
      </c>
      <c r="F6" s="9">
        <v>69</v>
      </c>
      <c r="G6" s="9">
        <v>221</v>
      </c>
      <c r="H6" s="9">
        <v>80</v>
      </c>
      <c r="I6" s="9">
        <v>74</v>
      </c>
    </row>
    <row r="7" spans="1:9">
      <c r="A7" s="8" t="s">
        <v>122</v>
      </c>
      <c r="B7" s="8"/>
      <c r="C7" s="8"/>
      <c r="D7" s="8"/>
      <c r="E7" s="8"/>
      <c r="F7" s="8"/>
      <c r="G7" s="8"/>
      <c r="H7" s="8"/>
      <c r="I7" s="8"/>
    </row>
    <row r="8" spans="1:9">
      <c r="A8" s="23" t="s">
        <v>123</v>
      </c>
      <c r="B8" s="24">
        <v>380</v>
      </c>
      <c r="C8" s="24">
        <v>125</v>
      </c>
      <c r="D8" s="24">
        <v>180</v>
      </c>
      <c r="E8" s="24">
        <v>4</v>
      </c>
      <c r="F8" s="24">
        <v>11</v>
      </c>
      <c r="G8" s="24">
        <v>38</v>
      </c>
      <c r="H8" s="24">
        <v>13</v>
      </c>
      <c r="I8" s="24">
        <v>9</v>
      </c>
    </row>
    <row r="9" spans="1:9">
      <c r="A9" s="23" t="s">
        <v>124</v>
      </c>
      <c r="B9" s="24">
        <v>489</v>
      </c>
      <c r="C9" s="24">
        <v>185</v>
      </c>
      <c r="D9" s="24">
        <v>225</v>
      </c>
      <c r="E9" s="24">
        <v>6</v>
      </c>
      <c r="F9" s="24">
        <v>19</v>
      </c>
      <c r="G9" s="24">
        <v>38</v>
      </c>
      <c r="H9" s="24">
        <v>6</v>
      </c>
      <c r="I9" s="24">
        <v>10</v>
      </c>
    </row>
    <row r="10" spans="1:9">
      <c r="A10" s="23" t="s">
        <v>125</v>
      </c>
      <c r="B10" s="24">
        <v>1114</v>
      </c>
      <c r="C10" s="24">
        <v>431</v>
      </c>
      <c r="D10" s="24">
        <v>507</v>
      </c>
      <c r="E10" s="24">
        <v>14</v>
      </c>
      <c r="F10" s="24">
        <v>25</v>
      </c>
      <c r="G10" s="24">
        <v>73</v>
      </c>
      <c r="H10" s="24">
        <v>34</v>
      </c>
      <c r="I10" s="24">
        <v>30</v>
      </c>
    </row>
    <row r="11" spans="1:9">
      <c r="A11" s="23" t="s">
        <v>126</v>
      </c>
      <c r="B11" s="24">
        <v>521</v>
      </c>
      <c r="C11" s="24">
        <v>172</v>
      </c>
      <c r="D11" s="24">
        <v>245</v>
      </c>
      <c r="E11" s="24">
        <v>9</v>
      </c>
      <c r="F11" s="24">
        <v>10</v>
      </c>
      <c r="G11" s="24">
        <v>53</v>
      </c>
      <c r="H11" s="24">
        <v>20</v>
      </c>
      <c r="I11" s="24">
        <v>12</v>
      </c>
    </row>
    <row r="12" spans="1:9">
      <c r="A12" s="23" t="s">
        <v>127</v>
      </c>
      <c r="B12" s="24">
        <v>129</v>
      </c>
      <c r="C12" s="24">
        <v>43</v>
      </c>
      <c r="D12" s="24">
        <v>53</v>
      </c>
      <c r="E12" s="24">
        <v>2</v>
      </c>
      <c r="F12" s="24">
        <v>2</v>
      </c>
      <c r="G12" s="24">
        <v>15</v>
      </c>
      <c r="H12" s="24">
        <v>5</v>
      </c>
      <c r="I12" s="24">
        <v>9</v>
      </c>
    </row>
    <row r="13" spans="1:9">
      <c r="A13" s="23" t="s">
        <v>128</v>
      </c>
      <c r="B13" s="24">
        <v>44</v>
      </c>
      <c r="C13" s="24">
        <v>15</v>
      </c>
      <c r="D13" s="24">
        <v>17</v>
      </c>
      <c r="E13" s="24">
        <v>0</v>
      </c>
      <c r="F13" s="24">
        <v>2</v>
      </c>
      <c r="G13" s="24">
        <v>4</v>
      </c>
      <c r="H13" s="24">
        <v>2</v>
      </c>
      <c r="I13" s="24">
        <v>4</v>
      </c>
    </row>
    <row r="14" spans="1:9">
      <c r="A14" s="8" t="s">
        <v>129</v>
      </c>
      <c r="B14" s="8"/>
      <c r="C14" s="8"/>
      <c r="D14" s="8"/>
      <c r="E14" s="8"/>
      <c r="F14" s="8"/>
      <c r="G14" s="8"/>
      <c r="H14" s="8"/>
      <c r="I14" s="8"/>
    </row>
    <row r="15" spans="1:9">
      <c r="A15" s="23" t="s">
        <v>130</v>
      </c>
      <c r="B15" s="24">
        <v>799</v>
      </c>
      <c r="C15" s="24">
        <v>286</v>
      </c>
      <c r="D15" s="24">
        <v>374</v>
      </c>
      <c r="E15" s="24">
        <v>8</v>
      </c>
      <c r="F15" s="24">
        <v>18</v>
      </c>
      <c r="G15" s="24">
        <v>71</v>
      </c>
      <c r="H15" s="24">
        <v>21</v>
      </c>
      <c r="I15" s="24">
        <v>21</v>
      </c>
    </row>
    <row r="16" spans="1:9">
      <c r="A16" s="23" t="s">
        <v>131</v>
      </c>
      <c r="B16" s="24">
        <v>1245</v>
      </c>
      <c r="C16" s="24">
        <v>446</v>
      </c>
      <c r="D16" s="24">
        <v>601</v>
      </c>
      <c r="E16" s="24">
        <v>21</v>
      </c>
      <c r="F16" s="24">
        <v>39</v>
      </c>
      <c r="G16" s="24">
        <v>74</v>
      </c>
      <c r="H16" s="24">
        <v>31</v>
      </c>
      <c r="I16" s="24">
        <v>33</v>
      </c>
    </row>
    <row r="17" spans="1:9">
      <c r="A17" s="23" t="s">
        <v>132</v>
      </c>
      <c r="B17" s="24">
        <v>504</v>
      </c>
      <c r="C17" s="24">
        <v>196</v>
      </c>
      <c r="D17" s="24">
        <v>203</v>
      </c>
      <c r="E17" s="24">
        <v>5</v>
      </c>
      <c r="F17" s="24">
        <v>8</v>
      </c>
      <c r="G17" s="24">
        <v>61</v>
      </c>
      <c r="H17" s="24">
        <v>19</v>
      </c>
      <c r="I17" s="24">
        <v>12</v>
      </c>
    </row>
    <row r="18" spans="1:9">
      <c r="A18" s="23" t="s">
        <v>133</v>
      </c>
      <c r="B18" s="24">
        <v>82</v>
      </c>
      <c r="C18" s="24">
        <v>28</v>
      </c>
      <c r="D18" s="24">
        <v>28</v>
      </c>
      <c r="E18" s="24">
        <v>1</v>
      </c>
      <c r="F18" s="24">
        <v>2</v>
      </c>
      <c r="G18" s="24">
        <v>10</v>
      </c>
      <c r="H18" s="24">
        <v>8</v>
      </c>
      <c r="I18" s="24">
        <v>5</v>
      </c>
    </row>
    <row r="19" spans="1:9">
      <c r="A19" s="23" t="s">
        <v>128</v>
      </c>
      <c r="B19" s="24">
        <v>47</v>
      </c>
      <c r="C19" s="24">
        <v>15</v>
      </c>
      <c r="D19" s="24">
        <v>21</v>
      </c>
      <c r="E19" s="24">
        <v>0</v>
      </c>
      <c r="F19" s="24">
        <v>2</v>
      </c>
      <c r="G19" s="24">
        <v>5</v>
      </c>
      <c r="H19" s="24">
        <v>1</v>
      </c>
      <c r="I19" s="24">
        <v>3</v>
      </c>
    </row>
    <row r="20" spans="1:9">
      <c r="A20" s="8" t="s">
        <v>134</v>
      </c>
      <c r="B20" s="8"/>
      <c r="C20" s="8"/>
      <c r="D20" s="8"/>
      <c r="E20" s="8"/>
      <c r="F20" s="8"/>
      <c r="G20" s="8"/>
      <c r="H20" s="8"/>
      <c r="I20" s="8"/>
    </row>
    <row r="21" spans="1:9">
      <c r="A21" s="23" t="s">
        <v>135</v>
      </c>
      <c r="B21" s="24">
        <v>128</v>
      </c>
      <c r="C21" s="24">
        <v>44</v>
      </c>
      <c r="D21" s="24">
        <v>53</v>
      </c>
      <c r="E21" s="24">
        <v>0</v>
      </c>
      <c r="F21" s="24">
        <v>2</v>
      </c>
      <c r="G21" s="24">
        <v>15</v>
      </c>
      <c r="H21" s="24">
        <v>9</v>
      </c>
      <c r="I21" s="24">
        <v>5</v>
      </c>
    </row>
    <row r="22" spans="1:9">
      <c r="A22" s="23" t="s">
        <v>136</v>
      </c>
      <c r="B22" s="24">
        <v>138</v>
      </c>
      <c r="C22" s="24">
        <v>49</v>
      </c>
      <c r="D22" s="24">
        <v>50</v>
      </c>
      <c r="E22" s="24">
        <v>3</v>
      </c>
      <c r="F22" s="24">
        <v>11</v>
      </c>
      <c r="G22" s="24">
        <v>13</v>
      </c>
      <c r="H22" s="24">
        <v>7</v>
      </c>
      <c r="I22" s="24">
        <v>5</v>
      </c>
    </row>
    <row r="23" spans="1:9">
      <c r="A23" s="23" t="s">
        <v>137</v>
      </c>
      <c r="B23" s="24">
        <v>119</v>
      </c>
      <c r="C23" s="24">
        <v>56</v>
      </c>
      <c r="D23" s="24">
        <v>44</v>
      </c>
      <c r="E23" s="24">
        <v>3</v>
      </c>
      <c r="F23" s="24">
        <v>4</v>
      </c>
      <c r="G23" s="24">
        <v>6</v>
      </c>
      <c r="H23" s="24">
        <v>4</v>
      </c>
      <c r="I23" s="24">
        <v>2</v>
      </c>
    </row>
    <row r="24" spans="1:9">
      <c r="A24" s="23" t="s">
        <v>138</v>
      </c>
      <c r="B24" s="24">
        <v>142</v>
      </c>
      <c r="C24" s="24">
        <v>49</v>
      </c>
      <c r="D24" s="24">
        <v>68</v>
      </c>
      <c r="E24" s="24">
        <v>3</v>
      </c>
      <c r="F24" s="24">
        <v>5</v>
      </c>
      <c r="G24" s="24">
        <v>8</v>
      </c>
      <c r="H24" s="24">
        <v>4</v>
      </c>
      <c r="I24" s="24">
        <v>5</v>
      </c>
    </row>
    <row r="25" spans="1:9">
      <c r="A25" s="23" t="s">
        <v>139</v>
      </c>
      <c r="B25" s="24">
        <v>170</v>
      </c>
      <c r="C25" s="24">
        <v>49</v>
      </c>
      <c r="D25" s="24">
        <v>88</v>
      </c>
      <c r="E25" s="24">
        <v>4</v>
      </c>
      <c r="F25" s="24">
        <v>3</v>
      </c>
      <c r="G25" s="24">
        <v>15</v>
      </c>
      <c r="H25" s="24">
        <v>5</v>
      </c>
      <c r="I25" s="24">
        <v>6</v>
      </c>
    </row>
    <row r="26" spans="1:9">
      <c r="A26" s="23" t="s">
        <v>140</v>
      </c>
      <c r="B26" s="24">
        <v>192</v>
      </c>
      <c r="C26" s="24">
        <v>78</v>
      </c>
      <c r="D26" s="24">
        <v>82</v>
      </c>
      <c r="E26" s="24">
        <v>1</v>
      </c>
      <c r="F26" s="24">
        <v>1</v>
      </c>
      <c r="G26" s="24">
        <v>20</v>
      </c>
      <c r="H26" s="24">
        <v>5</v>
      </c>
      <c r="I26" s="24">
        <v>5</v>
      </c>
    </row>
    <row r="27" spans="1:9">
      <c r="A27" s="23" t="s">
        <v>141</v>
      </c>
      <c r="B27" s="24">
        <v>1405</v>
      </c>
      <c r="C27" s="24">
        <v>518</v>
      </c>
      <c r="D27" s="24">
        <v>639</v>
      </c>
      <c r="E27" s="24">
        <v>19</v>
      </c>
      <c r="F27" s="24">
        <v>35</v>
      </c>
      <c r="G27" s="24">
        <v>117</v>
      </c>
      <c r="H27" s="24">
        <v>41</v>
      </c>
      <c r="I27" s="24">
        <v>36</v>
      </c>
    </row>
    <row r="28" spans="1:9">
      <c r="A28" s="23" t="s">
        <v>142</v>
      </c>
      <c r="B28" s="24">
        <v>343</v>
      </c>
      <c r="C28" s="24">
        <v>114</v>
      </c>
      <c r="D28" s="24">
        <v>188</v>
      </c>
      <c r="E28" s="24">
        <v>2</v>
      </c>
      <c r="F28" s="24">
        <v>5</v>
      </c>
      <c r="G28" s="24">
        <v>23</v>
      </c>
      <c r="H28" s="24">
        <v>4</v>
      </c>
      <c r="I28" s="24">
        <v>7</v>
      </c>
    </row>
    <row r="29" spans="1:9">
      <c r="A29" s="23" t="s">
        <v>128</v>
      </c>
      <c r="B29" s="24">
        <v>40</v>
      </c>
      <c r="C29" s="24">
        <v>14</v>
      </c>
      <c r="D29" s="24">
        <v>15</v>
      </c>
      <c r="E29" s="24">
        <v>0</v>
      </c>
      <c r="F29" s="24">
        <v>3</v>
      </c>
      <c r="G29" s="24">
        <v>4</v>
      </c>
      <c r="H29" s="24">
        <v>1</v>
      </c>
      <c r="I29" s="24">
        <v>3</v>
      </c>
    </row>
    <row r="30" spans="1:9">
      <c r="A30" s="8" t="s">
        <v>143</v>
      </c>
      <c r="B30" s="8"/>
      <c r="C30" s="8"/>
      <c r="D30" s="8"/>
      <c r="E30" s="8"/>
      <c r="F30" s="8"/>
      <c r="G30" s="8"/>
      <c r="H30" s="8"/>
      <c r="I30" s="8"/>
    </row>
    <row r="31" spans="1:9">
      <c r="A31" s="23" t="s">
        <v>144</v>
      </c>
      <c r="B31" s="24">
        <v>429</v>
      </c>
      <c r="C31" s="24">
        <v>148</v>
      </c>
      <c r="D31" s="24">
        <v>202</v>
      </c>
      <c r="E31" s="24">
        <v>8</v>
      </c>
      <c r="F31" s="24">
        <v>11</v>
      </c>
      <c r="G31" s="24">
        <v>41</v>
      </c>
      <c r="H31" s="24">
        <v>8</v>
      </c>
      <c r="I31" s="24">
        <v>11</v>
      </c>
    </row>
    <row r="32" spans="1:9">
      <c r="A32" s="23" t="s">
        <v>145</v>
      </c>
      <c r="B32" s="24">
        <v>319</v>
      </c>
      <c r="C32" s="24">
        <v>117</v>
      </c>
      <c r="D32" s="24">
        <v>143</v>
      </c>
      <c r="E32" s="24">
        <v>5</v>
      </c>
      <c r="F32" s="24">
        <v>9</v>
      </c>
      <c r="G32" s="24">
        <v>37</v>
      </c>
      <c r="H32" s="24">
        <v>2</v>
      </c>
      <c r="I32" s="24">
        <v>6</v>
      </c>
    </row>
    <row r="33" spans="1:9">
      <c r="A33" s="23" t="s">
        <v>146</v>
      </c>
      <c r="B33" s="24">
        <v>504</v>
      </c>
      <c r="C33" s="24">
        <v>189</v>
      </c>
      <c r="D33" s="24">
        <v>226</v>
      </c>
      <c r="E33" s="24">
        <v>9</v>
      </c>
      <c r="F33" s="24">
        <v>7</v>
      </c>
      <c r="G33" s="24">
        <v>49</v>
      </c>
      <c r="H33" s="24">
        <v>11</v>
      </c>
      <c r="I33" s="24">
        <v>13</v>
      </c>
    </row>
    <row r="34" spans="1:9">
      <c r="A34" s="23" t="s">
        <v>147</v>
      </c>
      <c r="B34" s="24">
        <v>143</v>
      </c>
      <c r="C34" s="24">
        <v>48</v>
      </c>
      <c r="D34" s="24">
        <v>61</v>
      </c>
      <c r="E34" s="24">
        <v>3</v>
      </c>
      <c r="F34" s="24">
        <v>7</v>
      </c>
      <c r="G34" s="24">
        <v>18</v>
      </c>
      <c r="H34" s="24">
        <v>1</v>
      </c>
      <c r="I34" s="24">
        <v>5</v>
      </c>
    </row>
    <row r="35" spans="1:9">
      <c r="A35" s="23" t="s">
        <v>148</v>
      </c>
      <c r="B35" s="24">
        <v>168</v>
      </c>
      <c r="C35" s="24">
        <v>62</v>
      </c>
      <c r="D35" s="24">
        <v>78</v>
      </c>
      <c r="E35" s="24">
        <v>7</v>
      </c>
      <c r="F35" s="24">
        <v>4</v>
      </c>
      <c r="G35" s="24">
        <v>12</v>
      </c>
      <c r="H35" s="24">
        <v>3</v>
      </c>
      <c r="I35" s="24">
        <v>2</v>
      </c>
    </row>
    <row r="36" spans="1:9">
      <c r="A36" s="23" t="s">
        <v>149</v>
      </c>
      <c r="B36" s="24">
        <v>1270</v>
      </c>
      <c r="C36" s="24">
        <v>483</v>
      </c>
      <c r="D36" s="24">
        <v>588</v>
      </c>
      <c r="E36" s="24">
        <v>15</v>
      </c>
      <c r="F36" s="24">
        <v>26</v>
      </c>
      <c r="G36" s="24">
        <v>104</v>
      </c>
      <c r="H36" s="24">
        <v>23</v>
      </c>
      <c r="I36" s="24">
        <v>31</v>
      </c>
    </row>
    <row r="37" spans="1:9">
      <c r="A37" s="23" t="s">
        <v>150</v>
      </c>
      <c r="B37" s="24">
        <v>1642</v>
      </c>
      <c r="C37" s="24">
        <v>603</v>
      </c>
      <c r="D37" s="24">
        <v>751</v>
      </c>
      <c r="E37" s="24">
        <v>21</v>
      </c>
      <c r="F37" s="24">
        <v>44</v>
      </c>
      <c r="G37" s="24">
        <v>139</v>
      </c>
      <c r="H37" s="24">
        <v>40</v>
      </c>
      <c r="I37" s="24">
        <v>44</v>
      </c>
    </row>
    <row r="38" spans="1:9">
      <c r="A38" s="23" t="s">
        <v>151</v>
      </c>
      <c r="B38" s="24">
        <v>2266</v>
      </c>
      <c r="C38" s="24">
        <v>835</v>
      </c>
      <c r="D38" s="24">
        <v>1046</v>
      </c>
      <c r="E38" s="24">
        <v>31</v>
      </c>
      <c r="F38" s="24">
        <v>58</v>
      </c>
      <c r="G38" s="24">
        <v>175</v>
      </c>
      <c r="H38" s="24">
        <v>61</v>
      </c>
      <c r="I38" s="24">
        <v>60</v>
      </c>
    </row>
    <row r="39" spans="1:9">
      <c r="A39" s="23" t="s">
        <v>152</v>
      </c>
      <c r="B39" s="24">
        <v>121</v>
      </c>
      <c r="C39" s="24">
        <v>41</v>
      </c>
      <c r="D39" s="24">
        <v>46</v>
      </c>
      <c r="E39" s="24">
        <v>3</v>
      </c>
      <c r="F39" s="24">
        <v>2</v>
      </c>
      <c r="G39" s="24">
        <v>18</v>
      </c>
      <c r="H39" s="24">
        <v>8</v>
      </c>
      <c r="I39" s="24">
        <v>3</v>
      </c>
    </row>
    <row r="40" spans="1:9">
      <c r="A40" s="23" t="s">
        <v>128</v>
      </c>
      <c r="B40" s="24">
        <v>46</v>
      </c>
      <c r="C40" s="24">
        <v>12</v>
      </c>
      <c r="D40" s="24">
        <v>15</v>
      </c>
      <c r="E40" s="24">
        <v>0</v>
      </c>
      <c r="F40" s="24">
        <v>3</v>
      </c>
      <c r="G40" s="24">
        <v>8</v>
      </c>
      <c r="H40" s="24">
        <v>3</v>
      </c>
      <c r="I40" s="24">
        <v>5</v>
      </c>
    </row>
    <row r="41" spans="1:9">
      <c r="A41" s="8" t="s">
        <v>153</v>
      </c>
      <c r="B41" s="8"/>
      <c r="C41" s="8"/>
      <c r="D41" s="8"/>
      <c r="E41" s="8"/>
      <c r="F41" s="8"/>
      <c r="G41" s="8"/>
      <c r="H41" s="8"/>
      <c r="I41" s="8"/>
    </row>
    <row r="42" spans="1:9">
      <c r="A42" s="23" t="s">
        <v>154</v>
      </c>
      <c r="B42" s="24">
        <v>1344</v>
      </c>
      <c r="C42" s="24">
        <v>493</v>
      </c>
      <c r="D42" s="24">
        <v>638</v>
      </c>
      <c r="E42" s="24">
        <v>23</v>
      </c>
      <c r="F42" s="24">
        <v>30</v>
      </c>
      <c r="G42" s="24">
        <v>110</v>
      </c>
      <c r="H42" s="24">
        <v>17</v>
      </c>
      <c r="I42" s="24">
        <v>33</v>
      </c>
    </row>
    <row r="43" spans="1:9">
      <c r="A43" s="23" t="s">
        <v>155</v>
      </c>
      <c r="B43" s="24">
        <v>1107</v>
      </c>
      <c r="C43" s="24">
        <v>404</v>
      </c>
      <c r="D43" s="24">
        <v>537</v>
      </c>
      <c r="E43" s="24">
        <v>19</v>
      </c>
      <c r="F43" s="24">
        <v>23</v>
      </c>
      <c r="G43" s="24">
        <v>71</v>
      </c>
      <c r="H43" s="24">
        <v>22</v>
      </c>
      <c r="I43" s="24">
        <v>31</v>
      </c>
    </row>
    <row r="44" spans="1:9">
      <c r="A44" s="23" t="s">
        <v>156</v>
      </c>
      <c r="B44" s="24">
        <v>1006</v>
      </c>
      <c r="C44" s="24">
        <v>368</v>
      </c>
      <c r="D44" s="24">
        <v>457</v>
      </c>
      <c r="E44" s="24">
        <v>17</v>
      </c>
      <c r="F44" s="24">
        <v>25</v>
      </c>
      <c r="G44" s="24">
        <v>86</v>
      </c>
      <c r="H44" s="24">
        <v>25</v>
      </c>
      <c r="I44" s="24">
        <v>28</v>
      </c>
    </row>
    <row r="45" spans="1:9">
      <c r="A45" s="23" t="s">
        <v>157</v>
      </c>
      <c r="B45" s="24">
        <v>541</v>
      </c>
      <c r="C45" s="24">
        <v>202</v>
      </c>
      <c r="D45" s="24">
        <v>216</v>
      </c>
      <c r="E45" s="24">
        <v>6</v>
      </c>
      <c r="F45" s="24">
        <v>16</v>
      </c>
      <c r="G45" s="24">
        <v>71</v>
      </c>
      <c r="H45" s="24">
        <v>13</v>
      </c>
      <c r="I45" s="24">
        <v>17</v>
      </c>
    </row>
    <row r="46" spans="1:9">
      <c r="A46" s="23" t="s">
        <v>158</v>
      </c>
      <c r="B46" s="24">
        <v>1510</v>
      </c>
      <c r="C46" s="24">
        <v>577</v>
      </c>
      <c r="D46" s="24">
        <v>676</v>
      </c>
      <c r="E46" s="24">
        <v>23</v>
      </c>
      <c r="F46" s="24">
        <v>37</v>
      </c>
      <c r="G46" s="24">
        <v>131</v>
      </c>
      <c r="H46" s="24">
        <v>29</v>
      </c>
      <c r="I46" s="24">
        <v>37</v>
      </c>
    </row>
    <row r="47" spans="1:9">
      <c r="A47" s="23" t="s">
        <v>159</v>
      </c>
      <c r="B47" s="24">
        <v>1011</v>
      </c>
      <c r="C47" s="24">
        <v>376</v>
      </c>
      <c r="D47" s="24">
        <v>484</v>
      </c>
      <c r="E47" s="24">
        <v>6</v>
      </c>
      <c r="F47" s="24">
        <v>30</v>
      </c>
      <c r="G47" s="24">
        <v>73</v>
      </c>
      <c r="H47" s="24">
        <v>22</v>
      </c>
      <c r="I47" s="24">
        <v>20</v>
      </c>
    </row>
    <row r="48" spans="1:9">
      <c r="A48" s="23" t="s">
        <v>160</v>
      </c>
      <c r="B48" s="24">
        <v>1234</v>
      </c>
      <c r="C48" s="24">
        <v>470</v>
      </c>
      <c r="D48" s="24">
        <v>544</v>
      </c>
      <c r="E48" s="24">
        <v>14</v>
      </c>
      <c r="F48" s="24">
        <v>39</v>
      </c>
      <c r="G48" s="24">
        <v>113</v>
      </c>
      <c r="H48" s="24">
        <v>25</v>
      </c>
      <c r="I48" s="24">
        <v>29</v>
      </c>
    </row>
    <row r="49" spans="1:9">
      <c r="A49" s="23" t="s">
        <v>161</v>
      </c>
      <c r="B49" s="24">
        <v>443</v>
      </c>
      <c r="C49" s="24">
        <v>149</v>
      </c>
      <c r="D49" s="24">
        <v>223</v>
      </c>
      <c r="E49" s="24">
        <v>6</v>
      </c>
      <c r="F49" s="24">
        <v>12</v>
      </c>
      <c r="G49" s="24">
        <v>32</v>
      </c>
      <c r="H49" s="24">
        <v>5</v>
      </c>
      <c r="I49" s="24">
        <v>16</v>
      </c>
    </row>
    <row r="50" spans="1:9">
      <c r="A50" s="23" t="s">
        <v>162</v>
      </c>
      <c r="B50" s="24">
        <v>1237</v>
      </c>
      <c r="C50" s="24">
        <v>444</v>
      </c>
      <c r="D50" s="24">
        <v>582</v>
      </c>
      <c r="E50" s="24">
        <v>22</v>
      </c>
      <c r="F50" s="24">
        <v>36</v>
      </c>
      <c r="G50" s="24">
        <v>96</v>
      </c>
      <c r="H50" s="24">
        <v>30</v>
      </c>
      <c r="I50" s="24">
        <v>27</v>
      </c>
    </row>
    <row r="51" spans="1:9">
      <c r="A51" s="23" t="s">
        <v>152</v>
      </c>
      <c r="B51" s="24">
        <v>81</v>
      </c>
      <c r="C51" s="24">
        <v>23</v>
      </c>
      <c r="D51" s="24">
        <v>28</v>
      </c>
      <c r="E51" s="24">
        <v>3</v>
      </c>
      <c r="F51" s="24">
        <v>4</v>
      </c>
      <c r="G51" s="24">
        <v>7</v>
      </c>
      <c r="H51" s="24">
        <v>10</v>
      </c>
      <c r="I51" s="24">
        <v>6</v>
      </c>
    </row>
    <row r="52" spans="1:9">
      <c r="A52" s="23" t="s">
        <v>163</v>
      </c>
      <c r="B52" s="24">
        <v>67</v>
      </c>
      <c r="C52" s="24">
        <v>19</v>
      </c>
      <c r="D52" s="24">
        <v>22</v>
      </c>
      <c r="E52" s="24">
        <v>0</v>
      </c>
      <c r="F52" s="24">
        <v>4</v>
      </c>
      <c r="G52" s="24">
        <v>10</v>
      </c>
      <c r="H52" s="24">
        <v>8</v>
      </c>
      <c r="I52" s="24">
        <v>4</v>
      </c>
    </row>
    <row r="53" spans="1:9">
      <c r="A53" s="23" t="s">
        <v>128</v>
      </c>
      <c r="B53" s="24">
        <v>52</v>
      </c>
      <c r="C53" s="24">
        <v>19</v>
      </c>
      <c r="D53" s="24">
        <v>17</v>
      </c>
      <c r="E53" s="24">
        <v>0</v>
      </c>
      <c r="F53" s="24">
        <v>3</v>
      </c>
      <c r="G53" s="24">
        <v>5</v>
      </c>
      <c r="H53" s="24">
        <v>3</v>
      </c>
      <c r="I53" s="24">
        <v>5</v>
      </c>
    </row>
    <row r="54" spans="1:9">
      <c r="A54" s="8" t="s">
        <v>164</v>
      </c>
      <c r="B54" s="8"/>
      <c r="C54" s="8"/>
      <c r="D54" s="8"/>
      <c r="E54" s="8"/>
      <c r="F54" s="8"/>
      <c r="G54" s="8"/>
      <c r="H54" s="8"/>
      <c r="I54" s="8"/>
    </row>
    <row r="55" spans="1:9">
      <c r="A55" s="23" t="s">
        <v>165</v>
      </c>
      <c r="B55" s="24">
        <v>209</v>
      </c>
      <c r="C55" s="24">
        <v>66</v>
      </c>
      <c r="D55" s="24">
        <v>103</v>
      </c>
      <c r="E55" s="24">
        <v>2</v>
      </c>
      <c r="F55" s="24">
        <v>7</v>
      </c>
      <c r="G55" s="24">
        <v>25</v>
      </c>
      <c r="H55" s="24">
        <v>3</v>
      </c>
      <c r="I55" s="24">
        <v>3</v>
      </c>
    </row>
    <row r="56" spans="1:9">
      <c r="A56" s="23" t="s">
        <v>166</v>
      </c>
      <c r="B56" s="24">
        <v>1043</v>
      </c>
      <c r="C56" s="24">
        <v>378</v>
      </c>
      <c r="D56" s="24">
        <v>488</v>
      </c>
      <c r="E56" s="24">
        <v>17</v>
      </c>
      <c r="F56" s="24">
        <v>28</v>
      </c>
      <c r="G56" s="24">
        <v>83</v>
      </c>
      <c r="H56" s="24">
        <v>23</v>
      </c>
      <c r="I56" s="24">
        <v>26</v>
      </c>
    </row>
    <row r="57" spans="1:9">
      <c r="A57" s="23" t="s">
        <v>167</v>
      </c>
      <c r="B57" s="24">
        <v>963</v>
      </c>
      <c r="C57" s="24">
        <v>356</v>
      </c>
      <c r="D57" s="24">
        <v>460</v>
      </c>
      <c r="E57" s="24">
        <v>10</v>
      </c>
      <c r="F57" s="24">
        <v>19</v>
      </c>
      <c r="G57" s="24">
        <v>74</v>
      </c>
      <c r="H57" s="24">
        <v>33</v>
      </c>
      <c r="I57" s="24">
        <v>11</v>
      </c>
    </row>
    <row r="58" spans="1:9">
      <c r="A58" s="23" t="s">
        <v>168</v>
      </c>
      <c r="B58" s="24">
        <v>338</v>
      </c>
      <c r="C58" s="24">
        <v>135</v>
      </c>
      <c r="D58" s="24">
        <v>133</v>
      </c>
      <c r="E58" s="24">
        <v>6</v>
      </c>
      <c r="F58" s="24">
        <v>12</v>
      </c>
      <c r="G58" s="24">
        <v>30</v>
      </c>
      <c r="H58" s="24">
        <v>15</v>
      </c>
      <c r="I58" s="24">
        <v>7</v>
      </c>
    </row>
    <row r="59" spans="1:9">
      <c r="A59" s="23" t="s">
        <v>169</v>
      </c>
      <c r="B59" s="24">
        <v>94</v>
      </c>
      <c r="C59" s="24">
        <v>35</v>
      </c>
      <c r="D59" s="24">
        <v>41</v>
      </c>
      <c r="E59" s="24">
        <v>0</v>
      </c>
      <c r="F59" s="24">
        <v>3</v>
      </c>
      <c r="G59" s="24">
        <v>9</v>
      </c>
      <c r="H59" s="24">
        <v>4</v>
      </c>
      <c r="I59" s="24">
        <v>2</v>
      </c>
    </row>
    <row r="60" spans="1:9">
      <c r="A60" s="23" t="s">
        <v>128</v>
      </c>
      <c r="B60" s="24">
        <v>30</v>
      </c>
      <c r="C60" s="24">
        <v>1</v>
      </c>
      <c r="D60" s="24">
        <v>2</v>
      </c>
      <c r="E60" s="24">
        <v>0</v>
      </c>
      <c r="F60" s="24">
        <v>0</v>
      </c>
      <c r="G60" s="24">
        <v>0</v>
      </c>
      <c r="H60" s="24">
        <v>2</v>
      </c>
      <c r="I60" s="24">
        <v>25</v>
      </c>
    </row>
    <row r="61" spans="1:9">
      <c r="A61" s="8" t="s">
        <v>170</v>
      </c>
      <c r="B61" s="8"/>
      <c r="C61" s="8"/>
      <c r="D61" s="8"/>
      <c r="E61" s="8"/>
      <c r="F61" s="8"/>
      <c r="G61" s="8"/>
      <c r="H61" s="8"/>
      <c r="I61" s="8"/>
    </row>
    <row r="62" spans="1:9">
      <c r="A62" s="23" t="s">
        <v>171</v>
      </c>
      <c r="B62" s="24">
        <v>386</v>
      </c>
      <c r="C62" s="24">
        <v>153</v>
      </c>
      <c r="D62" s="24">
        <v>158</v>
      </c>
      <c r="E62" s="24">
        <v>8</v>
      </c>
      <c r="F62" s="24">
        <v>8</v>
      </c>
      <c r="G62" s="24">
        <v>35</v>
      </c>
      <c r="H62" s="24">
        <v>14</v>
      </c>
      <c r="I62" s="24">
        <v>10</v>
      </c>
    </row>
    <row r="63" spans="1:9">
      <c r="A63" s="23" t="s">
        <v>172</v>
      </c>
      <c r="B63" s="24">
        <v>919</v>
      </c>
      <c r="C63" s="24">
        <v>358</v>
      </c>
      <c r="D63" s="24">
        <v>387</v>
      </c>
      <c r="E63" s="24">
        <v>14</v>
      </c>
      <c r="F63" s="24">
        <v>29</v>
      </c>
      <c r="G63" s="24">
        <v>89</v>
      </c>
      <c r="H63" s="24">
        <v>25</v>
      </c>
      <c r="I63" s="24">
        <v>17</v>
      </c>
    </row>
    <row r="64" spans="1:9">
      <c r="A64" s="23" t="s">
        <v>173</v>
      </c>
      <c r="B64" s="24">
        <v>978</v>
      </c>
      <c r="C64" s="24">
        <v>343</v>
      </c>
      <c r="D64" s="24">
        <v>490</v>
      </c>
      <c r="E64" s="24">
        <v>8</v>
      </c>
      <c r="F64" s="24">
        <v>22</v>
      </c>
      <c r="G64" s="24">
        <v>73</v>
      </c>
      <c r="H64" s="24">
        <v>28</v>
      </c>
      <c r="I64" s="24">
        <v>14</v>
      </c>
    </row>
    <row r="65" spans="1:9">
      <c r="A65" s="23" t="s">
        <v>174</v>
      </c>
      <c r="B65" s="24">
        <v>347</v>
      </c>
      <c r="C65" s="24">
        <v>115</v>
      </c>
      <c r="D65" s="24">
        <v>184</v>
      </c>
      <c r="E65" s="24">
        <v>3</v>
      </c>
      <c r="F65" s="24">
        <v>10</v>
      </c>
      <c r="G65" s="24">
        <v>21</v>
      </c>
      <c r="H65" s="24">
        <v>12</v>
      </c>
      <c r="I65" s="24">
        <v>2</v>
      </c>
    </row>
    <row r="66" spans="1:9">
      <c r="A66" s="23" t="s">
        <v>128</v>
      </c>
      <c r="B66" s="24">
        <v>47</v>
      </c>
      <c r="C66" s="24">
        <v>2</v>
      </c>
      <c r="D66" s="24">
        <v>8</v>
      </c>
      <c r="E66" s="24">
        <v>2</v>
      </c>
      <c r="F66" s="24">
        <v>0</v>
      </c>
      <c r="G66" s="24">
        <v>3</v>
      </c>
      <c r="H66" s="24">
        <v>1</v>
      </c>
      <c r="I66" s="24">
        <v>31</v>
      </c>
    </row>
    <row r="67" spans="1:9">
      <c r="A67" s="8" t="s">
        <v>175</v>
      </c>
      <c r="B67" s="8"/>
      <c r="C67" s="8"/>
      <c r="D67" s="8"/>
      <c r="E67" s="8"/>
      <c r="F67" s="8"/>
      <c r="G67" s="8"/>
      <c r="H67" s="8"/>
      <c r="I67" s="8"/>
    </row>
    <row r="68" spans="1:9">
      <c r="A68" s="23" t="s">
        <v>176</v>
      </c>
      <c r="B68" s="24">
        <v>425</v>
      </c>
      <c r="C68" s="24">
        <v>150</v>
      </c>
      <c r="D68" s="24">
        <v>213</v>
      </c>
      <c r="E68" s="24">
        <v>2</v>
      </c>
      <c r="F68" s="24">
        <v>8</v>
      </c>
      <c r="G68" s="24">
        <v>42</v>
      </c>
      <c r="H68" s="24">
        <v>4</v>
      </c>
      <c r="I68" s="24">
        <v>6</v>
      </c>
    </row>
    <row r="69" spans="1:9">
      <c r="A69" s="23" t="s">
        <v>177</v>
      </c>
      <c r="B69" s="24">
        <v>811</v>
      </c>
      <c r="C69" s="24">
        <v>309</v>
      </c>
      <c r="D69" s="24">
        <v>346</v>
      </c>
      <c r="E69" s="24">
        <v>10</v>
      </c>
      <c r="F69" s="24">
        <v>30</v>
      </c>
      <c r="G69" s="24">
        <v>83</v>
      </c>
      <c r="H69" s="24">
        <v>20</v>
      </c>
      <c r="I69" s="24">
        <v>13</v>
      </c>
    </row>
    <row r="70" spans="1:9">
      <c r="A70" s="23" t="s">
        <v>178</v>
      </c>
      <c r="B70" s="24">
        <v>207</v>
      </c>
      <c r="C70" s="24">
        <v>62</v>
      </c>
      <c r="D70" s="24">
        <v>106</v>
      </c>
      <c r="E70" s="24">
        <v>4</v>
      </c>
      <c r="F70" s="24">
        <v>6</v>
      </c>
      <c r="G70" s="24">
        <v>18</v>
      </c>
      <c r="H70" s="24">
        <v>5</v>
      </c>
      <c r="I70" s="24">
        <v>6</v>
      </c>
    </row>
    <row r="71" spans="1:9">
      <c r="A71" s="23" t="s">
        <v>179</v>
      </c>
      <c r="B71" s="24">
        <v>154</v>
      </c>
      <c r="C71" s="24">
        <v>56</v>
      </c>
      <c r="D71" s="24">
        <v>72</v>
      </c>
      <c r="E71" s="24">
        <v>0</v>
      </c>
      <c r="F71" s="24">
        <v>8</v>
      </c>
      <c r="G71" s="24">
        <v>11</v>
      </c>
      <c r="H71" s="24">
        <v>5</v>
      </c>
      <c r="I71" s="24">
        <v>2</v>
      </c>
    </row>
    <row r="72" spans="1:9">
      <c r="A72" s="23" t="s">
        <v>180</v>
      </c>
      <c r="B72" s="24">
        <v>318</v>
      </c>
      <c r="C72" s="24">
        <v>108</v>
      </c>
      <c r="D72" s="24">
        <v>165</v>
      </c>
      <c r="E72" s="24">
        <v>2</v>
      </c>
      <c r="F72" s="24">
        <v>8</v>
      </c>
      <c r="G72" s="24">
        <v>26</v>
      </c>
      <c r="H72" s="24">
        <v>6</v>
      </c>
      <c r="I72" s="24">
        <v>3</v>
      </c>
    </row>
    <row r="73" spans="1:9">
      <c r="A73" s="23" t="s">
        <v>181</v>
      </c>
      <c r="B73" s="24">
        <v>203</v>
      </c>
      <c r="C73" s="24">
        <v>69</v>
      </c>
      <c r="D73" s="24">
        <v>96</v>
      </c>
      <c r="E73" s="24">
        <v>2</v>
      </c>
      <c r="F73" s="24">
        <v>7</v>
      </c>
      <c r="G73" s="24">
        <v>21</v>
      </c>
      <c r="H73" s="24">
        <v>3</v>
      </c>
      <c r="I73" s="24">
        <v>5</v>
      </c>
    </row>
    <row r="74" spans="1:9">
      <c r="A74" s="23" t="s">
        <v>182</v>
      </c>
      <c r="B74" s="24">
        <v>79</v>
      </c>
      <c r="C74" s="24">
        <v>32</v>
      </c>
      <c r="D74" s="24">
        <v>36</v>
      </c>
      <c r="E74" s="24">
        <v>1</v>
      </c>
      <c r="F74" s="24">
        <v>0</v>
      </c>
      <c r="G74" s="24">
        <v>10</v>
      </c>
      <c r="H74" s="24">
        <v>0</v>
      </c>
      <c r="I74" s="24">
        <v>0</v>
      </c>
    </row>
    <row r="75" spans="1:9">
      <c r="A75" s="23" t="s">
        <v>183</v>
      </c>
      <c r="B75" s="24">
        <v>68</v>
      </c>
      <c r="C75" s="24">
        <v>22</v>
      </c>
      <c r="D75" s="24">
        <v>37</v>
      </c>
      <c r="E75" s="24">
        <v>2</v>
      </c>
      <c r="F75" s="24">
        <v>3</v>
      </c>
      <c r="G75" s="24">
        <v>2</v>
      </c>
      <c r="H75" s="24">
        <v>1</v>
      </c>
      <c r="I75" s="24">
        <v>1</v>
      </c>
    </row>
    <row r="76" spans="1:9">
      <c r="A76" s="23" t="s">
        <v>184</v>
      </c>
      <c r="B76" s="24">
        <v>586</v>
      </c>
      <c r="C76" s="24">
        <v>201</v>
      </c>
      <c r="D76" s="24">
        <v>286</v>
      </c>
      <c r="E76" s="24">
        <v>12</v>
      </c>
      <c r="F76" s="24">
        <v>12</v>
      </c>
      <c r="G76" s="24">
        <v>53</v>
      </c>
      <c r="H76" s="24">
        <v>12</v>
      </c>
      <c r="I76" s="24">
        <v>10</v>
      </c>
    </row>
    <row r="77" spans="1:9">
      <c r="A77" s="23" t="s">
        <v>185</v>
      </c>
      <c r="B77" s="24">
        <v>276</v>
      </c>
      <c r="C77" s="24">
        <v>96</v>
      </c>
      <c r="D77" s="24">
        <v>129</v>
      </c>
      <c r="E77" s="24">
        <v>3</v>
      </c>
      <c r="F77" s="24">
        <v>8</v>
      </c>
      <c r="G77" s="24">
        <v>33</v>
      </c>
      <c r="H77" s="24">
        <v>6</v>
      </c>
      <c r="I77" s="24">
        <v>1</v>
      </c>
    </row>
    <row r="78" spans="1:9">
      <c r="A78" s="23" t="s">
        <v>152</v>
      </c>
      <c r="B78" s="24">
        <v>197</v>
      </c>
      <c r="C78" s="24">
        <v>63</v>
      </c>
      <c r="D78" s="24">
        <v>95</v>
      </c>
      <c r="E78" s="24">
        <v>3</v>
      </c>
      <c r="F78" s="24">
        <v>5</v>
      </c>
      <c r="G78" s="24">
        <v>13</v>
      </c>
      <c r="H78" s="24">
        <v>14</v>
      </c>
      <c r="I78" s="24">
        <v>4</v>
      </c>
    </row>
    <row r="79" spans="1:9">
      <c r="A79" s="23" t="s">
        <v>186</v>
      </c>
      <c r="B79" s="24">
        <v>944</v>
      </c>
      <c r="C79" s="24">
        <v>359</v>
      </c>
      <c r="D79" s="24">
        <v>410</v>
      </c>
      <c r="E79" s="24">
        <v>9</v>
      </c>
      <c r="F79" s="24">
        <v>27</v>
      </c>
      <c r="G79" s="24">
        <v>73</v>
      </c>
      <c r="H79" s="24">
        <v>30</v>
      </c>
      <c r="I79" s="24">
        <v>36</v>
      </c>
    </row>
    <row r="80" spans="1:9">
      <c r="A80" s="23" t="s">
        <v>128</v>
      </c>
      <c r="B80" s="24">
        <v>41</v>
      </c>
      <c r="C80" s="24">
        <v>10</v>
      </c>
      <c r="D80" s="24">
        <v>12</v>
      </c>
      <c r="E80" s="24">
        <v>1</v>
      </c>
      <c r="F80" s="24">
        <v>1</v>
      </c>
      <c r="G80" s="24">
        <v>3</v>
      </c>
      <c r="H80" s="24">
        <v>2</v>
      </c>
      <c r="I80" s="24">
        <v>12</v>
      </c>
    </row>
    <row r="81" spans="1:9">
      <c r="A81" s="8" t="s">
        <v>187</v>
      </c>
      <c r="B81" s="8"/>
      <c r="C81" s="8"/>
      <c r="D81" s="8"/>
      <c r="E81" s="8"/>
      <c r="F81" s="8"/>
      <c r="G81" s="8"/>
      <c r="H81" s="8"/>
      <c r="I81" s="8"/>
    </row>
    <row r="82" spans="1:9">
      <c r="A82" s="23" t="s">
        <v>188</v>
      </c>
      <c r="B82" s="24">
        <v>2041</v>
      </c>
      <c r="C82" s="24">
        <v>723</v>
      </c>
      <c r="D82" s="24">
        <v>1007</v>
      </c>
      <c r="E82" s="24">
        <v>23</v>
      </c>
      <c r="F82" s="24">
        <v>41</v>
      </c>
      <c r="G82" s="24">
        <v>159</v>
      </c>
      <c r="H82" s="24">
        <v>38</v>
      </c>
      <c r="I82" s="24">
        <v>50</v>
      </c>
    </row>
    <row r="83" spans="1:9">
      <c r="A83" s="23" t="s">
        <v>189</v>
      </c>
      <c r="B83" s="24">
        <v>221</v>
      </c>
      <c r="C83" s="24">
        <v>89</v>
      </c>
      <c r="D83" s="24">
        <v>81</v>
      </c>
      <c r="E83" s="24">
        <v>1</v>
      </c>
      <c r="F83" s="24">
        <v>15</v>
      </c>
      <c r="G83" s="24">
        <v>21</v>
      </c>
      <c r="H83" s="24">
        <v>8</v>
      </c>
      <c r="I83" s="24">
        <v>6</v>
      </c>
    </row>
    <row r="84" spans="1:9">
      <c r="A84" s="23" t="s">
        <v>190</v>
      </c>
      <c r="B84" s="24">
        <v>64</v>
      </c>
      <c r="C84" s="24">
        <v>26</v>
      </c>
      <c r="D84" s="24">
        <v>25</v>
      </c>
      <c r="E84" s="24">
        <v>3</v>
      </c>
      <c r="F84" s="24">
        <v>0</v>
      </c>
      <c r="G84" s="24">
        <v>5</v>
      </c>
      <c r="H84" s="24">
        <v>3</v>
      </c>
      <c r="I84" s="24">
        <v>2</v>
      </c>
    </row>
    <row r="85" spans="1:9">
      <c r="A85" s="23" t="s">
        <v>191</v>
      </c>
      <c r="B85" s="24">
        <v>158</v>
      </c>
      <c r="C85" s="24">
        <v>71</v>
      </c>
      <c r="D85" s="24">
        <v>45</v>
      </c>
      <c r="E85" s="24">
        <v>2</v>
      </c>
      <c r="F85" s="24">
        <v>8</v>
      </c>
      <c r="G85" s="24">
        <v>14</v>
      </c>
      <c r="H85" s="24">
        <v>10</v>
      </c>
      <c r="I85" s="24">
        <v>8</v>
      </c>
    </row>
    <row r="86" spans="1:9">
      <c r="A86" s="23" t="s">
        <v>192</v>
      </c>
      <c r="B86" s="24">
        <v>120</v>
      </c>
      <c r="C86" s="24">
        <v>42</v>
      </c>
      <c r="D86" s="24">
        <v>41</v>
      </c>
      <c r="E86" s="24">
        <v>6</v>
      </c>
      <c r="F86" s="24">
        <v>2</v>
      </c>
      <c r="G86" s="24">
        <v>13</v>
      </c>
      <c r="H86" s="24">
        <v>14</v>
      </c>
      <c r="I86" s="24">
        <v>2</v>
      </c>
    </row>
    <row r="87" spans="1:9">
      <c r="A87" s="23" t="s">
        <v>193</v>
      </c>
      <c r="B87" s="24">
        <v>10</v>
      </c>
      <c r="C87" s="24">
        <v>2</v>
      </c>
      <c r="D87" s="24">
        <v>5</v>
      </c>
      <c r="E87" s="24">
        <v>0</v>
      </c>
      <c r="F87" s="24">
        <v>1</v>
      </c>
      <c r="G87" s="24">
        <v>2</v>
      </c>
      <c r="H87" s="24">
        <v>0</v>
      </c>
      <c r="I87" s="24">
        <v>0</v>
      </c>
    </row>
    <row r="88" spans="1:9">
      <c r="A88" s="23" t="s">
        <v>152</v>
      </c>
      <c r="B88" s="24">
        <v>39</v>
      </c>
      <c r="C88" s="24">
        <v>13</v>
      </c>
      <c r="D88" s="24">
        <v>12</v>
      </c>
      <c r="E88" s="24">
        <v>0</v>
      </c>
      <c r="F88" s="24">
        <v>1</v>
      </c>
      <c r="G88" s="24">
        <v>6</v>
      </c>
      <c r="H88" s="24">
        <v>6</v>
      </c>
      <c r="I88" s="24">
        <v>1</v>
      </c>
    </row>
    <row r="89" spans="1:9">
      <c r="A89" s="23" t="s">
        <v>128</v>
      </c>
      <c r="B89" s="24">
        <v>24</v>
      </c>
      <c r="C89" s="24">
        <v>5</v>
      </c>
      <c r="D89" s="24">
        <v>11</v>
      </c>
      <c r="E89" s="24">
        <v>0</v>
      </c>
      <c r="F89" s="24">
        <v>1</v>
      </c>
      <c r="G89" s="24">
        <v>1</v>
      </c>
      <c r="H89" s="24">
        <v>1</v>
      </c>
      <c r="I89" s="24">
        <v>5</v>
      </c>
    </row>
    <row r="90" spans="1:9">
      <c r="A90" s="8" t="s">
        <v>194</v>
      </c>
      <c r="B90" s="8"/>
      <c r="C90" s="8"/>
      <c r="D90" s="8"/>
      <c r="E90" s="8"/>
      <c r="F90" s="8"/>
      <c r="G90" s="8"/>
      <c r="H90" s="8"/>
      <c r="I90" s="8"/>
    </row>
    <row r="91" spans="1:9">
      <c r="A91" s="23" t="s">
        <v>195</v>
      </c>
      <c r="B91" s="24">
        <v>1341</v>
      </c>
      <c r="C91" s="24">
        <v>472</v>
      </c>
      <c r="D91" s="24">
        <v>624</v>
      </c>
      <c r="E91" s="24">
        <v>16</v>
      </c>
      <c r="F91" s="24">
        <v>38</v>
      </c>
      <c r="G91" s="24">
        <v>122</v>
      </c>
      <c r="H91" s="24">
        <v>35</v>
      </c>
      <c r="I91" s="24">
        <v>34</v>
      </c>
    </row>
    <row r="92" spans="1:9">
      <c r="A92" s="23" t="s">
        <v>196</v>
      </c>
      <c r="B92" s="24">
        <v>523</v>
      </c>
      <c r="C92" s="24">
        <v>194</v>
      </c>
      <c r="D92" s="24">
        <v>237</v>
      </c>
      <c r="E92" s="24">
        <v>7</v>
      </c>
      <c r="F92" s="24">
        <v>17</v>
      </c>
      <c r="G92" s="24">
        <v>40</v>
      </c>
      <c r="H92" s="24">
        <v>13</v>
      </c>
      <c r="I92" s="24">
        <v>15</v>
      </c>
    </row>
    <row r="93" spans="1:9">
      <c r="A93" s="23" t="s">
        <v>197</v>
      </c>
      <c r="B93" s="24">
        <v>116</v>
      </c>
      <c r="C93" s="24">
        <v>37</v>
      </c>
      <c r="D93" s="24">
        <v>57</v>
      </c>
      <c r="E93" s="24">
        <v>4</v>
      </c>
      <c r="F93" s="24">
        <v>2</v>
      </c>
      <c r="G93" s="24">
        <v>12</v>
      </c>
      <c r="H93" s="24">
        <v>4</v>
      </c>
      <c r="I93" s="24">
        <v>0</v>
      </c>
    </row>
    <row r="94" spans="1:9">
      <c r="A94" s="23" t="s">
        <v>198</v>
      </c>
      <c r="B94" s="24">
        <v>25</v>
      </c>
      <c r="C94" s="24">
        <v>12</v>
      </c>
      <c r="D94" s="24">
        <v>7</v>
      </c>
      <c r="E94" s="24">
        <v>0</v>
      </c>
      <c r="F94" s="24">
        <v>0</v>
      </c>
      <c r="G94" s="24">
        <v>1</v>
      </c>
      <c r="H94" s="24">
        <v>3</v>
      </c>
      <c r="I94" s="24">
        <v>2</v>
      </c>
    </row>
    <row r="95" spans="1:9">
      <c r="A95" s="23" t="s">
        <v>199</v>
      </c>
      <c r="B95" s="24">
        <v>68</v>
      </c>
      <c r="C95" s="24">
        <v>25</v>
      </c>
      <c r="D95" s="24">
        <v>30</v>
      </c>
      <c r="E95" s="24">
        <v>0</v>
      </c>
      <c r="F95" s="24">
        <v>2</v>
      </c>
      <c r="G95" s="24">
        <v>5</v>
      </c>
      <c r="H95" s="24">
        <v>3</v>
      </c>
      <c r="I95" s="24">
        <v>3</v>
      </c>
    </row>
    <row r="96" spans="1:9">
      <c r="A96" s="23" t="s">
        <v>200</v>
      </c>
      <c r="B96" s="24">
        <v>1248</v>
      </c>
      <c r="C96" s="24">
        <v>463</v>
      </c>
      <c r="D96" s="24">
        <v>594</v>
      </c>
      <c r="E96" s="24">
        <v>12</v>
      </c>
      <c r="F96" s="24">
        <v>35</v>
      </c>
      <c r="G96" s="24">
        <v>90</v>
      </c>
      <c r="H96" s="24">
        <v>29</v>
      </c>
      <c r="I96" s="24">
        <v>25</v>
      </c>
    </row>
    <row r="97" spans="1:9">
      <c r="A97" s="23" t="s">
        <v>201</v>
      </c>
      <c r="B97" s="24">
        <v>725</v>
      </c>
      <c r="C97" s="24">
        <v>259</v>
      </c>
      <c r="D97" s="24">
        <v>359</v>
      </c>
      <c r="E97" s="24">
        <v>9</v>
      </c>
      <c r="F97" s="24">
        <v>14</v>
      </c>
      <c r="G97" s="24">
        <v>55</v>
      </c>
      <c r="H97" s="24">
        <v>13</v>
      </c>
      <c r="I97" s="24">
        <v>16</v>
      </c>
    </row>
    <row r="98" spans="1:9">
      <c r="A98" s="23" t="s">
        <v>202</v>
      </c>
      <c r="B98" s="24">
        <v>550</v>
      </c>
      <c r="C98" s="24">
        <v>219</v>
      </c>
      <c r="D98" s="24">
        <v>218</v>
      </c>
      <c r="E98" s="24">
        <v>6</v>
      </c>
      <c r="F98" s="24">
        <v>19</v>
      </c>
      <c r="G98" s="24">
        <v>55</v>
      </c>
      <c r="H98" s="24">
        <v>19</v>
      </c>
      <c r="I98" s="24">
        <v>14</v>
      </c>
    </row>
    <row r="99" spans="1:9">
      <c r="A99" s="23" t="s">
        <v>203</v>
      </c>
      <c r="B99" s="24">
        <v>563</v>
      </c>
      <c r="C99" s="24">
        <v>212</v>
      </c>
      <c r="D99" s="24">
        <v>252</v>
      </c>
      <c r="E99" s="24">
        <v>8</v>
      </c>
      <c r="F99" s="24">
        <v>23</v>
      </c>
      <c r="G99" s="24">
        <v>43</v>
      </c>
      <c r="H99" s="24">
        <v>16</v>
      </c>
      <c r="I99" s="24">
        <v>9</v>
      </c>
    </row>
    <row r="100" spans="1:9">
      <c r="A100" s="23" t="s">
        <v>204</v>
      </c>
      <c r="B100" s="24">
        <v>319</v>
      </c>
      <c r="C100" s="24">
        <v>127</v>
      </c>
      <c r="D100" s="24">
        <v>128</v>
      </c>
      <c r="E100" s="24">
        <v>5</v>
      </c>
      <c r="F100" s="24">
        <v>9</v>
      </c>
      <c r="G100" s="24">
        <v>32</v>
      </c>
      <c r="H100" s="24">
        <v>8</v>
      </c>
      <c r="I100" s="24">
        <v>10</v>
      </c>
    </row>
    <row r="101" spans="1:9">
      <c r="A101" s="23" t="s">
        <v>205</v>
      </c>
      <c r="B101" s="24">
        <v>6</v>
      </c>
      <c r="C101" s="24">
        <v>1</v>
      </c>
      <c r="D101" s="24">
        <v>2</v>
      </c>
      <c r="E101" s="24">
        <v>1</v>
      </c>
      <c r="F101" s="24">
        <v>0</v>
      </c>
      <c r="G101" s="24">
        <v>2</v>
      </c>
      <c r="H101" s="24">
        <v>0</v>
      </c>
      <c r="I101" s="24">
        <v>0</v>
      </c>
    </row>
    <row r="102" spans="1:9">
      <c r="A102" s="23" t="s">
        <v>206</v>
      </c>
      <c r="B102" s="24">
        <v>42</v>
      </c>
      <c r="C102" s="24">
        <v>6</v>
      </c>
      <c r="D102" s="24">
        <v>21</v>
      </c>
      <c r="E102" s="24">
        <v>1</v>
      </c>
      <c r="F102" s="24">
        <v>1</v>
      </c>
      <c r="G102" s="24">
        <v>11</v>
      </c>
      <c r="H102" s="24">
        <v>1</v>
      </c>
      <c r="I102" s="24">
        <v>1</v>
      </c>
    </row>
    <row r="103" spans="1:9">
      <c r="A103" s="23" t="s">
        <v>152</v>
      </c>
      <c r="B103" s="24">
        <v>39</v>
      </c>
      <c r="C103" s="24">
        <v>14</v>
      </c>
      <c r="D103" s="24">
        <v>14</v>
      </c>
      <c r="E103" s="24">
        <v>0</v>
      </c>
      <c r="F103" s="24">
        <v>0</v>
      </c>
      <c r="G103" s="24">
        <v>6</v>
      </c>
      <c r="H103" s="24">
        <v>5</v>
      </c>
      <c r="I103" s="24">
        <v>0</v>
      </c>
    </row>
    <row r="104" spans="1:9">
      <c r="A104" s="23" t="s">
        <v>128</v>
      </c>
      <c r="B104" s="24">
        <v>193</v>
      </c>
      <c r="C104" s="24">
        <v>78</v>
      </c>
      <c r="D104" s="24">
        <v>72</v>
      </c>
      <c r="E104" s="24">
        <v>2</v>
      </c>
      <c r="F104" s="24">
        <v>4</v>
      </c>
      <c r="G104" s="24">
        <v>16</v>
      </c>
      <c r="H104" s="24">
        <v>10</v>
      </c>
      <c r="I104" s="24">
        <v>11</v>
      </c>
    </row>
    <row r="105" spans="1:9">
      <c r="A105" s="8" t="s">
        <v>207</v>
      </c>
      <c r="B105" s="8"/>
      <c r="C105" s="8"/>
      <c r="D105" s="8"/>
      <c r="E105" s="8"/>
      <c r="F105" s="8"/>
      <c r="G105" s="8"/>
      <c r="H105" s="8"/>
      <c r="I105" s="8"/>
    </row>
    <row r="106" spans="1:9">
      <c r="A106" s="23" t="s">
        <v>208</v>
      </c>
      <c r="B106" s="24">
        <v>1480</v>
      </c>
      <c r="C106" s="24">
        <v>577</v>
      </c>
      <c r="D106" s="24">
        <v>636</v>
      </c>
      <c r="E106" s="24">
        <v>25</v>
      </c>
      <c r="F106" s="24">
        <v>34</v>
      </c>
      <c r="G106" s="24">
        <v>143</v>
      </c>
      <c r="H106" s="24">
        <v>32</v>
      </c>
      <c r="I106" s="24">
        <v>33</v>
      </c>
    </row>
    <row r="107" spans="1:9">
      <c r="A107" s="23" t="s">
        <v>209</v>
      </c>
      <c r="B107" s="24">
        <v>1280</v>
      </c>
      <c r="C107" s="24">
        <v>500</v>
      </c>
      <c r="D107" s="24">
        <v>570</v>
      </c>
      <c r="E107" s="24">
        <v>21</v>
      </c>
      <c r="F107" s="24">
        <v>30</v>
      </c>
      <c r="G107" s="24">
        <v>105</v>
      </c>
      <c r="H107" s="24">
        <v>25</v>
      </c>
      <c r="I107" s="24">
        <v>29</v>
      </c>
    </row>
    <row r="108" spans="1:9">
      <c r="A108" s="23" t="s">
        <v>210</v>
      </c>
      <c r="B108" s="24">
        <v>1167</v>
      </c>
      <c r="C108" s="24">
        <v>430</v>
      </c>
      <c r="D108" s="24">
        <v>547</v>
      </c>
      <c r="E108" s="24">
        <v>23</v>
      </c>
      <c r="F108" s="24">
        <v>26</v>
      </c>
      <c r="G108" s="24">
        <v>90</v>
      </c>
      <c r="H108" s="24">
        <v>24</v>
      </c>
      <c r="I108" s="24">
        <v>27</v>
      </c>
    </row>
    <row r="109" spans="1:9">
      <c r="A109" s="23" t="s">
        <v>211</v>
      </c>
      <c r="B109" s="24">
        <v>715</v>
      </c>
      <c r="C109" s="24">
        <v>245</v>
      </c>
      <c r="D109" s="24">
        <v>349</v>
      </c>
      <c r="E109" s="24">
        <v>10</v>
      </c>
      <c r="F109" s="24">
        <v>21</v>
      </c>
      <c r="G109" s="24">
        <v>57</v>
      </c>
      <c r="H109" s="24">
        <v>8</v>
      </c>
      <c r="I109" s="24">
        <v>25</v>
      </c>
    </row>
    <row r="110" spans="1:9">
      <c r="A110" s="23" t="s">
        <v>212</v>
      </c>
      <c r="B110" s="24">
        <v>387</v>
      </c>
      <c r="C110" s="24">
        <v>147</v>
      </c>
      <c r="D110" s="24">
        <v>175</v>
      </c>
      <c r="E110" s="24">
        <v>9</v>
      </c>
      <c r="F110" s="24">
        <v>13</v>
      </c>
      <c r="G110" s="24">
        <v>21</v>
      </c>
      <c r="H110" s="24">
        <v>10</v>
      </c>
      <c r="I110" s="24">
        <v>12</v>
      </c>
    </row>
    <row r="111" spans="1:9">
      <c r="A111" s="23" t="s">
        <v>213</v>
      </c>
      <c r="B111" s="24">
        <v>404</v>
      </c>
      <c r="C111" s="24">
        <v>170</v>
      </c>
      <c r="D111" s="24">
        <v>120</v>
      </c>
      <c r="E111" s="24">
        <v>11</v>
      </c>
      <c r="F111" s="24">
        <v>23</v>
      </c>
      <c r="G111" s="24">
        <v>52</v>
      </c>
      <c r="H111" s="24">
        <v>11</v>
      </c>
      <c r="I111" s="24">
        <v>17</v>
      </c>
    </row>
    <row r="112" spans="1:9">
      <c r="A112" s="23" t="s">
        <v>214</v>
      </c>
      <c r="B112" s="24">
        <v>595</v>
      </c>
      <c r="C112" s="24">
        <v>236</v>
      </c>
      <c r="D112" s="24">
        <v>274</v>
      </c>
      <c r="E112" s="24">
        <v>7</v>
      </c>
      <c r="F112" s="24">
        <v>14</v>
      </c>
      <c r="G112" s="24">
        <v>42</v>
      </c>
      <c r="H112" s="24">
        <v>9</v>
      </c>
      <c r="I112" s="24">
        <v>13</v>
      </c>
    </row>
    <row r="113" spans="1:9">
      <c r="A113" s="23" t="s">
        <v>215</v>
      </c>
      <c r="B113" s="24">
        <v>215</v>
      </c>
      <c r="C113" s="24">
        <v>92</v>
      </c>
      <c r="D113" s="24">
        <v>85</v>
      </c>
      <c r="E113" s="24">
        <v>4</v>
      </c>
      <c r="F113" s="24">
        <v>7</v>
      </c>
      <c r="G113" s="24">
        <v>18</v>
      </c>
      <c r="H113" s="24">
        <v>3</v>
      </c>
      <c r="I113" s="24">
        <v>6</v>
      </c>
    </row>
    <row r="114" spans="1:9">
      <c r="A114" s="23" t="s">
        <v>216</v>
      </c>
      <c r="B114" s="24">
        <v>248</v>
      </c>
      <c r="C114" s="24">
        <v>103</v>
      </c>
      <c r="D114" s="24">
        <v>103</v>
      </c>
      <c r="E114" s="24">
        <v>4</v>
      </c>
      <c r="F114" s="24">
        <v>6</v>
      </c>
      <c r="G114" s="24">
        <v>21</v>
      </c>
      <c r="H114" s="24">
        <v>4</v>
      </c>
      <c r="I114" s="24">
        <v>7</v>
      </c>
    </row>
    <row r="115" spans="1:9">
      <c r="A115" s="23" t="s">
        <v>217</v>
      </c>
      <c r="B115" s="24">
        <v>255</v>
      </c>
      <c r="C115" s="24">
        <v>88</v>
      </c>
      <c r="D115" s="24">
        <v>118</v>
      </c>
      <c r="E115" s="24">
        <v>5</v>
      </c>
      <c r="F115" s="24">
        <v>6</v>
      </c>
      <c r="G115" s="24">
        <v>25</v>
      </c>
      <c r="H115" s="24">
        <v>4</v>
      </c>
      <c r="I115" s="24">
        <v>9</v>
      </c>
    </row>
    <row r="116" spans="1:9">
      <c r="A116" s="23" t="s">
        <v>218</v>
      </c>
      <c r="B116" s="24">
        <v>291</v>
      </c>
      <c r="C116" s="24">
        <v>101</v>
      </c>
      <c r="D116" s="24">
        <v>135</v>
      </c>
      <c r="E116" s="24">
        <v>6</v>
      </c>
      <c r="F116" s="24">
        <v>16</v>
      </c>
      <c r="G116" s="24">
        <v>23</v>
      </c>
      <c r="H116" s="24">
        <v>4</v>
      </c>
      <c r="I116" s="24">
        <v>6</v>
      </c>
    </row>
    <row r="117" spans="1:9">
      <c r="A117" s="23" t="s">
        <v>219</v>
      </c>
      <c r="B117" s="24">
        <v>338</v>
      </c>
      <c r="C117" s="24">
        <v>118</v>
      </c>
      <c r="D117" s="24">
        <v>159</v>
      </c>
      <c r="E117" s="24">
        <v>7</v>
      </c>
      <c r="F117" s="24">
        <v>10</v>
      </c>
      <c r="G117" s="24">
        <v>29</v>
      </c>
      <c r="H117" s="24">
        <v>10</v>
      </c>
      <c r="I117" s="24">
        <v>5</v>
      </c>
    </row>
    <row r="118" spans="1:9">
      <c r="A118" s="23" t="s">
        <v>220</v>
      </c>
      <c r="B118" s="24">
        <v>812</v>
      </c>
      <c r="C118" s="24">
        <v>283</v>
      </c>
      <c r="D118" s="24">
        <v>383</v>
      </c>
      <c r="E118" s="24">
        <v>16</v>
      </c>
      <c r="F118" s="24">
        <v>25</v>
      </c>
      <c r="G118" s="24">
        <v>63</v>
      </c>
      <c r="H118" s="24">
        <v>18</v>
      </c>
      <c r="I118" s="24">
        <v>24</v>
      </c>
    </row>
    <row r="119" spans="1:9">
      <c r="A119" s="23" t="s">
        <v>221</v>
      </c>
      <c r="B119" s="24">
        <v>816</v>
      </c>
      <c r="C119" s="24">
        <v>313</v>
      </c>
      <c r="D119" s="24">
        <v>371</v>
      </c>
      <c r="E119" s="24">
        <v>14</v>
      </c>
      <c r="F119" s="24">
        <v>26</v>
      </c>
      <c r="G119" s="24">
        <v>59</v>
      </c>
      <c r="H119" s="24">
        <v>15</v>
      </c>
      <c r="I119" s="24">
        <v>18</v>
      </c>
    </row>
    <row r="120" spans="1:9">
      <c r="A120" s="23" t="s">
        <v>152</v>
      </c>
      <c r="B120" s="24">
        <v>69</v>
      </c>
      <c r="C120" s="24">
        <v>24</v>
      </c>
      <c r="D120" s="24">
        <v>27</v>
      </c>
      <c r="E120" s="24">
        <v>1</v>
      </c>
      <c r="F120" s="24">
        <v>2</v>
      </c>
      <c r="G120" s="24">
        <v>5</v>
      </c>
      <c r="H120" s="24">
        <v>7</v>
      </c>
      <c r="I120" s="24">
        <v>3</v>
      </c>
    </row>
    <row r="121" spans="1:9">
      <c r="A121" s="23" t="s">
        <v>222</v>
      </c>
      <c r="B121" s="24">
        <v>246</v>
      </c>
      <c r="C121" s="24">
        <v>89</v>
      </c>
      <c r="D121" s="24">
        <v>110</v>
      </c>
      <c r="E121" s="24">
        <v>1</v>
      </c>
      <c r="F121" s="24">
        <v>6</v>
      </c>
      <c r="G121" s="24">
        <v>14</v>
      </c>
      <c r="H121" s="24">
        <v>16</v>
      </c>
      <c r="I121" s="24">
        <v>10</v>
      </c>
    </row>
    <row r="122" spans="1:9">
      <c r="A122" s="26" t="s">
        <v>128</v>
      </c>
      <c r="B122" s="27">
        <v>47</v>
      </c>
      <c r="C122" s="27">
        <v>14</v>
      </c>
      <c r="D122" s="27">
        <v>20</v>
      </c>
      <c r="E122" s="27">
        <v>1</v>
      </c>
      <c r="F122" s="27">
        <v>0</v>
      </c>
      <c r="G122" s="27">
        <v>7</v>
      </c>
      <c r="H122" s="27">
        <v>3</v>
      </c>
      <c r="I122" s="27">
        <v>2</v>
      </c>
    </row>
  </sheetData>
  <phoneticPr fontId="2"/>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8D7CA-C49D-4ACE-B95F-83C60788D15B}">
  <sheetPr codeName="Sheet29"/>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HYPERLINK("#'目次'!B35","[29]")</f>
        <v>[29]</v>
      </c>
    </row>
    <row r="3" spans="1:9">
      <c r="A3" s="6" t="s">
        <v>114</v>
      </c>
      <c r="B3" s="7" t="s">
        <v>373</v>
      </c>
    </row>
    <row r="4" spans="1:9">
      <c r="A4" s="6" t="s">
        <v>114</v>
      </c>
      <c r="B4" s="7" t="s">
        <v>374</v>
      </c>
    </row>
    <row r="5" spans="1:9" s="21" customFormat="1" ht="24">
      <c r="A5" s="19" t="s">
        <v>114</v>
      </c>
      <c r="B5" s="20" t="s">
        <v>118</v>
      </c>
      <c r="C5" s="20" t="s">
        <v>171</v>
      </c>
      <c r="D5" s="20" t="s">
        <v>172</v>
      </c>
      <c r="E5" s="20" t="s">
        <v>173</v>
      </c>
      <c r="F5" s="20" t="s">
        <v>174</v>
      </c>
      <c r="G5" s="20" t="s">
        <v>128</v>
      </c>
      <c r="H5" s="20" t="s">
        <v>375</v>
      </c>
      <c r="I5" s="20" t="s">
        <v>376</v>
      </c>
    </row>
    <row r="6" spans="1:9">
      <c r="A6" s="22" t="s">
        <v>121</v>
      </c>
      <c r="B6" s="9">
        <v>2677</v>
      </c>
      <c r="C6" s="9">
        <v>386</v>
      </c>
      <c r="D6" s="9">
        <v>919</v>
      </c>
      <c r="E6" s="9">
        <v>978</v>
      </c>
      <c r="F6" s="9">
        <v>347</v>
      </c>
      <c r="G6" s="9">
        <v>47</v>
      </c>
      <c r="H6" s="9">
        <v>1305</v>
      </c>
      <c r="I6" s="9">
        <v>1325</v>
      </c>
    </row>
    <row r="7" spans="1:9">
      <c r="A7" s="8" t="s">
        <v>122</v>
      </c>
      <c r="B7" s="8"/>
      <c r="C7" s="8"/>
      <c r="D7" s="8"/>
      <c r="E7" s="8"/>
      <c r="F7" s="8"/>
      <c r="G7" s="8"/>
      <c r="H7" s="8"/>
      <c r="I7" s="8"/>
    </row>
    <row r="8" spans="1:9">
      <c r="A8" s="23" t="s">
        <v>123</v>
      </c>
      <c r="B8" s="24">
        <v>380</v>
      </c>
      <c r="C8" s="24">
        <v>37</v>
      </c>
      <c r="D8" s="24">
        <v>116</v>
      </c>
      <c r="E8" s="24">
        <v>152</v>
      </c>
      <c r="F8" s="24">
        <v>69</v>
      </c>
      <c r="G8" s="24">
        <v>6</v>
      </c>
      <c r="H8" s="24">
        <v>153</v>
      </c>
      <c r="I8" s="24">
        <v>221</v>
      </c>
    </row>
    <row r="9" spans="1:9">
      <c r="A9" s="23" t="s">
        <v>124</v>
      </c>
      <c r="B9" s="24">
        <v>489</v>
      </c>
      <c r="C9" s="24">
        <v>47</v>
      </c>
      <c r="D9" s="24">
        <v>171</v>
      </c>
      <c r="E9" s="24">
        <v>196</v>
      </c>
      <c r="F9" s="24">
        <v>71</v>
      </c>
      <c r="G9" s="24">
        <v>4</v>
      </c>
      <c r="H9" s="24">
        <v>218</v>
      </c>
      <c r="I9" s="24">
        <v>267</v>
      </c>
    </row>
    <row r="10" spans="1:9">
      <c r="A10" s="23" t="s">
        <v>125</v>
      </c>
      <c r="B10" s="24">
        <v>1114</v>
      </c>
      <c r="C10" s="24">
        <v>153</v>
      </c>
      <c r="D10" s="24">
        <v>384</v>
      </c>
      <c r="E10" s="24">
        <v>425</v>
      </c>
      <c r="F10" s="24">
        <v>137</v>
      </c>
      <c r="G10" s="24">
        <v>15</v>
      </c>
      <c r="H10" s="24">
        <v>537</v>
      </c>
      <c r="I10" s="24">
        <v>562</v>
      </c>
    </row>
    <row r="11" spans="1:9">
      <c r="A11" s="23" t="s">
        <v>126</v>
      </c>
      <c r="B11" s="24">
        <v>521</v>
      </c>
      <c r="C11" s="24">
        <v>107</v>
      </c>
      <c r="D11" s="24">
        <v>194</v>
      </c>
      <c r="E11" s="24">
        <v>158</v>
      </c>
      <c r="F11" s="24">
        <v>48</v>
      </c>
      <c r="G11" s="24">
        <v>14</v>
      </c>
      <c r="H11" s="24">
        <v>301</v>
      </c>
      <c r="I11" s="24">
        <v>206</v>
      </c>
    </row>
    <row r="12" spans="1:9">
      <c r="A12" s="23" t="s">
        <v>127</v>
      </c>
      <c r="B12" s="24">
        <v>129</v>
      </c>
      <c r="C12" s="24">
        <v>36</v>
      </c>
      <c r="D12" s="24">
        <v>35</v>
      </c>
      <c r="E12" s="24">
        <v>37</v>
      </c>
      <c r="F12" s="24">
        <v>16</v>
      </c>
      <c r="G12" s="24">
        <v>5</v>
      </c>
      <c r="H12" s="24">
        <v>71</v>
      </c>
      <c r="I12" s="24">
        <v>53</v>
      </c>
    </row>
    <row r="13" spans="1:9">
      <c r="A13" s="23" t="s">
        <v>128</v>
      </c>
      <c r="B13" s="24">
        <v>44</v>
      </c>
      <c r="C13" s="24">
        <v>6</v>
      </c>
      <c r="D13" s="24">
        <v>19</v>
      </c>
      <c r="E13" s="24">
        <v>10</v>
      </c>
      <c r="F13" s="24">
        <v>6</v>
      </c>
      <c r="G13" s="24">
        <v>3</v>
      </c>
      <c r="H13" s="24">
        <v>25</v>
      </c>
      <c r="I13" s="24">
        <v>16</v>
      </c>
    </row>
    <row r="14" spans="1:9">
      <c r="A14" s="8" t="s">
        <v>129</v>
      </c>
      <c r="B14" s="8"/>
      <c r="C14" s="8"/>
      <c r="D14" s="8"/>
      <c r="E14" s="8"/>
      <c r="F14" s="8"/>
      <c r="G14" s="8"/>
      <c r="H14" s="8"/>
      <c r="I14" s="8"/>
    </row>
    <row r="15" spans="1:9">
      <c r="A15" s="23" t="s">
        <v>130</v>
      </c>
      <c r="B15" s="24">
        <v>799</v>
      </c>
      <c r="C15" s="24">
        <v>100</v>
      </c>
      <c r="D15" s="24">
        <v>218</v>
      </c>
      <c r="E15" s="24">
        <v>308</v>
      </c>
      <c r="F15" s="24">
        <v>163</v>
      </c>
      <c r="G15" s="24">
        <v>10</v>
      </c>
      <c r="H15" s="24">
        <v>318</v>
      </c>
      <c r="I15" s="24">
        <v>471</v>
      </c>
    </row>
    <row r="16" spans="1:9">
      <c r="A16" s="23" t="s">
        <v>131</v>
      </c>
      <c r="B16" s="24">
        <v>1245</v>
      </c>
      <c r="C16" s="24">
        <v>150</v>
      </c>
      <c r="D16" s="24">
        <v>461</v>
      </c>
      <c r="E16" s="24">
        <v>482</v>
      </c>
      <c r="F16" s="24">
        <v>133</v>
      </c>
      <c r="G16" s="24">
        <v>19</v>
      </c>
      <c r="H16" s="24">
        <v>611</v>
      </c>
      <c r="I16" s="24">
        <v>615</v>
      </c>
    </row>
    <row r="17" spans="1:9">
      <c r="A17" s="23" t="s">
        <v>132</v>
      </c>
      <c r="B17" s="24">
        <v>504</v>
      </c>
      <c r="C17" s="24">
        <v>106</v>
      </c>
      <c r="D17" s="24">
        <v>192</v>
      </c>
      <c r="E17" s="24">
        <v>161</v>
      </c>
      <c r="F17" s="24">
        <v>38</v>
      </c>
      <c r="G17" s="24">
        <v>7</v>
      </c>
      <c r="H17" s="24">
        <v>298</v>
      </c>
      <c r="I17" s="24">
        <v>199</v>
      </c>
    </row>
    <row r="18" spans="1:9">
      <c r="A18" s="23" t="s">
        <v>133</v>
      </c>
      <c r="B18" s="24">
        <v>82</v>
      </c>
      <c r="C18" s="24">
        <v>22</v>
      </c>
      <c r="D18" s="24">
        <v>32</v>
      </c>
      <c r="E18" s="24">
        <v>13</v>
      </c>
      <c r="F18" s="24">
        <v>8</v>
      </c>
      <c r="G18" s="24">
        <v>7</v>
      </c>
      <c r="H18" s="24">
        <v>54</v>
      </c>
      <c r="I18" s="24">
        <v>21</v>
      </c>
    </row>
    <row r="19" spans="1:9">
      <c r="A19" s="23" t="s">
        <v>128</v>
      </c>
      <c r="B19" s="24">
        <v>47</v>
      </c>
      <c r="C19" s="24">
        <v>8</v>
      </c>
      <c r="D19" s="24">
        <v>16</v>
      </c>
      <c r="E19" s="24">
        <v>14</v>
      </c>
      <c r="F19" s="24">
        <v>5</v>
      </c>
      <c r="G19" s="24">
        <v>4</v>
      </c>
      <c r="H19" s="24">
        <v>24</v>
      </c>
      <c r="I19" s="24">
        <v>19</v>
      </c>
    </row>
    <row r="20" spans="1:9">
      <c r="A20" s="8" t="s">
        <v>134</v>
      </c>
      <c r="B20" s="8"/>
      <c r="C20" s="8"/>
      <c r="D20" s="8"/>
      <c r="E20" s="8"/>
      <c r="F20" s="8"/>
      <c r="G20" s="8"/>
      <c r="H20" s="8"/>
      <c r="I20" s="8"/>
    </row>
    <row r="21" spans="1:9">
      <c r="A21" s="23" t="s">
        <v>135</v>
      </c>
      <c r="B21" s="24">
        <v>128</v>
      </c>
      <c r="C21" s="24">
        <v>22</v>
      </c>
      <c r="D21" s="24">
        <v>48</v>
      </c>
      <c r="E21" s="24">
        <v>37</v>
      </c>
      <c r="F21" s="24">
        <v>18</v>
      </c>
      <c r="G21" s="24">
        <v>3</v>
      </c>
      <c r="H21" s="24">
        <v>70</v>
      </c>
      <c r="I21" s="24">
        <v>55</v>
      </c>
    </row>
    <row r="22" spans="1:9">
      <c r="A22" s="23" t="s">
        <v>136</v>
      </c>
      <c r="B22" s="24">
        <v>138</v>
      </c>
      <c r="C22" s="24">
        <v>29</v>
      </c>
      <c r="D22" s="24">
        <v>43</v>
      </c>
      <c r="E22" s="24">
        <v>46</v>
      </c>
      <c r="F22" s="24">
        <v>16</v>
      </c>
      <c r="G22" s="24">
        <v>4</v>
      </c>
      <c r="H22" s="24">
        <v>72</v>
      </c>
      <c r="I22" s="24">
        <v>62</v>
      </c>
    </row>
    <row r="23" spans="1:9">
      <c r="A23" s="23" t="s">
        <v>137</v>
      </c>
      <c r="B23" s="24">
        <v>119</v>
      </c>
      <c r="C23" s="24">
        <v>15</v>
      </c>
      <c r="D23" s="24">
        <v>49</v>
      </c>
      <c r="E23" s="24">
        <v>38</v>
      </c>
      <c r="F23" s="24">
        <v>16</v>
      </c>
      <c r="G23" s="24">
        <v>1</v>
      </c>
      <c r="H23" s="24">
        <v>64</v>
      </c>
      <c r="I23" s="24">
        <v>54</v>
      </c>
    </row>
    <row r="24" spans="1:9">
      <c r="A24" s="23" t="s">
        <v>138</v>
      </c>
      <c r="B24" s="24">
        <v>142</v>
      </c>
      <c r="C24" s="24">
        <v>18</v>
      </c>
      <c r="D24" s="24">
        <v>64</v>
      </c>
      <c r="E24" s="24">
        <v>38</v>
      </c>
      <c r="F24" s="24">
        <v>18</v>
      </c>
      <c r="G24" s="24">
        <v>4</v>
      </c>
      <c r="H24" s="24">
        <v>82</v>
      </c>
      <c r="I24" s="24">
        <v>56</v>
      </c>
    </row>
    <row r="25" spans="1:9">
      <c r="A25" s="23" t="s">
        <v>139</v>
      </c>
      <c r="B25" s="24">
        <v>170</v>
      </c>
      <c r="C25" s="24">
        <v>23</v>
      </c>
      <c r="D25" s="24">
        <v>65</v>
      </c>
      <c r="E25" s="24">
        <v>64</v>
      </c>
      <c r="F25" s="24">
        <v>16</v>
      </c>
      <c r="G25" s="24">
        <v>2</v>
      </c>
      <c r="H25" s="24">
        <v>88</v>
      </c>
      <c r="I25" s="24">
        <v>80</v>
      </c>
    </row>
    <row r="26" spans="1:9">
      <c r="A26" s="23" t="s">
        <v>140</v>
      </c>
      <c r="B26" s="24">
        <v>192</v>
      </c>
      <c r="C26" s="24">
        <v>37</v>
      </c>
      <c r="D26" s="24">
        <v>71</v>
      </c>
      <c r="E26" s="24">
        <v>66</v>
      </c>
      <c r="F26" s="24">
        <v>15</v>
      </c>
      <c r="G26" s="24">
        <v>3</v>
      </c>
      <c r="H26" s="24">
        <v>108</v>
      </c>
      <c r="I26" s="24">
        <v>81</v>
      </c>
    </row>
    <row r="27" spans="1:9">
      <c r="A27" s="23" t="s">
        <v>141</v>
      </c>
      <c r="B27" s="24">
        <v>1405</v>
      </c>
      <c r="C27" s="24">
        <v>190</v>
      </c>
      <c r="D27" s="24">
        <v>456</v>
      </c>
      <c r="E27" s="24">
        <v>542</v>
      </c>
      <c r="F27" s="24">
        <v>195</v>
      </c>
      <c r="G27" s="24">
        <v>22</v>
      </c>
      <c r="H27" s="24">
        <v>646</v>
      </c>
      <c r="I27" s="24">
        <v>737</v>
      </c>
    </row>
    <row r="28" spans="1:9">
      <c r="A28" s="23" t="s">
        <v>142</v>
      </c>
      <c r="B28" s="24">
        <v>343</v>
      </c>
      <c r="C28" s="24">
        <v>46</v>
      </c>
      <c r="D28" s="24">
        <v>110</v>
      </c>
      <c r="E28" s="24">
        <v>134</v>
      </c>
      <c r="F28" s="24">
        <v>48</v>
      </c>
      <c r="G28" s="24">
        <v>5</v>
      </c>
      <c r="H28" s="24">
        <v>156</v>
      </c>
      <c r="I28" s="24">
        <v>182</v>
      </c>
    </row>
    <row r="29" spans="1:9">
      <c r="A29" s="23" t="s">
        <v>128</v>
      </c>
      <c r="B29" s="24">
        <v>40</v>
      </c>
      <c r="C29" s="24">
        <v>6</v>
      </c>
      <c r="D29" s="24">
        <v>13</v>
      </c>
      <c r="E29" s="24">
        <v>13</v>
      </c>
      <c r="F29" s="24">
        <v>5</v>
      </c>
      <c r="G29" s="24">
        <v>3</v>
      </c>
      <c r="H29" s="24">
        <v>19</v>
      </c>
      <c r="I29" s="24">
        <v>18</v>
      </c>
    </row>
    <row r="30" spans="1:9">
      <c r="A30" s="8" t="s">
        <v>143</v>
      </c>
      <c r="B30" s="8"/>
      <c r="C30" s="8"/>
      <c r="D30" s="8"/>
      <c r="E30" s="8"/>
      <c r="F30" s="8"/>
      <c r="G30" s="8"/>
      <c r="H30" s="8"/>
      <c r="I30" s="8"/>
    </row>
    <row r="31" spans="1:9">
      <c r="A31" s="23" t="s">
        <v>144</v>
      </c>
      <c r="B31" s="24">
        <v>429</v>
      </c>
      <c r="C31" s="24">
        <v>83</v>
      </c>
      <c r="D31" s="24">
        <v>142</v>
      </c>
      <c r="E31" s="24">
        <v>141</v>
      </c>
      <c r="F31" s="24">
        <v>57</v>
      </c>
      <c r="G31" s="24">
        <v>6</v>
      </c>
      <c r="H31" s="24">
        <v>225</v>
      </c>
      <c r="I31" s="24">
        <v>198</v>
      </c>
    </row>
    <row r="32" spans="1:9">
      <c r="A32" s="23" t="s">
        <v>145</v>
      </c>
      <c r="B32" s="24">
        <v>319</v>
      </c>
      <c r="C32" s="24">
        <v>50</v>
      </c>
      <c r="D32" s="24">
        <v>106</v>
      </c>
      <c r="E32" s="24">
        <v>114</v>
      </c>
      <c r="F32" s="24">
        <v>45</v>
      </c>
      <c r="G32" s="24">
        <v>4</v>
      </c>
      <c r="H32" s="24">
        <v>156</v>
      </c>
      <c r="I32" s="24">
        <v>159</v>
      </c>
    </row>
    <row r="33" spans="1:9">
      <c r="A33" s="23" t="s">
        <v>146</v>
      </c>
      <c r="B33" s="24">
        <v>504</v>
      </c>
      <c r="C33" s="24">
        <v>98</v>
      </c>
      <c r="D33" s="24">
        <v>161</v>
      </c>
      <c r="E33" s="24">
        <v>167</v>
      </c>
      <c r="F33" s="24">
        <v>70</v>
      </c>
      <c r="G33" s="24">
        <v>8</v>
      </c>
      <c r="H33" s="24">
        <v>259</v>
      </c>
      <c r="I33" s="24">
        <v>237</v>
      </c>
    </row>
    <row r="34" spans="1:9">
      <c r="A34" s="23" t="s">
        <v>147</v>
      </c>
      <c r="B34" s="24">
        <v>143</v>
      </c>
      <c r="C34" s="24">
        <v>20</v>
      </c>
      <c r="D34" s="24">
        <v>60</v>
      </c>
      <c r="E34" s="24">
        <v>49</v>
      </c>
      <c r="F34" s="24">
        <v>11</v>
      </c>
      <c r="G34" s="24">
        <v>3</v>
      </c>
      <c r="H34" s="24">
        <v>80</v>
      </c>
      <c r="I34" s="24">
        <v>60</v>
      </c>
    </row>
    <row r="35" spans="1:9">
      <c r="A35" s="23" t="s">
        <v>148</v>
      </c>
      <c r="B35" s="24">
        <v>168</v>
      </c>
      <c r="C35" s="24">
        <v>32</v>
      </c>
      <c r="D35" s="24">
        <v>63</v>
      </c>
      <c r="E35" s="24">
        <v>52</v>
      </c>
      <c r="F35" s="24">
        <v>18</v>
      </c>
      <c r="G35" s="24">
        <v>3</v>
      </c>
      <c r="H35" s="24">
        <v>95</v>
      </c>
      <c r="I35" s="24">
        <v>70</v>
      </c>
    </row>
    <row r="36" spans="1:9">
      <c r="A36" s="23" t="s">
        <v>149</v>
      </c>
      <c r="B36" s="24">
        <v>1270</v>
      </c>
      <c r="C36" s="24">
        <v>193</v>
      </c>
      <c r="D36" s="24">
        <v>433</v>
      </c>
      <c r="E36" s="24">
        <v>465</v>
      </c>
      <c r="F36" s="24">
        <v>162</v>
      </c>
      <c r="G36" s="24">
        <v>17</v>
      </c>
      <c r="H36" s="24">
        <v>626</v>
      </c>
      <c r="I36" s="24">
        <v>627</v>
      </c>
    </row>
    <row r="37" spans="1:9">
      <c r="A37" s="23" t="s">
        <v>150</v>
      </c>
      <c r="B37" s="24">
        <v>1642</v>
      </c>
      <c r="C37" s="24">
        <v>226</v>
      </c>
      <c r="D37" s="24">
        <v>576</v>
      </c>
      <c r="E37" s="24">
        <v>605</v>
      </c>
      <c r="F37" s="24">
        <v>212</v>
      </c>
      <c r="G37" s="24">
        <v>23</v>
      </c>
      <c r="H37" s="24">
        <v>802</v>
      </c>
      <c r="I37" s="24">
        <v>817</v>
      </c>
    </row>
    <row r="38" spans="1:9">
      <c r="A38" s="23" t="s">
        <v>151</v>
      </c>
      <c r="B38" s="24">
        <v>2266</v>
      </c>
      <c r="C38" s="24">
        <v>324</v>
      </c>
      <c r="D38" s="24">
        <v>783</v>
      </c>
      <c r="E38" s="24">
        <v>830</v>
      </c>
      <c r="F38" s="24">
        <v>299</v>
      </c>
      <c r="G38" s="24">
        <v>30</v>
      </c>
      <c r="H38" s="24">
        <v>1107</v>
      </c>
      <c r="I38" s="24">
        <v>1129</v>
      </c>
    </row>
    <row r="39" spans="1:9">
      <c r="A39" s="23" t="s">
        <v>152</v>
      </c>
      <c r="B39" s="24">
        <v>121</v>
      </c>
      <c r="C39" s="24">
        <v>24</v>
      </c>
      <c r="D39" s="24">
        <v>35</v>
      </c>
      <c r="E39" s="24">
        <v>45</v>
      </c>
      <c r="F39" s="24">
        <v>16</v>
      </c>
      <c r="G39" s="24">
        <v>1</v>
      </c>
      <c r="H39" s="24">
        <v>59</v>
      </c>
      <c r="I39" s="24">
        <v>61</v>
      </c>
    </row>
    <row r="40" spans="1:9">
      <c r="A40" s="23" t="s">
        <v>128</v>
      </c>
      <c r="B40" s="24">
        <v>46</v>
      </c>
      <c r="C40" s="24">
        <v>5</v>
      </c>
      <c r="D40" s="24">
        <v>18</v>
      </c>
      <c r="E40" s="24">
        <v>12</v>
      </c>
      <c r="F40" s="24">
        <v>5</v>
      </c>
      <c r="G40" s="24">
        <v>6</v>
      </c>
      <c r="H40" s="24">
        <v>23</v>
      </c>
      <c r="I40" s="24">
        <v>17</v>
      </c>
    </row>
    <row r="41" spans="1:9">
      <c r="A41" s="8" t="s">
        <v>153</v>
      </c>
      <c r="B41" s="8"/>
      <c r="C41" s="8"/>
      <c r="D41" s="8"/>
      <c r="E41" s="8"/>
      <c r="F41" s="8"/>
      <c r="G41" s="8"/>
      <c r="H41" s="8"/>
      <c r="I41" s="8"/>
    </row>
    <row r="42" spans="1:9">
      <c r="A42" s="23" t="s">
        <v>154</v>
      </c>
      <c r="B42" s="24">
        <v>1344</v>
      </c>
      <c r="C42" s="24">
        <v>217</v>
      </c>
      <c r="D42" s="24">
        <v>469</v>
      </c>
      <c r="E42" s="24">
        <v>473</v>
      </c>
      <c r="F42" s="24">
        <v>165</v>
      </c>
      <c r="G42" s="24">
        <v>20</v>
      </c>
      <c r="H42" s="24">
        <v>686</v>
      </c>
      <c r="I42" s="24">
        <v>638</v>
      </c>
    </row>
    <row r="43" spans="1:9">
      <c r="A43" s="23" t="s">
        <v>155</v>
      </c>
      <c r="B43" s="24">
        <v>1107</v>
      </c>
      <c r="C43" s="24">
        <v>127</v>
      </c>
      <c r="D43" s="24">
        <v>364</v>
      </c>
      <c r="E43" s="24">
        <v>438</v>
      </c>
      <c r="F43" s="24">
        <v>162</v>
      </c>
      <c r="G43" s="24">
        <v>16</v>
      </c>
      <c r="H43" s="24">
        <v>491</v>
      </c>
      <c r="I43" s="24">
        <v>600</v>
      </c>
    </row>
    <row r="44" spans="1:9">
      <c r="A44" s="23" t="s">
        <v>156</v>
      </c>
      <c r="B44" s="24">
        <v>1006</v>
      </c>
      <c r="C44" s="24">
        <v>158</v>
      </c>
      <c r="D44" s="24">
        <v>384</v>
      </c>
      <c r="E44" s="24">
        <v>346</v>
      </c>
      <c r="F44" s="24">
        <v>103</v>
      </c>
      <c r="G44" s="24">
        <v>15</v>
      </c>
      <c r="H44" s="24">
        <v>542</v>
      </c>
      <c r="I44" s="24">
        <v>449</v>
      </c>
    </row>
    <row r="45" spans="1:9">
      <c r="A45" s="23" t="s">
        <v>157</v>
      </c>
      <c r="B45" s="24">
        <v>541</v>
      </c>
      <c r="C45" s="24">
        <v>96</v>
      </c>
      <c r="D45" s="24">
        <v>198</v>
      </c>
      <c r="E45" s="24">
        <v>188</v>
      </c>
      <c r="F45" s="24">
        <v>51</v>
      </c>
      <c r="G45" s="24">
        <v>8</v>
      </c>
      <c r="H45" s="24">
        <v>294</v>
      </c>
      <c r="I45" s="24">
        <v>239</v>
      </c>
    </row>
    <row r="46" spans="1:9">
      <c r="A46" s="23" t="s">
        <v>158</v>
      </c>
      <c r="B46" s="24">
        <v>1510</v>
      </c>
      <c r="C46" s="24">
        <v>219</v>
      </c>
      <c r="D46" s="24">
        <v>527</v>
      </c>
      <c r="E46" s="24">
        <v>552</v>
      </c>
      <c r="F46" s="24">
        <v>189</v>
      </c>
      <c r="G46" s="24">
        <v>23</v>
      </c>
      <c r="H46" s="24">
        <v>746</v>
      </c>
      <c r="I46" s="24">
        <v>741</v>
      </c>
    </row>
    <row r="47" spans="1:9">
      <c r="A47" s="23" t="s">
        <v>159</v>
      </c>
      <c r="B47" s="24">
        <v>1011</v>
      </c>
      <c r="C47" s="24">
        <v>136</v>
      </c>
      <c r="D47" s="24">
        <v>350</v>
      </c>
      <c r="E47" s="24">
        <v>387</v>
      </c>
      <c r="F47" s="24">
        <v>127</v>
      </c>
      <c r="G47" s="24">
        <v>11</v>
      </c>
      <c r="H47" s="24">
        <v>486</v>
      </c>
      <c r="I47" s="24">
        <v>514</v>
      </c>
    </row>
    <row r="48" spans="1:9">
      <c r="A48" s="23" t="s">
        <v>160</v>
      </c>
      <c r="B48" s="24">
        <v>1234</v>
      </c>
      <c r="C48" s="24">
        <v>174</v>
      </c>
      <c r="D48" s="24">
        <v>428</v>
      </c>
      <c r="E48" s="24">
        <v>460</v>
      </c>
      <c r="F48" s="24">
        <v>158</v>
      </c>
      <c r="G48" s="24">
        <v>14</v>
      </c>
      <c r="H48" s="24">
        <v>602</v>
      </c>
      <c r="I48" s="24">
        <v>618</v>
      </c>
    </row>
    <row r="49" spans="1:9">
      <c r="A49" s="23" t="s">
        <v>161</v>
      </c>
      <c r="B49" s="24">
        <v>443</v>
      </c>
      <c r="C49" s="24">
        <v>68</v>
      </c>
      <c r="D49" s="24">
        <v>151</v>
      </c>
      <c r="E49" s="24">
        <v>153</v>
      </c>
      <c r="F49" s="24">
        <v>62</v>
      </c>
      <c r="G49" s="24">
        <v>9</v>
      </c>
      <c r="H49" s="24">
        <v>219</v>
      </c>
      <c r="I49" s="24">
        <v>215</v>
      </c>
    </row>
    <row r="50" spans="1:9">
      <c r="A50" s="23" t="s">
        <v>162</v>
      </c>
      <c r="B50" s="24">
        <v>1237</v>
      </c>
      <c r="C50" s="24">
        <v>174</v>
      </c>
      <c r="D50" s="24">
        <v>408</v>
      </c>
      <c r="E50" s="24">
        <v>474</v>
      </c>
      <c r="F50" s="24">
        <v>165</v>
      </c>
      <c r="G50" s="24">
        <v>16</v>
      </c>
      <c r="H50" s="24">
        <v>582</v>
      </c>
      <c r="I50" s="24">
        <v>639</v>
      </c>
    </row>
    <row r="51" spans="1:9">
      <c r="A51" s="23" t="s">
        <v>152</v>
      </c>
      <c r="B51" s="24">
        <v>81</v>
      </c>
      <c r="C51" s="24">
        <v>22</v>
      </c>
      <c r="D51" s="24">
        <v>24</v>
      </c>
      <c r="E51" s="24">
        <v>22</v>
      </c>
      <c r="F51" s="24">
        <v>11</v>
      </c>
      <c r="G51" s="24">
        <v>2</v>
      </c>
      <c r="H51" s="24">
        <v>46</v>
      </c>
      <c r="I51" s="24">
        <v>33</v>
      </c>
    </row>
    <row r="52" spans="1:9">
      <c r="A52" s="23" t="s">
        <v>163</v>
      </c>
      <c r="B52" s="24">
        <v>67</v>
      </c>
      <c r="C52" s="24">
        <v>4</v>
      </c>
      <c r="D52" s="24">
        <v>16</v>
      </c>
      <c r="E52" s="24">
        <v>23</v>
      </c>
      <c r="F52" s="24">
        <v>21</v>
      </c>
      <c r="G52" s="24">
        <v>3</v>
      </c>
      <c r="H52" s="24">
        <v>20</v>
      </c>
      <c r="I52" s="24">
        <v>44</v>
      </c>
    </row>
    <row r="53" spans="1:9">
      <c r="A53" s="23" t="s">
        <v>128</v>
      </c>
      <c r="B53" s="24">
        <v>52</v>
      </c>
      <c r="C53" s="24">
        <v>7</v>
      </c>
      <c r="D53" s="24">
        <v>18</v>
      </c>
      <c r="E53" s="24">
        <v>18</v>
      </c>
      <c r="F53" s="24">
        <v>6</v>
      </c>
      <c r="G53" s="24">
        <v>3</v>
      </c>
      <c r="H53" s="24">
        <v>25</v>
      </c>
      <c r="I53" s="24">
        <v>24</v>
      </c>
    </row>
    <row r="54" spans="1:9">
      <c r="A54" s="8" t="s">
        <v>164</v>
      </c>
      <c r="B54" s="8"/>
      <c r="C54" s="8"/>
      <c r="D54" s="8"/>
      <c r="E54" s="8"/>
      <c r="F54" s="8"/>
      <c r="G54" s="8"/>
      <c r="H54" s="8"/>
      <c r="I54" s="8"/>
    </row>
    <row r="55" spans="1:9">
      <c r="A55" s="23" t="s">
        <v>165</v>
      </c>
      <c r="B55" s="24">
        <v>209</v>
      </c>
      <c r="C55" s="24">
        <v>37</v>
      </c>
      <c r="D55" s="24">
        <v>56</v>
      </c>
      <c r="E55" s="24">
        <v>80</v>
      </c>
      <c r="F55" s="24">
        <v>34</v>
      </c>
      <c r="G55" s="24">
        <v>2</v>
      </c>
      <c r="H55" s="24">
        <v>93</v>
      </c>
      <c r="I55" s="24">
        <v>114</v>
      </c>
    </row>
    <row r="56" spans="1:9">
      <c r="A56" s="23" t="s">
        <v>166</v>
      </c>
      <c r="B56" s="24">
        <v>1043</v>
      </c>
      <c r="C56" s="24">
        <v>130</v>
      </c>
      <c r="D56" s="24">
        <v>351</v>
      </c>
      <c r="E56" s="24">
        <v>403</v>
      </c>
      <c r="F56" s="24">
        <v>150</v>
      </c>
      <c r="G56" s="24">
        <v>9</v>
      </c>
      <c r="H56" s="24">
        <v>481</v>
      </c>
      <c r="I56" s="24">
        <v>553</v>
      </c>
    </row>
    <row r="57" spans="1:9">
      <c r="A57" s="23" t="s">
        <v>167</v>
      </c>
      <c r="B57" s="24">
        <v>963</v>
      </c>
      <c r="C57" s="24">
        <v>134</v>
      </c>
      <c r="D57" s="24">
        <v>344</v>
      </c>
      <c r="E57" s="24">
        <v>362</v>
      </c>
      <c r="F57" s="24">
        <v>119</v>
      </c>
      <c r="G57" s="24">
        <v>4</v>
      </c>
      <c r="H57" s="24">
        <v>478</v>
      </c>
      <c r="I57" s="24">
        <v>481</v>
      </c>
    </row>
    <row r="58" spans="1:9">
      <c r="A58" s="23" t="s">
        <v>168</v>
      </c>
      <c r="B58" s="24">
        <v>338</v>
      </c>
      <c r="C58" s="24">
        <v>64</v>
      </c>
      <c r="D58" s="24">
        <v>130</v>
      </c>
      <c r="E58" s="24">
        <v>109</v>
      </c>
      <c r="F58" s="24">
        <v>30</v>
      </c>
      <c r="G58" s="24">
        <v>5</v>
      </c>
      <c r="H58" s="24">
        <v>194</v>
      </c>
      <c r="I58" s="24">
        <v>139</v>
      </c>
    </row>
    <row r="59" spans="1:9">
      <c r="A59" s="23" t="s">
        <v>169</v>
      </c>
      <c r="B59" s="24">
        <v>94</v>
      </c>
      <c r="C59" s="24">
        <v>21</v>
      </c>
      <c r="D59" s="24">
        <v>36</v>
      </c>
      <c r="E59" s="24">
        <v>23</v>
      </c>
      <c r="F59" s="24">
        <v>12</v>
      </c>
      <c r="G59" s="24">
        <v>2</v>
      </c>
      <c r="H59" s="24">
        <v>57</v>
      </c>
      <c r="I59" s="24">
        <v>35</v>
      </c>
    </row>
    <row r="60" spans="1:9">
      <c r="A60" s="23" t="s">
        <v>128</v>
      </c>
      <c r="B60" s="24">
        <v>30</v>
      </c>
      <c r="C60" s="24">
        <v>0</v>
      </c>
      <c r="D60" s="24">
        <v>2</v>
      </c>
      <c r="E60" s="24">
        <v>1</v>
      </c>
      <c r="F60" s="24">
        <v>2</v>
      </c>
      <c r="G60" s="24">
        <v>25</v>
      </c>
      <c r="H60" s="24">
        <v>2</v>
      </c>
      <c r="I60" s="24">
        <v>3</v>
      </c>
    </row>
    <row r="61" spans="1:9">
      <c r="A61" s="8" t="s">
        <v>170</v>
      </c>
      <c r="B61" s="8"/>
      <c r="C61" s="8"/>
      <c r="D61" s="8"/>
      <c r="E61" s="8"/>
      <c r="F61" s="8"/>
      <c r="G61" s="8"/>
      <c r="H61" s="8"/>
      <c r="I61" s="8"/>
    </row>
    <row r="62" spans="1:9">
      <c r="A62" s="23" t="s">
        <v>171</v>
      </c>
      <c r="B62" s="24">
        <v>386</v>
      </c>
      <c r="C62" s="24">
        <v>386</v>
      </c>
      <c r="D62" s="24">
        <v>0</v>
      </c>
      <c r="E62" s="24">
        <v>0</v>
      </c>
      <c r="F62" s="24">
        <v>0</v>
      </c>
      <c r="G62" s="24">
        <v>0</v>
      </c>
      <c r="H62" s="24">
        <v>386</v>
      </c>
      <c r="I62" s="24">
        <v>0</v>
      </c>
    </row>
    <row r="63" spans="1:9">
      <c r="A63" s="23" t="s">
        <v>172</v>
      </c>
      <c r="B63" s="24">
        <v>919</v>
      </c>
      <c r="C63" s="24">
        <v>0</v>
      </c>
      <c r="D63" s="24">
        <v>919</v>
      </c>
      <c r="E63" s="24">
        <v>0</v>
      </c>
      <c r="F63" s="24">
        <v>0</v>
      </c>
      <c r="G63" s="24">
        <v>0</v>
      </c>
      <c r="H63" s="24">
        <v>919</v>
      </c>
      <c r="I63" s="24">
        <v>0</v>
      </c>
    </row>
    <row r="64" spans="1:9">
      <c r="A64" s="23" t="s">
        <v>173</v>
      </c>
      <c r="B64" s="24">
        <v>978</v>
      </c>
      <c r="C64" s="24">
        <v>0</v>
      </c>
      <c r="D64" s="24">
        <v>0</v>
      </c>
      <c r="E64" s="24">
        <v>978</v>
      </c>
      <c r="F64" s="24">
        <v>0</v>
      </c>
      <c r="G64" s="24">
        <v>0</v>
      </c>
      <c r="H64" s="24">
        <v>0</v>
      </c>
      <c r="I64" s="24">
        <v>978</v>
      </c>
    </row>
    <row r="65" spans="1:9">
      <c r="A65" s="23" t="s">
        <v>174</v>
      </c>
      <c r="B65" s="24">
        <v>347</v>
      </c>
      <c r="C65" s="24">
        <v>0</v>
      </c>
      <c r="D65" s="24">
        <v>0</v>
      </c>
      <c r="E65" s="24">
        <v>0</v>
      </c>
      <c r="F65" s="24">
        <v>347</v>
      </c>
      <c r="G65" s="24">
        <v>0</v>
      </c>
      <c r="H65" s="24">
        <v>0</v>
      </c>
      <c r="I65" s="24">
        <v>347</v>
      </c>
    </row>
    <row r="66" spans="1:9">
      <c r="A66" s="23" t="s">
        <v>128</v>
      </c>
      <c r="B66" s="24">
        <v>47</v>
      </c>
      <c r="C66" s="24">
        <v>0</v>
      </c>
      <c r="D66" s="24">
        <v>0</v>
      </c>
      <c r="E66" s="24">
        <v>0</v>
      </c>
      <c r="F66" s="24">
        <v>0</v>
      </c>
      <c r="G66" s="24">
        <v>47</v>
      </c>
      <c r="H66" s="24">
        <v>0</v>
      </c>
      <c r="I66" s="24">
        <v>0</v>
      </c>
    </row>
    <row r="67" spans="1:9">
      <c r="A67" s="8" t="s">
        <v>175</v>
      </c>
      <c r="B67" s="8"/>
      <c r="C67" s="8"/>
      <c r="D67" s="8"/>
      <c r="E67" s="8"/>
      <c r="F67" s="8"/>
      <c r="G67" s="8"/>
      <c r="H67" s="8"/>
      <c r="I67" s="8"/>
    </row>
    <row r="68" spans="1:9">
      <c r="A68" s="23" t="s">
        <v>176</v>
      </c>
      <c r="B68" s="24">
        <v>425</v>
      </c>
      <c r="C68" s="24">
        <v>40</v>
      </c>
      <c r="D68" s="24">
        <v>142</v>
      </c>
      <c r="E68" s="24">
        <v>183</v>
      </c>
      <c r="F68" s="24">
        <v>59</v>
      </c>
      <c r="G68" s="24">
        <v>1</v>
      </c>
      <c r="H68" s="24">
        <v>182</v>
      </c>
      <c r="I68" s="24">
        <v>242</v>
      </c>
    </row>
    <row r="69" spans="1:9">
      <c r="A69" s="23" t="s">
        <v>177</v>
      </c>
      <c r="B69" s="24">
        <v>811</v>
      </c>
      <c r="C69" s="24">
        <v>108</v>
      </c>
      <c r="D69" s="24">
        <v>284</v>
      </c>
      <c r="E69" s="24">
        <v>318</v>
      </c>
      <c r="F69" s="24">
        <v>97</v>
      </c>
      <c r="G69" s="24">
        <v>4</v>
      </c>
      <c r="H69" s="24">
        <v>392</v>
      </c>
      <c r="I69" s="24">
        <v>415</v>
      </c>
    </row>
    <row r="70" spans="1:9">
      <c r="A70" s="23" t="s">
        <v>178</v>
      </c>
      <c r="B70" s="24">
        <v>207</v>
      </c>
      <c r="C70" s="24">
        <v>32</v>
      </c>
      <c r="D70" s="24">
        <v>71</v>
      </c>
      <c r="E70" s="24">
        <v>77</v>
      </c>
      <c r="F70" s="24">
        <v>26</v>
      </c>
      <c r="G70" s="24">
        <v>1</v>
      </c>
      <c r="H70" s="24">
        <v>103</v>
      </c>
      <c r="I70" s="24">
        <v>103</v>
      </c>
    </row>
    <row r="71" spans="1:9">
      <c r="A71" s="23" t="s">
        <v>179</v>
      </c>
      <c r="B71" s="24">
        <v>154</v>
      </c>
      <c r="C71" s="24">
        <v>19</v>
      </c>
      <c r="D71" s="24">
        <v>49</v>
      </c>
      <c r="E71" s="24">
        <v>64</v>
      </c>
      <c r="F71" s="24">
        <v>22</v>
      </c>
      <c r="G71" s="24">
        <v>0</v>
      </c>
      <c r="H71" s="24">
        <v>68</v>
      </c>
      <c r="I71" s="24">
        <v>86</v>
      </c>
    </row>
    <row r="72" spans="1:9">
      <c r="A72" s="23" t="s">
        <v>180</v>
      </c>
      <c r="B72" s="24">
        <v>318</v>
      </c>
      <c r="C72" s="24">
        <v>45</v>
      </c>
      <c r="D72" s="24">
        <v>96</v>
      </c>
      <c r="E72" s="24">
        <v>132</v>
      </c>
      <c r="F72" s="24">
        <v>45</v>
      </c>
      <c r="G72" s="24">
        <v>0</v>
      </c>
      <c r="H72" s="24">
        <v>141</v>
      </c>
      <c r="I72" s="24">
        <v>177</v>
      </c>
    </row>
    <row r="73" spans="1:9">
      <c r="A73" s="23" t="s">
        <v>181</v>
      </c>
      <c r="B73" s="24">
        <v>203</v>
      </c>
      <c r="C73" s="24">
        <v>37</v>
      </c>
      <c r="D73" s="24">
        <v>68</v>
      </c>
      <c r="E73" s="24">
        <v>68</v>
      </c>
      <c r="F73" s="24">
        <v>29</v>
      </c>
      <c r="G73" s="24">
        <v>1</v>
      </c>
      <c r="H73" s="24">
        <v>105</v>
      </c>
      <c r="I73" s="24">
        <v>97</v>
      </c>
    </row>
    <row r="74" spans="1:9">
      <c r="A74" s="23" t="s">
        <v>182</v>
      </c>
      <c r="B74" s="24">
        <v>79</v>
      </c>
      <c r="C74" s="24">
        <v>16</v>
      </c>
      <c r="D74" s="24">
        <v>18</v>
      </c>
      <c r="E74" s="24">
        <v>28</v>
      </c>
      <c r="F74" s="24">
        <v>16</v>
      </c>
      <c r="G74" s="24">
        <v>1</v>
      </c>
      <c r="H74" s="24">
        <v>34</v>
      </c>
      <c r="I74" s="24">
        <v>44</v>
      </c>
    </row>
    <row r="75" spans="1:9">
      <c r="A75" s="23" t="s">
        <v>183</v>
      </c>
      <c r="B75" s="24">
        <v>68</v>
      </c>
      <c r="C75" s="24">
        <v>10</v>
      </c>
      <c r="D75" s="24">
        <v>16</v>
      </c>
      <c r="E75" s="24">
        <v>28</v>
      </c>
      <c r="F75" s="24">
        <v>14</v>
      </c>
      <c r="G75" s="24">
        <v>0</v>
      </c>
      <c r="H75" s="24">
        <v>26</v>
      </c>
      <c r="I75" s="24">
        <v>42</v>
      </c>
    </row>
    <row r="76" spans="1:9">
      <c r="A76" s="23" t="s">
        <v>184</v>
      </c>
      <c r="B76" s="24">
        <v>586</v>
      </c>
      <c r="C76" s="24">
        <v>83</v>
      </c>
      <c r="D76" s="24">
        <v>185</v>
      </c>
      <c r="E76" s="24">
        <v>227</v>
      </c>
      <c r="F76" s="24">
        <v>89</v>
      </c>
      <c r="G76" s="24">
        <v>2</v>
      </c>
      <c r="H76" s="24">
        <v>268</v>
      </c>
      <c r="I76" s="24">
        <v>316</v>
      </c>
    </row>
    <row r="77" spans="1:9">
      <c r="A77" s="23" t="s">
        <v>185</v>
      </c>
      <c r="B77" s="24">
        <v>276</v>
      </c>
      <c r="C77" s="24">
        <v>44</v>
      </c>
      <c r="D77" s="24">
        <v>88</v>
      </c>
      <c r="E77" s="24">
        <v>103</v>
      </c>
      <c r="F77" s="24">
        <v>41</v>
      </c>
      <c r="G77" s="24">
        <v>0</v>
      </c>
      <c r="H77" s="24">
        <v>132</v>
      </c>
      <c r="I77" s="24">
        <v>144</v>
      </c>
    </row>
    <row r="78" spans="1:9">
      <c r="A78" s="23" t="s">
        <v>152</v>
      </c>
      <c r="B78" s="24">
        <v>197</v>
      </c>
      <c r="C78" s="24">
        <v>29</v>
      </c>
      <c r="D78" s="24">
        <v>74</v>
      </c>
      <c r="E78" s="24">
        <v>72</v>
      </c>
      <c r="F78" s="24">
        <v>21</v>
      </c>
      <c r="G78" s="24">
        <v>1</v>
      </c>
      <c r="H78" s="24">
        <v>103</v>
      </c>
      <c r="I78" s="24">
        <v>93</v>
      </c>
    </row>
    <row r="79" spans="1:9">
      <c r="A79" s="23" t="s">
        <v>186</v>
      </c>
      <c r="B79" s="24">
        <v>944</v>
      </c>
      <c r="C79" s="24">
        <v>147</v>
      </c>
      <c r="D79" s="24">
        <v>327</v>
      </c>
      <c r="E79" s="24">
        <v>319</v>
      </c>
      <c r="F79" s="24">
        <v>128</v>
      </c>
      <c r="G79" s="24">
        <v>23</v>
      </c>
      <c r="H79" s="24">
        <v>474</v>
      </c>
      <c r="I79" s="24">
        <v>447</v>
      </c>
    </row>
    <row r="80" spans="1:9">
      <c r="A80" s="23" t="s">
        <v>128</v>
      </c>
      <c r="B80" s="24">
        <v>41</v>
      </c>
      <c r="C80" s="24">
        <v>9</v>
      </c>
      <c r="D80" s="24">
        <v>8</v>
      </c>
      <c r="E80" s="24">
        <v>7</v>
      </c>
      <c r="F80" s="24">
        <v>2</v>
      </c>
      <c r="G80" s="24">
        <v>15</v>
      </c>
      <c r="H80" s="24">
        <v>17</v>
      </c>
      <c r="I80" s="24">
        <v>9</v>
      </c>
    </row>
    <row r="81" spans="1:9">
      <c r="A81" s="8" t="s">
        <v>187</v>
      </c>
      <c r="B81" s="8"/>
      <c r="C81" s="8"/>
      <c r="D81" s="8"/>
      <c r="E81" s="8"/>
      <c r="F81" s="8"/>
      <c r="G81" s="8"/>
      <c r="H81" s="8"/>
      <c r="I81" s="8"/>
    </row>
    <row r="82" spans="1:9">
      <c r="A82" s="23" t="s">
        <v>188</v>
      </c>
      <c r="B82" s="24">
        <v>2041</v>
      </c>
      <c r="C82" s="24">
        <v>272</v>
      </c>
      <c r="D82" s="24">
        <v>672</v>
      </c>
      <c r="E82" s="24">
        <v>782</v>
      </c>
      <c r="F82" s="24">
        <v>281</v>
      </c>
      <c r="G82" s="24">
        <v>34</v>
      </c>
      <c r="H82" s="24">
        <v>944</v>
      </c>
      <c r="I82" s="24">
        <v>1063</v>
      </c>
    </row>
    <row r="83" spans="1:9">
      <c r="A83" s="23" t="s">
        <v>189</v>
      </c>
      <c r="B83" s="24">
        <v>221</v>
      </c>
      <c r="C83" s="24">
        <v>21</v>
      </c>
      <c r="D83" s="24">
        <v>92</v>
      </c>
      <c r="E83" s="24">
        <v>81</v>
      </c>
      <c r="F83" s="24">
        <v>24</v>
      </c>
      <c r="G83" s="24">
        <v>3</v>
      </c>
      <c r="H83" s="24">
        <v>113</v>
      </c>
      <c r="I83" s="24">
        <v>105</v>
      </c>
    </row>
    <row r="84" spans="1:9">
      <c r="A84" s="23" t="s">
        <v>190</v>
      </c>
      <c r="B84" s="24">
        <v>64</v>
      </c>
      <c r="C84" s="24">
        <v>15</v>
      </c>
      <c r="D84" s="24">
        <v>27</v>
      </c>
      <c r="E84" s="24">
        <v>15</v>
      </c>
      <c r="F84" s="24">
        <v>6</v>
      </c>
      <c r="G84" s="24">
        <v>1</v>
      </c>
      <c r="H84" s="24">
        <v>42</v>
      </c>
      <c r="I84" s="24">
        <v>21</v>
      </c>
    </row>
    <row r="85" spans="1:9">
      <c r="A85" s="23" t="s">
        <v>191</v>
      </c>
      <c r="B85" s="24">
        <v>158</v>
      </c>
      <c r="C85" s="24">
        <v>39</v>
      </c>
      <c r="D85" s="24">
        <v>57</v>
      </c>
      <c r="E85" s="24">
        <v>46</v>
      </c>
      <c r="F85" s="24">
        <v>13</v>
      </c>
      <c r="G85" s="24">
        <v>3</v>
      </c>
      <c r="H85" s="24">
        <v>96</v>
      </c>
      <c r="I85" s="24">
        <v>59</v>
      </c>
    </row>
    <row r="86" spans="1:9">
      <c r="A86" s="23" t="s">
        <v>192</v>
      </c>
      <c r="B86" s="24">
        <v>120</v>
      </c>
      <c r="C86" s="24">
        <v>31</v>
      </c>
      <c r="D86" s="24">
        <v>48</v>
      </c>
      <c r="E86" s="24">
        <v>30</v>
      </c>
      <c r="F86" s="24">
        <v>10</v>
      </c>
      <c r="G86" s="24">
        <v>1</v>
      </c>
      <c r="H86" s="24">
        <v>79</v>
      </c>
      <c r="I86" s="24">
        <v>40</v>
      </c>
    </row>
    <row r="87" spans="1:9">
      <c r="A87" s="23" t="s">
        <v>193</v>
      </c>
      <c r="B87" s="24">
        <v>10</v>
      </c>
      <c r="C87" s="24">
        <v>1</v>
      </c>
      <c r="D87" s="24">
        <v>3</v>
      </c>
      <c r="E87" s="24">
        <v>5</v>
      </c>
      <c r="F87" s="24">
        <v>1</v>
      </c>
      <c r="G87" s="24">
        <v>0</v>
      </c>
      <c r="H87" s="24">
        <v>4</v>
      </c>
      <c r="I87" s="24">
        <v>6</v>
      </c>
    </row>
    <row r="88" spans="1:9">
      <c r="A88" s="23" t="s">
        <v>152</v>
      </c>
      <c r="B88" s="24">
        <v>39</v>
      </c>
      <c r="C88" s="24">
        <v>4</v>
      </c>
      <c r="D88" s="24">
        <v>13</v>
      </c>
      <c r="E88" s="24">
        <v>14</v>
      </c>
      <c r="F88" s="24">
        <v>7</v>
      </c>
      <c r="G88" s="24">
        <v>1</v>
      </c>
      <c r="H88" s="24">
        <v>17</v>
      </c>
      <c r="I88" s="24">
        <v>21</v>
      </c>
    </row>
    <row r="89" spans="1:9">
      <c r="A89" s="23" t="s">
        <v>128</v>
      </c>
      <c r="B89" s="24">
        <v>24</v>
      </c>
      <c r="C89" s="24">
        <v>3</v>
      </c>
      <c r="D89" s="24">
        <v>7</v>
      </c>
      <c r="E89" s="24">
        <v>5</v>
      </c>
      <c r="F89" s="24">
        <v>5</v>
      </c>
      <c r="G89" s="24">
        <v>4</v>
      </c>
      <c r="H89" s="24">
        <v>10</v>
      </c>
      <c r="I89" s="24">
        <v>10</v>
      </c>
    </row>
    <row r="90" spans="1:9">
      <c r="A90" s="8" t="s">
        <v>194</v>
      </c>
      <c r="B90" s="8"/>
      <c r="C90" s="8"/>
      <c r="D90" s="8"/>
      <c r="E90" s="8"/>
      <c r="F90" s="8"/>
      <c r="G90" s="8"/>
      <c r="H90" s="8"/>
      <c r="I90" s="8"/>
    </row>
    <row r="91" spans="1:9">
      <c r="A91" s="23" t="s">
        <v>195</v>
      </c>
      <c r="B91" s="24">
        <v>1341</v>
      </c>
      <c r="C91" s="24">
        <v>181</v>
      </c>
      <c r="D91" s="24">
        <v>471</v>
      </c>
      <c r="E91" s="24">
        <v>507</v>
      </c>
      <c r="F91" s="24">
        <v>166</v>
      </c>
      <c r="G91" s="24">
        <v>16</v>
      </c>
      <c r="H91" s="24">
        <v>652</v>
      </c>
      <c r="I91" s="24">
        <v>673</v>
      </c>
    </row>
    <row r="92" spans="1:9">
      <c r="A92" s="23" t="s">
        <v>196</v>
      </c>
      <c r="B92" s="24">
        <v>523</v>
      </c>
      <c r="C92" s="24">
        <v>81</v>
      </c>
      <c r="D92" s="24">
        <v>167</v>
      </c>
      <c r="E92" s="24">
        <v>194</v>
      </c>
      <c r="F92" s="24">
        <v>72</v>
      </c>
      <c r="G92" s="24">
        <v>9</v>
      </c>
      <c r="H92" s="24">
        <v>248</v>
      </c>
      <c r="I92" s="24">
        <v>266</v>
      </c>
    </row>
    <row r="93" spans="1:9">
      <c r="A93" s="23" t="s">
        <v>197</v>
      </c>
      <c r="B93" s="24">
        <v>116</v>
      </c>
      <c r="C93" s="24">
        <v>18</v>
      </c>
      <c r="D93" s="24">
        <v>51</v>
      </c>
      <c r="E93" s="24">
        <v>35</v>
      </c>
      <c r="F93" s="24">
        <v>11</v>
      </c>
      <c r="G93" s="24">
        <v>1</v>
      </c>
      <c r="H93" s="24">
        <v>69</v>
      </c>
      <c r="I93" s="24">
        <v>46</v>
      </c>
    </row>
    <row r="94" spans="1:9">
      <c r="A94" s="23" t="s">
        <v>198</v>
      </c>
      <c r="B94" s="24">
        <v>25</v>
      </c>
      <c r="C94" s="24">
        <v>4</v>
      </c>
      <c r="D94" s="24">
        <v>7</v>
      </c>
      <c r="E94" s="24">
        <v>8</v>
      </c>
      <c r="F94" s="24">
        <v>6</v>
      </c>
      <c r="G94" s="24">
        <v>0</v>
      </c>
      <c r="H94" s="24">
        <v>11</v>
      </c>
      <c r="I94" s="24">
        <v>14</v>
      </c>
    </row>
    <row r="95" spans="1:9">
      <c r="A95" s="23" t="s">
        <v>199</v>
      </c>
      <c r="B95" s="24">
        <v>68</v>
      </c>
      <c r="C95" s="24">
        <v>10</v>
      </c>
      <c r="D95" s="24">
        <v>22</v>
      </c>
      <c r="E95" s="24">
        <v>28</v>
      </c>
      <c r="F95" s="24">
        <v>7</v>
      </c>
      <c r="G95" s="24">
        <v>1</v>
      </c>
      <c r="H95" s="24">
        <v>32</v>
      </c>
      <c r="I95" s="24">
        <v>35</v>
      </c>
    </row>
    <row r="96" spans="1:9">
      <c r="A96" s="23" t="s">
        <v>200</v>
      </c>
      <c r="B96" s="24">
        <v>1248</v>
      </c>
      <c r="C96" s="24">
        <v>157</v>
      </c>
      <c r="D96" s="24">
        <v>433</v>
      </c>
      <c r="E96" s="24">
        <v>477</v>
      </c>
      <c r="F96" s="24">
        <v>171</v>
      </c>
      <c r="G96" s="24">
        <v>10</v>
      </c>
      <c r="H96" s="24">
        <v>590</v>
      </c>
      <c r="I96" s="24">
        <v>648</v>
      </c>
    </row>
    <row r="97" spans="1:9">
      <c r="A97" s="23" t="s">
        <v>201</v>
      </c>
      <c r="B97" s="24">
        <v>725</v>
      </c>
      <c r="C97" s="24">
        <v>86</v>
      </c>
      <c r="D97" s="24">
        <v>230</v>
      </c>
      <c r="E97" s="24">
        <v>288</v>
      </c>
      <c r="F97" s="24">
        <v>113</v>
      </c>
      <c r="G97" s="24">
        <v>8</v>
      </c>
      <c r="H97" s="24">
        <v>316</v>
      </c>
      <c r="I97" s="24">
        <v>401</v>
      </c>
    </row>
    <row r="98" spans="1:9">
      <c r="A98" s="23" t="s">
        <v>202</v>
      </c>
      <c r="B98" s="24">
        <v>550</v>
      </c>
      <c r="C98" s="24">
        <v>84</v>
      </c>
      <c r="D98" s="24">
        <v>224</v>
      </c>
      <c r="E98" s="24">
        <v>180</v>
      </c>
      <c r="F98" s="24">
        <v>55</v>
      </c>
      <c r="G98" s="24">
        <v>7</v>
      </c>
      <c r="H98" s="24">
        <v>308</v>
      </c>
      <c r="I98" s="24">
        <v>235</v>
      </c>
    </row>
    <row r="99" spans="1:9">
      <c r="A99" s="23" t="s">
        <v>203</v>
      </c>
      <c r="B99" s="24">
        <v>563</v>
      </c>
      <c r="C99" s="24">
        <v>77</v>
      </c>
      <c r="D99" s="24">
        <v>205</v>
      </c>
      <c r="E99" s="24">
        <v>216</v>
      </c>
      <c r="F99" s="24">
        <v>60</v>
      </c>
      <c r="G99" s="24">
        <v>5</v>
      </c>
      <c r="H99" s="24">
        <v>282</v>
      </c>
      <c r="I99" s="24">
        <v>276</v>
      </c>
    </row>
    <row r="100" spans="1:9">
      <c r="A100" s="23" t="s">
        <v>204</v>
      </c>
      <c r="B100" s="24">
        <v>319</v>
      </c>
      <c r="C100" s="24">
        <v>63</v>
      </c>
      <c r="D100" s="24">
        <v>118</v>
      </c>
      <c r="E100" s="24">
        <v>100</v>
      </c>
      <c r="F100" s="24">
        <v>33</v>
      </c>
      <c r="G100" s="24">
        <v>5</v>
      </c>
      <c r="H100" s="24">
        <v>181</v>
      </c>
      <c r="I100" s="24">
        <v>133</v>
      </c>
    </row>
    <row r="101" spans="1:9">
      <c r="A101" s="23" t="s">
        <v>205</v>
      </c>
      <c r="B101" s="24">
        <v>6</v>
      </c>
      <c r="C101" s="24">
        <v>4</v>
      </c>
      <c r="D101" s="24">
        <v>1</v>
      </c>
      <c r="E101" s="24">
        <v>1</v>
      </c>
      <c r="F101" s="24">
        <v>0</v>
      </c>
      <c r="G101" s="24">
        <v>0</v>
      </c>
      <c r="H101" s="24">
        <v>5</v>
      </c>
      <c r="I101" s="24">
        <v>1</v>
      </c>
    </row>
    <row r="102" spans="1:9">
      <c r="A102" s="23" t="s">
        <v>206</v>
      </c>
      <c r="B102" s="24">
        <v>42</v>
      </c>
      <c r="C102" s="24">
        <v>7</v>
      </c>
      <c r="D102" s="24">
        <v>12</v>
      </c>
      <c r="E102" s="24">
        <v>15</v>
      </c>
      <c r="F102" s="24">
        <v>7</v>
      </c>
      <c r="G102" s="24">
        <v>1</v>
      </c>
      <c r="H102" s="24">
        <v>19</v>
      </c>
      <c r="I102" s="24">
        <v>22</v>
      </c>
    </row>
    <row r="103" spans="1:9">
      <c r="A103" s="23" t="s">
        <v>152</v>
      </c>
      <c r="B103" s="24">
        <v>39</v>
      </c>
      <c r="C103" s="24">
        <v>7</v>
      </c>
      <c r="D103" s="24">
        <v>9</v>
      </c>
      <c r="E103" s="24">
        <v>17</v>
      </c>
      <c r="F103" s="24">
        <v>6</v>
      </c>
      <c r="G103" s="24">
        <v>0</v>
      </c>
      <c r="H103" s="24">
        <v>16</v>
      </c>
      <c r="I103" s="24">
        <v>23</v>
      </c>
    </row>
    <row r="104" spans="1:9">
      <c r="A104" s="23" t="s">
        <v>128</v>
      </c>
      <c r="B104" s="24">
        <v>193</v>
      </c>
      <c r="C104" s="24">
        <v>30</v>
      </c>
      <c r="D104" s="24">
        <v>63</v>
      </c>
      <c r="E104" s="24">
        <v>66</v>
      </c>
      <c r="F104" s="24">
        <v>21</v>
      </c>
      <c r="G104" s="24">
        <v>13</v>
      </c>
      <c r="H104" s="24">
        <v>93</v>
      </c>
      <c r="I104" s="24">
        <v>87</v>
      </c>
    </row>
    <row r="105" spans="1:9">
      <c r="A105" s="8" t="s">
        <v>207</v>
      </c>
      <c r="B105" s="8"/>
      <c r="C105" s="8"/>
      <c r="D105" s="8"/>
      <c r="E105" s="8"/>
      <c r="F105" s="8"/>
      <c r="G105" s="8"/>
      <c r="H105" s="8"/>
      <c r="I105" s="8"/>
    </row>
    <row r="106" spans="1:9">
      <c r="A106" s="23" t="s">
        <v>208</v>
      </c>
      <c r="B106" s="24">
        <v>1480</v>
      </c>
      <c r="C106" s="24">
        <v>216</v>
      </c>
      <c r="D106" s="24">
        <v>553</v>
      </c>
      <c r="E106" s="24">
        <v>525</v>
      </c>
      <c r="F106" s="24">
        <v>165</v>
      </c>
      <c r="G106" s="24">
        <v>21</v>
      </c>
      <c r="H106" s="24">
        <v>769</v>
      </c>
      <c r="I106" s="24">
        <v>690</v>
      </c>
    </row>
    <row r="107" spans="1:9">
      <c r="A107" s="23" t="s">
        <v>209</v>
      </c>
      <c r="B107" s="24">
        <v>1280</v>
      </c>
      <c r="C107" s="24">
        <v>185</v>
      </c>
      <c r="D107" s="24">
        <v>458</v>
      </c>
      <c r="E107" s="24">
        <v>458</v>
      </c>
      <c r="F107" s="24">
        <v>162</v>
      </c>
      <c r="G107" s="24">
        <v>17</v>
      </c>
      <c r="H107" s="24">
        <v>643</v>
      </c>
      <c r="I107" s="24">
        <v>620</v>
      </c>
    </row>
    <row r="108" spans="1:9">
      <c r="A108" s="23" t="s">
        <v>210</v>
      </c>
      <c r="B108" s="24">
        <v>1167</v>
      </c>
      <c r="C108" s="24">
        <v>182</v>
      </c>
      <c r="D108" s="24">
        <v>407</v>
      </c>
      <c r="E108" s="24">
        <v>421</v>
      </c>
      <c r="F108" s="24">
        <v>143</v>
      </c>
      <c r="G108" s="24">
        <v>14</v>
      </c>
      <c r="H108" s="24">
        <v>589</v>
      </c>
      <c r="I108" s="24">
        <v>564</v>
      </c>
    </row>
    <row r="109" spans="1:9">
      <c r="A109" s="23" t="s">
        <v>211</v>
      </c>
      <c r="B109" s="24">
        <v>715</v>
      </c>
      <c r="C109" s="24">
        <v>115</v>
      </c>
      <c r="D109" s="24">
        <v>263</v>
      </c>
      <c r="E109" s="24">
        <v>244</v>
      </c>
      <c r="F109" s="24">
        <v>80</v>
      </c>
      <c r="G109" s="24">
        <v>13</v>
      </c>
      <c r="H109" s="24">
        <v>378</v>
      </c>
      <c r="I109" s="24">
        <v>324</v>
      </c>
    </row>
    <row r="110" spans="1:9">
      <c r="A110" s="23" t="s">
        <v>212</v>
      </c>
      <c r="B110" s="24">
        <v>387</v>
      </c>
      <c r="C110" s="24">
        <v>49</v>
      </c>
      <c r="D110" s="24">
        <v>151</v>
      </c>
      <c r="E110" s="24">
        <v>137</v>
      </c>
      <c r="F110" s="24">
        <v>46</v>
      </c>
      <c r="G110" s="24">
        <v>4</v>
      </c>
      <c r="H110" s="24">
        <v>200</v>
      </c>
      <c r="I110" s="24">
        <v>183</v>
      </c>
    </row>
    <row r="111" spans="1:9">
      <c r="A111" s="23" t="s">
        <v>213</v>
      </c>
      <c r="B111" s="24">
        <v>404</v>
      </c>
      <c r="C111" s="24">
        <v>80</v>
      </c>
      <c r="D111" s="24">
        <v>175</v>
      </c>
      <c r="E111" s="24">
        <v>115</v>
      </c>
      <c r="F111" s="24">
        <v>25</v>
      </c>
      <c r="G111" s="24">
        <v>9</v>
      </c>
      <c r="H111" s="24">
        <v>255</v>
      </c>
      <c r="I111" s="24">
        <v>140</v>
      </c>
    </row>
    <row r="112" spans="1:9">
      <c r="A112" s="23" t="s">
        <v>214</v>
      </c>
      <c r="B112" s="24">
        <v>595</v>
      </c>
      <c r="C112" s="24">
        <v>93</v>
      </c>
      <c r="D112" s="24">
        <v>219</v>
      </c>
      <c r="E112" s="24">
        <v>204</v>
      </c>
      <c r="F112" s="24">
        <v>71</v>
      </c>
      <c r="G112" s="24">
        <v>8</v>
      </c>
      <c r="H112" s="24">
        <v>312</v>
      </c>
      <c r="I112" s="24">
        <v>275</v>
      </c>
    </row>
    <row r="113" spans="1:9">
      <c r="A113" s="23" t="s">
        <v>215</v>
      </c>
      <c r="B113" s="24">
        <v>215</v>
      </c>
      <c r="C113" s="24">
        <v>48</v>
      </c>
      <c r="D113" s="24">
        <v>77</v>
      </c>
      <c r="E113" s="24">
        <v>63</v>
      </c>
      <c r="F113" s="24">
        <v>25</v>
      </c>
      <c r="G113" s="24">
        <v>2</v>
      </c>
      <c r="H113" s="24">
        <v>125</v>
      </c>
      <c r="I113" s="24">
        <v>88</v>
      </c>
    </row>
    <row r="114" spans="1:9">
      <c r="A114" s="23" t="s">
        <v>216</v>
      </c>
      <c r="B114" s="24">
        <v>248</v>
      </c>
      <c r="C114" s="24">
        <v>52</v>
      </c>
      <c r="D114" s="24">
        <v>107</v>
      </c>
      <c r="E114" s="24">
        <v>64</v>
      </c>
      <c r="F114" s="24">
        <v>23</v>
      </c>
      <c r="G114" s="24">
        <v>2</v>
      </c>
      <c r="H114" s="24">
        <v>159</v>
      </c>
      <c r="I114" s="24">
        <v>87</v>
      </c>
    </row>
    <row r="115" spans="1:9">
      <c r="A115" s="23" t="s">
        <v>217</v>
      </c>
      <c r="B115" s="24">
        <v>255</v>
      </c>
      <c r="C115" s="24">
        <v>41</v>
      </c>
      <c r="D115" s="24">
        <v>90</v>
      </c>
      <c r="E115" s="24">
        <v>92</v>
      </c>
      <c r="F115" s="24">
        <v>26</v>
      </c>
      <c r="G115" s="24">
        <v>6</v>
      </c>
      <c r="H115" s="24">
        <v>131</v>
      </c>
      <c r="I115" s="24">
        <v>118</v>
      </c>
    </row>
    <row r="116" spans="1:9">
      <c r="A116" s="23" t="s">
        <v>218</v>
      </c>
      <c r="B116" s="24">
        <v>291</v>
      </c>
      <c r="C116" s="24">
        <v>40</v>
      </c>
      <c r="D116" s="24">
        <v>105</v>
      </c>
      <c r="E116" s="24">
        <v>110</v>
      </c>
      <c r="F116" s="24">
        <v>32</v>
      </c>
      <c r="G116" s="24">
        <v>4</v>
      </c>
      <c r="H116" s="24">
        <v>145</v>
      </c>
      <c r="I116" s="24">
        <v>142</v>
      </c>
    </row>
    <row r="117" spans="1:9">
      <c r="A117" s="23" t="s">
        <v>219</v>
      </c>
      <c r="B117" s="24">
        <v>338</v>
      </c>
      <c r="C117" s="24">
        <v>47</v>
      </c>
      <c r="D117" s="24">
        <v>108</v>
      </c>
      <c r="E117" s="24">
        <v>135</v>
      </c>
      <c r="F117" s="24">
        <v>45</v>
      </c>
      <c r="G117" s="24">
        <v>3</v>
      </c>
      <c r="H117" s="24">
        <v>155</v>
      </c>
      <c r="I117" s="24">
        <v>180</v>
      </c>
    </row>
    <row r="118" spans="1:9">
      <c r="A118" s="23" t="s">
        <v>220</v>
      </c>
      <c r="B118" s="24">
        <v>812</v>
      </c>
      <c r="C118" s="24">
        <v>112</v>
      </c>
      <c r="D118" s="24">
        <v>272</v>
      </c>
      <c r="E118" s="24">
        <v>305</v>
      </c>
      <c r="F118" s="24">
        <v>110</v>
      </c>
      <c r="G118" s="24">
        <v>13</v>
      </c>
      <c r="H118" s="24">
        <v>384</v>
      </c>
      <c r="I118" s="24">
        <v>415</v>
      </c>
    </row>
    <row r="119" spans="1:9">
      <c r="A119" s="23" t="s">
        <v>221</v>
      </c>
      <c r="B119" s="24">
        <v>816</v>
      </c>
      <c r="C119" s="24">
        <v>126</v>
      </c>
      <c r="D119" s="24">
        <v>284</v>
      </c>
      <c r="E119" s="24">
        <v>297</v>
      </c>
      <c r="F119" s="24">
        <v>102</v>
      </c>
      <c r="G119" s="24">
        <v>7</v>
      </c>
      <c r="H119" s="24">
        <v>410</v>
      </c>
      <c r="I119" s="24">
        <v>399</v>
      </c>
    </row>
    <row r="120" spans="1:9">
      <c r="A120" s="23" t="s">
        <v>152</v>
      </c>
      <c r="B120" s="24">
        <v>69</v>
      </c>
      <c r="C120" s="24">
        <v>8</v>
      </c>
      <c r="D120" s="24">
        <v>27</v>
      </c>
      <c r="E120" s="24">
        <v>22</v>
      </c>
      <c r="F120" s="24">
        <v>9</v>
      </c>
      <c r="G120" s="24">
        <v>3</v>
      </c>
      <c r="H120" s="24">
        <v>35</v>
      </c>
      <c r="I120" s="24">
        <v>31</v>
      </c>
    </row>
    <row r="121" spans="1:9">
      <c r="A121" s="23" t="s">
        <v>222</v>
      </c>
      <c r="B121" s="24">
        <v>246</v>
      </c>
      <c r="C121" s="24">
        <v>32</v>
      </c>
      <c r="D121" s="24">
        <v>63</v>
      </c>
      <c r="E121" s="24">
        <v>101</v>
      </c>
      <c r="F121" s="24">
        <v>44</v>
      </c>
      <c r="G121" s="24">
        <v>6</v>
      </c>
      <c r="H121" s="24">
        <v>95</v>
      </c>
      <c r="I121" s="24">
        <v>145</v>
      </c>
    </row>
    <row r="122" spans="1:9">
      <c r="A122" s="26" t="s">
        <v>128</v>
      </c>
      <c r="B122" s="27">
        <v>47</v>
      </c>
      <c r="C122" s="27">
        <v>14</v>
      </c>
      <c r="D122" s="27">
        <v>17</v>
      </c>
      <c r="E122" s="27">
        <v>7</v>
      </c>
      <c r="F122" s="27">
        <v>4</v>
      </c>
      <c r="G122" s="27">
        <v>5</v>
      </c>
      <c r="H122" s="27">
        <v>31</v>
      </c>
      <c r="I122" s="27">
        <v>11</v>
      </c>
    </row>
  </sheetData>
  <phoneticPr fontId="2"/>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7840B-93AF-40B3-A4FA-3035DEAF8F8C}">
  <sheetPr codeName="Sheet30"/>
  <dimension ref="A1:P122"/>
  <sheetViews>
    <sheetView workbookViewId="0"/>
  </sheetViews>
  <sheetFormatPr defaultRowHeight="12"/>
  <cols>
    <col min="1" max="1" width="52" style="13" bestFit="1" customWidth="1"/>
    <col min="2" max="257" width="7.625" style="13" customWidth="1"/>
    <col min="258" max="16384" width="9" style="13"/>
  </cols>
  <sheetData>
    <row r="1" spans="1:16">
      <c r="A1" s="12" t="s">
        <v>114</v>
      </c>
      <c r="B1" s="6"/>
    </row>
    <row r="2" spans="1:16">
      <c r="A2" s="18" t="str">
        <f xml:space="preserve"> HYPERLINK("#'目次'!B36","[30]")</f>
        <v>[30]</v>
      </c>
    </row>
    <row r="3" spans="1:16">
      <c r="A3" s="6" t="s">
        <v>114</v>
      </c>
      <c r="B3" s="7" t="s">
        <v>377</v>
      </c>
    </row>
    <row r="4" spans="1:16">
      <c r="A4" s="6" t="s">
        <v>114</v>
      </c>
      <c r="B4" s="7" t="s">
        <v>378</v>
      </c>
    </row>
    <row r="5" spans="1:16" s="21" customFormat="1" ht="96">
      <c r="A5" s="19" t="s">
        <v>114</v>
      </c>
      <c r="B5" s="20" t="s">
        <v>118</v>
      </c>
      <c r="C5" s="20" t="s">
        <v>176</v>
      </c>
      <c r="D5" s="20" t="s">
        <v>177</v>
      </c>
      <c r="E5" s="20" t="s">
        <v>178</v>
      </c>
      <c r="F5" s="20" t="s">
        <v>179</v>
      </c>
      <c r="G5" s="20" t="s">
        <v>180</v>
      </c>
      <c r="H5" s="20" t="s">
        <v>181</v>
      </c>
      <c r="I5" s="20" t="s">
        <v>182</v>
      </c>
      <c r="J5" s="20" t="s">
        <v>183</v>
      </c>
      <c r="K5" s="20" t="s">
        <v>184</v>
      </c>
      <c r="L5" s="20" t="s">
        <v>185</v>
      </c>
      <c r="M5" s="20" t="s">
        <v>152</v>
      </c>
      <c r="N5" s="20" t="s">
        <v>379</v>
      </c>
      <c r="O5" s="20" t="s">
        <v>186</v>
      </c>
      <c r="P5" s="20" t="s">
        <v>128</v>
      </c>
    </row>
    <row r="6" spans="1:16">
      <c r="A6" s="22" t="s">
        <v>121</v>
      </c>
      <c r="B6" s="9">
        <v>2677</v>
      </c>
      <c r="C6" s="9">
        <v>425</v>
      </c>
      <c r="D6" s="9">
        <v>811</v>
      </c>
      <c r="E6" s="9">
        <v>207</v>
      </c>
      <c r="F6" s="9">
        <v>154</v>
      </c>
      <c r="G6" s="9">
        <v>318</v>
      </c>
      <c r="H6" s="9">
        <v>203</v>
      </c>
      <c r="I6" s="9">
        <v>79</v>
      </c>
      <c r="J6" s="9">
        <v>68</v>
      </c>
      <c r="K6" s="9">
        <v>586</v>
      </c>
      <c r="L6" s="9">
        <v>276</v>
      </c>
      <c r="M6" s="9">
        <v>197</v>
      </c>
      <c r="N6" s="9">
        <v>1692</v>
      </c>
      <c r="O6" s="9">
        <v>944</v>
      </c>
      <c r="P6" s="9">
        <v>41</v>
      </c>
    </row>
    <row r="7" spans="1:16">
      <c r="A7" s="8" t="s">
        <v>122</v>
      </c>
      <c r="B7" s="8"/>
      <c r="C7" s="8"/>
      <c r="D7" s="8"/>
      <c r="E7" s="8"/>
      <c r="F7" s="8"/>
      <c r="G7" s="8"/>
      <c r="H7" s="8"/>
      <c r="I7" s="8"/>
      <c r="J7" s="8"/>
      <c r="K7" s="8"/>
      <c r="L7" s="8"/>
      <c r="M7" s="8"/>
      <c r="N7" s="8"/>
      <c r="O7" s="8"/>
      <c r="P7" s="8"/>
    </row>
    <row r="8" spans="1:16">
      <c r="A8" s="23" t="s">
        <v>123</v>
      </c>
      <c r="B8" s="24">
        <v>380</v>
      </c>
      <c r="C8" s="24">
        <v>81</v>
      </c>
      <c r="D8" s="24">
        <v>160</v>
      </c>
      <c r="E8" s="24">
        <v>41</v>
      </c>
      <c r="F8" s="24">
        <v>42</v>
      </c>
      <c r="G8" s="24">
        <v>67</v>
      </c>
      <c r="H8" s="24">
        <v>44</v>
      </c>
      <c r="I8" s="24">
        <v>23</v>
      </c>
      <c r="J8" s="24">
        <v>24</v>
      </c>
      <c r="K8" s="24">
        <v>113</v>
      </c>
      <c r="L8" s="24">
        <v>57</v>
      </c>
      <c r="M8" s="24">
        <v>31</v>
      </c>
      <c r="N8" s="24">
        <v>299</v>
      </c>
      <c r="O8" s="24">
        <v>77</v>
      </c>
      <c r="P8" s="24">
        <v>4</v>
      </c>
    </row>
    <row r="9" spans="1:16">
      <c r="A9" s="23" t="s">
        <v>124</v>
      </c>
      <c r="B9" s="24">
        <v>489</v>
      </c>
      <c r="C9" s="24">
        <v>103</v>
      </c>
      <c r="D9" s="24">
        <v>192</v>
      </c>
      <c r="E9" s="24">
        <v>57</v>
      </c>
      <c r="F9" s="24">
        <v>47</v>
      </c>
      <c r="G9" s="24">
        <v>85</v>
      </c>
      <c r="H9" s="24">
        <v>54</v>
      </c>
      <c r="I9" s="24">
        <v>16</v>
      </c>
      <c r="J9" s="24">
        <v>12</v>
      </c>
      <c r="K9" s="24">
        <v>128</v>
      </c>
      <c r="L9" s="24">
        <v>77</v>
      </c>
      <c r="M9" s="24">
        <v>32</v>
      </c>
      <c r="N9" s="24">
        <v>369</v>
      </c>
      <c r="O9" s="24">
        <v>115</v>
      </c>
      <c r="P9" s="24">
        <v>5</v>
      </c>
    </row>
    <row r="10" spans="1:16">
      <c r="A10" s="23" t="s">
        <v>125</v>
      </c>
      <c r="B10" s="24">
        <v>1114</v>
      </c>
      <c r="C10" s="24">
        <v>174</v>
      </c>
      <c r="D10" s="24">
        <v>343</v>
      </c>
      <c r="E10" s="24">
        <v>76</v>
      </c>
      <c r="F10" s="24">
        <v>50</v>
      </c>
      <c r="G10" s="24">
        <v>113</v>
      </c>
      <c r="H10" s="24">
        <v>69</v>
      </c>
      <c r="I10" s="24">
        <v>20</v>
      </c>
      <c r="J10" s="24">
        <v>27</v>
      </c>
      <c r="K10" s="24">
        <v>237</v>
      </c>
      <c r="L10" s="24">
        <v>95</v>
      </c>
      <c r="M10" s="24">
        <v>79</v>
      </c>
      <c r="N10" s="24">
        <v>705</v>
      </c>
      <c r="O10" s="24">
        <v>396</v>
      </c>
      <c r="P10" s="24">
        <v>13</v>
      </c>
    </row>
    <row r="11" spans="1:16">
      <c r="A11" s="23" t="s">
        <v>126</v>
      </c>
      <c r="B11" s="24">
        <v>521</v>
      </c>
      <c r="C11" s="24">
        <v>52</v>
      </c>
      <c r="D11" s="24">
        <v>93</v>
      </c>
      <c r="E11" s="24">
        <v>24</v>
      </c>
      <c r="F11" s="24">
        <v>14</v>
      </c>
      <c r="G11" s="24">
        <v>42</v>
      </c>
      <c r="H11" s="24">
        <v>30</v>
      </c>
      <c r="I11" s="24">
        <v>12</v>
      </c>
      <c r="J11" s="24">
        <v>2</v>
      </c>
      <c r="K11" s="24">
        <v>91</v>
      </c>
      <c r="L11" s="24">
        <v>38</v>
      </c>
      <c r="M11" s="24">
        <v>40</v>
      </c>
      <c r="N11" s="24">
        <v>245</v>
      </c>
      <c r="O11" s="24">
        <v>262</v>
      </c>
      <c r="P11" s="24">
        <v>14</v>
      </c>
    </row>
    <row r="12" spans="1:16">
      <c r="A12" s="23" t="s">
        <v>127</v>
      </c>
      <c r="B12" s="24">
        <v>129</v>
      </c>
      <c r="C12" s="24">
        <v>7</v>
      </c>
      <c r="D12" s="24">
        <v>7</v>
      </c>
      <c r="E12" s="24">
        <v>6</v>
      </c>
      <c r="F12" s="24">
        <v>1</v>
      </c>
      <c r="G12" s="24">
        <v>5</v>
      </c>
      <c r="H12" s="24">
        <v>4</v>
      </c>
      <c r="I12" s="24">
        <v>7</v>
      </c>
      <c r="J12" s="24">
        <v>2</v>
      </c>
      <c r="K12" s="24">
        <v>10</v>
      </c>
      <c r="L12" s="24">
        <v>5</v>
      </c>
      <c r="M12" s="24">
        <v>12</v>
      </c>
      <c r="N12" s="24">
        <v>44</v>
      </c>
      <c r="O12" s="24">
        <v>81</v>
      </c>
      <c r="P12" s="24">
        <v>4</v>
      </c>
    </row>
    <row r="13" spans="1:16">
      <c r="A13" s="23" t="s">
        <v>128</v>
      </c>
      <c r="B13" s="24">
        <v>44</v>
      </c>
      <c r="C13" s="24">
        <v>8</v>
      </c>
      <c r="D13" s="24">
        <v>16</v>
      </c>
      <c r="E13" s="24">
        <v>3</v>
      </c>
      <c r="F13" s="24">
        <v>0</v>
      </c>
      <c r="G13" s="24">
        <v>6</v>
      </c>
      <c r="H13" s="24">
        <v>2</v>
      </c>
      <c r="I13" s="24">
        <v>1</v>
      </c>
      <c r="J13" s="24">
        <v>1</v>
      </c>
      <c r="K13" s="24">
        <v>7</v>
      </c>
      <c r="L13" s="24">
        <v>4</v>
      </c>
      <c r="M13" s="24">
        <v>3</v>
      </c>
      <c r="N13" s="24">
        <v>30</v>
      </c>
      <c r="O13" s="24">
        <v>13</v>
      </c>
      <c r="P13" s="24">
        <v>1</v>
      </c>
    </row>
    <row r="14" spans="1:16">
      <c r="A14" s="8" t="s">
        <v>129</v>
      </c>
      <c r="B14" s="8"/>
      <c r="C14" s="8"/>
      <c r="D14" s="8"/>
      <c r="E14" s="8"/>
      <c r="F14" s="8"/>
      <c r="G14" s="8"/>
      <c r="H14" s="8"/>
      <c r="I14" s="8"/>
      <c r="J14" s="8"/>
      <c r="K14" s="8"/>
      <c r="L14" s="8"/>
      <c r="M14" s="8"/>
      <c r="N14" s="8"/>
      <c r="O14" s="8"/>
      <c r="P14" s="8"/>
    </row>
    <row r="15" spans="1:16">
      <c r="A15" s="23" t="s">
        <v>130</v>
      </c>
      <c r="B15" s="24">
        <v>799</v>
      </c>
      <c r="C15" s="24">
        <v>186</v>
      </c>
      <c r="D15" s="24">
        <v>325</v>
      </c>
      <c r="E15" s="24">
        <v>81</v>
      </c>
      <c r="F15" s="24">
        <v>79</v>
      </c>
      <c r="G15" s="24">
        <v>138</v>
      </c>
      <c r="H15" s="24">
        <v>81</v>
      </c>
      <c r="I15" s="24">
        <v>40</v>
      </c>
      <c r="J15" s="24">
        <v>39</v>
      </c>
      <c r="K15" s="24">
        <v>219</v>
      </c>
      <c r="L15" s="24">
        <v>110</v>
      </c>
      <c r="M15" s="24">
        <v>51</v>
      </c>
      <c r="N15" s="24">
        <v>607</v>
      </c>
      <c r="O15" s="24">
        <v>181</v>
      </c>
      <c r="P15" s="24">
        <v>11</v>
      </c>
    </row>
    <row r="16" spans="1:16">
      <c r="A16" s="23" t="s">
        <v>131</v>
      </c>
      <c r="B16" s="24">
        <v>1245</v>
      </c>
      <c r="C16" s="24">
        <v>195</v>
      </c>
      <c r="D16" s="24">
        <v>386</v>
      </c>
      <c r="E16" s="24">
        <v>101</v>
      </c>
      <c r="F16" s="24">
        <v>69</v>
      </c>
      <c r="G16" s="24">
        <v>146</v>
      </c>
      <c r="H16" s="24">
        <v>102</v>
      </c>
      <c r="I16" s="24">
        <v>22</v>
      </c>
      <c r="J16" s="24">
        <v>23</v>
      </c>
      <c r="K16" s="24">
        <v>293</v>
      </c>
      <c r="L16" s="24">
        <v>138</v>
      </c>
      <c r="M16" s="24">
        <v>103</v>
      </c>
      <c r="N16" s="24">
        <v>825</v>
      </c>
      <c r="O16" s="24">
        <v>401</v>
      </c>
      <c r="P16" s="24">
        <v>19</v>
      </c>
    </row>
    <row r="17" spans="1:16">
      <c r="A17" s="23" t="s">
        <v>132</v>
      </c>
      <c r="B17" s="24">
        <v>504</v>
      </c>
      <c r="C17" s="24">
        <v>36</v>
      </c>
      <c r="D17" s="24">
        <v>80</v>
      </c>
      <c r="E17" s="24">
        <v>22</v>
      </c>
      <c r="F17" s="24">
        <v>5</v>
      </c>
      <c r="G17" s="24">
        <v>29</v>
      </c>
      <c r="H17" s="24">
        <v>18</v>
      </c>
      <c r="I17" s="24">
        <v>14</v>
      </c>
      <c r="J17" s="24">
        <v>3</v>
      </c>
      <c r="K17" s="24">
        <v>65</v>
      </c>
      <c r="L17" s="24">
        <v>23</v>
      </c>
      <c r="M17" s="24">
        <v>31</v>
      </c>
      <c r="N17" s="24">
        <v>213</v>
      </c>
      <c r="O17" s="24">
        <v>284</v>
      </c>
      <c r="P17" s="24">
        <v>7</v>
      </c>
    </row>
    <row r="18" spans="1:16">
      <c r="A18" s="23" t="s">
        <v>133</v>
      </c>
      <c r="B18" s="24">
        <v>82</v>
      </c>
      <c r="C18" s="24">
        <v>0</v>
      </c>
      <c r="D18" s="24">
        <v>3</v>
      </c>
      <c r="E18" s="24">
        <v>2</v>
      </c>
      <c r="F18" s="24">
        <v>1</v>
      </c>
      <c r="G18" s="24">
        <v>1</v>
      </c>
      <c r="H18" s="24">
        <v>0</v>
      </c>
      <c r="I18" s="24">
        <v>2</v>
      </c>
      <c r="J18" s="24">
        <v>1</v>
      </c>
      <c r="K18" s="24">
        <v>4</v>
      </c>
      <c r="L18" s="24">
        <v>2</v>
      </c>
      <c r="M18" s="24">
        <v>4</v>
      </c>
      <c r="N18" s="24">
        <v>15</v>
      </c>
      <c r="O18" s="24">
        <v>65</v>
      </c>
      <c r="P18" s="24">
        <v>2</v>
      </c>
    </row>
    <row r="19" spans="1:16">
      <c r="A19" s="23" t="s">
        <v>128</v>
      </c>
      <c r="B19" s="24">
        <v>47</v>
      </c>
      <c r="C19" s="24">
        <v>8</v>
      </c>
      <c r="D19" s="24">
        <v>17</v>
      </c>
      <c r="E19" s="24">
        <v>1</v>
      </c>
      <c r="F19" s="24">
        <v>0</v>
      </c>
      <c r="G19" s="24">
        <v>4</v>
      </c>
      <c r="H19" s="24">
        <v>2</v>
      </c>
      <c r="I19" s="24">
        <v>1</v>
      </c>
      <c r="J19" s="24">
        <v>2</v>
      </c>
      <c r="K19" s="24">
        <v>5</v>
      </c>
      <c r="L19" s="24">
        <v>3</v>
      </c>
      <c r="M19" s="24">
        <v>8</v>
      </c>
      <c r="N19" s="24">
        <v>32</v>
      </c>
      <c r="O19" s="24">
        <v>13</v>
      </c>
      <c r="P19" s="24">
        <v>2</v>
      </c>
    </row>
    <row r="20" spans="1:16">
      <c r="A20" s="8" t="s">
        <v>134</v>
      </c>
      <c r="B20" s="8"/>
      <c r="C20" s="8"/>
      <c r="D20" s="8"/>
      <c r="E20" s="8"/>
      <c r="F20" s="8"/>
      <c r="G20" s="8"/>
      <c r="H20" s="8"/>
      <c r="I20" s="8"/>
      <c r="J20" s="8"/>
      <c r="K20" s="8"/>
      <c r="L20" s="8"/>
      <c r="M20" s="8"/>
      <c r="N20" s="8"/>
      <c r="O20" s="8"/>
      <c r="P20" s="8"/>
    </row>
    <row r="21" spans="1:16">
      <c r="A21" s="23" t="s">
        <v>135</v>
      </c>
      <c r="B21" s="24">
        <v>128</v>
      </c>
      <c r="C21" s="24">
        <v>9</v>
      </c>
      <c r="D21" s="24">
        <v>22</v>
      </c>
      <c r="E21" s="24">
        <v>9</v>
      </c>
      <c r="F21" s="24">
        <v>6</v>
      </c>
      <c r="G21" s="24">
        <v>6</v>
      </c>
      <c r="H21" s="24">
        <v>4</v>
      </c>
      <c r="I21" s="24">
        <v>4</v>
      </c>
      <c r="J21" s="24">
        <v>2</v>
      </c>
      <c r="K21" s="24">
        <v>13</v>
      </c>
      <c r="L21" s="24">
        <v>7</v>
      </c>
      <c r="M21" s="24">
        <v>18</v>
      </c>
      <c r="N21" s="24">
        <v>63</v>
      </c>
      <c r="O21" s="24">
        <v>62</v>
      </c>
      <c r="P21" s="24">
        <v>3</v>
      </c>
    </row>
    <row r="22" spans="1:16">
      <c r="A22" s="23" t="s">
        <v>136</v>
      </c>
      <c r="B22" s="24">
        <v>138</v>
      </c>
      <c r="C22" s="24">
        <v>16</v>
      </c>
      <c r="D22" s="24">
        <v>37</v>
      </c>
      <c r="E22" s="24">
        <v>7</v>
      </c>
      <c r="F22" s="24">
        <v>6</v>
      </c>
      <c r="G22" s="24">
        <v>16</v>
      </c>
      <c r="H22" s="24">
        <v>9</v>
      </c>
      <c r="I22" s="24">
        <v>2</v>
      </c>
      <c r="J22" s="24">
        <v>7</v>
      </c>
      <c r="K22" s="24">
        <v>17</v>
      </c>
      <c r="L22" s="24">
        <v>5</v>
      </c>
      <c r="M22" s="24">
        <v>11</v>
      </c>
      <c r="N22" s="24">
        <v>78</v>
      </c>
      <c r="O22" s="24">
        <v>58</v>
      </c>
      <c r="P22" s="24">
        <v>2</v>
      </c>
    </row>
    <row r="23" spans="1:16">
      <c r="A23" s="23" t="s">
        <v>137</v>
      </c>
      <c r="B23" s="24">
        <v>119</v>
      </c>
      <c r="C23" s="24">
        <v>18</v>
      </c>
      <c r="D23" s="24">
        <v>29</v>
      </c>
      <c r="E23" s="24">
        <v>5</v>
      </c>
      <c r="F23" s="24">
        <v>8</v>
      </c>
      <c r="G23" s="24">
        <v>7</v>
      </c>
      <c r="H23" s="24">
        <v>6</v>
      </c>
      <c r="I23" s="24">
        <v>2</v>
      </c>
      <c r="J23" s="24">
        <v>5</v>
      </c>
      <c r="K23" s="24">
        <v>15</v>
      </c>
      <c r="L23" s="24">
        <v>8</v>
      </c>
      <c r="M23" s="24">
        <v>13</v>
      </c>
      <c r="N23" s="24">
        <v>69</v>
      </c>
      <c r="O23" s="24">
        <v>46</v>
      </c>
      <c r="P23" s="24">
        <v>4</v>
      </c>
    </row>
    <row r="24" spans="1:16">
      <c r="A24" s="23" t="s">
        <v>138</v>
      </c>
      <c r="B24" s="24">
        <v>142</v>
      </c>
      <c r="C24" s="24">
        <v>21</v>
      </c>
      <c r="D24" s="24">
        <v>31</v>
      </c>
      <c r="E24" s="24">
        <v>10</v>
      </c>
      <c r="F24" s="24">
        <v>5</v>
      </c>
      <c r="G24" s="24">
        <v>14</v>
      </c>
      <c r="H24" s="24">
        <v>11</v>
      </c>
      <c r="I24" s="24">
        <v>3</v>
      </c>
      <c r="J24" s="24">
        <v>3</v>
      </c>
      <c r="K24" s="24">
        <v>24</v>
      </c>
      <c r="L24" s="24">
        <v>9</v>
      </c>
      <c r="M24" s="24">
        <v>11</v>
      </c>
      <c r="N24" s="24">
        <v>77</v>
      </c>
      <c r="O24" s="24">
        <v>64</v>
      </c>
      <c r="P24" s="24">
        <v>1</v>
      </c>
    </row>
    <row r="25" spans="1:16">
      <c r="A25" s="23" t="s">
        <v>139</v>
      </c>
      <c r="B25" s="24">
        <v>170</v>
      </c>
      <c r="C25" s="24">
        <v>32</v>
      </c>
      <c r="D25" s="24">
        <v>45</v>
      </c>
      <c r="E25" s="24">
        <v>16</v>
      </c>
      <c r="F25" s="24">
        <v>6</v>
      </c>
      <c r="G25" s="24">
        <v>9</v>
      </c>
      <c r="H25" s="24">
        <v>7</v>
      </c>
      <c r="I25" s="24">
        <v>6</v>
      </c>
      <c r="J25" s="24">
        <v>3</v>
      </c>
      <c r="K25" s="24">
        <v>17</v>
      </c>
      <c r="L25" s="24">
        <v>8</v>
      </c>
      <c r="M25" s="24">
        <v>9</v>
      </c>
      <c r="N25" s="24">
        <v>96</v>
      </c>
      <c r="O25" s="24">
        <v>70</v>
      </c>
      <c r="P25" s="24">
        <v>4</v>
      </c>
    </row>
    <row r="26" spans="1:16">
      <c r="A26" s="23" t="s">
        <v>140</v>
      </c>
      <c r="B26" s="24">
        <v>192</v>
      </c>
      <c r="C26" s="24">
        <v>29</v>
      </c>
      <c r="D26" s="24">
        <v>56</v>
      </c>
      <c r="E26" s="24">
        <v>14</v>
      </c>
      <c r="F26" s="24">
        <v>10</v>
      </c>
      <c r="G26" s="24">
        <v>22</v>
      </c>
      <c r="H26" s="24">
        <v>10</v>
      </c>
      <c r="I26" s="24">
        <v>2</v>
      </c>
      <c r="J26" s="24">
        <v>4</v>
      </c>
      <c r="K26" s="24">
        <v>38</v>
      </c>
      <c r="L26" s="24">
        <v>19</v>
      </c>
      <c r="M26" s="24">
        <v>15</v>
      </c>
      <c r="N26" s="24">
        <v>121</v>
      </c>
      <c r="O26" s="24">
        <v>68</v>
      </c>
      <c r="P26" s="24">
        <v>3</v>
      </c>
    </row>
    <row r="27" spans="1:16">
      <c r="A27" s="23" t="s">
        <v>141</v>
      </c>
      <c r="B27" s="24">
        <v>1405</v>
      </c>
      <c r="C27" s="24">
        <v>236</v>
      </c>
      <c r="D27" s="24">
        <v>479</v>
      </c>
      <c r="E27" s="24">
        <v>105</v>
      </c>
      <c r="F27" s="24">
        <v>82</v>
      </c>
      <c r="G27" s="24">
        <v>178</v>
      </c>
      <c r="H27" s="24">
        <v>113</v>
      </c>
      <c r="I27" s="24">
        <v>53</v>
      </c>
      <c r="J27" s="24">
        <v>39</v>
      </c>
      <c r="K27" s="24">
        <v>342</v>
      </c>
      <c r="L27" s="24">
        <v>155</v>
      </c>
      <c r="M27" s="24">
        <v>91</v>
      </c>
      <c r="N27" s="24">
        <v>920</v>
      </c>
      <c r="O27" s="24">
        <v>470</v>
      </c>
      <c r="P27" s="24">
        <v>15</v>
      </c>
    </row>
    <row r="28" spans="1:16">
      <c r="A28" s="23" t="s">
        <v>142</v>
      </c>
      <c r="B28" s="24">
        <v>343</v>
      </c>
      <c r="C28" s="24">
        <v>55</v>
      </c>
      <c r="D28" s="24">
        <v>98</v>
      </c>
      <c r="E28" s="24">
        <v>39</v>
      </c>
      <c r="F28" s="24">
        <v>31</v>
      </c>
      <c r="G28" s="24">
        <v>62</v>
      </c>
      <c r="H28" s="24">
        <v>41</v>
      </c>
      <c r="I28" s="24">
        <v>6</v>
      </c>
      <c r="J28" s="24">
        <v>4</v>
      </c>
      <c r="K28" s="24">
        <v>114</v>
      </c>
      <c r="L28" s="24">
        <v>62</v>
      </c>
      <c r="M28" s="24">
        <v>24</v>
      </c>
      <c r="N28" s="24">
        <v>240</v>
      </c>
      <c r="O28" s="24">
        <v>97</v>
      </c>
      <c r="P28" s="24">
        <v>6</v>
      </c>
    </row>
    <row r="29" spans="1:16">
      <c r="A29" s="23" t="s">
        <v>128</v>
      </c>
      <c r="B29" s="24">
        <v>40</v>
      </c>
      <c r="C29" s="24">
        <v>9</v>
      </c>
      <c r="D29" s="24">
        <v>14</v>
      </c>
      <c r="E29" s="24">
        <v>2</v>
      </c>
      <c r="F29" s="24">
        <v>0</v>
      </c>
      <c r="G29" s="24">
        <v>4</v>
      </c>
      <c r="H29" s="24">
        <v>2</v>
      </c>
      <c r="I29" s="24">
        <v>1</v>
      </c>
      <c r="J29" s="24">
        <v>1</v>
      </c>
      <c r="K29" s="24">
        <v>6</v>
      </c>
      <c r="L29" s="24">
        <v>3</v>
      </c>
      <c r="M29" s="24">
        <v>5</v>
      </c>
      <c r="N29" s="24">
        <v>28</v>
      </c>
      <c r="O29" s="24">
        <v>9</v>
      </c>
      <c r="P29" s="24">
        <v>3</v>
      </c>
    </row>
    <row r="30" spans="1:16">
      <c r="A30" s="8" t="s">
        <v>143</v>
      </c>
      <c r="B30" s="8"/>
      <c r="C30" s="8"/>
      <c r="D30" s="8"/>
      <c r="E30" s="8"/>
      <c r="F30" s="8"/>
      <c r="G30" s="8"/>
      <c r="H30" s="8"/>
      <c r="I30" s="8"/>
      <c r="J30" s="8"/>
      <c r="K30" s="8"/>
      <c r="L30" s="8"/>
      <c r="M30" s="8"/>
      <c r="N30" s="8"/>
      <c r="O30" s="8"/>
      <c r="P30" s="8"/>
    </row>
    <row r="31" spans="1:16">
      <c r="A31" s="23" t="s">
        <v>144</v>
      </c>
      <c r="B31" s="24">
        <v>429</v>
      </c>
      <c r="C31" s="24">
        <v>86</v>
      </c>
      <c r="D31" s="24">
        <v>226</v>
      </c>
      <c r="E31" s="24">
        <v>61</v>
      </c>
      <c r="F31" s="24">
        <v>45</v>
      </c>
      <c r="G31" s="24">
        <v>98</v>
      </c>
      <c r="H31" s="24">
        <v>63</v>
      </c>
      <c r="I31" s="24">
        <v>25</v>
      </c>
      <c r="J31" s="24">
        <v>21</v>
      </c>
      <c r="K31" s="24">
        <v>173</v>
      </c>
      <c r="L31" s="24">
        <v>94</v>
      </c>
      <c r="M31" s="24">
        <v>31</v>
      </c>
      <c r="N31" s="24">
        <v>353</v>
      </c>
      <c r="O31" s="24">
        <v>68</v>
      </c>
      <c r="P31" s="24">
        <v>8</v>
      </c>
    </row>
    <row r="32" spans="1:16">
      <c r="A32" s="23" t="s">
        <v>145</v>
      </c>
      <c r="B32" s="24">
        <v>319</v>
      </c>
      <c r="C32" s="24">
        <v>107</v>
      </c>
      <c r="D32" s="24">
        <v>220</v>
      </c>
      <c r="E32" s="24">
        <v>52</v>
      </c>
      <c r="F32" s="24">
        <v>45</v>
      </c>
      <c r="G32" s="24">
        <v>86</v>
      </c>
      <c r="H32" s="24">
        <v>70</v>
      </c>
      <c r="I32" s="24">
        <v>24</v>
      </c>
      <c r="J32" s="24">
        <v>15</v>
      </c>
      <c r="K32" s="24">
        <v>149</v>
      </c>
      <c r="L32" s="24">
        <v>86</v>
      </c>
      <c r="M32" s="24">
        <v>17</v>
      </c>
      <c r="N32" s="24">
        <v>295</v>
      </c>
      <c r="O32" s="24">
        <v>23</v>
      </c>
      <c r="P32" s="24">
        <v>1</v>
      </c>
    </row>
    <row r="33" spans="1:16">
      <c r="A33" s="23" t="s">
        <v>146</v>
      </c>
      <c r="B33" s="24">
        <v>504</v>
      </c>
      <c r="C33" s="24">
        <v>99</v>
      </c>
      <c r="D33" s="24">
        <v>219</v>
      </c>
      <c r="E33" s="24">
        <v>80</v>
      </c>
      <c r="F33" s="24">
        <v>63</v>
      </c>
      <c r="G33" s="24">
        <v>127</v>
      </c>
      <c r="H33" s="24">
        <v>97</v>
      </c>
      <c r="I33" s="24">
        <v>36</v>
      </c>
      <c r="J33" s="24">
        <v>29</v>
      </c>
      <c r="K33" s="24">
        <v>196</v>
      </c>
      <c r="L33" s="24">
        <v>117</v>
      </c>
      <c r="M33" s="24">
        <v>42</v>
      </c>
      <c r="N33" s="24">
        <v>401</v>
      </c>
      <c r="O33" s="24">
        <v>89</v>
      </c>
      <c r="P33" s="24">
        <v>14</v>
      </c>
    </row>
    <row r="34" spans="1:16">
      <c r="A34" s="23" t="s">
        <v>147</v>
      </c>
      <c r="B34" s="24">
        <v>143</v>
      </c>
      <c r="C34" s="24">
        <v>26</v>
      </c>
      <c r="D34" s="24">
        <v>65</v>
      </c>
      <c r="E34" s="24">
        <v>28</v>
      </c>
      <c r="F34" s="24">
        <v>19</v>
      </c>
      <c r="G34" s="24">
        <v>34</v>
      </c>
      <c r="H34" s="24">
        <v>25</v>
      </c>
      <c r="I34" s="24">
        <v>10</v>
      </c>
      <c r="J34" s="24">
        <v>5</v>
      </c>
      <c r="K34" s="24">
        <v>58</v>
      </c>
      <c r="L34" s="24">
        <v>33</v>
      </c>
      <c r="M34" s="24">
        <v>7</v>
      </c>
      <c r="N34" s="24">
        <v>110</v>
      </c>
      <c r="O34" s="24">
        <v>32</v>
      </c>
      <c r="P34" s="24">
        <v>1</v>
      </c>
    </row>
    <row r="35" spans="1:16">
      <c r="A35" s="23" t="s">
        <v>148</v>
      </c>
      <c r="B35" s="24">
        <v>168</v>
      </c>
      <c r="C35" s="24">
        <v>28</v>
      </c>
      <c r="D35" s="24">
        <v>74</v>
      </c>
      <c r="E35" s="24">
        <v>32</v>
      </c>
      <c r="F35" s="24">
        <v>19</v>
      </c>
      <c r="G35" s="24">
        <v>36</v>
      </c>
      <c r="H35" s="24">
        <v>32</v>
      </c>
      <c r="I35" s="24">
        <v>13</v>
      </c>
      <c r="J35" s="24">
        <v>14</v>
      </c>
      <c r="K35" s="24">
        <v>62</v>
      </c>
      <c r="L35" s="24">
        <v>41</v>
      </c>
      <c r="M35" s="24">
        <v>11</v>
      </c>
      <c r="N35" s="24">
        <v>125</v>
      </c>
      <c r="O35" s="24">
        <v>37</v>
      </c>
      <c r="P35" s="24">
        <v>6</v>
      </c>
    </row>
    <row r="36" spans="1:16">
      <c r="A36" s="23" t="s">
        <v>149</v>
      </c>
      <c r="B36" s="24">
        <v>1270</v>
      </c>
      <c r="C36" s="24">
        <v>244</v>
      </c>
      <c r="D36" s="24">
        <v>471</v>
      </c>
      <c r="E36" s="24">
        <v>133</v>
      </c>
      <c r="F36" s="24">
        <v>103</v>
      </c>
      <c r="G36" s="24">
        <v>225</v>
      </c>
      <c r="H36" s="24">
        <v>144</v>
      </c>
      <c r="I36" s="24">
        <v>53</v>
      </c>
      <c r="J36" s="24">
        <v>45</v>
      </c>
      <c r="K36" s="24">
        <v>392</v>
      </c>
      <c r="L36" s="24">
        <v>189</v>
      </c>
      <c r="M36" s="24">
        <v>79</v>
      </c>
      <c r="N36" s="24">
        <v>917</v>
      </c>
      <c r="O36" s="24">
        <v>332</v>
      </c>
      <c r="P36" s="24">
        <v>21</v>
      </c>
    </row>
    <row r="37" spans="1:16">
      <c r="A37" s="23" t="s">
        <v>150</v>
      </c>
      <c r="B37" s="24">
        <v>1642</v>
      </c>
      <c r="C37" s="24">
        <v>305</v>
      </c>
      <c r="D37" s="24">
        <v>575</v>
      </c>
      <c r="E37" s="24">
        <v>157</v>
      </c>
      <c r="F37" s="24">
        <v>119</v>
      </c>
      <c r="G37" s="24">
        <v>255</v>
      </c>
      <c r="H37" s="24">
        <v>164</v>
      </c>
      <c r="I37" s="24">
        <v>59</v>
      </c>
      <c r="J37" s="24">
        <v>56</v>
      </c>
      <c r="K37" s="24">
        <v>463</v>
      </c>
      <c r="L37" s="24">
        <v>215</v>
      </c>
      <c r="M37" s="24">
        <v>122</v>
      </c>
      <c r="N37" s="24">
        <v>1169</v>
      </c>
      <c r="O37" s="24">
        <v>451</v>
      </c>
      <c r="P37" s="24">
        <v>22</v>
      </c>
    </row>
    <row r="38" spans="1:16">
      <c r="A38" s="23" t="s">
        <v>151</v>
      </c>
      <c r="B38" s="24">
        <v>2266</v>
      </c>
      <c r="C38" s="24">
        <v>367</v>
      </c>
      <c r="D38" s="24">
        <v>700</v>
      </c>
      <c r="E38" s="24">
        <v>189</v>
      </c>
      <c r="F38" s="24">
        <v>137</v>
      </c>
      <c r="G38" s="24">
        <v>285</v>
      </c>
      <c r="H38" s="24">
        <v>182</v>
      </c>
      <c r="I38" s="24">
        <v>64</v>
      </c>
      <c r="J38" s="24">
        <v>64</v>
      </c>
      <c r="K38" s="24">
        <v>527</v>
      </c>
      <c r="L38" s="24">
        <v>246</v>
      </c>
      <c r="M38" s="24">
        <v>159</v>
      </c>
      <c r="N38" s="24">
        <v>1447</v>
      </c>
      <c r="O38" s="24">
        <v>793</v>
      </c>
      <c r="P38" s="24">
        <v>26</v>
      </c>
    </row>
    <row r="39" spans="1:16">
      <c r="A39" s="23" t="s">
        <v>152</v>
      </c>
      <c r="B39" s="24">
        <v>121</v>
      </c>
      <c r="C39" s="24">
        <v>10</v>
      </c>
      <c r="D39" s="24">
        <v>25</v>
      </c>
      <c r="E39" s="24">
        <v>6</v>
      </c>
      <c r="F39" s="24">
        <v>6</v>
      </c>
      <c r="G39" s="24">
        <v>12</v>
      </c>
      <c r="H39" s="24">
        <v>7</v>
      </c>
      <c r="I39" s="24">
        <v>4</v>
      </c>
      <c r="J39" s="24">
        <v>4</v>
      </c>
      <c r="K39" s="24">
        <v>27</v>
      </c>
      <c r="L39" s="24">
        <v>14</v>
      </c>
      <c r="M39" s="24">
        <v>24</v>
      </c>
      <c r="N39" s="24">
        <v>62</v>
      </c>
      <c r="O39" s="24">
        <v>58</v>
      </c>
      <c r="P39" s="24">
        <v>1</v>
      </c>
    </row>
    <row r="40" spans="1:16">
      <c r="A40" s="23" t="s">
        <v>128</v>
      </c>
      <c r="B40" s="24">
        <v>46</v>
      </c>
      <c r="C40" s="24">
        <v>8</v>
      </c>
      <c r="D40" s="24">
        <v>12</v>
      </c>
      <c r="E40" s="24">
        <v>1</v>
      </c>
      <c r="F40" s="24">
        <v>0</v>
      </c>
      <c r="G40" s="24">
        <v>3</v>
      </c>
      <c r="H40" s="24">
        <v>3</v>
      </c>
      <c r="I40" s="24">
        <v>2</v>
      </c>
      <c r="J40" s="24">
        <v>1</v>
      </c>
      <c r="K40" s="24">
        <v>4</v>
      </c>
      <c r="L40" s="24">
        <v>3</v>
      </c>
      <c r="M40" s="24">
        <v>3</v>
      </c>
      <c r="N40" s="24">
        <v>24</v>
      </c>
      <c r="O40" s="24">
        <v>18</v>
      </c>
      <c r="P40" s="24">
        <v>4</v>
      </c>
    </row>
    <row r="41" spans="1:16">
      <c r="A41" s="8" t="s">
        <v>153</v>
      </c>
      <c r="B41" s="8"/>
      <c r="C41" s="8"/>
      <c r="D41" s="8"/>
      <c r="E41" s="8"/>
      <c r="F41" s="8"/>
      <c r="G41" s="8"/>
      <c r="H41" s="8"/>
      <c r="I41" s="8"/>
      <c r="J41" s="8"/>
      <c r="K41" s="8"/>
      <c r="L41" s="8"/>
      <c r="M41" s="8"/>
      <c r="N41" s="8"/>
      <c r="O41" s="8"/>
      <c r="P41" s="8"/>
    </row>
    <row r="42" spans="1:16">
      <c r="A42" s="23" t="s">
        <v>154</v>
      </c>
      <c r="B42" s="24">
        <v>1344</v>
      </c>
      <c r="C42" s="24">
        <v>247</v>
      </c>
      <c r="D42" s="24">
        <v>512</v>
      </c>
      <c r="E42" s="24">
        <v>134</v>
      </c>
      <c r="F42" s="24">
        <v>112</v>
      </c>
      <c r="G42" s="24">
        <v>234</v>
      </c>
      <c r="H42" s="24">
        <v>160</v>
      </c>
      <c r="I42" s="24">
        <v>55</v>
      </c>
      <c r="J42" s="24">
        <v>44</v>
      </c>
      <c r="K42" s="24">
        <v>418</v>
      </c>
      <c r="L42" s="24">
        <v>206</v>
      </c>
      <c r="M42" s="24">
        <v>81</v>
      </c>
      <c r="N42" s="24">
        <v>984</v>
      </c>
      <c r="O42" s="24">
        <v>344</v>
      </c>
      <c r="P42" s="24">
        <v>16</v>
      </c>
    </row>
    <row r="43" spans="1:16">
      <c r="A43" s="23" t="s">
        <v>155</v>
      </c>
      <c r="B43" s="24">
        <v>1107</v>
      </c>
      <c r="C43" s="24">
        <v>210</v>
      </c>
      <c r="D43" s="24">
        <v>359</v>
      </c>
      <c r="E43" s="24">
        <v>106</v>
      </c>
      <c r="F43" s="24">
        <v>77</v>
      </c>
      <c r="G43" s="24">
        <v>155</v>
      </c>
      <c r="H43" s="24">
        <v>108</v>
      </c>
      <c r="I43" s="24">
        <v>45</v>
      </c>
      <c r="J43" s="24">
        <v>35</v>
      </c>
      <c r="K43" s="24">
        <v>307</v>
      </c>
      <c r="L43" s="24">
        <v>134</v>
      </c>
      <c r="M43" s="24">
        <v>60</v>
      </c>
      <c r="N43" s="24">
        <v>727</v>
      </c>
      <c r="O43" s="24">
        <v>365</v>
      </c>
      <c r="P43" s="24">
        <v>15</v>
      </c>
    </row>
    <row r="44" spans="1:16">
      <c r="A44" s="23" t="s">
        <v>156</v>
      </c>
      <c r="B44" s="24">
        <v>1006</v>
      </c>
      <c r="C44" s="24">
        <v>161</v>
      </c>
      <c r="D44" s="24">
        <v>284</v>
      </c>
      <c r="E44" s="24">
        <v>89</v>
      </c>
      <c r="F44" s="24">
        <v>64</v>
      </c>
      <c r="G44" s="24">
        <v>125</v>
      </c>
      <c r="H44" s="24">
        <v>96</v>
      </c>
      <c r="I44" s="24">
        <v>41</v>
      </c>
      <c r="J44" s="24">
        <v>30</v>
      </c>
      <c r="K44" s="24">
        <v>228</v>
      </c>
      <c r="L44" s="24">
        <v>104</v>
      </c>
      <c r="M44" s="24">
        <v>77</v>
      </c>
      <c r="N44" s="24">
        <v>606</v>
      </c>
      <c r="O44" s="24">
        <v>388</v>
      </c>
      <c r="P44" s="24">
        <v>12</v>
      </c>
    </row>
    <row r="45" spans="1:16">
      <c r="A45" s="23" t="s">
        <v>157</v>
      </c>
      <c r="B45" s="24">
        <v>541</v>
      </c>
      <c r="C45" s="24">
        <v>90</v>
      </c>
      <c r="D45" s="24">
        <v>181</v>
      </c>
      <c r="E45" s="24">
        <v>49</v>
      </c>
      <c r="F45" s="24">
        <v>43</v>
      </c>
      <c r="G45" s="24">
        <v>72</v>
      </c>
      <c r="H45" s="24">
        <v>57</v>
      </c>
      <c r="I45" s="24">
        <v>24</v>
      </c>
      <c r="J45" s="24">
        <v>12</v>
      </c>
      <c r="K45" s="24">
        <v>134</v>
      </c>
      <c r="L45" s="24">
        <v>68</v>
      </c>
      <c r="M45" s="24">
        <v>35</v>
      </c>
      <c r="N45" s="24">
        <v>344</v>
      </c>
      <c r="O45" s="24">
        <v>193</v>
      </c>
      <c r="P45" s="24">
        <v>4</v>
      </c>
    </row>
    <row r="46" spans="1:16">
      <c r="A46" s="23" t="s">
        <v>158</v>
      </c>
      <c r="B46" s="24">
        <v>1510</v>
      </c>
      <c r="C46" s="24">
        <v>268</v>
      </c>
      <c r="D46" s="24">
        <v>500</v>
      </c>
      <c r="E46" s="24">
        <v>133</v>
      </c>
      <c r="F46" s="24">
        <v>102</v>
      </c>
      <c r="G46" s="24">
        <v>209</v>
      </c>
      <c r="H46" s="24">
        <v>142</v>
      </c>
      <c r="I46" s="24">
        <v>57</v>
      </c>
      <c r="J46" s="24">
        <v>42</v>
      </c>
      <c r="K46" s="24">
        <v>369</v>
      </c>
      <c r="L46" s="24">
        <v>179</v>
      </c>
      <c r="M46" s="24">
        <v>91</v>
      </c>
      <c r="N46" s="24">
        <v>977</v>
      </c>
      <c r="O46" s="24">
        <v>517</v>
      </c>
      <c r="P46" s="24">
        <v>16</v>
      </c>
    </row>
    <row r="47" spans="1:16">
      <c r="A47" s="23" t="s">
        <v>159</v>
      </c>
      <c r="B47" s="24">
        <v>1011</v>
      </c>
      <c r="C47" s="24">
        <v>197</v>
      </c>
      <c r="D47" s="24">
        <v>307</v>
      </c>
      <c r="E47" s="24">
        <v>94</v>
      </c>
      <c r="F47" s="24">
        <v>72</v>
      </c>
      <c r="G47" s="24">
        <v>156</v>
      </c>
      <c r="H47" s="24">
        <v>95</v>
      </c>
      <c r="I47" s="24">
        <v>34</v>
      </c>
      <c r="J47" s="24">
        <v>38</v>
      </c>
      <c r="K47" s="24">
        <v>240</v>
      </c>
      <c r="L47" s="24">
        <v>138</v>
      </c>
      <c r="M47" s="24">
        <v>73</v>
      </c>
      <c r="N47" s="24">
        <v>654</v>
      </c>
      <c r="O47" s="24">
        <v>348</v>
      </c>
      <c r="P47" s="24">
        <v>9</v>
      </c>
    </row>
    <row r="48" spans="1:16">
      <c r="A48" s="23" t="s">
        <v>160</v>
      </c>
      <c r="B48" s="24">
        <v>1234</v>
      </c>
      <c r="C48" s="24">
        <v>226</v>
      </c>
      <c r="D48" s="24">
        <v>427</v>
      </c>
      <c r="E48" s="24">
        <v>113</v>
      </c>
      <c r="F48" s="24">
        <v>91</v>
      </c>
      <c r="G48" s="24">
        <v>183</v>
      </c>
      <c r="H48" s="24">
        <v>129</v>
      </c>
      <c r="I48" s="24">
        <v>43</v>
      </c>
      <c r="J48" s="24">
        <v>40</v>
      </c>
      <c r="K48" s="24">
        <v>325</v>
      </c>
      <c r="L48" s="24">
        <v>154</v>
      </c>
      <c r="M48" s="24">
        <v>85</v>
      </c>
      <c r="N48" s="24">
        <v>836</v>
      </c>
      <c r="O48" s="24">
        <v>386</v>
      </c>
      <c r="P48" s="24">
        <v>12</v>
      </c>
    </row>
    <row r="49" spans="1:16">
      <c r="A49" s="23" t="s">
        <v>161</v>
      </c>
      <c r="B49" s="24">
        <v>443</v>
      </c>
      <c r="C49" s="24">
        <v>89</v>
      </c>
      <c r="D49" s="24">
        <v>174</v>
      </c>
      <c r="E49" s="24">
        <v>62</v>
      </c>
      <c r="F49" s="24">
        <v>56</v>
      </c>
      <c r="G49" s="24">
        <v>95</v>
      </c>
      <c r="H49" s="24">
        <v>71</v>
      </c>
      <c r="I49" s="24">
        <v>29</v>
      </c>
      <c r="J49" s="24">
        <v>34</v>
      </c>
      <c r="K49" s="24">
        <v>160</v>
      </c>
      <c r="L49" s="24">
        <v>93</v>
      </c>
      <c r="M49" s="24">
        <v>38</v>
      </c>
      <c r="N49" s="24">
        <v>328</v>
      </c>
      <c r="O49" s="24">
        <v>111</v>
      </c>
      <c r="P49" s="24">
        <v>4</v>
      </c>
    </row>
    <row r="50" spans="1:16">
      <c r="A50" s="23" t="s">
        <v>162</v>
      </c>
      <c r="B50" s="24">
        <v>1237</v>
      </c>
      <c r="C50" s="24">
        <v>233</v>
      </c>
      <c r="D50" s="24">
        <v>426</v>
      </c>
      <c r="E50" s="24">
        <v>115</v>
      </c>
      <c r="F50" s="24">
        <v>98</v>
      </c>
      <c r="G50" s="24">
        <v>189</v>
      </c>
      <c r="H50" s="24">
        <v>137</v>
      </c>
      <c r="I50" s="24">
        <v>51</v>
      </c>
      <c r="J50" s="24">
        <v>49</v>
      </c>
      <c r="K50" s="24">
        <v>350</v>
      </c>
      <c r="L50" s="24">
        <v>169</v>
      </c>
      <c r="M50" s="24">
        <v>81</v>
      </c>
      <c r="N50" s="24">
        <v>849</v>
      </c>
      <c r="O50" s="24">
        <v>377</v>
      </c>
      <c r="P50" s="24">
        <v>11</v>
      </c>
    </row>
    <row r="51" spans="1:16">
      <c r="A51" s="23" t="s">
        <v>152</v>
      </c>
      <c r="B51" s="24">
        <v>81</v>
      </c>
      <c r="C51" s="24">
        <v>8</v>
      </c>
      <c r="D51" s="24">
        <v>15</v>
      </c>
      <c r="E51" s="24">
        <v>8</v>
      </c>
      <c r="F51" s="24">
        <v>4</v>
      </c>
      <c r="G51" s="24">
        <v>11</v>
      </c>
      <c r="H51" s="24">
        <v>7</v>
      </c>
      <c r="I51" s="24">
        <v>2</v>
      </c>
      <c r="J51" s="24">
        <v>3</v>
      </c>
      <c r="K51" s="24">
        <v>14</v>
      </c>
      <c r="L51" s="24">
        <v>7</v>
      </c>
      <c r="M51" s="24">
        <v>23</v>
      </c>
      <c r="N51" s="24">
        <v>49</v>
      </c>
      <c r="O51" s="24">
        <v>32</v>
      </c>
      <c r="P51" s="24">
        <v>0</v>
      </c>
    </row>
    <row r="52" spans="1:16">
      <c r="A52" s="23" t="s">
        <v>163</v>
      </c>
      <c r="B52" s="24">
        <v>67</v>
      </c>
      <c r="C52" s="24">
        <v>3</v>
      </c>
      <c r="D52" s="24">
        <v>15</v>
      </c>
      <c r="E52" s="24">
        <v>1</v>
      </c>
      <c r="F52" s="24">
        <v>4</v>
      </c>
      <c r="G52" s="24">
        <v>2</v>
      </c>
      <c r="H52" s="24">
        <v>0</v>
      </c>
      <c r="I52" s="24">
        <v>1</v>
      </c>
      <c r="J52" s="24">
        <v>1</v>
      </c>
      <c r="K52" s="24">
        <v>5</v>
      </c>
      <c r="L52" s="24">
        <v>3</v>
      </c>
      <c r="M52" s="24">
        <v>10</v>
      </c>
      <c r="N52" s="24">
        <v>31</v>
      </c>
      <c r="O52" s="24">
        <v>34</v>
      </c>
      <c r="P52" s="24">
        <v>2</v>
      </c>
    </row>
    <row r="53" spans="1:16">
      <c r="A53" s="23" t="s">
        <v>128</v>
      </c>
      <c r="B53" s="24">
        <v>52</v>
      </c>
      <c r="C53" s="24">
        <v>9</v>
      </c>
      <c r="D53" s="24">
        <v>14</v>
      </c>
      <c r="E53" s="24">
        <v>3</v>
      </c>
      <c r="F53" s="24">
        <v>0</v>
      </c>
      <c r="G53" s="24">
        <v>3</v>
      </c>
      <c r="H53" s="24">
        <v>3</v>
      </c>
      <c r="I53" s="24">
        <v>1</v>
      </c>
      <c r="J53" s="24">
        <v>1</v>
      </c>
      <c r="K53" s="24">
        <v>4</v>
      </c>
      <c r="L53" s="24">
        <v>3</v>
      </c>
      <c r="M53" s="24">
        <v>3</v>
      </c>
      <c r="N53" s="24">
        <v>27</v>
      </c>
      <c r="O53" s="24">
        <v>18</v>
      </c>
      <c r="P53" s="24">
        <v>7</v>
      </c>
    </row>
    <row r="54" spans="1:16">
      <c r="A54" s="8" t="s">
        <v>164</v>
      </c>
      <c r="B54" s="8"/>
      <c r="C54" s="8"/>
      <c r="D54" s="8"/>
      <c r="E54" s="8"/>
      <c r="F54" s="8"/>
      <c r="G54" s="8"/>
      <c r="H54" s="8"/>
      <c r="I54" s="8"/>
      <c r="J54" s="8"/>
      <c r="K54" s="8"/>
      <c r="L54" s="8"/>
      <c r="M54" s="8"/>
      <c r="N54" s="8"/>
      <c r="O54" s="8"/>
      <c r="P54" s="8"/>
    </row>
    <row r="55" spans="1:16">
      <c r="A55" s="23" t="s">
        <v>165</v>
      </c>
      <c r="B55" s="24">
        <v>209</v>
      </c>
      <c r="C55" s="24">
        <v>64</v>
      </c>
      <c r="D55" s="24">
        <v>116</v>
      </c>
      <c r="E55" s="24">
        <v>38</v>
      </c>
      <c r="F55" s="24">
        <v>46</v>
      </c>
      <c r="G55" s="24">
        <v>57</v>
      </c>
      <c r="H55" s="24">
        <v>44</v>
      </c>
      <c r="I55" s="24">
        <v>19</v>
      </c>
      <c r="J55" s="24">
        <v>21</v>
      </c>
      <c r="K55" s="24">
        <v>83</v>
      </c>
      <c r="L55" s="24">
        <v>58</v>
      </c>
      <c r="M55" s="24">
        <v>15</v>
      </c>
      <c r="N55" s="24">
        <v>187</v>
      </c>
      <c r="O55" s="24">
        <v>16</v>
      </c>
      <c r="P55" s="24">
        <v>6</v>
      </c>
    </row>
    <row r="56" spans="1:16">
      <c r="A56" s="23" t="s">
        <v>166</v>
      </c>
      <c r="B56" s="24">
        <v>1043</v>
      </c>
      <c r="C56" s="24">
        <v>241</v>
      </c>
      <c r="D56" s="24">
        <v>428</v>
      </c>
      <c r="E56" s="24">
        <v>99</v>
      </c>
      <c r="F56" s="24">
        <v>80</v>
      </c>
      <c r="G56" s="24">
        <v>164</v>
      </c>
      <c r="H56" s="24">
        <v>102</v>
      </c>
      <c r="I56" s="24">
        <v>37</v>
      </c>
      <c r="J56" s="24">
        <v>30</v>
      </c>
      <c r="K56" s="24">
        <v>293</v>
      </c>
      <c r="L56" s="24">
        <v>146</v>
      </c>
      <c r="M56" s="24">
        <v>78</v>
      </c>
      <c r="N56" s="24">
        <v>816</v>
      </c>
      <c r="O56" s="24">
        <v>211</v>
      </c>
      <c r="P56" s="24">
        <v>16</v>
      </c>
    </row>
    <row r="57" spans="1:16">
      <c r="A57" s="23" t="s">
        <v>167</v>
      </c>
      <c r="B57" s="24">
        <v>963</v>
      </c>
      <c r="C57" s="24">
        <v>106</v>
      </c>
      <c r="D57" s="24">
        <v>225</v>
      </c>
      <c r="E57" s="24">
        <v>63</v>
      </c>
      <c r="F57" s="24">
        <v>21</v>
      </c>
      <c r="G57" s="24">
        <v>79</v>
      </c>
      <c r="H57" s="24">
        <v>50</v>
      </c>
      <c r="I57" s="24">
        <v>14</v>
      </c>
      <c r="J57" s="24">
        <v>15</v>
      </c>
      <c r="K57" s="24">
        <v>178</v>
      </c>
      <c r="L57" s="24">
        <v>63</v>
      </c>
      <c r="M57" s="24">
        <v>77</v>
      </c>
      <c r="N57" s="24">
        <v>557</v>
      </c>
      <c r="O57" s="24">
        <v>399</v>
      </c>
      <c r="P57" s="24">
        <v>7</v>
      </c>
    </row>
    <row r="58" spans="1:16">
      <c r="A58" s="23" t="s">
        <v>168</v>
      </c>
      <c r="B58" s="24">
        <v>338</v>
      </c>
      <c r="C58" s="24">
        <v>14</v>
      </c>
      <c r="D58" s="24">
        <v>36</v>
      </c>
      <c r="E58" s="24">
        <v>5</v>
      </c>
      <c r="F58" s="24">
        <v>5</v>
      </c>
      <c r="G58" s="24">
        <v>14</v>
      </c>
      <c r="H58" s="24">
        <v>5</v>
      </c>
      <c r="I58" s="24">
        <v>6</v>
      </c>
      <c r="J58" s="24">
        <v>2</v>
      </c>
      <c r="K58" s="24">
        <v>26</v>
      </c>
      <c r="L58" s="24">
        <v>9</v>
      </c>
      <c r="M58" s="24">
        <v>24</v>
      </c>
      <c r="N58" s="24">
        <v>111</v>
      </c>
      <c r="O58" s="24">
        <v>223</v>
      </c>
      <c r="P58" s="24">
        <v>4</v>
      </c>
    </row>
    <row r="59" spans="1:16">
      <c r="A59" s="23" t="s">
        <v>169</v>
      </c>
      <c r="B59" s="24">
        <v>94</v>
      </c>
      <c r="C59" s="24">
        <v>0</v>
      </c>
      <c r="D59" s="24">
        <v>3</v>
      </c>
      <c r="E59" s="24">
        <v>1</v>
      </c>
      <c r="F59" s="24">
        <v>2</v>
      </c>
      <c r="G59" s="24">
        <v>4</v>
      </c>
      <c r="H59" s="24">
        <v>1</v>
      </c>
      <c r="I59" s="24">
        <v>3</v>
      </c>
      <c r="J59" s="24">
        <v>0</v>
      </c>
      <c r="K59" s="24">
        <v>6</v>
      </c>
      <c r="L59" s="24">
        <v>0</v>
      </c>
      <c r="M59" s="24">
        <v>2</v>
      </c>
      <c r="N59" s="24">
        <v>17</v>
      </c>
      <c r="O59" s="24">
        <v>77</v>
      </c>
      <c r="P59" s="24">
        <v>0</v>
      </c>
    </row>
    <row r="60" spans="1:16">
      <c r="A60" s="23" t="s">
        <v>128</v>
      </c>
      <c r="B60" s="24">
        <v>30</v>
      </c>
      <c r="C60" s="24">
        <v>0</v>
      </c>
      <c r="D60" s="24">
        <v>3</v>
      </c>
      <c r="E60" s="24">
        <v>1</v>
      </c>
      <c r="F60" s="24">
        <v>0</v>
      </c>
      <c r="G60" s="24">
        <v>0</v>
      </c>
      <c r="H60" s="24">
        <v>1</v>
      </c>
      <c r="I60" s="24">
        <v>0</v>
      </c>
      <c r="J60" s="24">
        <v>0</v>
      </c>
      <c r="K60" s="24">
        <v>0</v>
      </c>
      <c r="L60" s="24">
        <v>0</v>
      </c>
      <c r="M60" s="24">
        <v>1</v>
      </c>
      <c r="N60" s="24">
        <v>4</v>
      </c>
      <c r="O60" s="24">
        <v>18</v>
      </c>
      <c r="P60" s="24">
        <v>8</v>
      </c>
    </row>
    <row r="61" spans="1:16">
      <c r="A61" s="8" t="s">
        <v>170</v>
      </c>
      <c r="B61" s="8"/>
      <c r="C61" s="8"/>
      <c r="D61" s="8"/>
      <c r="E61" s="8"/>
      <c r="F61" s="8"/>
      <c r="G61" s="8"/>
      <c r="H61" s="8"/>
      <c r="I61" s="8"/>
      <c r="J61" s="8"/>
      <c r="K61" s="8"/>
      <c r="L61" s="8"/>
      <c r="M61" s="8"/>
      <c r="N61" s="8"/>
      <c r="O61" s="8"/>
      <c r="P61" s="8"/>
    </row>
    <row r="62" spans="1:16">
      <c r="A62" s="23" t="s">
        <v>171</v>
      </c>
      <c r="B62" s="24">
        <v>386</v>
      </c>
      <c r="C62" s="24">
        <v>40</v>
      </c>
      <c r="D62" s="24">
        <v>108</v>
      </c>
      <c r="E62" s="24">
        <v>32</v>
      </c>
      <c r="F62" s="24">
        <v>19</v>
      </c>
      <c r="G62" s="24">
        <v>45</v>
      </c>
      <c r="H62" s="24">
        <v>37</v>
      </c>
      <c r="I62" s="24">
        <v>16</v>
      </c>
      <c r="J62" s="24">
        <v>10</v>
      </c>
      <c r="K62" s="24">
        <v>83</v>
      </c>
      <c r="L62" s="24">
        <v>44</v>
      </c>
      <c r="M62" s="24">
        <v>29</v>
      </c>
      <c r="N62" s="24">
        <v>230</v>
      </c>
      <c r="O62" s="24">
        <v>147</v>
      </c>
      <c r="P62" s="24">
        <v>9</v>
      </c>
    </row>
    <row r="63" spans="1:16">
      <c r="A63" s="23" t="s">
        <v>172</v>
      </c>
      <c r="B63" s="24">
        <v>919</v>
      </c>
      <c r="C63" s="24">
        <v>142</v>
      </c>
      <c r="D63" s="24">
        <v>284</v>
      </c>
      <c r="E63" s="24">
        <v>71</v>
      </c>
      <c r="F63" s="24">
        <v>49</v>
      </c>
      <c r="G63" s="24">
        <v>96</v>
      </c>
      <c r="H63" s="24">
        <v>68</v>
      </c>
      <c r="I63" s="24">
        <v>18</v>
      </c>
      <c r="J63" s="24">
        <v>16</v>
      </c>
      <c r="K63" s="24">
        <v>185</v>
      </c>
      <c r="L63" s="24">
        <v>88</v>
      </c>
      <c r="M63" s="24">
        <v>74</v>
      </c>
      <c r="N63" s="24">
        <v>584</v>
      </c>
      <c r="O63" s="24">
        <v>327</v>
      </c>
      <c r="P63" s="24">
        <v>8</v>
      </c>
    </row>
    <row r="64" spans="1:16">
      <c r="A64" s="23" t="s">
        <v>173</v>
      </c>
      <c r="B64" s="24">
        <v>978</v>
      </c>
      <c r="C64" s="24">
        <v>183</v>
      </c>
      <c r="D64" s="24">
        <v>318</v>
      </c>
      <c r="E64" s="24">
        <v>77</v>
      </c>
      <c r="F64" s="24">
        <v>64</v>
      </c>
      <c r="G64" s="24">
        <v>132</v>
      </c>
      <c r="H64" s="24">
        <v>68</v>
      </c>
      <c r="I64" s="24">
        <v>28</v>
      </c>
      <c r="J64" s="24">
        <v>28</v>
      </c>
      <c r="K64" s="24">
        <v>227</v>
      </c>
      <c r="L64" s="24">
        <v>103</v>
      </c>
      <c r="M64" s="24">
        <v>72</v>
      </c>
      <c r="N64" s="24">
        <v>652</v>
      </c>
      <c r="O64" s="24">
        <v>319</v>
      </c>
      <c r="P64" s="24">
        <v>7</v>
      </c>
    </row>
    <row r="65" spans="1:16">
      <c r="A65" s="23" t="s">
        <v>174</v>
      </c>
      <c r="B65" s="24">
        <v>347</v>
      </c>
      <c r="C65" s="24">
        <v>59</v>
      </c>
      <c r="D65" s="24">
        <v>97</v>
      </c>
      <c r="E65" s="24">
        <v>26</v>
      </c>
      <c r="F65" s="24">
        <v>22</v>
      </c>
      <c r="G65" s="24">
        <v>45</v>
      </c>
      <c r="H65" s="24">
        <v>29</v>
      </c>
      <c r="I65" s="24">
        <v>16</v>
      </c>
      <c r="J65" s="24">
        <v>14</v>
      </c>
      <c r="K65" s="24">
        <v>89</v>
      </c>
      <c r="L65" s="24">
        <v>41</v>
      </c>
      <c r="M65" s="24">
        <v>21</v>
      </c>
      <c r="N65" s="24">
        <v>217</v>
      </c>
      <c r="O65" s="24">
        <v>128</v>
      </c>
      <c r="P65" s="24">
        <v>2</v>
      </c>
    </row>
    <row r="66" spans="1:16">
      <c r="A66" s="23" t="s">
        <v>128</v>
      </c>
      <c r="B66" s="24">
        <v>47</v>
      </c>
      <c r="C66" s="24">
        <v>1</v>
      </c>
      <c r="D66" s="24">
        <v>4</v>
      </c>
      <c r="E66" s="24">
        <v>1</v>
      </c>
      <c r="F66" s="24">
        <v>0</v>
      </c>
      <c r="G66" s="24">
        <v>0</v>
      </c>
      <c r="H66" s="24">
        <v>1</v>
      </c>
      <c r="I66" s="24">
        <v>1</v>
      </c>
      <c r="J66" s="24">
        <v>0</v>
      </c>
      <c r="K66" s="24">
        <v>2</v>
      </c>
      <c r="L66" s="24">
        <v>0</v>
      </c>
      <c r="M66" s="24">
        <v>1</v>
      </c>
      <c r="N66" s="24">
        <v>9</v>
      </c>
      <c r="O66" s="24">
        <v>23</v>
      </c>
      <c r="P66" s="24">
        <v>15</v>
      </c>
    </row>
    <row r="67" spans="1:16">
      <c r="A67" s="8" t="s">
        <v>175</v>
      </c>
      <c r="B67" s="8"/>
      <c r="C67" s="8"/>
      <c r="D67" s="8"/>
      <c r="E67" s="8"/>
      <c r="F67" s="8"/>
      <c r="G67" s="8"/>
      <c r="H67" s="8"/>
      <c r="I67" s="8"/>
      <c r="J67" s="8"/>
      <c r="K67" s="8"/>
      <c r="L67" s="8"/>
      <c r="M67" s="8"/>
      <c r="N67" s="8"/>
      <c r="O67" s="8"/>
      <c r="P67" s="8"/>
    </row>
    <row r="68" spans="1:16">
      <c r="A68" s="23" t="s">
        <v>176</v>
      </c>
      <c r="B68" s="24">
        <v>425</v>
      </c>
      <c r="C68" s="24">
        <v>425</v>
      </c>
      <c r="D68" s="24">
        <v>197</v>
      </c>
      <c r="E68" s="24">
        <v>51</v>
      </c>
      <c r="F68" s="24">
        <v>50</v>
      </c>
      <c r="G68" s="24">
        <v>74</v>
      </c>
      <c r="H68" s="24">
        <v>44</v>
      </c>
      <c r="I68" s="24">
        <v>27</v>
      </c>
      <c r="J68" s="24">
        <v>19</v>
      </c>
      <c r="K68" s="24">
        <v>115</v>
      </c>
      <c r="L68" s="24">
        <v>55</v>
      </c>
      <c r="M68" s="24">
        <v>20</v>
      </c>
      <c r="N68" s="24">
        <v>425</v>
      </c>
      <c r="O68" s="24">
        <v>0</v>
      </c>
      <c r="P68" s="24">
        <v>0</v>
      </c>
    </row>
    <row r="69" spans="1:16">
      <c r="A69" s="23" t="s">
        <v>177</v>
      </c>
      <c r="B69" s="24">
        <v>811</v>
      </c>
      <c r="C69" s="24">
        <v>197</v>
      </c>
      <c r="D69" s="24">
        <v>811</v>
      </c>
      <c r="E69" s="24">
        <v>91</v>
      </c>
      <c r="F69" s="24">
        <v>91</v>
      </c>
      <c r="G69" s="24">
        <v>151</v>
      </c>
      <c r="H69" s="24">
        <v>112</v>
      </c>
      <c r="I69" s="24">
        <v>37</v>
      </c>
      <c r="J69" s="24">
        <v>40</v>
      </c>
      <c r="K69" s="24">
        <v>250</v>
      </c>
      <c r="L69" s="24">
        <v>137</v>
      </c>
      <c r="M69" s="24">
        <v>32</v>
      </c>
      <c r="N69" s="24">
        <v>811</v>
      </c>
      <c r="O69" s="24">
        <v>0</v>
      </c>
      <c r="P69" s="24">
        <v>0</v>
      </c>
    </row>
    <row r="70" spans="1:16">
      <c r="A70" s="23" t="s">
        <v>178</v>
      </c>
      <c r="B70" s="24">
        <v>207</v>
      </c>
      <c r="C70" s="24">
        <v>51</v>
      </c>
      <c r="D70" s="24">
        <v>91</v>
      </c>
      <c r="E70" s="24">
        <v>207</v>
      </c>
      <c r="F70" s="24">
        <v>39</v>
      </c>
      <c r="G70" s="24">
        <v>66</v>
      </c>
      <c r="H70" s="24">
        <v>46</v>
      </c>
      <c r="I70" s="24">
        <v>21</v>
      </c>
      <c r="J70" s="24">
        <v>17</v>
      </c>
      <c r="K70" s="24">
        <v>73</v>
      </c>
      <c r="L70" s="24">
        <v>39</v>
      </c>
      <c r="M70" s="24">
        <v>11</v>
      </c>
      <c r="N70" s="24">
        <v>207</v>
      </c>
      <c r="O70" s="24">
        <v>0</v>
      </c>
      <c r="P70" s="24">
        <v>0</v>
      </c>
    </row>
    <row r="71" spans="1:16">
      <c r="A71" s="23" t="s">
        <v>179</v>
      </c>
      <c r="B71" s="24">
        <v>154</v>
      </c>
      <c r="C71" s="24">
        <v>50</v>
      </c>
      <c r="D71" s="24">
        <v>91</v>
      </c>
      <c r="E71" s="24">
        <v>39</v>
      </c>
      <c r="F71" s="24">
        <v>154</v>
      </c>
      <c r="G71" s="24">
        <v>59</v>
      </c>
      <c r="H71" s="24">
        <v>49</v>
      </c>
      <c r="I71" s="24">
        <v>17</v>
      </c>
      <c r="J71" s="24">
        <v>20</v>
      </c>
      <c r="K71" s="24">
        <v>72</v>
      </c>
      <c r="L71" s="24">
        <v>45</v>
      </c>
      <c r="M71" s="24">
        <v>9</v>
      </c>
      <c r="N71" s="24">
        <v>154</v>
      </c>
      <c r="O71" s="24">
        <v>0</v>
      </c>
      <c r="P71" s="24">
        <v>0</v>
      </c>
    </row>
    <row r="72" spans="1:16">
      <c r="A72" s="23" t="s">
        <v>180</v>
      </c>
      <c r="B72" s="24">
        <v>318</v>
      </c>
      <c r="C72" s="24">
        <v>74</v>
      </c>
      <c r="D72" s="24">
        <v>151</v>
      </c>
      <c r="E72" s="24">
        <v>66</v>
      </c>
      <c r="F72" s="24">
        <v>59</v>
      </c>
      <c r="G72" s="24">
        <v>318</v>
      </c>
      <c r="H72" s="24">
        <v>92</v>
      </c>
      <c r="I72" s="24">
        <v>26</v>
      </c>
      <c r="J72" s="24">
        <v>21</v>
      </c>
      <c r="K72" s="24">
        <v>157</v>
      </c>
      <c r="L72" s="24">
        <v>108</v>
      </c>
      <c r="M72" s="24">
        <v>19</v>
      </c>
      <c r="N72" s="24">
        <v>318</v>
      </c>
      <c r="O72" s="24">
        <v>0</v>
      </c>
      <c r="P72" s="24">
        <v>0</v>
      </c>
    </row>
    <row r="73" spans="1:16">
      <c r="A73" s="23" t="s">
        <v>181</v>
      </c>
      <c r="B73" s="24">
        <v>203</v>
      </c>
      <c r="C73" s="24">
        <v>44</v>
      </c>
      <c r="D73" s="24">
        <v>112</v>
      </c>
      <c r="E73" s="24">
        <v>46</v>
      </c>
      <c r="F73" s="24">
        <v>49</v>
      </c>
      <c r="G73" s="24">
        <v>92</v>
      </c>
      <c r="H73" s="24">
        <v>203</v>
      </c>
      <c r="I73" s="24">
        <v>24</v>
      </c>
      <c r="J73" s="24">
        <v>14</v>
      </c>
      <c r="K73" s="24">
        <v>110</v>
      </c>
      <c r="L73" s="24">
        <v>80</v>
      </c>
      <c r="M73" s="24">
        <v>13</v>
      </c>
      <c r="N73" s="24">
        <v>203</v>
      </c>
      <c r="O73" s="24">
        <v>0</v>
      </c>
      <c r="P73" s="24">
        <v>0</v>
      </c>
    </row>
    <row r="74" spans="1:16">
      <c r="A74" s="23" t="s">
        <v>182</v>
      </c>
      <c r="B74" s="24">
        <v>79</v>
      </c>
      <c r="C74" s="24">
        <v>27</v>
      </c>
      <c r="D74" s="24">
        <v>37</v>
      </c>
      <c r="E74" s="24">
        <v>21</v>
      </c>
      <c r="F74" s="24">
        <v>17</v>
      </c>
      <c r="G74" s="24">
        <v>26</v>
      </c>
      <c r="H74" s="24">
        <v>24</v>
      </c>
      <c r="I74" s="24">
        <v>79</v>
      </c>
      <c r="J74" s="24">
        <v>13</v>
      </c>
      <c r="K74" s="24">
        <v>34</v>
      </c>
      <c r="L74" s="24">
        <v>25</v>
      </c>
      <c r="M74" s="24">
        <v>4</v>
      </c>
      <c r="N74" s="24">
        <v>79</v>
      </c>
      <c r="O74" s="24">
        <v>0</v>
      </c>
      <c r="P74" s="24">
        <v>0</v>
      </c>
    </row>
    <row r="75" spans="1:16">
      <c r="A75" s="23" t="s">
        <v>183</v>
      </c>
      <c r="B75" s="24">
        <v>68</v>
      </c>
      <c r="C75" s="24">
        <v>19</v>
      </c>
      <c r="D75" s="24">
        <v>40</v>
      </c>
      <c r="E75" s="24">
        <v>17</v>
      </c>
      <c r="F75" s="24">
        <v>20</v>
      </c>
      <c r="G75" s="24">
        <v>21</v>
      </c>
      <c r="H75" s="24">
        <v>14</v>
      </c>
      <c r="I75" s="24">
        <v>13</v>
      </c>
      <c r="J75" s="24">
        <v>68</v>
      </c>
      <c r="K75" s="24">
        <v>29</v>
      </c>
      <c r="L75" s="24">
        <v>18</v>
      </c>
      <c r="M75" s="24">
        <v>7</v>
      </c>
      <c r="N75" s="24">
        <v>68</v>
      </c>
      <c r="O75" s="24">
        <v>0</v>
      </c>
      <c r="P75" s="24">
        <v>0</v>
      </c>
    </row>
    <row r="76" spans="1:16">
      <c r="A76" s="23" t="s">
        <v>184</v>
      </c>
      <c r="B76" s="24">
        <v>586</v>
      </c>
      <c r="C76" s="24">
        <v>115</v>
      </c>
      <c r="D76" s="24">
        <v>250</v>
      </c>
      <c r="E76" s="24">
        <v>73</v>
      </c>
      <c r="F76" s="24">
        <v>72</v>
      </c>
      <c r="G76" s="24">
        <v>157</v>
      </c>
      <c r="H76" s="24">
        <v>110</v>
      </c>
      <c r="I76" s="24">
        <v>34</v>
      </c>
      <c r="J76" s="24">
        <v>29</v>
      </c>
      <c r="K76" s="24">
        <v>586</v>
      </c>
      <c r="L76" s="24">
        <v>167</v>
      </c>
      <c r="M76" s="24">
        <v>24</v>
      </c>
      <c r="N76" s="24">
        <v>586</v>
      </c>
      <c r="O76" s="24">
        <v>0</v>
      </c>
      <c r="P76" s="24">
        <v>0</v>
      </c>
    </row>
    <row r="77" spans="1:16">
      <c r="A77" s="23" t="s">
        <v>185</v>
      </c>
      <c r="B77" s="24">
        <v>276</v>
      </c>
      <c r="C77" s="24">
        <v>55</v>
      </c>
      <c r="D77" s="24">
        <v>137</v>
      </c>
      <c r="E77" s="24">
        <v>39</v>
      </c>
      <c r="F77" s="24">
        <v>45</v>
      </c>
      <c r="G77" s="24">
        <v>108</v>
      </c>
      <c r="H77" s="24">
        <v>80</v>
      </c>
      <c r="I77" s="24">
        <v>25</v>
      </c>
      <c r="J77" s="24">
        <v>18</v>
      </c>
      <c r="K77" s="24">
        <v>167</v>
      </c>
      <c r="L77" s="24">
        <v>276</v>
      </c>
      <c r="M77" s="24">
        <v>18</v>
      </c>
      <c r="N77" s="24">
        <v>276</v>
      </c>
      <c r="O77" s="24">
        <v>0</v>
      </c>
      <c r="P77" s="24">
        <v>0</v>
      </c>
    </row>
    <row r="78" spans="1:16">
      <c r="A78" s="23" t="s">
        <v>152</v>
      </c>
      <c r="B78" s="24">
        <v>197</v>
      </c>
      <c r="C78" s="24">
        <v>20</v>
      </c>
      <c r="D78" s="24">
        <v>32</v>
      </c>
      <c r="E78" s="24">
        <v>11</v>
      </c>
      <c r="F78" s="24">
        <v>9</v>
      </c>
      <c r="G78" s="24">
        <v>19</v>
      </c>
      <c r="H78" s="24">
        <v>13</v>
      </c>
      <c r="I78" s="24">
        <v>4</v>
      </c>
      <c r="J78" s="24">
        <v>7</v>
      </c>
      <c r="K78" s="24">
        <v>24</v>
      </c>
      <c r="L78" s="24">
        <v>18</v>
      </c>
      <c r="M78" s="24">
        <v>197</v>
      </c>
      <c r="N78" s="24">
        <v>197</v>
      </c>
      <c r="O78" s="24">
        <v>0</v>
      </c>
      <c r="P78" s="24">
        <v>0</v>
      </c>
    </row>
    <row r="79" spans="1:16">
      <c r="A79" s="23" t="s">
        <v>186</v>
      </c>
      <c r="B79" s="24">
        <v>944</v>
      </c>
      <c r="C79" s="24">
        <v>0</v>
      </c>
      <c r="D79" s="24">
        <v>0</v>
      </c>
      <c r="E79" s="24">
        <v>0</v>
      </c>
      <c r="F79" s="24">
        <v>0</v>
      </c>
      <c r="G79" s="24">
        <v>0</v>
      </c>
      <c r="H79" s="24">
        <v>0</v>
      </c>
      <c r="I79" s="24">
        <v>0</v>
      </c>
      <c r="J79" s="24">
        <v>0</v>
      </c>
      <c r="K79" s="24">
        <v>0</v>
      </c>
      <c r="L79" s="24">
        <v>0</v>
      </c>
      <c r="M79" s="24">
        <v>0</v>
      </c>
      <c r="N79" s="24">
        <v>0</v>
      </c>
      <c r="O79" s="24">
        <v>944</v>
      </c>
      <c r="P79" s="24">
        <v>0</v>
      </c>
    </row>
    <row r="80" spans="1:16">
      <c r="A80" s="23" t="s">
        <v>128</v>
      </c>
      <c r="B80" s="24">
        <v>41</v>
      </c>
      <c r="C80" s="24">
        <v>0</v>
      </c>
      <c r="D80" s="24">
        <v>0</v>
      </c>
      <c r="E80" s="24">
        <v>0</v>
      </c>
      <c r="F80" s="24">
        <v>0</v>
      </c>
      <c r="G80" s="24">
        <v>0</v>
      </c>
      <c r="H80" s="24">
        <v>0</v>
      </c>
      <c r="I80" s="24">
        <v>0</v>
      </c>
      <c r="J80" s="24">
        <v>0</v>
      </c>
      <c r="K80" s="24">
        <v>0</v>
      </c>
      <c r="L80" s="24">
        <v>0</v>
      </c>
      <c r="M80" s="24">
        <v>0</v>
      </c>
      <c r="N80" s="24">
        <v>0</v>
      </c>
      <c r="O80" s="24">
        <v>0</v>
      </c>
      <c r="P80" s="24">
        <v>41</v>
      </c>
    </row>
    <row r="81" spans="1:16">
      <c r="A81" s="8" t="s">
        <v>187</v>
      </c>
      <c r="B81" s="8"/>
      <c r="C81" s="8"/>
      <c r="D81" s="8"/>
      <c r="E81" s="8"/>
      <c r="F81" s="8"/>
      <c r="G81" s="8"/>
      <c r="H81" s="8"/>
      <c r="I81" s="8"/>
      <c r="J81" s="8"/>
      <c r="K81" s="8"/>
      <c r="L81" s="8"/>
      <c r="M81" s="8"/>
      <c r="N81" s="8"/>
      <c r="O81" s="8"/>
      <c r="P81" s="8"/>
    </row>
    <row r="82" spans="1:16">
      <c r="A82" s="23" t="s">
        <v>188</v>
      </c>
      <c r="B82" s="24">
        <v>2041</v>
      </c>
      <c r="C82" s="24">
        <v>349</v>
      </c>
      <c r="D82" s="24">
        <v>670</v>
      </c>
      <c r="E82" s="24">
        <v>175</v>
      </c>
      <c r="F82" s="24">
        <v>126</v>
      </c>
      <c r="G82" s="24">
        <v>284</v>
      </c>
      <c r="H82" s="24">
        <v>169</v>
      </c>
      <c r="I82" s="24">
        <v>66</v>
      </c>
      <c r="J82" s="24">
        <v>60</v>
      </c>
      <c r="K82" s="24">
        <v>509</v>
      </c>
      <c r="L82" s="24">
        <v>254</v>
      </c>
      <c r="M82" s="24">
        <v>143</v>
      </c>
      <c r="N82" s="24">
        <v>1374</v>
      </c>
      <c r="O82" s="24">
        <v>642</v>
      </c>
      <c r="P82" s="24">
        <v>25</v>
      </c>
    </row>
    <row r="83" spans="1:16">
      <c r="A83" s="23" t="s">
        <v>189</v>
      </c>
      <c r="B83" s="24">
        <v>221</v>
      </c>
      <c r="C83" s="24">
        <v>43</v>
      </c>
      <c r="D83" s="24">
        <v>67</v>
      </c>
      <c r="E83" s="24">
        <v>14</v>
      </c>
      <c r="F83" s="24">
        <v>17</v>
      </c>
      <c r="G83" s="24">
        <v>8</v>
      </c>
      <c r="H83" s="24">
        <v>14</v>
      </c>
      <c r="I83" s="24">
        <v>1</v>
      </c>
      <c r="J83" s="24">
        <v>5</v>
      </c>
      <c r="K83" s="24">
        <v>30</v>
      </c>
      <c r="L83" s="24">
        <v>8</v>
      </c>
      <c r="M83" s="24">
        <v>15</v>
      </c>
      <c r="N83" s="24">
        <v>130</v>
      </c>
      <c r="O83" s="24">
        <v>91</v>
      </c>
      <c r="P83" s="24">
        <v>0</v>
      </c>
    </row>
    <row r="84" spans="1:16">
      <c r="A84" s="23" t="s">
        <v>190</v>
      </c>
      <c r="B84" s="24">
        <v>64</v>
      </c>
      <c r="C84" s="24">
        <v>5</v>
      </c>
      <c r="D84" s="24">
        <v>10</v>
      </c>
      <c r="E84" s="24">
        <v>0</v>
      </c>
      <c r="F84" s="24">
        <v>2</v>
      </c>
      <c r="G84" s="24">
        <v>4</v>
      </c>
      <c r="H84" s="24">
        <v>2</v>
      </c>
      <c r="I84" s="24">
        <v>1</v>
      </c>
      <c r="J84" s="24">
        <v>0</v>
      </c>
      <c r="K84" s="24">
        <v>7</v>
      </c>
      <c r="L84" s="24">
        <v>3</v>
      </c>
      <c r="M84" s="24">
        <v>9</v>
      </c>
      <c r="N84" s="24">
        <v>30</v>
      </c>
      <c r="O84" s="24">
        <v>33</v>
      </c>
      <c r="P84" s="24">
        <v>1</v>
      </c>
    </row>
    <row r="85" spans="1:16">
      <c r="A85" s="23" t="s">
        <v>191</v>
      </c>
      <c r="B85" s="24">
        <v>158</v>
      </c>
      <c r="C85" s="24">
        <v>11</v>
      </c>
      <c r="D85" s="24">
        <v>26</v>
      </c>
      <c r="E85" s="24">
        <v>4</v>
      </c>
      <c r="F85" s="24">
        <v>4</v>
      </c>
      <c r="G85" s="24">
        <v>7</v>
      </c>
      <c r="H85" s="24">
        <v>8</v>
      </c>
      <c r="I85" s="24">
        <v>3</v>
      </c>
      <c r="J85" s="24">
        <v>0</v>
      </c>
      <c r="K85" s="24">
        <v>9</v>
      </c>
      <c r="L85" s="24">
        <v>6</v>
      </c>
      <c r="M85" s="24">
        <v>8</v>
      </c>
      <c r="N85" s="24">
        <v>56</v>
      </c>
      <c r="O85" s="24">
        <v>98</v>
      </c>
      <c r="P85" s="24">
        <v>4</v>
      </c>
    </row>
    <row r="86" spans="1:16">
      <c r="A86" s="23" t="s">
        <v>192</v>
      </c>
      <c r="B86" s="24">
        <v>120</v>
      </c>
      <c r="C86" s="24">
        <v>10</v>
      </c>
      <c r="D86" s="24">
        <v>30</v>
      </c>
      <c r="E86" s="24">
        <v>6</v>
      </c>
      <c r="F86" s="24">
        <v>3</v>
      </c>
      <c r="G86" s="24">
        <v>14</v>
      </c>
      <c r="H86" s="24">
        <v>8</v>
      </c>
      <c r="I86" s="24">
        <v>5</v>
      </c>
      <c r="J86" s="24">
        <v>2</v>
      </c>
      <c r="K86" s="24">
        <v>22</v>
      </c>
      <c r="L86" s="24">
        <v>4</v>
      </c>
      <c r="M86" s="24">
        <v>17</v>
      </c>
      <c r="N86" s="24">
        <v>72</v>
      </c>
      <c r="O86" s="24">
        <v>46</v>
      </c>
      <c r="P86" s="24">
        <v>2</v>
      </c>
    </row>
    <row r="87" spans="1:16">
      <c r="A87" s="23" t="s">
        <v>193</v>
      </c>
      <c r="B87" s="24">
        <v>10</v>
      </c>
      <c r="C87" s="24">
        <v>1</v>
      </c>
      <c r="D87" s="24">
        <v>1</v>
      </c>
      <c r="E87" s="24">
        <v>1</v>
      </c>
      <c r="F87" s="24">
        <v>1</v>
      </c>
      <c r="G87" s="24">
        <v>0</v>
      </c>
      <c r="H87" s="24">
        <v>2</v>
      </c>
      <c r="I87" s="24">
        <v>1</v>
      </c>
      <c r="J87" s="24">
        <v>1</v>
      </c>
      <c r="K87" s="24">
        <v>3</v>
      </c>
      <c r="L87" s="24">
        <v>1</v>
      </c>
      <c r="M87" s="24">
        <v>1</v>
      </c>
      <c r="N87" s="24">
        <v>6</v>
      </c>
      <c r="O87" s="24">
        <v>4</v>
      </c>
      <c r="P87" s="24">
        <v>0</v>
      </c>
    </row>
    <row r="88" spans="1:16">
      <c r="A88" s="23" t="s">
        <v>152</v>
      </c>
      <c r="B88" s="24">
        <v>39</v>
      </c>
      <c r="C88" s="24">
        <v>5</v>
      </c>
      <c r="D88" s="24">
        <v>5</v>
      </c>
      <c r="E88" s="24">
        <v>4</v>
      </c>
      <c r="F88" s="24">
        <v>1</v>
      </c>
      <c r="G88" s="24">
        <v>1</v>
      </c>
      <c r="H88" s="24">
        <v>0</v>
      </c>
      <c r="I88" s="24">
        <v>1</v>
      </c>
      <c r="J88" s="24">
        <v>0</v>
      </c>
      <c r="K88" s="24">
        <v>2</v>
      </c>
      <c r="L88" s="24">
        <v>0</v>
      </c>
      <c r="M88" s="24">
        <v>4</v>
      </c>
      <c r="N88" s="24">
        <v>15</v>
      </c>
      <c r="O88" s="24">
        <v>24</v>
      </c>
      <c r="P88" s="24">
        <v>0</v>
      </c>
    </row>
    <row r="89" spans="1:16">
      <c r="A89" s="23" t="s">
        <v>128</v>
      </c>
      <c r="B89" s="24">
        <v>24</v>
      </c>
      <c r="C89" s="24">
        <v>1</v>
      </c>
      <c r="D89" s="24">
        <v>2</v>
      </c>
      <c r="E89" s="24">
        <v>3</v>
      </c>
      <c r="F89" s="24">
        <v>0</v>
      </c>
      <c r="G89" s="24">
        <v>0</v>
      </c>
      <c r="H89" s="24">
        <v>0</v>
      </c>
      <c r="I89" s="24">
        <v>1</v>
      </c>
      <c r="J89" s="24">
        <v>0</v>
      </c>
      <c r="K89" s="24">
        <v>4</v>
      </c>
      <c r="L89" s="24">
        <v>0</v>
      </c>
      <c r="M89" s="24">
        <v>0</v>
      </c>
      <c r="N89" s="24">
        <v>9</v>
      </c>
      <c r="O89" s="24">
        <v>6</v>
      </c>
      <c r="P89" s="24">
        <v>9</v>
      </c>
    </row>
    <row r="90" spans="1:16">
      <c r="A90" s="8" t="s">
        <v>194</v>
      </c>
      <c r="B90" s="8"/>
      <c r="C90" s="8"/>
      <c r="D90" s="8"/>
      <c r="E90" s="8"/>
      <c r="F90" s="8"/>
      <c r="G90" s="8"/>
      <c r="H90" s="8"/>
      <c r="I90" s="8"/>
      <c r="J90" s="8"/>
      <c r="K90" s="8"/>
      <c r="L90" s="8"/>
      <c r="M90" s="8"/>
      <c r="N90" s="8"/>
      <c r="O90" s="8"/>
      <c r="P90" s="8"/>
    </row>
    <row r="91" spans="1:16">
      <c r="A91" s="23" t="s">
        <v>195</v>
      </c>
      <c r="B91" s="24">
        <v>1341</v>
      </c>
      <c r="C91" s="24">
        <v>263</v>
      </c>
      <c r="D91" s="24">
        <v>483</v>
      </c>
      <c r="E91" s="24">
        <v>115</v>
      </c>
      <c r="F91" s="24">
        <v>105</v>
      </c>
      <c r="G91" s="24">
        <v>185</v>
      </c>
      <c r="H91" s="24">
        <v>127</v>
      </c>
      <c r="I91" s="24">
        <v>41</v>
      </c>
      <c r="J91" s="24">
        <v>38</v>
      </c>
      <c r="K91" s="24">
        <v>317</v>
      </c>
      <c r="L91" s="24">
        <v>151</v>
      </c>
      <c r="M91" s="24">
        <v>93</v>
      </c>
      <c r="N91" s="24">
        <v>918</v>
      </c>
      <c r="O91" s="24">
        <v>405</v>
      </c>
      <c r="P91" s="24">
        <v>18</v>
      </c>
    </row>
    <row r="92" spans="1:16">
      <c r="A92" s="23" t="s">
        <v>196</v>
      </c>
      <c r="B92" s="24">
        <v>523</v>
      </c>
      <c r="C92" s="24">
        <v>86</v>
      </c>
      <c r="D92" s="24">
        <v>199</v>
      </c>
      <c r="E92" s="24">
        <v>55</v>
      </c>
      <c r="F92" s="24">
        <v>49</v>
      </c>
      <c r="G92" s="24">
        <v>93</v>
      </c>
      <c r="H92" s="24">
        <v>60</v>
      </c>
      <c r="I92" s="24">
        <v>19</v>
      </c>
      <c r="J92" s="24">
        <v>14</v>
      </c>
      <c r="K92" s="24">
        <v>131</v>
      </c>
      <c r="L92" s="24">
        <v>62</v>
      </c>
      <c r="M92" s="24">
        <v>40</v>
      </c>
      <c r="N92" s="24">
        <v>365</v>
      </c>
      <c r="O92" s="24">
        <v>152</v>
      </c>
      <c r="P92" s="24">
        <v>6</v>
      </c>
    </row>
    <row r="93" spans="1:16">
      <c r="A93" s="23" t="s">
        <v>197</v>
      </c>
      <c r="B93" s="24">
        <v>116</v>
      </c>
      <c r="C93" s="24">
        <v>22</v>
      </c>
      <c r="D93" s="24">
        <v>36</v>
      </c>
      <c r="E93" s="24">
        <v>14</v>
      </c>
      <c r="F93" s="24">
        <v>9</v>
      </c>
      <c r="G93" s="24">
        <v>11</v>
      </c>
      <c r="H93" s="24">
        <v>12</v>
      </c>
      <c r="I93" s="24">
        <v>3</v>
      </c>
      <c r="J93" s="24">
        <v>1</v>
      </c>
      <c r="K93" s="24">
        <v>24</v>
      </c>
      <c r="L93" s="24">
        <v>14</v>
      </c>
      <c r="M93" s="24">
        <v>8</v>
      </c>
      <c r="N93" s="24">
        <v>76</v>
      </c>
      <c r="O93" s="24">
        <v>39</v>
      </c>
      <c r="P93" s="24">
        <v>1</v>
      </c>
    </row>
    <row r="94" spans="1:16">
      <c r="A94" s="23" t="s">
        <v>198</v>
      </c>
      <c r="B94" s="24">
        <v>25</v>
      </c>
      <c r="C94" s="24">
        <v>5</v>
      </c>
      <c r="D94" s="24">
        <v>3</v>
      </c>
      <c r="E94" s="24">
        <v>2</v>
      </c>
      <c r="F94" s="24">
        <v>1</v>
      </c>
      <c r="G94" s="24">
        <v>1</v>
      </c>
      <c r="H94" s="24">
        <v>1</v>
      </c>
      <c r="I94" s="24">
        <v>0</v>
      </c>
      <c r="J94" s="24">
        <v>0</v>
      </c>
      <c r="K94" s="24">
        <v>2</v>
      </c>
      <c r="L94" s="24">
        <v>0</v>
      </c>
      <c r="M94" s="24">
        <v>3</v>
      </c>
      <c r="N94" s="24">
        <v>15</v>
      </c>
      <c r="O94" s="24">
        <v>10</v>
      </c>
      <c r="P94" s="24">
        <v>0</v>
      </c>
    </row>
    <row r="95" spans="1:16">
      <c r="A95" s="23" t="s">
        <v>199</v>
      </c>
      <c r="B95" s="24">
        <v>68</v>
      </c>
      <c r="C95" s="24">
        <v>15</v>
      </c>
      <c r="D95" s="24">
        <v>22</v>
      </c>
      <c r="E95" s="24">
        <v>9</v>
      </c>
      <c r="F95" s="24">
        <v>7</v>
      </c>
      <c r="G95" s="24">
        <v>10</v>
      </c>
      <c r="H95" s="24">
        <v>8</v>
      </c>
      <c r="I95" s="24">
        <v>3</v>
      </c>
      <c r="J95" s="24">
        <v>2</v>
      </c>
      <c r="K95" s="24">
        <v>24</v>
      </c>
      <c r="L95" s="24">
        <v>13</v>
      </c>
      <c r="M95" s="24">
        <v>5</v>
      </c>
      <c r="N95" s="24">
        <v>48</v>
      </c>
      <c r="O95" s="24">
        <v>20</v>
      </c>
      <c r="P95" s="24">
        <v>0</v>
      </c>
    </row>
    <row r="96" spans="1:16">
      <c r="A96" s="23" t="s">
        <v>200</v>
      </c>
      <c r="B96" s="24">
        <v>1248</v>
      </c>
      <c r="C96" s="24">
        <v>233</v>
      </c>
      <c r="D96" s="24">
        <v>470</v>
      </c>
      <c r="E96" s="24">
        <v>138</v>
      </c>
      <c r="F96" s="24">
        <v>99</v>
      </c>
      <c r="G96" s="24">
        <v>223</v>
      </c>
      <c r="H96" s="24">
        <v>124</v>
      </c>
      <c r="I96" s="24">
        <v>43</v>
      </c>
      <c r="J96" s="24">
        <v>45</v>
      </c>
      <c r="K96" s="24">
        <v>358</v>
      </c>
      <c r="L96" s="24">
        <v>177</v>
      </c>
      <c r="M96" s="24">
        <v>91</v>
      </c>
      <c r="N96" s="24">
        <v>927</v>
      </c>
      <c r="O96" s="24">
        <v>308</v>
      </c>
      <c r="P96" s="24">
        <v>13</v>
      </c>
    </row>
    <row r="97" spans="1:16">
      <c r="A97" s="23" t="s">
        <v>201</v>
      </c>
      <c r="B97" s="24">
        <v>725</v>
      </c>
      <c r="C97" s="24">
        <v>111</v>
      </c>
      <c r="D97" s="24">
        <v>199</v>
      </c>
      <c r="E97" s="24">
        <v>55</v>
      </c>
      <c r="F97" s="24">
        <v>40</v>
      </c>
      <c r="G97" s="24">
        <v>79</v>
      </c>
      <c r="H97" s="24">
        <v>46</v>
      </c>
      <c r="I97" s="24">
        <v>28</v>
      </c>
      <c r="J97" s="24">
        <v>23</v>
      </c>
      <c r="K97" s="24">
        <v>157</v>
      </c>
      <c r="L97" s="24">
        <v>67</v>
      </c>
      <c r="M97" s="24">
        <v>44</v>
      </c>
      <c r="N97" s="24">
        <v>431</v>
      </c>
      <c r="O97" s="24">
        <v>281</v>
      </c>
      <c r="P97" s="24">
        <v>13</v>
      </c>
    </row>
    <row r="98" spans="1:16">
      <c r="A98" s="23" t="s">
        <v>202</v>
      </c>
      <c r="B98" s="24">
        <v>550</v>
      </c>
      <c r="C98" s="24">
        <v>110</v>
      </c>
      <c r="D98" s="24">
        <v>205</v>
      </c>
      <c r="E98" s="24">
        <v>39</v>
      </c>
      <c r="F98" s="24">
        <v>32</v>
      </c>
      <c r="G98" s="24">
        <v>54</v>
      </c>
      <c r="H98" s="24">
        <v>42</v>
      </c>
      <c r="I98" s="24">
        <v>11</v>
      </c>
      <c r="J98" s="24">
        <v>14</v>
      </c>
      <c r="K98" s="24">
        <v>105</v>
      </c>
      <c r="L98" s="24">
        <v>49</v>
      </c>
      <c r="M98" s="24">
        <v>33</v>
      </c>
      <c r="N98" s="24">
        <v>353</v>
      </c>
      <c r="O98" s="24">
        <v>191</v>
      </c>
      <c r="P98" s="24">
        <v>6</v>
      </c>
    </row>
    <row r="99" spans="1:16">
      <c r="A99" s="23" t="s">
        <v>203</v>
      </c>
      <c r="B99" s="24">
        <v>563</v>
      </c>
      <c r="C99" s="24">
        <v>127</v>
      </c>
      <c r="D99" s="24">
        <v>219</v>
      </c>
      <c r="E99" s="24">
        <v>44</v>
      </c>
      <c r="F99" s="24">
        <v>39</v>
      </c>
      <c r="G99" s="24">
        <v>58</v>
      </c>
      <c r="H99" s="24">
        <v>48</v>
      </c>
      <c r="I99" s="24">
        <v>13</v>
      </c>
      <c r="J99" s="24">
        <v>20</v>
      </c>
      <c r="K99" s="24">
        <v>105</v>
      </c>
      <c r="L99" s="24">
        <v>46</v>
      </c>
      <c r="M99" s="24">
        <v>41</v>
      </c>
      <c r="N99" s="24">
        <v>385</v>
      </c>
      <c r="O99" s="24">
        <v>176</v>
      </c>
      <c r="P99" s="24">
        <v>2</v>
      </c>
    </row>
    <row r="100" spans="1:16">
      <c r="A100" s="23" t="s">
        <v>204</v>
      </c>
      <c r="B100" s="24">
        <v>319</v>
      </c>
      <c r="C100" s="24">
        <v>49</v>
      </c>
      <c r="D100" s="24">
        <v>87</v>
      </c>
      <c r="E100" s="24">
        <v>15</v>
      </c>
      <c r="F100" s="24">
        <v>14</v>
      </c>
      <c r="G100" s="24">
        <v>29</v>
      </c>
      <c r="H100" s="24">
        <v>23</v>
      </c>
      <c r="I100" s="24">
        <v>6</v>
      </c>
      <c r="J100" s="24">
        <v>5</v>
      </c>
      <c r="K100" s="24">
        <v>53</v>
      </c>
      <c r="L100" s="24">
        <v>17</v>
      </c>
      <c r="M100" s="24">
        <v>28</v>
      </c>
      <c r="N100" s="24">
        <v>181</v>
      </c>
      <c r="O100" s="24">
        <v>135</v>
      </c>
      <c r="P100" s="24">
        <v>3</v>
      </c>
    </row>
    <row r="101" spans="1:16">
      <c r="A101" s="23" t="s">
        <v>205</v>
      </c>
      <c r="B101" s="24">
        <v>6</v>
      </c>
      <c r="C101" s="24">
        <v>0</v>
      </c>
      <c r="D101" s="24">
        <v>1</v>
      </c>
      <c r="E101" s="24">
        <v>4</v>
      </c>
      <c r="F101" s="24">
        <v>0</v>
      </c>
      <c r="G101" s="24">
        <v>2</v>
      </c>
      <c r="H101" s="24">
        <v>0</v>
      </c>
      <c r="I101" s="24">
        <v>0</v>
      </c>
      <c r="J101" s="24">
        <v>0</v>
      </c>
      <c r="K101" s="24">
        <v>2</v>
      </c>
      <c r="L101" s="24">
        <v>0</v>
      </c>
      <c r="M101" s="24">
        <v>0</v>
      </c>
      <c r="N101" s="24">
        <v>5</v>
      </c>
      <c r="O101" s="24">
        <v>1</v>
      </c>
      <c r="P101" s="24">
        <v>0</v>
      </c>
    </row>
    <row r="102" spans="1:16">
      <c r="A102" s="23" t="s">
        <v>206</v>
      </c>
      <c r="B102" s="24">
        <v>42</v>
      </c>
      <c r="C102" s="24">
        <v>3</v>
      </c>
      <c r="D102" s="24">
        <v>0</v>
      </c>
      <c r="E102" s="24">
        <v>1</v>
      </c>
      <c r="F102" s="24">
        <v>2</v>
      </c>
      <c r="G102" s="24">
        <v>0</v>
      </c>
      <c r="H102" s="24">
        <v>0</v>
      </c>
      <c r="I102" s="24">
        <v>2</v>
      </c>
      <c r="J102" s="24">
        <v>0</v>
      </c>
      <c r="K102" s="24">
        <v>3</v>
      </c>
      <c r="L102" s="24">
        <v>0</v>
      </c>
      <c r="M102" s="24">
        <v>3</v>
      </c>
      <c r="N102" s="24">
        <v>11</v>
      </c>
      <c r="O102" s="24">
        <v>29</v>
      </c>
      <c r="P102" s="24">
        <v>2</v>
      </c>
    </row>
    <row r="103" spans="1:16">
      <c r="A103" s="23" t="s">
        <v>152</v>
      </c>
      <c r="B103" s="24">
        <v>39</v>
      </c>
      <c r="C103" s="24">
        <v>2</v>
      </c>
      <c r="D103" s="24">
        <v>3</v>
      </c>
      <c r="E103" s="24">
        <v>1</v>
      </c>
      <c r="F103" s="24">
        <v>1</v>
      </c>
      <c r="G103" s="24">
        <v>0</v>
      </c>
      <c r="H103" s="24">
        <v>2</v>
      </c>
      <c r="I103" s="24">
        <v>2</v>
      </c>
      <c r="J103" s="24">
        <v>0</v>
      </c>
      <c r="K103" s="24">
        <v>6</v>
      </c>
      <c r="L103" s="24">
        <v>3</v>
      </c>
      <c r="M103" s="24">
        <v>5</v>
      </c>
      <c r="N103" s="24">
        <v>17</v>
      </c>
      <c r="O103" s="24">
        <v>22</v>
      </c>
      <c r="P103" s="24">
        <v>0</v>
      </c>
    </row>
    <row r="104" spans="1:16">
      <c r="A104" s="23" t="s">
        <v>128</v>
      </c>
      <c r="B104" s="24">
        <v>193</v>
      </c>
      <c r="C104" s="24">
        <v>16</v>
      </c>
      <c r="D104" s="24">
        <v>50</v>
      </c>
      <c r="E104" s="24">
        <v>8</v>
      </c>
      <c r="F104" s="24">
        <v>5</v>
      </c>
      <c r="G104" s="24">
        <v>17</v>
      </c>
      <c r="H104" s="24">
        <v>16</v>
      </c>
      <c r="I104" s="24">
        <v>4</v>
      </c>
      <c r="J104" s="24">
        <v>4</v>
      </c>
      <c r="K104" s="24">
        <v>41</v>
      </c>
      <c r="L104" s="24">
        <v>23</v>
      </c>
      <c r="M104" s="24">
        <v>15</v>
      </c>
      <c r="N104" s="24">
        <v>104</v>
      </c>
      <c r="O104" s="24">
        <v>80</v>
      </c>
      <c r="P104" s="24">
        <v>9</v>
      </c>
    </row>
    <row r="105" spans="1:16">
      <c r="A105" s="8" t="s">
        <v>207</v>
      </c>
      <c r="B105" s="8"/>
      <c r="C105" s="8"/>
      <c r="D105" s="8"/>
      <c r="E105" s="8"/>
      <c r="F105" s="8"/>
      <c r="G105" s="8"/>
      <c r="H105" s="8"/>
      <c r="I105" s="8"/>
      <c r="J105" s="8"/>
      <c r="K105" s="8"/>
      <c r="L105" s="8"/>
      <c r="M105" s="8"/>
      <c r="N105" s="8"/>
      <c r="O105" s="8"/>
      <c r="P105" s="8"/>
    </row>
    <row r="106" spans="1:16">
      <c r="A106" s="23" t="s">
        <v>208</v>
      </c>
      <c r="B106" s="24">
        <v>1480</v>
      </c>
      <c r="C106" s="24">
        <v>258</v>
      </c>
      <c r="D106" s="24">
        <v>475</v>
      </c>
      <c r="E106" s="24">
        <v>120</v>
      </c>
      <c r="F106" s="24">
        <v>99</v>
      </c>
      <c r="G106" s="24">
        <v>181</v>
      </c>
      <c r="H106" s="24">
        <v>117</v>
      </c>
      <c r="I106" s="24">
        <v>52</v>
      </c>
      <c r="J106" s="24">
        <v>43</v>
      </c>
      <c r="K106" s="24">
        <v>339</v>
      </c>
      <c r="L106" s="24">
        <v>162</v>
      </c>
      <c r="M106" s="24">
        <v>90</v>
      </c>
      <c r="N106" s="24">
        <v>956</v>
      </c>
      <c r="O106" s="24">
        <v>510</v>
      </c>
      <c r="P106" s="24">
        <v>14</v>
      </c>
    </row>
    <row r="107" spans="1:16">
      <c r="A107" s="23" t="s">
        <v>209</v>
      </c>
      <c r="B107" s="24">
        <v>1280</v>
      </c>
      <c r="C107" s="24">
        <v>231</v>
      </c>
      <c r="D107" s="24">
        <v>414</v>
      </c>
      <c r="E107" s="24">
        <v>102</v>
      </c>
      <c r="F107" s="24">
        <v>76</v>
      </c>
      <c r="G107" s="24">
        <v>167</v>
      </c>
      <c r="H107" s="24">
        <v>118</v>
      </c>
      <c r="I107" s="24">
        <v>47</v>
      </c>
      <c r="J107" s="24">
        <v>37</v>
      </c>
      <c r="K107" s="24">
        <v>304</v>
      </c>
      <c r="L107" s="24">
        <v>144</v>
      </c>
      <c r="M107" s="24">
        <v>89</v>
      </c>
      <c r="N107" s="24">
        <v>834</v>
      </c>
      <c r="O107" s="24">
        <v>433</v>
      </c>
      <c r="P107" s="24">
        <v>13</v>
      </c>
    </row>
    <row r="108" spans="1:16">
      <c r="A108" s="23" t="s">
        <v>210</v>
      </c>
      <c r="B108" s="24">
        <v>1167</v>
      </c>
      <c r="C108" s="24">
        <v>199</v>
      </c>
      <c r="D108" s="24">
        <v>365</v>
      </c>
      <c r="E108" s="24">
        <v>104</v>
      </c>
      <c r="F108" s="24">
        <v>67</v>
      </c>
      <c r="G108" s="24">
        <v>155</v>
      </c>
      <c r="H108" s="24">
        <v>101</v>
      </c>
      <c r="I108" s="24">
        <v>39</v>
      </c>
      <c r="J108" s="24">
        <v>35</v>
      </c>
      <c r="K108" s="24">
        <v>276</v>
      </c>
      <c r="L108" s="24">
        <v>135</v>
      </c>
      <c r="M108" s="24">
        <v>78</v>
      </c>
      <c r="N108" s="24">
        <v>753</v>
      </c>
      <c r="O108" s="24">
        <v>400</v>
      </c>
      <c r="P108" s="24">
        <v>14</v>
      </c>
    </row>
    <row r="109" spans="1:16">
      <c r="A109" s="23" t="s">
        <v>211</v>
      </c>
      <c r="B109" s="24">
        <v>715</v>
      </c>
      <c r="C109" s="24">
        <v>144</v>
      </c>
      <c r="D109" s="24">
        <v>258</v>
      </c>
      <c r="E109" s="24">
        <v>72</v>
      </c>
      <c r="F109" s="24">
        <v>57</v>
      </c>
      <c r="G109" s="24">
        <v>100</v>
      </c>
      <c r="H109" s="24">
        <v>80</v>
      </c>
      <c r="I109" s="24">
        <v>31</v>
      </c>
      <c r="J109" s="24">
        <v>28</v>
      </c>
      <c r="K109" s="24">
        <v>194</v>
      </c>
      <c r="L109" s="24">
        <v>88</v>
      </c>
      <c r="M109" s="24">
        <v>52</v>
      </c>
      <c r="N109" s="24">
        <v>499</v>
      </c>
      <c r="O109" s="24">
        <v>208</v>
      </c>
      <c r="P109" s="24">
        <v>8</v>
      </c>
    </row>
    <row r="110" spans="1:16">
      <c r="A110" s="23" t="s">
        <v>212</v>
      </c>
      <c r="B110" s="24">
        <v>387</v>
      </c>
      <c r="C110" s="24">
        <v>67</v>
      </c>
      <c r="D110" s="24">
        <v>120</v>
      </c>
      <c r="E110" s="24">
        <v>46</v>
      </c>
      <c r="F110" s="24">
        <v>39</v>
      </c>
      <c r="G110" s="24">
        <v>65</v>
      </c>
      <c r="H110" s="24">
        <v>42</v>
      </c>
      <c r="I110" s="24">
        <v>17</v>
      </c>
      <c r="J110" s="24">
        <v>21</v>
      </c>
      <c r="K110" s="24">
        <v>100</v>
      </c>
      <c r="L110" s="24">
        <v>48</v>
      </c>
      <c r="M110" s="24">
        <v>31</v>
      </c>
      <c r="N110" s="24">
        <v>266</v>
      </c>
      <c r="O110" s="24">
        <v>115</v>
      </c>
      <c r="P110" s="24">
        <v>6</v>
      </c>
    </row>
    <row r="111" spans="1:16">
      <c r="A111" s="23" t="s">
        <v>213</v>
      </c>
      <c r="B111" s="24">
        <v>404</v>
      </c>
      <c r="C111" s="24">
        <v>66</v>
      </c>
      <c r="D111" s="24">
        <v>124</v>
      </c>
      <c r="E111" s="24">
        <v>36</v>
      </c>
      <c r="F111" s="24">
        <v>25</v>
      </c>
      <c r="G111" s="24">
        <v>45</v>
      </c>
      <c r="H111" s="24">
        <v>40</v>
      </c>
      <c r="I111" s="24">
        <v>17</v>
      </c>
      <c r="J111" s="24">
        <v>11</v>
      </c>
      <c r="K111" s="24">
        <v>77</v>
      </c>
      <c r="L111" s="24">
        <v>35</v>
      </c>
      <c r="M111" s="24">
        <v>34</v>
      </c>
      <c r="N111" s="24">
        <v>249</v>
      </c>
      <c r="O111" s="24">
        <v>149</v>
      </c>
      <c r="P111" s="24">
        <v>6</v>
      </c>
    </row>
    <row r="112" spans="1:16">
      <c r="A112" s="23" t="s">
        <v>214</v>
      </c>
      <c r="B112" s="24">
        <v>595</v>
      </c>
      <c r="C112" s="24">
        <v>113</v>
      </c>
      <c r="D112" s="24">
        <v>223</v>
      </c>
      <c r="E112" s="24">
        <v>58</v>
      </c>
      <c r="F112" s="24">
        <v>47</v>
      </c>
      <c r="G112" s="24">
        <v>93</v>
      </c>
      <c r="H112" s="24">
        <v>74</v>
      </c>
      <c r="I112" s="24">
        <v>25</v>
      </c>
      <c r="J112" s="24">
        <v>20</v>
      </c>
      <c r="K112" s="24">
        <v>154</v>
      </c>
      <c r="L112" s="24">
        <v>79</v>
      </c>
      <c r="M112" s="24">
        <v>41</v>
      </c>
      <c r="N112" s="24">
        <v>419</v>
      </c>
      <c r="O112" s="24">
        <v>172</v>
      </c>
      <c r="P112" s="24">
        <v>4</v>
      </c>
    </row>
    <row r="113" spans="1:16">
      <c r="A113" s="23" t="s">
        <v>215</v>
      </c>
      <c r="B113" s="24">
        <v>215</v>
      </c>
      <c r="C113" s="24">
        <v>41</v>
      </c>
      <c r="D113" s="24">
        <v>78</v>
      </c>
      <c r="E113" s="24">
        <v>24</v>
      </c>
      <c r="F113" s="24">
        <v>34</v>
      </c>
      <c r="G113" s="24">
        <v>39</v>
      </c>
      <c r="H113" s="24">
        <v>38</v>
      </c>
      <c r="I113" s="24">
        <v>12</v>
      </c>
      <c r="J113" s="24">
        <v>11</v>
      </c>
      <c r="K113" s="24">
        <v>64</v>
      </c>
      <c r="L113" s="24">
        <v>29</v>
      </c>
      <c r="M113" s="24">
        <v>14</v>
      </c>
      <c r="N113" s="24">
        <v>149</v>
      </c>
      <c r="O113" s="24">
        <v>62</v>
      </c>
      <c r="P113" s="24">
        <v>4</v>
      </c>
    </row>
    <row r="114" spans="1:16">
      <c r="A114" s="23" t="s">
        <v>216</v>
      </c>
      <c r="B114" s="24">
        <v>248</v>
      </c>
      <c r="C114" s="24">
        <v>43</v>
      </c>
      <c r="D114" s="24">
        <v>80</v>
      </c>
      <c r="E114" s="24">
        <v>22</v>
      </c>
      <c r="F114" s="24">
        <v>18</v>
      </c>
      <c r="G114" s="24">
        <v>39</v>
      </c>
      <c r="H114" s="24">
        <v>30</v>
      </c>
      <c r="I114" s="24">
        <v>14</v>
      </c>
      <c r="J114" s="24">
        <v>10</v>
      </c>
      <c r="K114" s="24">
        <v>60</v>
      </c>
      <c r="L114" s="24">
        <v>34</v>
      </c>
      <c r="M114" s="24">
        <v>24</v>
      </c>
      <c r="N114" s="24">
        <v>162</v>
      </c>
      <c r="O114" s="24">
        <v>85</v>
      </c>
      <c r="P114" s="24">
        <v>1</v>
      </c>
    </row>
    <row r="115" spans="1:16">
      <c r="A115" s="23" t="s">
        <v>217</v>
      </c>
      <c r="B115" s="24">
        <v>255</v>
      </c>
      <c r="C115" s="24">
        <v>59</v>
      </c>
      <c r="D115" s="24">
        <v>109</v>
      </c>
      <c r="E115" s="24">
        <v>40</v>
      </c>
      <c r="F115" s="24">
        <v>40</v>
      </c>
      <c r="G115" s="24">
        <v>52</v>
      </c>
      <c r="H115" s="24">
        <v>47</v>
      </c>
      <c r="I115" s="24">
        <v>21</v>
      </c>
      <c r="J115" s="24">
        <v>16</v>
      </c>
      <c r="K115" s="24">
        <v>84</v>
      </c>
      <c r="L115" s="24">
        <v>53</v>
      </c>
      <c r="M115" s="24">
        <v>22</v>
      </c>
      <c r="N115" s="24">
        <v>200</v>
      </c>
      <c r="O115" s="24">
        <v>51</v>
      </c>
      <c r="P115" s="24">
        <v>4</v>
      </c>
    </row>
    <row r="116" spans="1:16">
      <c r="A116" s="23" t="s">
        <v>218</v>
      </c>
      <c r="B116" s="24">
        <v>291</v>
      </c>
      <c r="C116" s="24">
        <v>102</v>
      </c>
      <c r="D116" s="24">
        <v>136</v>
      </c>
      <c r="E116" s="24">
        <v>38</v>
      </c>
      <c r="F116" s="24">
        <v>49</v>
      </c>
      <c r="G116" s="24">
        <v>60</v>
      </c>
      <c r="H116" s="24">
        <v>47</v>
      </c>
      <c r="I116" s="24">
        <v>17</v>
      </c>
      <c r="J116" s="24">
        <v>17</v>
      </c>
      <c r="K116" s="24">
        <v>88</v>
      </c>
      <c r="L116" s="24">
        <v>47</v>
      </c>
      <c r="M116" s="24">
        <v>21</v>
      </c>
      <c r="N116" s="24">
        <v>242</v>
      </c>
      <c r="O116" s="24">
        <v>46</v>
      </c>
      <c r="P116" s="24">
        <v>3</v>
      </c>
    </row>
    <row r="117" spans="1:16">
      <c r="A117" s="23" t="s">
        <v>219</v>
      </c>
      <c r="B117" s="24">
        <v>338</v>
      </c>
      <c r="C117" s="24">
        <v>73</v>
      </c>
      <c r="D117" s="24">
        <v>126</v>
      </c>
      <c r="E117" s="24">
        <v>47</v>
      </c>
      <c r="F117" s="24">
        <v>36</v>
      </c>
      <c r="G117" s="24">
        <v>78</v>
      </c>
      <c r="H117" s="24">
        <v>48</v>
      </c>
      <c r="I117" s="24">
        <v>22</v>
      </c>
      <c r="J117" s="24">
        <v>28</v>
      </c>
      <c r="K117" s="24">
        <v>111</v>
      </c>
      <c r="L117" s="24">
        <v>64</v>
      </c>
      <c r="M117" s="24">
        <v>22</v>
      </c>
      <c r="N117" s="24">
        <v>257</v>
      </c>
      <c r="O117" s="24">
        <v>80</v>
      </c>
      <c r="P117" s="24">
        <v>1</v>
      </c>
    </row>
    <row r="118" spans="1:16">
      <c r="A118" s="23" t="s">
        <v>220</v>
      </c>
      <c r="B118" s="24">
        <v>812</v>
      </c>
      <c r="C118" s="24">
        <v>150</v>
      </c>
      <c r="D118" s="24">
        <v>275</v>
      </c>
      <c r="E118" s="24">
        <v>79</v>
      </c>
      <c r="F118" s="24">
        <v>76</v>
      </c>
      <c r="G118" s="24">
        <v>147</v>
      </c>
      <c r="H118" s="24">
        <v>96</v>
      </c>
      <c r="I118" s="24">
        <v>36</v>
      </c>
      <c r="J118" s="24">
        <v>43</v>
      </c>
      <c r="K118" s="24">
        <v>233</v>
      </c>
      <c r="L118" s="24">
        <v>122</v>
      </c>
      <c r="M118" s="24">
        <v>53</v>
      </c>
      <c r="N118" s="24">
        <v>560</v>
      </c>
      <c r="O118" s="24">
        <v>245</v>
      </c>
      <c r="P118" s="24">
        <v>7</v>
      </c>
    </row>
    <row r="119" spans="1:16">
      <c r="A119" s="23" t="s">
        <v>221</v>
      </c>
      <c r="B119" s="24">
        <v>816</v>
      </c>
      <c r="C119" s="24">
        <v>165</v>
      </c>
      <c r="D119" s="24">
        <v>291</v>
      </c>
      <c r="E119" s="24">
        <v>82</v>
      </c>
      <c r="F119" s="24">
        <v>76</v>
      </c>
      <c r="G119" s="24">
        <v>134</v>
      </c>
      <c r="H119" s="24">
        <v>108</v>
      </c>
      <c r="I119" s="24">
        <v>33</v>
      </c>
      <c r="J119" s="24">
        <v>35</v>
      </c>
      <c r="K119" s="24">
        <v>231</v>
      </c>
      <c r="L119" s="24">
        <v>117</v>
      </c>
      <c r="M119" s="24">
        <v>54</v>
      </c>
      <c r="N119" s="24">
        <v>569</v>
      </c>
      <c r="O119" s="24">
        <v>241</v>
      </c>
      <c r="P119" s="24">
        <v>6</v>
      </c>
    </row>
    <row r="120" spans="1:16">
      <c r="A120" s="23" t="s">
        <v>152</v>
      </c>
      <c r="B120" s="24">
        <v>69</v>
      </c>
      <c r="C120" s="24">
        <v>9</v>
      </c>
      <c r="D120" s="24">
        <v>14</v>
      </c>
      <c r="E120" s="24">
        <v>4</v>
      </c>
      <c r="F120" s="24">
        <v>7</v>
      </c>
      <c r="G120" s="24">
        <v>6</v>
      </c>
      <c r="H120" s="24">
        <v>6</v>
      </c>
      <c r="I120" s="24">
        <v>2</v>
      </c>
      <c r="J120" s="24">
        <v>2</v>
      </c>
      <c r="K120" s="24">
        <v>9</v>
      </c>
      <c r="L120" s="24">
        <v>3</v>
      </c>
      <c r="M120" s="24">
        <v>19</v>
      </c>
      <c r="N120" s="24">
        <v>41</v>
      </c>
      <c r="O120" s="24">
        <v>27</v>
      </c>
      <c r="P120" s="24">
        <v>1</v>
      </c>
    </row>
    <row r="121" spans="1:16">
      <c r="A121" s="23" t="s">
        <v>222</v>
      </c>
      <c r="B121" s="24">
        <v>246</v>
      </c>
      <c r="C121" s="24">
        <v>21</v>
      </c>
      <c r="D121" s="24">
        <v>60</v>
      </c>
      <c r="E121" s="24">
        <v>8</v>
      </c>
      <c r="F121" s="24">
        <v>8</v>
      </c>
      <c r="G121" s="24">
        <v>17</v>
      </c>
      <c r="H121" s="24">
        <v>12</v>
      </c>
      <c r="I121" s="24">
        <v>5</v>
      </c>
      <c r="J121" s="24">
        <v>1</v>
      </c>
      <c r="K121" s="24">
        <v>42</v>
      </c>
      <c r="L121" s="24">
        <v>15</v>
      </c>
      <c r="M121" s="24">
        <v>25</v>
      </c>
      <c r="N121" s="24">
        <v>131</v>
      </c>
      <c r="O121" s="24">
        <v>110</v>
      </c>
      <c r="P121" s="24">
        <v>5</v>
      </c>
    </row>
    <row r="122" spans="1:16">
      <c r="A122" s="26" t="s">
        <v>128</v>
      </c>
      <c r="B122" s="27">
        <v>47</v>
      </c>
      <c r="C122" s="27">
        <v>3</v>
      </c>
      <c r="D122" s="27">
        <v>9</v>
      </c>
      <c r="E122" s="27">
        <v>3</v>
      </c>
      <c r="F122" s="27">
        <v>0</v>
      </c>
      <c r="G122" s="27">
        <v>4</v>
      </c>
      <c r="H122" s="27">
        <v>2</v>
      </c>
      <c r="I122" s="27">
        <v>0</v>
      </c>
      <c r="J122" s="27">
        <v>0</v>
      </c>
      <c r="K122" s="27">
        <v>10</v>
      </c>
      <c r="L122" s="27">
        <v>9</v>
      </c>
      <c r="M122" s="27">
        <v>2</v>
      </c>
      <c r="N122" s="27">
        <v>22</v>
      </c>
      <c r="O122" s="27">
        <v>18</v>
      </c>
      <c r="P122" s="27">
        <v>7</v>
      </c>
    </row>
  </sheetData>
  <phoneticPr fontId="2"/>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BF504-0216-4281-A36C-17DC74235D49}">
  <sheetPr codeName="Sheet31"/>
  <dimension ref="A1:O123"/>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HYPERLINK("#'目次'!B37","[31]")</f>
        <v>[31]</v>
      </c>
    </row>
    <row r="3" spans="1:15">
      <c r="A3" s="6" t="s">
        <v>114</v>
      </c>
      <c r="B3" s="7" t="s">
        <v>380</v>
      </c>
    </row>
    <row r="4" spans="1:15">
      <c r="A4" s="6" t="s">
        <v>114</v>
      </c>
      <c r="B4" s="7" t="s">
        <v>381</v>
      </c>
    </row>
    <row r="5" spans="1:15">
      <c r="A5" s="6" t="s">
        <v>114</v>
      </c>
      <c r="B5" s="7" t="s">
        <v>382</v>
      </c>
    </row>
    <row r="6" spans="1:15" s="21" customFormat="1" ht="60">
      <c r="A6" s="19" t="s">
        <v>114</v>
      </c>
      <c r="B6" s="20" t="s">
        <v>118</v>
      </c>
      <c r="C6" s="20" t="s">
        <v>383</v>
      </c>
      <c r="D6" s="20" t="s">
        <v>384</v>
      </c>
      <c r="E6" s="20" t="s">
        <v>385</v>
      </c>
      <c r="F6" s="20" t="s">
        <v>386</v>
      </c>
      <c r="G6" s="20" t="s">
        <v>387</v>
      </c>
      <c r="H6" s="20" t="s">
        <v>388</v>
      </c>
      <c r="I6" s="20" t="s">
        <v>389</v>
      </c>
      <c r="J6" s="20" t="s">
        <v>390</v>
      </c>
      <c r="K6" s="20" t="s">
        <v>391</v>
      </c>
      <c r="L6" s="20" t="s">
        <v>392</v>
      </c>
      <c r="M6" s="20" t="s">
        <v>152</v>
      </c>
      <c r="N6" s="20" t="s">
        <v>393</v>
      </c>
      <c r="O6" s="20" t="s">
        <v>128</v>
      </c>
    </row>
    <row r="7" spans="1:15">
      <c r="A7" s="22" t="s">
        <v>121</v>
      </c>
      <c r="B7" s="9">
        <v>944</v>
      </c>
      <c r="C7" s="9">
        <v>176</v>
      </c>
      <c r="D7" s="9">
        <v>55</v>
      </c>
      <c r="E7" s="9">
        <v>124</v>
      </c>
      <c r="F7" s="9">
        <v>173</v>
      </c>
      <c r="G7" s="9">
        <v>80</v>
      </c>
      <c r="H7" s="9">
        <v>264</v>
      </c>
      <c r="I7" s="9">
        <v>72</v>
      </c>
      <c r="J7" s="9">
        <v>298</v>
      </c>
      <c r="K7" s="9">
        <v>18</v>
      </c>
      <c r="L7" s="9">
        <v>207</v>
      </c>
      <c r="M7" s="9">
        <v>78</v>
      </c>
      <c r="N7" s="9">
        <v>147</v>
      </c>
      <c r="O7" s="9">
        <v>11</v>
      </c>
    </row>
    <row r="8" spans="1:15">
      <c r="A8" s="8" t="s">
        <v>122</v>
      </c>
      <c r="B8" s="8"/>
      <c r="C8" s="8"/>
      <c r="D8" s="8"/>
      <c r="E8" s="8"/>
      <c r="F8" s="8"/>
      <c r="G8" s="8"/>
      <c r="H8" s="8"/>
      <c r="I8" s="8"/>
      <c r="J8" s="8"/>
      <c r="K8" s="8"/>
      <c r="L8" s="8"/>
      <c r="M8" s="8"/>
      <c r="N8" s="8"/>
      <c r="O8" s="8"/>
    </row>
    <row r="9" spans="1:15">
      <c r="A9" s="23" t="s">
        <v>123</v>
      </c>
      <c r="B9" s="24">
        <v>77</v>
      </c>
      <c r="C9" s="24">
        <v>20</v>
      </c>
      <c r="D9" s="24">
        <v>3</v>
      </c>
      <c r="E9" s="24">
        <v>13</v>
      </c>
      <c r="F9" s="24">
        <v>14</v>
      </c>
      <c r="G9" s="24">
        <v>8</v>
      </c>
      <c r="H9" s="24">
        <v>15</v>
      </c>
      <c r="I9" s="24">
        <v>6</v>
      </c>
      <c r="J9" s="24">
        <v>6</v>
      </c>
      <c r="K9" s="24">
        <v>0</v>
      </c>
      <c r="L9" s="24">
        <v>17</v>
      </c>
      <c r="M9" s="24">
        <v>5</v>
      </c>
      <c r="N9" s="24">
        <v>19</v>
      </c>
      <c r="O9" s="24">
        <v>1</v>
      </c>
    </row>
    <row r="10" spans="1:15">
      <c r="A10" s="23" t="s">
        <v>124</v>
      </c>
      <c r="B10" s="24">
        <v>115</v>
      </c>
      <c r="C10" s="24">
        <v>22</v>
      </c>
      <c r="D10" s="24">
        <v>7</v>
      </c>
      <c r="E10" s="24">
        <v>13</v>
      </c>
      <c r="F10" s="24">
        <v>25</v>
      </c>
      <c r="G10" s="24">
        <v>8</v>
      </c>
      <c r="H10" s="24">
        <v>27</v>
      </c>
      <c r="I10" s="24">
        <v>8</v>
      </c>
      <c r="J10" s="24">
        <v>12</v>
      </c>
      <c r="K10" s="24">
        <v>3</v>
      </c>
      <c r="L10" s="24">
        <v>21</v>
      </c>
      <c r="M10" s="24">
        <v>12</v>
      </c>
      <c r="N10" s="24">
        <v>23</v>
      </c>
      <c r="O10" s="24">
        <v>0</v>
      </c>
    </row>
    <row r="11" spans="1:15">
      <c r="A11" s="23" t="s">
        <v>125</v>
      </c>
      <c r="B11" s="24">
        <v>396</v>
      </c>
      <c r="C11" s="24">
        <v>87</v>
      </c>
      <c r="D11" s="24">
        <v>22</v>
      </c>
      <c r="E11" s="24">
        <v>61</v>
      </c>
      <c r="F11" s="24">
        <v>75</v>
      </c>
      <c r="G11" s="24">
        <v>33</v>
      </c>
      <c r="H11" s="24">
        <v>106</v>
      </c>
      <c r="I11" s="24">
        <v>25</v>
      </c>
      <c r="J11" s="24">
        <v>101</v>
      </c>
      <c r="K11" s="24">
        <v>6</v>
      </c>
      <c r="L11" s="24">
        <v>88</v>
      </c>
      <c r="M11" s="24">
        <v>29</v>
      </c>
      <c r="N11" s="24">
        <v>71</v>
      </c>
      <c r="O11" s="24">
        <v>2</v>
      </c>
    </row>
    <row r="12" spans="1:15">
      <c r="A12" s="23" t="s">
        <v>126</v>
      </c>
      <c r="B12" s="24">
        <v>262</v>
      </c>
      <c r="C12" s="24">
        <v>41</v>
      </c>
      <c r="D12" s="24">
        <v>19</v>
      </c>
      <c r="E12" s="24">
        <v>30</v>
      </c>
      <c r="F12" s="24">
        <v>50</v>
      </c>
      <c r="G12" s="24">
        <v>24</v>
      </c>
      <c r="H12" s="24">
        <v>82</v>
      </c>
      <c r="I12" s="24">
        <v>25</v>
      </c>
      <c r="J12" s="24">
        <v>132</v>
      </c>
      <c r="K12" s="24">
        <v>7</v>
      </c>
      <c r="L12" s="24">
        <v>68</v>
      </c>
      <c r="M12" s="24">
        <v>18</v>
      </c>
      <c r="N12" s="24">
        <v>31</v>
      </c>
      <c r="O12" s="24">
        <v>4</v>
      </c>
    </row>
    <row r="13" spans="1:15">
      <c r="A13" s="23" t="s">
        <v>127</v>
      </c>
      <c r="B13" s="24">
        <v>81</v>
      </c>
      <c r="C13" s="24">
        <v>6</v>
      </c>
      <c r="D13" s="24">
        <v>4</v>
      </c>
      <c r="E13" s="24">
        <v>6</v>
      </c>
      <c r="F13" s="24">
        <v>7</v>
      </c>
      <c r="G13" s="24">
        <v>4</v>
      </c>
      <c r="H13" s="24">
        <v>32</v>
      </c>
      <c r="I13" s="24">
        <v>7</v>
      </c>
      <c r="J13" s="24">
        <v>46</v>
      </c>
      <c r="K13" s="24">
        <v>0</v>
      </c>
      <c r="L13" s="24">
        <v>9</v>
      </c>
      <c r="M13" s="24">
        <v>11</v>
      </c>
      <c r="N13" s="24">
        <v>1</v>
      </c>
      <c r="O13" s="24">
        <v>4</v>
      </c>
    </row>
    <row r="14" spans="1:15">
      <c r="A14" s="23" t="s">
        <v>128</v>
      </c>
      <c r="B14" s="24">
        <v>13</v>
      </c>
      <c r="C14" s="24">
        <v>0</v>
      </c>
      <c r="D14" s="24">
        <v>0</v>
      </c>
      <c r="E14" s="24">
        <v>1</v>
      </c>
      <c r="F14" s="24">
        <v>2</v>
      </c>
      <c r="G14" s="24">
        <v>3</v>
      </c>
      <c r="H14" s="24">
        <v>2</v>
      </c>
      <c r="I14" s="24">
        <v>1</v>
      </c>
      <c r="J14" s="24">
        <v>1</v>
      </c>
      <c r="K14" s="24">
        <v>2</v>
      </c>
      <c r="L14" s="24">
        <v>4</v>
      </c>
      <c r="M14" s="24">
        <v>3</v>
      </c>
      <c r="N14" s="24">
        <v>2</v>
      </c>
      <c r="O14" s="24">
        <v>0</v>
      </c>
    </row>
    <row r="15" spans="1:15">
      <c r="A15" s="8" t="s">
        <v>129</v>
      </c>
      <c r="B15" s="8"/>
      <c r="C15" s="8"/>
      <c r="D15" s="8"/>
      <c r="E15" s="8"/>
      <c r="F15" s="8"/>
      <c r="G15" s="8"/>
      <c r="H15" s="8"/>
      <c r="I15" s="8"/>
      <c r="J15" s="8"/>
      <c r="K15" s="8"/>
      <c r="L15" s="8"/>
      <c r="M15" s="8"/>
      <c r="N15" s="8"/>
      <c r="O15" s="8"/>
    </row>
    <row r="16" spans="1:15">
      <c r="A16" s="23" t="s">
        <v>130</v>
      </c>
      <c r="B16" s="24">
        <v>181</v>
      </c>
      <c r="C16" s="24">
        <v>40</v>
      </c>
      <c r="D16" s="24">
        <v>6</v>
      </c>
      <c r="E16" s="24">
        <v>20</v>
      </c>
      <c r="F16" s="24">
        <v>27</v>
      </c>
      <c r="G16" s="24">
        <v>16</v>
      </c>
      <c r="H16" s="24">
        <v>43</v>
      </c>
      <c r="I16" s="24">
        <v>14</v>
      </c>
      <c r="J16" s="24">
        <v>38</v>
      </c>
      <c r="K16" s="24">
        <v>4</v>
      </c>
      <c r="L16" s="24">
        <v>29</v>
      </c>
      <c r="M16" s="24">
        <v>16</v>
      </c>
      <c r="N16" s="24">
        <v>41</v>
      </c>
      <c r="O16" s="24">
        <v>0</v>
      </c>
    </row>
    <row r="17" spans="1:15">
      <c r="A17" s="23" t="s">
        <v>131</v>
      </c>
      <c r="B17" s="24">
        <v>401</v>
      </c>
      <c r="C17" s="24">
        <v>80</v>
      </c>
      <c r="D17" s="24">
        <v>17</v>
      </c>
      <c r="E17" s="24">
        <v>56</v>
      </c>
      <c r="F17" s="24">
        <v>78</v>
      </c>
      <c r="G17" s="24">
        <v>29</v>
      </c>
      <c r="H17" s="24">
        <v>120</v>
      </c>
      <c r="I17" s="24">
        <v>28</v>
      </c>
      <c r="J17" s="24">
        <v>119</v>
      </c>
      <c r="K17" s="24">
        <v>8</v>
      </c>
      <c r="L17" s="24">
        <v>68</v>
      </c>
      <c r="M17" s="24">
        <v>32</v>
      </c>
      <c r="N17" s="24">
        <v>60</v>
      </c>
      <c r="O17" s="24">
        <v>6</v>
      </c>
    </row>
    <row r="18" spans="1:15">
      <c r="A18" s="23" t="s">
        <v>132</v>
      </c>
      <c r="B18" s="24">
        <v>284</v>
      </c>
      <c r="C18" s="24">
        <v>44</v>
      </c>
      <c r="D18" s="24">
        <v>24</v>
      </c>
      <c r="E18" s="24">
        <v>39</v>
      </c>
      <c r="F18" s="24">
        <v>49</v>
      </c>
      <c r="G18" s="24">
        <v>24</v>
      </c>
      <c r="H18" s="24">
        <v>76</v>
      </c>
      <c r="I18" s="24">
        <v>21</v>
      </c>
      <c r="J18" s="24">
        <v>109</v>
      </c>
      <c r="K18" s="24">
        <v>5</v>
      </c>
      <c r="L18" s="24">
        <v>85</v>
      </c>
      <c r="M18" s="24">
        <v>19</v>
      </c>
      <c r="N18" s="24">
        <v>36</v>
      </c>
      <c r="O18" s="24">
        <v>2</v>
      </c>
    </row>
    <row r="19" spans="1:15">
      <c r="A19" s="23" t="s">
        <v>133</v>
      </c>
      <c r="B19" s="24">
        <v>65</v>
      </c>
      <c r="C19" s="24">
        <v>11</v>
      </c>
      <c r="D19" s="24">
        <v>8</v>
      </c>
      <c r="E19" s="24">
        <v>8</v>
      </c>
      <c r="F19" s="24">
        <v>18</v>
      </c>
      <c r="G19" s="24">
        <v>9</v>
      </c>
      <c r="H19" s="24">
        <v>21</v>
      </c>
      <c r="I19" s="24">
        <v>8</v>
      </c>
      <c r="J19" s="24">
        <v>31</v>
      </c>
      <c r="K19" s="24">
        <v>1</v>
      </c>
      <c r="L19" s="24">
        <v>22</v>
      </c>
      <c r="M19" s="24">
        <v>8</v>
      </c>
      <c r="N19" s="24">
        <v>8</v>
      </c>
      <c r="O19" s="24">
        <v>2</v>
      </c>
    </row>
    <row r="20" spans="1:15">
      <c r="A20" s="23" t="s">
        <v>128</v>
      </c>
      <c r="B20" s="24">
        <v>13</v>
      </c>
      <c r="C20" s="24">
        <v>1</v>
      </c>
      <c r="D20" s="24">
        <v>0</v>
      </c>
      <c r="E20" s="24">
        <v>1</v>
      </c>
      <c r="F20" s="24">
        <v>1</v>
      </c>
      <c r="G20" s="24">
        <v>2</v>
      </c>
      <c r="H20" s="24">
        <v>4</v>
      </c>
      <c r="I20" s="24">
        <v>1</v>
      </c>
      <c r="J20" s="24">
        <v>1</v>
      </c>
      <c r="K20" s="24">
        <v>0</v>
      </c>
      <c r="L20" s="24">
        <v>3</v>
      </c>
      <c r="M20" s="24">
        <v>3</v>
      </c>
      <c r="N20" s="24">
        <v>2</v>
      </c>
      <c r="O20" s="24">
        <v>1</v>
      </c>
    </row>
    <row r="21" spans="1:15">
      <c r="A21" s="8" t="s">
        <v>134</v>
      </c>
      <c r="B21" s="8"/>
      <c r="C21" s="8"/>
      <c r="D21" s="8"/>
      <c r="E21" s="8"/>
      <c r="F21" s="8"/>
      <c r="G21" s="8"/>
      <c r="H21" s="8"/>
      <c r="I21" s="8"/>
      <c r="J21" s="8"/>
      <c r="K21" s="8"/>
      <c r="L21" s="8"/>
      <c r="M21" s="8"/>
      <c r="N21" s="8"/>
      <c r="O21" s="8"/>
    </row>
    <row r="22" spans="1:15">
      <c r="A22" s="23" t="s">
        <v>135</v>
      </c>
      <c r="B22" s="24">
        <v>62</v>
      </c>
      <c r="C22" s="24">
        <v>17</v>
      </c>
      <c r="D22" s="24">
        <v>1</v>
      </c>
      <c r="E22" s="24">
        <v>6</v>
      </c>
      <c r="F22" s="24">
        <v>13</v>
      </c>
      <c r="G22" s="24">
        <v>6</v>
      </c>
      <c r="H22" s="24">
        <v>11</v>
      </c>
      <c r="I22" s="24">
        <v>3</v>
      </c>
      <c r="J22" s="24">
        <v>22</v>
      </c>
      <c r="K22" s="24">
        <v>1</v>
      </c>
      <c r="L22" s="24">
        <v>14</v>
      </c>
      <c r="M22" s="24">
        <v>12</v>
      </c>
      <c r="N22" s="24">
        <v>10</v>
      </c>
      <c r="O22" s="24">
        <v>0</v>
      </c>
    </row>
    <row r="23" spans="1:15">
      <c r="A23" s="23" t="s">
        <v>136</v>
      </c>
      <c r="B23" s="24">
        <v>58</v>
      </c>
      <c r="C23" s="24">
        <v>14</v>
      </c>
      <c r="D23" s="24">
        <v>4</v>
      </c>
      <c r="E23" s="24">
        <v>9</v>
      </c>
      <c r="F23" s="24">
        <v>15</v>
      </c>
      <c r="G23" s="24">
        <v>4</v>
      </c>
      <c r="H23" s="24">
        <v>15</v>
      </c>
      <c r="I23" s="24">
        <v>6</v>
      </c>
      <c r="J23" s="24">
        <v>19</v>
      </c>
      <c r="K23" s="24">
        <v>0</v>
      </c>
      <c r="L23" s="24">
        <v>16</v>
      </c>
      <c r="M23" s="24">
        <v>1</v>
      </c>
      <c r="N23" s="24">
        <v>12</v>
      </c>
      <c r="O23" s="24">
        <v>1</v>
      </c>
    </row>
    <row r="24" spans="1:15">
      <c r="A24" s="23" t="s">
        <v>137</v>
      </c>
      <c r="B24" s="24">
        <v>46</v>
      </c>
      <c r="C24" s="24">
        <v>17</v>
      </c>
      <c r="D24" s="24">
        <v>3</v>
      </c>
      <c r="E24" s="24">
        <v>8</v>
      </c>
      <c r="F24" s="24">
        <v>7</v>
      </c>
      <c r="G24" s="24">
        <v>7</v>
      </c>
      <c r="H24" s="24">
        <v>17</v>
      </c>
      <c r="I24" s="24">
        <v>4</v>
      </c>
      <c r="J24" s="24">
        <v>10</v>
      </c>
      <c r="K24" s="24">
        <v>3</v>
      </c>
      <c r="L24" s="24">
        <v>13</v>
      </c>
      <c r="M24" s="24">
        <v>2</v>
      </c>
      <c r="N24" s="24">
        <v>3</v>
      </c>
      <c r="O24" s="24">
        <v>0</v>
      </c>
    </row>
    <row r="25" spans="1:15">
      <c r="A25" s="23" t="s">
        <v>138</v>
      </c>
      <c r="B25" s="24">
        <v>64</v>
      </c>
      <c r="C25" s="24">
        <v>13</v>
      </c>
      <c r="D25" s="24">
        <v>3</v>
      </c>
      <c r="E25" s="24">
        <v>8</v>
      </c>
      <c r="F25" s="24">
        <v>10</v>
      </c>
      <c r="G25" s="24">
        <v>2</v>
      </c>
      <c r="H25" s="24">
        <v>18</v>
      </c>
      <c r="I25" s="24">
        <v>5</v>
      </c>
      <c r="J25" s="24">
        <v>18</v>
      </c>
      <c r="K25" s="24">
        <v>4</v>
      </c>
      <c r="L25" s="24">
        <v>13</v>
      </c>
      <c r="M25" s="24">
        <v>7</v>
      </c>
      <c r="N25" s="24">
        <v>7</v>
      </c>
      <c r="O25" s="24">
        <v>0</v>
      </c>
    </row>
    <row r="26" spans="1:15">
      <c r="A26" s="23" t="s">
        <v>139</v>
      </c>
      <c r="B26" s="24">
        <v>70</v>
      </c>
      <c r="C26" s="24">
        <v>10</v>
      </c>
      <c r="D26" s="24">
        <v>6</v>
      </c>
      <c r="E26" s="24">
        <v>15</v>
      </c>
      <c r="F26" s="24">
        <v>16</v>
      </c>
      <c r="G26" s="24">
        <v>10</v>
      </c>
      <c r="H26" s="24">
        <v>18</v>
      </c>
      <c r="I26" s="24">
        <v>6</v>
      </c>
      <c r="J26" s="24">
        <v>20</v>
      </c>
      <c r="K26" s="24">
        <v>1</v>
      </c>
      <c r="L26" s="24">
        <v>23</v>
      </c>
      <c r="M26" s="24">
        <v>3</v>
      </c>
      <c r="N26" s="24">
        <v>6</v>
      </c>
      <c r="O26" s="24">
        <v>3</v>
      </c>
    </row>
    <row r="27" spans="1:15">
      <c r="A27" s="23" t="s">
        <v>140</v>
      </c>
      <c r="B27" s="24">
        <v>68</v>
      </c>
      <c r="C27" s="24">
        <v>12</v>
      </c>
      <c r="D27" s="24">
        <v>7</v>
      </c>
      <c r="E27" s="24">
        <v>6</v>
      </c>
      <c r="F27" s="24">
        <v>12</v>
      </c>
      <c r="G27" s="24">
        <v>5</v>
      </c>
      <c r="H27" s="24">
        <v>16</v>
      </c>
      <c r="I27" s="24">
        <v>3</v>
      </c>
      <c r="J27" s="24">
        <v>22</v>
      </c>
      <c r="K27" s="24">
        <v>0</v>
      </c>
      <c r="L27" s="24">
        <v>13</v>
      </c>
      <c r="M27" s="24">
        <v>2</v>
      </c>
      <c r="N27" s="24">
        <v>14</v>
      </c>
      <c r="O27" s="24">
        <v>1</v>
      </c>
    </row>
    <row r="28" spans="1:15">
      <c r="A28" s="23" t="s">
        <v>141</v>
      </c>
      <c r="B28" s="24">
        <v>470</v>
      </c>
      <c r="C28" s="24">
        <v>75</v>
      </c>
      <c r="D28" s="24">
        <v>26</v>
      </c>
      <c r="E28" s="24">
        <v>59</v>
      </c>
      <c r="F28" s="24">
        <v>86</v>
      </c>
      <c r="G28" s="24">
        <v>39</v>
      </c>
      <c r="H28" s="24">
        <v>139</v>
      </c>
      <c r="I28" s="24">
        <v>34</v>
      </c>
      <c r="J28" s="24">
        <v>157</v>
      </c>
      <c r="K28" s="24">
        <v>8</v>
      </c>
      <c r="L28" s="24">
        <v>94</v>
      </c>
      <c r="M28" s="24">
        <v>39</v>
      </c>
      <c r="N28" s="24">
        <v>75</v>
      </c>
      <c r="O28" s="24">
        <v>5</v>
      </c>
    </row>
    <row r="29" spans="1:15">
      <c r="A29" s="23" t="s">
        <v>142</v>
      </c>
      <c r="B29" s="24">
        <v>97</v>
      </c>
      <c r="C29" s="24">
        <v>17</v>
      </c>
      <c r="D29" s="24">
        <v>4</v>
      </c>
      <c r="E29" s="24">
        <v>11</v>
      </c>
      <c r="F29" s="24">
        <v>12</v>
      </c>
      <c r="G29" s="24">
        <v>5</v>
      </c>
      <c r="H29" s="24">
        <v>27</v>
      </c>
      <c r="I29" s="24">
        <v>9</v>
      </c>
      <c r="J29" s="24">
        <v>29</v>
      </c>
      <c r="K29" s="24">
        <v>1</v>
      </c>
      <c r="L29" s="24">
        <v>18</v>
      </c>
      <c r="M29" s="24">
        <v>9</v>
      </c>
      <c r="N29" s="24">
        <v>19</v>
      </c>
      <c r="O29" s="24">
        <v>0</v>
      </c>
    </row>
    <row r="30" spans="1:15">
      <c r="A30" s="23" t="s">
        <v>128</v>
      </c>
      <c r="B30" s="24">
        <v>9</v>
      </c>
      <c r="C30" s="24">
        <v>1</v>
      </c>
      <c r="D30" s="24">
        <v>1</v>
      </c>
      <c r="E30" s="24">
        <v>2</v>
      </c>
      <c r="F30" s="24">
        <v>2</v>
      </c>
      <c r="G30" s="24">
        <v>2</v>
      </c>
      <c r="H30" s="24">
        <v>3</v>
      </c>
      <c r="I30" s="24">
        <v>2</v>
      </c>
      <c r="J30" s="24">
        <v>1</v>
      </c>
      <c r="K30" s="24">
        <v>0</v>
      </c>
      <c r="L30" s="24">
        <v>3</v>
      </c>
      <c r="M30" s="24">
        <v>3</v>
      </c>
      <c r="N30" s="24">
        <v>1</v>
      </c>
      <c r="O30" s="24">
        <v>1</v>
      </c>
    </row>
    <row r="31" spans="1:15">
      <c r="A31" s="8" t="s">
        <v>143</v>
      </c>
      <c r="B31" s="8"/>
      <c r="C31" s="8"/>
      <c r="D31" s="8"/>
      <c r="E31" s="8"/>
      <c r="F31" s="8"/>
      <c r="G31" s="8"/>
      <c r="H31" s="8"/>
      <c r="I31" s="8"/>
      <c r="J31" s="8"/>
      <c r="K31" s="8"/>
      <c r="L31" s="8"/>
      <c r="M31" s="8"/>
      <c r="N31" s="8"/>
      <c r="O31" s="8"/>
    </row>
    <row r="32" spans="1:15">
      <c r="A32" s="23" t="s">
        <v>144</v>
      </c>
      <c r="B32" s="24">
        <v>68</v>
      </c>
      <c r="C32" s="24">
        <v>12</v>
      </c>
      <c r="D32" s="24">
        <v>3</v>
      </c>
      <c r="E32" s="24">
        <v>12</v>
      </c>
      <c r="F32" s="24">
        <v>9</v>
      </c>
      <c r="G32" s="24">
        <v>8</v>
      </c>
      <c r="H32" s="24">
        <v>22</v>
      </c>
      <c r="I32" s="24">
        <v>6</v>
      </c>
      <c r="J32" s="24">
        <v>26</v>
      </c>
      <c r="K32" s="24">
        <v>2</v>
      </c>
      <c r="L32" s="24">
        <v>10</v>
      </c>
      <c r="M32" s="24">
        <v>3</v>
      </c>
      <c r="N32" s="24">
        <v>6</v>
      </c>
      <c r="O32" s="24">
        <v>0</v>
      </c>
    </row>
    <row r="33" spans="1:15">
      <c r="A33" s="23" t="s">
        <v>145</v>
      </c>
      <c r="B33" s="24">
        <v>23</v>
      </c>
      <c r="C33" s="24">
        <v>3</v>
      </c>
      <c r="D33" s="24">
        <v>1</v>
      </c>
      <c r="E33" s="24">
        <v>2</v>
      </c>
      <c r="F33" s="24">
        <v>3</v>
      </c>
      <c r="G33" s="24">
        <v>2</v>
      </c>
      <c r="H33" s="24">
        <v>10</v>
      </c>
      <c r="I33" s="24">
        <v>3</v>
      </c>
      <c r="J33" s="24">
        <v>8</v>
      </c>
      <c r="K33" s="24">
        <v>1</v>
      </c>
      <c r="L33" s="24">
        <v>1</v>
      </c>
      <c r="M33" s="24">
        <v>5</v>
      </c>
      <c r="N33" s="24">
        <v>5</v>
      </c>
      <c r="O33" s="24">
        <v>0</v>
      </c>
    </row>
    <row r="34" spans="1:15">
      <c r="A34" s="23" t="s">
        <v>146</v>
      </c>
      <c r="B34" s="24">
        <v>89</v>
      </c>
      <c r="C34" s="24">
        <v>19</v>
      </c>
      <c r="D34" s="24">
        <v>5</v>
      </c>
      <c r="E34" s="24">
        <v>9</v>
      </c>
      <c r="F34" s="24">
        <v>14</v>
      </c>
      <c r="G34" s="24">
        <v>8</v>
      </c>
      <c r="H34" s="24">
        <v>34</v>
      </c>
      <c r="I34" s="24">
        <v>8</v>
      </c>
      <c r="J34" s="24">
        <v>33</v>
      </c>
      <c r="K34" s="24">
        <v>3</v>
      </c>
      <c r="L34" s="24">
        <v>10</v>
      </c>
      <c r="M34" s="24">
        <v>8</v>
      </c>
      <c r="N34" s="24">
        <v>9</v>
      </c>
      <c r="O34" s="24">
        <v>0</v>
      </c>
    </row>
    <row r="35" spans="1:15">
      <c r="A35" s="23" t="s">
        <v>147</v>
      </c>
      <c r="B35" s="24">
        <v>32</v>
      </c>
      <c r="C35" s="24">
        <v>10</v>
      </c>
      <c r="D35" s="24">
        <v>4</v>
      </c>
      <c r="E35" s="24">
        <v>7</v>
      </c>
      <c r="F35" s="24">
        <v>3</v>
      </c>
      <c r="G35" s="24">
        <v>5</v>
      </c>
      <c r="H35" s="24">
        <v>17</v>
      </c>
      <c r="I35" s="24">
        <v>6</v>
      </c>
      <c r="J35" s="24">
        <v>16</v>
      </c>
      <c r="K35" s="24">
        <v>0</v>
      </c>
      <c r="L35" s="24">
        <v>2</v>
      </c>
      <c r="M35" s="24">
        <v>3</v>
      </c>
      <c r="N35" s="24">
        <v>0</v>
      </c>
      <c r="O35" s="24">
        <v>0</v>
      </c>
    </row>
    <row r="36" spans="1:15">
      <c r="A36" s="23" t="s">
        <v>148</v>
      </c>
      <c r="B36" s="24">
        <v>37</v>
      </c>
      <c r="C36" s="24">
        <v>13</v>
      </c>
      <c r="D36" s="24">
        <v>3</v>
      </c>
      <c r="E36" s="24">
        <v>5</v>
      </c>
      <c r="F36" s="24">
        <v>6</v>
      </c>
      <c r="G36" s="24">
        <v>5</v>
      </c>
      <c r="H36" s="24">
        <v>18</v>
      </c>
      <c r="I36" s="24">
        <v>5</v>
      </c>
      <c r="J36" s="24">
        <v>13</v>
      </c>
      <c r="K36" s="24">
        <v>0</v>
      </c>
      <c r="L36" s="24">
        <v>3</v>
      </c>
      <c r="M36" s="24">
        <v>4</v>
      </c>
      <c r="N36" s="24">
        <v>1</v>
      </c>
      <c r="O36" s="24">
        <v>0</v>
      </c>
    </row>
    <row r="37" spans="1:15">
      <c r="A37" s="23" t="s">
        <v>149</v>
      </c>
      <c r="B37" s="24">
        <v>332</v>
      </c>
      <c r="C37" s="24">
        <v>55</v>
      </c>
      <c r="D37" s="24">
        <v>20</v>
      </c>
      <c r="E37" s="24">
        <v>45</v>
      </c>
      <c r="F37" s="24">
        <v>46</v>
      </c>
      <c r="G37" s="24">
        <v>33</v>
      </c>
      <c r="H37" s="24">
        <v>104</v>
      </c>
      <c r="I37" s="24">
        <v>32</v>
      </c>
      <c r="J37" s="24">
        <v>115</v>
      </c>
      <c r="K37" s="24">
        <v>8</v>
      </c>
      <c r="L37" s="24">
        <v>49</v>
      </c>
      <c r="M37" s="24">
        <v>26</v>
      </c>
      <c r="N37" s="24">
        <v>54</v>
      </c>
      <c r="O37" s="24">
        <v>4</v>
      </c>
    </row>
    <row r="38" spans="1:15">
      <c r="A38" s="23" t="s">
        <v>150</v>
      </c>
      <c r="B38" s="24">
        <v>451</v>
      </c>
      <c r="C38" s="24">
        <v>76</v>
      </c>
      <c r="D38" s="24">
        <v>27</v>
      </c>
      <c r="E38" s="24">
        <v>75</v>
      </c>
      <c r="F38" s="24">
        <v>81</v>
      </c>
      <c r="G38" s="24">
        <v>45</v>
      </c>
      <c r="H38" s="24">
        <v>123</v>
      </c>
      <c r="I38" s="24">
        <v>42</v>
      </c>
      <c r="J38" s="24">
        <v>149</v>
      </c>
      <c r="K38" s="24">
        <v>11</v>
      </c>
      <c r="L38" s="24">
        <v>71</v>
      </c>
      <c r="M38" s="24">
        <v>34</v>
      </c>
      <c r="N38" s="24">
        <v>84</v>
      </c>
      <c r="O38" s="24">
        <v>5</v>
      </c>
    </row>
    <row r="39" spans="1:15">
      <c r="A39" s="23" t="s">
        <v>151</v>
      </c>
      <c r="B39" s="24">
        <v>793</v>
      </c>
      <c r="C39" s="24">
        <v>156</v>
      </c>
      <c r="D39" s="24">
        <v>52</v>
      </c>
      <c r="E39" s="24">
        <v>111</v>
      </c>
      <c r="F39" s="24">
        <v>153</v>
      </c>
      <c r="G39" s="24">
        <v>66</v>
      </c>
      <c r="H39" s="24">
        <v>234</v>
      </c>
      <c r="I39" s="24">
        <v>63</v>
      </c>
      <c r="J39" s="24">
        <v>252</v>
      </c>
      <c r="K39" s="24">
        <v>16</v>
      </c>
      <c r="L39" s="24">
        <v>180</v>
      </c>
      <c r="M39" s="24">
        <v>51</v>
      </c>
      <c r="N39" s="24">
        <v>121</v>
      </c>
      <c r="O39" s="24">
        <v>9</v>
      </c>
    </row>
    <row r="40" spans="1:15">
      <c r="A40" s="23" t="s">
        <v>152</v>
      </c>
      <c r="B40" s="24">
        <v>58</v>
      </c>
      <c r="C40" s="24">
        <v>6</v>
      </c>
      <c r="D40" s="24">
        <v>2</v>
      </c>
      <c r="E40" s="24">
        <v>5</v>
      </c>
      <c r="F40" s="24">
        <v>5</v>
      </c>
      <c r="G40" s="24">
        <v>7</v>
      </c>
      <c r="H40" s="24">
        <v>10</v>
      </c>
      <c r="I40" s="24">
        <v>4</v>
      </c>
      <c r="J40" s="24">
        <v>24</v>
      </c>
      <c r="K40" s="24">
        <v>0</v>
      </c>
      <c r="L40" s="24">
        <v>8</v>
      </c>
      <c r="M40" s="24">
        <v>14</v>
      </c>
      <c r="N40" s="24">
        <v>8</v>
      </c>
      <c r="O40" s="24">
        <v>0</v>
      </c>
    </row>
    <row r="41" spans="1:15">
      <c r="A41" s="23" t="s">
        <v>128</v>
      </c>
      <c r="B41" s="24">
        <v>18</v>
      </c>
      <c r="C41" s="24">
        <v>1</v>
      </c>
      <c r="D41" s="24">
        <v>0</v>
      </c>
      <c r="E41" s="24">
        <v>1</v>
      </c>
      <c r="F41" s="24">
        <v>2</v>
      </c>
      <c r="G41" s="24">
        <v>2</v>
      </c>
      <c r="H41" s="24">
        <v>5</v>
      </c>
      <c r="I41" s="24">
        <v>1</v>
      </c>
      <c r="J41" s="24">
        <v>2</v>
      </c>
      <c r="K41" s="24">
        <v>0</v>
      </c>
      <c r="L41" s="24">
        <v>5</v>
      </c>
      <c r="M41" s="24">
        <v>5</v>
      </c>
      <c r="N41" s="24">
        <v>2</v>
      </c>
      <c r="O41" s="24">
        <v>2</v>
      </c>
    </row>
    <row r="42" spans="1:15">
      <c r="A42" s="8" t="s">
        <v>153</v>
      </c>
      <c r="B42" s="8"/>
      <c r="C42" s="8"/>
      <c r="D42" s="8"/>
      <c r="E42" s="8"/>
      <c r="F42" s="8"/>
      <c r="G42" s="8"/>
      <c r="H42" s="8"/>
      <c r="I42" s="8"/>
      <c r="J42" s="8"/>
      <c r="K42" s="8"/>
      <c r="L42" s="8"/>
      <c r="M42" s="8"/>
      <c r="N42" s="8"/>
      <c r="O42" s="8"/>
    </row>
    <row r="43" spans="1:15">
      <c r="A43" s="23" t="s">
        <v>154</v>
      </c>
      <c r="B43" s="24">
        <v>344</v>
      </c>
      <c r="C43" s="24">
        <v>76</v>
      </c>
      <c r="D43" s="24">
        <v>25</v>
      </c>
      <c r="E43" s="24">
        <v>59</v>
      </c>
      <c r="F43" s="24">
        <v>66</v>
      </c>
      <c r="G43" s="24">
        <v>35</v>
      </c>
      <c r="H43" s="24">
        <v>112</v>
      </c>
      <c r="I43" s="24">
        <v>41</v>
      </c>
      <c r="J43" s="24">
        <v>120</v>
      </c>
      <c r="K43" s="24">
        <v>9</v>
      </c>
      <c r="L43" s="24">
        <v>48</v>
      </c>
      <c r="M43" s="24">
        <v>22</v>
      </c>
      <c r="N43" s="24">
        <v>45</v>
      </c>
      <c r="O43" s="24">
        <v>4</v>
      </c>
    </row>
    <row r="44" spans="1:15">
      <c r="A44" s="23" t="s">
        <v>155</v>
      </c>
      <c r="B44" s="24">
        <v>365</v>
      </c>
      <c r="C44" s="24">
        <v>61</v>
      </c>
      <c r="D44" s="24">
        <v>20</v>
      </c>
      <c r="E44" s="24">
        <v>35</v>
      </c>
      <c r="F44" s="24">
        <v>64</v>
      </c>
      <c r="G44" s="24">
        <v>29</v>
      </c>
      <c r="H44" s="24">
        <v>129</v>
      </c>
      <c r="I44" s="24">
        <v>29</v>
      </c>
      <c r="J44" s="24">
        <v>147</v>
      </c>
      <c r="K44" s="24">
        <v>3</v>
      </c>
      <c r="L44" s="24">
        <v>68</v>
      </c>
      <c r="M44" s="24">
        <v>39</v>
      </c>
      <c r="N44" s="24">
        <v>40</v>
      </c>
      <c r="O44" s="24">
        <v>3</v>
      </c>
    </row>
    <row r="45" spans="1:15">
      <c r="A45" s="23" t="s">
        <v>156</v>
      </c>
      <c r="B45" s="24">
        <v>388</v>
      </c>
      <c r="C45" s="24">
        <v>72</v>
      </c>
      <c r="D45" s="24">
        <v>34</v>
      </c>
      <c r="E45" s="24">
        <v>55</v>
      </c>
      <c r="F45" s="24">
        <v>81</v>
      </c>
      <c r="G45" s="24">
        <v>32</v>
      </c>
      <c r="H45" s="24">
        <v>126</v>
      </c>
      <c r="I45" s="24">
        <v>28</v>
      </c>
      <c r="J45" s="24">
        <v>146</v>
      </c>
      <c r="K45" s="24">
        <v>8</v>
      </c>
      <c r="L45" s="24">
        <v>92</v>
      </c>
      <c r="M45" s="24">
        <v>41</v>
      </c>
      <c r="N45" s="24">
        <v>46</v>
      </c>
      <c r="O45" s="24">
        <v>5</v>
      </c>
    </row>
    <row r="46" spans="1:15">
      <c r="A46" s="23" t="s">
        <v>157</v>
      </c>
      <c r="B46" s="24">
        <v>193</v>
      </c>
      <c r="C46" s="24">
        <v>38</v>
      </c>
      <c r="D46" s="24">
        <v>16</v>
      </c>
      <c r="E46" s="24">
        <v>27</v>
      </c>
      <c r="F46" s="24">
        <v>41</v>
      </c>
      <c r="G46" s="24">
        <v>16</v>
      </c>
      <c r="H46" s="24">
        <v>52</v>
      </c>
      <c r="I46" s="24">
        <v>18</v>
      </c>
      <c r="J46" s="24">
        <v>81</v>
      </c>
      <c r="K46" s="24">
        <v>4</v>
      </c>
      <c r="L46" s="24">
        <v>48</v>
      </c>
      <c r="M46" s="24">
        <v>21</v>
      </c>
      <c r="N46" s="24">
        <v>17</v>
      </c>
      <c r="O46" s="24">
        <v>4</v>
      </c>
    </row>
    <row r="47" spans="1:15">
      <c r="A47" s="23" t="s">
        <v>158</v>
      </c>
      <c r="B47" s="24">
        <v>517</v>
      </c>
      <c r="C47" s="24">
        <v>90</v>
      </c>
      <c r="D47" s="24">
        <v>27</v>
      </c>
      <c r="E47" s="24">
        <v>69</v>
      </c>
      <c r="F47" s="24">
        <v>96</v>
      </c>
      <c r="G47" s="24">
        <v>43</v>
      </c>
      <c r="H47" s="24">
        <v>168</v>
      </c>
      <c r="I47" s="24">
        <v>50</v>
      </c>
      <c r="J47" s="24">
        <v>187</v>
      </c>
      <c r="K47" s="24">
        <v>12</v>
      </c>
      <c r="L47" s="24">
        <v>98</v>
      </c>
      <c r="M47" s="24">
        <v>48</v>
      </c>
      <c r="N47" s="24">
        <v>66</v>
      </c>
      <c r="O47" s="24">
        <v>7</v>
      </c>
    </row>
    <row r="48" spans="1:15">
      <c r="A48" s="23" t="s">
        <v>159</v>
      </c>
      <c r="B48" s="24">
        <v>348</v>
      </c>
      <c r="C48" s="24">
        <v>71</v>
      </c>
      <c r="D48" s="24">
        <v>28</v>
      </c>
      <c r="E48" s="24">
        <v>47</v>
      </c>
      <c r="F48" s="24">
        <v>74</v>
      </c>
      <c r="G48" s="24">
        <v>36</v>
      </c>
      <c r="H48" s="24">
        <v>116</v>
      </c>
      <c r="I48" s="24">
        <v>23</v>
      </c>
      <c r="J48" s="24">
        <v>116</v>
      </c>
      <c r="K48" s="24">
        <v>6</v>
      </c>
      <c r="L48" s="24">
        <v>89</v>
      </c>
      <c r="M48" s="24">
        <v>31</v>
      </c>
      <c r="N48" s="24">
        <v>43</v>
      </c>
      <c r="O48" s="24">
        <v>3</v>
      </c>
    </row>
    <row r="49" spans="1:15">
      <c r="A49" s="23" t="s">
        <v>160</v>
      </c>
      <c r="B49" s="24">
        <v>386</v>
      </c>
      <c r="C49" s="24">
        <v>78</v>
      </c>
      <c r="D49" s="24">
        <v>28</v>
      </c>
      <c r="E49" s="24">
        <v>65</v>
      </c>
      <c r="F49" s="24">
        <v>86</v>
      </c>
      <c r="G49" s="24">
        <v>48</v>
      </c>
      <c r="H49" s="24">
        <v>134</v>
      </c>
      <c r="I49" s="24">
        <v>46</v>
      </c>
      <c r="J49" s="24">
        <v>128</v>
      </c>
      <c r="K49" s="24">
        <v>6</v>
      </c>
      <c r="L49" s="24">
        <v>88</v>
      </c>
      <c r="M49" s="24">
        <v>32</v>
      </c>
      <c r="N49" s="24">
        <v>52</v>
      </c>
      <c r="O49" s="24">
        <v>6</v>
      </c>
    </row>
    <row r="50" spans="1:15">
      <c r="A50" s="23" t="s">
        <v>161</v>
      </c>
      <c r="B50" s="24">
        <v>111</v>
      </c>
      <c r="C50" s="24">
        <v>26</v>
      </c>
      <c r="D50" s="24">
        <v>9</v>
      </c>
      <c r="E50" s="24">
        <v>24</v>
      </c>
      <c r="F50" s="24">
        <v>23</v>
      </c>
      <c r="G50" s="24">
        <v>14</v>
      </c>
      <c r="H50" s="24">
        <v>52</v>
      </c>
      <c r="I50" s="24">
        <v>13</v>
      </c>
      <c r="J50" s="24">
        <v>46</v>
      </c>
      <c r="K50" s="24">
        <v>4</v>
      </c>
      <c r="L50" s="24">
        <v>13</v>
      </c>
      <c r="M50" s="24">
        <v>11</v>
      </c>
      <c r="N50" s="24">
        <v>9</v>
      </c>
      <c r="O50" s="24">
        <v>2</v>
      </c>
    </row>
    <row r="51" spans="1:15">
      <c r="A51" s="23" t="s">
        <v>162</v>
      </c>
      <c r="B51" s="24">
        <v>377</v>
      </c>
      <c r="C51" s="24">
        <v>71</v>
      </c>
      <c r="D51" s="24">
        <v>20</v>
      </c>
      <c r="E51" s="24">
        <v>53</v>
      </c>
      <c r="F51" s="24">
        <v>73</v>
      </c>
      <c r="G51" s="24">
        <v>35</v>
      </c>
      <c r="H51" s="24">
        <v>123</v>
      </c>
      <c r="I51" s="24">
        <v>37</v>
      </c>
      <c r="J51" s="24">
        <v>117</v>
      </c>
      <c r="K51" s="24">
        <v>12</v>
      </c>
      <c r="L51" s="24">
        <v>78</v>
      </c>
      <c r="M51" s="24">
        <v>29</v>
      </c>
      <c r="N51" s="24">
        <v>51</v>
      </c>
      <c r="O51" s="24">
        <v>3</v>
      </c>
    </row>
    <row r="52" spans="1:15">
      <c r="A52" s="23" t="s">
        <v>152</v>
      </c>
      <c r="B52" s="24">
        <v>32</v>
      </c>
      <c r="C52" s="24">
        <v>6</v>
      </c>
      <c r="D52" s="24">
        <v>2</v>
      </c>
      <c r="E52" s="24">
        <v>1</v>
      </c>
      <c r="F52" s="24">
        <v>7</v>
      </c>
      <c r="G52" s="24">
        <v>4</v>
      </c>
      <c r="H52" s="24">
        <v>8</v>
      </c>
      <c r="I52" s="24">
        <v>4</v>
      </c>
      <c r="J52" s="24">
        <v>6</v>
      </c>
      <c r="K52" s="24">
        <v>0</v>
      </c>
      <c r="L52" s="24">
        <v>12</v>
      </c>
      <c r="M52" s="24">
        <v>5</v>
      </c>
      <c r="N52" s="24">
        <v>7</v>
      </c>
      <c r="O52" s="24">
        <v>0</v>
      </c>
    </row>
    <row r="53" spans="1:15">
      <c r="A53" s="23" t="s">
        <v>163</v>
      </c>
      <c r="B53" s="24">
        <v>34</v>
      </c>
      <c r="C53" s="24">
        <v>9</v>
      </c>
      <c r="D53" s="24">
        <v>2</v>
      </c>
      <c r="E53" s="24">
        <v>6</v>
      </c>
      <c r="F53" s="24">
        <v>8</v>
      </c>
      <c r="G53" s="24">
        <v>2</v>
      </c>
      <c r="H53" s="24">
        <v>2</v>
      </c>
      <c r="I53" s="24">
        <v>0</v>
      </c>
      <c r="J53" s="24">
        <v>6</v>
      </c>
      <c r="K53" s="24">
        <v>2</v>
      </c>
      <c r="L53" s="24">
        <v>5</v>
      </c>
      <c r="M53" s="24">
        <v>1</v>
      </c>
      <c r="N53" s="24">
        <v>12</v>
      </c>
      <c r="O53" s="24">
        <v>0</v>
      </c>
    </row>
    <row r="54" spans="1:15">
      <c r="A54" s="23" t="s">
        <v>128</v>
      </c>
      <c r="B54" s="24">
        <v>18</v>
      </c>
      <c r="C54" s="24">
        <v>3</v>
      </c>
      <c r="D54" s="24">
        <v>2</v>
      </c>
      <c r="E54" s="24">
        <v>2</v>
      </c>
      <c r="F54" s="24">
        <v>4</v>
      </c>
      <c r="G54" s="24">
        <v>2</v>
      </c>
      <c r="H54" s="24">
        <v>4</v>
      </c>
      <c r="I54" s="24">
        <v>2</v>
      </c>
      <c r="J54" s="24">
        <v>2</v>
      </c>
      <c r="K54" s="24">
        <v>0</v>
      </c>
      <c r="L54" s="24">
        <v>5</v>
      </c>
      <c r="M54" s="24">
        <v>3</v>
      </c>
      <c r="N54" s="24">
        <v>2</v>
      </c>
      <c r="O54" s="24">
        <v>2</v>
      </c>
    </row>
    <row r="55" spans="1:15">
      <c r="A55" s="8" t="s">
        <v>164</v>
      </c>
      <c r="B55" s="8"/>
      <c r="C55" s="8"/>
      <c r="D55" s="8"/>
      <c r="E55" s="8"/>
      <c r="F55" s="8"/>
      <c r="G55" s="8"/>
      <c r="H55" s="8"/>
      <c r="I55" s="8"/>
      <c r="J55" s="8"/>
      <c r="K55" s="8"/>
      <c r="L55" s="8"/>
      <c r="M55" s="8"/>
      <c r="N55" s="8"/>
      <c r="O55" s="8"/>
    </row>
    <row r="56" spans="1:15">
      <c r="A56" s="23" t="s">
        <v>165</v>
      </c>
      <c r="B56" s="24">
        <v>16</v>
      </c>
      <c r="C56" s="24">
        <v>2</v>
      </c>
      <c r="D56" s="24">
        <v>1</v>
      </c>
      <c r="E56" s="24">
        <v>2</v>
      </c>
      <c r="F56" s="24">
        <v>2</v>
      </c>
      <c r="G56" s="24">
        <v>0</v>
      </c>
      <c r="H56" s="24">
        <v>4</v>
      </c>
      <c r="I56" s="24">
        <v>0</v>
      </c>
      <c r="J56" s="24">
        <v>2</v>
      </c>
      <c r="K56" s="24">
        <v>0</v>
      </c>
      <c r="L56" s="24">
        <v>0</v>
      </c>
      <c r="M56" s="24">
        <v>2</v>
      </c>
      <c r="N56" s="24">
        <v>6</v>
      </c>
      <c r="O56" s="24">
        <v>1</v>
      </c>
    </row>
    <row r="57" spans="1:15">
      <c r="A57" s="23" t="s">
        <v>166</v>
      </c>
      <c r="B57" s="24">
        <v>211</v>
      </c>
      <c r="C57" s="24">
        <v>36</v>
      </c>
      <c r="D57" s="24">
        <v>6</v>
      </c>
      <c r="E57" s="24">
        <v>21</v>
      </c>
      <c r="F57" s="24">
        <v>25</v>
      </c>
      <c r="G57" s="24">
        <v>17</v>
      </c>
      <c r="H57" s="24">
        <v>67</v>
      </c>
      <c r="I57" s="24">
        <v>18</v>
      </c>
      <c r="J57" s="24">
        <v>50</v>
      </c>
      <c r="K57" s="24">
        <v>5</v>
      </c>
      <c r="L57" s="24">
        <v>17</v>
      </c>
      <c r="M57" s="24">
        <v>19</v>
      </c>
      <c r="N57" s="24">
        <v>51</v>
      </c>
      <c r="O57" s="24">
        <v>3</v>
      </c>
    </row>
    <row r="58" spans="1:15">
      <c r="A58" s="23" t="s">
        <v>167</v>
      </c>
      <c r="B58" s="24">
        <v>399</v>
      </c>
      <c r="C58" s="24">
        <v>80</v>
      </c>
      <c r="D58" s="24">
        <v>30</v>
      </c>
      <c r="E58" s="24">
        <v>60</v>
      </c>
      <c r="F58" s="24">
        <v>62</v>
      </c>
      <c r="G58" s="24">
        <v>33</v>
      </c>
      <c r="H58" s="24">
        <v>117</v>
      </c>
      <c r="I58" s="24">
        <v>33</v>
      </c>
      <c r="J58" s="24">
        <v>131</v>
      </c>
      <c r="K58" s="24">
        <v>8</v>
      </c>
      <c r="L58" s="24">
        <v>78</v>
      </c>
      <c r="M58" s="24">
        <v>26</v>
      </c>
      <c r="N58" s="24">
        <v>54</v>
      </c>
      <c r="O58" s="24">
        <v>3</v>
      </c>
    </row>
    <row r="59" spans="1:15">
      <c r="A59" s="23" t="s">
        <v>168</v>
      </c>
      <c r="B59" s="24">
        <v>223</v>
      </c>
      <c r="C59" s="24">
        <v>39</v>
      </c>
      <c r="D59" s="24">
        <v>12</v>
      </c>
      <c r="E59" s="24">
        <v>30</v>
      </c>
      <c r="F59" s="24">
        <v>59</v>
      </c>
      <c r="G59" s="24">
        <v>21</v>
      </c>
      <c r="H59" s="24">
        <v>54</v>
      </c>
      <c r="I59" s="24">
        <v>14</v>
      </c>
      <c r="J59" s="24">
        <v>78</v>
      </c>
      <c r="K59" s="24">
        <v>3</v>
      </c>
      <c r="L59" s="24">
        <v>73</v>
      </c>
      <c r="M59" s="24">
        <v>22</v>
      </c>
      <c r="N59" s="24">
        <v>22</v>
      </c>
      <c r="O59" s="24">
        <v>2</v>
      </c>
    </row>
    <row r="60" spans="1:15">
      <c r="A60" s="23" t="s">
        <v>169</v>
      </c>
      <c r="B60" s="24">
        <v>77</v>
      </c>
      <c r="C60" s="24">
        <v>14</v>
      </c>
      <c r="D60" s="24">
        <v>5</v>
      </c>
      <c r="E60" s="24">
        <v>6</v>
      </c>
      <c r="F60" s="24">
        <v>19</v>
      </c>
      <c r="G60" s="24">
        <v>4</v>
      </c>
      <c r="H60" s="24">
        <v>20</v>
      </c>
      <c r="I60" s="24">
        <v>4</v>
      </c>
      <c r="J60" s="24">
        <v>31</v>
      </c>
      <c r="K60" s="24">
        <v>0</v>
      </c>
      <c r="L60" s="24">
        <v>37</v>
      </c>
      <c r="M60" s="24">
        <v>7</v>
      </c>
      <c r="N60" s="24">
        <v>10</v>
      </c>
      <c r="O60" s="24">
        <v>2</v>
      </c>
    </row>
    <row r="61" spans="1:15">
      <c r="A61" s="23" t="s">
        <v>128</v>
      </c>
      <c r="B61" s="24">
        <v>18</v>
      </c>
      <c r="C61" s="24">
        <v>5</v>
      </c>
      <c r="D61" s="24">
        <v>1</v>
      </c>
      <c r="E61" s="24">
        <v>5</v>
      </c>
      <c r="F61" s="24">
        <v>6</v>
      </c>
      <c r="G61" s="24">
        <v>5</v>
      </c>
      <c r="H61" s="24">
        <v>2</v>
      </c>
      <c r="I61" s="24">
        <v>3</v>
      </c>
      <c r="J61" s="24">
        <v>6</v>
      </c>
      <c r="K61" s="24">
        <v>2</v>
      </c>
      <c r="L61" s="24">
        <v>2</v>
      </c>
      <c r="M61" s="24">
        <v>2</v>
      </c>
      <c r="N61" s="24">
        <v>4</v>
      </c>
      <c r="O61" s="24">
        <v>0</v>
      </c>
    </row>
    <row r="62" spans="1:15">
      <c r="A62" s="8" t="s">
        <v>170</v>
      </c>
      <c r="B62" s="8"/>
      <c r="C62" s="8"/>
      <c r="D62" s="8"/>
      <c r="E62" s="8"/>
      <c r="F62" s="8"/>
      <c r="G62" s="8"/>
      <c r="H62" s="8"/>
      <c r="I62" s="8"/>
      <c r="J62" s="8"/>
      <c r="K62" s="8"/>
      <c r="L62" s="8"/>
      <c r="M62" s="8"/>
      <c r="N62" s="8"/>
      <c r="O62" s="8"/>
    </row>
    <row r="63" spans="1:15">
      <c r="A63" s="23" t="s">
        <v>171</v>
      </c>
      <c r="B63" s="24">
        <v>147</v>
      </c>
      <c r="C63" s="24">
        <v>32</v>
      </c>
      <c r="D63" s="24">
        <v>10</v>
      </c>
      <c r="E63" s="24">
        <v>23</v>
      </c>
      <c r="F63" s="24">
        <v>31</v>
      </c>
      <c r="G63" s="24">
        <v>13</v>
      </c>
      <c r="H63" s="24">
        <v>47</v>
      </c>
      <c r="I63" s="24">
        <v>14</v>
      </c>
      <c r="J63" s="24">
        <v>51</v>
      </c>
      <c r="K63" s="24">
        <v>4</v>
      </c>
      <c r="L63" s="24">
        <v>33</v>
      </c>
      <c r="M63" s="24">
        <v>13</v>
      </c>
      <c r="N63" s="24">
        <v>20</v>
      </c>
      <c r="O63" s="24">
        <v>3</v>
      </c>
    </row>
    <row r="64" spans="1:15">
      <c r="A64" s="23" t="s">
        <v>172</v>
      </c>
      <c r="B64" s="24">
        <v>327</v>
      </c>
      <c r="C64" s="24">
        <v>70</v>
      </c>
      <c r="D64" s="24">
        <v>23</v>
      </c>
      <c r="E64" s="24">
        <v>49</v>
      </c>
      <c r="F64" s="24">
        <v>74</v>
      </c>
      <c r="G64" s="24">
        <v>26</v>
      </c>
      <c r="H64" s="24">
        <v>101</v>
      </c>
      <c r="I64" s="24">
        <v>28</v>
      </c>
      <c r="J64" s="24">
        <v>97</v>
      </c>
      <c r="K64" s="24">
        <v>7</v>
      </c>
      <c r="L64" s="24">
        <v>94</v>
      </c>
      <c r="M64" s="24">
        <v>26</v>
      </c>
      <c r="N64" s="24">
        <v>38</v>
      </c>
      <c r="O64" s="24">
        <v>2</v>
      </c>
    </row>
    <row r="65" spans="1:15">
      <c r="A65" s="23" t="s">
        <v>173</v>
      </c>
      <c r="B65" s="24">
        <v>319</v>
      </c>
      <c r="C65" s="24">
        <v>51</v>
      </c>
      <c r="D65" s="24">
        <v>16</v>
      </c>
      <c r="E65" s="24">
        <v>37</v>
      </c>
      <c r="F65" s="24">
        <v>41</v>
      </c>
      <c r="G65" s="24">
        <v>27</v>
      </c>
      <c r="H65" s="24">
        <v>80</v>
      </c>
      <c r="I65" s="24">
        <v>21</v>
      </c>
      <c r="J65" s="24">
        <v>104</v>
      </c>
      <c r="K65" s="24">
        <v>3</v>
      </c>
      <c r="L65" s="24">
        <v>55</v>
      </c>
      <c r="M65" s="24">
        <v>24</v>
      </c>
      <c r="N65" s="24">
        <v>57</v>
      </c>
      <c r="O65" s="24">
        <v>5</v>
      </c>
    </row>
    <row r="66" spans="1:15">
      <c r="A66" s="23" t="s">
        <v>174</v>
      </c>
      <c r="B66" s="24">
        <v>128</v>
      </c>
      <c r="C66" s="24">
        <v>19</v>
      </c>
      <c r="D66" s="24">
        <v>6</v>
      </c>
      <c r="E66" s="24">
        <v>11</v>
      </c>
      <c r="F66" s="24">
        <v>19</v>
      </c>
      <c r="G66" s="24">
        <v>9</v>
      </c>
      <c r="H66" s="24">
        <v>32</v>
      </c>
      <c r="I66" s="24">
        <v>7</v>
      </c>
      <c r="J66" s="24">
        <v>38</v>
      </c>
      <c r="K66" s="24">
        <v>2</v>
      </c>
      <c r="L66" s="24">
        <v>21</v>
      </c>
      <c r="M66" s="24">
        <v>12</v>
      </c>
      <c r="N66" s="24">
        <v>28</v>
      </c>
      <c r="O66" s="24">
        <v>0</v>
      </c>
    </row>
    <row r="67" spans="1:15">
      <c r="A67" s="23" t="s">
        <v>128</v>
      </c>
      <c r="B67" s="24">
        <v>23</v>
      </c>
      <c r="C67" s="24">
        <v>4</v>
      </c>
      <c r="D67" s="24">
        <v>0</v>
      </c>
      <c r="E67" s="24">
        <v>4</v>
      </c>
      <c r="F67" s="24">
        <v>8</v>
      </c>
      <c r="G67" s="24">
        <v>5</v>
      </c>
      <c r="H67" s="24">
        <v>4</v>
      </c>
      <c r="I67" s="24">
        <v>2</v>
      </c>
      <c r="J67" s="24">
        <v>8</v>
      </c>
      <c r="K67" s="24">
        <v>2</v>
      </c>
      <c r="L67" s="24">
        <v>4</v>
      </c>
      <c r="M67" s="24">
        <v>3</v>
      </c>
      <c r="N67" s="24">
        <v>4</v>
      </c>
      <c r="O67" s="24">
        <v>1</v>
      </c>
    </row>
    <row r="68" spans="1:15">
      <c r="A68" s="8" t="s">
        <v>175</v>
      </c>
      <c r="B68" s="8"/>
      <c r="C68" s="8"/>
      <c r="D68" s="8"/>
      <c r="E68" s="8"/>
      <c r="F68" s="8"/>
      <c r="G68" s="8"/>
      <c r="H68" s="8"/>
      <c r="I68" s="8"/>
      <c r="J68" s="8"/>
      <c r="K68" s="8"/>
      <c r="L68" s="8"/>
      <c r="M68" s="8"/>
      <c r="N68" s="8"/>
      <c r="O68" s="8"/>
    </row>
    <row r="69" spans="1:15">
      <c r="A69" s="23" t="s">
        <v>176</v>
      </c>
      <c r="B69" s="24">
        <v>0</v>
      </c>
      <c r="C69" s="24">
        <v>0</v>
      </c>
      <c r="D69" s="24">
        <v>0</v>
      </c>
      <c r="E69" s="24">
        <v>0</v>
      </c>
      <c r="F69" s="24">
        <v>0</v>
      </c>
      <c r="G69" s="24">
        <v>0</v>
      </c>
      <c r="H69" s="24">
        <v>0</v>
      </c>
      <c r="I69" s="24">
        <v>0</v>
      </c>
      <c r="J69" s="24">
        <v>0</v>
      </c>
      <c r="K69" s="24">
        <v>0</v>
      </c>
      <c r="L69" s="24">
        <v>0</v>
      </c>
      <c r="M69" s="24">
        <v>0</v>
      </c>
      <c r="N69" s="24">
        <v>0</v>
      </c>
      <c r="O69" s="24">
        <v>0</v>
      </c>
    </row>
    <row r="70" spans="1:15">
      <c r="A70" s="23" t="s">
        <v>177</v>
      </c>
      <c r="B70" s="24">
        <v>0</v>
      </c>
      <c r="C70" s="24">
        <v>0</v>
      </c>
      <c r="D70" s="24">
        <v>0</v>
      </c>
      <c r="E70" s="24">
        <v>0</v>
      </c>
      <c r="F70" s="24">
        <v>0</v>
      </c>
      <c r="G70" s="24">
        <v>0</v>
      </c>
      <c r="H70" s="24">
        <v>0</v>
      </c>
      <c r="I70" s="24">
        <v>0</v>
      </c>
      <c r="J70" s="24">
        <v>0</v>
      </c>
      <c r="K70" s="24">
        <v>0</v>
      </c>
      <c r="L70" s="24">
        <v>0</v>
      </c>
      <c r="M70" s="24">
        <v>0</v>
      </c>
      <c r="N70" s="24">
        <v>0</v>
      </c>
      <c r="O70" s="24">
        <v>0</v>
      </c>
    </row>
    <row r="71" spans="1:15">
      <c r="A71" s="23" t="s">
        <v>178</v>
      </c>
      <c r="B71" s="24">
        <v>0</v>
      </c>
      <c r="C71" s="24">
        <v>0</v>
      </c>
      <c r="D71" s="24">
        <v>0</v>
      </c>
      <c r="E71" s="24">
        <v>0</v>
      </c>
      <c r="F71" s="24">
        <v>0</v>
      </c>
      <c r="G71" s="24">
        <v>0</v>
      </c>
      <c r="H71" s="24">
        <v>0</v>
      </c>
      <c r="I71" s="24">
        <v>0</v>
      </c>
      <c r="J71" s="24">
        <v>0</v>
      </c>
      <c r="K71" s="24">
        <v>0</v>
      </c>
      <c r="L71" s="24">
        <v>0</v>
      </c>
      <c r="M71" s="24">
        <v>0</v>
      </c>
      <c r="N71" s="24">
        <v>0</v>
      </c>
      <c r="O71" s="24">
        <v>0</v>
      </c>
    </row>
    <row r="72" spans="1:15">
      <c r="A72" s="23" t="s">
        <v>179</v>
      </c>
      <c r="B72" s="24">
        <v>0</v>
      </c>
      <c r="C72" s="24">
        <v>0</v>
      </c>
      <c r="D72" s="24">
        <v>0</v>
      </c>
      <c r="E72" s="24">
        <v>0</v>
      </c>
      <c r="F72" s="24">
        <v>0</v>
      </c>
      <c r="G72" s="24">
        <v>0</v>
      </c>
      <c r="H72" s="24">
        <v>0</v>
      </c>
      <c r="I72" s="24">
        <v>0</v>
      </c>
      <c r="J72" s="24">
        <v>0</v>
      </c>
      <c r="K72" s="24">
        <v>0</v>
      </c>
      <c r="L72" s="24">
        <v>0</v>
      </c>
      <c r="M72" s="24">
        <v>0</v>
      </c>
      <c r="N72" s="24">
        <v>0</v>
      </c>
      <c r="O72" s="24">
        <v>0</v>
      </c>
    </row>
    <row r="73" spans="1:15">
      <c r="A73" s="23" t="s">
        <v>180</v>
      </c>
      <c r="B73" s="24">
        <v>0</v>
      </c>
      <c r="C73" s="24">
        <v>0</v>
      </c>
      <c r="D73" s="24">
        <v>0</v>
      </c>
      <c r="E73" s="24">
        <v>0</v>
      </c>
      <c r="F73" s="24">
        <v>0</v>
      </c>
      <c r="G73" s="24">
        <v>0</v>
      </c>
      <c r="H73" s="24">
        <v>0</v>
      </c>
      <c r="I73" s="24">
        <v>0</v>
      </c>
      <c r="J73" s="24">
        <v>0</v>
      </c>
      <c r="K73" s="24">
        <v>0</v>
      </c>
      <c r="L73" s="24">
        <v>0</v>
      </c>
      <c r="M73" s="24">
        <v>0</v>
      </c>
      <c r="N73" s="24">
        <v>0</v>
      </c>
      <c r="O73" s="24">
        <v>0</v>
      </c>
    </row>
    <row r="74" spans="1:15">
      <c r="A74" s="23" t="s">
        <v>181</v>
      </c>
      <c r="B74" s="24">
        <v>0</v>
      </c>
      <c r="C74" s="24">
        <v>0</v>
      </c>
      <c r="D74" s="24">
        <v>0</v>
      </c>
      <c r="E74" s="24">
        <v>0</v>
      </c>
      <c r="F74" s="24">
        <v>0</v>
      </c>
      <c r="G74" s="24">
        <v>0</v>
      </c>
      <c r="H74" s="24">
        <v>0</v>
      </c>
      <c r="I74" s="24">
        <v>0</v>
      </c>
      <c r="J74" s="24">
        <v>0</v>
      </c>
      <c r="K74" s="24">
        <v>0</v>
      </c>
      <c r="L74" s="24">
        <v>0</v>
      </c>
      <c r="M74" s="24">
        <v>0</v>
      </c>
      <c r="N74" s="24">
        <v>0</v>
      </c>
      <c r="O74" s="24">
        <v>0</v>
      </c>
    </row>
    <row r="75" spans="1:15">
      <c r="A75" s="23" t="s">
        <v>182</v>
      </c>
      <c r="B75" s="24">
        <v>0</v>
      </c>
      <c r="C75" s="24">
        <v>0</v>
      </c>
      <c r="D75" s="24">
        <v>0</v>
      </c>
      <c r="E75" s="24">
        <v>0</v>
      </c>
      <c r="F75" s="24">
        <v>0</v>
      </c>
      <c r="G75" s="24">
        <v>0</v>
      </c>
      <c r="H75" s="24">
        <v>0</v>
      </c>
      <c r="I75" s="24">
        <v>0</v>
      </c>
      <c r="J75" s="24">
        <v>0</v>
      </c>
      <c r="K75" s="24">
        <v>0</v>
      </c>
      <c r="L75" s="24">
        <v>0</v>
      </c>
      <c r="M75" s="24">
        <v>0</v>
      </c>
      <c r="N75" s="24">
        <v>0</v>
      </c>
      <c r="O75" s="24">
        <v>0</v>
      </c>
    </row>
    <row r="76" spans="1:15">
      <c r="A76" s="23" t="s">
        <v>183</v>
      </c>
      <c r="B76" s="24">
        <v>0</v>
      </c>
      <c r="C76" s="24">
        <v>0</v>
      </c>
      <c r="D76" s="24">
        <v>0</v>
      </c>
      <c r="E76" s="24">
        <v>0</v>
      </c>
      <c r="F76" s="24">
        <v>0</v>
      </c>
      <c r="G76" s="24">
        <v>0</v>
      </c>
      <c r="H76" s="24">
        <v>0</v>
      </c>
      <c r="I76" s="24">
        <v>0</v>
      </c>
      <c r="J76" s="24">
        <v>0</v>
      </c>
      <c r="K76" s="24">
        <v>0</v>
      </c>
      <c r="L76" s="24">
        <v>0</v>
      </c>
      <c r="M76" s="24">
        <v>0</v>
      </c>
      <c r="N76" s="24">
        <v>0</v>
      </c>
      <c r="O76" s="24">
        <v>0</v>
      </c>
    </row>
    <row r="77" spans="1:15">
      <c r="A77" s="23" t="s">
        <v>184</v>
      </c>
      <c r="B77" s="24">
        <v>0</v>
      </c>
      <c r="C77" s="24">
        <v>0</v>
      </c>
      <c r="D77" s="24">
        <v>0</v>
      </c>
      <c r="E77" s="24">
        <v>0</v>
      </c>
      <c r="F77" s="24">
        <v>0</v>
      </c>
      <c r="G77" s="24">
        <v>0</v>
      </c>
      <c r="H77" s="24">
        <v>0</v>
      </c>
      <c r="I77" s="24">
        <v>0</v>
      </c>
      <c r="J77" s="24">
        <v>0</v>
      </c>
      <c r="K77" s="24">
        <v>0</v>
      </c>
      <c r="L77" s="24">
        <v>0</v>
      </c>
      <c r="M77" s="24">
        <v>0</v>
      </c>
      <c r="N77" s="24">
        <v>0</v>
      </c>
      <c r="O77" s="24">
        <v>0</v>
      </c>
    </row>
    <row r="78" spans="1:15">
      <c r="A78" s="23" t="s">
        <v>185</v>
      </c>
      <c r="B78" s="24">
        <v>0</v>
      </c>
      <c r="C78" s="24">
        <v>0</v>
      </c>
      <c r="D78" s="24">
        <v>0</v>
      </c>
      <c r="E78" s="24">
        <v>0</v>
      </c>
      <c r="F78" s="24">
        <v>0</v>
      </c>
      <c r="G78" s="24">
        <v>0</v>
      </c>
      <c r="H78" s="24">
        <v>0</v>
      </c>
      <c r="I78" s="24">
        <v>0</v>
      </c>
      <c r="J78" s="24">
        <v>0</v>
      </c>
      <c r="K78" s="24">
        <v>0</v>
      </c>
      <c r="L78" s="24">
        <v>0</v>
      </c>
      <c r="M78" s="24">
        <v>0</v>
      </c>
      <c r="N78" s="24">
        <v>0</v>
      </c>
      <c r="O78" s="24">
        <v>0</v>
      </c>
    </row>
    <row r="79" spans="1:15">
      <c r="A79" s="23" t="s">
        <v>152</v>
      </c>
      <c r="B79" s="24">
        <v>0</v>
      </c>
      <c r="C79" s="24">
        <v>0</v>
      </c>
      <c r="D79" s="24">
        <v>0</v>
      </c>
      <c r="E79" s="24">
        <v>0</v>
      </c>
      <c r="F79" s="24">
        <v>0</v>
      </c>
      <c r="G79" s="24">
        <v>0</v>
      </c>
      <c r="H79" s="24">
        <v>0</v>
      </c>
      <c r="I79" s="24">
        <v>0</v>
      </c>
      <c r="J79" s="24">
        <v>0</v>
      </c>
      <c r="K79" s="24">
        <v>0</v>
      </c>
      <c r="L79" s="24">
        <v>0</v>
      </c>
      <c r="M79" s="24">
        <v>0</v>
      </c>
      <c r="N79" s="24">
        <v>0</v>
      </c>
      <c r="O79" s="24">
        <v>0</v>
      </c>
    </row>
    <row r="80" spans="1:15">
      <c r="A80" s="23" t="s">
        <v>186</v>
      </c>
      <c r="B80" s="24">
        <v>944</v>
      </c>
      <c r="C80" s="24">
        <v>176</v>
      </c>
      <c r="D80" s="24">
        <v>55</v>
      </c>
      <c r="E80" s="24">
        <v>124</v>
      </c>
      <c r="F80" s="24">
        <v>173</v>
      </c>
      <c r="G80" s="24">
        <v>80</v>
      </c>
      <c r="H80" s="24">
        <v>264</v>
      </c>
      <c r="I80" s="24">
        <v>72</v>
      </c>
      <c r="J80" s="24">
        <v>298</v>
      </c>
      <c r="K80" s="24">
        <v>18</v>
      </c>
      <c r="L80" s="24">
        <v>207</v>
      </c>
      <c r="M80" s="24">
        <v>78</v>
      </c>
      <c r="N80" s="24">
        <v>147</v>
      </c>
      <c r="O80" s="24">
        <v>11</v>
      </c>
    </row>
    <row r="81" spans="1:15">
      <c r="A81" s="23" t="s">
        <v>128</v>
      </c>
      <c r="B81" s="24">
        <v>0</v>
      </c>
      <c r="C81" s="24">
        <v>0</v>
      </c>
      <c r="D81" s="24">
        <v>0</v>
      </c>
      <c r="E81" s="24">
        <v>0</v>
      </c>
      <c r="F81" s="24">
        <v>0</v>
      </c>
      <c r="G81" s="24">
        <v>0</v>
      </c>
      <c r="H81" s="24">
        <v>0</v>
      </c>
      <c r="I81" s="24">
        <v>0</v>
      </c>
      <c r="J81" s="24">
        <v>0</v>
      </c>
      <c r="K81" s="24">
        <v>0</v>
      </c>
      <c r="L81" s="24">
        <v>0</v>
      </c>
      <c r="M81" s="24">
        <v>0</v>
      </c>
      <c r="N81" s="24">
        <v>0</v>
      </c>
      <c r="O81" s="24">
        <v>0</v>
      </c>
    </row>
    <row r="82" spans="1:15">
      <c r="A82" s="8" t="s">
        <v>187</v>
      </c>
      <c r="B82" s="8"/>
      <c r="C82" s="8"/>
      <c r="D82" s="8"/>
      <c r="E82" s="8"/>
      <c r="F82" s="8"/>
      <c r="G82" s="8"/>
      <c r="H82" s="8"/>
      <c r="I82" s="8"/>
      <c r="J82" s="8"/>
      <c r="K82" s="8"/>
      <c r="L82" s="8"/>
      <c r="M82" s="8"/>
      <c r="N82" s="8"/>
      <c r="O82" s="8"/>
    </row>
    <row r="83" spans="1:15">
      <c r="A83" s="23" t="s">
        <v>188</v>
      </c>
      <c r="B83" s="24">
        <v>642</v>
      </c>
      <c r="C83" s="24">
        <v>105</v>
      </c>
      <c r="D83" s="24">
        <v>36</v>
      </c>
      <c r="E83" s="24">
        <v>87</v>
      </c>
      <c r="F83" s="24">
        <v>114</v>
      </c>
      <c r="G83" s="24">
        <v>50</v>
      </c>
      <c r="H83" s="24">
        <v>176</v>
      </c>
      <c r="I83" s="24">
        <v>54</v>
      </c>
      <c r="J83" s="24">
        <v>212</v>
      </c>
      <c r="K83" s="24">
        <v>11</v>
      </c>
      <c r="L83" s="24">
        <v>140</v>
      </c>
      <c r="M83" s="24">
        <v>54</v>
      </c>
      <c r="N83" s="24">
        <v>94</v>
      </c>
      <c r="O83" s="24">
        <v>5</v>
      </c>
    </row>
    <row r="84" spans="1:15">
      <c r="A84" s="23" t="s">
        <v>189</v>
      </c>
      <c r="B84" s="24">
        <v>91</v>
      </c>
      <c r="C84" s="24">
        <v>19</v>
      </c>
      <c r="D84" s="24">
        <v>2</v>
      </c>
      <c r="E84" s="24">
        <v>9</v>
      </c>
      <c r="F84" s="24">
        <v>17</v>
      </c>
      <c r="G84" s="24">
        <v>9</v>
      </c>
      <c r="H84" s="24">
        <v>27</v>
      </c>
      <c r="I84" s="24">
        <v>5</v>
      </c>
      <c r="J84" s="24">
        <v>21</v>
      </c>
      <c r="K84" s="24">
        <v>4</v>
      </c>
      <c r="L84" s="24">
        <v>24</v>
      </c>
      <c r="M84" s="24">
        <v>5</v>
      </c>
      <c r="N84" s="24">
        <v>19</v>
      </c>
      <c r="O84" s="24">
        <v>0</v>
      </c>
    </row>
    <row r="85" spans="1:15">
      <c r="A85" s="23" t="s">
        <v>190</v>
      </c>
      <c r="B85" s="24">
        <v>33</v>
      </c>
      <c r="C85" s="24">
        <v>8</v>
      </c>
      <c r="D85" s="24">
        <v>4</v>
      </c>
      <c r="E85" s="24">
        <v>7</v>
      </c>
      <c r="F85" s="24">
        <v>8</v>
      </c>
      <c r="G85" s="24">
        <v>3</v>
      </c>
      <c r="H85" s="24">
        <v>12</v>
      </c>
      <c r="I85" s="24">
        <v>2</v>
      </c>
      <c r="J85" s="24">
        <v>11</v>
      </c>
      <c r="K85" s="24">
        <v>2</v>
      </c>
      <c r="L85" s="24">
        <v>8</v>
      </c>
      <c r="M85" s="24">
        <v>1</v>
      </c>
      <c r="N85" s="24">
        <v>4</v>
      </c>
      <c r="O85" s="24">
        <v>0</v>
      </c>
    </row>
    <row r="86" spans="1:15">
      <c r="A86" s="23" t="s">
        <v>191</v>
      </c>
      <c r="B86" s="24">
        <v>98</v>
      </c>
      <c r="C86" s="24">
        <v>33</v>
      </c>
      <c r="D86" s="24">
        <v>10</v>
      </c>
      <c r="E86" s="24">
        <v>12</v>
      </c>
      <c r="F86" s="24">
        <v>26</v>
      </c>
      <c r="G86" s="24">
        <v>9</v>
      </c>
      <c r="H86" s="24">
        <v>29</v>
      </c>
      <c r="I86" s="24">
        <v>7</v>
      </c>
      <c r="J86" s="24">
        <v>32</v>
      </c>
      <c r="K86" s="24">
        <v>0</v>
      </c>
      <c r="L86" s="24">
        <v>26</v>
      </c>
      <c r="M86" s="24">
        <v>9</v>
      </c>
      <c r="N86" s="24">
        <v>12</v>
      </c>
      <c r="O86" s="24">
        <v>1</v>
      </c>
    </row>
    <row r="87" spans="1:15">
      <c r="A87" s="23" t="s">
        <v>192</v>
      </c>
      <c r="B87" s="24">
        <v>46</v>
      </c>
      <c r="C87" s="24">
        <v>7</v>
      </c>
      <c r="D87" s="24">
        <v>2</v>
      </c>
      <c r="E87" s="24">
        <v>7</v>
      </c>
      <c r="F87" s="24">
        <v>6</v>
      </c>
      <c r="G87" s="24">
        <v>5</v>
      </c>
      <c r="H87" s="24">
        <v>12</v>
      </c>
      <c r="I87" s="24">
        <v>2</v>
      </c>
      <c r="J87" s="24">
        <v>15</v>
      </c>
      <c r="K87" s="24">
        <v>1</v>
      </c>
      <c r="L87" s="24">
        <v>4</v>
      </c>
      <c r="M87" s="24">
        <v>2</v>
      </c>
      <c r="N87" s="24">
        <v>10</v>
      </c>
      <c r="O87" s="24">
        <v>0</v>
      </c>
    </row>
    <row r="88" spans="1:15">
      <c r="A88" s="23" t="s">
        <v>193</v>
      </c>
      <c r="B88" s="24">
        <v>4</v>
      </c>
      <c r="C88" s="24">
        <v>0</v>
      </c>
      <c r="D88" s="24">
        <v>0</v>
      </c>
      <c r="E88" s="24">
        <v>0</v>
      </c>
      <c r="F88" s="24">
        <v>0</v>
      </c>
      <c r="G88" s="24">
        <v>0</v>
      </c>
      <c r="H88" s="24">
        <v>0</v>
      </c>
      <c r="I88" s="24">
        <v>0</v>
      </c>
      <c r="J88" s="24">
        <v>2</v>
      </c>
      <c r="K88" s="24">
        <v>0</v>
      </c>
      <c r="L88" s="24">
        <v>1</v>
      </c>
      <c r="M88" s="24">
        <v>0</v>
      </c>
      <c r="N88" s="24">
        <v>1</v>
      </c>
      <c r="O88" s="24">
        <v>1</v>
      </c>
    </row>
    <row r="89" spans="1:15">
      <c r="A89" s="23" t="s">
        <v>152</v>
      </c>
      <c r="B89" s="24">
        <v>24</v>
      </c>
      <c r="C89" s="24">
        <v>3</v>
      </c>
      <c r="D89" s="24">
        <v>0</v>
      </c>
      <c r="E89" s="24">
        <v>1</v>
      </c>
      <c r="F89" s="24">
        <v>1</v>
      </c>
      <c r="G89" s="24">
        <v>3</v>
      </c>
      <c r="H89" s="24">
        <v>6</v>
      </c>
      <c r="I89" s="24">
        <v>0</v>
      </c>
      <c r="J89" s="24">
        <v>4</v>
      </c>
      <c r="K89" s="24">
        <v>0</v>
      </c>
      <c r="L89" s="24">
        <v>3</v>
      </c>
      <c r="M89" s="24">
        <v>7</v>
      </c>
      <c r="N89" s="24">
        <v>7</v>
      </c>
      <c r="O89" s="24">
        <v>0</v>
      </c>
    </row>
    <row r="90" spans="1:15">
      <c r="A90" s="23" t="s">
        <v>128</v>
      </c>
      <c r="B90" s="24">
        <v>6</v>
      </c>
      <c r="C90" s="24">
        <v>1</v>
      </c>
      <c r="D90" s="24">
        <v>1</v>
      </c>
      <c r="E90" s="24">
        <v>1</v>
      </c>
      <c r="F90" s="24">
        <v>1</v>
      </c>
      <c r="G90" s="24">
        <v>1</v>
      </c>
      <c r="H90" s="24">
        <v>2</v>
      </c>
      <c r="I90" s="24">
        <v>2</v>
      </c>
      <c r="J90" s="24">
        <v>1</v>
      </c>
      <c r="K90" s="24">
        <v>0</v>
      </c>
      <c r="L90" s="24">
        <v>1</v>
      </c>
      <c r="M90" s="24">
        <v>0</v>
      </c>
      <c r="N90" s="24">
        <v>0</v>
      </c>
      <c r="O90" s="24">
        <v>4</v>
      </c>
    </row>
    <row r="91" spans="1:15">
      <c r="A91" s="8" t="s">
        <v>194</v>
      </c>
      <c r="B91" s="8"/>
      <c r="C91" s="8"/>
      <c r="D91" s="8"/>
      <c r="E91" s="8"/>
      <c r="F91" s="8"/>
      <c r="G91" s="8"/>
      <c r="H91" s="8"/>
      <c r="I91" s="8"/>
      <c r="J91" s="8"/>
      <c r="K91" s="8"/>
      <c r="L91" s="8"/>
      <c r="M91" s="8"/>
      <c r="N91" s="8"/>
      <c r="O91" s="8"/>
    </row>
    <row r="92" spans="1:15">
      <c r="A92" s="23" t="s">
        <v>195</v>
      </c>
      <c r="B92" s="24">
        <v>405</v>
      </c>
      <c r="C92" s="24">
        <v>84</v>
      </c>
      <c r="D92" s="24">
        <v>25</v>
      </c>
      <c r="E92" s="24">
        <v>64</v>
      </c>
      <c r="F92" s="24">
        <v>82</v>
      </c>
      <c r="G92" s="24">
        <v>37</v>
      </c>
      <c r="H92" s="24">
        <v>109</v>
      </c>
      <c r="I92" s="24">
        <v>32</v>
      </c>
      <c r="J92" s="24">
        <v>103</v>
      </c>
      <c r="K92" s="24">
        <v>12</v>
      </c>
      <c r="L92" s="24">
        <v>99</v>
      </c>
      <c r="M92" s="24">
        <v>30</v>
      </c>
      <c r="N92" s="24">
        <v>64</v>
      </c>
      <c r="O92" s="24">
        <v>4</v>
      </c>
    </row>
    <row r="93" spans="1:15">
      <c r="A93" s="23" t="s">
        <v>196</v>
      </c>
      <c r="B93" s="24">
        <v>152</v>
      </c>
      <c r="C93" s="24">
        <v>38</v>
      </c>
      <c r="D93" s="24">
        <v>16</v>
      </c>
      <c r="E93" s="24">
        <v>29</v>
      </c>
      <c r="F93" s="24">
        <v>41</v>
      </c>
      <c r="G93" s="24">
        <v>9</v>
      </c>
      <c r="H93" s="24">
        <v>43</v>
      </c>
      <c r="I93" s="24">
        <v>13</v>
      </c>
      <c r="J93" s="24">
        <v>33</v>
      </c>
      <c r="K93" s="24">
        <v>3</v>
      </c>
      <c r="L93" s="24">
        <v>38</v>
      </c>
      <c r="M93" s="24">
        <v>8</v>
      </c>
      <c r="N93" s="24">
        <v>21</v>
      </c>
      <c r="O93" s="24">
        <v>2</v>
      </c>
    </row>
    <row r="94" spans="1:15">
      <c r="A94" s="23" t="s">
        <v>197</v>
      </c>
      <c r="B94" s="24">
        <v>39</v>
      </c>
      <c r="C94" s="24">
        <v>11</v>
      </c>
      <c r="D94" s="24">
        <v>4</v>
      </c>
      <c r="E94" s="24">
        <v>9</v>
      </c>
      <c r="F94" s="24">
        <v>11</v>
      </c>
      <c r="G94" s="24">
        <v>9</v>
      </c>
      <c r="H94" s="24">
        <v>8</v>
      </c>
      <c r="I94" s="24">
        <v>8</v>
      </c>
      <c r="J94" s="24">
        <v>9</v>
      </c>
      <c r="K94" s="24">
        <v>0</v>
      </c>
      <c r="L94" s="24">
        <v>8</v>
      </c>
      <c r="M94" s="24">
        <v>4</v>
      </c>
      <c r="N94" s="24">
        <v>5</v>
      </c>
      <c r="O94" s="24">
        <v>1</v>
      </c>
    </row>
    <row r="95" spans="1:15">
      <c r="A95" s="23" t="s">
        <v>198</v>
      </c>
      <c r="B95" s="24">
        <v>10</v>
      </c>
      <c r="C95" s="24">
        <v>2</v>
      </c>
      <c r="D95" s="24">
        <v>0</v>
      </c>
      <c r="E95" s="24">
        <v>1</v>
      </c>
      <c r="F95" s="24">
        <v>1</v>
      </c>
      <c r="G95" s="24">
        <v>0</v>
      </c>
      <c r="H95" s="24">
        <v>0</v>
      </c>
      <c r="I95" s="24">
        <v>1</v>
      </c>
      <c r="J95" s="24">
        <v>4</v>
      </c>
      <c r="K95" s="24">
        <v>0</v>
      </c>
      <c r="L95" s="24">
        <v>0</v>
      </c>
      <c r="M95" s="24">
        <v>1</v>
      </c>
      <c r="N95" s="24">
        <v>4</v>
      </c>
      <c r="O95" s="24">
        <v>0</v>
      </c>
    </row>
    <row r="96" spans="1:15">
      <c r="A96" s="23" t="s">
        <v>199</v>
      </c>
      <c r="B96" s="24">
        <v>20</v>
      </c>
      <c r="C96" s="24">
        <v>5</v>
      </c>
      <c r="D96" s="24">
        <v>2</v>
      </c>
      <c r="E96" s="24">
        <v>1</v>
      </c>
      <c r="F96" s="24">
        <v>3</v>
      </c>
      <c r="G96" s="24">
        <v>0</v>
      </c>
      <c r="H96" s="24">
        <v>7</v>
      </c>
      <c r="I96" s="24">
        <v>2</v>
      </c>
      <c r="J96" s="24">
        <v>5</v>
      </c>
      <c r="K96" s="24">
        <v>0</v>
      </c>
      <c r="L96" s="24">
        <v>2</v>
      </c>
      <c r="M96" s="24">
        <v>3</v>
      </c>
      <c r="N96" s="24">
        <v>4</v>
      </c>
      <c r="O96" s="24">
        <v>1</v>
      </c>
    </row>
    <row r="97" spans="1:15">
      <c r="A97" s="23" t="s">
        <v>200</v>
      </c>
      <c r="B97" s="24">
        <v>308</v>
      </c>
      <c r="C97" s="24">
        <v>59</v>
      </c>
      <c r="D97" s="24">
        <v>22</v>
      </c>
      <c r="E97" s="24">
        <v>55</v>
      </c>
      <c r="F97" s="24">
        <v>68</v>
      </c>
      <c r="G97" s="24">
        <v>26</v>
      </c>
      <c r="H97" s="24">
        <v>91</v>
      </c>
      <c r="I97" s="24">
        <v>17</v>
      </c>
      <c r="J97" s="24">
        <v>61</v>
      </c>
      <c r="K97" s="24">
        <v>5</v>
      </c>
      <c r="L97" s="24">
        <v>80</v>
      </c>
      <c r="M97" s="24">
        <v>21</v>
      </c>
      <c r="N97" s="24">
        <v>54</v>
      </c>
      <c r="O97" s="24">
        <v>3</v>
      </c>
    </row>
    <row r="98" spans="1:15">
      <c r="A98" s="23" t="s">
        <v>201</v>
      </c>
      <c r="B98" s="24">
        <v>281</v>
      </c>
      <c r="C98" s="24">
        <v>42</v>
      </c>
      <c r="D98" s="24">
        <v>13</v>
      </c>
      <c r="E98" s="24">
        <v>32</v>
      </c>
      <c r="F98" s="24">
        <v>36</v>
      </c>
      <c r="G98" s="24">
        <v>24</v>
      </c>
      <c r="H98" s="24">
        <v>91</v>
      </c>
      <c r="I98" s="24">
        <v>21</v>
      </c>
      <c r="J98" s="24">
        <v>131</v>
      </c>
      <c r="K98" s="24">
        <v>8</v>
      </c>
      <c r="L98" s="24">
        <v>55</v>
      </c>
      <c r="M98" s="24">
        <v>19</v>
      </c>
      <c r="N98" s="24">
        <v>34</v>
      </c>
      <c r="O98" s="24">
        <v>4</v>
      </c>
    </row>
    <row r="99" spans="1:15">
      <c r="A99" s="23" t="s">
        <v>202</v>
      </c>
      <c r="B99" s="24">
        <v>191</v>
      </c>
      <c r="C99" s="24">
        <v>45</v>
      </c>
      <c r="D99" s="24">
        <v>10</v>
      </c>
      <c r="E99" s="24">
        <v>24</v>
      </c>
      <c r="F99" s="24">
        <v>38</v>
      </c>
      <c r="G99" s="24">
        <v>21</v>
      </c>
      <c r="H99" s="24">
        <v>48</v>
      </c>
      <c r="I99" s="24">
        <v>21</v>
      </c>
      <c r="J99" s="24">
        <v>53</v>
      </c>
      <c r="K99" s="24">
        <v>4</v>
      </c>
      <c r="L99" s="24">
        <v>46</v>
      </c>
      <c r="M99" s="24">
        <v>14</v>
      </c>
      <c r="N99" s="24">
        <v>31</v>
      </c>
      <c r="O99" s="24">
        <v>3</v>
      </c>
    </row>
    <row r="100" spans="1:15">
      <c r="A100" s="23" t="s">
        <v>203</v>
      </c>
      <c r="B100" s="24">
        <v>176</v>
      </c>
      <c r="C100" s="24">
        <v>42</v>
      </c>
      <c r="D100" s="24">
        <v>8</v>
      </c>
      <c r="E100" s="24">
        <v>21</v>
      </c>
      <c r="F100" s="24">
        <v>43</v>
      </c>
      <c r="G100" s="24">
        <v>16</v>
      </c>
      <c r="H100" s="24">
        <v>49</v>
      </c>
      <c r="I100" s="24">
        <v>14</v>
      </c>
      <c r="J100" s="24">
        <v>34</v>
      </c>
      <c r="K100" s="24">
        <v>4</v>
      </c>
      <c r="L100" s="24">
        <v>40</v>
      </c>
      <c r="M100" s="24">
        <v>13</v>
      </c>
      <c r="N100" s="24">
        <v>32</v>
      </c>
      <c r="O100" s="24">
        <v>2</v>
      </c>
    </row>
    <row r="101" spans="1:15">
      <c r="A101" s="23" t="s">
        <v>204</v>
      </c>
      <c r="B101" s="24">
        <v>135</v>
      </c>
      <c r="C101" s="24">
        <v>22</v>
      </c>
      <c r="D101" s="24">
        <v>7</v>
      </c>
      <c r="E101" s="24">
        <v>15</v>
      </c>
      <c r="F101" s="24">
        <v>26</v>
      </c>
      <c r="G101" s="24">
        <v>15</v>
      </c>
      <c r="H101" s="24">
        <v>57</v>
      </c>
      <c r="I101" s="24">
        <v>15</v>
      </c>
      <c r="J101" s="24">
        <v>62</v>
      </c>
      <c r="K101" s="24">
        <v>2</v>
      </c>
      <c r="L101" s="24">
        <v>30</v>
      </c>
      <c r="M101" s="24">
        <v>6</v>
      </c>
      <c r="N101" s="24">
        <v>11</v>
      </c>
      <c r="O101" s="24">
        <v>0</v>
      </c>
    </row>
    <row r="102" spans="1:15">
      <c r="A102" s="23" t="s">
        <v>205</v>
      </c>
      <c r="B102" s="24">
        <v>1</v>
      </c>
      <c r="C102" s="24">
        <v>0</v>
      </c>
      <c r="D102" s="24">
        <v>0</v>
      </c>
      <c r="E102" s="24">
        <v>0</v>
      </c>
      <c r="F102" s="24">
        <v>0</v>
      </c>
      <c r="G102" s="24">
        <v>0</v>
      </c>
      <c r="H102" s="24">
        <v>0</v>
      </c>
      <c r="I102" s="24">
        <v>0</v>
      </c>
      <c r="J102" s="24">
        <v>1</v>
      </c>
      <c r="K102" s="24">
        <v>0</v>
      </c>
      <c r="L102" s="24">
        <v>0</v>
      </c>
      <c r="M102" s="24">
        <v>1</v>
      </c>
      <c r="N102" s="24">
        <v>0</v>
      </c>
      <c r="O102" s="24">
        <v>0</v>
      </c>
    </row>
    <row r="103" spans="1:15">
      <c r="A103" s="23" t="s">
        <v>206</v>
      </c>
      <c r="B103" s="24">
        <v>29</v>
      </c>
      <c r="C103" s="24">
        <v>2</v>
      </c>
      <c r="D103" s="24">
        <v>0</v>
      </c>
      <c r="E103" s="24">
        <v>1</v>
      </c>
      <c r="F103" s="24">
        <v>1</v>
      </c>
      <c r="G103" s="24">
        <v>1</v>
      </c>
      <c r="H103" s="24">
        <v>5</v>
      </c>
      <c r="I103" s="24">
        <v>1</v>
      </c>
      <c r="J103" s="24">
        <v>17</v>
      </c>
      <c r="K103" s="24">
        <v>0</v>
      </c>
      <c r="L103" s="24">
        <v>4</v>
      </c>
      <c r="M103" s="24">
        <v>7</v>
      </c>
      <c r="N103" s="24">
        <v>1</v>
      </c>
      <c r="O103" s="24">
        <v>1</v>
      </c>
    </row>
    <row r="104" spans="1:15">
      <c r="A104" s="23" t="s">
        <v>152</v>
      </c>
      <c r="B104" s="24">
        <v>22</v>
      </c>
      <c r="C104" s="24">
        <v>2</v>
      </c>
      <c r="D104" s="24">
        <v>0</v>
      </c>
      <c r="E104" s="24">
        <v>1</v>
      </c>
      <c r="F104" s="24">
        <v>0</v>
      </c>
      <c r="G104" s="24">
        <v>1</v>
      </c>
      <c r="H104" s="24">
        <v>6</v>
      </c>
      <c r="I104" s="24">
        <v>0</v>
      </c>
      <c r="J104" s="24">
        <v>5</v>
      </c>
      <c r="K104" s="24">
        <v>0</v>
      </c>
      <c r="L104" s="24">
        <v>2</v>
      </c>
      <c r="M104" s="24">
        <v>8</v>
      </c>
      <c r="N104" s="24">
        <v>3</v>
      </c>
      <c r="O104" s="24">
        <v>0</v>
      </c>
    </row>
    <row r="105" spans="1:15">
      <c r="A105" s="23" t="s">
        <v>128</v>
      </c>
      <c r="B105" s="24">
        <v>80</v>
      </c>
      <c r="C105" s="24">
        <v>13</v>
      </c>
      <c r="D105" s="24">
        <v>7</v>
      </c>
      <c r="E105" s="24">
        <v>9</v>
      </c>
      <c r="F105" s="24">
        <v>18</v>
      </c>
      <c r="G105" s="24">
        <v>10</v>
      </c>
      <c r="H105" s="24">
        <v>22</v>
      </c>
      <c r="I105" s="24">
        <v>9</v>
      </c>
      <c r="J105" s="24">
        <v>17</v>
      </c>
      <c r="K105" s="24">
        <v>1</v>
      </c>
      <c r="L105" s="24">
        <v>17</v>
      </c>
      <c r="M105" s="24">
        <v>13</v>
      </c>
      <c r="N105" s="24">
        <v>15</v>
      </c>
      <c r="O105" s="24">
        <v>1</v>
      </c>
    </row>
    <row r="106" spans="1:15">
      <c r="A106" s="8" t="s">
        <v>207</v>
      </c>
      <c r="B106" s="8"/>
      <c r="C106" s="8"/>
      <c r="D106" s="8"/>
      <c r="E106" s="8"/>
      <c r="F106" s="8"/>
      <c r="G106" s="8"/>
      <c r="H106" s="8"/>
      <c r="I106" s="8"/>
      <c r="J106" s="8"/>
      <c r="K106" s="8"/>
      <c r="L106" s="8"/>
      <c r="M106" s="8"/>
      <c r="N106" s="8"/>
      <c r="O106" s="8"/>
    </row>
    <row r="107" spans="1:15">
      <c r="A107" s="23" t="s">
        <v>208</v>
      </c>
      <c r="B107" s="24">
        <v>510</v>
      </c>
      <c r="C107" s="24">
        <v>108</v>
      </c>
      <c r="D107" s="24">
        <v>30</v>
      </c>
      <c r="E107" s="24">
        <v>76</v>
      </c>
      <c r="F107" s="24">
        <v>102</v>
      </c>
      <c r="G107" s="24">
        <v>40</v>
      </c>
      <c r="H107" s="24">
        <v>152</v>
      </c>
      <c r="I107" s="24">
        <v>41</v>
      </c>
      <c r="J107" s="24">
        <v>183</v>
      </c>
      <c r="K107" s="24">
        <v>9</v>
      </c>
      <c r="L107" s="24">
        <v>109</v>
      </c>
      <c r="M107" s="24">
        <v>39</v>
      </c>
      <c r="N107" s="24">
        <v>66</v>
      </c>
      <c r="O107" s="24">
        <v>5</v>
      </c>
    </row>
    <row r="108" spans="1:15">
      <c r="A108" s="23" t="s">
        <v>209</v>
      </c>
      <c r="B108" s="24">
        <v>433</v>
      </c>
      <c r="C108" s="24">
        <v>92</v>
      </c>
      <c r="D108" s="24">
        <v>26</v>
      </c>
      <c r="E108" s="24">
        <v>61</v>
      </c>
      <c r="F108" s="24">
        <v>84</v>
      </c>
      <c r="G108" s="24">
        <v>32</v>
      </c>
      <c r="H108" s="24">
        <v>135</v>
      </c>
      <c r="I108" s="24">
        <v>37</v>
      </c>
      <c r="J108" s="24">
        <v>155</v>
      </c>
      <c r="K108" s="24">
        <v>6</v>
      </c>
      <c r="L108" s="24">
        <v>100</v>
      </c>
      <c r="M108" s="24">
        <v>29</v>
      </c>
      <c r="N108" s="24">
        <v>63</v>
      </c>
      <c r="O108" s="24">
        <v>4</v>
      </c>
    </row>
    <row r="109" spans="1:15">
      <c r="A109" s="23" t="s">
        <v>210</v>
      </c>
      <c r="B109" s="24">
        <v>400</v>
      </c>
      <c r="C109" s="24">
        <v>75</v>
      </c>
      <c r="D109" s="24">
        <v>33</v>
      </c>
      <c r="E109" s="24">
        <v>68</v>
      </c>
      <c r="F109" s="24">
        <v>73</v>
      </c>
      <c r="G109" s="24">
        <v>39</v>
      </c>
      <c r="H109" s="24">
        <v>137</v>
      </c>
      <c r="I109" s="24">
        <v>32</v>
      </c>
      <c r="J109" s="24">
        <v>135</v>
      </c>
      <c r="K109" s="24">
        <v>7</v>
      </c>
      <c r="L109" s="24">
        <v>89</v>
      </c>
      <c r="M109" s="24">
        <v>34</v>
      </c>
      <c r="N109" s="24">
        <v>56</v>
      </c>
      <c r="O109" s="24">
        <v>6</v>
      </c>
    </row>
    <row r="110" spans="1:15">
      <c r="A110" s="23" t="s">
        <v>211</v>
      </c>
      <c r="B110" s="24">
        <v>208</v>
      </c>
      <c r="C110" s="24">
        <v>52</v>
      </c>
      <c r="D110" s="24">
        <v>18</v>
      </c>
      <c r="E110" s="24">
        <v>38</v>
      </c>
      <c r="F110" s="24">
        <v>43</v>
      </c>
      <c r="G110" s="24">
        <v>25</v>
      </c>
      <c r="H110" s="24">
        <v>82</v>
      </c>
      <c r="I110" s="24">
        <v>29</v>
      </c>
      <c r="J110" s="24">
        <v>80</v>
      </c>
      <c r="K110" s="24">
        <v>6</v>
      </c>
      <c r="L110" s="24">
        <v>46</v>
      </c>
      <c r="M110" s="24">
        <v>17</v>
      </c>
      <c r="N110" s="24">
        <v>16</v>
      </c>
      <c r="O110" s="24">
        <v>4</v>
      </c>
    </row>
    <row r="111" spans="1:15">
      <c r="A111" s="23" t="s">
        <v>212</v>
      </c>
      <c r="B111" s="24">
        <v>115</v>
      </c>
      <c r="C111" s="24">
        <v>36</v>
      </c>
      <c r="D111" s="24">
        <v>17</v>
      </c>
      <c r="E111" s="24">
        <v>19</v>
      </c>
      <c r="F111" s="24">
        <v>34</v>
      </c>
      <c r="G111" s="24">
        <v>16</v>
      </c>
      <c r="H111" s="24">
        <v>47</v>
      </c>
      <c r="I111" s="24">
        <v>13</v>
      </c>
      <c r="J111" s="24">
        <v>19</v>
      </c>
      <c r="K111" s="24">
        <v>2</v>
      </c>
      <c r="L111" s="24">
        <v>20</v>
      </c>
      <c r="M111" s="24">
        <v>8</v>
      </c>
      <c r="N111" s="24">
        <v>14</v>
      </c>
      <c r="O111" s="24">
        <v>2</v>
      </c>
    </row>
    <row r="112" spans="1:15">
      <c r="A112" s="23" t="s">
        <v>213</v>
      </c>
      <c r="B112" s="24">
        <v>149</v>
      </c>
      <c r="C112" s="24">
        <v>45</v>
      </c>
      <c r="D112" s="24">
        <v>16</v>
      </c>
      <c r="E112" s="24">
        <v>24</v>
      </c>
      <c r="F112" s="24">
        <v>36</v>
      </c>
      <c r="G112" s="24">
        <v>21</v>
      </c>
      <c r="H112" s="24">
        <v>59</v>
      </c>
      <c r="I112" s="24">
        <v>18</v>
      </c>
      <c r="J112" s="24">
        <v>60</v>
      </c>
      <c r="K112" s="24">
        <v>2</v>
      </c>
      <c r="L112" s="24">
        <v>38</v>
      </c>
      <c r="M112" s="24">
        <v>16</v>
      </c>
      <c r="N112" s="24">
        <v>12</v>
      </c>
      <c r="O112" s="24">
        <v>1</v>
      </c>
    </row>
    <row r="113" spans="1:15">
      <c r="A113" s="23" t="s">
        <v>214</v>
      </c>
      <c r="B113" s="24">
        <v>172</v>
      </c>
      <c r="C113" s="24">
        <v>36</v>
      </c>
      <c r="D113" s="24">
        <v>12</v>
      </c>
      <c r="E113" s="24">
        <v>24</v>
      </c>
      <c r="F113" s="24">
        <v>32</v>
      </c>
      <c r="G113" s="24">
        <v>18</v>
      </c>
      <c r="H113" s="24">
        <v>59</v>
      </c>
      <c r="I113" s="24">
        <v>19</v>
      </c>
      <c r="J113" s="24">
        <v>56</v>
      </c>
      <c r="K113" s="24">
        <v>6</v>
      </c>
      <c r="L113" s="24">
        <v>27</v>
      </c>
      <c r="M113" s="24">
        <v>16</v>
      </c>
      <c r="N113" s="24">
        <v>21</v>
      </c>
      <c r="O113" s="24">
        <v>4</v>
      </c>
    </row>
    <row r="114" spans="1:15">
      <c r="A114" s="23" t="s">
        <v>215</v>
      </c>
      <c r="B114" s="24">
        <v>62</v>
      </c>
      <c r="C114" s="24">
        <v>19</v>
      </c>
      <c r="D114" s="24">
        <v>7</v>
      </c>
      <c r="E114" s="24">
        <v>11</v>
      </c>
      <c r="F114" s="24">
        <v>15</v>
      </c>
      <c r="G114" s="24">
        <v>9</v>
      </c>
      <c r="H114" s="24">
        <v>27</v>
      </c>
      <c r="I114" s="24">
        <v>14</v>
      </c>
      <c r="J114" s="24">
        <v>29</v>
      </c>
      <c r="K114" s="24">
        <v>2</v>
      </c>
      <c r="L114" s="24">
        <v>11</v>
      </c>
      <c r="M114" s="24">
        <v>7</v>
      </c>
      <c r="N114" s="24">
        <v>4</v>
      </c>
      <c r="O114" s="24">
        <v>2</v>
      </c>
    </row>
    <row r="115" spans="1:15">
      <c r="A115" s="23" t="s">
        <v>216</v>
      </c>
      <c r="B115" s="24">
        <v>85</v>
      </c>
      <c r="C115" s="24">
        <v>23</v>
      </c>
      <c r="D115" s="24">
        <v>13</v>
      </c>
      <c r="E115" s="24">
        <v>17</v>
      </c>
      <c r="F115" s="24">
        <v>24</v>
      </c>
      <c r="G115" s="24">
        <v>10</v>
      </c>
      <c r="H115" s="24">
        <v>40</v>
      </c>
      <c r="I115" s="24">
        <v>15</v>
      </c>
      <c r="J115" s="24">
        <v>37</v>
      </c>
      <c r="K115" s="24">
        <v>1</v>
      </c>
      <c r="L115" s="24">
        <v>19</v>
      </c>
      <c r="M115" s="24">
        <v>10</v>
      </c>
      <c r="N115" s="24">
        <v>9</v>
      </c>
      <c r="O115" s="24">
        <v>1</v>
      </c>
    </row>
    <row r="116" spans="1:15">
      <c r="A116" s="23" t="s">
        <v>217</v>
      </c>
      <c r="B116" s="24">
        <v>51</v>
      </c>
      <c r="C116" s="24">
        <v>22</v>
      </c>
      <c r="D116" s="24">
        <v>9</v>
      </c>
      <c r="E116" s="24">
        <v>14</v>
      </c>
      <c r="F116" s="24">
        <v>21</v>
      </c>
      <c r="G116" s="24">
        <v>11</v>
      </c>
      <c r="H116" s="24">
        <v>20</v>
      </c>
      <c r="I116" s="24">
        <v>12</v>
      </c>
      <c r="J116" s="24">
        <v>21</v>
      </c>
      <c r="K116" s="24">
        <v>1</v>
      </c>
      <c r="L116" s="24">
        <v>10</v>
      </c>
      <c r="M116" s="24">
        <v>3</v>
      </c>
      <c r="N116" s="24">
        <v>2</v>
      </c>
      <c r="O116" s="24">
        <v>1</v>
      </c>
    </row>
    <row r="117" spans="1:15">
      <c r="A117" s="23" t="s">
        <v>218</v>
      </c>
      <c r="B117" s="24">
        <v>46</v>
      </c>
      <c r="C117" s="24">
        <v>16</v>
      </c>
      <c r="D117" s="24">
        <v>3</v>
      </c>
      <c r="E117" s="24">
        <v>7</v>
      </c>
      <c r="F117" s="24">
        <v>16</v>
      </c>
      <c r="G117" s="24">
        <v>4</v>
      </c>
      <c r="H117" s="24">
        <v>23</v>
      </c>
      <c r="I117" s="24">
        <v>7</v>
      </c>
      <c r="J117" s="24">
        <v>16</v>
      </c>
      <c r="K117" s="24">
        <v>2</v>
      </c>
      <c r="L117" s="24">
        <v>9</v>
      </c>
      <c r="M117" s="24">
        <v>6</v>
      </c>
      <c r="N117" s="24">
        <v>1</v>
      </c>
      <c r="O117" s="24">
        <v>0</v>
      </c>
    </row>
    <row r="118" spans="1:15">
      <c r="A118" s="23" t="s">
        <v>219</v>
      </c>
      <c r="B118" s="24">
        <v>80</v>
      </c>
      <c r="C118" s="24">
        <v>11</v>
      </c>
      <c r="D118" s="24">
        <v>7</v>
      </c>
      <c r="E118" s="24">
        <v>12</v>
      </c>
      <c r="F118" s="24">
        <v>18</v>
      </c>
      <c r="G118" s="24">
        <v>7</v>
      </c>
      <c r="H118" s="24">
        <v>29</v>
      </c>
      <c r="I118" s="24">
        <v>8</v>
      </c>
      <c r="J118" s="24">
        <v>26</v>
      </c>
      <c r="K118" s="24">
        <v>1</v>
      </c>
      <c r="L118" s="24">
        <v>16</v>
      </c>
      <c r="M118" s="24">
        <v>11</v>
      </c>
      <c r="N118" s="24">
        <v>13</v>
      </c>
      <c r="O118" s="24">
        <v>0</v>
      </c>
    </row>
    <row r="119" spans="1:15">
      <c r="A119" s="23" t="s">
        <v>220</v>
      </c>
      <c r="B119" s="24">
        <v>245</v>
      </c>
      <c r="C119" s="24">
        <v>63</v>
      </c>
      <c r="D119" s="24">
        <v>13</v>
      </c>
      <c r="E119" s="24">
        <v>35</v>
      </c>
      <c r="F119" s="24">
        <v>55</v>
      </c>
      <c r="G119" s="24">
        <v>23</v>
      </c>
      <c r="H119" s="24">
        <v>90</v>
      </c>
      <c r="I119" s="24">
        <v>32</v>
      </c>
      <c r="J119" s="24">
        <v>80</v>
      </c>
      <c r="K119" s="24">
        <v>3</v>
      </c>
      <c r="L119" s="24">
        <v>43</v>
      </c>
      <c r="M119" s="24">
        <v>25</v>
      </c>
      <c r="N119" s="24">
        <v>32</v>
      </c>
      <c r="O119" s="24">
        <v>2</v>
      </c>
    </row>
    <row r="120" spans="1:15">
      <c r="A120" s="23" t="s">
        <v>221</v>
      </c>
      <c r="B120" s="24">
        <v>241</v>
      </c>
      <c r="C120" s="24">
        <v>49</v>
      </c>
      <c r="D120" s="24">
        <v>14</v>
      </c>
      <c r="E120" s="24">
        <v>38</v>
      </c>
      <c r="F120" s="24">
        <v>44</v>
      </c>
      <c r="G120" s="24">
        <v>22</v>
      </c>
      <c r="H120" s="24">
        <v>78</v>
      </c>
      <c r="I120" s="24">
        <v>29</v>
      </c>
      <c r="J120" s="24">
        <v>85</v>
      </c>
      <c r="K120" s="24">
        <v>7</v>
      </c>
      <c r="L120" s="24">
        <v>45</v>
      </c>
      <c r="M120" s="24">
        <v>27</v>
      </c>
      <c r="N120" s="24">
        <v>30</v>
      </c>
      <c r="O120" s="24">
        <v>3</v>
      </c>
    </row>
    <row r="121" spans="1:15">
      <c r="A121" s="23" t="s">
        <v>152</v>
      </c>
      <c r="B121" s="24">
        <v>27</v>
      </c>
      <c r="C121" s="24">
        <v>7</v>
      </c>
      <c r="D121" s="24">
        <v>3</v>
      </c>
      <c r="E121" s="24">
        <v>5</v>
      </c>
      <c r="F121" s="24">
        <v>7</v>
      </c>
      <c r="G121" s="24">
        <v>3</v>
      </c>
      <c r="H121" s="24">
        <v>8</v>
      </c>
      <c r="I121" s="24">
        <v>3</v>
      </c>
      <c r="J121" s="24">
        <v>8</v>
      </c>
      <c r="K121" s="24">
        <v>1</v>
      </c>
      <c r="L121" s="24">
        <v>7</v>
      </c>
      <c r="M121" s="24">
        <v>7</v>
      </c>
      <c r="N121" s="24">
        <v>4</v>
      </c>
      <c r="O121" s="24">
        <v>0</v>
      </c>
    </row>
    <row r="122" spans="1:15">
      <c r="A122" s="23" t="s">
        <v>222</v>
      </c>
      <c r="B122" s="24">
        <v>110</v>
      </c>
      <c r="C122" s="24">
        <v>12</v>
      </c>
      <c r="D122" s="24">
        <v>3</v>
      </c>
      <c r="E122" s="24">
        <v>5</v>
      </c>
      <c r="F122" s="24">
        <v>19</v>
      </c>
      <c r="G122" s="24">
        <v>7</v>
      </c>
      <c r="H122" s="24">
        <v>19</v>
      </c>
      <c r="I122" s="24">
        <v>4</v>
      </c>
      <c r="J122" s="24">
        <v>32</v>
      </c>
      <c r="K122" s="24">
        <v>1</v>
      </c>
      <c r="L122" s="24">
        <v>23</v>
      </c>
      <c r="M122" s="24">
        <v>10</v>
      </c>
      <c r="N122" s="24">
        <v>29</v>
      </c>
      <c r="O122" s="24">
        <v>1</v>
      </c>
    </row>
    <row r="123" spans="1:15">
      <c r="A123" s="26" t="s">
        <v>128</v>
      </c>
      <c r="B123" s="27">
        <v>18</v>
      </c>
      <c r="C123" s="27">
        <v>6</v>
      </c>
      <c r="D123" s="27">
        <v>2</v>
      </c>
      <c r="E123" s="27">
        <v>4</v>
      </c>
      <c r="F123" s="27">
        <v>5</v>
      </c>
      <c r="G123" s="27">
        <v>4</v>
      </c>
      <c r="H123" s="27">
        <v>5</v>
      </c>
      <c r="I123" s="27">
        <v>3</v>
      </c>
      <c r="J123" s="27">
        <v>4</v>
      </c>
      <c r="K123" s="27">
        <v>0</v>
      </c>
      <c r="L123" s="27">
        <v>3</v>
      </c>
      <c r="M123" s="27">
        <v>3</v>
      </c>
      <c r="N123" s="27">
        <v>2</v>
      </c>
      <c r="O123" s="27">
        <v>0</v>
      </c>
    </row>
  </sheetData>
  <phoneticPr fontId="2"/>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020E5-293D-444E-8014-B69964171A4C}">
  <sheetPr codeName="Sheet32"/>
  <dimension ref="A1:J123"/>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HYPERLINK("#'目次'!B38","[32]")</f>
        <v>[32]</v>
      </c>
    </row>
    <row r="3" spans="1:10">
      <c r="A3" s="6" t="s">
        <v>114</v>
      </c>
      <c r="B3" s="7" t="s">
        <v>394</v>
      </c>
    </row>
    <row r="4" spans="1:10">
      <c r="A4" s="6" t="s">
        <v>114</v>
      </c>
      <c r="B4" s="7" t="s">
        <v>116</v>
      </c>
    </row>
    <row r="5" spans="1:10">
      <c r="A5" s="6" t="s">
        <v>114</v>
      </c>
      <c r="B5" s="7" t="s">
        <v>395</v>
      </c>
    </row>
    <row r="6" spans="1:10" s="21" customFormat="1" ht="60">
      <c r="A6" s="19" t="s">
        <v>114</v>
      </c>
      <c r="B6" s="20" t="s">
        <v>118</v>
      </c>
      <c r="C6" s="20" t="s">
        <v>188</v>
      </c>
      <c r="D6" s="20" t="s">
        <v>189</v>
      </c>
      <c r="E6" s="20" t="s">
        <v>190</v>
      </c>
      <c r="F6" s="20" t="s">
        <v>191</v>
      </c>
      <c r="G6" s="20" t="s">
        <v>192</v>
      </c>
      <c r="H6" s="20" t="s">
        <v>193</v>
      </c>
      <c r="I6" s="20" t="s">
        <v>152</v>
      </c>
      <c r="J6" s="20" t="s">
        <v>128</v>
      </c>
    </row>
    <row r="7" spans="1:10">
      <c r="A7" s="22" t="s">
        <v>121</v>
      </c>
      <c r="B7" s="9">
        <v>2677</v>
      </c>
      <c r="C7" s="9">
        <v>2041</v>
      </c>
      <c r="D7" s="9">
        <v>221</v>
      </c>
      <c r="E7" s="9">
        <v>64</v>
      </c>
      <c r="F7" s="9">
        <v>158</v>
      </c>
      <c r="G7" s="9">
        <v>120</v>
      </c>
      <c r="H7" s="9">
        <v>10</v>
      </c>
      <c r="I7" s="9">
        <v>39</v>
      </c>
      <c r="J7" s="9">
        <v>24</v>
      </c>
    </row>
    <row r="8" spans="1:10">
      <c r="A8" s="8" t="s">
        <v>122</v>
      </c>
      <c r="B8" s="8"/>
      <c r="C8" s="8"/>
      <c r="D8" s="8"/>
      <c r="E8" s="8"/>
      <c r="F8" s="8"/>
      <c r="G8" s="8"/>
      <c r="H8" s="8"/>
      <c r="I8" s="8"/>
      <c r="J8" s="8"/>
    </row>
    <row r="9" spans="1:10">
      <c r="A9" s="23" t="s">
        <v>123</v>
      </c>
      <c r="B9" s="24">
        <v>380</v>
      </c>
      <c r="C9" s="24">
        <v>284</v>
      </c>
      <c r="D9" s="24">
        <v>47</v>
      </c>
      <c r="E9" s="24">
        <v>7</v>
      </c>
      <c r="F9" s="24">
        <v>20</v>
      </c>
      <c r="G9" s="24">
        <v>15</v>
      </c>
      <c r="H9" s="24">
        <v>0</v>
      </c>
      <c r="I9" s="24">
        <v>5</v>
      </c>
      <c r="J9" s="24">
        <v>2</v>
      </c>
    </row>
    <row r="10" spans="1:10">
      <c r="A10" s="23" t="s">
        <v>124</v>
      </c>
      <c r="B10" s="24">
        <v>489</v>
      </c>
      <c r="C10" s="24">
        <v>385</v>
      </c>
      <c r="D10" s="24">
        <v>47</v>
      </c>
      <c r="E10" s="24">
        <v>12</v>
      </c>
      <c r="F10" s="24">
        <v>15</v>
      </c>
      <c r="G10" s="24">
        <v>21</v>
      </c>
      <c r="H10" s="24">
        <v>1</v>
      </c>
      <c r="I10" s="24">
        <v>6</v>
      </c>
      <c r="J10" s="24">
        <v>2</v>
      </c>
    </row>
    <row r="11" spans="1:10">
      <c r="A11" s="23" t="s">
        <v>125</v>
      </c>
      <c r="B11" s="24">
        <v>1114</v>
      </c>
      <c r="C11" s="24">
        <v>888</v>
      </c>
      <c r="D11" s="24">
        <v>71</v>
      </c>
      <c r="E11" s="24">
        <v>24</v>
      </c>
      <c r="F11" s="24">
        <v>57</v>
      </c>
      <c r="G11" s="24">
        <v>46</v>
      </c>
      <c r="H11" s="24">
        <v>3</v>
      </c>
      <c r="I11" s="24">
        <v>14</v>
      </c>
      <c r="J11" s="24">
        <v>11</v>
      </c>
    </row>
    <row r="12" spans="1:10">
      <c r="A12" s="23" t="s">
        <v>126</v>
      </c>
      <c r="B12" s="24">
        <v>521</v>
      </c>
      <c r="C12" s="24">
        <v>365</v>
      </c>
      <c r="D12" s="24">
        <v>42</v>
      </c>
      <c r="E12" s="24">
        <v>14</v>
      </c>
      <c r="F12" s="24">
        <v>54</v>
      </c>
      <c r="G12" s="24">
        <v>30</v>
      </c>
      <c r="H12" s="24">
        <v>5</v>
      </c>
      <c r="I12" s="24">
        <v>6</v>
      </c>
      <c r="J12" s="24">
        <v>5</v>
      </c>
    </row>
    <row r="13" spans="1:10">
      <c r="A13" s="23" t="s">
        <v>127</v>
      </c>
      <c r="B13" s="24">
        <v>129</v>
      </c>
      <c r="C13" s="24">
        <v>92</v>
      </c>
      <c r="D13" s="24">
        <v>7</v>
      </c>
      <c r="E13" s="24">
        <v>6</v>
      </c>
      <c r="F13" s="24">
        <v>6</v>
      </c>
      <c r="G13" s="24">
        <v>7</v>
      </c>
      <c r="H13" s="24">
        <v>1</v>
      </c>
      <c r="I13" s="24">
        <v>7</v>
      </c>
      <c r="J13" s="24">
        <v>3</v>
      </c>
    </row>
    <row r="14" spans="1:10">
      <c r="A14" s="23" t="s">
        <v>128</v>
      </c>
      <c r="B14" s="24">
        <v>44</v>
      </c>
      <c r="C14" s="24">
        <v>27</v>
      </c>
      <c r="D14" s="24">
        <v>7</v>
      </c>
      <c r="E14" s="24">
        <v>1</v>
      </c>
      <c r="F14" s="24">
        <v>6</v>
      </c>
      <c r="G14" s="24">
        <v>1</v>
      </c>
      <c r="H14" s="24">
        <v>0</v>
      </c>
      <c r="I14" s="24">
        <v>1</v>
      </c>
      <c r="J14" s="24">
        <v>1</v>
      </c>
    </row>
    <row r="15" spans="1:10">
      <c r="A15" s="8" t="s">
        <v>129</v>
      </c>
      <c r="B15" s="8"/>
      <c r="C15" s="8"/>
      <c r="D15" s="8"/>
      <c r="E15" s="8"/>
      <c r="F15" s="8"/>
      <c r="G15" s="8"/>
      <c r="H15" s="8"/>
      <c r="I15" s="8"/>
      <c r="J15" s="8"/>
    </row>
    <row r="16" spans="1:10">
      <c r="A16" s="23" t="s">
        <v>130</v>
      </c>
      <c r="B16" s="24">
        <v>799</v>
      </c>
      <c r="C16" s="24">
        <v>646</v>
      </c>
      <c r="D16" s="24">
        <v>66</v>
      </c>
      <c r="E16" s="24">
        <v>15</v>
      </c>
      <c r="F16" s="24">
        <v>35</v>
      </c>
      <c r="G16" s="24">
        <v>26</v>
      </c>
      <c r="H16" s="24">
        <v>2</v>
      </c>
      <c r="I16" s="24">
        <v>7</v>
      </c>
      <c r="J16" s="24">
        <v>2</v>
      </c>
    </row>
    <row r="17" spans="1:10">
      <c r="A17" s="23" t="s">
        <v>131</v>
      </c>
      <c r="B17" s="24">
        <v>1245</v>
      </c>
      <c r="C17" s="24">
        <v>961</v>
      </c>
      <c r="D17" s="24">
        <v>109</v>
      </c>
      <c r="E17" s="24">
        <v>25</v>
      </c>
      <c r="F17" s="24">
        <v>60</v>
      </c>
      <c r="G17" s="24">
        <v>57</v>
      </c>
      <c r="H17" s="24">
        <v>2</v>
      </c>
      <c r="I17" s="24">
        <v>15</v>
      </c>
      <c r="J17" s="24">
        <v>16</v>
      </c>
    </row>
    <row r="18" spans="1:10">
      <c r="A18" s="23" t="s">
        <v>132</v>
      </c>
      <c r="B18" s="24">
        <v>504</v>
      </c>
      <c r="C18" s="24">
        <v>350</v>
      </c>
      <c r="D18" s="24">
        <v>38</v>
      </c>
      <c r="E18" s="24">
        <v>16</v>
      </c>
      <c r="F18" s="24">
        <v>51</v>
      </c>
      <c r="G18" s="24">
        <v>31</v>
      </c>
      <c r="H18" s="24">
        <v>4</v>
      </c>
      <c r="I18" s="24">
        <v>11</v>
      </c>
      <c r="J18" s="24">
        <v>3</v>
      </c>
    </row>
    <row r="19" spans="1:10">
      <c r="A19" s="23" t="s">
        <v>133</v>
      </c>
      <c r="B19" s="24">
        <v>82</v>
      </c>
      <c r="C19" s="24">
        <v>54</v>
      </c>
      <c r="D19" s="24">
        <v>4</v>
      </c>
      <c r="E19" s="24">
        <v>6</v>
      </c>
      <c r="F19" s="24">
        <v>6</v>
      </c>
      <c r="G19" s="24">
        <v>4</v>
      </c>
      <c r="H19" s="24">
        <v>2</v>
      </c>
      <c r="I19" s="24">
        <v>4</v>
      </c>
      <c r="J19" s="24">
        <v>2</v>
      </c>
    </row>
    <row r="20" spans="1:10">
      <c r="A20" s="23" t="s">
        <v>128</v>
      </c>
      <c r="B20" s="24">
        <v>47</v>
      </c>
      <c r="C20" s="24">
        <v>30</v>
      </c>
      <c r="D20" s="24">
        <v>4</v>
      </c>
      <c r="E20" s="24">
        <v>2</v>
      </c>
      <c r="F20" s="24">
        <v>6</v>
      </c>
      <c r="G20" s="24">
        <v>2</v>
      </c>
      <c r="H20" s="24">
        <v>0</v>
      </c>
      <c r="I20" s="24">
        <v>2</v>
      </c>
      <c r="J20" s="24">
        <v>1</v>
      </c>
    </row>
    <row r="21" spans="1:10">
      <c r="A21" s="8" t="s">
        <v>134</v>
      </c>
      <c r="B21" s="8"/>
      <c r="C21" s="8"/>
      <c r="D21" s="8"/>
      <c r="E21" s="8"/>
      <c r="F21" s="8"/>
      <c r="G21" s="8"/>
      <c r="H21" s="8"/>
      <c r="I21" s="8"/>
      <c r="J21" s="8"/>
    </row>
    <row r="22" spans="1:10">
      <c r="A22" s="23" t="s">
        <v>135</v>
      </c>
      <c r="B22" s="24">
        <v>128</v>
      </c>
      <c r="C22" s="24">
        <v>41</v>
      </c>
      <c r="D22" s="24">
        <v>17</v>
      </c>
      <c r="E22" s="24">
        <v>9</v>
      </c>
      <c r="F22" s="24">
        <v>30</v>
      </c>
      <c r="G22" s="24">
        <v>16</v>
      </c>
      <c r="H22" s="24">
        <v>4</v>
      </c>
      <c r="I22" s="24">
        <v>10</v>
      </c>
      <c r="J22" s="24">
        <v>1</v>
      </c>
    </row>
    <row r="23" spans="1:10">
      <c r="A23" s="23" t="s">
        <v>136</v>
      </c>
      <c r="B23" s="24">
        <v>138</v>
      </c>
      <c r="C23" s="24">
        <v>52</v>
      </c>
      <c r="D23" s="24">
        <v>20</v>
      </c>
      <c r="E23" s="24">
        <v>9</v>
      </c>
      <c r="F23" s="24">
        <v>30</v>
      </c>
      <c r="G23" s="24">
        <v>17</v>
      </c>
      <c r="H23" s="24">
        <v>4</v>
      </c>
      <c r="I23" s="24">
        <v>5</v>
      </c>
      <c r="J23" s="24">
        <v>1</v>
      </c>
    </row>
    <row r="24" spans="1:10">
      <c r="A24" s="23" t="s">
        <v>137</v>
      </c>
      <c r="B24" s="24">
        <v>119</v>
      </c>
      <c r="C24" s="24">
        <v>58</v>
      </c>
      <c r="D24" s="24">
        <v>16</v>
      </c>
      <c r="E24" s="24">
        <v>11</v>
      </c>
      <c r="F24" s="24">
        <v>22</v>
      </c>
      <c r="G24" s="24">
        <v>9</v>
      </c>
      <c r="H24" s="24">
        <v>0</v>
      </c>
      <c r="I24" s="24">
        <v>2</v>
      </c>
      <c r="J24" s="24">
        <v>1</v>
      </c>
    </row>
    <row r="25" spans="1:10">
      <c r="A25" s="23" t="s">
        <v>138</v>
      </c>
      <c r="B25" s="24">
        <v>142</v>
      </c>
      <c r="C25" s="24">
        <v>77</v>
      </c>
      <c r="D25" s="24">
        <v>29</v>
      </c>
      <c r="E25" s="24">
        <v>4</v>
      </c>
      <c r="F25" s="24">
        <v>16</v>
      </c>
      <c r="G25" s="24">
        <v>14</v>
      </c>
      <c r="H25" s="24">
        <v>0</v>
      </c>
      <c r="I25" s="24">
        <v>1</v>
      </c>
      <c r="J25" s="24">
        <v>1</v>
      </c>
    </row>
    <row r="26" spans="1:10">
      <c r="A26" s="23" t="s">
        <v>139</v>
      </c>
      <c r="B26" s="24">
        <v>170</v>
      </c>
      <c r="C26" s="24">
        <v>110</v>
      </c>
      <c r="D26" s="24">
        <v>29</v>
      </c>
      <c r="E26" s="24">
        <v>8</v>
      </c>
      <c r="F26" s="24">
        <v>8</v>
      </c>
      <c r="G26" s="24">
        <v>9</v>
      </c>
      <c r="H26" s="24">
        <v>0</v>
      </c>
      <c r="I26" s="24">
        <v>1</v>
      </c>
      <c r="J26" s="24">
        <v>5</v>
      </c>
    </row>
    <row r="27" spans="1:10">
      <c r="A27" s="23" t="s">
        <v>140</v>
      </c>
      <c r="B27" s="24">
        <v>192</v>
      </c>
      <c r="C27" s="24">
        <v>145</v>
      </c>
      <c r="D27" s="24">
        <v>30</v>
      </c>
      <c r="E27" s="24">
        <v>5</v>
      </c>
      <c r="F27" s="24">
        <v>4</v>
      </c>
      <c r="G27" s="24">
        <v>7</v>
      </c>
      <c r="H27" s="24">
        <v>0</v>
      </c>
      <c r="I27" s="24">
        <v>0</v>
      </c>
      <c r="J27" s="24">
        <v>1</v>
      </c>
    </row>
    <row r="28" spans="1:10">
      <c r="A28" s="23" t="s">
        <v>141</v>
      </c>
      <c r="B28" s="24">
        <v>1405</v>
      </c>
      <c r="C28" s="24">
        <v>1211</v>
      </c>
      <c r="D28" s="24">
        <v>73</v>
      </c>
      <c r="E28" s="24">
        <v>15</v>
      </c>
      <c r="F28" s="24">
        <v>39</v>
      </c>
      <c r="G28" s="24">
        <v>43</v>
      </c>
      <c r="H28" s="24">
        <v>1</v>
      </c>
      <c r="I28" s="24">
        <v>14</v>
      </c>
      <c r="J28" s="24">
        <v>9</v>
      </c>
    </row>
    <row r="29" spans="1:10">
      <c r="A29" s="23" t="s">
        <v>142</v>
      </c>
      <c r="B29" s="24">
        <v>343</v>
      </c>
      <c r="C29" s="24">
        <v>323</v>
      </c>
      <c r="D29" s="24">
        <v>4</v>
      </c>
      <c r="E29" s="24">
        <v>2</v>
      </c>
      <c r="F29" s="24">
        <v>4</v>
      </c>
      <c r="G29" s="24">
        <v>3</v>
      </c>
      <c r="H29" s="24">
        <v>0</v>
      </c>
      <c r="I29" s="24">
        <v>4</v>
      </c>
      <c r="J29" s="24">
        <v>3</v>
      </c>
    </row>
    <row r="30" spans="1:10">
      <c r="A30" s="23" t="s">
        <v>128</v>
      </c>
      <c r="B30" s="24">
        <v>40</v>
      </c>
      <c r="C30" s="24">
        <v>24</v>
      </c>
      <c r="D30" s="24">
        <v>3</v>
      </c>
      <c r="E30" s="24">
        <v>1</v>
      </c>
      <c r="F30" s="24">
        <v>5</v>
      </c>
      <c r="G30" s="24">
        <v>2</v>
      </c>
      <c r="H30" s="24">
        <v>1</v>
      </c>
      <c r="I30" s="24">
        <v>2</v>
      </c>
      <c r="J30" s="24">
        <v>2</v>
      </c>
    </row>
    <row r="31" spans="1:10">
      <c r="A31" s="8" t="s">
        <v>143</v>
      </c>
      <c r="B31" s="8"/>
      <c r="C31" s="8"/>
      <c r="D31" s="8"/>
      <c r="E31" s="8"/>
      <c r="F31" s="8"/>
      <c r="G31" s="8"/>
      <c r="H31" s="8"/>
      <c r="I31" s="8"/>
      <c r="J31" s="8"/>
    </row>
    <row r="32" spans="1:10">
      <c r="A32" s="23" t="s">
        <v>144</v>
      </c>
      <c r="B32" s="24">
        <v>429</v>
      </c>
      <c r="C32" s="24">
        <v>358</v>
      </c>
      <c r="D32" s="24">
        <v>28</v>
      </c>
      <c r="E32" s="24">
        <v>4</v>
      </c>
      <c r="F32" s="24">
        <v>15</v>
      </c>
      <c r="G32" s="24">
        <v>21</v>
      </c>
      <c r="H32" s="24">
        <v>1</v>
      </c>
      <c r="I32" s="24">
        <v>2</v>
      </c>
      <c r="J32" s="24">
        <v>0</v>
      </c>
    </row>
    <row r="33" spans="1:10">
      <c r="A33" s="23" t="s">
        <v>145</v>
      </c>
      <c r="B33" s="24">
        <v>319</v>
      </c>
      <c r="C33" s="24">
        <v>287</v>
      </c>
      <c r="D33" s="24">
        <v>14</v>
      </c>
      <c r="E33" s="24">
        <v>1</v>
      </c>
      <c r="F33" s="24">
        <v>8</v>
      </c>
      <c r="G33" s="24">
        <v>8</v>
      </c>
      <c r="H33" s="24">
        <v>0</v>
      </c>
      <c r="I33" s="24">
        <v>1</v>
      </c>
      <c r="J33" s="24">
        <v>0</v>
      </c>
    </row>
    <row r="34" spans="1:10">
      <c r="A34" s="23" t="s">
        <v>146</v>
      </c>
      <c r="B34" s="24">
        <v>504</v>
      </c>
      <c r="C34" s="24">
        <v>433</v>
      </c>
      <c r="D34" s="24">
        <v>24</v>
      </c>
      <c r="E34" s="24">
        <v>3</v>
      </c>
      <c r="F34" s="24">
        <v>11</v>
      </c>
      <c r="G34" s="24">
        <v>27</v>
      </c>
      <c r="H34" s="24">
        <v>1</v>
      </c>
      <c r="I34" s="24">
        <v>2</v>
      </c>
      <c r="J34" s="24">
        <v>3</v>
      </c>
    </row>
    <row r="35" spans="1:10">
      <c r="A35" s="23" t="s">
        <v>147</v>
      </c>
      <c r="B35" s="24">
        <v>143</v>
      </c>
      <c r="C35" s="24">
        <v>122</v>
      </c>
      <c r="D35" s="24">
        <v>6</v>
      </c>
      <c r="E35" s="24">
        <v>2</v>
      </c>
      <c r="F35" s="24">
        <v>5</v>
      </c>
      <c r="G35" s="24">
        <v>6</v>
      </c>
      <c r="H35" s="24">
        <v>1</v>
      </c>
      <c r="I35" s="24">
        <v>0</v>
      </c>
      <c r="J35" s="24">
        <v>1</v>
      </c>
    </row>
    <row r="36" spans="1:10">
      <c r="A36" s="23" t="s">
        <v>148</v>
      </c>
      <c r="B36" s="24">
        <v>168</v>
      </c>
      <c r="C36" s="24">
        <v>145</v>
      </c>
      <c r="D36" s="24">
        <v>3</v>
      </c>
      <c r="E36" s="24">
        <v>3</v>
      </c>
      <c r="F36" s="24">
        <v>4</v>
      </c>
      <c r="G36" s="24">
        <v>12</v>
      </c>
      <c r="H36" s="24">
        <v>1</v>
      </c>
      <c r="I36" s="24">
        <v>0</v>
      </c>
      <c r="J36" s="24">
        <v>0</v>
      </c>
    </row>
    <row r="37" spans="1:10">
      <c r="A37" s="23" t="s">
        <v>149</v>
      </c>
      <c r="B37" s="24">
        <v>1270</v>
      </c>
      <c r="C37" s="24">
        <v>1106</v>
      </c>
      <c r="D37" s="24">
        <v>56</v>
      </c>
      <c r="E37" s="24">
        <v>20</v>
      </c>
      <c r="F37" s="24">
        <v>27</v>
      </c>
      <c r="G37" s="24">
        <v>44</v>
      </c>
      <c r="H37" s="24">
        <v>1</v>
      </c>
      <c r="I37" s="24">
        <v>7</v>
      </c>
      <c r="J37" s="24">
        <v>9</v>
      </c>
    </row>
    <row r="38" spans="1:10">
      <c r="A38" s="23" t="s">
        <v>150</v>
      </c>
      <c r="B38" s="24">
        <v>1642</v>
      </c>
      <c r="C38" s="24">
        <v>1357</v>
      </c>
      <c r="D38" s="24">
        <v>118</v>
      </c>
      <c r="E38" s="24">
        <v>28</v>
      </c>
      <c r="F38" s="24">
        <v>44</v>
      </c>
      <c r="G38" s="24">
        <v>70</v>
      </c>
      <c r="H38" s="24">
        <v>2</v>
      </c>
      <c r="I38" s="24">
        <v>13</v>
      </c>
      <c r="J38" s="24">
        <v>10</v>
      </c>
    </row>
    <row r="39" spans="1:10">
      <c r="A39" s="23" t="s">
        <v>151</v>
      </c>
      <c r="B39" s="24">
        <v>2266</v>
      </c>
      <c r="C39" s="24">
        <v>1747</v>
      </c>
      <c r="D39" s="24">
        <v>184</v>
      </c>
      <c r="E39" s="24">
        <v>50</v>
      </c>
      <c r="F39" s="24">
        <v>130</v>
      </c>
      <c r="G39" s="24">
        <v>107</v>
      </c>
      <c r="H39" s="24">
        <v>7</v>
      </c>
      <c r="I39" s="24">
        <v>24</v>
      </c>
      <c r="J39" s="24">
        <v>17</v>
      </c>
    </row>
    <row r="40" spans="1:10">
      <c r="A40" s="23" t="s">
        <v>152</v>
      </c>
      <c r="B40" s="24">
        <v>121</v>
      </c>
      <c r="C40" s="24">
        <v>81</v>
      </c>
      <c r="D40" s="24">
        <v>8</v>
      </c>
      <c r="E40" s="24">
        <v>3</v>
      </c>
      <c r="F40" s="24">
        <v>9</v>
      </c>
      <c r="G40" s="24">
        <v>4</v>
      </c>
      <c r="H40" s="24">
        <v>4</v>
      </c>
      <c r="I40" s="24">
        <v>12</v>
      </c>
      <c r="J40" s="24">
        <v>0</v>
      </c>
    </row>
    <row r="41" spans="1:10">
      <c r="A41" s="23" t="s">
        <v>128</v>
      </c>
      <c r="B41" s="24">
        <v>46</v>
      </c>
      <c r="C41" s="24">
        <v>26</v>
      </c>
      <c r="D41" s="24">
        <v>6</v>
      </c>
      <c r="E41" s="24">
        <v>2</v>
      </c>
      <c r="F41" s="24">
        <v>5</v>
      </c>
      <c r="G41" s="24">
        <v>0</v>
      </c>
      <c r="H41" s="24">
        <v>1</v>
      </c>
      <c r="I41" s="24">
        <v>2</v>
      </c>
      <c r="J41" s="24">
        <v>4</v>
      </c>
    </row>
    <row r="42" spans="1:10">
      <c r="A42" s="8" t="s">
        <v>153</v>
      </c>
      <c r="B42" s="8"/>
      <c r="C42" s="8"/>
      <c r="D42" s="8"/>
      <c r="E42" s="8"/>
      <c r="F42" s="8"/>
      <c r="G42" s="8"/>
      <c r="H42" s="8"/>
      <c r="I42" s="8"/>
      <c r="J42" s="8"/>
    </row>
    <row r="43" spans="1:10">
      <c r="A43" s="23" t="s">
        <v>154</v>
      </c>
      <c r="B43" s="24">
        <v>1344</v>
      </c>
      <c r="C43" s="24">
        <v>1140</v>
      </c>
      <c r="D43" s="24">
        <v>78</v>
      </c>
      <c r="E43" s="24">
        <v>23</v>
      </c>
      <c r="F43" s="24">
        <v>33</v>
      </c>
      <c r="G43" s="24">
        <v>55</v>
      </c>
      <c r="H43" s="24">
        <v>3</v>
      </c>
      <c r="I43" s="24">
        <v>7</v>
      </c>
      <c r="J43" s="24">
        <v>5</v>
      </c>
    </row>
    <row r="44" spans="1:10">
      <c r="A44" s="23" t="s">
        <v>155</v>
      </c>
      <c r="B44" s="24">
        <v>1107</v>
      </c>
      <c r="C44" s="24">
        <v>919</v>
      </c>
      <c r="D44" s="24">
        <v>80</v>
      </c>
      <c r="E44" s="24">
        <v>14</v>
      </c>
      <c r="F44" s="24">
        <v>34</v>
      </c>
      <c r="G44" s="24">
        <v>34</v>
      </c>
      <c r="H44" s="24">
        <v>5</v>
      </c>
      <c r="I44" s="24">
        <v>15</v>
      </c>
      <c r="J44" s="24">
        <v>6</v>
      </c>
    </row>
    <row r="45" spans="1:10">
      <c r="A45" s="23" t="s">
        <v>156</v>
      </c>
      <c r="B45" s="24">
        <v>1006</v>
      </c>
      <c r="C45" s="24">
        <v>731</v>
      </c>
      <c r="D45" s="24">
        <v>81</v>
      </c>
      <c r="E45" s="24">
        <v>23</v>
      </c>
      <c r="F45" s="24">
        <v>78</v>
      </c>
      <c r="G45" s="24">
        <v>61</v>
      </c>
      <c r="H45" s="24">
        <v>6</v>
      </c>
      <c r="I45" s="24">
        <v>20</v>
      </c>
      <c r="J45" s="24">
        <v>6</v>
      </c>
    </row>
    <row r="46" spans="1:10">
      <c r="A46" s="23" t="s">
        <v>157</v>
      </c>
      <c r="B46" s="24">
        <v>541</v>
      </c>
      <c r="C46" s="24">
        <v>444</v>
      </c>
      <c r="D46" s="24">
        <v>33</v>
      </c>
      <c r="E46" s="24">
        <v>6</v>
      </c>
      <c r="F46" s="24">
        <v>22</v>
      </c>
      <c r="G46" s="24">
        <v>19</v>
      </c>
      <c r="H46" s="24">
        <v>6</v>
      </c>
      <c r="I46" s="24">
        <v>7</v>
      </c>
      <c r="J46" s="24">
        <v>4</v>
      </c>
    </row>
    <row r="47" spans="1:10">
      <c r="A47" s="23" t="s">
        <v>158</v>
      </c>
      <c r="B47" s="24">
        <v>1510</v>
      </c>
      <c r="C47" s="24">
        <v>1204</v>
      </c>
      <c r="D47" s="24">
        <v>124</v>
      </c>
      <c r="E47" s="24">
        <v>26</v>
      </c>
      <c r="F47" s="24">
        <v>59</v>
      </c>
      <c r="G47" s="24">
        <v>54</v>
      </c>
      <c r="H47" s="24">
        <v>8</v>
      </c>
      <c r="I47" s="24">
        <v>23</v>
      </c>
      <c r="J47" s="24">
        <v>12</v>
      </c>
    </row>
    <row r="48" spans="1:10">
      <c r="A48" s="23" t="s">
        <v>159</v>
      </c>
      <c r="B48" s="24">
        <v>1011</v>
      </c>
      <c r="C48" s="24">
        <v>768</v>
      </c>
      <c r="D48" s="24">
        <v>95</v>
      </c>
      <c r="E48" s="24">
        <v>26</v>
      </c>
      <c r="F48" s="24">
        <v>60</v>
      </c>
      <c r="G48" s="24">
        <v>39</v>
      </c>
      <c r="H48" s="24">
        <v>4</v>
      </c>
      <c r="I48" s="24">
        <v>14</v>
      </c>
      <c r="J48" s="24">
        <v>5</v>
      </c>
    </row>
    <row r="49" spans="1:10">
      <c r="A49" s="23" t="s">
        <v>160</v>
      </c>
      <c r="B49" s="24">
        <v>1234</v>
      </c>
      <c r="C49" s="24">
        <v>993</v>
      </c>
      <c r="D49" s="24">
        <v>117</v>
      </c>
      <c r="E49" s="24">
        <v>17</v>
      </c>
      <c r="F49" s="24">
        <v>46</v>
      </c>
      <c r="G49" s="24">
        <v>39</v>
      </c>
      <c r="H49" s="24">
        <v>1</v>
      </c>
      <c r="I49" s="24">
        <v>14</v>
      </c>
      <c r="J49" s="24">
        <v>7</v>
      </c>
    </row>
    <row r="50" spans="1:10">
      <c r="A50" s="23" t="s">
        <v>161</v>
      </c>
      <c r="B50" s="24">
        <v>443</v>
      </c>
      <c r="C50" s="24">
        <v>378</v>
      </c>
      <c r="D50" s="24">
        <v>29</v>
      </c>
      <c r="E50" s="24">
        <v>5</v>
      </c>
      <c r="F50" s="24">
        <v>15</v>
      </c>
      <c r="G50" s="24">
        <v>9</v>
      </c>
      <c r="H50" s="24">
        <v>1</v>
      </c>
      <c r="I50" s="24">
        <v>3</v>
      </c>
      <c r="J50" s="24">
        <v>3</v>
      </c>
    </row>
    <row r="51" spans="1:10">
      <c r="A51" s="23" t="s">
        <v>162</v>
      </c>
      <c r="B51" s="24">
        <v>1237</v>
      </c>
      <c r="C51" s="24">
        <v>990</v>
      </c>
      <c r="D51" s="24">
        <v>121</v>
      </c>
      <c r="E51" s="24">
        <v>18</v>
      </c>
      <c r="F51" s="24">
        <v>38</v>
      </c>
      <c r="G51" s="24">
        <v>51</v>
      </c>
      <c r="H51" s="24">
        <v>5</v>
      </c>
      <c r="I51" s="24">
        <v>9</v>
      </c>
      <c r="J51" s="24">
        <v>5</v>
      </c>
    </row>
    <row r="52" spans="1:10">
      <c r="A52" s="23" t="s">
        <v>152</v>
      </c>
      <c r="B52" s="24">
        <v>81</v>
      </c>
      <c r="C52" s="24">
        <v>54</v>
      </c>
      <c r="D52" s="24">
        <v>3</v>
      </c>
      <c r="E52" s="24">
        <v>7</v>
      </c>
      <c r="F52" s="24">
        <v>7</v>
      </c>
      <c r="G52" s="24">
        <v>4</v>
      </c>
      <c r="H52" s="24">
        <v>1</v>
      </c>
      <c r="I52" s="24">
        <v>5</v>
      </c>
      <c r="J52" s="24">
        <v>0</v>
      </c>
    </row>
    <row r="53" spans="1:10">
      <c r="A53" s="23" t="s">
        <v>163</v>
      </c>
      <c r="B53" s="24">
        <v>67</v>
      </c>
      <c r="C53" s="24">
        <v>41</v>
      </c>
      <c r="D53" s="24">
        <v>6</v>
      </c>
      <c r="E53" s="24">
        <v>7</v>
      </c>
      <c r="F53" s="24">
        <v>8</v>
      </c>
      <c r="G53" s="24">
        <v>2</v>
      </c>
      <c r="H53" s="24">
        <v>0</v>
      </c>
      <c r="I53" s="24">
        <v>2</v>
      </c>
      <c r="J53" s="24">
        <v>1</v>
      </c>
    </row>
    <row r="54" spans="1:10">
      <c r="A54" s="23" t="s">
        <v>128</v>
      </c>
      <c r="B54" s="24">
        <v>52</v>
      </c>
      <c r="C54" s="24">
        <v>33</v>
      </c>
      <c r="D54" s="24">
        <v>3</v>
      </c>
      <c r="E54" s="24">
        <v>1</v>
      </c>
      <c r="F54" s="24">
        <v>6</v>
      </c>
      <c r="G54" s="24">
        <v>3</v>
      </c>
      <c r="H54" s="24">
        <v>1</v>
      </c>
      <c r="I54" s="24">
        <v>1</v>
      </c>
      <c r="J54" s="24">
        <v>4</v>
      </c>
    </row>
    <row r="55" spans="1:10">
      <c r="A55" s="8" t="s">
        <v>164</v>
      </c>
      <c r="B55" s="8"/>
      <c r="C55" s="8"/>
      <c r="D55" s="8"/>
      <c r="E55" s="8"/>
      <c r="F55" s="8"/>
      <c r="G55" s="8"/>
      <c r="H55" s="8"/>
      <c r="I55" s="8"/>
      <c r="J55" s="8"/>
    </row>
    <row r="56" spans="1:10">
      <c r="A56" s="23" t="s">
        <v>165</v>
      </c>
      <c r="B56" s="24">
        <v>209</v>
      </c>
      <c r="C56" s="24">
        <v>175</v>
      </c>
      <c r="D56" s="24">
        <v>16</v>
      </c>
      <c r="E56" s="24">
        <v>3</v>
      </c>
      <c r="F56" s="24">
        <v>4</v>
      </c>
      <c r="G56" s="24">
        <v>6</v>
      </c>
      <c r="H56" s="24">
        <v>1</v>
      </c>
      <c r="I56" s="24">
        <v>2</v>
      </c>
      <c r="J56" s="24">
        <v>2</v>
      </c>
    </row>
    <row r="57" spans="1:10">
      <c r="A57" s="23" t="s">
        <v>166</v>
      </c>
      <c r="B57" s="24">
        <v>1043</v>
      </c>
      <c r="C57" s="24">
        <v>842</v>
      </c>
      <c r="D57" s="24">
        <v>84</v>
      </c>
      <c r="E57" s="24">
        <v>19</v>
      </c>
      <c r="F57" s="24">
        <v>40</v>
      </c>
      <c r="G57" s="24">
        <v>37</v>
      </c>
      <c r="H57" s="24">
        <v>2</v>
      </c>
      <c r="I57" s="24">
        <v>10</v>
      </c>
      <c r="J57" s="24">
        <v>9</v>
      </c>
    </row>
    <row r="58" spans="1:10">
      <c r="A58" s="23" t="s">
        <v>167</v>
      </c>
      <c r="B58" s="24">
        <v>963</v>
      </c>
      <c r="C58" s="24">
        <v>726</v>
      </c>
      <c r="D58" s="24">
        <v>85</v>
      </c>
      <c r="E58" s="24">
        <v>25</v>
      </c>
      <c r="F58" s="24">
        <v>54</v>
      </c>
      <c r="G58" s="24">
        <v>51</v>
      </c>
      <c r="H58" s="24">
        <v>3</v>
      </c>
      <c r="I58" s="24">
        <v>12</v>
      </c>
      <c r="J58" s="24">
        <v>7</v>
      </c>
    </row>
    <row r="59" spans="1:10">
      <c r="A59" s="23" t="s">
        <v>168</v>
      </c>
      <c r="B59" s="24">
        <v>338</v>
      </c>
      <c r="C59" s="24">
        <v>227</v>
      </c>
      <c r="D59" s="24">
        <v>29</v>
      </c>
      <c r="E59" s="24">
        <v>10</v>
      </c>
      <c r="F59" s="24">
        <v>39</v>
      </c>
      <c r="G59" s="24">
        <v>18</v>
      </c>
      <c r="H59" s="24">
        <v>3</v>
      </c>
      <c r="I59" s="24">
        <v>10</v>
      </c>
      <c r="J59" s="24">
        <v>2</v>
      </c>
    </row>
    <row r="60" spans="1:10">
      <c r="A60" s="23" t="s">
        <v>169</v>
      </c>
      <c r="B60" s="24">
        <v>94</v>
      </c>
      <c r="C60" s="24">
        <v>51</v>
      </c>
      <c r="D60" s="24">
        <v>7</v>
      </c>
      <c r="E60" s="24">
        <v>6</v>
      </c>
      <c r="F60" s="24">
        <v>18</v>
      </c>
      <c r="G60" s="24">
        <v>6</v>
      </c>
      <c r="H60" s="24">
        <v>1</v>
      </c>
      <c r="I60" s="24">
        <v>4</v>
      </c>
      <c r="J60" s="24">
        <v>1</v>
      </c>
    </row>
    <row r="61" spans="1:10">
      <c r="A61" s="23" t="s">
        <v>128</v>
      </c>
      <c r="B61" s="24">
        <v>30</v>
      </c>
      <c r="C61" s="24">
        <v>20</v>
      </c>
      <c r="D61" s="24">
        <v>0</v>
      </c>
      <c r="E61" s="24">
        <v>1</v>
      </c>
      <c r="F61" s="24">
        <v>3</v>
      </c>
      <c r="G61" s="24">
        <v>2</v>
      </c>
      <c r="H61" s="24">
        <v>0</v>
      </c>
      <c r="I61" s="24">
        <v>1</v>
      </c>
      <c r="J61" s="24">
        <v>3</v>
      </c>
    </row>
    <row r="62" spans="1:10">
      <c r="A62" s="8" t="s">
        <v>170</v>
      </c>
      <c r="B62" s="8"/>
      <c r="C62" s="8"/>
      <c r="D62" s="8"/>
      <c r="E62" s="8"/>
      <c r="F62" s="8"/>
      <c r="G62" s="8"/>
      <c r="H62" s="8"/>
      <c r="I62" s="8"/>
      <c r="J62" s="8"/>
    </row>
    <row r="63" spans="1:10">
      <c r="A63" s="23" t="s">
        <v>171</v>
      </c>
      <c r="B63" s="24">
        <v>386</v>
      </c>
      <c r="C63" s="24">
        <v>272</v>
      </c>
      <c r="D63" s="24">
        <v>21</v>
      </c>
      <c r="E63" s="24">
        <v>15</v>
      </c>
      <c r="F63" s="24">
        <v>39</v>
      </c>
      <c r="G63" s="24">
        <v>31</v>
      </c>
      <c r="H63" s="24">
        <v>1</v>
      </c>
      <c r="I63" s="24">
        <v>4</v>
      </c>
      <c r="J63" s="24">
        <v>3</v>
      </c>
    </row>
    <row r="64" spans="1:10">
      <c r="A64" s="23" t="s">
        <v>172</v>
      </c>
      <c r="B64" s="24">
        <v>919</v>
      </c>
      <c r="C64" s="24">
        <v>672</v>
      </c>
      <c r="D64" s="24">
        <v>92</v>
      </c>
      <c r="E64" s="24">
        <v>27</v>
      </c>
      <c r="F64" s="24">
        <v>57</v>
      </c>
      <c r="G64" s="24">
        <v>48</v>
      </c>
      <c r="H64" s="24">
        <v>3</v>
      </c>
      <c r="I64" s="24">
        <v>13</v>
      </c>
      <c r="J64" s="24">
        <v>7</v>
      </c>
    </row>
    <row r="65" spans="1:10">
      <c r="A65" s="23" t="s">
        <v>173</v>
      </c>
      <c r="B65" s="24">
        <v>978</v>
      </c>
      <c r="C65" s="24">
        <v>782</v>
      </c>
      <c r="D65" s="24">
        <v>81</v>
      </c>
      <c r="E65" s="24">
        <v>15</v>
      </c>
      <c r="F65" s="24">
        <v>46</v>
      </c>
      <c r="G65" s="24">
        <v>30</v>
      </c>
      <c r="H65" s="24">
        <v>5</v>
      </c>
      <c r="I65" s="24">
        <v>14</v>
      </c>
      <c r="J65" s="24">
        <v>5</v>
      </c>
    </row>
    <row r="66" spans="1:10">
      <c r="A66" s="23" t="s">
        <v>174</v>
      </c>
      <c r="B66" s="24">
        <v>347</v>
      </c>
      <c r="C66" s="24">
        <v>281</v>
      </c>
      <c r="D66" s="24">
        <v>24</v>
      </c>
      <c r="E66" s="24">
        <v>6</v>
      </c>
      <c r="F66" s="24">
        <v>13</v>
      </c>
      <c r="G66" s="24">
        <v>10</v>
      </c>
      <c r="H66" s="24">
        <v>1</v>
      </c>
      <c r="I66" s="24">
        <v>7</v>
      </c>
      <c r="J66" s="24">
        <v>5</v>
      </c>
    </row>
    <row r="67" spans="1:10">
      <c r="A67" s="23" t="s">
        <v>128</v>
      </c>
      <c r="B67" s="24">
        <v>47</v>
      </c>
      <c r="C67" s="24">
        <v>34</v>
      </c>
      <c r="D67" s="24">
        <v>3</v>
      </c>
      <c r="E67" s="24">
        <v>1</v>
      </c>
      <c r="F67" s="24">
        <v>3</v>
      </c>
      <c r="G67" s="24">
        <v>1</v>
      </c>
      <c r="H67" s="24">
        <v>0</v>
      </c>
      <c r="I67" s="24">
        <v>1</v>
      </c>
      <c r="J67" s="24">
        <v>4</v>
      </c>
    </row>
    <row r="68" spans="1:10">
      <c r="A68" s="8" t="s">
        <v>175</v>
      </c>
      <c r="B68" s="8"/>
      <c r="C68" s="8"/>
      <c r="D68" s="8"/>
      <c r="E68" s="8"/>
      <c r="F68" s="8"/>
      <c r="G68" s="8"/>
      <c r="H68" s="8"/>
      <c r="I68" s="8"/>
      <c r="J68" s="8"/>
    </row>
    <row r="69" spans="1:10">
      <c r="A69" s="23" t="s">
        <v>176</v>
      </c>
      <c r="B69" s="24">
        <v>425</v>
      </c>
      <c r="C69" s="24">
        <v>349</v>
      </c>
      <c r="D69" s="24">
        <v>43</v>
      </c>
      <c r="E69" s="24">
        <v>5</v>
      </c>
      <c r="F69" s="24">
        <v>11</v>
      </c>
      <c r="G69" s="24">
        <v>10</v>
      </c>
      <c r="H69" s="24">
        <v>1</v>
      </c>
      <c r="I69" s="24">
        <v>5</v>
      </c>
      <c r="J69" s="24">
        <v>1</v>
      </c>
    </row>
    <row r="70" spans="1:10">
      <c r="A70" s="23" t="s">
        <v>177</v>
      </c>
      <c r="B70" s="24">
        <v>811</v>
      </c>
      <c r="C70" s="24">
        <v>670</v>
      </c>
      <c r="D70" s="24">
        <v>67</v>
      </c>
      <c r="E70" s="24">
        <v>10</v>
      </c>
      <c r="F70" s="24">
        <v>26</v>
      </c>
      <c r="G70" s="24">
        <v>30</v>
      </c>
      <c r="H70" s="24">
        <v>1</v>
      </c>
      <c r="I70" s="24">
        <v>5</v>
      </c>
      <c r="J70" s="24">
        <v>2</v>
      </c>
    </row>
    <row r="71" spans="1:10">
      <c r="A71" s="23" t="s">
        <v>178</v>
      </c>
      <c r="B71" s="24">
        <v>207</v>
      </c>
      <c r="C71" s="24">
        <v>175</v>
      </c>
      <c r="D71" s="24">
        <v>14</v>
      </c>
      <c r="E71" s="24">
        <v>0</v>
      </c>
      <c r="F71" s="24">
        <v>4</v>
      </c>
      <c r="G71" s="24">
        <v>6</v>
      </c>
      <c r="H71" s="24">
        <v>1</v>
      </c>
      <c r="I71" s="24">
        <v>4</v>
      </c>
      <c r="J71" s="24">
        <v>3</v>
      </c>
    </row>
    <row r="72" spans="1:10">
      <c r="A72" s="23" t="s">
        <v>179</v>
      </c>
      <c r="B72" s="24">
        <v>154</v>
      </c>
      <c r="C72" s="24">
        <v>126</v>
      </c>
      <c r="D72" s="24">
        <v>17</v>
      </c>
      <c r="E72" s="24">
        <v>2</v>
      </c>
      <c r="F72" s="24">
        <v>4</v>
      </c>
      <c r="G72" s="24">
        <v>3</v>
      </c>
      <c r="H72" s="24">
        <v>1</v>
      </c>
      <c r="I72" s="24">
        <v>1</v>
      </c>
      <c r="J72" s="24">
        <v>0</v>
      </c>
    </row>
    <row r="73" spans="1:10">
      <c r="A73" s="23" t="s">
        <v>180</v>
      </c>
      <c r="B73" s="24">
        <v>318</v>
      </c>
      <c r="C73" s="24">
        <v>284</v>
      </c>
      <c r="D73" s="24">
        <v>8</v>
      </c>
      <c r="E73" s="24">
        <v>4</v>
      </c>
      <c r="F73" s="24">
        <v>7</v>
      </c>
      <c r="G73" s="24">
        <v>14</v>
      </c>
      <c r="H73" s="24">
        <v>0</v>
      </c>
      <c r="I73" s="24">
        <v>1</v>
      </c>
      <c r="J73" s="24">
        <v>0</v>
      </c>
    </row>
    <row r="74" spans="1:10">
      <c r="A74" s="23" t="s">
        <v>181</v>
      </c>
      <c r="B74" s="24">
        <v>203</v>
      </c>
      <c r="C74" s="24">
        <v>169</v>
      </c>
      <c r="D74" s="24">
        <v>14</v>
      </c>
      <c r="E74" s="24">
        <v>2</v>
      </c>
      <c r="F74" s="24">
        <v>8</v>
      </c>
      <c r="G74" s="24">
        <v>8</v>
      </c>
      <c r="H74" s="24">
        <v>2</v>
      </c>
      <c r="I74" s="24">
        <v>0</v>
      </c>
      <c r="J74" s="24">
        <v>0</v>
      </c>
    </row>
    <row r="75" spans="1:10">
      <c r="A75" s="23" t="s">
        <v>182</v>
      </c>
      <c r="B75" s="24">
        <v>79</v>
      </c>
      <c r="C75" s="24">
        <v>66</v>
      </c>
      <c r="D75" s="24">
        <v>1</v>
      </c>
      <c r="E75" s="24">
        <v>1</v>
      </c>
      <c r="F75" s="24">
        <v>3</v>
      </c>
      <c r="G75" s="24">
        <v>5</v>
      </c>
      <c r="H75" s="24">
        <v>1</v>
      </c>
      <c r="I75" s="24">
        <v>1</v>
      </c>
      <c r="J75" s="24">
        <v>1</v>
      </c>
    </row>
    <row r="76" spans="1:10">
      <c r="A76" s="23" t="s">
        <v>183</v>
      </c>
      <c r="B76" s="24">
        <v>68</v>
      </c>
      <c r="C76" s="24">
        <v>60</v>
      </c>
      <c r="D76" s="24">
        <v>5</v>
      </c>
      <c r="E76" s="24">
        <v>0</v>
      </c>
      <c r="F76" s="24">
        <v>0</v>
      </c>
      <c r="G76" s="24">
        <v>2</v>
      </c>
      <c r="H76" s="24">
        <v>1</v>
      </c>
      <c r="I76" s="24">
        <v>0</v>
      </c>
      <c r="J76" s="24">
        <v>0</v>
      </c>
    </row>
    <row r="77" spans="1:10">
      <c r="A77" s="23" t="s">
        <v>184</v>
      </c>
      <c r="B77" s="24">
        <v>586</v>
      </c>
      <c r="C77" s="24">
        <v>509</v>
      </c>
      <c r="D77" s="24">
        <v>30</v>
      </c>
      <c r="E77" s="24">
        <v>7</v>
      </c>
      <c r="F77" s="24">
        <v>9</v>
      </c>
      <c r="G77" s="24">
        <v>22</v>
      </c>
      <c r="H77" s="24">
        <v>3</v>
      </c>
      <c r="I77" s="24">
        <v>2</v>
      </c>
      <c r="J77" s="24">
        <v>4</v>
      </c>
    </row>
    <row r="78" spans="1:10">
      <c r="A78" s="23" t="s">
        <v>185</v>
      </c>
      <c r="B78" s="24">
        <v>276</v>
      </c>
      <c r="C78" s="24">
        <v>254</v>
      </c>
      <c r="D78" s="24">
        <v>8</v>
      </c>
      <c r="E78" s="24">
        <v>3</v>
      </c>
      <c r="F78" s="24">
        <v>6</v>
      </c>
      <c r="G78" s="24">
        <v>4</v>
      </c>
      <c r="H78" s="24">
        <v>1</v>
      </c>
      <c r="I78" s="24">
        <v>0</v>
      </c>
      <c r="J78" s="24">
        <v>0</v>
      </c>
    </row>
    <row r="79" spans="1:10">
      <c r="A79" s="23" t="s">
        <v>152</v>
      </c>
      <c r="B79" s="24">
        <v>197</v>
      </c>
      <c r="C79" s="24">
        <v>143</v>
      </c>
      <c r="D79" s="24">
        <v>15</v>
      </c>
      <c r="E79" s="24">
        <v>9</v>
      </c>
      <c r="F79" s="24">
        <v>8</v>
      </c>
      <c r="G79" s="24">
        <v>17</v>
      </c>
      <c r="H79" s="24">
        <v>1</v>
      </c>
      <c r="I79" s="24">
        <v>4</v>
      </c>
      <c r="J79" s="24">
        <v>0</v>
      </c>
    </row>
    <row r="80" spans="1:10">
      <c r="A80" s="23" t="s">
        <v>186</v>
      </c>
      <c r="B80" s="24">
        <v>944</v>
      </c>
      <c r="C80" s="24">
        <v>642</v>
      </c>
      <c r="D80" s="24">
        <v>91</v>
      </c>
      <c r="E80" s="24">
        <v>33</v>
      </c>
      <c r="F80" s="24">
        <v>98</v>
      </c>
      <c r="G80" s="24">
        <v>46</v>
      </c>
      <c r="H80" s="24">
        <v>4</v>
      </c>
      <c r="I80" s="24">
        <v>24</v>
      </c>
      <c r="J80" s="24">
        <v>6</v>
      </c>
    </row>
    <row r="81" spans="1:10">
      <c r="A81" s="23" t="s">
        <v>128</v>
      </c>
      <c r="B81" s="24">
        <v>41</v>
      </c>
      <c r="C81" s="24">
        <v>25</v>
      </c>
      <c r="D81" s="24">
        <v>0</v>
      </c>
      <c r="E81" s="24">
        <v>1</v>
      </c>
      <c r="F81" s="24">
        <v>4</v>
      </c>
      <c r="G81" s="24">
        <v>2</v>
      </c>
      <c r="H81" s="24">
        <v>0</v>
      </c>
      <c r="I81" s="24">
        <v>0</v>
      </c>
      <c r="J81" s="24">
        <v>9</v>
      </c>
    </row>
    <row r="82" spans="1:10">
      <c r="A82" s="8" t="s">
        <v>187</v>
      </c>
      <c r="B82" s="8"/>
      <c r="C82" s="8"/>
      <c r="D82" s="8"/>
      <c r="E82" s="8"/>
      <c r="F82" s="8"/>
      <c r="G82" s="8"/>
      <c r="H82" s="8"/>
      <c r="I82" s="8"/>
      <c r="J82" s="8"/>
    </row>
    <row r="83" spans="1:10">
      <c r="A83" s="23" t="s">
        <v>188</v>
      </c>
      <c r="B83" s="24">
        <v>2041</v>
      </c>
      <c r="C83" s="24">
        <v>2041</v>
      </c>
      <c r="D83" s="24">
        <v>0</v>
      </c>
      <c r="E83" s="24">
        <v>0</v>
      </c>
      <c r="F83" s="24">
        <v>0</v>
      </c>
      <c r="G83" s="24">
        <v>0</v>
      </c>
      <c r="H83" s="24">
        <v>0</v>
      </c>
      <c r="I83" s="24">
        <v>0</v>
      </c>
      <c r="J83" s="24">
        <v>0</v>
      </c>
    </row>
    <row r="84" spans="1:10">
      <c r="A84" s="23" t="s">
        <v>189</v>
      </c>
      <c r="B84" s="24">
        <v>221</v>
      </c>
      <c r="C84" s="24">
        <v>0</v>
      </c>
      <c r="D84" s="24">
        <v>221</v>
      </c>
      <c r="E84" s="24">
        <v>0</v>
      </c>
      <c r="F84" s="24">
        <v>0</v>
      </c>
      <c r="G84" s="24">
        <v>0</v>
      </c>
      <c r="H84" s="24">
        <v>0</v>
      </c>
      <c r="I84" s="24">
        <v>0</v>
      </c>
      <c r="J84" s="24">
        <v>0</v>
      </c>
    </row>
    <row r="85" spans="1:10">
      <c r="A85" s="23" t="s">
        <v>190</v>
      </c>
      <c r="B85" s="24">
        <v>64</v>
      </c>
      <c r="C85" s="24">
        <v>0</v>
      </c>
      <c r="D85" s="24">
        <v>0</v>
      </c>
      <c r="E85" s="24">
        <v>64</v>
      </c>
      <c r="F85" s="24">
        <v>0</v>
      </c>
      <c r="G85" s="24">
        <v>0</v>
      </c>
      <c r="H85" s="24">
        <v>0</v>
      </c>
      <c r="I85" s="24">
        <v>0</v>
      </c>
      <c r="J85" s="24">
        <v>0</v>
      </c>
    </row>
    <row r="86" spans="1:10">
      <c r="A86" s="23" t="s">
        <v>191</v>
      </c>
      <c r="B86" s="24">
        <v>158</v>
      </c>
      <c r="C86" s="24">
        <v>0</v>
      </c>
      <c r="D86" s="24">
        <v>0</v>
      </c>
      <c r="E86" s="24">
        <v>0</v>
      </c>
      <c r="F86" s="24">
        <v>158</v>
      </c>
      <c r="G86" s="24">
        <v>0</v>
      </c>
      <c r="H86" s="24">
        <v>0</v>
      </c>
      <c r="I86" s="24">
        <v>0</v>
      </c>
      <c r="J86" s="24">
        <v>0</v>
      </c>
    </row>
    <row r="87" spans="1:10">
      <c r="A87" s="23" t="s">
        <v>192</v>
      </c>
      <c r="B87" s="24">
        <v>120</v>
      </c>
      <c r="C87" s="24">
        <v>0</v>
      </c>
      <c r="D87" s="24">
        <v>0</v>
      </c>
      <c r="E87" s="24">
        <v>0</v>
      </c>
      <c r="F87" s="24">
        <v>0</v>
      </c>
      <c r="G87" s="24">
        <v>120</v>
      </c>
      <c r="H87" s="24">
        <v>0</v>
      </c>
      <c r="I87" s="24">
        <v>0</v>
      </c>
      <c r="J87" s="24">
        <v>0</v>
      </c>
    </row>
    <row r="88" spans="1:10">
      <c r="A88" s="23" t="s">
        <v>193</v>
      </c>
      <c r="B88" s="24">
        <v>10</v>
      </c>
      <c r="C88" s="24">
        <v>0</v>
      </c>
      <c r="D88" s="24">
        <v>0</v>
      </c>
      <c r="E88" s="24">
        <v>0</v>
      </c>
      <c r="F88" s="24">
        <v>0</v>
      </c>
      <c r="G88" s="24">
        <v>0</v>
      </c>
      <c r="H88" s="24">
        <v>10</v>
      </c>
      <c r="I88" s="24">
        <v>0</v>
      </c>
      <c r="J88" s="24">
        <v>0</v>
      </c>
    </row>
    <row r="89" spans="1:10">
      <c r="A89" s="23" t="s">
        <v>152</v>
      </c>
      <c r="B89" s="24">
        <v>39</v>
      </c>
      <c r="C89" s="24">
        <v>0</v>
      </c>
      <c r="D89" s="24">
        <v>0</v>
      </c>
      <c r="E89" s="24">
        <v>0</v>
      </c>
      <c r="F89" s="24">
        <v>0</v>
      </c>
      <c r="G89" s="24">
        <v>0</v>
      </c>
      <c r="H89" s="24">
        <v>0</v>
      </c>
      <c r="I89" s="24">
        <v>39</v>
      </c>
      <c r="J89" s="24">
        <v>0</v>
      </c>
    </row>
    <row r="90" spans="1:10">
      <c r="A90" s="23" t="s">
        <v>128</v>
      </c>
      <c r="B90" s="24">
        <v>24</v>
      </c>
      <c r="C90" s="24">
        <v>0</v>
      </c>
      <c r="D90" s="24">
        <v>0</v>
      </c>
      <c r="E90" s="24">
        <v>0</v>
      </c>
      <c r="F90" s="24">
        <v>0</v>
      </c>
      <c r="G90" s="24">
        <v>0</v>
      </c>
      <c r="H90" s="24">
        <v>0</v>
      </c>
      <c r="I90" s="24">
        <v>0</v>
      </c>
      <c r="J90" s="24">
        <v>24</v>
      </c>
    </row>
    <row r="91" spans="1:10">
      <c r="A91" s="8" t="s">
        <v>194</v>
      </c>
      <c r="B91" s="8"/>
      <c r="C91" s="8"/>
      <c r="D91" s="8"/>
      <c r="E91" s="8"/>
      <c r="F91" s="8"/>
      <c r="G91" s="8"/>
      <c r="H91" s="8"/>
      <c r="I91" s="8"/>
      <c r="J91" s="8"/>
    </row>
    <row r="92" spans="1:10">
      <c r="A92" s="23" t="s">
        <v>195</v>
      </c>
      <c r="B92" s="24">
        <v>1341</v>
      </c>
      <c r="C92" s="24">
        <v>1000</v>
      </c>
      <c r="D92" s="24">
        <v>150</v>
      </c>
      <c r="E92" s="24">
        <v>24</v>
      </c>
      <c r="F92" s="24">
        <v>80</v>
      </c>
      <c r="G92" s="24">
        <v>65</v>
      </c>
      <c r="H92" s="24">
        <v>1</v>
      </c>
      <c r="I92" s="24">
        <v>13</v>
      </c>
      <c r="J92" s="24">
        <v>8</v>
      </c>
    </row>
    <row r="93" spans="1:10">
      <c r="A93" s="23" t="s">
        <v>196</v>
      </c>
      <c r="B93" s="24">
        <v>523</v>
      </c>
      <c r="C93" s="24">
        <v>390</v>
      </c>
      <c r="D93" s="24">
        <v>42</v>
      </c>
      <c r="E93" s="24">
        <v>14</v>
      </c>
      <c r="F93" s="24">
        <v>47</v>
      </c>
      <c r="G93" s="24">
        <v>20</v>
      </c>
      <c r="H93" s="24">
        <v>1</v>
      </c>
      <c r="I93" s="24">
        <v>2</v>
      </c>
      <c r="J93" s="24">
        <v>7</v>
      </c>
    </row>
    <row r="94" spans="1:10">
      <c r="A94" s="23" t="s">
        <v>197</v>
      </c>
      <c r="B94" s="24">
        <v>116</v>
      </c>
      <c r="C94" s="24">
        <v>83</v>
      </c>
      <c r="D94" s="24">
        <v>17</v>
      </c>
      <c r="E94" s="24">
        <v>4</v>
      </c>
      <c r="F94" s="24">
        <v>6</v>
      </c>
      <c r="G94" s="24">
        <v>4</v>
      </c>
      <c r="H94" s="24">
        <v>0</v>
      </c>
      <c r="I94" s="24">
        <v>2</v>
      </c>
      <c r="J94" s="24">
        <v>0</v>
      </c>
    </row>
    <row r="95" spans="1:10">
      <c r="A95" s="23" t="s">
        <v>198</v>
      </c>
      <c r="B95" s="24">
        <v>25</v>
      </c>
      <c r="C95" s="24">
        <v>19</v>
      </c>
      <c r="D95" s="24">
        <v>3</v>
      </c>
      <c r="E95" s="24">
        <v>0</v>
      </c>
      <c r="F95" s="24">
        <v>0</v>
      </c>
      <c r="G95" s="24">
        <v>3</v>
      </c>
      <c r="H95" s="24">
        <v>0</v>
      </c>
      <c r="I95" s="24">
        <v>0</v>
      </c>
      <c r="J95" s="24">
        <v>0</v>
      </c>
    </row>
    <row r="96" spans="1:10">
      <c r="A96" s="23" t="s">
        <v>199</v>
      </c>
      <c r="B96" s="24">
        <v>68</v>
      </c>
      <c r="C96" s="24">
        <v>58</v>
      </c>
      <c r="D96" s="24">
        <v>2</v>
      </c>
      <c r="E96" s="24">
        <v>2</v>
      </c>
      <c r="F96" s="24">
        <v>3</v>
      </c>
      <c r="G96" s="24">
        <v>2</v>
      </c>
      <c r="H96" s="24">
        <v>0</v>
      </c>
      <c r="I96" s="24">
        <v>0</v>
      </c>
      <c r="J96" s="24">
        <v>1</v>
      </c>
    </row>
    <row r="97" spans="1:10">
      <c r="A97" s="23" t="s">
        <v>200</v>
      </c>
      <c r="B97" s="24">
        <v>1248</v>
      </c>
      <c r="C97" s="24">
        <v>1070</v>
      </c>
      <c r="D97" s="24">
        <v>73</v>
      </c>
      <c r="E97" s="24">
        <v>28</v>
      </c>
      <c r="F97" s="24">
        <v>40</v>
      </c>
      <c r="G97" s="24">
        <v>23</v>
      </c>
      <c r="H97" s="24">
        <v>0</v>
      </c>
      <c r="I97" s="24">
        <v>9</v>
      </c>
      <c r="J97" s="24">
        <v>5</v>
      </c>
    </row>
    <row r="98" spans="1:10">
      <c r="A98" s="23" t="s">
        <v>201</v>
      </c>
      <c r="B98" s="24">
        <v>725</v>
      </c>
      <c r="C98" s="24">
        <v>617</v>
      </c>
      <c r="D98" s="24">
        <v>35</v>
      </c>
      <c r="E98" s="24">
        <v>14</v>
      </c>
      <c r="F98" s="24">
        <v>24</v>
      </c>
      <c r="G98" s="24">
        <v>17</v>
      </c>
      <c r="H98" s="24">
        <v>3</v>
      </c>
      <c r="I98" s="24">
        <v>11</v>
      </c>
      <c r="J98" s="24">
        <v>4</v>
      </c>
    </row>
    <row r="99" spans="1:10">
      <c r="A99" s="23" t="s">
        <v>202</v>
      </c>
      <c r="B99" s="24">
        <v>550</v>
      </c>
      <c r="C99" s="24">
        <v>339</v>
      </c>
      <c r="D99" s="24">
        <v>86</v>
      </c>
      <c r="E99" s="24">
        <v>13</v>
      </c>
      <c r="F99" s="24">
        <v>50</v>
      </c>
      <c r="G99" s="24">
        <v>51</v>
      </c>
      <c r="H99" s="24">
        <v>1</v>
      </c>
      <c r="I99" s="24">
        <v>7</v>
      </c>
      <c r="J99" s="24">
        <v>3</v>
      </c>
    </row>
    <row r="100" spans="1:10">
      <c r="A100" s="23" t="s">
        <v>203</v>
      </c>
      <c r="B100" s="24">
        <v>563</v>
      </c>
      <c r="C100" s="24">
        <v>358</v>
      </c>
      <c r="D100" s="24">
        <v>106</v>
      </c>
      <c r="E100" s="24">
        <v>11</v>
      </c>
      <c r="F100" s="24">
        <v>44</v>
      </c>
      <c r="G100" s="24">
        <v>36</v>
      </c>
      <c r="H100" s="24">
        <v>0</v>
      </c>
      <c r="I100" s="24">
        <v>5</v>
      </c>
      <c r="J100" s="24">
        <v>3</v>
      </c>
    </row>
    <row r="101" spans="1:10">
      <c r="A101" s="23" t="s">
        <v>204</v>
      </c>
      <c r="B101" s="24">
        <v>319</v>
      </c>
      <c r="C101" s="24">
        <v>226</v>
      </c>
      <c r="D101" s="24">
        <v>37</v>
      </c>
      <c r="E101" s="24">
        <v>9</v>
      </c>
      <c r="F101" s="24">
        <v>23</v>
      </c>
      <c r="G101" s="24">
        <v>18</v>
      </c>
      <c r="H101" s="24">
        <v>1</v>
      </c>
      <c r="I101" s="24">
        <v>5</v>
      </c>
      <c r="J101" s="24">
        <v>0</v>
      </c>
    </row>
    <row r="102" spans="1:10">
      <c r="A102" s="23" t="s">
        <v>205</v>
      </c>
      <c r="B102" s="24">
        <v>6</v>
      </c>
      <c r="C102" s="24">
        <v>5</v>
      </c>
      <c r="D102" s="24">
        <v>1</v>
      </c>
      <c r="E102" s="24">
        <v>0</v>
      </c>
      <c r="F102" s="24">
        <v>0</v>
      </c>
      <c r="G102" s="24">
        <v>0</v>
      </c>
      <c r="H102" s="24">
        <v>0</v>
      </c>
      <c r="I102" s="24">
        <v>0</v>
      </c>
      <c r="J102" s="24">
        <v>0</v>
      </c>
    </row>
    <row r="103" spans="1:10">
      <c r="A103" s="23" t="s">
        <v>206</v>
      </c>
      <c r="B103" s="24">
        <v>42</v>
      </c>
      <c r="C103" s="24">
        <v>27</v>
      </c>
      <c r="D103" s="24">
        <v>5</v>
      </c>
      <c r="E103" s="24">
        <v>0</v>
      </c>
      <c r="F103" s="24">
        <v>1</v>
      </c>
      <c r="G103" s="24">
        <v>0</v>
      </c>
      <c r="H103" s="24">
        <v>4</v>
      </c>
      <c r="I103" s="24">
        <v>3</v>
      </c>
      <c r="J103" s="24">
        <v>2</v>
      </c>
    </row>
    <row r="104" spans="1:10">
      <c r="A104" s="23" t="s">
        <v>152</v>
      </c>
      <c r="B104" s="24">
        <v>39</v>
      </c>
      <c r="C104" s="24">
        <v>27</v>
      </c>
      <c r="D104" s="24">
        <v>3</v>
      </c>
      <c r="E104" s="24">
        <v>0</v>
      </c>
      <c r="F104" s="24">
        <v>2</v>
      </c>
      <c r="G104" s="24">
        <v>0</v>
      </c>
      <c r="H104" s="24">
        <v>1</v>
      </c>
      <c r="I104" s="24">
        <v>6</v>
      </c>
      <c r="J104" s="24">
        <v>0</v>
      </c>
    </row>
    <row r="105" spans="1:10">
      <c r="A105" s="23" t="s">
        <v>128</v>
      </c>
      <c r="B105" s="24">
        <v>193</v>
      </c>
      <c r="C105" s="24">
        <v>134</v>
      </c>
      <c r="D105" s="24">
        <v>16</v>
      </c>
      <c r="E105" s="24">
        <v>7</v>
      </c>
      <c r="F105" s="24">
        <v>12</v>
      </c>
      <c r="G105" s="24">
        <v>12</v>
      </c>
      <c r="H105" s="24">
        <v>1</v>
      </c>
      <c r="I105" s="24">
        <v>4</v>
      </c>
      <c r="J105" s="24">
        <v>7</v>
      </c>
    </row>
    <row r="106" spans="1:10">
      <c r="A106" s="8" t="s">
        <v>207</v>
      </c>
      <c r="B106" s="8"/>
      <c r="C106" s="8"/>
      <c r="D106" s="8"/>
      <c r="E106" s="8"/>
      <c r="F106" s="8"/>
      <c r="G106" s="8"/>
      <c r="H106" s="8"/>
      <c r="I106" s="8"/>
      <c r="J106" s="8"/>
    </row>
    <row r="107" spans="1:10">
      <c r="A107" s="23" t="s">
        <v>208</v>
      </c>
      <c r="B107" s="24">
        <v>1480</v>
      </c>
      <c r="C107" s="24">
        <v>1160</v>
      </c>
      <c r="D107" s="24">
        <v>121</v>
      </c>
      <c r="E107" s="24">
        <v>31</v>
      </c>
      <c r="F107" s="24">
        <v>71</v>
      </c>
      <c r="G107" s="24">
        <v>62</v>
      </c>
      <c r="H107" s="24">
        <v>7</v>
      </c>
      <c r="I107" s="24">
        <v>20</v>
      </c>
      <c r="J107" s="24">
        <v>8</v>
      </c>
    </row>
    <row r="108" spans="1:10">
      <c r="A108" s="23" t="s">
        <v>209</v>
      </c>
      <c r="B108" s="24">
        <v>1280</v>
      </c>
      <c r="C108" s="24">
        <v>1015</v>
      </c>
      <c r="D108" s="24">
        <v>103</v>
      </c>
      <c r="E108" s="24">
        <v>20</v>
      </c>
      <c r="F108" s="24">
        <v>65</v>
      </c>
      <c r="G108" s="24">
        <v>43</v>
      </c>
      <c r="H108" s="24">
        <v>5</v>
      </c>
      <c r="I108" s="24">
        <v>21</v>
      </c>
      <c r="J108" s="24">
        <v>8</v>
      </c>
    </row>
    <row r="109" spans="1:10">
      <c r="A109" s="23" t="s">
        <v>210</v>
      </c>
      <c r="B109" s="24">
        <v>1167</v>
      </c>
      <c r="C109" s="24">
        <v>882</v>
      </c>
      <c r="D109" s="24">
        <v>100</v>
      </c>
      <c r="E109" s="24">
        <v>32</v>
      </c>
      <c r="F109" s="24">
        <v>70</v>
      </c>
      <c r="G109" s="24">
        <v>56</v>
      </c>
      <c r="H109" s="24">
        <v>5</v>
      </c>
      <c r="I109" s="24">
        <v>17</v>
      </c>
      <c r="J109" s="24">
        <v>5</v>
      </c>
    </row>
    <row r="110" spans="1:10">
      <c r="A110" s="23" t="s">
        <v>211</v>
      </c>
      <c r="B110" s="24">
        <v>715</v>
      </c>
      <c r="C110" s="24">
        <v>574</v>
      </c>
      <c r="D110" s="24">
        <v>54</v>
      </c>
      <c r="E110" s="24">
        <v>15</v>
      </c>
      <c r="F110" s="24">
        <v>23</v>
      </c>
      <c r="G110" s="24">
        <v>31</v>
      </c>
      <c r="H110" s="24">
        <v>5</v>
      </c>
      <c r="I110" s="24">
        <v>8</v>
      </c>
      <c r="J110" s="24">
        <v>5</v>
      </c>
    </row>
    <row r="111" spans="1:10">
      <c r="A111" s="23" t="s">
        <v>212</v>
      </c>
      <c r="B111" s="24">
        <v>387</v>
      </c>
      <c r="C111" s="24">
        <v>264</v>
      </c>
      <c r="D111" s="24">
        <v>37</v>
      </c>
      <c r="E111" s="24">
        <v>15</v>
      </c>
      <c r="F111" s="24">
        <v>39</v>
      </c>
      <c r="G111" s="24">
        <v>20</v>
      </c>
      <c r="H111" s="24">
        <v>1</v>
      </c>
      <c r="I111" s="24">
        <v>9</v>
      </c>
      <c r="J111" s="24">
        <v>2</v>
      </c>
    </row>
    <row r="112" spans="1:10">
      <c r="A112" s="23" t="s">
        <v>213</v>
      </c>
      <c r="B112" s="24">
        <v>404</v>
      </c>
      <c r="C112" s="24">
        <v>223</v>
      </c>
      <c r="D112" s="24">
        <v>34</v>
      </c>
      <c r="E112" s="24">
        <v>25</v>
      </c>
      <c r="F112" s="24">
        <v>72</v>
      </c>
      <c r="G112" s="24">
        <v>34</v>
      </c>
      <c r="H112" s="24">
        <v>3</v>
      </c>
      <c r="I112" s="24">
        <v>10</v>
      </c>
      <c r="J112" s="24">
        <v>3</v>
      </c>
    </row>
    <row r="113" spans="1:10">
      <c r="A113" s="23" t="s">
        <v>214</v>
      </c>
      <c r="B113" s="24">
        <v>595</v>
      </c>
      <c r="C113" s="24">
        <v>494</v>
      </c>
      <c r="D113" s="24">
        <v>55</v>
      </c>
      <c r="E113" s="24">
        <v>8</v>
      </c>
      <c r="F113" s="24">
        <v>14</v>
      </c>
      <c r="G113" s="24">
        <v>15</v>
      </c>
      <c r="H113" s="24">
        <v>2</v>
      </c>
      <c r="I113" s="24">
        <v>5</v>
      </c>
      <c r="J113" s="24">
        <v>2</v>
      </c>
    </row>
    <row r="114" spans="1:10">
      <c r="A114" s="23" t="s">
        <v>215</v>
      </c>
      <c r="B114" s="24">
        <v>215</v>
      </c>
      <c r="C114" s="24">
        <v>164</v>
      </c>
      <c r="D114" s="24">
        <v>22</v>
      </c>
      <c r="E114" s="24">
        <v>6</v>
      </c>
      <c r="F114" s="24">
        <v>10</v>
      </c>
      <c r="G114" s="24">
        <v>6</v>
      </c>
      <c r="H114" s="24">
        <v>3</v>
      </c>
      <c r="I114" s="24">
        <v>2</v>
      </c>
      <c r="J114" s="24">
        <v>2</v>
      </c>
    </row>
    <row r="115" spans="1:10">
      <c r="A115" s="23" t="s">
        <v>216</v>
      </c>
      <c r="B115" s="24">
        <v>248</v>
      </c>
      <c r="C115" s="24">
        <v>174</v>
      </c>
      <c r="D115" s="24">
        <v>26</v>
      </c>
      <c r="E115" s="24">
        <v>7</v>
      </c>
      <c r="F115" s="24">
        <v>22</v>
      </c>
      <c r="G115" s="24">
        <v>10</v>
      </c>
      <c r="H115" s="24">
        <v>1</v>
      </c>
      <c r="I115" s="24">
        <v>5</v>
      </c>
      <c r="J115" s="24">
        <v>3</v>
      </c>
    </row>
    <row r="116" spans="1:10">
      <c r="A116" s="23" t="s">
        <v>217</v>
      </c>
      <c r="B116" s="24">
        <v>255</v>
      </c>
      <c r="C116" s="24">
        <v>197</v>
      </c>
      <c r="D116" s="24">
        <v>19</v>
      </c>
      <c r="E116" s="24">
        <v>6</v>
      </c>
      <c r="F116" s="24">
        <v>14</v>
      </c>
      <c r="G116" s="24">
        <v>15</v>
      </c>
      <c r="H116" s="24">
        <v>1</v>
      </c>
      <c r="I116" s="24">
        <v>1</v>
      </c>
      <c r="J116" s="24">
        <v>2</v>
      </c>
    </row>
    <row r="117" spans="1:10">
      <c r="A117" s="23" t="s">
        <v>218</v>
      </c>
      <c r="B117" s="24">
        <v>291</v>
      </c>
      <c r="C117" s="24">
        <v>225</v>
      </c>
      <c r="D117" s="24">
        <v>35</v>
      </c>
      <c r="E117" s="24">
        <v>5</v>
      </c>
      <c r="F117" s="24">
        <v>12</v>
      </c>
      <c r="G117" s="24">
        <v>9</v>
      </c>
      <c r="H117" s="24">
        <v>1</v>
      </c>
      <c r="I117" s="24">
        <v>2</v>
      </c>
      <c r="J117" s="24">
        <v>2</v>
      </c>
    </row>
    <row r="118" spans="1:10">
      <c r="A118" s="23" t="s">
        <v>219</v>
      </c>
      <c r="B118" s="24">
        <v>338</v>
      </c>
      <c r="C118" s="24">
        <v>284</v>
      </c>
      <c r="D118" s="24">
        <v>28</v>
      </c>
      <c r="E118" s="24">
        <v>3</v>
      </c>
      <c r="F118" s="24">
        <v>13</v>
      </c>
      <c r="G118" s="24">
        <v>4</v>
      </c>
      <c r="H118" s="24">
        <v>1</v>
      </c>
      <c r="I118" s="24">
        <v>5</v>
      </c>
      <c r="J118" s="24">
        <v>0</v>
      </c>
    </row>
    <row r="119" spans="1:10">
      <c r="A119" s="23" t="s">
        <v>220</v>
      </c>
      <c r="B119" s="24">
        <v>812</v>
      </c>
      <c r="C119" s="24">
        <v>658</v>
      </c>
      <c r="D119" s="24">
        <v>75</v>
      </c>
      <c r="E119" s="24">
        <v>15</v>
      </c>
      <c r="F119" s="24">
        <v>32</v>
      </c>
      <c r="G119" s="24">
        <v>22</v>
      </c>
      <c r="H119" s="24">
        <v>1</v>
      </c>
      <c r="I119" s="24">
        <v>6</v>
      </c>
      <c r="J119" s="24">
        <v>3</v>
      </c>
    </row>
    <row r="120" spans="1:10">
      <c r="A120" s="23" t="s">
        <v>221</v>
      </c>
      <c r="B120" s="24">
        <v>816</v>
      </c>
      <c r="C120" s="24">
        <v>663</v>
      </c>
      <c r="D120" s="24">
        <v>79</v>
      </c>
      <c r="E120" s="24">
        <v>13</v>
      </c>
      <c r="F120" s="24">
        <v>26</v>
      </c>
      <c r="G120" s="24">
        <v>23</v>
      </c>
      <c r="H120" s="24">
        <v>1</v>
      </c>
      <c r="I120" s="24">
        <v>8</v>
      </c>
      <c r="J120" s="24">
        <v>3</v>
      </c>
    </row>
    <row r="121" spans="1:10">
      <c r="A121" s="23" t="s">
        <v>152</v>
      </c>
      <c r="B121" s="24">
        <v>69</v>
      </c>
      <c r="C121" s="24">
        <v>54</v>
      </c>
      <c r="D121" s="24">
        <v>3</v>
      </c>
      <c r="E121" s="24">
        <v>3</v>
      </c>
      <c r="F121" s="24">
        <v>1</v>
      </c>
      <c r="G121" s="24">
        <v>5</v>
      </c>
      <c r="H121" s="24">
        <v>1</v>
      </c>
      <c r="I121" s="24">
        <v>2</v>
      </c>
      <c r="J121" s="24">
        <v>0</v>
      </c>
    </row>
    <row r="122" spans="1:10">
      <c r="A122" s="23" t="s">
        <v>222</v>
      </c>
      <c r="B122" s="24">
        <v>246</v>
      </c>
      <c r="C122" s="24">
        <v>167</v>
      </c>
      <c r="D122" s="24">
        <v>15</v>
      </c>
      <c r="E122" s="24">
        <v>10</v>
      </c>
      <c r="F122" s="24">
        <v>23</v>
      </c>
      <c r="G122" s="24">
        <v>15</v>
      </c>
      <c r="H122" s="24">
        <v>3</v>
      </c>
      <c r="I122" s="24">
        <v>6</v>
      </c>
      <c r="J122" s="24">
        <v>7</v>
      </c>
    </row>
    <row r="123" spans="1:10">
      <c r="A123" s="26" t="s">
        <v>128</v>
      </c>
      <c r="B123" s="27">
        <v>47</v>
      </c>
      <c r="C123" s="27">
        <v>35</v>
      </c>
      <c r="D123" s="27">
        <v>1</v>
      </c>
      <c r="E123" s="27">
        <v>3</v>
      </c>
      <c r="F123" s="27">
        <v>2</v>
      </c>
      <c r="G123" s="27">
        <v>4</v>
      </c>
      <c r="H123" s="27">
        <v>0</v>
      </c>
      <c r="I123" s="27">
        <v>0</v>
      </c>
      <c r="J123" s="27">
        <v>2</v>
      </c>
    </row>
  </sheetData>
  <phoneticPr fontId="2"/>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86D21-C095-4DB1-AC98-CBE92EDB9C98}">
  <sheetPr codeName="Sheet33"/>
  <dimension ref="A1:E122"/>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HYPERLINK("#'目次'!B39","[33]")</f>
        <v>[33]</v>
      </c>
    </row>
    <row r="3" spans="1:5">
      <c r="A3" s="6" t="s">
        <v>114</v>
      </c>
      <c r="B3" s="7" t="s">
        <v>396</v>
      </c>
    </row>
    <row r="4" spans="1:5">
      <c r="A4" s="6" t="s">
        <v>114</v>
      </c>
      <c r="B4" s="7" t="s">
        <v>397</v>
      </c>
    </row>
    <row r="5" spans="1:5" s="21" customFormat="1" ht="24">
      <c r="A5" s="19" t="s">
        <v>114</v>
      </c>
      <c r="B5" s="20" t="s">
        <v>118</v>
      </c>
      <c r="C5" s="20" t="s">
        <v>334</v>
      </c>
      <c r="D5" s="20" t="s">
        <v>335</v>
      </c>
      <c r="E5" s="20" t="s">
        <v>128</v>
      </c>
    </row>
    <row r="6" spans="1:5">
      <c r="A6" s="22" t="s">
        <v>121</v>
      </c>
      <c r="B6" s="9">
        <v>2677</v>
      </c>
      <c r="C6" s="9">
        <v>39</v>
      </c>
      <c r="D6" s="9">
        <v>2176</v>
      </c>
      <c r="E6" s="9">
        <v>462</v>
      </c>
    </row>
    <row r="7" spans="1:5">
      <c r="A7" s="8" t="s">
        <v>122</v>
      </c>
      <c r="B7" s="8"/>
      <c r="C7" s="8"/>
      <c r="D7" s="8"/>
      <c r="E7" s="8"/>
    </row>
    <row r="8" spans="1:5">
      <c r="A8" s="23" t="s">
        <v>123</v>
      </c>
      <c r="B8" s="24">
        <v>380</v>
      </c>
      <c r="C8" s="24">
        <v>4</v>
      </c>
      <c r="D8" s="24">
        <v>320</v>
      </c>
      <c r="E8" s="24">
        <v>56</v>
      </c>
    </row>
    <row r="9" spans="1:5">
      <c r="A9" s="23" t="s">
        <v>124</v>
      </c>
      <c r="B9" s="24">
        <v>489</v>
      </c>
      <c r="C9" s="24">
        <v>0</v>
      </c>
      <c r="D9" s="24">
        <v>419</v>
      </c>
      <c r="E9" s="24">
        <v>70</v>
      </c>
    </row>
    <row r="10" spans="1:5">
      <c r="A10" s="23" t="s">
        <v>125</v>
      </c>
      <c r="B10" s="24">
        <v>1114</v>
      </c>
      <c r="C10" s="24">
        <v>10</v>
      </c>
      <c r="D10" s="24">
        <v>909</v>
      </c>
      <c r="E10" s="24">
        <v>195</v>
      </c>
    </row>
    <row r="11" spans="1:5">
      <c r="A11" s="23" t="s">
        <v>126</v>
      </c>
      <c r="B11" s="24">
        <v>521</v>
      </c>
      <c r="C11" s="24">
        <v>17</v>
      </c>
      <c r="D11" s="24">
        <v>396</v>
      </c>
      <c r="E11" s="24">
        <v>108</v>
      </c>
    </row>
    <row r="12" spans="1:5">
      <c r="A12" s="23" t="s">
        <v>127</v>
      </c>
      <c r="B12" s="24">
        <v>129</v>
      </c>
      <c r="C12" s="24">
        <v>7</v>
      </c>
      <c r="D12" s="24">
        <v>104</v>
      </c>
      <c r="E12" s="24">
        <v>18</v>
      </c>
    </row>
    <row r="13" spans="1:5">
      <c r="A13" s="23" t="s">
        <v>128</v>
      </c>
      <c r="B13" s="24">
        <v>44</v>
      </c>
      <c r="C13" s="24">
        <v>1</v>
      </c>
      <c r="D13" s="24">
        <v>28</v>
      </c>
      <c r="E13" s="24">
        <v>15</v>
      </c>
    </row>
    <row r="14" spans="1:5">
      <c r="A14" s="8" t="s">
        <v>129</v>
      </c>
      <c r="B14" s="8"/>
      <c r="C14" s="8"/>
      <c r="D14" s="8"/>
      <c r="E14" s="8"/>
    </row>
    <row r="15" spans="1:5">
      <c r="A15" s="23" t="s">
        <v>130</v>
      </c>
      <c r="B15" s="24">
        <v>799</v>
      </c>
      <c r="C15" s="24">
        <v>4</v>
      </c>
      <c r="D15" s="24">
        <v>668</v>
      </c>
      <c r="E15" s="24">
        <v>127</v>
      </c>
    </row>
    <row r="16" spans="1:5">
      <c r="A16" s="23" t="s">
        <v>131</v>
      </c>
      <c r="B16" s="24">
        <v>1245</v>
      </c>
      <c r="C16" s="24">
        <v>14</v>
      </c>
      <c r="D16" s="24">
        <v>999</v>
      </c>
      <c r="E16" s="24">
        <v>232</v>
      </c>
    </row>
    <row r="17" spans="1:5">
      <c r="A17" s="23" t="s">
        <v>132</v>
      </c>
      <c r="B17" s="24">
        <v>504</v>
      </c>
      <c r="C17" s="24">
        <v>17</v>
      </c>
      <c r="D17" s="24">
        <v>412</v>
      </c>
      <c r="E17" s="24">
        <v>75</v>
      </c>
    </row>
    <row r="18" spans="1:5">
      <c r="A18" s="23" t="s">
        <v>133</v>
      </c>
      <c r="B18" s="24">
        <v>82</v>
      </c>
      <c r="C18" s="24">
        <v>4</v>
      </c>
      <c r="D18" s="24">
        <v>62</v>
      </c>
      <c r="E18" s="24">
        <v>16</v>
      </c>
    </row>
    <row r="19" spans="1:5">
      <c r="A19" s="23" t="s">
        <v>128</v>
      </c>
      <c r="B19" s="24">
        <v>47</v>
      </c>
      <c r="C19" s="24">
        <v>0</v>
      </c>
      <c r="D19" s="24">
        <v>35</v>
      </c>
      <c r="E19" s="24">
        <v>12</v>
      </c>
    </row>
    <row r="20" spans="1:5">
      <c r="A20" s="8" t="s">
        <v>134</v>
      </c>
      <c r="B20" s="8"/>
      <c r="C20" s="8"/>
      <c r="D20" s="8"/>
      <c r="E20" s="8"/>
    </row>
    <row r="21" spans="1:5">
      <c r="A21" s="23" t="s">
        <v>135</v>
      </c>
      <c r="B21" s="24">
        <v>128</v>
      </c>
      <c r="C21" s="24">
        <v>11</v>
      </c>
      <c r="D21" s="24">
        <v>108</v>
      </c>
      <c r="E21" s="24">
        <v>9</v>
      </c>
    </row>
    <row r="22" spans="1:5">
      <c r="A22" s="23" t="s">
        <v>136</v>
      </c>
      <c r="B22" s="24">
        <v>138</v>
      </c>
      <c r="C22" s="24">
        <v>6</v>
      </c>
      <c r="D22" s="24">
        <v>124</v>
      </c>
      <c r="E22" s="24">
        <v>8</v>
      </c>
    </row>
    <row r="23" spans="1:5">
      <c r="A23" s="23" t="s">
        <v>137</v>
      </c>
      <c r="B23" s="24">
        <v>119</v>
      </c>
      <c r="C23" s="24">
        <v>4</v>
      </c>
      <c r="D23" s="24">
        <v>102</v>
      </c>
      <c r="E23" s="24">
        <v>13</v>
      </c>
    </row>
    <row r="24" spans="1:5">
      <c r="A24" s="23" t="s">
        <v>138</v>
      </c>
      <c r="B24" s="24">
        <v>142</v>
      </c>
      <c r="C24" s="24">
        <v>3</v>
      </c>
      <c r="D24" s="24">
        <v>123</v>
      </c>
      <c r="E24" s="24">
        <v>16</v>
      </c>
    </row>
    <row r="25" spans="1:5">
      <c r="A25" s="23" t="s">
        <v>139</v>
      </c>
      <c r="B25" s="24">
        <v>170</v>
      </c>
      <c r="C25" s="24">
        <v>3</v>
      </c>
      <c r="D25" s="24">
        <v>137</v>
      </c>
      <c r="E25" s="24">
        <v>30</v>
      </c>
    </row>
    <row r="26" spans="1:5">
      <c r="A26" s="23" t="s">
        <v>140</v>
      </c>
      <c r="B26" s="24">
        <v>192</v>
      </c>
      <c r="C26" s="24">
        <v>2</v>
      </c>
      <c r="D26" s="24">
        <v>151</v>
      </c>
      <c r="E26" s="24">
        <v>39</v>
      </c>
    </row>
    <row r="27" spans="1:5">
      <c r="A27" s="23" t="s">
        <v>141</v>
      </c>
      <c r="B27" s="24">
        <v>1405</v>
      </c>
      <c r="C27" s="24">
        <v>8</v>
      </c>
      <c r="D27" s="24">
        <v>1128</v>
      </c>
      <c r="E27" s="24">
        <v>269</v>
      </c>
    </row>
    <row r="28" spans="1:5">
      <c r="A28" s="23" t="s">
        <v>142</v>
      </c>
      <c r="B28" s="24">
        <v>343</v>
      </c>
      <c r="C28" s="24">
        <v>2</v>
      </c>
      <c r="D28" s="24">
        <v>273</v>
      </c>
      <c r="E28" s="24">
        <v>68</v>
      </c>
    </row>
    <row r="29" spans="1:5">
      <c r="A29" s="23" t="s">
        <v>128</v>
      </c>
      <c r="B29" s="24">
        <v>40</v>
      </c>
      <c r="C29" s="24">
        <v>0</v>
      </c>
      <c r="D29" s="24">
        <v>30</v>
      </c>
      <c r="E29" s="24">
        <v>10</v>
      </c>
    </row>
    <row r="30" spans="1:5">
      <c r="A30" s="8" t="s">
        <v>143</v>
      </c>
      <c r="B30" s="8"/>
      <c r="C30" s="8"/>
      <c r="D30" s="8"/>
      <c r="E30" s="8"/>
    </row>
    <row r="31" spans="1:5">
      <c r="A31" s="23" t="s">
        <v>144</v>
      </c>
      <c r="B31" s="24">
        <v>429</v>
      </c>
      <c r="C31" s="24">
        <v>5</v>
      </c>
      <c r="D31" s="24">
        <v>320</v>
      </c>
      <c r="E31" s="24">
        <v>104</v>
      </c>
    </row>
    <row r="32" spans="1:5">
      <c r="A32" s="23" t="s">
        <v>145</v>
      </c>
      <c r="B32" s="24">
        <v>319</v>
      </c>
      <c r="C32" s="24">
        <v>1</v>
      </c>
      <c r="D32" s="24">
        <v>251</v>
      </c>
      <c r="E32" s="24">
        <v>67</v>
      </c>
    </row>
    <row r="33" spans="1:5">
      <c r="A33" s="23" t="s">
        <v>146</v>
      </c>
      <c r="B33" s="24">
        <v>504</v>
      </c>
      <c r="C33" s="24">
        <v>6</v>
      </c>
      <c r="D33" s="24">
        <v>391</v>
      </c>
      <c r="E33" s="24">
        <v>107</v>
      </c>
    </row>
    <row r="34" spans="1:5">
      <c r="A34" s="23" t="s">
        <v>147</v>
      </c>
      <c r="B34" s="24">
        <v>143</v>
      </c>
      <c r="C34" s="24">
        <v>2</v>
      </c>
      <c r="D34" s="24">
        <v>111</v>
      </c>
      <c r="E34" s="24">
        <v>30</v>
      </c>
    </row>
    <row r="35" spans="1:5">
      <c r="A35" s="23" t="s">
        <v>148</v>
      </c>
      <c r="B35" s="24">
        <v>168</v>
      </c>
      <c r="C35" s="24">
        <v>1</v>
      </c>
      <c r="D35" s="24">
        <v>129</v>
      </c>
      <c r="E35" s="24">
        <v>38</v>
      </c>
    </row>
    <row r="36" spans="1:5">
      <c r="A36" s="23" t="s">
        <v>149</v>
      </c>
      <c r="B36" s="24">
        <v>1270</v>
      </c>
      <c r="C36" s="24">
        <v>11</v>
      </c>
      <c r="D36" s="24">
        <v>992</v>
      </c>
      <c r="E36" s="24">
        <v>267</v>
      </c>
    </row>
    <row r="37" spans="1:5">
      <c r="A37" s="23" t="s">
        <v>150</v>
      </c>
      <c r="B37" s="24">
        <v>1642</v>
      </c>
      <c r="C37" s="24">
        <v>9</v>
      </c>
      <c r="D37" s="24">
        <v>1314</v>
      </c>
      <c r="E37" s="24">
        <v>319</v>
      </c>
    </row>
    <row r="38" spans="1:5">
      <c r="A38" s="23" t="s">
        <v>151</v>
      </c>
      <c r="B38" s="24">
        <v>2266</v>
      </c>
      <c r="C38" s="24">
        <v>30</v>
      </c>
      <c r="D38" s="24">
        <v>1850</v>
      </c>
      <c r="E38" s="24">
        <v>386</v>
      </c>
    </row>
    <row r="39" spans="1:5">
      <c r="A39" s="23" t="s">
        <v>152</v>
      </c>
      <c r="B39" s="24">
        <v>121</v>
      </c>
      <c r="C39" s="24">
        <v>1</v>
      </c>
      <c r="D39" s="24">
        <v>103</v>
      </c>
      <c r="E39" s="24">
        <v>17</v>
      </c>
    </row>
    <row r="40" spans="1:5">
      <c r="A40" s="23" t="s">
        <v>128</v>
      </c>
      <c r="B40" s="24">
        <v>46</v>
      </c>
      <c r="C40" s="24">
        <v>2</v>
      </c>
      <c r="D40" s="24">
        <v>33</v>
      </c>
      <c r="E40" s="24">
        <v>11</v>
      </c>
    </row>
    <row r="41" spans="1:5">
      <c r="A41" s="8" t="s">
        <v>153</v>
      </c>
      <c r="B41" s="8"/>
      <c r="C41" s="8"/>
      <c r="D41" s="8"/>
      <c r="E41" s="8"/>
    </row>
    <row r="42" spans="1:5">
      <c r="A42" s="23" t="s">
        <v>154</v>
      </c>
      <c r="B42" s="24">
        <v>1344</v>
      </c>
      <c r="C42" s="24">
        <v>7</v>
      </c>
      <c r="D42" s="24">
        <v>1074</v>
      </c>
      <c r="E42" s="24">
        <v>263</v>
      </c>
    </row>
    <row r="43" spans="1:5">
      <c r="A43" s="23" t="s">
        <v>155</v>
      </c>
      <c r="B43" s="24">
        <v>1107</v>
      </c>
      <c r="C43" s="24">
        <v>12</v>
      </c>
      <c r="D43" s="24">
        <v>910</v>
      </c>
      <c r="E43" s="24">
        <v>185</v>
      </c>
    </row>
    <row r="44" spans="1:5">
      <c r="A44" s="23" t="s">
        <v>156</v>
      </c>
      <c r="B44" s="24">
        <v>1006</v>
      </c>
      <c r="C44" s="24">
        <v>22</v>
      </c>
      <c r="D44" s="24">
        <v>826</v>
      </c>
      <c r="E44" s="24">
        <v>158</v>
      </c>
    </row>
    <row r="45" spans="1:5">
      <c r="A45" s="23" t="s">
        <v>157</v>
      </c>
      <c r="B45" s="24">
        <v>541</v>
      </c>
      <c r="C45" s="24">
        <v>6</v>
      </c>
      <c r="D45" s="24">
        <v>431</v>
      </c>
      <c r="E45" s="24">
        <v>104</v>
      </c>
    </row>
    <row r="46" spans="1:5">
      <c r="A46" s="23" t="s">
        <v>158</v>
      </c>
      <c r="B46" s="24">
        <v>1510</v>
      </c>
      <c r="C46" s="24">
        <v>13</v>
      </c>
      <c r="D46" s="24">
        <v>1227</v>
      </c>
      <c r="E46" s="24">
        <v>270</v>
      </c>
    </row>
    <row r="47" spans="1:5">
      <c r="A47" s="23" t="s">
        <v>159</v>
      </c>
      <c r="B47" s="24">
        <v>1011</v>
      </c>
      <c r="C47" s="24">
        <v>14</v>
      </c>
      <c r="D47" s="24">
        <v>857</v>
      </c>
      <c r="E47" s="24">
        <v>140</v>
      </c>
    </row>
    <row r="48" spans="1:5">
      <c r="A48" s="23" t="s">
        <v>160</v>
      </c>
      <c r="B48" s="24">
        <v>1234</v>
      </c>
      <c r="C48" s="24">
        <v>10</v>
      </c>
      <c r="D48" s="24">
        <v>1014</v>
      </c>
      <c r="E48" s="24">
        <v>210</v>
      </c>
    </row>
    <row r="49" spans="1:5">
      <c r="A49" s="23" t="s">
        <v>161</v>
      </c>
      <c r="B49" s="24">
        <v>443</v>
      </c>
      <c r="C49" s="24">
        <v>3</v>
      </c>
      <c r="D49" s="24">
        <v>345</v>
      </c>
      <c r="E49" s="24">
        <v>95</v>
      </c>
    </row>
    <row r="50" spans="1:5">
      <c r="A50" s="23" t="s">
        <v>162</v>
      </c>
      <c r="B50" s="24">
        <v>1237</v>
      </c>
      <c r="C50" s="24">
        <v>7</v>
      </c>
      <c r="D50" s="24">
        <v>1015</v>
      </c>
      <c r="E50" s="24">
        <v>215</v>
      </c>
    </row>
    <row r="51" spans="1:5">
      <c r="A51" s="23" t="s">
        <v>152</v>
      </c>
      <c r="B51" s="24">
        <v>81</v>
      </c>
      <c r="C51" s="24">
        <v>3</v>
      </c>
      <c r="D51" s="24">
        <v>66</v>
      </c>
      <c r="E51" s="24">
        <v>12</v>
      </c>
    </row>
    <row r="52" spans="1:5">
      <c r="A52" s="23" t="s">
        <v>163</v>
      </c>
      <c r="B52" s="24">
        <v>67</v>
      </c>
      <c r="C52" s="24">
        <v>1</v>
      </c>
      <c r="D52" s="24">
        <v>59</v>
      </c>
      <c r="E52" s="24">
        <v>7</v>
      </c>
    </row>
    <row r="53" spans="1:5">
      <c r="A53" s="23" t="s">
        <v>128</v>
      </c>
      <c r="B53" s="24">
        <v>52</v>
      </c>
      <c r="C53" s="24">
        <v>1</v>
      </c>
      <c r="D53" s="24">
        <v>34</v>
      </c>
      <c r="E53" s="24">
        <v>17</v>
      </c>
    </row>
    <row r="54" spans="1:5">
      <c r="A54" s="8" t="s">
        <v>164</v>
      </c>
      <c r="B54" s="8"/>
      <c r="C54" s="8"/>
      <c r="D54" s="8"/>
      <c r="E54" s="8"/>
    </row>
    <row r="55" spans="1:5">
      <c r="A55" s="23" t="s">
        <v>165</v>
      </c>
      <c r="B55" s="24">
        <v>209</v>
      </c>
      <c r="C55" s="24">
        <v>2</v>
      </c>
      <c r="D55" s="24">
        <v>157</v>
      </c>
      <c r="E55" s="24">
        <v>50</v>
      </c>
    </row>
    <row r="56" spans="1:5">
      <c r="A56" s="23" t="s">
        <v>166</v>
      </c>
      <c r="B56" s="24">
        <v>1043</v>
      </c>
      <c r="C56" s="24">
        <v>6</v>
      </c>
      <c r="D56" s="24">
        <v>859</v>
      </c>
      <c r="E56" s="24">
        <v>178</v>
      </c>
    </row>
    <row r="57" spans="1:5">
      <c r="A57" s="23" t="s">
        <v>167</v>
      </c>
      <c r="B57" s="24">
        <v>963</v>
      </c>
      <c r="C57" s="24">
        <v>11</v>
      </c>
      <c r="D57" s="24">
        <v>783</v>
      </c>
      <c r="E57" s="24">
        <v>169</v>
      </c>
    </row>
    <row r="58" spans="1:5">
      <c r="A58" s="23" t="s">
        <v>168</v>
      </c>
      <c r="B58" s="24">
        <v>338</v>
      </c>
      <c r="C58" s="24">
        <v>14</v>
      </c>
      <c r="D58" s="24">
        <v>278</v>
      </c>
      <c r="E58" s="24">
        <v>46</v>
      </c>
    </row>
    <row r="59" spans="1:5">
      <c r="A59" s="23" t="s">
        <v>169</v>
      </c>
      <c r="B59" s="24">
        <v>94</v>
      </c>
      <c r="C59" s="24">
        <v>4</v>
      </c>
      <c r="D59" s="24">
        <v>80</v>
      </c>
      <c r="E59" s="24">
        <v>10</v>
      </c>
    </row>
    <row r="60" spans="1:5">
      <c r="A60" s="23" t="s">
        <v>128</v>
      </c>
      <c r="B60" s="24">
        <v>30</v>
      </c>
      <c r="C60" s="24">
        <v>2</v>
      </c>
      <c r="D60" s="24">
        <v>19</v>
      </c>
      <c r="E60" s="24">
        <v>9</v>
      </c>
    </row>
    <row r="61" spans="1:5">
      <c r="A61" s="8" t="s">
        <v>170</v>
      </c>
      <c r="B61" s="8"/>
      <c r="C61" s="8"/>
      <c r="D61" s="8"/>
      <c r="E61" s="8"/>
    </row>
    <row r="62" spans="1:5">
      <c r="A62" s="23" t="s">
        <v>171</v>
      </c>
      <c r="B62" s="24">
        <v>386</v>
      </c>
      <c r="C62" s="24">
        <v>17</v>
      </c>
      <c r="D62" s="24">
        <v>289</v>
      </c>
      <c r="E62" s="24">
        <v>80</v>
      </c>
    </row>
    <row r="63" spans="1:5">
      <c r="A63" s="23" t="s">
        <v>172</v>
      </c>
      <c r="B63" s="24">
        <v>919</v>
      </c>
      <c r="C63" s="24">
        <v>11</v>
      </c>
      <c r="D63" s="24">
        <v>751</v>
      </c>
      <c r="E63" s="24">
        <v>157</v>
      </c>
    </row>
    <row r="64" spans="1:5">
      <c r="A64" s="23" t="s">
        <v>173</v>
      </c>
      <c r="B64" s="24">
        <v>978</v>
      </c>
      <c r="C64" s="24">
        <v>7</v>
      </c>
      <c r="D64" s="24">
        <v>810</v>
      </c>
      <c r="E64" s="24">
        <v>161</v>
      </c>
    </row>
    <row r="65" spans="1:5">
      <c r="A65" s="23" t="s">
        <v>174</v>
      </c>
      <c r="B65" s="24">
        <v>347</v>
      </c>
      <c r="C65" s="24">
        <v>2</v>
      </c>
      <c r="D65" s="24">
        <v>301</v>
      </c>
      <c r="E65" s="24">
        <v>44</v>
      </c>
    </row>
    <row r="66" spans="1:5">
      <c r="A66" s="23" t="s">
        <v>128</v>
      </c>
      <c r="B66" s="24">
        <v>47</v>
      </c>
      <c r="C66" s="24">
        <v>2</v>
      </c>
      <c r="D66" s="24">
        <v>25</v>
      </c>
      <c r="E66" s="24">
        <v>20</v>
      </c>
    </row>
    <row r="67" spans="1:5">
      <c r="A67" s="8" t="s">
        <v>175</v>
      </c>
      <c r="B67" s="8"/>
      <c r="C67" s="8"/>
      <c r="D67" s="8"/>
      <c r="E67" s="8"/>
    </row>
    <row r="68" spans="1:5">
      <c r="A68" s="23" t="s">
        <v>176</v>
      </c>
      <c r="B68" s="24">
        <v>425</v>
      </c>
      <c r="C68" s="24">
        <v>3</v>
      </c>
      <c r="D68" s="24">
        <v>357</v>
      </c>
      <c r="E68" s="24">
        <v>65</v>
      </c>
    </row>
    <row r="69" spans="1:5">
      <c r="A69" s="23" t="s">
        <v>177</v>
      </c>
      <c r="B69" s="24">
        <v>811</v>
      </c>
      <c r="C69" s="24">
        <v>3</v>
      </c>
      <c r="D69" s="24">
        <v>648</v>
      </c>
      <c r="E69" s="24">
        <v>160</v>
      </c>
    </row>
    <row r="70" spans="1:5">
      <c r="A70" s="23" t="s">
        <v>178</v>
      </c>
      <c r="B70" s="24">
        <v>207</v>
      </c>
      <c r="C70" s="24">
        <v>2</v>
      </c>
      <c r="D70" s="24">
        <v>162</v>
      </c>
      <c r="E70" s="24">
        <v>43</v>
      </c>
    </row>
    <row r="71" spans="1:5">
      <c r="A71" s="23" t="s">
        <v>179</v>
      </c>
      <c r="B71" s="24">
        <v>154</v>
      </c>
      <c r="C71" s="24">
        <v>0</v>
      </c>
      <c r="D71" s="24">
        <v>127</v>
      </c>
      <c r="E71" s="24">
        <v>27</v>
      </c>
    </row>
    <row r="72" spans="1:5">
      <c r="A72" s="23" t="s">
        <v>180</v>
      </c>
      <c r="B72" s="24">
        <v>318</v>
      </c>
      <c r="C72" s="24">
        <v>0</v>
      </c>
      <c r="D72" s="24">
        <v>267</v>
      </c>
      <c r="E72" s="24">
        <v>51</v>
      </c>
    </row>
    <row r="73" spans="1:5">
      <c r="A73" s="23" t="s">
        <v>181</v>
      </c>
      <c r="B73" s="24">
        <v>203</v>
      </c>
      <c r="C73" s="24">
        <v>1</v>
      </c>
      <c r="D73" s="24">
        <v>168</v>
      </c>
      <c r="E73" s="24">
        <v>34</v>
      </c>
    </row>
    <row r="74" spans="1:5">
      <c r="A74" s="23" t="s">
        <v>182</v>
      </c>
      <c r="B74" s="24">
        <v>79</v>
      </c>
      <c r="C74" s="24">
        <v>2</v>
      </c>
      <c r="D74" s="24">
        <v>63</v>
      </c>
      <c r="E74" s="24">
        <v>14</v>
      </c>
    </row>
    <row r="75" spans="1:5">
      <c r="A75" s="23" t="s">
        <v>183</v>
      </c>
      <c r="B75" s="24">
        <v>68</v>
      </c>
      <c r="C75" s="24">
        <v>1</v>
      </c>
      <c r="D75" s="24">
        <v>56</v>
      </c>
      <c r="E75" s="24">
        <v>11</v>
      </c>
    </row>
    <row r="76" spans="1:5">
      <c r="A76" s="23" t="s">
        <v>184</v>
      </c>
      <c r="B76" s="24">
        <v>586</v>
      </c>
      <c r="C76" s="24">
        <v>2</v>
      </c>
      <c r="D76" s="24">
        <v>469</v>
      </c>
      <c r="E76" s="24">
        <v>115</v>
      </c>
    </row>
    <row r="77" spans="1:5">
      <c r="A77" s="23" t="s">
        <v>185</v>
      </c>
      <c r="B77" s="24">
        <v>276</v>
      </c>
      <c r="C77" s="24">
        <v>3</v>
      </c>
      <c r="D77" s="24">
        <v>224</v>
      </c>
      <c r="E77" s="24">
        <v>49</v>
      </c>
    </row>
    <row r="78" spans="1:5">
      <c r="A78" s="23" t="s">
        <v>152</v>
      </c>
      <c r="B78" s="24">
        <v>197</v>
      </c>
      <c r="C78" s="24">
        <v>10</v>
      </c>
      <c r="D78" s="24">
        <v>154</v>
      </c>
      <c r="E78" s="24">
        <v>33</v>
      </c>
    </row>
    <row r="79" spans="1:5">
      <c r="A79" s="23" t="s">
        <v>186</v>
      </c>
      <c r="B79" s="24">
        <v>944</v>
      </c>
      <c r="C79" s="24">
        <v>17</v>
      </c>
      <c r="D79" s="24">
        <v>803</v>
      </c>
      <c r="E79" s="24">
        <v>124</v>
      </c>
    </row>
    <row r="80" spans="1:5">
      <c r="A80" s="23" t="s">
        <v>128</v>
      </c>
      <c r="B80" s="24">
        <v>41</v>
      </c>
      <c r="C80" s="24">
        <v>1</v>
      </c>
      <c r="D80" s="24">
        <v>16</v>
      </c>
      <c r="E80" s="24">
        <v>24</v>
      </c>
    </row>
    <row r="81" spans="1:5">
      <c r="A81" s="8" t="s">
        <v>187</v>
      </c>
      <c r="B81" s="8"/>
      <c r="C81" s="8"/>
      <c r="D81" s="8"/>
      <c r="E81" s="8"/>
    </row>
    <row r="82" spans="1:5">
      <c r="A82" s="23" t="s">
        <v>188</v>
      </c>
      <c r="B82" s="24">
        <v>2041</v>
      </c>
      <c r="C82" s="24">
        <v>6</v>
      </c>
      <c r="D82" s="24">
        <v>1623</v>
      </c>
      <c r="E82" s="24">
        <v>412</v>
      </c>
    </row>
    <row r="83" spans="1:5">
      <c r="A83" s="23" t="s">
        <v>189</v>
      </c>
      <c r="B83" s="24">
        <v>221</v>
      </c>
      <c r="C83" s="24">
        <v>1</v>
      </c>
      <c r="D83" s="24">
        <v>202</v>
      </c>
      <c r="E83" s="24">
        <v>18</v>
      </c>
    </row>
    <row r="84" spans="1:5">
      <c r="A84" s="23" t="s">
        <v>190</v>
      </c>
      <c r="B84" s="24">
        <v>64</v>
      </c>
      <c r="C84" s="24">
        <v>6</v>
      </c>
      <c r="D84" s="24">
        <v>57</v>
      </c>
      <c r="E84" s="24">
        <v>1</v>
      </c>
    </row>
    <row r="85" spans="1:5">
      <c r="A85" s="23" t="s">
        <v>191</v>
      </c>
      <c r="B85" s="24">
        <v>158</v>
      </c>
      <c r="C85" s="24">
        <v>15</v>
      </c>
      <c r="D85" s="24">
        <v>139</v>
      </c>
      <c r="E85" s="24">
        <v>4</v>
      </c>
    </row>
    <row r="86" spans="1:5">
      <c r="A86" s="23" t="s">
        <v>192</v>
      </c>
      <c r="B86" s="24">
        <v>120</v>
      </c>
      <c r="C86" s="24">
        <v>8</v>
      </c>
      <c r="D86" s="24">
        <v>108</v>
      </c>
      <c r="E86" s="24">
        <v>4</v>
      </c>
    </row>
    <row r="87" spans="1:5">
      <c r="A87" s="23" t="s">
        <v>193</v>
      </c>
      <c r="B87" s="24">
        <v>10</v>
      </c>
      <c r="C87" s="24">
        <v>0</v>
      </c>
      <c r="D87" s="24">
        <v>10</v>
      </c>
      <c r="E87" s="24">
        <v>0</v>
      </c>
    </row>
    <row r="88" spans="1:5">
      <c r="A88" s="23" t="s">
        <v>152</v>
      </c>
      <c r="B88" s="24">
        <v>39</v>
      </c>
      <c r="C88" s="24">
        <v>2</v>
      </c>
      <c r="D88" s="24">
        <v>35</v>
      </c>
      <c r="E88" s="24">
        <v>2</v>
      </c>
    </row>
    <row r="89" spans="1:5">
      <c r="A89" s="23" t="s">
        <v>128</v>
      </c>
      <c r="B89" s="24">
        <v>24</v>
      </c>
      <c r="C89" s="24">
        <v>1</v>
      </c>
      <c r="D89" s="24">
        <v>2</v>
      </c>
      <c r="E89" s="24">
        <v>21</v>
      </c>
    </row>
    <row r="90" spans="1:5">
      <c r="A90" s="8" t="s">
        <v>194</v>
      </c>
      <c r="B90" s="8"/>
      <c r="C90" s="8"/>
      <c r="D90" s="8"/>
      <c r="E90" s="8"/>
    </row>
    <row r="91" spans="1:5">
      <c r="A91" s="23" t="s">
        <v>195</v>
      </c>
      <c r="B91" s="24">
        <v>1341</v>
      </c>
      <c r="C91" s="24">
        <v>16</v>
      </c>
      <c r="D91" s="24">
        <v>1102</v>
      </c>
      <c r="E91" s="24">
        <v>223</v>
      </c>
    </row>
    <row r="92" spans="1:5">
      <c r="A92" s="23" t="s">
        <v>196</v>
      </c>
      <c r="B92" s="24">
        <v>523</v>
      </c>
      <c r="C92" s="24">
        <v>6</v>
      </c>
      <c r="D92" s="24">
        <v>408</v>
      </c>
      <c r="E92" s="24">
        <v>109</v>
      </c>
    </row>
    <row r="93" spans="1:5">
      <c r="A93" s="23" t="s">
        <v>197</v>
      </c>
      <c r="B93" s="24">
        <v>116</v>
      </c>
      <c r="C93" s="24">
        <v>0</v>
      </c>
      <c r="D93" s="24">
        <v>102</v>
      </c>
      <c r="E93" s="24">
        <v>14</v>
      </c>
    </row>
    <row r="94" spans="1:5">
      <c r="A94" s="23" t="s">
        <v>198</v>
      </c>
      <c r="B94" s="24">
        <v>25</v>
      </c>
      <c r="C94" s="24">
        <v>0</v>
      </c>
      <c r="D94" s="24">
        <v>19</v>
      </c>
      <c r="E94" s="24">
        <v>6</v>
      </c>
    </row>
    <row r="95" spans="1:5">
      <c r="A95" s="23" t="s">
        <v>199</v>
      </c>
      <c r="B95" s="24">
        <v>68</v>
      </c>
      <c r="C95" s="24">
        <v>0</v>
      </c>
      <c r="D95" s="24">
        <v>56</v>
      </c>
      <c r="E95" s="24">
        <v>12</v>
      </c>
    </row>
    <row r="96" spans="1:5">
      <c r="A96" s="23" t="s">
        <v>200</v>
      </c>
      <c r="B96" s="24">
        <v>1248</v>
      </c>
      <c r="C96" s="24">
        <v>8</v>
      </c>
      <c r="D96" s="24">
        <v>1047</v>
      </c>
      <c r="E96" s="24">
        <v>193</v>
      </c>
    </row>
    <row r="97" spans="1:5">
      <c r="A97" s="23" t="s">
        <v>201</v>
      </c>
      <c r="B97" s="24">
        <v>725</v>
      </c>
      <c r="C97" s="24">
        <v>2</v>
      </c>
      <c r="D97" s="24">
        <v>587</v>
      </c>
      <c r="E97" s="24">
        <v>136</v>
      </c>
    </row>
    <row r="98" spans="1:5">
      <c r="A98" s="23" t="s">
        <v>202</v>
      </c>
      <c r="B98" s="24">
        <v>550</v>
      </c>
      <c r="C98" s="24">
        <v>10</v>
      </c>
      <c r="D98" s="24">
        <v>439</v>
      </c>
      <c r="E98" s="24">
        <v>101</v>
      </c>
    </row>
    <row r="99" spans="1:5">
      <c r="A99" s="23" t="s">
        <v>203</v>
      </c>
      <c r="B99" s="24">
        <v>563</v>
      </c>
      <c r="C99" s="24">
        <v>9</v>
      </c>
      <c r="D99" s="24">
        <v>480</v>
      </c>
      <c r="E99" s="24">
        <v>74</v>
      </c>
    </row>
    <row r="100" spans="1:5">
      <c r="A100" s="23" t="s">
        <v>204</v>
      </c>
      <c r="B100" s="24">
        <v>319</v>
      </c>
      <c r="C100" s="24">
        <v>7</v>
      </c>
      <c r="D100" s="24">
        <v>241</v>
      </c>
      <c r="E100" s="24">
        <v>71</v>
      </c>
    </row>
    <row r="101" spans="1:5">
      <c r="A101" s="23" t="s">
        <v>205</v>
      </c>
      <c r="B101" s="24">
        <v>6</v>
      </c>
      <c r="C101" s="24">
        <v>0</v>
      </c>
      <c r="D101" s="24">
        <v>3</v>
      </c>
      <c r="E101" s="24">
        <v>3</v>
      </c>
    </row>
    <row r="102" spans="1:5">
      <c r="A102" s="23" t="s">
        <v>206</v>
      </c>
      <c r="B102" s="24">
        <v>42</v>
      </c>
      <c r="C102" s="24">
        <v>1</v>
      </c>
      <c r="D102" s="24">
        <v>38</v>
      </c>
      <c r="E102" s="24">
        <v>3</v>
      </c>
    </row>
    <row r="103" spans="1:5">
      <c r="A103" s="23" t="s">
        <v>152</v>
      </c>
      <c r="B103" s="24">
        <v>39</v>
      </c>
      <c r="C103" s="24">
        <v>1</v>
      </c>
      <c r="D103" s="24">
        <v>35</v>
      </c>
      <c r="E103" s="24">
        <v>3</v>
      </c>
    </row>
    <row r="104" spans="1:5">
      <c r="A104" s="23" t="s">
        <v>128</v>
      </c>
      <c r="B104" s="24">
        <v>193</v>
      </c>
      <c r="C104" s="24">
        <v>6</v>
      </c>
      <c r="D104" s="24">
        <v>137</v>
      </c>
      <c r="E104" s="24">
        <v>50</v>
      </c>
    </row>
    <row r="105" spans="1:5">
      <c r="A105" s="8" t="s">
        <v>207</v>
      </c>
      <c r="B105" s="8"/>
      <c r="C105" s="8"/>
      <c r="D105" s="8"/>
      <c r="E105" s="8"/>
    </row>
    <row r="106" spans="1:5">
      <c r="A106" s="23" t="s">
        <v>208</v>
      </c>
      <c r="B106" s="24">
        <v>1480</v>
      </c>
      <c r="C106" s="24">
        <v>15</v>
      </c>
      <c r="D106" s="24">
        <v>1209</v>
      </c>
      <c r="E106" s="24">
        <v>256</v>
      </c>
    </row>
    <row r="107" spans="1:5">
      <c r="A107" s="23" t="s">
        <v>209</v>
      </c>
      <c r="B107" s="24">
        <v>1280</v>
      </c>
      <c r="C107" s="24">
        <v>9</v>
      </c>
      <c r="D107" s="24">
        <v>1065</v>
      </c>
      <c r="E107" s="24">
        <v>206</v>
      </c>
    </row>
    <row r="108" spans="1:5">
      <c r="A108" s="23" t="s">
        <v>210</v>
      </c>
      <c r="B108" s="24">
        <v>1167</v>
      </c>
      <c r="C108" s="24">
        <v>16</v>
      </c>
      <c r="D108" s="24">
        <v>960</v>
      </c>
      <c r="E108" s="24">
        <v>191</v>
      </c>
    </row>
    <row r="109" spans="1:5">
      <c r="A109" s="23" t="s">
        <v>211</v>
      </c>
      <c r="B109" s="24">
        <v>715</v>
      </c>
      <c r="C109" s="24">
        <v>5</v>
      </c>
      <c r="D109" s="24">
        <v>568</v>
      </c>
      <c r="E109" s="24">
        <v>142</v>
      </c>
    </row>
    <row r="110" spans="1:5">
      <c r="A110" s="23" t="s">
        <v>212</v>
      </c>
      <c r="B110" s="24">
        <v>387</v>
      </c>
      <c r="C110" s="24">
        <v>6</v>
      </c>
      <c r="D110" s="24">
        <v>318</v>
      </c>
      <c r="E110" s="24">
        <v>63</v>
      </c>
    </row>
    <row r="111" spans="1:5">
      <c r="A111" s="23" t="s">
        <v>213</v>
      </c>
      <c r="B111" s="24">
        <v>404</v>
      </c>
      <c r="C111" s="24">
        <v>20</v>
      </c>
      <c r="D111" s="24">
        <v>331</v>
      </c>
      <c r="E111" s="24">
        <v>53</v>
      </c>
    </row>
    <row r="112" spans="1:5">
      <c r="A112" s="23" t="s">
        <v>214</v>
      </c>
      <c r="B112" s="24">
        <v>595</v>
      </c>
      <c r="C112" s="24">
        <v>2</v>
      </c>
      <c r="D112" s="24">
        <v>485</v>
      </c>
      <c r="E112" s="24">
        <v>108</v>
      </c>
    </row>
    <row r="113" spans="1:5">
      <c r="A113" s="23" t="s">
        <v>215</v>
      </c>
      <c r="B113" s="24">
        <v>215</v>
      </c>
      <c r="C113" s="24">
        <v>2</v>
      </c>
      <c r="D113" s="24">
        <v>165</v>
      </c>
      <c r="E113" s="24">
        <v>48</v>
      </c>
    </row>
    <row r="114" spans="1:5">
      <c r="A114" s="23" t="s">
        <v>216</v>
      </c>
      <c r="B114" s="24">
        <v>248</v>
      </c>
      <c r="C114" s="24">
        <v>4</v>
      </c>
      <c r="D114" s="24">
        <v>198</v>
      </c>
      <c r="E114" s="24">
        <v>46</v>
      </c>
    </row>
    <row r="115" spans="1:5">
      <c r="A115" s="23" t="s">
        <v>217</v>
      </c>
      <c r="B115" s="24">
        <v>255</v>
      </c>
      <c r="C115" s="24">
        <v>5</v>
      </c>
      <c r="D115" s="24">
        <v>199</v>
      </c>
      <c r="E115" s="24">
        <v>51</v>
      </c>
    </row>
    <row r="116" spans="1:5">
      <c r="A116" s="23" t="s">
        <v>218</v>
      </c>
      <c r="B116" s="24">
        <v>291</v>
      </c>
      <c r="C116" s="24">
        <v>4</v>
      </c>
      <c r="D116" s="24">
        <v>244</v>
      </c>
      <c r="E116" s="24">
        <v>43</v>
      </c>
    </row>
    <row r="117" spans="1:5">
      <c r="A117" s="23" t="s">
        <v>219</v>
      </c>
      <c r="B117" s="24">
        <v>338</v>
      </c>
      <c r="C117" s="24">
        <v>3</v>
      </c>
      <c r="D117" s="24">
        <v>277</v>
      </c>
      <c r="E117" s="24">
        <v>58</v>
      </c>
    </row>
    <row r="118" spans="1:5">
      <c r="A118" s="23" t="s">
        <v>220</v>
      </c>
      <c r="B118" s="24">
        <v>812</v>
      </c>
      <c r="C118" s="24">
        <v>7</v>
      </c>
      <c r="D118" s="24">
        <v>656</v>
      </c>
      <c r="E118" s="24">
        <v>149</v>
      </c>
    </row>
    <row r="119" spans="1:5">
      <c r="A119" s="23" t="s">
        <v>221</v>
      </c>
      <c r="B119" s="24">
        <v>816</v>
      </c>
      <c r="C119" s="24">
        <v>4</v>
      </c>
      <c r="D119" s="24">
        <v>666</v>
      </c>
      <c r="E119" s="24">
        <v>146</v>
      </c>
    </row>
    <row r="120" spans="1:5">
      <c r="A120" s="23" t="s">
        <v>152</v>
      </c>
      <c r="B120" s="24">
        <v>69</v>
      </c>
      <c r="C120" s="24">
        <v>2</v>
      </c>
      <c r="D120" s="24">
        <v>63</v>
      </c>
      <c r="E120" s="24">
        <v>4</v>
      </c>
    </row>
    <row r="121" spans="1:5">
      <c r="A121" s="23" t="s">
        <v>222</v>
      </c>
      <c r="B121" s="24">
        <v>246</v>
      </c>
      <c r="C121" s="24">
        <v>4</v>
      </c>
      <c r="D121" s="24">
        <v>198</v>
      </c>
      <c r="E121" s="24">
        <v>44</v>
      </c>
    </row>
    <row r="122" spans="1:5">
      <c r="A122" s="26" t="s">
        <v>128</v>
      </c>
      <c r="B122" s="27">
        <v>47</v>
      </c>
      <c r="C122" s="27">
        <v>2</v>
      </c>
      <c r="D122" s="27">
        <v>23</v>
      </c>
      <c r="E122" s="27">
        <v>22</v>
      </c>
    </row>
  </sheetData>
  <phoneticPr fontId="2"/>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82A17-25ED-48A2-9567-4CB1ECCB1A5D}">
  <sheetPr codeName="Sheet34"/>
  <dimension ref="A1:G123"/>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HYPERLINK("#'目次'!B40","[34]")</f>
        <v>[34]</v>
      </c>
    </row>
    <row r="3" spans="1:7">
      <c r="A3" s="6" t="s">
        <v>114</v>
      </c>
      <c r="B3" s="7" t="s">
        <v>398</v>
      </c>
    </row>
    <row r="4" spans="1:7">
      <c r="A4" s="6" t="s">
        <v>114</v>
      </c>
      <c r="B4" s="7" t="s">
        <v>399</v>
      </c>
    </row>
    <row r="5" spans="1:7">
      <c r="A5" s="6" t="s">
        <v>114</v>
      </c>
      <c r="B5" s="7" t="s">
        <v>400</v>
      </c>
    </row>
    <row r="6" spans="1:7" s="21" customFormat="1" ht="48">
      <c r="A6" s="19" t="s">
        <v>114</v>
      </c>
      <c r="B6" s="20" t="s">
        <v>118</v>
      </c>
      <c r="C6" s="20" t="s">
        <v>401</v>
      </c>
      <c r="D6" s="20" t="s">
        <v>402</v>
      </c>
      <c r="E6" s="20" t="s">
        <v>403</v>
      </c>
      <c r="F6" s="20" t="s">
        <v>152</v>
      </c>
      <c r="G6" s="20" t="s">
        <v>128</v>
      </c>
    </row>
    <row r="7" spans="1:7">
      <c r="A7" s="22" t="s">
        <v>121</v>
      </c>
      <c r="B7" s="9">
        <v>39</v>
      </c>
      <c r="C7" s="9">
        <v>24</v>
      </c>
      <c r="D7" s="9">
        <v>11</v>
      </c>
      <c r="E7" s="9">
        <v>8</v>
      </c>
      <c r="F7" s="9">
        <v>10</v>
      </c>
      <c r="G7" s="9">
        <v>1</v>
      </c>
    </row>
    <row r="8" spans="1:7">
      <c r="A8" s="8" t="s">
        <v>122</v>
      </c>
      <c r="B8" s="8"/>
      <c r="C8" s="8"/>
      <c r="D8" s="8"/>
      <c r="E8" s="8"/>
      <c r="F8" s="8"/>
      <c r="G8" s="8"/>
    </row>
    <row r="9" spans="1:7">
      <c r="A9" s="23" t="s">
        <v>123</v>
      </c>
      <c r="B9" s="24">
        <v>4</v>
      </c>
      <c r="C9" s="24">
        <v>3</v>
      </c>
      <c r="D9" s="24">
        <v>0</v>
      </c>
      <c r="E9" s="24">
        <v>0</v>
      </c>
      <c r="F9" s="24">
        <v>1</v>
      </c>
      <c r="G9" s="24">
        <v>0</v>
      </c>
    </row>
    <row r="10" spans="1:7">
      <c r="A10" s="23" t="s">
        <v>124</v>
      </c>
      <c r="B10" s="24">
        <v>0</v>
      </c>
      <c r="C10" s="24">
        <v>0</v>
      </c>
      <c r="D10" s="24">
        <v>0</v>
      </c>
      <c r="E10" s="24">
        <v>0</v>
      </c>
      <c r="F10" s="24">
        <v>0</v>
      </c>
      <c r="G10" s="24">
        <v>0</v>
      </c>
    </row>
    <row r="11" spans="1:7">
      <c r="A11" s="23" t="s">
        <v>125</v>
      </c>
      <c r="B11" s="24">
        <v>10</v>
      </c>
      <c r="C11" s="24">
        <v>4</v>
      </c>
      <c r="D11" s="24">
        <v>2</v>
      </c>
      <c r="E11" s="24">
        <v>3</v>
      </c>
      <c r="F11" s="24">
        <v>5</v>
      </c>
      <c r="G11" s="24">
        <v>0</v>
      </c>
    </row>
    <row r="12" spans="1:7">
      <c r="A12" s="23" t="s">
        <v>126</v>
      </c>
      <c r="B12" s="24">
        <v>17</v>
      </c>
      <c r="C12" s="24">
        <v>10</v>
      </c>
      <c r="D12" s="24">
        <v>6</v>
      </c>
      <c r="E12" s="24">
        <v>2</v>
      </c>
      <c r="F12" s="24">
        <v>3</v>
      </c>
      <c r="G12" s="24">
        <v>1</v>
      </c>
    </row>
    <row r="13" spans="1:7">
      <c r="A13" s="23" t="s">
        <v>127</v>
      </c>
      <c r="B13" s="24">
        <v>7</v>
      </c>
      <c r="C13" s="24">
        <v>7</v>
      </c>
      <c r="D13" s="24">
        <v>3</v>
      </c>
      <c r="E13" s="24">
        <v>3</v>
      </c>
      <c r="F13" s="24">
        <v>0</v>
      </c>
      <c r="G13" s="24">
        <v>0</v>
      </c>
    </row>
    <row r="14" spans="1:7">
      <c r="A14" s="23" t="s">
        <v>128</v>
      </c>
      <c r="B14" s="24">
        <v>1</v>
      </c>
      <c r="C14" s="24">
        <v>0</v>
      </c>
      <c r="D14" s="24">
        <v>0</v>
      </c>
      <c r="E14" s="24">
        <v>0</v>
      </c>
      <c r="F14" s="24">
        <v>1</v>
      </c>
      <c r="G14" s="24">
        <v>0</v>
      </c>
    </row>
    <row r="15" spans="1:7">
      <c r="A15" s="8" t="s">
        <v>129</v>
      </c>
      <c r="B15" s="8"/>
      <c r="C15" s="8"/>
      <c r="D15" s="8"/>
      <c r="E15" s="8"/>
      <c r="F15" s="8"/>
      <c r="G15" s="8"/>
    </row>
    <row r="16" spans="1:7">
      <c r="A16" s="23" t="s">
        <v>130</v>
      </c>
      <c r="B16" s="24">
        <v>4</v>
      </c>
      <c r="C16" s="24">
        <v>3</v>
      </c>
      <c r="D16" s="24">
        <v>0</v>
      </c>
      <c r="E16" s="24">
        <v>0</v>
      </c>
      <c r="F16" s="24">
        <v>1</v>
      </c>
      <c r="G16" s="24">
        <v>0</v>
      </c>
    </row>
    <row r="17" spans="1:7">
      <c r="A17" s="23" t="s">
        <v>131</v>
      </c>
      <c r="B17" s="24">
        <v>14</v>
      </c>
      <c r="C17" s="24">
        <v>9</v>
      </c>
      <c r="D17" s="24">
        <v>2</v>
      </c>
      <c r="E17" s="24">
        <v>3</v>
      </c>
      <c r="F17" s="24">
        <v>2</v>
      </c>
      <c r="G17" s="24">
        <v>1</v>
      </c>
    </row>
    <row r="18" spans="1:7">
      <c r="A18" s="23" t="s">
        <v>132</v>
      </c>
      <c r="B18" s="24">
        <v>17</v>
      </c>
      <c r="C18" s="24">
        <v>9</v>
      </c>
      <c r="D18" s="24">
        <v>6</v>
      </c>
      <c r="E18" s="24">
        <v>4</v>
      </c>
      <c r="F18" s="24">
        <v>5</v>
      </c>
      <c r="G18" s="24">
        <v>0</v>
      </c>
    </row>
    <row r="19" spans="1:7">
      <c r="A19" s="23" t="s">
        <v>133</v>
      </c>
      <c r="B19" s="24">
        <v>4</v>
      </c>
      <c r="C19" s="24">
        <v>3</v>
      </c>
      <c r="D19" s="24">
        <v>3</v>
      </c>
      <c r="E19" s="24">
        <v>1</v>
      </c>
      <c r="F19" s="24">
        <v>2</v>
      </c>
      <c r="G19" s="24">
        <v>0</v>
      </c>
    </row>
    <row r="20" spans="1:7">
      <c r="A20" s="23" t="s">
        <v>128</v>
      </c>
      <c r="B20" s="24">
        <v>0</v>
      </c>
      <c r="C20" s="24">
        <v>0</v>
      </c>
      <c r="D20" s="24">
        <v>0</v>
      </c>
      <c r="E20" s="24">
        <v>0</v>
      </c>
      <c r="F20" s="24">
        <v>0</v>
      </c>
      <c r="G20" s="24">
        <v>0</v>
      </c>
    </row>
    <row r="21" spans="1:7">
      <c r="A21" s="8" t="s">
        <v>134</v>
      </c>
      <c r="B21" s="8"/>
      <c r="C21" s="8"/>
      <c r="D21" s="8"/>
      <c r="E21" s="8"/>
      <c r="F21" s="8"/>
      <c r="G21" s="8"/>
    </row>
    <row r="22" spans="1:7">
      <c r="A22" s="23" t="s">
        <v>135</v>
      </c>
      <c r="B22" s="24">
        <v>11</v>
      </c>
      <c r="C22" s="24">
        <v>7</v>
      </c>
      <c r="D22" s="24">
        <v>3</v>
      </c>
      <c r="E22" s="24">
        <v>2</v>
      </c>
      <c r="F22" s="24">
        <v>2</v>
      </c>
      <c r="G22" s="24">
        <v>0</v>
      </c>
    </row>
    <row r="23" spans="1:7">
      <c r="A23" s="23" t="s">
        <v>136</v>
      </c>
      <c r="B23" s="24">
        <v>6</v>
      </c>
      <c r="C23" s="24">
        <v>4</v>
      </c>
      <c r="D23" s="24">
        <v>2</v>
      </c>
      <c r="E23" s="24">
        <v>1</v>
      </c>
      <c r="F23" s="24">
        <v>1</v>
      </c>
      <c r="G23" s="24">
        <v>0</v>
      </c>
    </row>
    <row r="24" spans="1:7">
      <c r="A24" s="23" t="s">
        <v>137</v>
      </c>
      <c r="B24" s="24">
        <v>4</v>
      </c>
      <c r="C24" s="24">
        <v>3</v>
      </c>
      <c r="D24" s="24">
        <v>1</v>
      </c>
      <c r="E24" s="24">
        <v>0</v>
      </c>
      <c r="F24" s="24">
        <v>1</v>
      </c>
      <c r="G24" s="24">
        <v>0</v>
      </c>
    </row>
    <row r="25" spans="1:7">
      <c r="A25" s="23" t="s">
        <v>138</v>
      </c>
      <c r="B25" s="24">
        <v>3</v>
      </c>
      <c r="C25" s="24">
        <v>3</v>
      </c>
      <c r="D25" s="24">
        <v>2</v>
      </c>
      <c r="E25" s="24">
        <v>1</v>
      </c>
      <c r="F25" s="24">
        <v>0</v>
      </c>
      <c r="G25" s="24">
        <v>0</v>
      </c>
    </row>
    <row r="26" spans="1:7">
      <c r="A26" s="23" t="s">
        <v>139</v>
      </c>
      <c r="B26" s="24">
        <v>3</v>
      </c>
      <c r="C26" s="24">
        <v>0</v>
      </c>
      <c r="D26" s="24">
        <v>0</v>
      </c>
      <c r="E26" s="24">
        <v>1</v>
      </c>
      <c r="F26" s="24">
        <v>1</v>
      </c>
      <c r="G26" s="24">
        <v>1</v>
      </c>
    </row>
    <row r="27" spans="1:7">
      <c r="A27" s="23" t="s">
        <v>140</v>
      </c>
      <c r="B27" s="24">
        <v>2</v>
      </c>
      <c r="C27" s="24">
        <v>2</v>
      </c>
      <c r="D27" s="24">
        <v>1</v>
      </c>
      <c r="E27" s="24">
        <v>1</v>
      </c>
      <c r="F27" s="24">
        <v>1</v>
      </c>
      <c r="G27" s="24">
        <v>0</v>
      </c>
    </row>
    <row r="28" spans="1:7">
      <c r="A28" s="23" t="s">
        <v>141</v>
      </c>
      <c r="B28" s="24">
        <v>8</v>
      </c>
      <c r="C28" s="24">
        <v>4</v>
      </c>
      <c r="D28" s="24">
        <v>2</v>
      </c>
      <c r="E28" s="24">
        <v>2</v>
      </c>
      <c r="F28" s="24">
        <v>3</v>
      </c>
      <c r="G28" s="24">
        <v>0</v>
      </c>
    </row>
    <row r="29" spans="1:7">
      <c r="A29" s="23" t="s">
        <v>142</v>
      </c>
      <c r="B29" s="24">
        <v>2</v>
      </c>
      <c r="C29" s="24">
        <v>1</v>
      </c>
      <c r="D29" s="24">
        <v>0</v>
      </c>
      <c r="E29" s="24">
        <v>0</v>
      </c>
      <c r="F29" s="24">
        <v>1</v>
      </c>
      <c r="G29" s="24">
        <v>0</v>
      </c>
    </row>
    <row r="30" spans="1:7">
      <c r="A30" s="23" t="s">
        <v>128</v>
      </c>
      <c r="B30" s="24">
        <v>0</v>
      </c>
      <c r="C30" s="24">
        <v>0</v>
      </c>
      <c r="D30" s="24">
        <v>0</v>
      </c>
      <c r="E30" s="24">
        <v>0</v>
      </c>
      <c r="F30" s="24">
        <v>0</v>
      </c>
      <c r="G30" s="24">
        <v>0</v>
      </c>
    </row>
    <row r="31" spans="1:7">
      <c r="A31" s="8" t="s">
        <v>143</v>
      </c>
      <c r="B31" s="8"/>
      <c r="C31" s="8"/>
      <c r="D31" s="8"/>
      <c r="E31" s="8"/>
      <c r="F31" s="8"/>
      <c r="G31" s="8"/>
    </row>
    <row r="32" spans="1:7">
      <c r="A32" s="23" t="s">
        <v>144</v>
      </c>
      <c r="B32" s="24">
        <v>5</v>
      </c>
      <c r="C32" s="24">
        <v>3</v>
      </c>
      <c r="D32" s="24">
        <v>1</v>
      </c>
      <c r="E32" s="24">
        <v>0</v>
      </c>
      <c r="F32" s="24">
        <v>0</v>
      </c>
      <c r="G32" s="24">
        <v>1</v>
      </c>
    </row>
    <row r="33" spans="1:7">
      <c r="A33" s="23" t="s">
        <v>145</v>
      </c>
      <c r="B33" s="24">
        <v>1</v>
      </c>
      <c r="C33" s="24">
        <v>1</v>
      </c>
      <c r="D33" s="24">
        <v>0</v>
      </c>
      <c r="E33" s="24">
        <v>0</v>
      </c>
      <c r="F33" s="24">
        <v>0</v>
      </c>
      <c r="G33" s="24">
        <v>0</v>
      </c>
    </row>
    <row r="34" spans="1:7">
      <c r="A34" s="23" t="s">
        <v>146</v>
      </c>
      <c r="B34" s="24">
        <v>6</v>
      </c>
      <c r="C34" s="24">
        <v>5</v>
      </c>
      <c r="D34" s="24">
        <v>0</v>
      </c>
      <c r="E34" s="24">
        <v>0</v>
      </c>
      <c r="F34" s="24">
        <v>1</v>
      </c>
      <c r="G34" s="24">
        <v>0</v>
      </c>
    </row>
    <row r="35" spans="1:7">
      <c r="A35" s="23" t="s">
        <v>147</v>
      </c>
      <c r="B35" s="24">
        <v>2</v>
      </c>
      <c r="C35" s="24">
        <v>2</v>
      </c>
      <c r="D35" s="24">
        <v>0</v>
      </c>
      <c r="E35" s="24">
        <v>0</v>
      </c>
      <c r="F35" s="24">
        <v>0</v>
      </c>
      <c r="G35" s="24">
        <v>0</v>
      </c>
    </row>
    <row r="36" spans="1:7">
      <c r="A36" s="23" t="s">
        <v>148</v>
      </c>
      <c r="B36" s="24">
        <v>1</v>
      </c>
      <c r="C36" s="24">
        <v>1</v>
      </c>
      <c r="D36" s="24">
        <v>0</v>
      </c>
      <c r="E36" s="24">
        <v>0</v>
      </c>
      <c r="F36" s="24">
        <v>0</v>
      </c>
      <c r="G36" s="24">
        <v>0</v>
      </c>
    </row>
    <row r="37" spans="1:7">
      <c r="A37" s="23" t="s">
        <v>149</v>
      </c>
      <c r="B37" s="24">
        <v>11</v>
      </c>
      <c r="C37" s="24">
        <v>8</v>
      </c>
      <c r="D37" s="24">
        <v>1</v>
      </c>
      <c r="E37" s="24">
        <v>0</v>
      </c>
      <c r="F37" s="24">
        <v>3</v>
      </c>
      <c r="G37" s="24">
        <v>0</v>
      </c>
    </row>
    <row r="38" spans="1:7">
      <c r="A38" s="23" t="s">
        <v>150</v>
      </c>
      <c r="B38" s="24">
        <v>9</v>
      </c>
      <c r="C38" s="24">
        <v>3</v>
      </c>
      <c r="D38" s="24">
        <v>1</v>
      </c>
      <c r="E38" s="24">
        <v>2</v>
      </c>
      <c r="F38" s="24">
        <v>5</v>
      </c>
      <c r="G38" s="24">
        <v>0</v>
      </c>
    </row>
    <row r="39" spans="1:7">
      <c r="A39" s="23" t="s">
        <v>151</v>
      </c>
      <c r="B39" s="24">
        <v>30</v>
      </c>
      <c r="C39" s="24">
        <v>20</v>
      </c>
      <c r="D39" s="24">
        <v>8</v>
      </c>
      <c r="E39" s="24">
        <v>6</v>
      </c>
      <c r="F39" s="24">
        <v>7</v>
      </c>
      <c r="G39" s="24">
        <v>0</v>
      </c>
    </row>
    <row r="40" spans="1:7">
      <c r="A40" s="23" t="s">
        <v>152</v>
      </c>
      <c r="B40" s="24">
        <v>1</v>
      </c>
      <c r="C40" s="24">
        <v>0</v>
      </c>
      <c r="D40" s="24">
        <v>0</v>
      </c>
      <c r="E40" s="24">
        <v>0</v>
      </c>
      <c r="F40" s="24">
        <v>1</v>
      </c>
      <c r="G40" s="24">
        <v>0</v>
      </c>
    </row>
    <row r="41" spans="1:7">
      <c r="A41" s="23" t="s">
        <v>128</v>
      </c>
      <c r="B41" s="24">
        <v>2</v>
      </c>
      <c r="C41" s="24">
        <v>1</v>
      </c>
      <c r="D41" s="24">
        <v>1</v>
      </c>
      <c r="E41" s="24">
        <v>1</v>
      </c>
      <c r="F41" s="24">
        <v>1</v>
      </c>
      <c r="G41" s="24">
        <v>0</v>
      </c>
    </row>
    <row r="42" spans="1:7">
      <c r="A42" s="8" t="s">
        <v>153</v>
      </c>
      <c r="B42" s="8"/>
      <c r="C42" s="8"/>
      <c r="D42" s="8"/>
      <c r="E42" s="8"/>
      <c r="F42" s="8"/>
      <c r="G42" s="8"/>
    </row>
    <row r="43" spans="1:7">
      <c r="A43" s="23" t="s">
        <v>154</v>
      </c>
      <c r="B43" s="24">
        <v>7</v>
      </c>
      <c r="C43" s="24">
        <v>6</v>
      </c>
      <c r="D43" s="24">
        <v>3</v>
      </c>
      <c r="E43" s="24">
        <v>3</v>
      </c>
      <c r="F43" s="24">
        <v>0</v>
      </c>
      <c r="G43" s="24">
        <v>0</v>
      </c>
    </row>
    <row r="44" spans="1:7">
      <c r="A44" s="23" t="s">
        <v>155</v>
      </c>
      <c r="B44" s="24">
        <v>12</v>
      </c>
      <c r="C44" s="24">
        <v>7</v>
      </c>
      <c r="D44" s="24">
        <v>0</v>
      </c>
      <c r="E44" s="24">
        <v>1</v>
      </c>
      <c r="F44" s="24">
        <v>5</v>
      </c>
      <c r="G44" s="24">
        <v>0</v>
      </c>
    </row>
    <row r="45" spans="1:7">
      <c r="A45" s="23" t="s">
        <v>156</v>
      </c>
      <c r="B45" s="24">
        <v>22</v>
      </c>
      <c r="C45" s="24">
        <v>16</v>
      </c>
      <c r="D45" s="24">
        <v>9</v>
      </c>
      <c r="E45" s="24">
        <v>4</v>
      </c>
      <c r="F45" s="24">
        <v>5</v>
      </c>
      <c r="G45" s="24">
        <v>0</v>
      </c>
    </row>
    <row r="46" spans="1:7">
      <c r="A46" s="23" t="s">
        <v>157</v>
      </c>
      <c r="B46" s="24">
        <v>6</v>
      </c>
      <c r="C46" s="24">
        <v>5</v>
      </c>
      <c r="D46" s="24">
        <v>3</v>
      </c>
      <c r="E46" s="24">
        <v>2</v>
      </c>
      <c r="F46" s="24">
        <v>1</v>
      </c>
      <c r="G46" s="24">
        <v>0</v>
      </c>
    </row>
    <row r="47" spans="1:7">
      <c r="A47" s="23" t="s">
        <v>158</v>
      </c>
      <c r="B47" s="24">
        <v>13</v>
      </c>
      <c r="C47" s="24">
        <v>10</v>
      </c>
      <c r="D47" s="24">
        <v>3</v>
      </c>
      <c r="E47" s="24">
        <v>3</v>
      </c>
      <c r="F47" s="24">
        <v>4</v>
      </c>
      <c r="G47" s="24">
        <v>0</v>
      </c>
    </row>
    <row r="48" spans="1:7">
      <c r="A48" s="23" t="s">
        <v>159</v>
      </c>
      <c r="B48" s="24">
        <v>14</v>
      </c>
      <c r="C48" s="24">
        <v>11</v>
      </c>
      <c r="D48" s="24">
        <v>7</v>
      </c>
      <c r="E48" s="24">
        <v>6</v>
      </c>
      <c r="F48" s="24">
        <v>2</v>
      </c>
      <c r="G48" s="24">
        <v>0</v>
      </c>
    </row>
    <row r="49" spans="1:7">
      <c r="A49" s="23" t="s">
        <v>160</v>
      </c>
      <c r="B49" s="24">
        <v>10</v>
      </c>
      <c r="C49" s="24">
        <v>6</v>
      </c>
      <c r="D49" s="24">
        <v>4</v>
      </c>
      <c r="E49" s="24">
        <v>4</v>
      </c>
      <c r="F49" s="24">
        <v>2</v>
      </c>
      <c r="G49" s="24">
        <v>0</v>
      </c>
    </row>
    <row r="50" spans="1:7">
      <c r="A50" s="23" t="s">
        <v>161</v>
      </c>
      <c r="B50" s="24">
        <v>3</v>
      </c>
      <c r="C50" s="24">
        <v>2</v>
      </c>
      <c r="D50" s="24">
        <v>2</v>
      </c>
      <c r="E50" s="24">
        <v>2</v>
      </c>
      <c r="F50" s="24">
        <v>0</v>
      </c>
      <c r="G50" s="24">
        <v>0</v>
      </c>
    </row>
    <row r="51" spans="1:7">
      <c r="A51" s="23" t="s">
        <v>162</v>
      </c>
      <c r="B51" s="24">
        <v>7</v>
      </c>
      <c r="C51" s="24">
        <v>5</v>
      </c>
      <c r="D51" s="24">
        <v>2</v>
      </c>
      <c r="E51" s="24">
        <v>2</v>
      </c>
      <c r="F51" s="24">
        <v>1</v>
      </c>
      <c r="G51" s="24">
        <v>0</v>
      </c>
    </row>
    <row r="52" spans="1:7">
      <c r="A52" s="23" t="s">
        <v>152</v>
      </c>
      <c r="B52" s="24">
        <v>3</v>
      </c>
      <c r="C52" s="24">
        <v>1</v>
      </c>
      <c r="D52" s="24">
        <v>1</v>
      </c>
      <c r="E52" s="24">
        <v>2</v>
      </c>
      <c r="F52" s="24">
        <v>2</v>
      </c>
      <c r="G52" s="24">
        <v>0</v>
      </c>
    </row>
    <row r="53" spans="1:7">
      <c r="A53" s="23" t="s">
        <v>163</v>
      </c>
      <c r="B53" s="24">
        <v>1</v>
      </c>
      <c r="C53" s="24">
        <v>0</v>
      </c>
      <c r="D53" s="24">
        <v>0</v>
      </c>
      <c r="E53" s="24">
        <v>0</v>
      </c>
      <c r="F53" s="24">
        <v>1</v>
      </c>
      <c r="G53" s="24">
        <v>0</v>
      </c>
    </row>
    <row r="54" spans="1:7">
      <c r="A54" s="23" t="s">
        <v>128</v>
      </c>
      <c r="B54" s="24">
        <v>1</v>
      </c>
      <c r="C54" s="24">
        <v>0</v>
      </c>
      <c r="D54" s="24">
        <v>0</v>
      </c>
      <c r="E54" s="24">
        <v>0</v>
      </c>
      <c r="F54" s="24">
        <v>0</v>
      </c>
      <c r="G54" s="24">
        <v>1</v>
      </c>
    </row>
    <row r="55" spans="1:7">
      <c r="A55" s="8" t="s">
        <v>164</v>
      </c>
      <c r="B55" s="8"/>
      <c r="C55" s="8"/>
      <c r="D55" s="8"/>
      <c r="E55" s="8"/>
      <c r="F55" s="8"/>
      <c r="G55" s="8"/>
    </row>
    <row r="56" spans="1:7">
      <c r="A56" s="23" t="s">
        <v>165</v>
      </c>
      <c r="B56" s="24">
        <v>2</v>
      </c>
      <c r="C56" s="24">
        <v>1</v>
      </c>
      <c r="D56" s="24">
        <v>0</v>
      </c>
      <c r="E56" s="24">
        <v>1</v>
      </c>
      <c r="F56" s="24">
        <v>1</v>
      </c>
      <c r="G56" s="24">
        <v>0</v>
      </c>
    </row>
    <row r="57" spans="1:7">
      <c r="A57" s="23" t="s">
        <v>166</v>
      </c>
      <c r="B57" s="24">
        <v>6</v>
      </c>
      <c r="C57" s="24">
        <v>5</v>
      </c>
      <c r="D57" s="24">
        <v>0</v>
      </c>
      <c r="E57" s="24">
        <v>0</v>
      </c>
      <c r="F57" s="24">
        <v>1</v>
      </c>
      <c r="G57" s="24">
        <v>0</v>
      </c>
    </row>
    <row r="58" spans="1:7">
      <c r="A58" s="23" t="s">
        <v>167</v>
      </c>
      <c r="B58" s="24">
        <v>11</v>
      </c>
      <c r="C58" s="24">
        <v>7</v>
      </c>
      <c r="D58" s="24">
        <v>1</v>
      </c>
      <c r="E58" s="24">
        <v>1</v>
      </c>
      <c r="F58" s="24">
        <v>1</v>
      </c>
      <c r="G58" s="24">
        <v>1</v>
      </c>
    </row>
    <row r="59" spans="1:7">
      <c r="A59" s="23" t="s">
        <v>168</v>
      </c>
      <c r="B59" s="24">
        <v>14</v>
      </c>
      <c r="C59" s="24">
        <v>7</v>
      </c>
      <c r="D59" s="24">
        <v>7</v>
      </c>
      <c r="E59" s="24">
        <v>4</v>
      </c>
      <c r="F59" s="24">
        <v>5</v>
      </c>
      <c r="G59" s="24">
        <v>0</v>
      </c>
    </row>
    <row r="60" spans="1:7">
      <c r="A60" s="23" t="s">
        <v>169</v>
      </c>
      <c r="B60" s="24">
        <v>4</v>
      </c>
      <c r="C60" s="24">
        <v>4</v>
      </c>
      <c r="D60" s="24">
        <v>3</v>
      </c>
      <c r="E60" s="24">
        <v>2</v>
      </c>
      <c r="F60" s="24">
        <v>0</v>
      </c>
      <c r="G60" s="24">
        <v>0</v>
      </c>
    </row>
    <row r="61" spans="1:7">
      <c r="A61" s="23" t="s">
        <v>128</v>
      </c>
      <c r="B61" s="24">
        <v>2</v>
      </c>
      <c r="C61" s="24">
        <v>0</v>
      </c>
      <c r="D61" s="24">
        <v>0</v>
      </c>
      <c r="E61" s="24">
        <v>0</v>
      </c>
      <c r="F61" s="24">
        <v>2</v>
      </c>
      <c r="G61" s="24">
        <v>0</v>
      </c>
    </row>
    <row r="62" spans="1:7">
      <c r="A62" s="8" t="s">
        <v>170</v>
      </c>
      <c r="B62" s="8"/>
      <c r="C62" s="8"/>
      <c r="D62" s="8"/>
      <c r="E62" s="8"/>
      <c r="F62" s="8"/>
      <c r="G62" s="8"/>
    </row>
    <row r="63" spans="1:7">
      <c r="A63" s="23" t="s">
        <v>171</v>
      </c>
      <c r="B63" s="24">
        <v>17</v>
      </c>
      <c r="C63" s="24">
        <v>11</v>
      </c>
      <c r="D63" s="24">
        <v>5</v>
      </c>
      <c r="E63" s="24">
        <v>5</v>
      </c>
      <c r="F63" s="24">
        <v>3</v>
      </c>
      <c r="G63" s="24">
        <v>1</v>
      </c>
    </row>
    <row r="64" spans="1:7">
      <c r="A64" s="23" t="s">
        <v>172</v>
      </c>
      <c r="B64" s="24">
        <v>11</v>
      </c>
      <c r="C64" s="24">
        <v>8</v>
      </c>
      <c r="D64" s="24">
        <v>4</v>
      </c>
      <c r="E64" s="24">
        <v>2</v>
      </c>
      <c r="F64" s="24">
        <v>3</v>
      </c>
      <c r="G64" s="24">
        <v>0</v>
      </c>
    </row>
    <row r="65" spans="1:7">
      <c r="A65" s="23" t="s">
        <v>173</v>
      </c>
      <c r="B65" s="24">
        <v>7</v>
      </c>
      <c r="C65" s="24">
        <v>4</v>
      </c>
      <c r="D65" s="24">
        <v>1</v>
      </c>
      <c r="E65" s="24">
        <v>1</v>
      </c>
      <c r="F65" s="24">
        <v>2</v>
      </c>
      <c r="G65" s="24">
        <v>0</v>
      </c>
    </row>
    <row r="66" spans="1:7">
      <c r="A66" s="23" t="s">
        <v>174</v>
      </c>
      <c r="B66" s="24">
        <v>2</v>
      </c>
      <c r="C66" s="24">
        <v>1</v>
      </c>
      <c r="D66" s="24">
        <v>0</v>
      </c>
      <c r="E66" s="24">
        <v>0</v>
      </c>
      <c r="F66" s="24">
        <v>1</v>
      </c>
      <c r="G66" s="24">
        <v>0</v>
      </c>
    </row>
    <row r="67" spans="1:7">
      <c r="A67" s="23" t="s">
        <v>128</v>
      </c>
      <c r="B67" s="24">
        <v>2</v>
      </c>
      <c r="C67" s="24">
        <v>0</v>
      </c>
      <c r="D67" s="24">
        <v>1</v>
      </c>
      <c r="E67" s="24">
        <v>0</v>
      </c>
      <c r="F67" s="24">
        <v>1</v>
      </c>
      <c r="G67" s="24">
        <v>0</v>
      </c>
    </row>
    <row r="68" spans="1:7">
      <c r="A68" s="8" t="s">
        <v>175</v>
      </c>
      <c r="B68" s="8"/>
      <c r="C68" s="8"/>
      <c r="D68" s="8"/>
      <c r="E68" s="8"/>
      <c r="F68" s="8"/>
      <c r="G68" s="8"/>
    </row>
    <row r="69" spans="1:7">
      <c r="A69" s="23" t="s">
        <v>176</v>
      </c>
      <c r="B69" s="24">
        <v>3</v>
      </c>
      <c r="C69" s="24">
        <v>3</v>
      </c>
      <c r="D69" s="24">
        <v>0</v>
      </c>
      <c r="E69" s="24">
        <v>1</v>
      </c>
      <c r="F69" s="24">
        <v>0</v>
      </c>
      <c r="G69" s="24">
        <v>0</v>
      </c>
    </row>
    <row r="70" spans="1:7">
      <c r="A70" s="23" t="s">
        <v>177</v>
      </c>
      <c r="B70" s="24">
        <v>3</v>
      </c>
      <c r="C70" s="24">
        <v>2</v>
      </c>
      <c r="D70" s="24">
        <v>0</v>
      </c>
      <c r="E70" s="24">
        <v>0</v>
      </c>
      <c r="F70" s="24">
        <v>1</v>
      </c>
      <c r="G70" s="24">
        <v>0</v>
      </c>
    </row>
    <row r="71" spans="1:7">
      <c r="A71" s="23" t="s">
        <v>178</v>
      </c>
      <c r="B71" s="24">
        <v>2</v>
      </c>
      <c r="C71" s="24">
        <v>1</v>
      </c>
      <c r="D71" s="24">
        <v>0</v>
      </c>
      <c r="E71" s="24">
        <v>1</v>
      </c>
      <c r="F71" s="24">
        <v>1</v>
      </c>
      <c r="G71" s="24">
        <v>0</v>
      </c>
    </row>
    <row r="72" spans="1:7">
      <c r="A72" s="23" t="s">
        <v>179</v>
      </c>
      <c r="B72" s="24">
        <v>0</v>
      </c>
      <c r="C72" s="24">
        <v>0</v>
      </c>
      <c r="D72" s="24">
        <v>0</v>
      </c>
      <c r="E72" s="24">
        <v>0</v>
      </c>
      <c r="F72" s="24">
        <v>0</v>
      </c>
      <c r="G72" s="24">
        <v>0</v>
      </c>
    </row>
    <row r="73" spans="1:7">
      <c r="A73" s="23" t="s">
        <v>180</v>
      </c>
      <c r="B73" s="24">
        <v>0</v>
      </c>
      <c r="C73" s="24">
        <v>0</v>
      </c>
      <c r="D73" s="24">
        <v>0</v>
      </c>
      <c r="E73" s="24">
        <v>0</v>
      </c>
      <c r="F73" s="24">
        <v>0</v>
      </c>
      <c r="G73" s="24">
        <v>0</v>
      </c>
    </row>
    <row r="74" spans="1:7">
      <c r="A74" s="23" t="s">
        <v>181</v>
      </c>
      <c r="B74" s="24">
        <v>1</v>
      </c>
      <c r="C74" s="24">
        <v>1</v>
      </c>
      <c r="D74" s="24">
        <v>0</v>
      </c>
      <c r="E74" s="24">
        <v>0</v>
      </c>
      <c r="F74" s="24">
        <v>0</v>
      </c>
      <c r="G74" s="24">
        <v>0</v>
      </c>
    </row>
    <row r="75" spans="1:7">
      <c r="A75" s="23" t="s">
        <v>182</v>
      </c>
      <c r="B75" s="24">
        <v>2</v>
      </c>
      <c r="C75" s="24">
        <v>1</v>
      </c>
      <c r="D75" s="24">
        <v>1</v>
      </c>
      <c r="E75" s="24">
        <v>1</v>
      </c>
      <c r="F75" s="24">
        <v>1</v>
      </c>
      <c r="G75" s="24">
        <v>0</v>
      </c>
    </row>
    <row r="76" spans="1:7">
      <c r="A76" s="23" t="s">
        <v>183</v>
      </c>
      <c r="B76" s="24">
        <v>1</v>
      </c>
      <c r="C76" s="24">
        <v>1</v>
      </c>
      <c r="D76" s="24">
        <v>0</v>
      </c>
      <c r="E76" s="24">
        <v>0</v>
      </c>
      <c r="F76" s="24">
        <v>0</v>
      </c>
      <c r="G76" s="24">
        <v>0</v>
      </c>
    </row>
    <row r="77" spans="1:7">
      <c r="A77" s="23" t="s">
        <v>184</v>
      </c>
      <c r="B77" s="24">
        <v>2</v>
      </c>
      <c r="C77" s="24">
        <v>2</v>
      </c>
      <c r="D77" s="24">
        <v>0</v>
      </c>
      <c r="E77" s="24">
        <v>0</v>
      </c>
      <c r="F77" s="24">
        <v>0</v>
      </c>
      <c r="G77" s="24">
        <v>0</v>
      </c>
    </row>
    <row r="78" spans="1:7">
      <c r="A78" s="23" t="s">
        <v>185</v>
      </c>
      <c r="B78" s="24">
        <v>3</v>
      </c>
      <c r="C78" s="24">
        <v>3</v>
      </c>
      <c r="D78" s="24">
        <v>0</v>
      </c>
      <c r="E78" s="24">
        <v>0</v>
      </c>
      <c r="F78" s="24">
        <v>0</v>
      </c>
      <c r="G78" s="24">
        <v>0</v>
      </c>
    </row>
    <row r="79" spans="1:7">
      <c r="A79" s="23" t="s">
        <v>152</v>
      </c>
      <c r="B79" s="24">
        <v>10</v>
      </c>
      <c r="C79" s="24">
        <v>6</v>
      </c>
      <c r="D79" s="24">
        <v>4</v>
      </c>
      <c r="E79" s="24">
        <v>3</v>
      </c>
      <c r="F79" s="24">
        <v>3</v>
      </c>
      <c r="G79" s="24">
        <v>0</v>
      </c>
    </row>
    <row r="80" spans="1:7">
      <c r="A80" s="23" t="s">
        <v>186</v>
      </c>
      <c r="B80" s="24">
        <v>17</v>
      </c>
      <c r="C80" s="24">
        <v>10</v>
      </c>
      <c r="D80" s="24">
        <v>6</v>
      </c>
      <c r="E80" s="24">
        <v>3</v>
      </c>
      <c r="F80" s="24">
        <v>4</v>
      </c>
      <c r="G80" s="24">
        <v>0</v>
      </c>
    </row>
    <row r="81" spans="1:7">
      <c r="A81" s="23" t="s">
        <v>128</v>
      </c>
      <c r="B81" s="24">
        <v>1</v>
      </c>
      <c r="C81" s="24">
        <v>0</v>
      </c>
      <c r="D81" s="24">
        <v>0</v>
      </c>
      <c r="E81" s="24">
        <v>0</v>
      </c>
      <c r="F81" s="24">
        <v>0</v>
      </c>
      <c r="G81" s="24">
        <v>1</v>
      </c>
    </row>
    <row r="82" spans="1:7">
      <c r="A82" s="8" t="s">
        <v>187</v>
      </c>
      <c r="B82" s="8"/>
      <c r="C82" s="8"/>
      <c r="D82" s="8"/>
      <c r="E82" s="8"/>
      <c r="F82" s="8"/>
      <c r="G82" s="8"/>
    </row>
    <row r="83" spans="1:7">
      <c r="A83" s="23" t="s">
        <v>188</v>
      </c>
      <c r="B83" s="24">
        <v>6</v>
      </c>
      <c r="C83" s="24">
        <v>3</v>
      </c>
      <c r="D83" s="24">
        <v>1</v>
      </c>
      <c r="E83" s="24">
        <v>1</v>
      </c>
      <c r="F83" s="24">
        <v>3</v>
      </c>
      <c r="G83" s="24">
        <v>0</v>
      </c>
    </row>
    <row r="84" spans="1:7">
      <c r="A84" s="23" t="s">
        <v>189</v>
      </c>
      <c r="B84" s="24">
        <v>1</v>
      </c>
      <c r="C84" s="24">
        <v>0</v>
      </c>
      <c r="D84" s="24">
        <v>1</v>
      </c>
      <c r="E84" s="24">
        <v>0</v>
      </c>
      <c r="F84" s="24">
        <v>0</v>
      </c>
      <c r="G84" s="24">
        <v>0</v>
      </c>
    </row>
    <row r="85" spans="1:7">
      <c r="A85" s="23" t="s">
        <v>190</v>
      </c>
      <c r="B85" s="24">
        <v>6</v>
      </c>
      <c r="C85" s="24">
        <v>3</v>
      </c>
      <c r="D85" s="24">
        <v>1</v>
      </c>
      <c r="E85" s="24">
        <v>2</v>
      </c>
      <c r="F85" s="24">
        <v>3</v>
      </c>
      <c r="G85" s="24">
        <v>0</v>
      </c>
    </row>
    <row r="86" spans="1:7">
      <c r="A86" s="23" t="s">
        <v>191</v>
      </c>
      <c r="B86" s="24">
        <v>15</v>
      </c>
      <c r="C86" s="24">
        <v>11</v>
      </c>
      <c r="D86" s="24">
        <v>5</v>
      </c>
      <c r="E86" s="24">
        <v>3</v>
      </c>
      <c r="F86" s="24">
        <v>2</v>
      </c>
      <c r="G86" s="24">
        <v>0</v>
      </c>
    </row>
    <row r="87" spans="1:7">
      <c r="A87" s="23" t="s">
        <v>192</v>
      </c>
      <c r="B87" s="24">
        <v>8</v>
      </c>
      <c r="C87" s="24">
        <v>6</v>
      </c>
      <c r="D87" s="24">
        <v>3</v>
      </c>
      <c r="E87" s="24">
        <v>1</v>
      </c>
      <c r="F87" s="24">
        <v>0</v>
      </c>
      <c r="G87" s="24">
        <v>1</v>
      </c>
    </row>
    <row r="88" spans="1:7">
      <c r="A88" s="23" t="s">
        <v>193</v>
      </c>
      <c r="B88" s="24">
        <v>0</v>
      </c>
      <c r="C88" s="24">
        <v>0</v>
      </c>
      <c r="D88" s="24">
        <v>0</v>
      </c>
      <c r="E88" s="24">
        <v>0</v>
      </c>
      <c r="F88" s="24">
        <v>0</v>
      </c>
      <c r="G88" s="24">
        <v>0</v>
      </c>
    </row>
    <row r="89" spans="1:7">
      <c r="A89" s="23" t="s">
        <v>152</v>
      </c>
      <c r="B89" s="24">
        <v>2</v>
      </c>
      <c r="C89" s="24">
        <v>1</v>
      </c>
      <c r="D89" s="24">
        <v>0</v>
      </c>
      <c r="E89" s="24">
        <v>1</v>
      </c>
      <c r="F89" s="24">
        <v>1</v>
      </c>
      <c r="G89" s="24">
        <v>0</v>
      </c>
    </row>
    <row r="90" spans="1:7">
      <c r="A90" s="23" t="s">
        <v>128</v>
      </c>
      <c r="B90" s="24">
        <v>1</v>
      </c>
      <c r="C90" s="24">
        <v>0</v>
      </c>
      <c r="D90" s="24">
        <v>0</v>
      </c>
      <c r="E90" s="24">
        <v>0</v>
      </c>
      <c r="F90" s="24">
        <v>1</v>
      </c>
      <c r="G90" s="24">
        <v>0</v>
      </c>
    </row>
    <row r="91" spans="1:7">
      <c r="A91" s="8" t="s">
        <v>194</v>
      </c>
      <c r="B91" s="8"/>
      <c r="C91" s="8"/>
      <c r="D91" s="8"/>
      <c r="E91" s="8"/>
      <c r="F91" s="8"/>
      <c r="G91" s="8"/>
    </row>
    <row r="92" spans="1:7">
      <c r="A92" s="23" t="s">
        <v>195</v>
      </c>
      <c r="B92" s="24">
        <v>16</v>
      </c>
      <c r="C92" s="24">
        <v>9</v>
      </c>
      <c r="D92" s="24">
        <v>3</v>
      </c>
      <c r="E92" s="24">
        <v>5</v>
      </c>
      <c r="F92" s="24">
        <v>3</v>
      </c>
      <c r="G92" s="24">
        <v>1</v>
      </c>
    </row>
    <row r="93" spans="1:7">
      <c r="A93" s="23" t="s">
        <v>196</v>
      </c>
      <c r="B93" s="24">
        <v>6</v>
      </c>
      <c r="C93" s="24">
        <v>4</v>
      </c>
      <c r="D93" s="24">
        <v>2</v>
      </c>
      <c r="E93" s="24">
        <v>1</v>
      </c>
      <c r="F93" s="24">
        <v>1</v>
      </c>
      <c r="G93" s="24">
        <v>0</v>
      </c>
    </row>
    <row r="94" spans="1:7">
      <c r="A94" s="23" t="s">
        <v>197</v>
      </c>
      <c r="B94" s="24">
        <v>0</v>
      </c>
      <c r="C94" s="24">
        <v>0</v>
      </c>
      <c r="D94" s="24">
        <v>0</v>
      </c>
      <c r="E94" s="24">
        <v>0</v>
      </c>
      <c r="F94" s="24">
        <v>0</v>
      </c>
      <c r="G94" s="24">
        <v>0</v>
      </c>
    </row>
    <row r="95" spans="1:7">
      <c r="A95" s="23" t="s">
        <v>198</v>
      </c>
      <c r="B95" s="24">
        <v>0</v>
      </c>
      <c r="C95" s="24">
        <v>0</v>
      </c>
      <c r="D95" s="24">
        <v>0</v>
      </c>
      <c r="E95" s="24">
        <v>0</v>
      </c>
      <c r="F95" s="24">
        <v>0</v>
      </c>
      <c r="G95" s="24">
        <v>0</v>
      </c>
    </row>
    <row r="96" spans="1:7">
      <c r="A96" s="23" t="s">
        <v>199</v>
      </c>
      <c r="B96" s="24">
        <v>0</v>
      </c>
      <c r="C96" s="24">
        <v>0</v>
      </c>
      <c r="D96" s="24">
        <v>0</v>
      </c>
      <c r="E96" s="24">
        <v>0</v>
      </c>
      <c r="F96" s="24">
        <v>0</v>
      </c>
      <c r="G96" s="24">
        <v>0</v>
      </c>
    </row>
    <row r="97" spans="1:7">
      <c r="A97" s="23" t="s">
        <v>200</v>
      </c>
      <c r="B97" s="24">
        <v>8</v>
      </c>
      <c r="C97" s="24">
        <v>4</v>
      </c>
      <c r="D97" s="24">
        <v>2</v>
      </c>
      <c r="E97" s="24">
        <v>2</v>
      </c>
      <c r="F97" s="24">
        <v>4</v>
      </c>
      <c r="G97" s="24">
        <v>1</v>
      </c>
    </row>
    <row r="98" spans="1:7">
      <c r="A98" s="23" t="s">
        <v>201</v>
      </c>
      <c r="B98" s="24">
        <v>2</v>
      </c>
      <c r="C98" s="24">
        <v>2</v>
      </c>
      <c r="D98" s="24">
        <v>1</v>
      </c>
      <c r="E98" s="24">
        <v>0</v>
      </c>
      <c r="F98" s="24">
        <v>0</v>
      </c>
      <c r="G98" s="24">
        <v>0</v>
      </c>
    </row>
    <row r="99" spans="1:7">
      <c r="A99" s="23" t="s">
        <v>202</v>
      </c>
      <c r="B99" s="24">
        <v>10</v>
      </c>
      <c r="C99" s="24">
        <v>7</v>
      </c>
      <c r="D99" s="24">
        <v>2</v>
      </c>
      <c r="E99" s="24">
        <v>2</v>
      </c>
      <c r="F99" s="24">
        <v>1</v>
      </c>
      <c r="G99" s="24">
        <v>0</v>
      </c>
    </row>
    <row r="100" spans="1:7">
      <c r="A100" s="23" t="s">
        <v>203</v>
      </c>
      <c r="B100" s="24">
        <v>9</v>
      </c>
      <c r="C100" s="24">
        <v>6</v>
      </c>
      <c r="D100" s="24">
        <v>2</v>
      </c>
      <c r="E100" s="24">
        <v>2</v>
      </c>
      <c r="F100" s="24">
        <v>1</v>
      </c>
      <c r="G100" s="24">
        <v>0</v>
      </c>
    </row>
    <row r="101" spans="1:7">
      <c r="A101" s="23" t="s">
        <v>204</v>
      </c>
      <c r="B101" s="24">
        <v>7</v>
      </c>
      <c r="C101" s="24">
        <v>4</v>
      </c>
      <c r="D101" s="24">
        <v>2</v>
      </c>
      <c r="E101" s="24">
        <v>3</v>
      </c>
      <c r="F101" s="24">
        <v>1</v>
      </c>
      <c r="G101" s="24">
        <v>0</v>
      </c>
    </row>
    <row r="102" spans="1:7">
      <c r="A102" s="23" t="s">
        <v>205</v>
      </c>
      <c r="B102" s="24">
        <v>0</v>
      </c>
      <c r="C102" s="24">
        <v>0</v>
      </c>
      <c r="D102" s="24">
        <v>0</v>
      </c>
      <c r="E102" s="24">
        <v>0</v>
      </c>
      <c r="F102" s="24">
        <v>0</v>
      </c>
      <c r="G102" s="24">
        <v>0</v>
      </c>
    </row>
    <row r="103" spans="1:7">
      <c r="A103" s="23" t="s">
        <v>206</v>
      </c>
      <c r="B103" s="24">
        <v>1</v>
      </c>
      <c r="C103" s="24">
        <v>0</v>
      </c>
      <c r="D103" s="24">
        <v>0</v>
      </c>
      <c r="E103" s="24">
        <v>0</v>
      </c>
      <c r="F103" s="24">
        <v>1</v>
      </c>
      <c r="G103" s="24">
        <v>0</v>
      </c>
    </row>
    <row r="104" spans="1:7">
      <c r="A104" s="23" t="s">
        <v>152</v>
      </c>
      <c r="B104" s="24">
        <v>1</v>
      </c>
      <c r="C104" s="24">
        <v>1</v>
      </c>
      <c r="D104" s="24">
        <v>1</v>
      </c>
      <c r="E104" s="24">
        <v>1</v>
      </c>
      <c r="F104" s="24">
        <v>0</v>
      </c>
      <c r="G104" s="24">
        <v>0</v>
      </c>
    </row>
    <row r="105" spans="1:7">
      <c r="A105" s="23" t="s">
        <v>128</v>
      </c>
      <c r="B105" s="24">
        <v>6</v>
      </c>
      <c r="C105" s="24">
        <v>2</v>
      </c>
      <c r="D105" s="24">
        <v>1</v>
      </c>
      <c r="E105" s="24">
        <v>0</v>
      </c>
      <c r="F105" s="24">
        <v>3</v>
      </c>
      <c r="G105" s="24">
        <v>0</v>
      </c>
    </row>
    <row r="106" spans="1:7">
      <c r="A106" s="8" t="s">
        <v>207</v>
      </c>
      <c r="B106" s="8"/>
      <c r="C106" s="8"/>
      <c r="D106" s="8"/>
      <c r="E106" s="8"/>
      <c r="F106" s="8"/>
      <c r="G106" s="8"/>
    </row>
    <row r="107" spans="1:7">
      <c r="A107" s="23" t="s">
        <v>208</v>
      </c>
      <c r="B107" s="24">
        <v>15</v>
      </c>
      <c r="C107" s="24">
        <v>9</v>
      </c>
      <c r="D107" s="24">
        <v>5</v>
      </c>
      <c r="E107" s="24">
        <v>3</v>
      </c>
      <c r="F107" s="24">
        <v>4</v>
      </c>
      <c r="G107" s="24">
        <v>0</v>
      </c>
    </row>
    <row r="108" spans="1:7">
      <c r="A108" s="23" t="s">
        <v>209</v>
      </c>
      <c r="B108" s="24">
        <v>9</v>
      </c>
      <c r="C108" s="24">
        <v>4</v>
      </c>
      <c r="D108" s="24">
        <v>2</v>
      </c>
      <c r="E108" s="24">
        <v>3</v>
      </c>
      <c r="F108" s="24">
        <v>4</v>
      </c>
      <c r="G108" s="24">
        <v>0</v>
      </c>
    </row>
    <row r="109" spans="1:7">
      <c r="A109" s="23" t="s">
        <v>210</v>
      </c>
      <c r="B109" s="24">
        <v>16</v>
      </c>
      <c r="C109" s="24">
        <v>10</v>
      </c>
      <c r="D109" s="24">
        <v>5</v>
      </c>
      <c r="E109" s="24">
        <v>5</v>
      </c>
      <c r="F109" s="24">
        <v>3</v>
      </c>
      <c r="G109" s="24">
        <v>1</v>
      </c>
    </row>
    <row r="110" spans="1:7">
      <c r="A110" s="23" t="s">
        <v>211</v>
      </c>
      <c r="B110" s="24">
        <v>5</v>
      </c>
      <c r="C110" s="24">
        <v>3</v>
      </c>
      <c r="D110" s="24">
        <v>2</v>
      </c>
      <c r="E110" s="24">
        <v>2</v>
      </c>
      <c r="F110" s="24">
        <v>1</v>
      </c>
      <c r="G110" s="24">
        <v>0</v>
      </c>
    </row>
    <row r="111" spans="1:7">
      <c r="A111" s="23" t="s">
        <v>212</v>
      </c>
      <c r="B111" s="24">
        <v>6</v>
      </c>
      <c r="C111" s="24">
        <v>5</v>
      </c>
      <c r="D111" s="24">
        <v>2</v>
      </c>
      <c r="E111" s="24">
        <v>1</v>
      </c>
      <c r="F111" s="24">
        <v>1</v>
      </c>
      <c r="G111" s="24">
        <v>0</v>
      </c>
    </row>
    <row r="112" spans="1:7">
      <c r="A112" s="23" t="s">
        <v>213</v>
      </c>
      <c r="B112" s="24">
        <v>20</v>
      </c>
      <c r="C112" s="24">
        <v>14</v>
      </c>
      <c r="D112" s="24">
        <v>5</v>
      </c>
      <c r="E112" s="24">
        <v>5</v>
      </c>
      <c r="F112" s="24">
        <v>3</v>
      </c>
      <c r="G112" s="24">
        <v>0</v>
      </c>
    </row>
    <row r="113" spans="1:7">
      <c r="A113" s="23" t="s">
        <v>214</v>
      </c>
      <c r="B113" s="24">
        <v>2</v>
      </c>
      <c r="C113" s="24">
        <v>1</v>
      </c>
      <c r="D113" s="24">
        <v>1</v>
      </c>
      <c r="E113" s="24">
        <v>1</v>
      </c>
      <c r="F113" s="24">
        <v>1</v>
      </c>
      <c r="G113" s="24">
        <v>0</v>
      </c>
    </row>
    <row r="114" spans="1:7">
      <c r="A114" s="23" t="s">
        <v>215</v>
      </c>
      <c r="B114" s="24">
        <v>2</v>
      </c>
      <c r="C114" s="24">
        <v>2</v>
      </c>
      <c r="D114" s="24">
        <v>1</v>
      </c>
      <c r="E114" s="24">
        <v>1</v>
      </c>
      <c r="F114" s="24">
        <v>0</v>
      </c>
      <c r="G114" s="24">
        <v>0</v>
      </c>
    </row>
    <row r="115" spans="1:7">
      <c r="A115" s="23" t="s">
        <v>216</v>
      </c>
      <c r="B115" s="24">
        <v>4</v>
      </c>
      <c r="C115" s="24">
        <v>2</v>
      </c>
      <c r="D115" s="24">
        <v>2</v>
      </c>
      <c r="E115" s="24">
        <v>2</v>
      </c>
      <c r="F115" s="24">
        <v>1</v>
      </c>
      <c r="G115" s="24">
        <v>0</v>
      </c>
    </row>
    <row r="116" spans="1:7">
      <c r="A116" s="23" t="s">
        <v>217</v>
      </c>
      <c r="B116" s="24">
        <v>5</v>
      </c>
      <c r="C116" s="24">
        <v>3</v>
      </c>
      <c r="D116" s="24">
        <v>3</v>
      </c>
      <c r="E116" s="24">
        <v>1</v>
      </c>
      <c r="F116" s="24">
        <v>1</v>
      </c>
      <c r="G116" s="24">
        <v>0</v>
      </c>
    </row>
    <row r="117" spans="1:7">
      <c r="A117" s="23" t="s">
        <v>218</v>
      </c>
      <c r="B117" s="24">
        <v>4</v>
      </c>
      <c r="C117" s="24">
        <v>3</v>
      </c>
      <c r="D117" s="24">
        <v>1</v>
      </c>
      <c r="E117" s="24">
        <v>1</v>
      </c>
      <c r="F117" s="24">
        <v>1</v>
      </c>
      <c r="G117" s="24">
        <v>0</v>
      </c>
    </row>
    <row r="118" spans="1:7">
      <c r="A118" s="23" t="s">
        <v>219</v>
      </c>
      <c r="B118" s="24">
        <v>3</v>
      </c>
      <c r="C118" s="24">
        <v>1</v>
      </c>
      <c r="D118" s="24">
        <v>1</v>
      </c>
      <c r="E118" s="24">
        <v>1</v>
      </c>
      <c r="F118" s="24">
        <v>2</v>
      </c>
      <c r="G118" s="24">
        <v>0</v>
      </c>
    </row>
    <row r="119" spans="1:7">
      <c r="A119" s="23" t="s">
        <v>220</v>
      </c>
      <c r="B119" s="24">
        <v>7</v>
      </c>
      <c r="C119" s="24">
        <v>3</v>
      </c>
      <c r="D119" s="24">
        <v>2</v>
      </c>
      <c r="E119" s="24">
        <v>3</v>
      </c>
      <c r="F119" s="24">
        <v>2</v>
      </c>
      <c r="G119" s="24">
        <v>0</v>
      </c>
    </row>
    <row r="120" spans="1:7">
      <c r="A120" s="23" t="s">
        <v>221</v>
      </c>
      <c r="B120" s="24">
        <v>4</v>
      </c>
      <c r="C120" s="24">
        <v>4</v>
      </c>
      <c r="D120" s="24">
        <v>1</v>
      </c>
      <c r="E120" s="24">
        <v>2</v>
      </c>
      <c r="F120" s="24">
        <v>0</v>
      </c>
      <c r="G120" s="24">
        <v>0</v>
      </c>
    </row>
    <row r="121" spans="1:7">
      <c r="A121" s="23" t="s">
        <v>152</v>
      </c>
      <c r="B121" s="24">
        <v>2</v>
      </c>
      <c r="C121" s="24">
        <v>2</v>
      </c>
      <c r="D121" s="24">
        <v>2</v>
      </c>
      <c r="E121" s="24">
        <v>2</v>
      </c>
      <c r="F121" s="24">
        <v>1</v>
      </c>
      <c r="G121" s="24">
        <v>0</v>
      </c>
    </row>
    <row r="122" spans="1:7">
      <c r="A122" s="23" t="s">
        <v>222</v>
      </c>
      <c r="B122" s="24">
        <v>4</v>
      </c>
      <c r="C122" s="24">
        <v>2</v>
      </c>
      <c r="D122" s="24">
        <v>0</v>
      </c>
      <c r="E122" s="24">
        <v>0</v>
      </c>
      <c r="F122" s="24">
        <v>2</v>
      </c>
      <c r="G122" s="24">
        <v>0</v>
      </c>
    </row>
    <row r="123" spans="1:7">
      <c r="A123" s="26" t="s">
        <v>128</v>
      </c>
      <c r="B123" s="27">
        <v>2</v>
      </c>
      <c r="C123" s="27">
        <v>2</v>
      </c>
      <c r="D123" s="27">
        <v>1</v>
      </c>
      <c r="E123" s="27">
        <v>0</v>
      </c>
      <c r="F123" s="27">
        <v>0</v>
      </c>
      <c r="G123" s="27">
        <v>0</v>
      </c>
    </row>
  </sheetData>
  <phoneticPr fontId="2"/>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3A354-42F0-4FAD-B3B0-812609AE842B}">
  <sheetPr codeName="Sheet35"/>
  <dimension ref="A1:S123"/>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HYPERLINK("#'目次'!B41","[35]")</f>
        <v>[35]</v>
      </c>
    </row>
    <row r="3" spans="1:19">
      <c r="A3" s="6" t="s">
        <v>114</v>
      </c>
      <c r="B3" s="7" t="s">
        <v>116</v>
      </c>
    </row>
    <row r="4" spans="1:19">
      <c r="A4" s="6" t="s">
        <v>114</v>
      </c>
      <c r="B4" s="7" t="s">
        <v>404</v>
      </c>
    </row>
    <row r="5" spans="1:19">
      <c r="A5" s="6" t="s">
        <v>114</v>
      </c>
      <c r="B5" s="7" t="s">
        <v>405</v>
      </c>
    </row>
    <row r="6" spans="1:19" s="21" customFormat="1" ht="72">
      <c r="A6" s="19" t="s">
        <v>114</v>
      </c>
      <c r="B6" s="20" t="s">
        <v>118</v>
      </c>
      <c r="C6" s="20" t="s">
        <v>406</v>
      </c>
      <c r="D6" s="20" t="s">
        <v>407</v>
      </c>
      <c r="E6" s="20" t="s">
        <v>408</v>
      </c>
      <c r="F6" s="20" t="s">
        <v>409</v>
      </c>
      <c r="G6" s="20" t="s">
        <v>410</v>
      </c>
      <c r="H6" s="20" t="s">
        <v>411</v>
      </c>
      <c r="I6" s="20" t="s">
        <v>412</v>
      </c>
      <c r="J6" s="20" t="s">
        <v>413</v>
      </c>
      <c r="K6" s="20" t="s">
        <v>414</v>
      </c>
      <c r="L6" s="20" t="s">
        <v>415</v>
      </c>
      <c r="M6" s="20" t="s">
        <v>416</v>
      </c>
      <c r="N6" s="20" t="s">
        <v>417</v>
      </c>
      <c r="O6" s="20" t="s">
        <v>418</v>
      </c>
      <c r="P6" s="20" t="s">
        <v>419</v>
      </c>
      <c r="Q6" s="20" t="s">
        <v>152</v>
      </c>
      <c r="R6" s="20" t="s">
        <v>420</v>
      </c>
      <c r="S6" s="20" t="s">
        <v>128</v>
      </c>
    </row>
    <row r="7" spans="1:19">
      <c r="A7" s="22" t="s">
        <v>121</v>
      </c>
      <c r="B7" s="9">
        <v>2677</v>
      </c>
      <c r="C7" s="9">
        <v>160</v>
      </c>
      <c r="D7" s="9">
        <v>278</v>
      </c>
      <c r="E7" s="9">
        <v>133</v>
      </c>
      <c r="F7" s="9">
        <v>253</v>
      </c>
      <c r="G7" s="9">
        <v>260</v>
      </c>
      <c r="H7" s="9">
        <v>340</v>
      </c>
      <c r="I7" s="9">
        <v>789</v>
      </c>
      <c r="J7" s="9">
        <v>414</v>
      </c>
      <c r="K7" s="9">
        <v>37</v>
      </c>
      <c r="L7" s="9">
        <v>653</v>
      </c>
      <c r="M7" s="9">
        <v>148</v>
      </c>
      <c r="N7" s="9">
        <v>452</v>
      </c>
      <c r="O7" s="9">
        <v>150</v>
      </c>
      <c r="P7" s="9">
        <v>33</v>
      </c>
      <c r="Q7" s="9">
        <v>106</v>
      </c>
      <c r="R7" s="9">
        <v>801</v>
      </c>
      <c r="S7" s="9">
        <v>65</v>
      </c>
    </row>
    <row r="8" spans="1:19">
      <c r="A8" s="8" t="s">
        <v>122</v>
      </c>
      <c r="B8" s="8"/>
      <c r="C8" s="8"/>
      <c r="D8" s="8"/>
      <c r="E8" s="8"/>
      <c r="F8" s="8"/>
      <c r="G8" s="8"/>
      <c r="H8" s="8"/>
      <c r="I8" s="8"/>
      <c r="J8" s="8"/>
      <c r="K8" s="8"/>
      <c r="L8" s="8"/>
      <c r="M8" s="8"/>
      <c r="N8" s="8"/>
      <c r="O8" s="8"/>
      <c r="P8" s="8"/>
      <c r="Q8" s="8"/>
      <c r="R8" s="8"/>
      <c r="S8" s="8"/>
    </row>
    <row r="9" spans="1:19">
      <c r="A9" s="23" t="s">
        <v>123</v>
      </c>
      <c r="B9" s="24">
        <v>380</v>
      </c>
      <c r="C9" s="24">
        <v>17</v>
      </c>
      <c r="D9" s="24">
        <v>39</v>
      </c>
      <c r="E9" s="24">
        <v>11</v>
      </c>
      <c r="F9" s="24">
        <v>35</v>
      </c>
      <c r="G9" s="24">
        <v>13</v>
      </c>
      <c r="H9" s="24">
        <v>16</v>
      </c>
      <c r="I9" s="24">
        <v>64</v>
      </c>
      <c r="J9" s="24">
        <v>41</v>
      </c>
      <c r="K9" s="24">
        <v>2</v>
      </c>
      <c r="L9" s="24">
        <v>63</v>
      </c>
      <c r="M9" s="24">
        <v>17</v>
      </c>
      <c r="N9" s="24">
        <v>55</v>
      </c>
      <c r="O9" s="24">
        <v>8</v>
      </c>
      <c r="P9" s="24">
        <v>1</v>
      </c>
      <c r="Q9" s="24">
        <v>16</v>
      </c>
      <c r="R9" s="24">
        <v>160</v>
      </c>
      <c r="S9" s="24">
        <v>11</v>
      </c>
    </row>
    <row r="10" spans="1:19">
      <c r="A10" s="23" t="s">
        <v>124</v>
      </c>
      <c r="B10" s="24">
        <v>489</v>
      </c>
      <c r="C10" s="24">
        <v>21</v>
      </c>
      <c r="D10" s="24">
        <v>60</v>
      </c>
      <c r="E10" s="24">
        <v>17</v>
      </c>
      <c r="F10" s="24">
        <v>56</v>
      </c>
      <c r="G10" s="24">
        <v>46</v>
      </c>
      <c r="H10" s="24">
        <v>53</v>
      </c>
      <c r="I10" s="24">
        <v>129</v>
      </c>
      <c r="J10" s="24">
        <v>66</v>
      </c>
      <c r="K10" s="24">
        <v>4</v>
      </c>
      <c r="L10" s="24">
        <v>114</v>
      </c>
      <c r="M10" s="24">
        <v>17</v>
      </c>
      <c r="N10" s="24">
        <v>80</v>
      </c>
      <c r="O10" s="24">
        <v>21</v>
      </c>
      <c r="P10" s="24">
        <v>5</v>
      </c>
      <c r="Q10" s="24">
        <v>13</v>
      </c>
      <c r="R10" s="24">
        <v>164</v>
      </c>
      <c r="S10" s="24">
        <v>8</v>
      </c>
    </row>
    <row r="11" spans="1:19">
      <c r="A11" s="23" t="s">
        <v>125</v>
      </c>
      <c r="B11" s="24">
        <v>1114</v>
      </c>
      <c r="C11" s="24">
        <v>59</v>
      </c>
      <c r="D11" s="24">
        <v>118</v>
      </c>
      <c r="E11" s="24">
        <v>59</v>
      </c>
      <c r="F11" s="24">
        <v>106</v>
      </c>
      <c r="G11" s="24">
        <v>99</v>
      </c>
      <c r="H11" s="24">
        <v>132</v>
      </c>
      <c r="I11" s="24">
        <v>350</v>
      </c>
      <c r="J11" s="24">
        <v>171</v>
      </c>
      <c r="K11" s="24">
        <v>13</v>
      </c>
      <c r="L11" s="24">
        <v>281</v>
      </c>
      <c r="M11" s="24">
        <v>59</v>
      </c>
      <c r="N11" s="24">
        <v>182</v>
      </c>
      <c r="O11" s="24">
        <v>69</v>
      </c>
      <c r="P11" s="24">
        <v>8</v>
      </c>
      <c r="Q11" s="24">
        <v>44</v>
      </c>
      <c r="R11" s="24">
        <v>330</v>
      </c>
      <c r="S11" s="24">
        <v>19</v>
      </c>
    </row>
    <row r="12" spans="1:19">
      <c r="A12" s="23" t="s">
        <v>126</v>
      </c>
      <c r="B12" s="24">
        <v>521</v>
      </c>
      <c r="C12" s="24">
        <v>52</v>
      </c>
      <c r="D12" s="24">
        <v>45</v>
      </c>
      <c r="E12" s="24">
        <v>38</v>
      </c>
      <c r="F12" s="24">
        <v>44</v>
      </c>
      <c r="G12" s="24">
        <v>71</v>
      </c>
      <c r="H12" s="24">
        <v>98</v>
      </c>
      <c r="I12" s="24">
        <v>181</v>
      </c>
      <c r="J12" s="24">
        <v>104</v>
      </c>
      <c r="K12" s="24">
        <v>16</v>
      </c>
      <c r="L12" s="24">
        <v>144</v>
      </c>
      <c r="M12" s="24">
        <v>48</v>
      </c>
      <c r="N12" s="24">
        <v>105</v>
      </c>
      <c r="O12" s="24">
        <v>43</v>
      </c>
      <c r="P12" s="24">
        <v>13</v>
      </c>
      <c r="Q12" s="24">
        <v>21</v>
      </c>
      <c r="R12" s="24">
        <v>112</v>
      </c>
      <c r="S12" s="24">
        <v>17</v>
      </c>
    </row>
    <row r="13" spans="1:19">
      <c r="A13" s="23" t="s">
        <v>127</v>
      </c>
      <c r="B13" s="24">
        <v>129</v>
      </c>
      <c r="C13" s="24">
        <v>9</v>
      </c>
      <c r="D13" s="24">
        <v>14</v>
      </c>
      <c r="E13" s="24">
        <v>7</v>
      </c>
      <c r="F13" s="24">
        <v>9</v>
      </c>
      <c r="G13" s="24">
        <v>27</v>
      </c>
      <c r="H13" s="24">
        <v>37</v>
      </c>
      <c r="I13" s="24">
        <v>50</v>
      </c>
      <c r="J13" s="24">
        <v>29</v>
      </c>
      <c r="K13" s="24">
        <v>2</v>
      </c>
      <c r="L13" s="24">
        <v>39</v>
      </c>
      <c r="M13" s="24">
        <v>6</v>
      </c>
      <c r="N13" s="24">
        <v>23</v>
      </c>
      <c r="O13" s="24">
        <v>7</v>
      </c>
      <c r="P13" s="24">
        <v>6</v>
      </c>
      <c r="Q13" s="24">
        <v>10</v>
      </c>
      <c r="R13" s="24">
        <v>22</v>
      </c>
      <c r="S13" s="24">
        <v>6</v>
      </c>
    </row>
    <row r="14" spans="1:19">
      <c r="A14" s="23" t="s">
        <v>128</v>
      </c>
      <c r="B14" s="24">
        <v>44</v>
      </c>
      <c r="C14" s="24">
        <v>2</v>
      </c>
      <c r="D14" s="24">
        <v>2</v>
      </c>
      <c r="E14" s="24">
        <v>1</v>
      </c>
      <c r="F14" s="24">
        <v>3</v>
      </c>
      <c r="G14" s="24">
        <v>4</v>
      </c>
      <c r="H14" s="24">
        <v>4</v>
      </c>
      <c r="I14" s="24">
        <v>15</v>
      </c>
      <c r="J14" s="24">
        <v>3</v>
      </c>
      <c r="K14" s="24">
        <v>0</v>
      </c>
      <c r="L14" s="24">
        <v>12</v>
      </c>
      <c r="M14" s="24">
        <v>1</v>
      </c>
      <c r="N14" s="24">
        <v>7</v>
      </c>
      <c r="O14" s="24">
        <v>2</v>
      </c>
      <c r="P14" s="24">
        <v>0</v>
      </c>
      <c r="Q14" s="24">
        <v>2</v>
      </c>
      <c r="R14" s="24">
        <v>13</v>
      </c>
      <c r="S14" s="24">
        <v>4</v>
      </c>
    </row>
    <row r="15" spans="1:19">
      <c r="A15" s="8" t="s">
        <v>129</v>
      </c>
      <c r="B15" s="8"/>
      <c r="C15" s="8"/>
      <c r="D15" s="8"/>
      <c r="E15" s="8"/>
      <c r="F15" s="8"/>
      <c r="G15" s="8"/>
      <c r="H15" s="8"/>
      <c r="I15" s="8"/>
      <c r="J15" s="8"/>
      <c r="K15" s="8"/>
      <c r="L15" s="8"/>
      <c r="M15" s="8"/>
      <c r="N15" s="8"/>
      <c r="O15" s="8"/>
      <c r="P15" s="8"/>
      <c r="Q15" s="8"/>
      <c r="R15" s="8"/>
      <c r="S15" s="8"/>
    </row>
    <row r="16" spans="1:19">
      <c r="A16" s="23" t="s">
        <v>130</v>
      </c>
      <c r="B16" s="24">
        <v>799</v>
      </c>
      <c r="C16" s="24">
        <v>29</v>
      </c>
      <c r="D16" s="24">
        <v>87</v>
      </c>
      <c r="E16" s="24">
        <v>26</v>
      </c>
      <c r="F16" s="24">
        <v>78</v>
      </c>
      <c r="G16" s="24">
        <v>39</v>
      </c>
      <c r="H16" s="24">
        <v>71</v>
      </c>
      <c r="I16" s="24">
        <v>175</v>
      </c>
      <c r="J16" s="24">
        <v>83</v>
      </c>
      <c r="K16" s="24">
        <v>7</v>
      </c>
      <c r="L16" s="24">
        <v>168</v>
      </c>
      <c r="M16" s="24">
        <v>28</v>
      </c>
      <c r="N16" s="24">
        <v>115</v>
      </c>
      <c r="O16" s="24">
        <v>24</v>
      </c>
      <c r="P16" s="24">
        <v>4</v>
      </c>
      <c r="Q16" s="24">
        <v>26</v>
      </c>
      <c r="R16" s="24">
        <v>319</v>
      </c>
      <c r="S16" s="24">
        <v>18</v>
      </c>
    </row>
    <row r="17" spans="1:19">
      <c r="A17" s="23" t="s">
        <v>131</v>
      </c>
      <c r="B17" s="24">
        <v>1245</v>
      </c>
      <c r="C17" s="24">
        <v>80</v>
      </c>
      <c r="D17" s="24">
        <v>134</v>
      </c>
      <c r="E17" s="24">
        <v>63</v>
      </c>
      <c r="F17" s="24">
        <v>117</v>
      </c>
      <c r="G17" s="24">
        <v>122</v>
      </c>
      <c r="H17" s="24">
        <v>164</v>
      </c>
      <c r="I17" s="24">
        <v>379</v>
      </c>
      <c r="J17" s="24">
        <v>190</v>
      </c>
      <c r="K17" s="24">
        <v>12</v>
      </c>
      <c r="L17" s="24">
        <v>311</v>
      </c>
      <c r="M17" s="24">
        <v>79</v>
      </c>
      <c r="N17" s="24">
        <v>221</v>
      </c>
      <c r="O17" s="24">
        <v>76</v>
      </c>
      <c r="P17" s="24">
        <v>12</v>
      </c>
      <c r="Q17" s="24">
        <v>47</v>
      </c>
      <c r="R17" s="24">
        <v>355</v>
      </c>
      <c r="S17" s="24">
        <v>30</v>
      </c>
    </row>
    <row r="18" spans="1:19">
      <c r="A18" s="23" t="s">
        <v>132</v>
      </c>
      <c r="B18" s="24">
        <v>504</v>
      </c>
      <c r="C18" s="24">
        <v>45</v>
      </c>
      <c r="D18" s="24">
        <v>50</v>
      </c>
      <c r="E18" s="24">
        <v>39</v>
      </c>
      <c r="F18" s="24">
        <v>48</v>
      </c>
      <c r="G18" s="24">
        <v>77</v>
      </c>
      <c r="H18" s="24">
        <v>77</v>
      </c>
      <c r="I18" s="24">
        <v>184</v>
      </c>
      <c r="J18" s="24">
        <v>119</v>
      </c>
      <c r="K18" s="24">
        <v>13</v>
      </c>
      <c r="L18" s="24">
        <v>142</v>
      </c>
      <c r="M18" s="24">
        <v>32</v>
      </c>
      <c r="N18" s="24">
        <v>91</v>
      </c>
      <c r="O18" s="24">
        <v>41</v>
      </c>
      <c r="P18" s="24">
        <v>10</v>
      </c>
      <c r="Q18" s="24">
        <v>21</v>
      </c>
      <c r="R18" s="24">
        <v>101</v>
      </c>
      <c r="S18" s="24">
        <v>9</v>
      </c>
    </row>
    <row r="19" spans="1:19">
      <c r="A19" s="23" t="s">
        <v>133</v>
      </c>
      <c r="B19" s="24">
        <v>82</v>
      </c>
      <c r="C19" s="24">
        <v>5</v>
      </c>
      <c r="D19" s="24">
        <v>4</v>
      </c>
      <c r="E19" s="24">
        <v>4</v>
      </c>
      <c r="F19" s="24">
        <v>4</v>
      </c>
      <c r="G19" s="24">
        <v>18</v>
      </c>
      <c r="H19" s="24">
        <v>20</v>
      </c>
      <c r="I19" s="24">
        <v>36</v>
      </c>
      <c r="J19" s="24">
        <v>18</v>
      </c>
      <c r="K19" s="24">
        <v>4</v>
      </c>
      <c r="L19" s="24">
        <v>21</v>
      </c>
      <c r="M19" s="24">
        <v>7</v>
      </c>
      <c r="N19" s="24">
        <v>18</v>
      </c>
      <c r="O19" s="24">
        <v>7</v>
      </c>
      <c r="P19" s="24">
        <v>7</v>
      </c>
      <c r="Q19" s="24">
        <v>9</v>
      </c>
      <c r="R19" s="24">
        <v>15</v>
      </c>
      <c r="S19" s="24">
        <v>4</v>
      </c>
    </row>
    <row r="20" spans="1:19">
      <c r="A20" s="23" t="s">
        <v>128</v>
      </c>
      <c r="B20" s="24">
        <v>47</v>
      </c>
      <c r="C20" s="24">
        <v>1</v>
      </c>
      <c r="D20" s="24">
        <v>3</v>
      </c>
      <c r="E20" s="24">
        <v>1</v>
      </c>
      <c r="F20" s="24">
        <v>6</v>
      </c>
      <c r="G20" s="24">
        <v>4</v>
      </c>
      <c r="H20" s="24">
        <v>8</v>
      </c>
      <c r="I20" s="24">
        <v>15</v>
      </c>
      <c r="J20" s="24">
        <v>4</v>
      </c>
      <c r="K20" s="24">
        <v>1</v>
      </c>
      <c r="L20" s="24">
        <v>11</v>
      </c>
      <c r="M20" s="24">
        <v>2</v>
      </c>
      <c r="N20" s="24">
        <v>7</v>
      </c>
      <c r="O20" s="24">
        <v>2</v>
      </c>
      <c r="P20" s="24">
        <v>0</v>
      </c>
      <c r="Q20" s="24">
        <v>3</v>
      </c>
      <c r="R20" s="24">
        <v>11</v>
      </c>
      <c r="S20" s="24">
        <v>4</v>
      </c>
    </row>
    <row r="21" spans="1:19">
      <c r="A21" s="8" t="s">
        <v>134</v>
      </c>
      <c r="B21" s="8"/>
      <c r="C21" s="8"/>
      <c r="D21" s="8"/>
      <c r="E21" s="8"/>
      <c r="F21" s="8"/>
      <c r="G21" s="8"/>
      <c r="H21" s="8"/>
      <c r="I21" s="8"/>
      <c r="J21" s="8"/>
      <c r="K21" s="8"/>
      <c r="L21" s="8"/>
      <c r="M21" s="8"/>
      <c r="N21" s="8"/>
      <c r="O21" s="8"/>
      <c r="P21" s="8"/>
      <c r="Q21" s="8"/>
      <c r="R21" s="8"/>
      <c r="S21" s="8"/>
    </row>
    <row r="22" spans="1:19">
      <c r="A22" s="23" t="s">
        <v>135</v>
      </c>
      <c r="B22" s="24">
        <v>128</v>
      </c>
      <c r="C22" s="24">
        <v>17</v>
      </c>
      <c r="D22" s="24">
        <v>2</v>
      </c>
      <c r="E22" s="24">
        <v>13</v>
      </c>
      <c r="F22" s="24">
        <v>1</v>
      </c>
      <c r="G22" s="24">
        <v>19</v>
      </c>
      <c r="H22" s="24">
        <v>10</v>
      </c>
      <c r="I22" s="24">
        <v>21</v>
      </c>
      <c r="J22" s="24">
        <v>29</v>
      </c>
      <c r="K22" s="24">
        <v>1</v>
      </c>
      <c r="L22" s="24">
        <v>21</v>
      </c>
      <c r="M22" s="24">
        <v>8</v>
      </c>
      <c r="N22" s="24">
        <v>19</v>
      </c>
      <c r="O22" s="24">
        <v>16</v>
      </c>
      <c r="P22" s="24">
        <v>5</v>
      </c>
      <c r="Q22" s="24">
        <v>10</v>
      </c>
      <c r="R22" s="24">
        <v>43</v>
      </c>
      <c r="S22" s="24">
        <v>5</v>
      </c>
    </row>
    <row r="23" spans="1:19">
      <c r="A23" s="23" t="s">
        <v>136</v>
      </c>
      <c r="B23" s="24">
        <v>138</v>
      </c>
      <c r="C23" s="24">
        <v>17</v>
      </c>
      <c r="D23" s="24">
        <v>4</v>
      </c>
      <c r="E23" s="24">
        <v>11</v>
      </c>
      <c r="F23" s="24">
        <v>4</v>
      </c>
      <c r="G23" s="24">
        <v>15</v>
      </c>
      <c r="H23" s="24">
        <v>12</v>
      </c>
      <c r="I23" s="24">
        <v>29</v>
      </c>
      <c r="J23" s="24">
        <v>21</v>
      </c>
      <c r="K23" s="24">
        <v>4</v>
      </c>
      <c r="L23" s="24">
        <v>31</v>
      </c>
      <c r="M23" s="24">
        <v>13</v>
      </c>
      <c r="N23" s="24">
        <v>18</v>
      </c>
      <c r="O23" s="24">
        <v>14</v>
      </c>
      <c r="P23" s="24">
        <v>5</v>
      </c>
      <c r="Q23" s="24">
        <v>5</v>
      </c>
      <c r="R23" s="24">
        <v>43</v>
      </c>
      <c r="S23" s="24">
        <v>5</v>
      </c>
    </row>
    <row r="24" spans="1:19">
      <c r="A24" s="23" t="s">
        <v>137</v>
      </c>
      <c r="B24" s="24">
        <v>119</v>
      </c>
      <c r="C24" s="24">
        <v>8</v>
      </c>
      <c r="D24" s="24">
        <v>10</v>
      </c>
      <c r="E24" s="24">
        <v>5</v>
      </c>
      <c r="F24" s="24">
        <v>5</v>
      </c>
      <c r="G24" s="24">
        <v>12</v>
      </c>
      <c r="H24" s="24">
        <v>9</v>
      </c>
      <c r="I24" s="24">
        <v>25</v>
      </c>
      <c r="J24" s="24">
        <v>27</v>
      </c>
      <c r="K24" s="24">
        <v>4</v>
      </c>
      <c r="L24" s="24">
        <v>14</v>
      </c>
      <c r="M24" s="24">
        <v>5</v>
      </c>
      <c r="N24" s="24">
        <v>11</v>
      </c>
      <c r="O24" s="24">
        <v>11</v>
      </c>
      <c r="P24" s="24">
        <v>1</v>
      </c>
      <c r="Q24" s="24">
        <v>4</v>
      </c>
      <c r="R24" s="24">
        <v>40</v>
      </c>
      <c r="S24" s="24">
        <v>1</v>
      </c>
    </row>
    <row r="25" spans="1:19">
      <c r="A25" s="23" t="s">
        <v>138</v>
      </c>
      <c r="B25" s="24">
        <v>142</v>
      </c>
      <c r="C25" s="24">
        <v>8</v>
      </c>
      <c r="D25" s="24">
        <v>13</v>
      </c>
      <c r="E25" s="24">
        <v>9</v>
      </c>
      <c r="F25" s="24">
        <v>12</v>
      </c>
      <c r="G25" s="24">
        <v>13</v>
      </c>
      <c r="H25" s="24">
        <v>15</v>
      </c>
      <c r="I25" s="24">
        <v>25</v>
      </c>
      <c r="J25" s="24">
        <v>22</v>
      </c>
      <c r="K25" s="24">
        <v>4</v>
      </c>
      <c r="L25" s="24">
        <v>21</v>
      </c>
      <c r="M25" s="24">
        <v>8</v>
      </c>
      <c r="N25" s="24">
        <v>20</v>
      </c>
      <c r="O25" s="24">
        <v>10</v>
      </c>
      <c r="P25" s="24">
        <v>1</v>
      </c>
      <c r="Q25" s="24">
        <v>8</v>
      </c>
      <c r="R25" s="24">
        <v>52</v>
      </c>
      <c r="S25" s="24">
        <v>2</v>
      </c>
    </row>
    <row r="26" spans="1:19">
      <c r="A26" s="23" t="s">
        <v>139</v>
      </c>
      <c r="B26" s="24">
        <v>170</v>
      </c>
      <c r="C26" s="24">
        <v>12</v>
      </c>
      <c r="D26" s="24">
        <v>8</v>
      </c>
      <c r="E26" s="24">
        <v>13</v>
      </c>
      <c r="F26" s="24">
        <v>14</v>
      </c>
      <c r="G26" s="24">
        <v>14</v>
      </c>
      <c r="H26" s="24">
        <v>18</v>
      </c>
      <c r="I26" s="24">
        <v>45</v>
      </c>
      <c r="J26" s="24">
        <v>37</v>
      </c>
      <c r="K26" s="24">
        <v>6</v>
      </c>
      <c r="L26" s="24">
        <v>34</v>
      </c>
      <c r="M26" s="24">
        <v>11</v>
      </c>
      <c r="N26" s="24">
        <v>29</v>
      </c>
      <c r="O26" s="24">
        <v>16</v>
      </c>
      <c r="P26" s="24">
        <v>2</v>
      </c>
      <c r="Q26" s="24">
        <v>6</v>
      </c>
      <c r="R26" s="24">
        <v>51</v>
      </c>
      <c r="S26" s="24">
        <v>5</v>
      </c>
    </row>
    <row r="27" spans="1:19">
      <c r="A27" s="23" t="s">
        <v>140</v>
      </c>
      <c r="B27" s="24">
        <v>192</v>
      </c>
      <c r="C27" s="24">
        <v>15</v>
      </c>
      <c r="D27" s="24">
        <v>19</v>
      </c>
      <c r="E27" s="24">
        <v>9</v>
      </c>
      <c r="F27" s="24">
        <v>16</v>
      </c>
      <c r="G27" s="24">
        <v>9</v>
      </c>
      <c r="H27" s="24">
        <v>20</v>
      </c>
      <c r="I27" s="24">
        <v>44</v>
      </c>
      <c r="J27" s="24">
        <v>33</v>
      </c>
      <c r="K27" s="24">
        <v>2</v>
      </c>
      <c r="L27" s="24">
        <v>41</v>
      </c>
      <c r="M27" s="24">
        <v>15</v>
      </c>
      <c r="N27" s="24">
        <v>32</v>
      </c>
      <c r="O27" s="24">
        <v>12</v>
      </c>
      <c r="P27" s="24">
        <v>2</v>
      </c>
      <c r="Q27" s="24">
        <v>7</v>
      </c>
      <c r="R27" s="24">
        <v>53</v>
      </c>
      <c r="S27" s="24">
        <v>8</v>
      </c>
    </row>
    <row r="28" spans="1:19">
      <c r="A28" s="23" t="s">
        <v>141</v>
      </c>
      <c r="B28" s="24">
        <v>1405</v>
      </c>
      <c r="C28" s="24">
        <v>68</v>
      </c>
      <c r="D28" s="24">
        <v>148</v>
      </c>
      <c r="E28" s="24">
        <v>60</v>
      </c>
      <c r="F28" s="24">
        <v>136</v>
      </c>
      <c r="G28" s="24">
        <v>140</v>
      </c>
      <c r="H28" s="24">
        <v>201</v>
      </c>
      <c r="I28" s="24">
        <v>479</v>
      </c>
      <c r="J28" s="24">
        <v>188</v>
      </c>
      <c r="K28" s="24">
        <v>13</v>
      </c>
      <c r="L28" s="24">
        <v>384</v>
      </c>
      <c r="M28" s="24">
        <v>72</v>
      </c>
      <c r="N28" s="24">
        <v>260</v>
      </c>
      <c r="O28" s="24">
        <v>59</v>
      </c>
      <c r="P28" s="24">
        <v>12</v>
      </c>
      <c r="Q28" s="24">
        <v>49</v>
      </c>
      <c r="R28" s="24">
        <v>415</v>
      </c>
      <c r="S28" s="24">
        <v>26</v>
      </c>
    </row>
    <row r="29" spans="1:19">
      <c r="A29" s="23" t="s">
        <v>142</v>
      </c>
      <c r="B29" s="24">
        <v>343</v>
      </c>
      <c r="C29" s="24">
        <v>14</v>
      </c>
      <c r="D29" s="24">
        <v>72</v>
      </c>
      <c r="E29" s="24">
        <v>12</v>
      </c>
      <c r="F29" s="24">
        <v>62</v>
      </c>
      <c r="G29" s="24">
        <v>35</v>
      </c>
      <c r="H29" s="24">
        <v>50</v>
      </c>
      <c r="I29" s="24">
        <v>110</v>
      </c>
      <c r="J29" s="24">
        <v>54</v>
      </c>
      <c r="K29" s="24">
        <v>3</v>
      </c>
      <c r="L29" s="24">
        <v>96</v>
      </c>
      <c r="M29" s="24">
        <v>15</v>
      </c>
      <c r="N29" s="24">
        <v>58</v>
      </c>
      <c r="O29" s="24">
        <v>11</v>
      </c>
      <c r="P29" s="24">
        <v>4</v>
      </c>
      <c r="Q29" s="24">
        <v>15</v>
      </c>
      <c r="R29" s="24">
        <v>90</v>
      </c>
      <c r="S29" s="24">
        <v>11</v>
      </c>
    </row>
    <row r="30" spans="1:19">
      <c r="A30" s="23" t="s">
        <v>128</v>
      </c>
      <c r="B30" s="24">
        <v>40</v>
      </c>
      <c r="C30" s="24">
        <v>1</v>
      </c>
      <c r="D30" s="24">
        <v>2</v>
      </c>
      <c r="E30" s="24">
        <v>1</v>
      </c>
      <c r="F30" s="24">
        <v>3</v>
      </c>
      <c r="G30" s="24">
        <v>3</v>
      </c>
      <c r="H30" s="24">
        <v>5</v>
      </c>
      <c r="I30" s="24">
        <v>11</v>
      </c>
      <c r="J30" s="24">
        <v>3</v>
      </c>
      <c r="K30" s="24">
        <v>0</v>
      </c>
      <c r="L30" s="24">
        <v>11</v>
      </c>
      <c r="M30" s="24">
        <v>1</v>
      </c>
      <c r="N30" s="24">
        <v>5</v>
      </c>
      <c r="O30" s="24">
        <v>1</v>
      </c>
      <c r="P30" s="24">
        <v>1</v>
      </c>
      <c r="Q30" s="24">
        <v>2</v>
      </c>
      <c r="R30" s="24">
        <v>14</v>
      </c>
      <c r="S30" s="24">
        <v>2</v>
      </c>
    </row>
    <row r="31" spans="1:19">
      <c r="A31" s="8" t="s">
        <v>143</v>
      </c>
      <c r="B31" s="8"/>
      <c r="C31" s="8"/>
      <c r="D31" s="8"/>
      <c r="E31" s="8"/>
      <c r="F31" s="8"/>
      <c r="G31" s="8"/>
      <c r="H31" s="8"/>
      <c r="I31" s="8"/>
      <c r="J31" s="8"/>
      <c r="K31" s="8"/>
      <c r="L31" s="8"/>
      <c r="M31" s="8"/>
      <c r="N31" s="8"/>
      <c r="O31" s="8"/>
      <c r="P31" s="8"/>
      <c r="Q31" s="8"/>
      <c r="R31" s="8"/>
      <c r="S31" s="8"/>
    </row>
    <row r="32" spans="1:19">
      <c r="A32" s="23" t="s">
        <v>144</v>
      </c>
      <c r="B32" s="24">
        <v>429</v>
      </c>
      <c r="C32" s="24">
        <v>20</v>
      </c>
      <c r="D32" s="24">
        <v>63</v>
      </c>
      <c r="E32" s="24">
        <v>17</v>
      </c>
      <c r="F32" s="24">
        <v>50</v>
      </c>
      <c r="G32" s="24">
        <v>40</v>
      </c>
      <c r="H32" s="24">
        <v>49</v>
      </c>
      <c r="I32" s="24">
        <v>125</v>
      </c>
      <c r="J32" s="24">
        <v>68</v>
      </c>
      <c r="K32" s="24">
        <v>4</v>
      </c>
      <c r="L32" s="24">
        <v>112</v>
      </c>
      <c r="M32" s="24">
        <v>29</v>
      </c>
      <c r="N32" s="24">
        <v>77</v>
      </c>
      <c r="O32" s="24">
        <v>20</v>
      </c>
      <c r="P32" s="24">
        <v>4</v>
      </c>
      <c r="Q32" s="24">
        <v>19</v>
      </c>
      <c r="R32" s="24">
        <v>118</v>
      </c>
      <c r="S32" s="24">
        <v>15</v>
      </c>
    </row>
    <row r="33" spans="1:19">
      <c r="A33" s="23" t="s">
        <v>145</v>
      </c>
      <c r="B33" s="24">
        <v>319</v>
      </c>
      <c r="C33" s="24">
        <v>16</v>
      </c>
      <c r="D33" s="24">
        <v>54</v>
      </c>
      <c r="E33" s="24">
        <v>12</v>
      </c>
      <c r="F33" s="24">
        <v>45</v>
      </c>
      <c r="G33" s="24">
        <v>23</v>
      </c>
      <c r="H33" s="24">
        <v>50</v>
      </c>
      <c r="I33" s="24">
        <v>100</v>
      </c>
      <c r="J33" s="24">
        <v>43</v>
      </c>
      <c r="K33" s="24">
        <v>2</v>
      </c>
      <c r="L33" s="24">
        <v>98</v>
      </c>
      <c r="M33" s="24">
        <v>25</v>
      </c>
      <c r="N33" s="24">
        <v>59</v>
      </c>
      <c r="O33" s="24">
        <v>13</v>
      </c>
      <c r="P33" s="24">
        <v>2</v>
      </c>
      <c r="Q33" s="24">
        <v>7</v>
      </c>
      <c r="R33" s="24">
        <v>89</v>
      </c>
      <c r="S33" s="24">
        <v>8</v>
      </c>
    </row>
    <row r="34" spans="1:19">
      <c r="A34" s="23" t="s">
        <v>146</v>
      </c>
      <c r="B34" s="24">
        <v>504</v>
      </c>
      <c r="C34" s="24">
        <v>27</v>
      </c>
      <c r="D34" s="24">
        <v>71</v>
      </c>
      <c r="E34" s="24">
        <v>17</v>
      </c>
      <c r="F34" s="24">
        <v>66</v>
      </c>
      <c r="G34" s="24">
        <v>53</v>
      </c>
      <c r="H34" s="24">
        <v>75</v>
      </c>
      <c r="I34" s="24">
        <v>157</v>
      </c>
      <c r="J34" s="24">
        <v>71</v>
      </c>
      <c r="K34" s="24">
        <v>3</v>
      </c>
      <c r="L34" s="24">
        <v>169</v>
      </c>
      <c r="M34" s="24">
        <v>26</v>
      </c>
      <c r="N34" s="24">
        <v>88</v>
      </c>
      <c r="O34" s="24">
        <v>21</v>
      </c>
      <c r="P34" s="24">
        <v>6</v>
      </c>
      <c r="Q34" s="24">
        <v>17</v>
      </c>
      <c r="R34" s="24">
        <v>133</v>
      </c>
      <c r="S34" s="24">
        <v>15</v>
      </c>
    </row>
    <row r="35" spans="1:19">
      <c r="A35" s="23" t="s">
        <v>147</v>
      </c>
      <c r="B35" s="24">
        <v>143</v>
      </c>
      <c r="C35" s="24">
        <v>10</v>
      </c>
      <c r="D35" s="24">
        <v>14</v>
      </c>
      <c r="E35" s="24">
        <v>5</v>
      </c>
      <c r="F35" s="24">
        <v>11</v>
      </c>
      <c r="G35" s="24">
        <v>14</v>
      </c>
      <c r="H35" s="24">
        <v>20</v>
      </c>
      <c r="I35" s="24">
        <v>47</v>
      </c>
      <c r="J35" s="24">
        <v>17</v>
      </c>
      <c r="K35" s="24">
        <v>4</v>
      </c>
      <c r="L35" s="24">
        <v>42</v>
      </c>
      <c r="M35" s="24">
        <v>9</v>
      </c>
      <c r="N35" s="24">
        <v>31</v>
      </c>
      <c r="O35" s="24">
        <v>7</v>
      </c>
      <c r="P35" s="24">
        <v>0</v>
      </c>
      <c r="Q35" s="24">
        <v>3</v>
      </c>
      <c r="R35" s="24">
        <v>38</v>
      </c>
      <c r="S35" s="24">
        <v>3</v>
      </c>
    </row>
    <row r="36" spans="1:19">
      <c r="A36" s="23" t="s">
        <v>148</v>
      </c>
      <c r="B36" s="24">
        <v>168</v>
      </c>
      <c r="C36" s="24">
        <v>12</v>
      </c>
      <c r="D36" s="24">
        <v>34</v>
      </c>
      <c r="E36" s="24">
        <v>13</v>
      </c>
      <c r="F36" s="24">
        <v>24</v>
      </c>
      <c r="G36" s="24">
        <v>16</v>
      </c>
      <c r="H36" s="24">
        <v>27</v>
      </c>
      <c r="I36" s="24">
        <v>50</v>
      </c>
      <c r="J36" s="24">
        <v>18</v>
      </c>
      <c r="K36" s="24">
        <v>4</v>
      </c>
      <c r="L36" s="24">
        <v>45</v>
      </c>
      <c r="M36" s="24">
        <v>8</v>
      </c>
      <c r="N36" s="24">
        <v>28</v>
      </c>
      <c r="O36" s="24">
        <v>3</v>
      </c>
      <c r="P36" s="24">
        <v>1</v>
      </c>
      <c r="Q36" s="24">
        <v>6</v>
      </c>
      <c r="R36" s="24">
        <v>39</v>
      </c>
      <c r="S36" s="24">
        <v>5</v>
      </c>
    </row>
    <row r="37" spans="1:19">
      <c r="A37" s="23" t="s">
        <v>149</v>
      </c>
      <c r="B37" s="24">
        <v>1270</v>
      </c>
      <c r="C37" s="24">
        <v>68</v>
      </c>
      <c r="D37" s="24">
        <v>154</v>
      </c>
      <c r="E37" s="24">
        <v>57</v>
      </c>
      <c r="F37" s="24">
        <v>140</v>
      </c>
      <c r="G37" s="24">
        <v>121</v>
      </c>
      <c r="H37" s="24">
        <v>168</v>
      </c>
      <c r="I37" s="24">
        <v>388</v>
      </c>
      <c r="J37" s="24">
        <v>166</v>
      </c>
      <c r="K37" s="24">
        <v>12</v>
      </c>
      <c r="L37" s="24">
        <v>357</v>
      </c>
      <c r="M37" s="24">
        <v>79</v>
      </c>
      <c r="N37" s="24">
        <v>233</v>
      </c>
      <c r="O37" s="24">
        <v>61</v>
      </c>
      <c r="P37" s="24">
        <v>14</v>
      </c>
      <c r="Q37" s="24">
        <v>48</v>
      </c>
      <c r="R37" s="24">
        <v>379</v>
      </c>
      <c r="S37" s="24">
        <v>30</v>
      </c>
    </row>
    <row r="38" spans="1:19">
      <c r="A38" s="23" t="s">
        <v>150</v>
      </c>
      <c r="B38" s="24">
        <v>1642</v>
      </c>
      <c r="C38" s="24">
        <v>85</v>
      </c>
      <c r="D38" s="24">
        <v>211</v>
      </c>
      <c r="E38" s="24">
        <v>78</v>
      </c>
      <c r="F38" s="24">
        <v>186</v>
      </c>
      <c r="G38" s="24">
        <v>145</v>
      </c>
      <c r="H38" s="24">
        <v>203</v>
      </c>
      <c r="I38" s="24">
        <v>496</v>
      </c>
      <c r="J38" s="24">
        <v>233</v>
      </c>
      <c r="K38" s="24">
        <v>15</v>
      </c>
      <c r="L38" s="24">
        <v>459</v>
      </c>
      <c r="M38" s="24">
        <v>77</v>
      </c>
      <c r="N38" s="24">
        <v>293</v>
      </c>
      <c r="O38" s="24">
        <v>86</v>
      </c>
      <c r="P38" s="24">
        <v>18</v>
      </c>
      <c r="Q38" s="24">
        <v>66</v>
      </c>
      <c r="R38" s="24">
        <v>485</v>
      </c>
      <c r="S38" s="24">
        <v>35</v>
      </c>
    </row>
    <row r="39" spans="1:19">
      <c r="A39" s="23" t="s">
        <v>151</v>
      </c>
      <c r="B39" s="24">
        <v>2266</v>
      </c>
      <c r="C39" s="24">
        <v>138</v>
      </c>
      <c r="D39" s="24">
        <v>241</v>
      </c>
      <c r="E39" s="24">
        <v>114</v>
      </c>
      <c r="F39" s="24">
        <v>221</v>
      </c>
      <c r="G39" s="24">
        <v>217</v>
      </c>
      <c r="H39" s="24">
        <v>285</v>
      </c>
      <c r="I39" s="24">
        <v>678</v>
      </c>
      <c r="J39" s="24">
        <v>363</v>
      </c>
      <c r="K39" s="24">
        <v>31</v>
      </c>
      <c r="L39" s="24">
        <v>568</v>
      </c>
      <c r="M39" s="24">
        <v>137</v>
      </c>
      <c r="N39" s="24">
        <v>403</v>
      </c>
      <c r="O39" s="24">
        <v>134</v>
      </c>
      <c r="P39" s="24">
        <v>26</v>
      </c>
      <c r="Q39" s="24">
        <v>89</v>
      </c>
      <c r="R39" s="24">
        <v>665</v>
      </c>
      <c r="S39" s="24">
        <v>43</v>
      </c>
    </row>
    <row r="40" spans="1:19">
      <c r="A40" s="23" t="s">
        <v>152</v>
      </c>
      <c r="B40" s="24">
        <v>121</v>
      </c>
      <c r="C40" s="24">
        <v>6</v>
      </c>
      <c r="D40" s="24">
        <v>7</v>
      </c>
      <c r="E40" s="24">
        <v>3</v>
      </c>
      <c r="F40" s="24">
        <v>7</v>
      </c>
      <c r="G40" s="24">
        <v>15</v>
      </c>
      <c r="H40" s="24">
        <v>18</v>
      </c>
      <c r="I40" s="24">
        <v>32</v>
      </c>
      <c r="J40" s="24">
        <v>21</v>
      </c>
      <c r="K40" s="24">
        <v>2</v>
      </c>
      <c r="L40" s="24">
        <v>29</v>
      </c>
      <c r="M40" s="24">
        <v>4</v>
      </c>
      <c r="N40" s="24">
        <v>23</v>
      </c>
      <c r="O40" s="24">
        <v>8</v>
      </c>
      <c r="P40" s="24">
        <v>1</v>
      </c>
      <c r="Q40" s="24">
        <v>10</v>
      </c>
      <c r="R40" s="24">
        <v>41</v>
      </c>
      <c r="S40" s="24">
        <v>1</v>
      </c>
    </row>
    <row r="41" spans="1:19">
      <c r="A41" s="23" t="s">
        <v>128</v>
      </c>
      <c r="B41" s="24">
        <v>46</v>
      </c>
      <c r="C41" s="24">
        <v>3</v>
      </c>
      <c r="D41" s="24">
        <v>3</v>
      </c>
      <c r="E41" s="24">
        <v>1</v>
      </c>
      <c r="F41" s="24">
        <v>3</v>
      </c>
      <c r="G41" s="24">
        <v>2</v>
      </c>
      <c r="H41" s="24">
        <v>6</v>
      </c>
      <c r="I41" s="24">
        <v>12</v>
      </c>
      <c r="J41" s="24">
        <v>3</v>
      </c>
      <c r="K41" s="24">
        <v>0</v>
      </c>
      <c r="L41" s="24">
        <v>11</v>
      </c>
      <c r="M41" s="24">
        <v>1</v>
      </c>
      <c r="N41" s="24">
        <v>7</v>
      </c>
      <c r="O41" s="24">
        <v>2</v>
      </c>
      <c r="P41" s="24">
        <v>2</v>
      </c>
      <c r="Q41" s="24">
        <v>3</v>
      </c>
      <c r="R41" s="24">
        <v>13</v>
      </c>
      <c r="S41" s="24">
        <v>4</v>
      </c>
    </row>
    <row r="42" spans="1:19">
      <c r="A42" s="8" t="s">
        <v>153</v>
      </c>
      <c r="B42" s="8"/>
      <c r="C42" s="8"/>
      <c r="D42" s="8"/>
      <c r="E42" s="8"/>
      <c r="F42" s="8"/>
      <c r="G42" s="8"/>
      <c r="H42" s="8"/>
      <c r="I42" s="8"/>
      <c r="J42" s="8"/>
      <c r="K42" s="8"/>
      <c r="L42" s="8"/>
      <c r="M42" s="8"/>
      <c r="N42" s="8"/>
      <c r="O42" s="8"/>
      <c r="P42" s="8"/>
      <c r="Q42" s="8"/>
      <c r="R42" s="8"/>
      <c r="S42" s="8"/>
    </row>
    <row r="43" spans="1:19">
      <c r="A43" s="23" t="s">
        <v>154</v>
      </c>
      <c r="B43" s="24">
        <v>1344</v>
      </c>
      <c r="C43" s="24">
        <v>68</v>
      </c>
      <c r="D43" s="24">
        <v>179</v>
      </c>
      <c r="E43" s="24">
        <v>58</v>
      </c>
      <c r="F43" s="24">
        <v>161</v>
      </c>
      <c r="G43" s="24">
        <v>127</v>
      </c>
      <c r="H43" s="24">
        <v>179</v>
      </c>
      <c r="I43" s="24">
        <v>409</v>
      </c>
      <c r="J43" s="24">
        <v>196</v>
      </c>
      <c r="K43" s="24">
        <v>13</v>
      </c>
      <c r="L43" s="24">
        <v>378</v>
      </c>
      <c r="M43" s="24">
        <v>72</v>
      </c>
      <c r="N43" s="24">
        <v>250</v>
      </c>
      <c r="O43" s="24">
        <v>68</v>
      </c>
      <c r="P43" s="24">
        <v>15</v>
      </c>
      <c r="Q43" s="24">
        <v>46</v>
      </c>
      <c r="R43" s="24">
        <v>375</v>
      </c>
      <c r="S43" s="24">
        <v>34</v>
      </c>
    </row>
    <row r="44" spans="1:19">
      <c r="A44" s="23" t="s">
        <v>155</v>
      </c>
      <c r="B44" s="24">
        <v>1107</v>
      </c>
      <c r="C44" s="24">
        <v>59</v>
      </c>
      <c r="D44" s="24">
        <v>139</v>
      </c>
      <c r="E44" s="24">
        <v>51</v>
      </c>
      <c r="F44" s="24">
        <v>129</v>
      </c>
      <c r="G44" s="24">
        <v>103</v>
      </c>
      <c r="H44" s="24">
        <v>185</v>
      </c>
      <c r="I44" s="24">
        <v>361</v>
      </c>
      <c r="J44" s="24">
        <v>175</v>
      </c>
      <c r="K44" s="24">
        <v>13</v>
      </c>
      <c r="L44" s="24">
        <v>333</v>
      </c>
      <c r="M44" s="24">
        <v>60</v>
      </c>
      <c r="N44" s="24">
        <v>196</v>
      </c>
      <c r="O44" s="24">
        <v>59</v>
      </c>
      <c r="P44" s="24">
        <v>13</v>
      </c>
      <c r="Q44" s="24">
        <v>39</v>
      </c>
      <c r="R44" s="24">
        <v>305</v>
      </c>
      <c r="S44" s="24">
        <v>19</v>
      </c>
    </row>
    <row r="45" spans="1:19">
      <c r="A45" s="23" t="s">
        <v>156</v>
      </c>
      <c r="B45" s="24">
        <v>1006</v>
      </c>
      <c r="C45" s="24">
        <v>85</v>
      </c>
      <c r="D45" s="24">
        <v>106</v>
      </c>
      <c r="E45" s="24">
        <v>65</v>
      </c>
      <c r="F45" s="24">
        <v>91</v>
      </c>
      <c r="G45" s="24">
        <v>137</v>
      </c>
      <c r="H45" s="24">
        <v>171</v>
      </c>
      <c r="I45" s="24">
        <v>364</v>
      </c>
      <c r="J45" s="24">
        <v>227</v>
      </c>
      <c r="K45" s="24">
        <v>20</v>
      </c>
      <c r="L45" s="24">
        <v>303</v>
      </c>
      <c r="M45" s="24">
        <v>69</v>
      </c>
      <c r="N45" s="24">
        <v>203</v>
      </c>
      <c r="O45" s="24">
        <v>66</v>
      </c>
      <c r="P45" s="24">
        <v>17</v>
      </c>
      <c r="Q45" s="24">
        <v>47</v>
      </c>
      <c r="R45" s="24">
        <v>218</v>
      </c>
      <c r="S45" s="24">
        <v>26</v>
      </c>
    </row>
    <row r="46" spans="1:19">
      <c r="A46" s="23" t="s">
        <v>157</v>
      </c>
      <c r="B46" s="24">
        <v>541</v>
      </c>
      <c r="C46" s="24">
        <v>49</v>
      </c>
      <c r="D46" s="24">
        <v>70</v>
      </c>
      <c r="E46" s="24">
        <v>35</v>
      </c>
      <c r="F46" s="24">
        <v>62</v>
      </c>
      <c r="G46" s="24">
        <v>60</v>
      </c>
      <c r="H46" s="24">
        <v>107</v>
      </c>
      <c r="I46" s="24">
        <v>181</v>
      </c>
      <c r="J46" s="24">
        <v>87</v>
      </c>
      <c r="K46" s="24">
        <v>8</v>
      </c>
      <c r="L46" s="24">
        <v>178</v>
      </c>
      <c r="M46" s="24">
        <v>43</v>
      </c>
      <c r="N46" s="24">
        <v>119</v>
      </c>
      <c r="O46" s="24">
        <v>44</v>
      </c>
      <c r="P46" s="24">
        <v>9</v>
      </c>
      <c r="Q46" s="24">
        <v>26</v>
      </c>
      <c r="R46" s="24">
        <v>121</v>
      </c>
      <c r="S46" s="24">
        <v>8</v>
      </c>
    </row>
    <row r="47" spans="1:19">
      <c r="A47" s="23" t="s">
        <v>158</v>
      </c>
      <c r="B47" s="24">
        <v>1510</v>
      </c>
      <c r="C47" s="24">
        <v>95</v>
      </c>
      <c r="D47" s="24">
        <v>177</v>
      </c>
      <c r="E47" s="24">
        <v>70</v>
      </c>
      <c r="F47" s="24">
        <v>167</v>
      </c>
      <c r="G47" s="24">
        <v>143</v>
      </c>
      <c r="H47" s="24">
        <v>230</v>
      </c>
      <c r="I47" s="24">
        <v>471</v>
      </c>
      <c r="J47" s="24">
        <v>228</v>
      </c>
      <c r="K47" s="24">
        <v>17</v>
      </c>
      <c r="L47" s="24">
        <v>422</v>
      </c>
      <c r="M47" s="24">
        <v>101</v>
      </c>
      <c r="N47" s="24">
        <v>288</v>
      </c>
      <c r="O47" s="24">
        <v>96</v>
      </c>
      <c r="P47" s="24">
        <v>19</v>
      </c>
      <c r="Q47" s="24">
        <v>61</v>
      </c>
      <c r="R47" s="24">
        <v>420</v>
      </c>
      <c r="S47" s="24">
        <v>31</v>
      </c>
    </row>
    <row r="48" spans="1:19">
      <c r="A48" s="23" t="s">
        <v>159</v>
      </c>
      <c r="B48" s="24">
        <v>1011</v>
      </c>
      <c r="C48" s="24">
        <v>77</v>
      </c>
      <c r="D48" s="24">
        <v>117</v>
      </c>
      <c r="E48" s="24">
        <v>59</v>
      </c>
      <c r="F48" s="24">
        <v>102</v>
      </c>
      <c r="G48" s="24">
        <v>126</v>
      </c>
      <c r="H48" s="24">
        <v>131</v>
      </c>
      <c r="I48" s="24">
        <v>354</v>
      </c>
      <c r="J48" s="24">
        <v>221</v>
      </c>
      <c r="K48" s="24">
        <v>25</v>
      </c>
      <c r="L48" s="24">
        <v>298</v>
      </c>
      <c r="M48" s="24">
        <v>61</v>
      </c>
      <c r="N48" s="24">
        <v>219</v>
      </c>
      <c r="O48" s="24">
        <v>63</v>
      </c>
      <c r="P48" s="24">
        <v>15</v>
      </c>
      <c r="Q48" s="24">
        <v>41</v>
      </c>
      <c r="R48" s="24">
        <v>236</v>
      </c>
      <c r="S48" s="24">
        <v>14</v>
      </c>
    </row>
    <row r="49" spans="1:19">
      <c r="A49" s="23" t="s">
        <v>160</v>
      </c>
      <c r="B49" s="24">
        <v>1234</v>
      </c>
      <c r="C49" s="24">
        <v>69</v>
      </c>
      <c r="D49" s="24">
        <v>153</v>
      </c>
      <c r="E49" s="24">
        <v>50</v>
      </c>
      <c r="F49" s="24">
        <v>144</v>
      </c>
      <c r="G49" s="24">
        <v>128</v>
      </c>
      <c r="H49" s="24">
        <v>179</v>
      </c>
      <c r="I49" s="24">
        <v>396</v>
      </c>
      <c r="J49" s="24">
        <v>218</v>
      </c>
      <c r="K49" s="24">
        <v>18</v>
      </c>
      <c r="L49" s="24">
        <v>354</v>
      </c>
      <c r="M49" s="24">
        <v>66</v>
      </c>
      <c r="N49" s="24">
        <v>254</v>
      </c>
      <c r="O49" s="24">
        <v>86</v>
      </c>
      <c r="P49" s="24">
        <v>14</v>
      </c>
      <c r="Q49" s="24">
        <v>48</v>
      </c>
      <c r="R49" s="24">
        <v>330</v>
      </c>
      <c r="S49" s="24">
        <v>22</v>
      </c>
    </row>
    <row r="50" spans="1:19">
      <c r="A50" s="23" t="s">
        <v>161</v>
      </c>
      <c r="B50" s="24">
        <v>443</v>
      </c>
      <c r="C50" s="24">
        <v>27</v>
      </c>
      <c r="D50" s="24">
        <v>67</v>
      </c>
      <c r="E50" s="24">
        <v>19</v>
      </c>
      <c r="F50" s="24">
        <v>56</v>
      </c>
      <c r="G50" s="24">
        <v>47</v>
      </c>
      <c r="H50" s="24">
        <v>62</v>
      </c>
      <c r="I50" s="24">
        <v>156</v>
      </c>
      <c r="J50" s="24">
        <v>85</v>
      </c>
      <c r="K50" s="24">
        <v>4</v>
      </c>
      <c r="L50" s="24">
        <v>130</v>
      </c>
      <c r="M50" s="24">
        <v>35</v>
      </c>
      <c r="N50" s="24">
        <v>96</v>
      </c>
      <c r="O50" s="24">
        <v>26</v>
      </c>
      <c r="P50" s="24">
        <v>7</v>
      </c>
      <c r="Q50" s="24">
        <v>15</v>
      </c>
      <c r="R50" s="24">
        <v>108</v>
      </c>
      <c r="S50" s="24">
        <v>14</v>
      </c>
    </row>
    <row r="51" spans="1:19">
      <c r="A51" s="23" t="s">
        <v>162</v>
      </c>
      <c r="B51" s="24">
        <v>1237</v>
      </c>
      <c r="C51" s="24">
        <v>67</v>
      </c>
      <c r="D51" s="24">
        <v>129</v>
      </c>
      <c r="E51" s="24">
        <v>52</v>
      </c>
      <c r="F51" s="24">
        <v>122</v>
      </c>
      <c r="G51" s="24">
        <v>110</v>
      </c>
      <c r="H51" s="24">
        <v>159</v>
      </c>
      <c r="I51" s="24">
        <v>385</v>
      </c>
      <c r="J51" s="24">
        <v>196</v>
      </c>
      <c r="K51" s="24">
        <v>9</v>
      </c>
      <c r="L51" s="24">
        <v>376</v>
      </c>
      <c r="M51" s="24">
        <v>77</v>
      </c>
      <c r="N51" s="24">
        <v>237</v>
      </c>
      <c r="O51" s="24">
        <v>76</v>
      </c>
      <c r="P51" s="24">
        <v>16</v>
      </c>
      <c r="Q51" s="24">
        <v>41</v>
      </c>
      <c r="R51" s="24">
        <v>373</v>
      </c>
      <c r="S51" s="24">
        <v>21</v>
      </c>
    </row>
    <row r="52" spans="1:19">
      <c r="A52" s="23" t="s">
        <v>152</v>
      </c>
      <c r="B52" s="24">
        <v>81</v>
      </c>
      <c r="C52" s="24">
        <v>3</v>
      </c>
      <c r="D52" s="24">
        <v>4</v>
      </c>
      <c r="E52" s="24">
        <v>5</v>
      </c>
      <c r="F52" s="24">
        <v>6</v>
      </c>
      <c r="G52" s="24">
        <v>9</v>
      </c>
      <c r="H52" s="24">
        <v>11</v>
      </c>
      <c r="I52" s="24">
        <v>27</v>
      </c>
      <c r="J52" s="24">
        <v>12</v>
      </c>
      <c r="K52" s="24">
        <v>3</v>
      </c>
      <c r="L52" s="24">
        <v>16</v>
      </c>
      <c r="M52" s="24">
        <v>5</v>
      </c>
      <c r="N52" s="24">
        <v>16</v>
      </c>
      <c r="O52" s="24">
        <v>5</v>
      </c>
      <c r="P52" s="24">
        <v>2</v>
      </c>
      <c r="Q52" s="24">
        <v>13</v>
      </c>
      <c r="R52" s="24">
        <v>23</v>
      </c>
      <c r="S52" s="24">
        <v>2</v>
      </c>
    </row>
    <row r="53" spans="1:19">
      <c r="A53" s="23" t="s">
        <v>163</v>
      </c>
      <c r="B53" s="24">
        <v>67</v>
      </c>
      <c r="C53" s="24">
        <v>5</v>
      </c>
      <c r="D53" s="24">
        <v>3</v>
      </c>
      <c r="E53" s="24">
        <v>1</v>
      </c>
      <c r="F53" s="24">
        <v>5</v>
      </c>
      <c r="G53" s="24">
        <v>5</v>
      </c>
      <c r="H53" s="24">
        <v>3</v>
      </c>
      <c r="I53" s="24">
        <v>12</v>
      </c>
      <c r="J53" s="24">
        <v>5</v>
      </c>
      <c r="K53" s="24">
        <v>0</v>
      </c>
      <c r="L53" s="24">
        <v>4</v>
      </c>
      <c r="M53" s="24">
        <v>1</v>
      </c>
      <c r="N53" s="24">
        <v>3</v>
      </c>
      <c r="O53" s="24">
        <v>1</v>
      </c>
      <c r="P53" s="24">
        <v>1</v>
      </c>
      <c r="Q53" s="24">
        <v>2</v>
      </c>
      <c r="R53" s="24">
        <v>37</v>
      </c>
      <c r="S53" s="24">
        <v>0</v>
      </c>
    </row>
    <row r="54" spans="1:19">
      <c r="A54" s="23" t="s">
        <v>128</v>
      </c>
      <c r="B54" s="24">
        <v>52</v>
      </c>
      <c r="C54" s="24">
        <v>1</v>
      </c>
      <c r="D54" s="24">
        <v>3</v>
      </c>
      <c r="E54" s="24">
        <v>3</v>
      </c>
      <c r="F54" s="24">
        <v>3</v>
      </c>
      <c r="G54" s="24">
        <v>5</v>
      </c>
      <c r="H54" s="24">
        <v>6</v>
      </c>
      <c r="I54" s="24">
        <v>13</v>
      </c>
      <c r="J54" s="24">
        <v>5</v>
      </c>
      <c r="K54" s="24">
        <v>0</v>
      </c>
      <c r="L54" s="24">
        <v>13</v>
      </c>
      <c r="M54" s="24">
        <v>3</v>
      </c>
      <c r="N54" s="24">
        <v>7</v>
      </c>
      <c r="O54" s="24">
        <v>2</v>
      </c>
      <c r="P54" s="24">
        <v>2</v>
      </c>
      <c r="Q54" s="24">
        <v>1</v>
      </c>
      <c r="R54" s="24">
        <v>14</v>
      </c>
      <c r="S54" s="24">
        <v>8</v>
      </c>
    </row>
    <row r="55" spans="1:19">
      <c r="A55" s="8" t="s">
        <v>164</v>
      </c>
      <c r="B55" s="8"/>
      <c r="C55" s="8"/>
      <c r="D55" s="8"/>
      <c r="E55" s="8"/>
      <c r="F55" s="8"/>
      <c r="G55" s="8"/>
      <c r="H55" s="8"/>
      <c r="I55" s="8"/>
      <c r="J55" s="8"/>
      <c r="K55" s="8"/>
      <c r="L55" s="8"/>
      <c r="M55" s="8"/>
      <c r="N55" s="8"/>
      <c r="O55" s="8"/>
      <c r="P55" s="8"/>
      <c r="Q55" s="8"/>
      <c r="R55" s="8"/>
      <c r="S55" s="8"/>
    </row>
    <row r="56" spans="1:19">
      <c r="A56" s="23" t="s">
        <v>165</v>
      </c>
      <c r="B56" s="24">
        <v>209</v>
      </c>
      <c r="C56" s="24">
        <v>9</v>
      </c>
      <c r="D56" s="24">
        <v>37</v>
      </c>
      <c r="E56" s="24">
        <v>9</v>
      </c>
      <c r="F56" s="24">
        <v>29</v>
      </c>
      <c r="G56" s="24">
        <v>19</v>
      </c>
      <c r="H56" s="24">
        <v>24</v>
      </c>
      <c r="I56" s="24">
        <v>51</v>
      </c>
      <c r="J56" s="24">
        <v>32</v>
      </c>
      <c r="K56" s="24">
        <v>3</v>
      </c>
      <c r="L56" s="24">
        <v>52</v>
      </c>
      <c r="M56" s="24">
        <v>11</v>
      </c>
      <c r="N56" s="24">
        <v>30</v>
      </c>
      <c r="O56" s="24">
        <v>3</v>
      </c>
      <c r="P56" s="24">
        <v>2</v>
      </c>
      <c r="Q56" s="24">
        <v>1</v>
      </c>
      <c r="R56" s="24">
        <v>69</v>
      </c>
      <c r="S56" s="24">
        <v>7</v>
      </c>
    </row>
    <row r="57" spans="1:19">
      <c r="A57" s="23" t="s">
        <v>166</v>
      </c>
      <c r="B57" s="24">
        <v>1043</v>
      </c>
      <c r="C57" s="24">
        <v>52</v>
      </c>
      <c r="D57" s="24">
        <v>115</v>
      </c>
      <c r="E57" s="24">
        <v>45</v>
      </c>
      <c r="F57" s="24">
        <v>115</v>
      </c>
      <c r="G57" s="24">
        <v>82</v>
      </c>
      <c r="H57" s="24">
        <v>121</v>
      </c>
      <c r="I57" s="24">
        <v>285</v>
      </c>
      <c r="J57" s="24">
        <v>142</v>
      </c>
      <c r="K57" s="24">
        <v>5</v>
      </c>
      <c r="L57" s="24">
        <v>261</v>
      </c>
      <c r="M57" s="24">
        <v>49</v>
      </c>
      <c r="N57" s="24">
        <v>164</v>
      </c>
      <c r="O57" s="24">
        <v>44</v>
      </c>
      <c r="P57" s="24">
        <v>6</v>
      </c>
      <c r="Q57" s="24">
        <v>43</v>
      </c>
      <c r="R57" s="24">
        <v>342</v>
      </c>
      <c r="S57" s="24">
        <v>26</v>
      </c>
    </row>
    <row r="58" spans="1:19">
      <c r="A58" s="23" t="s">
        <v>167</v>
      </c>
      <c r="B58" s="24">
        <v>963</v>
      </c>
      <c r="C58" s="24">
        <v>54</v>
      </c>
      <c r="D58" s="24">
        <v>93</v>
      </c>
      <c r="E58" s="24">
        <v>45</v>
      </c>
      <c r="F58" s="24">
        <v>82</v>
      </c>
      <c r="G58" s="24">
        <v>100</v>
      </c>
      <c r="H58" s="24">
        <v>133</v>
      </c>
      <c r="I58" s="24">
        <v>304</v>
      </c>
      <c r="J58" s="24">
        <v>157</v>
      </c>
      <c r="K58" s="24">
        <v>15</v>
      </c>
      <c r="L58" s="24">
        <v>250</v>
      </c>
      <c r="M58" s="24">
        <v>62</v>
      </c>
      <c r="N58" s="24">
        <v>180</v>
      </c>
      <c r="O58" s="24">
        <v>64</v>
      </c>
      <c r="P58" s="24">
        <v>12</v>
      </c>
      <c r="Q58" s="24">
        <v>38</v>
      </c>
      <c r="R58" s="24">
        <v>268</v>
      </c>
      <c r="S58" s="24">
        <v>18</v>
      </c>
    </row>
    <row r="59" spans="1:19">
      <c r="A59" s="23" t="s">
        <v>168</v>
      </c>
      <c r="B59" s="24">
        <v>338</v>
      </c>
      <c r="C59" s="24">
        <v>30</v>
      </c>
      <c r="D59" s="24">
        <v>26</v>
      </c>
      <c r="E59" s="24">
        <v>25</v>
      </c>
      <c r="F59" s="24">
        <v>21</v>
      </c>
      <c r="G59" s="24">
        <v>34</v>
      </c>
      <c r="H59" s="24">
        <v>45</v>
      </c>
      <c r="I59" s="24">
        <v>105</v>
      </c>
      <c r="J59" s="24">
        <v>53</v>
      </c>
      <c r="K59" s="24">
        <v>9</v>
      </c>
      <c r="L59" s="24">
        <v>69</v>
      </c>
      <c r="M59" s="24">
        <v>16</v>
      </c>
      <c r="N59" s="24">
        <v>55</v>
      </c>
      <c r="O59" s="24">
        <v>28</v>
      </c>
      <c r="P59" s="24">
        <v>5</v>
      </c>
      <c r="Q59" s="24">
        <v>17</v>
      </c>
      <c r="R59" s="24">
        <v>98</v>
      </c>
      <c r="S59" s="24">
        <v>9</v>
      </c>
    </row>
    <row r="60" spans="1:19">
      <c r="A60" s="23" t="s">
        <v>169</v>
      </c>
      <c r="B60" s="24">
        <v>94</v>
      </c>
      <c r="C60" s="24">
        <v>12</v>
      </c>
      <c r="D60" s="24">
        <v>3</v>
      </c>
      <c r="E60" s="24">
        <v>8</v>
      </c>
      <c r="F60" s="24">
        <v>4</v>
      </c>
      <c r="G60" s="24">
        <v>24</v>
      </c>
      <c r="H60" s="24">
        <v>16</v>
      </c>
      <c r="I60" s="24">
        <v>36</v>
      </c>
      <c r="J60" s="24">
        <v>26</v>
      </c>
      <c r="K60" s="24">
        <v>5</v>
      </c>
      <c r="L60" s="24">
        <v>17</v>
      </c>
      <c r="M60" s="24">
        <v>8</v>
      </c>
      <c r="N60" s="24">
        <v>21</v>
      </c>
      <c r="O60" s="24">
        <v>8</v>
      </c>
      <c r="P60" s="24">
        <v>7</v>
      </c>
      <c r="Q60" s="24">
        <v>6</v>
      </c>
      <c r="R60" s="24">
        <v>20</v>
      </c>
      <c r="S60" s="24">
        <v>0</v>
      </c>
    </row>
    <row r="61" spans="1:19">
      <c r="A61" s="23" t="s">
        <v>128</v>
      </c>
      <c r="B61" s="24">
        <v>30</v>
      </c>
      <c r="C61" s="24">
        <v>3</v>
      </c>
      <c r="D61" s="24">
        <v>4</v>
      </c>
      <c r="E61" s="24">
        <v>1</v>
      </c>
      <c r="F61" s="24">
        <v>2</v>
      </c>
      <c r="G61" s="24">
        <v>1</v>
      </c>
      <c r="H61" s="24">
        <v>1</v>
      </c>
      <c r="I61" s="24">
        <v>8</v>
      </c>
      <c r="J61" s="24">
        <v>4</v>
      </c>
      <c r="K61" s="24">
        <v>0</v>
      </c>
      <c r="L61" s="24">
        <v>4</v>
      </c>
      <c r="M61" s="24">
        <v>2</v>
      </c>
      <c r="N61" s="24">
        <v>2</v>
      </c>
      <c r="O61" s="24">
        <v>3</v>
      </c>
      <c r="P61" s="24">
        <v>1</v>
      </c>
      <c r="Q61" s="24">
        <v>1</v>
      </c>
      <c r="R61" s="24">
        <v>4</v>
      </c>
      <c r="S61" s="24">
        <v>5</v>
      </c>
    </row>
    <row r="62" spans="1:19">
      <c r="A62" s="8" t="s">
        <v>170</v>
      </c>
      <c r="B62" s="8"/>
      <c r="C62" s="8"/>
      <c r="D62" s="8"/>
      <c r="E62" s="8"/>
      <c r="F62" s="8"/>
      <c r="G62" s="8"/>
      <c r="H62" s="8"/>
      <c r="I62" s="8"/>
      <c r="J62" s="8"/>
      <c r="K62" s="8"/>
      <c r="L62" s="8"/>
      <c r="M62" s="8"/>
      <c r="N62" s="8"/>
      <c r="O62" s="8"/>
      <c r="P62" s="8"/>
      <c r="Q62" s="8"/>
      <c r="R62" s="8"/>
      <c r="S62" s="8"/>
    </row>
    <row r="63" spans="1:19">
      <c r="A63" s="23" t="s">
        <v>171</v>
      </c>
      <c r="B63" s="24">
        <v>386</v>
      </c>
      <c r="C63" s="24">
        <v>30</v>
      </c>
      <c r="D63" s="24">
        <v>52</v>
      </c>
      <c r="E63" s="24">
        <v>21</v>
      </c>
      <c r="F63" s="24">
        <v>46</v>
      </c>
      <c r="G63" s="24">
        <v>48</v>
      </c>
      <c r="H63" s="24">
        <v>56</v>
      </c>
      <c r="I63" s="24">
        <v>138</v>
      </c>
      <c r="J63" s="24">
        <v>76</v>
      </c>
      <c r="K63" s="24">
        <v>10</v>
      </c>
      <c r="L63" s="24">
        <v>114</v>
      </c>
      <c r="M63" s="24">
        <v>27</v>
      </c>
      <c r="N63" s="24">
        <v>75</v>
      </c>
      <c r="O63" s="24">
        <v>37</v>
      </c>
      <c r="P63" s="24">
        <v>9</v>
      </c>
      <c r="Q63" s="24">
        <v>18</v>
      </c>
      <c r="R63" s="24">
        <v>75</v>
      </c>
      <c r="S63" s="24">
        <v>16</v>
      </c>
    </row>
    <row r="64" spans="1:19">
      <c r="A64" s="23" t="s">
        <v>172</v>
      </c>
      <c r="B64" s="24">
        <v>919</v>
      </c>
      <c r="C64" s="24">
        <v>52</v>
      </c>
      <c r="D64" s="24">
        <v>108</v>
      </c>
      <c r="E64" s="24">
        <v>55</v>
      </c>
      <c r="F64" s="24">
        <v>97</v>
      </c>
      <c r="G64" s="24">
        <v>106</v>
      </c>
      <c r="H64" s="24">
        <v>133</v>
      </c>
      <c r="I64" s="24">
        <v>293</v>
      </c>
      <c r="J64" s="24">
        <v>153</v>
      </c>
      <c r="K64" s="24">
        <v>14</v>
      </c>
      <c r="L64" s="24">
        <v>246</v>
      </c>
      <c r="M64" s="24">
        <v>57</v>
      </c>
      <c r="N64" s="24">
        <v>178</v>
      </c>
      <c r="O64" s="24">
        <v>53</v>
      </c>
      <c r="P64" s="24">
        <v>8</v>
      </c>
      <c r="Q64" s="24">
        <v>34</v>
      </c>
      <c r="R64" s="24">
        <v>217</v>
      </c>
      <c r="S64" s="24">
        <v>20</v>
      </c>
    </row>
    <row r="65" spans="1:19">
      <c r="A65" s="23" t="s">
        <v>173</v>
      </c>
      <c r="B65" s="24">
        <v>978</v>
      </c>
      <c r="C65" s="24">
        <v>54</v>
      </c>
      <c r="D65" s="24">
        <v>84</v>
      </c>
      <c r="E65" s="24">
        <v>45</v>
      </c>
      <c r="F65" s="24">
        <v>83</v>
      </c>
      <c r="G65" s="24">
        <v>89</v>
      </c>
      <c r="H65" s="24">
        <v>109</v>
      </c>
      <c r="I65" s="24">
        <v>261</v>
      </c>
      <c r="J65" s="24">
        <v>137</v>
      </c>
      <c r="K65" s="24">
        <v>11</v>
      </c>
      <c r="L65" s="24">
        <v>222</v>
      </c>
      <c r="M65" s="24">
        <v>49</v>
      </c>
      <c r="N65" s="24">
        <v>156</v>
      </c>
      <c r="O65" s="24">
        <v>47</v>
      </c>
      <c r="P65" s="24">
        <v>12</v>
      </c>
      <c r="Q65" s="24">
        <v>33</v>
      </c>
      <c r="R65" s="24">
        <v>356</v>
      </c>
      <c r="S65" s="24">
        <v>14</v>
      </c>
    </row>
    <row r="66" spans="1:19">
      <c r="A66" s="23" t="s">
        <v>174</v>
      </c>
      <c r="B66" s="24">
        <v>347</v>
      </c>
      <c r="C66" s="24">
        <v>18</v>
      </c>
      <c r="D66" s="24">
        <v>27</v>
      </c>
      <c r="E66" s="24">
        <v>11</v>
      </c>
      <c r="F66" s="24">
        <v>20</v>
      </c>
      <c r="G66" s="24">
        <v>16</v>
      </c>
      <c r="H66" s="24">
        <v>38</v>
      </c>
      <c r="I66" s="24">
        <v>84</v>
      </c>
      <c r="J66" s="24">
        <v>42</v>
      </c>
      <c r="K66" s="24">
        <v>2</v>
      </c>
      <c r="L66" s="24">
        <v>65</v>
      </c>
      <c r="M66" s="24">
        <v>13</v>
      </c>
      <c r="N66" s="24">
        <v>39</v>
      </c>
      <c r="O66" s="24">
        <v>9</v>
      </c>
      <c r="P66" s="24">
        <v>3</v>
      </c>
      <c r="Q66" s="24">
        <v>20</v>
      </c>
      <c r="R66" s="24">
        <v>148</v>
      </c>
      <c r="S66" s="24">
        <v>6</v>
      </c>
    </row>
    <row r="67" spans="1:19">
      <c r="A67" s="23" t="s">
        <v>128</v>
      </c>
      <c r="B67" s="24">
        <v>47</v>
      </c>
      <c r="C67" s="24">
        <v>6</v>
      </c>
      <c r="D67" s="24">
        <v>7</v>
      </c>
      <c r="E67" s="24">
        <v>1</v>
      </c>
      <c r="F67" s="24">
        <v>7</v>
      </c>
      <c r="G67" s="24">
        <v>1</v>
      </c>
      <c r="H67" s="24">
        <v>4</v>
      </c>
      <c r="I67" s="24">
        <v>13</v>
      </c>
      <c r="J67" s="24">
        <v>6</v>
      </c>
      <c r="K67" s="24">
        <v>0</v>
      </c>
      <c r="L67" s="24">
        <v>6</v>
      </c>
      <c r="M67" s="24">
        <v>2</v>
      </c>
      <c r="N67" s="24">
        <v>4</v>
      </c>
      <c r="O67" s="24">
        <v>4</v>
      </c>
      <c r="P67" s="24">
        <v>1</v>
      </c>
      <c r="Q67" s="24">
        <v>1</v>
      </c>
      <c r="R67" s="24">
        <v>5</v>
      </c>
      <c r="S67" s="24">
        <v>9</v>
      </c>
    </row>
    <row r="68" spans="1:19">
      <c r="A68" s="8" t="s">
        <v>175</v>
      </c>
      <c r="B68" s="8"/>
      <c r="C68" s="8"/>
      <c r="D68" s="8"/>
      <c r="E68" s="8"/>
      <c r="F68" s="8"/>
      <c r="G68" s="8"/>
      <c r="H68" s="8"/>
      <c r="I68" s="8"/>
      <c r="J68" s="8"/>
      <c r="K68" s="8"/>
      <c r="L68" s="8"/>
      <c r="M68" s="8"/>
      <c r="N68" s="8"/>
      <c r="O68" s="8"/>
      <c r="P68" s="8"/>
      <c r="Q68" s="8"/>
      <c r="R68" s="8"/>
      <c r="S68" s="8"/>
    </row>
    <row r="69" spans="1:19">
      <c r="A69" s="23" t="s">
        <v>176</v>
      </c>
      <c r="B69" s="24">
        <v>425</v>
      </c>
      <c r="C69" s="24">
        <v>28</v>
      </c>
      <c r="D69" s="24">
        <v>56</v>
      </c>
      <c r="E69" s="24">
        <v>25</v>
      </c>
      <c r="F69" s="24">
        <v>41</v>
      </c>
      <c r="G69" s="24">
        <v>34</v>
      </c>
      <c r="H69" s="24">
        <v>45</v>
      </c>
      <c r="I69" s="24">
        <v>119</v>
      </c>
      <c r="J69" s="24">
        <v>65</v>
      </c>
      <c r="K69" s="24">
        <v>3</v>
      </c>
      <c r="L69" s="24">
        <v>120</v>
      </c>
      <c r="M69" s="24">
        <v>29</v>
      </c>
      <c r="N69" s="24">
        <v>64</v>
      </c>
      <c r="O69" s="24">
        <v>22</v>
      </c>
      <c r="P69" s="24">
        <v>3</v>
      </c>
      <c r="Q69" s="24">
        <v>17</v>
      </c>
      <c r="R69" s="24">
        <v>126</v>
      </c>
      <c r="S69" s="24">
        <v>3</v>
      </c>
    </row>
    <row r="70" spans="1:19">
      <c r="A70" s="23" t="s">
        <v>177</v>
      </c>
      <c r="B70" s="24">
        <v>811</v>
      </c>
      <c r="C70" s="24">
        <v>35</v>
      </c>
      <c r="D70" s="24">
        <v>103</v>
      </c>
      <c r="E70" s="24">
        <v>33</v>
      </c>
      <c r="F70" s="24">
        <v>98</v>
      </c>
      <c r="G70" s="24">
        <v>65</v>
      </c>
      <c r="H70" s="24">
        <v>89</v>
      </c>
      <c r="I70" s="24">
        <v>227</v>
      </c>
      <c r="J70" s="24">
        <v>118</v>
      </c>
      <c r="K70" s="24">
        <v>7</v>
      </c>
      <c r="L70" s="24">
        <v>226</v>
      </c>
      <c r="M70" s="24">
        <v>40</v>
      </c>
      <c r="N70" s="24">
        <v>144</v>
      </c>
      <c r="O70" s="24">
        <v>36</v>
      </c>
      <c r="P70" s="24">
        <v>7</v>
      </c>
      <c r="Q70" s="24">
        <v>18</v>
      </c>
      <c r="R70" s="24">
        <v>231</v>
      </c>
      <c r="S70" s="24">
        <v>22</v>
      </c>
    </row>
    <row r="71" spans="1:19">
      <c r="A71" s="23" t="s">
        <v>178</v>
      </c>
      <c r="B71" s="24">
        <v>207</v>
      </c>
      <c r="C71" s="24">
        <v>15</v>
      </c>
      <c r="D71" s="24">
        <v>21</v>
      </c>
      <c r="E71" s="24">
        <v>8</v>
      </c>
      <c r="F71" s="24">
        <v>31</v>
      </c>
      <c r="G71" s="24">
        <v>21</v>
      </c>
      <c r="H71" s="24">
        <v>34</v>
      </c>
      <c r="I71" s="24">
        <v>65</v>
      </c>
      <c r="J71" s="24">
        <v>40</v>
      </c>
      <c r="K71" s="24">
        <v>4</v>
      </c>
      <c r="L71" s="24">
        <v>68</v>
      </c>
      <c r="M71" s="24">
        <v>15</v>
      </c>
      <c r="N71" s="24">
        <v>43</v>
      </c>
      <c r="O71" s="24">
        <v>15</v>
      </c>
      <c r="P71" s="24">
        <v>3</v>
      </c>
      <c r="Q71" s="24">
        <v>11</v>
      </c>
      <c r="R71" s="24">
        <v>45</v>
      </c>
      <c r="S71" s="24">
        <v>5</v>
      </c>
    </row>
    <row r="72" spans="1:19">
      <c r="A72" s="23" t="s">
        <v>179</v>
      </c>
      <c r="B72" s="24">
        <v>154</v>
      </c>
      <c r="C72" s="24">
        <v>5</v>
      </c>
      <c r="D72" s="24">
        <v>21</v>
      </c>
      <c r="E72" s="24">
        <v>5</v>
      </c>
      <c r="F72" s="24">
        <v>21</v>
      </c>
      <c r="G72" s="24">
        <v>10</v>
      </c>
      <c r="H72" s="24">
        <v>21</v>
      </c>
      <c r="I72" s="24">
        <v>41</v>
      </c>
      <c r="J72" s="24">
        <v>32</v>
      </c>
      <c r="K72" s="24">
        <v>0</v>
      </c>
      <c r="L72" s="24">
        <v>41</v>
      </c>
      <c r="M72" s="24">
        <v>11</v>
      </c>
      <c r="N72" s="24">
        <v>32</v>
      </c>
      <c r="O72" s="24">
        <v>10</v>
      </c>
      <c r="P72" s="24">
        <v>2</v>
      </c>
      <c r="Q72" s="24">
        <v>7</v>
      </c>
      <c r="R72" s="24">
        <v>44</v>
      </c>
      <c r="S72" s="24">
        <v>3</v>
      </c>
    </row>
    <row r="73" spans="1:19">
      <c r="A73" s="23" t="s">
        <v>180</v>
      </c>
      <c r="B73" s="24">
        <v>318</v>
      </c>
      <c r="C73" s="24">
        <v>11</v>
      </c>
      <c r="D73" s="24">
        <v>51</v>
      </c>
      <c r="E73" s="24">
        <v>11</v>
      </c>
      <c r="F73" s="24">
        <v>45</v>
      </c>
      <c r="G73" s="24">
        <v>24</v>
      </c>
      <c r="H73" s="24">
        <v>37</v>
      </c>
      <c r="I73" s="24">
        <v>93</v>
      </c>
      <c r="J73" s="24">
        <v>61</v>
      </c>
      <c r="K73" s="24">
        <v>1</v>
      </c>
      <c r="L73" s="24">
        <v>106</v>
      </c>
      <c r="M73" s="24">
        <v>16</v>
      </c>
      <c r="N73" s="24">
        <v>71</v>
      </c>
      <c r="O73" s="24">
        <v>18</v>
      </c>
      <c r="P73" s="24">
        <v>1</v>
      </c>
      <c r="Q73" s="24">
        <v>9</v>
      </c>
      <c r="R73" s="24">
        <v>74</v>
      </c>
      <c r="S73" s="24">
        <v>5</v>
      </c>
    </row>
    <row r="74" spans="1:19">
      <c r="A74" s="23" t="s">
        <v>181</v>
      </c>
      <c r="B74" s="24">
        <v>203</v>
      </c>
      <c r="C74" s="24">
        <v>12</v>
      </c>
      <c r="D74" s="24">
        <v>37</v>
      </c>
      <c r="E74" s="24">
        <v>9</v>
      </c>
      <c r="F74" s="24">
        <v>30</v>
      </c>
      <c r="G74" s="24">
        <v>19</v>
      </c>
      <c r="H74" s="24">
        <v>27</v>
      </c>
      <c r="I74" s="24">
        <v>52</v>
      </c>
      <c r="J74" s="24">
        <v>35</v>
      </c>
      <c r="K74" s="24">
        <v>1</v>
      </c>
      <c r="L74" s="24">
        <v>67</v>
      </c>
      <c r="M74" s="24">
        <v>14</v>
      </c>
      <c r="N74" s="24">
        <v>35</v>
      </c>
      <c r="O74" s="24">
        <v>10</v>
      </c>
      <c r="P74" s="24">
        <v>0</v>
      </c>
      <c r="Q74" s="24">
        <v>4</v>
      </c>
      <c r="R74" s="24">
        <v>50</v>
      </c>
      <c r="S74" s="24">
        <v>2</v>
      </c>
    </row>
    <row r="75" spans="1:19">
      <c r="A75" s="23" t="s">
        <v>182</v>
      </c>
      <c r="B75" s="24">
        <v>79</v>
      </c>
      <c r="C75" s="24">
        <v>3</v>
      </c>
      <c r="D75" s="24">
        <v>11</v>
      </c>
      <c r="E75" s="24">
        <v>2</v>
      </c>
      <c r="F75" s="24">
        <v>7</v>
      </c>
      <c r="G75" s="24">
        <v>8</v>
      </c>
      <c r="H75" s="24">
        <v>13</v>
      </c>
      <c r="I75" s="24">
        <v>23</v>
      </c>
      <c r="J75" s="24">
        <v>12</v>
      </c>
      <c r="K75" s="24">
        <v>0</v>
      </c>
      <c r="L75" s="24">
        <v>26</v>
      </c>
      <c r="M75" s="24">
        <v>3</v>
      </c>
      <c r="N75" s="24">
        <v>11</v>
      </c>
      <c r="O75" s="24">
        <v>6</v>
      </c>
      <c r="P75" s="24">
        <v>1</v>
      </c>
      <c r="Q75" s="24">
        <v>5</v>
      </c>
      <c r="R75" s="24">
        <v>21</v>
      </c>
      <c r="S75" s="24">
        <v>0</v>
      </c>
    </row>
    <row r="76" spans="1:19">
      <c r="A76" s="23" t="s">
        <v>183</v>
      </c>
      <c r="B76" s="24">
        <v>68</v>
      </c>
      <c r="C76" s="24">
        <v>3</v>
      </c>
      <c r="D76" s="24">
        <v>10</v>
      </c>
      <c r="E76" s="24">
        <v>4</v>
      </c>
      <c r="F76" s="24">
        <v>11</v>
      </c>
      <c r="G76" s="24">
        <v>7</v>
      </c>
      <c r="H76" s="24">
        <v>7</v>
      </c>
      <c r="I76" s="24">
        <v>17</v>
      </c>
      <c r="J76" s="24">
        <v>13</v>
      </c>
      <c r="K76" s="24">
        <v>1</v>
      </c>
      <c r="L76" s="24">
        <v>18</v>
      </c>
      <c r="M76" s="24">
        <v>5</v>
      </c>
      <c r="N76" s="24">
        <v>12</v>
      </c>
      <c r="O76" s="24">
        <v>1</v>
      </c>
      <c r="P76" s="24">
        <v>0</v>
      </c>
      <c r="Q76" s="24">
        <v>4</v>
      </c>
      <c r="R76" s="24">
        <v>22</v>
      </c>
      <c r="S76" s="24">
        <v>1</v>
      </c>
    </row>
    <row r="77" spans="1:19">
      <c r="A77" s="23" t="s">
        <v>184</v>
      </c>
      <c r="B77" s="24">
        <v>586</v>
      </c>
      <c r="C77" s="24">
        <v>23</v>
      </c>
      <c r="D77" s="24">
        <v>82</v>
      </c>
      <c r="E77" s="24">
        <v>20</v>
      </c>
      <c r="F77" s="24">
        <v>74</v>
      </c>
      <c r="G77" s="24">
        <v>57</v>
      </c>
      <c r="H77" s="24">
        <v>85</v>
      </c>
      <c r="I77" s="24">
        <v>193</v>
      </c>
      <c r="J77" s="24">
        <v>94</v>
      </c>
      <c r="K77" s="24">
        <v>2</v>
      </c>
      <c r="L77" s="24">
        <v>164</v>
      </c>
      <c r="M77" s="24">
        <v>30</v>
      </c>
      <c r="N77" s="24">
        <v>126</v>
      </c>
      <c r="O77" s="24">
        <v>23</v>
      </c>
      <c r="P77" s="24">
        <v>3</v>
      </c>
      <c r="Q77" s="24">
        <v>16</v>
      </c>
      <c r="R77" s="24">
        <v>151</v>
      </c>
      <c r="S77" s="24">
        <v>11</v>
      </c>
    </row>
    <row r="78" spans="1:19">
      <c r="A78" s="23" t="s">
        <v>185</v>
      </c>
      <c r="B78" s="24">
        <v>276</v>
      </c>
      <c r="C78" s="24">
        <v>13</v>
      </c>
      <c r="D78" s="24">
        <v>46</v>
      </c>
      <c r="E78" s="24">
        <v>11</v>
      </c>
      <c r="F78" s="24">
        <v>49</v>
      </c>
      <c r="G78" s="24">
        <v>28</v>
      </c>
      <c r="H78" s="24">
        <v>37</v>
      </c>
      <c r="I78" s="24">
        <v>88</v>
      </c>
      <c r="J78" s="24">
        <v>45</v>
      </c>
      <c r="K78" s="24">
        <v>1</v>
      </c>
      <c r="L78" s="24">
        <v>80</v>
      </c>
      <c r="M78" s="24">
        <v>12</v>
      </c>
      <c r="N78" s="24">
        <v>55</v>
      </c>
      <c r="O78" s="24">
        <v>9</v>
      </c>
      <c r="P78" s="24">
        <v>2</v>
      </c>
      <c r="Q78" s="24">
        <v>8</v>
      </c>
      <c r="R78" s="24">
        <v>58</v>
      </c>
      <c r="S78" s="24">
        <v>9</v>
      </c>
    </row>
    <row r="79" spans="1:19">
      <c r="A79" s="23" t="s">
        <v>152</v>
      </c>
      <c r="B79" s="24">
        <v>197</v>
      </c>
      <c r="C79" s="24">
        <v>16</v>
      </c>
      <c r="D79" s="24">
        <v>23</v>
      </c>
      <c r="E79" s="24">
        <v>14</v>
      </c>
      <c r="F79" s="24">
        <v>21</v>
      </c>
      <c r="G79" s="24">
        <v>29</v>
      </c>
      <c r="H79" s="24">
        <v>25</v>
      </c>
      <c r="I79" s="24">
        <v>60</v>
      </c>
      <c r="J79" s="24">
        <v>33</v>
      </c>
      <c r="K79" s="24">
        <v>2</v>
      </c>
      <c r="L79" s="24">
        <v>45</v>
      </c>
      <c r="M79" s="24">
        <v>10</v>
      </c>
      <c r="N79" s="24">
        <v>38</v>
      </c>
      <c r="O79" s="24">
        <v>13</v>
      </c>
      <c r="P79" s="24">
        <v>5</v>
      </c>
      <c r="Q79" s="24">
        <v>26</v>
      </c>
      <c r="R79" s="24">
        <v>50</v>
      </c>
      <c r="S79" s="24">
        <v>6</v>
      </c>
    </row>
    <row r="80" spans="1:19">
      <c r="A80" s="23" t="s">
        <v>186</v>
      </c>
      <c r="B80" s="24">
        <v>944</v>
      </c>
      <c r="C80" s="24">
        <v>70</v>
      </c>
      <c r="D80" s="24">
        <v>73</v>
      </c>
      <c r="E80" s="24">
        <v>51</v>
      </c>
      <c r="F80" s="24">
        <v>65</v>
      </c>
      <c r="G80" s="24">
        <v>100</v>
      </c>
      <c r="H80" s="24">
        <v>126</v>
      </c>
      <c r="I80" s="24">
        <v>284</v>
      </c>
      <c r="J80" s="24">
        <v>160</v>
      </c>
      <c r="K80" s="24">
        <v>22</v>
      </c>
      <c r="L80" s="24">
        <v>198</v>
      </c>
      <c r="M80" s="24">
        <v>55</v>
      </c>
      <c r="N80" s="24">
        <v>144</v>
      </c>
      <c r="O80" s="24">
        <v>57</v>
      </c>
      <c r="P80" s="24">
        <v>16</v>
      </c>
      <c r="Q80" s="24">
        <v>32</v>
      </c>
      <c r="R80" s="24">
        <v>314</v>
      </c>
      <c r="S80" s="24">
        <v>16</v>
      </c>
    </row>
    <row r="81" spans="1:19">
      <c r="A81" s="23" t="s">
        <v>128</v>
      </c>
      <c r="B81" s="24">
        <v>41</v>
      </c>
      <c r="C81" s="24">
        <v>3</v>
      </c>
      <c r="D81" s="24">
        <v>5</v>
      </c>
      <c r="E81" s="24">
        <v>1</v>
      </c>
      <c r="F81" s="24">
        <v>4</v>
      </c>
      <c r="G81" s="24">
        <v>4</v>
      </c>
      <c r="H81" s="24">
        <v>0</v>
      </c>
      <c r="I81" s="24">
        <v>8</v>
      </c>
      <c r="J81" s="24">
        <v>4</v>
      </c>
      <c r="K81" s="24">
        <v>0</v>
      </c>
      <c r="L81" s="24">
        <v>3</v>
      </c>
      <c r="M81" s="24">
        <v>0</v>
      </c>
      <c r="N81" s="24">
        <v>2</v>
      </c>
      <c r="O81" s="24">
        <v>0</v>
      </c>
      <c r="P81" s="24">
        <v>0</v>
      </c>
      <c r="Q81" s="24">
        <v>1</v>
      </c>
      <c r="R81" s="24">
        <v>9</v>
      </c>
      <c r="S81" s="24">
        <v>14</v>
      </c>
    </row>
    <row r="82" spans="1:19">
      <c r="A82" s="8" t="s">
        <v>187</v>
      </c>
      <c r="B82" s="8"/>
      <c r="C82" s="8"/>
      <c r="D82" s="8"/>
      <c r="E82" s="8"/>
      <c r="F82" s="8"/>
      <c r="G82" s="8"/>
      <c r="H82" s="8"/>
      <c r="I82" s="8"/>
      <c r="J82" s="8"/>
      <c r="K82" s="8"/>
      <c r="L82" s="8"/>
      <c r="M82" s="8"/>
      <c r="N82" s="8"/>
      <c r="O82" s="8"/>
      <c r="P82" s="8"/>
      <c r="Q82" s="8"/>
      <c r="R82" s="8"/>
      <c r="S82" s="8"/>
    </row>
    <row r="83" spans="1:19">
      <c r="A83" s="23" t="s">
        <v>188</v>
      </c>
      <c r="B83" s="24">
        <v>2041</v>
      </c>
      <c r="C83" s="24">
        <v>89</v>
      </c>
      <c r="D83" s="24">
        <v>267</v>
      </c>
      <c r="E83" s="24">
        <v>77</v>
      </c>
      <c r="F83" s="24">
        <v>243</v>
      </c>
      <c r="G83" s="24">
        <v>169</v>
      </c>
      <c r="H83" s="24">
        <v>284</v>
      </c>
      <c r="I83" s="24">
        <v>648</v>
      </c>
      <c r="J83" s="24">
        <v>271</v>
      </c>
      <c r="K83" s="24">
        <v>5</v>
      </c>
      <c r="L83" s="24">
        <v>562</v>
      </c>
      <c r="M83" s="24">
        <v>111</v>
      </c>
      <c r="N83" s="24">
        <v>388</v>
      </c>
      <c r="O83" s="24">
        <v>77</v>
      </c>
      <c r="P83" s="24">
        <v>18</v>
      </c>
      <c r="Q83" s="24">
        <v>75</v>
      </c>
      <c r="R83" s="24">
        <v>608</v>
      </c>
      <c r="S83" s="24">
        <v>39</v>
      </c>
    </row>
    <row r="84" spans="1:19">
      <c r="A84" s="23" t="s">
        <v>189</v>
      </c>
      <c r="B84" s="24">
        <v>221</v>
      </c>
      <c r="C84" s="24">
        <v>16</v>
      </c>
      <c r="D84" s="24">
        <v>6</v>
      </c>
      <c r="E84" s="24">
        <v>10</v>
      </c>
      <c r="F84" s="24">
        <v>4</v>
      </c>
      <c r="G84" s="24">
        <v>5</v>
      </c>
      <c r="H84" s="24">
        <v>13</v>
      </c>
      <c r="I84" s="24">
        <v>25</v>
      </c>
      <c r="J84" s="24">
        <v>47</v>
      </c>
      <c r="K84" s="24">
        <v>2</v>
      </c>
      <c r="L84" s="24">
        <v>22</v>
      </c>
      <c r="M84" s="24">
        <v>6</v>
      </c>
      <c r="N84" s="24">
        <v>10</v>
      </c>
      <c r="O84" s="24">
        <v>24</v>
      </c>
      <c r="P84" s="24">
        <v>2</v>
      </c>
      <c r="Q84" s="24">
        <v>9</v>
      </c>
      <c r="R84" s="24">
        <v>93</v>
      </c>
      <c r="S84" s="24">
        <v>4</v>
      </c>
    </row>
    <row r="85" spans="1:19">
      <c r="A85" s="23" t="s">
        <v>190</v>
      </c>
      <c r="B85" s="24">
        <v>64</v>
      </c>
      <c r="C85" s="24">
        <v>6</v>
      </c>
      <c r="D85" s="24">
        <v>0</v>
      </c>
      <c r="E85" s="24">
        <v>6</v>
      </c>
      <c r="F85" s="24">
        <v>2</v>
      </c>
      <c r="G85" s="24">
        <v>19</v>
      </c>
      <c r="H85" s="24">
        <v>7</v>
      </c>
      <c r="I85" s="24">
        <v>29</v>
      </c>
      <c r="J85" s="24">
        <v>19</v>
      </c>
      <c r="K85" s="24">
        <v>9</v>
      </c>
      <c r="L85" s="24">
        <v>13</v>
      </c>
      <c r="M85" s="24">
        <v>2</v>
      </c>
      <c r="N85" s="24">
        <v>13</v>
      </c>
      <c r="O85" s="24">
        <v>7</v>
      </c>
      <c r="P85" s="24">
        <v>2</v>
      </c>
      <c r="Q85" s="24">
        <v>3</v>
      </c>
      <c r="R85" s="24">
        <v>8</v>
      </c>
      <c r="S85" s="24">
        <v>5</v>
      </c>
    </row>
    <row r="86" spans="1:19">
      <c r="A86" s="23" t="s">
        <v>191</v>
      </c>
      <c r="B86" s="24">
        <v>158</v>
      </c>
      <c r="C86" s="24">
        <v>24</v>
      </c>
      <c r="D86" s="24">
        <v>3</v>
      </c>
      <c r="E86" s="24">
        <v>19</v>
      </c>
      <c r="F86" s="24">
        <v>2</v>
      </c>
      <c r="G86" s="24">
        <v>28</v>
      </c>
      <c r="H86" s="24">
        <v>17</v>
      </c>
      <c r="I86" s="24">
        <v>38</v>
      </c>
      <c r="J86" s="24">
        <v>48</v>
      </c>
      <c r="K86" s="24">
        <v>14</v>
      </c>
      <c r="L86" s="24">
        <v>24</v>
      </c>
      <c r="M86" s="24">
        <v>17</v>
      </c>
      <c r="N86" s="24">
        <v>17</v>
      </c>
      <c r="O86" s="24">
        <v>23</v>
      </c>
      <c r="P86" s="24">
        <v>5</v>
      </c>
      <c r="Q86" s="24">
        <v>5</v>
      </c>
      <c r="R86" s="24">
        <v>33</v>
      </c>
      <c r="S86" s="24">
        <v>5</v>
      </c>
    </row>
    <row r="87" spans="1:19">
      <c r="A87" s="23" t="s">
        <v>192</v>
      </c>
      <c r="B87" s="24">
        <v>120</v>
      </c>
      <c r="C87" s="24">
        <v>17</v>
      </c>
      <c r="D87" s="24">
        <v>0</v>
      </c>
      <c r="E87" s="24">
        <v>17</v>
      </c>
      <c r="F87" s="24">
        <v>1</v>
      </c>
      <c r="G87" s="24">
        <v>35</v>
      </c>
      <c r="H87" s="24">
        <v>14</v>
      </c>
      <c r="I87" s="24">
        <v>37</v>
      </c>
      <c r="J87" s="24">
        <v>23</v>
      </c>
      <c r="K87" s="24">
        <v>5</v>
      </c>
      <c r="L87" s="24">
        <v>18</v>
      </c>
      <c r="M87" s="24">
        <v>8</v>
      </c>
      <c r="N87" s="24">
        <v>18</v>
      </c>
      <c r="O87" s="24">
        <v>15</v>
      </c>
      <c r="P87" s="24">
        <v>3</v>
      </c>
      <c r="Q87" s="24">
        <v>6</v>
      </c>
      <c r="R87" s="24">
        <v>35</v>
      </c>
      <c r="S87" s="24">
        <v>3</v>
      </c>
    </row>
    <row r="88" spans="1:19">
      <c r="A88" s="23" t="s">
        <v>193</v>
      </c>
      <c r="B88" s="24">
        <v>10</v>
      </c>
      <c r="C88" s="24">
        <v>1</v>
      </c>
      <c r="D88" s="24">
        <v>0</v>
      </c>
      <c r="E88" s="24">
        <v>1</v>
      </c>
      <c r="F88" s="24">
        <v>0</v>
      </c>
      <c r="G88" s="24">
        <v>0</v>
      </c>
      <c r="H88" s="24">
        <v>0</v>
      </c>
      <c r="I88" s="24">
        <v>0</v>
      </c>
      <c r="J88" s="24">
        <v>1</v>
      </c>
      <c r="K88" s="24">
        <v>0</v>
      </c>
      <c r="L88" s="24">
        <v>0</v>
      </c>
      <c r="M88" s="24">
        <v>0</v>
      </c>
      <c r="N88" s="24">
        <v>0</v>
      </c>
      <c r="O88" s="24">
        <v>0</v>
      </c>
      <c r="P88" s="24">
        <v>1</v>
      </c>
      <c r="Q88" s="24">
        <v>1</v>
      </c>
      <c r="R88" s="24">
        <v>6</v>
      </c>
      <c r="S88" s="24">
        <v>0</v>
      </c>
    </row>
    <row r="89" spans="1:19">
      <c r="A89" s="23" t="s">
        <v>152</v>
      </c>
      <c r="B89" s="24">
        <v>39</v>
      </c>
      <c r="C89" s="24">
        <v>5</v>
      </c>
      <c r="D89" s="24">
        <v>0</v>
      </c>
      <c r="E89" s="24">
        <v>2</v>
      </c>
      <c r="F89" s="24">
        <v>0</v>
      </c>
      <c r="G89" s="24">
        <v>4</v>
      </c>
      <c r="H89" s="24">
        <v>4</v>
      </c>
      <c r="I89" s="24">
        <v>10</v>
      </c>
      <c r="J89" s="24">
        <v>4</v>
      </c>
      <c r="K89" s="24">
        <v>2</v>
      </c>
      <c r="L89" s="24">
        <v>10</v>
      </c>
      <c r="M89" s="24">
        <v>3</v>
      </c>
      <c r="N89" s="24">
        <v>5</v>
      </c>
      <c r="O89" s="24">
        <v>4</v>
      </c>
      <c r="P89" s="24">
        <v>2</v>
      </c>
      <c r="Q89" s="24">
        <v>6</v>
      </c>
      <c r="R89" s="24">
        <v>11</v>
      </c>
      <c r="S89" s="24">
        <v>1</v>
      </c>
    </row>
    <row r="90" spans="1:19">
      <c r="A90" s="23" t="s">
        <v>128</v>
      </c>
      <c r="B90" s="24">
        <v>24</v>
      </c>
      <c r="C90" s="24">
        <v>2</v>
      </c>
      <c r="D90" s="24">
        <v>2</v>
      </c>
      <c r="E90" s="24">
        <v>1</v>
      </c>
      <c r="F90" s="24">
        <v>1</v>
      </c>
      <c r="G90" s="24">
        <v>0</v>
      </c>
      <c r="H90" s="24">
        <v>1</v>
      </c>
      <c r="I90" s="24">
        <v>2</v>
      </c>
      <c r="J90" s="24">
        <v>1</v>
      </c>
      <c r="K90" s="24">
        <v>0</v>
      </c>
      <c r="L90" s="24">
        <v>4</v>
      </c>
      <c r="M90" s="24">
        <v>1</v>
      </c>
      <c r="N90" s="24">
        <v>1</v>
      </c>
      <c r="O90" s="24">
        <v>0</v>
      </c>
      <c r="P90" s="24">
        <v>0</v>
      </c>
      <c r="Q90" s="24">
        <v>1</v>
      </c>
      <c r="R90" s="24">
        <v>7</v>
      </c>
      <c r="S90" s="24">
        <v>8</v>
      </c>
    </row>
    <row r="91" spans="1:19">
      <c r="A91" s="8" t="s">
        <v>194</v>
      </c>
      <c r="B91" s="8"/>
      <c r="C91" s="8"/>
      <c r="D91" s="8"/>
      <c r="E91" s="8"/>
      <c r="F91" s="8"/>
      <c r="G91" s="8"/>
      <c r="H91" s="8"/>
      <c r="I91" s="8"/>
      <c r="J91" s="8"/>
      <c r="K91" s="8"/>
      <c r="L91" s="8"/>
      <c r="M91" s="8"/>
      <c r="N91" s="8"/>
      <c r="O91" s="8"/>
      <c r="P91" s="8"/>
      <c r="Q91" s="8"/>
      <c r="R91" s="8"/>
      <c r="S91" s="8"/>
    </row>
    <row r="92" spans="1:19">
      <c r="A92" s="23" t="s">
        <v>195</v>
      </c>
      <c r="B92" s="24">
        <v>1341</v>
      </c>
      <c r="C92" s="24">
        <v>85</v>
      </c>
      <c r="D92" s="24">
        <v>136</v>
      </c>
      <c r="E92" s="24">
        <v>63</v>
      </c>
      <c r="F92" s="24">
        <v>117</v>
      </c>
      <c r="G92" s="24">
        <v>118</v>
      </c>
      <c r="H92" s="24">
        <v>156</v>
      </c>
      <c r="I92" s="24">
        <v>397</v>
      </c>
      <c r="J92" s="24">
        <v>229</v>
      </c>
      <c r="K92" s="24">
        <v>19</v>
      </c>
      <c r="L92" s="24">
        <v>334</v>
      </c>
      <c r="M92" s="24">
        <v>87</v>
      </c>
      <c r="N92" s="24">
        <v>242</v>
      </c>
      <c r="O92" s="24">
        <v>80</v>
      </c>
      <c r="P92" s="24">
        <v>17</v>
      </c>
      <c r="Q92" s="24">
        <v>42</v>
      </c>
      <c r="R92" s="24">
        <v>405</v>
      </c>
      <c r="S92" s="24">
        <v>29</v>
      </c>
    </row>
    <row r="93" spans="1:19">
      <c r="A93" s="23" t="s">
        <v>196</v>
      </c>
      <c r="B93" s="24">
        <v>523</v>
      </c>
      <c r="C93" s="24">
        <v>33</v>
      </c>
      <c r="D93" s="24">
        <v>57</v>
      </c>
      <c r="E93" s="24">
        <v>24</v>
      </c>
      <c r="F93" s="24">
        <v>61</v>
      </c>
      <c r="G93" s="24">
        <v>41</v>
      </c>
      <c r="H93" s="24">
        <v>56</v>
      </c>
      <c r="I93" s="24">
        <v>155</v>
      </c>
      <c r="J93" s="24">
        <v>88</v>
      </c>
      <c r="K93" s="24">
        <v>7</v>
      </c>
      <c r="L93" s="24">
        <v>143</v>
      </c>
      <c r="M93" s="24">
        <v>39</v>
      </c>
      <c r="N93" s="24">
        <v>91</v>
      </c>
      <c r="O93" s="24">
        <v>34</v>
      </c>
      <c r="P93" s="24">
        <v>6</v>
      </c>
      <c r="Q93" s="24">
        <v>21</v>
      </c>
      <c r="R93" s="24">
        <v>151</v>
      </c>
      <c r="S93" s="24">
        <v>7</v>
      </c>
    </row>
    <row r="94" spans="1:19">
      <c r="A94" s="23" t="s">
        <v>197</v>
      </c>
      <c r="B94" s="24">
        <v>116</v>
      </c>
      <c r="C94" s="24">
        <v>9</v>
      </c>
      <c r="D94" s="24">
        <v>11</v>
      </c>
      <c r="E94" s="24">
        <v>6</v>
      </c>
      <c r="F94" s="24">
        <v>8</v>
      </c>
      <c r="G94" s="24">
        <v>12</v>
      </c>
      <c r="H94" s="24">
        <v>14</v>
      </c>
      <c r="I94" s="24">
        <v>30</v>
      </c>
      <c r="J94" s="24">
        <v>21</v>
      </c>
      <c r="K94" s="24">
        <v>2</v>
      </c>
      <c r="L94" s="24">
        <v>36</v>
      </c>
      <c r="M94" s="24">
        <v>7</v>
      </c>
      <c r="N94" s="24">
        <v>22</v>
      </c>
      <c r="O94" s="24">
        <v>11</v>
      </c>
      <c r="P94" s="24">
        <v>2</v>
      </c>
      <c r="Q94" s="24">
        <v>7</v>
      </c>
      <c r="R94" s="24">
        <v>31</v>
      </c>
      <c r="S94" s="24">
        <v>0</v>
      </c>
    </row>
    <row r="95" spans="1:19">
      <c r="A95" s="23" t="s">
        <v>198</v>
      </c>
      <c r="B95" s="24">
        <v>25</v>
      </c>
      <c r="C95" s="24">
        <v>2</v>
      </c>
      <c r="D95" s="24">
        <v>3</v>
      </c>
      <c r="E95" s="24">
        <v>1</v>
      </c>
      <c r="F95" s="24">
        <v>2</v>
      </c>
      <c r="G95" s="24">
        <v>5</v>
      </c>
      <c r="H95" s="24">
        <v>4</v>
      </c>
      <c r="I95" s="24">
        <v>7</v>
      </c>
      <c r="J95" s="24">
        <v>2</v>
      </c>
      <c r="K95" s="24">
        <v>1</v>
      </c>
      <c r="L95" s="24">
        <v>5</v>
      </c>
      <c r="M95" s="24">
        <v>1</v>
      </c>
      <c r="N95" s="24">
        <v>3</v>
      </c>
      <c r="O95" s="24">
        <v>2</v>
      </c>
      <c r="P95" s="24">
        <v>0</v>
      </c>
      <c r="Q95" s="24">
        <v>4</v>
      </c>
      <c r="R95" s="24">
        <v>9</v>
      </c>
      <c r="S95" s="24">
        <v>1</v>
      </c>
    </row>
    <row r="96" spans="1:19">
      <c r="A96" s="23" t="s">
        <v>199</v>
      </c>
      <c r="B96" s="24">
        <v>68</v>
      </c>
      <c r="C96" s="24">
        <v>2</v>
      </c>
      <c r="D96" s="24">
        <v>4</v>
      </c>
      <c r="E96" s="24">
        <v>3</v>
      </c>
      <c r="F96" s="24">
        <v>6</v>
      </c>
      <c r="G96" s="24">
        <v>4</v>
      </c>
      <c r="H96" s="24">
        <v>7</v>
      </c>
      <c r="I96" s="24">
        <v>26</v>
      </c>
      <c r="J96" s="24">
        <v>11</v>
      </c>
      <c r="K96" s="24">
        <v>0</v>
      </c>
      <c r="L96" s="24">
        <v>15</v>
      </c>
      <c r="M96" s="24">
        <v>6</v>
      </c>
      <c r="N96" s="24">
        <v>18</v>
      </c>
      <c r="O96" s="24">
        <v>5</v>
      </c>
      <c r="P96" s="24">
        <v>0</v>
      </c>
      <c r="Q96" s="24">
        <v>1</v>
      </c>
      <c r="R96" s="24">
        <v>19</v>
      </c>
      <c r="S96" s="24">
        <v>3</v>
      </c>
    </row>
    <row r="97" spans="1:19">
      <c r="A97" s="23" t="s">
        <v>200</v>
      </c>
      <c r="B97" s="24">
        <v>1248</v>
      </c>
      <c r="C97" s="24">
        <v>55</v>
      </c>
      <c r="D97" s="24">
        <v>163</v>
      </c>
      <c r="E97" s="24">
        <v>58</v>
      </c>
      <c r="F97" s="24">
        <v>156</v>
      </c>
      <c r="G97" s="24">
        <v>103</v>
      </c>
      <c r="H97" s="24">
        <v>146</v>
      </c>
      <c r="I97" s="24">
        <v>357</v>
      </c>
      <c r="J97" s="24">
        <v>202</v>
      </c>
      <c r="K97" s="24">
        <v>13</v>
      </c>
      <c r="L97" s="24">
        <v>316</v>
      </c>
      <c r="M97" s="24">
        <v>56</v>
      </c>
      <c r="N97" s="24">
        <v>240</v>
      </c>
      <c r="O97" s="24">
        <v>62</v>
      </c>
      <c r="P97" s="24">
        <v>8</v>
      </c>
      <c r="Q97" s="24">
        <v>51</v>
      </c>
      <c r="R97" s="24">
        <v>355</v>
      </c>
      <c r="S97" s="24">
        <v>20</v>
      </c>
    </row>
    <row r="98" spans="1:19">
      <c r="A98" s="23" t="s">
        <v>201</v>
      </c>
      <c r="B98" s="24">
        <v>725</v>
      </c>
      <c r="C98" s="24">
        <v>43</v>
      </c>
      <c r="D98" s="24">
        <v>65</v>
      </c>
      <c r="E98" s="24">
        <v>39</v>
      </c>
      <c r="F98" s="24">
        <v>68</v>
      </c>
      <c r="G98" s="24">
        <v>78</v>
      </c>
      <c r="H98" s="24">
        <v>110</v>
      </c>
      <c r="I98" s="24">
        <v>228</v>
      </c>
      <c r="J98" s="24">
        <v>108</v>
      </c>
      <c r="K98" s="24">
        <v>5</v>
      </c>
      <c r="L98" s="24">
        <v>203</v>
      </c>
      <c r="M98" s="24">
        <v>45</v>
      </c>
      <c r="N98" s="24">
        <v>128</v>
      </c>
      <c r="O98" s="24">
        <v>43</v>
      </c>
      <c r="P98" s="24">
        <v>10</v>
      </c>
      <c r="Q98" s="24">
        <v>30</v>
      </c>
      <c r="R98" s="24">
        <v>219</v>
      </c>
      <c r="S98" s="24">
        <v>13</v>
      </c>
    </row>
    <row r="99" spans="1:19">
      <c r="A99" s="23" t="s">
        <v>202</v>
      </c>
      <c r="B99" s="24">
        <v>550</v>
      </c>
      <c r="C99" s="24">
        <v>42</v>
      </c>
      <c r="D99" s="24">
        <v>37</v>
      </c>
      <c r="E99" s="24">
        <v>25</v>
      </c>
      <c r="F99" s="24">
        <v>38</v>
      </c>
      <c r="G99" s="24">
        <v>53</v>
      </c>
      <c r="H99" s="24">
        <v>61</v>
      </c>
      <c r="I99" s="24">
        <v>175</v>
      </c>
      <c r="J99" s="24">
        <v>107</v>
      </c>
      <c r="K99" s="24">
        <v>12</v>
      </c>
      <c r="L99" s="24">
        <v>148</v>
      </c>
      <c r="M99" s="24">
        <v>33</v>
      </c>
      <c r="N99" s="24">
        <v>96</v>
      </c>
      <c r="O99" s="24">
        <v>46</v>
      </c>
      <c r="P99" s="24">
        <v>8</v>
      </c>
      <c r="Q99" s="24">
        <v>19</v>
      </c>
      <c r="R99" s="24">
        <v>167</v>
      </c>
      <c r="S99" s="24">
        <v>10</v>
      </c>
    </row>
    <row r="100" spans="1:19">
      <c r="A100" s="23" t="s">
        <v>203</v>
      </c>
      <c r="B100" s="24">
        <v>563</v>
      </c>
      <c r="C100" s="24">
        <v>40</v>
      </c>
      <c r="D100" s="24">
        <v>49</v>
      </c>
      <c r="E100" s="24">
        <v>23</v>
      </c>
      <c r="F100" s="24">
        <v>52</v>
      </c>
      <c r="G100" s="24">
        <v>43</v>
      </c>
      <c r="H100" s="24">
        <v>64</v>
      </c>
      <c r="I100" s="24">
        <v>164</v>
      </c>
      <c r="J100" s="24">
        <v>111</v>
      </c>
      <c r="K100" s="24">
        <v>10</v>
      </c>
      <c r="L100" s="24">
        <v>133</v>
      </c>
      <c r="M100" s="24">
        <v>36</v>
      </c>
      <c r="N100" s="24">
        <v>92</v>
      </c>
      <c r="O100" s="24">
        <v>45</v>
      </c>
      <c r="P100" s="24">
        <v>7</v>
      </c>
      <c r="Q100" s="24">
        <v>18</v>
      </c>
      <c r="R100" s="24">
        <v>172</v>
      </c>
      <c r="S100" s="24">
        <v>6</v>
      </c>
    </row>
    <row r="101" spans="1:19">
      <c r="A101" s="23" t="s">
        <v>204</v>
      </c>
      <c r="B101" s="24">
        <v>319</v>
      </c>
      <c r="C101" s="24">
        <v>22</v>
      </c>
      <c r="D101" s="24">
        <v>30</v>
      </c>
      <c r="E101" s="24">
        <v>16</v>
      </c>
      <c r="F101" s="24">
        <v>26</v>
      </c>
      <c r="G101" s="24">
        <v>26</v>
      </c>
      <c r="H101" s="24">
        <v>51</v>
      </c>
      <c r="I101" s="24">
        <v>97</v>
      </c>
      <c r="J101" s="24">
        <v>52</v>
      </c>
      <c r="K101" s="24">
        <v>4</v>
      </c>
      <c r="L101" s="24">
        <v>99</v>
      </c>
      <c r="M101" s="24">
        <v>8</v>
      </c>
      <c r="N101" s="24">
        <v>51</v>
      </c>
      <c r="O101" s="24">
        <v>26</v>
      </c>
      <c r="P101" s="24">
        <v>5</v>
      </c>
      <c r="Q101" s="24">
        <v>14</v>
      </c>
      <c r="R101" s="24">
        <v>94</v>
      </c>
      <c r="S101" s="24">
        <v>6</v>
      </c>
    </row>
    <row r="102" spans="1:19">
      <c r="A102" s="23" t="s">
        <v>205</v>
      </c>
      <c r="B102" s="24">
        <v>6</v>
      </c>
      <c r="C102" s="24">
        <v>0</v>
      </c>
      <c r="D102" s="24">
        <v>1</v>
      </c>
      <c r="E102" s="24">
        <v>0</v>
      </c>
      <c r="F102" s="24">
        <v>1</v>
      </c>
      <c r="G102" s="24">
        <v>0</v>
      </c>
      <c r="H102" s="24">
        <v>1</v>
      </c>
      <c r="I102" s="24">
        <v>2</v>
      </c>
      <c r="J102" s="24">
        <v>1</v>
      </c>
      <c r="K102" s="24">
        <v>0</v>
      </c>
      <c r="L102" s="24">
        <v>3</v>
      </c>
      <c r="M102" s="24">
        <v>1</v>
      </c>
      <c r="N102" s="24">
        <v>0</v>
      </c>
      <c r="O102" s="24">
        <v>2</v>
      </c>
      <c r="P102" s="24">
        <v>0</v>
      </c>
      <c r="Q102" s="24">
        <v>0</v>
      </c>
      <c r="R102" s="24">
        <v>1</v>
      </c>
      <c r="S102" s="24">
        <v>1</v>
      </c>
    </row>
    <row r="103" spans="1:19">
      <c r="A103" s="23" t="s">
        <v>206</v>
      </c>
      <c r="B103" s="24">
        <v>42</v>
      </c>
      <c r="C103" s="24">
        <v>1</v>
      </c>
      <c r="D103" s="24">
        <v>3</v>
      </c>
      <c r="E103" s="24">
        <v>0</v>
      </c>
      <c r="F103" s="24">
        <v>1</v>
      </c>
      <c r="G103" s="24">
        <v>4</v>
      </c>
      <c r="H103" s="24">
        <v>11</v>
      </c>
      <c r="I103" s="24">
        <v>13</v>
      </c>
      <c r="J103" s="24">
        <v>6</v>
      </c>
      <c r="K103" s="24">
        <v>0</v>
      </c>
      <c r="L103" s="24">
        <v>12</v>
      </c>
      <c r="M103" s="24">
        <v>1</v>
      </c>
      <c r="N103" s="24">
        <v>2</v>
      </c>
      <c r="O103" s="24">
        <v>0</v>
      </c>
      <c r="P103" s="24">
        <v>1</v>
      </c>
      <c r="Q103" s="24">
        <v>6</v>
      </c>
      <c r="R103" s="24">
        <v>9</v>
      </c>
      <c r="S103" s="24">
        <v>2</v>
      </c>
    </row>
    <row r="104" spans="1:19">
      <c r="A104" s="23" t="s">
        <v>152</v>
      </c>
      <c r="B104" s="24">
        <v>39</v>
      </c>
      <c r="C104" s="24">
        <v>3</v>
      </c>
      <c r="D104" s="24">
        <v>6</v>
      </c>
      <c r="E104" s="24">
        <v>1</v>
      </c>
      <c r="F104" s="24">
        <v>6</v>
      </c>
      <c r="G104" s="24">
        <v>6</v>
      </c>
      <c r="H104" s="24">
        <v>7</v>
      </c>
      <c r="I104" s="24">
        <v>10</v>
      </c>
      <c r="J104" s="24">
        <v>5</v>
      </c>
      <c r="K104" s="24">
        <v>0</v>
      </c>
      <c r="L104" s="24">
        <v>12</v>
      </c>
      <c r="M104" s="24">
        <v>4</v>
      </c>
      <c r="N104" s="24">
        <v>8</v>
      </c>
      <c r="O104" s="24">
        <v>3</v>
      </c>
      <c r="P104" s="24">
        <v>2</v>
      </c>
      <c r="Q104" s="24">
        <v>8</v>
      </c>
      <c r="R104" s="24">
        <v>12</v>
      </c>
      <c r="S104" s="24">
        <v>0</v>
      </c>
    </row>
    <row r="105" spans="1:19">
      <c r="A105" s="23" t="s">
        <v>128</v>
      </c>
      <c r="B105" s="24">
        <v>193</v>
      </c>
      <c r="C105" s="24">
        <v>16</v>
      </c>
      <c r="D105" s="24">
        <v>22</v>
      </c>
      <c r="E105" s="24">
        <v>15</v>
      </c>
      <c r="F105" s="24">
        <v>16</v>
      </c>
      <c r="G105" s="24">
        <v>22</v>
      </c>
      <c r="H105" s="24">
        <v>15</v>
      </c>
      <c r="I105" s="24">
        <v>61</v>
      </c>
      <c r="J105" s="24">
        <v>28</v>
      </c>
      <c r="K105" s="24">
        <v>3</v>
      </c>
      <c r="L105" s="24">
        <v>34</v>
      </c>
      <c r="M105" s="24">
        <v>10</v>
      </c>
      <c r="N105" s="24">
        <v>26</v>
      </c>
      <c r="O105" s="24">
        <v>8</v>
      </c>
      <c r="P105" s="24">
        <v>2</v>
      </c>
      <c r="Q105" s="24">
        <v>4</v>
      </c>
      <c r="R105" s="24">
        <v>50</v>
      </c>
      <c r="S105" s="24">
        <v>17</v>
      </c>
    </row>
    <row r="106" spans="1:19">
      <c r="A106" s="8" t="s">
        <v>207</v>
      </c>
      <c r="B106" s="8"/>
      <c r="C106" s="8"/>
      <c r="D106" s="8"/>
      <c r="E106" s="8"/>
      <c r="F106" s="8"/>
      <c r="G106" s="8"/>
      <c r="H106" s="8"/>
      <c r="I106" s="8"/>
      <c r="J106" s="8"/>
      <c r="K106" s="8"/>
      <c r="L106" s="8"/>
      <c r="M106" s="8"/>
      <c r="N106" s="8"/>
      <c r="O106" s="8"/>
      <c r="P106" s="8"/>
      <c r="Q106" s="8"/>
      <c r="R106" s="8"/>
      <c r="S106" s="8"/>
    </row>
    <row r="107" spans="1:19">
      <c r="A107" s="23" t="s">
        <v>208</v>
      </c>
      <c r="B107" s="24">
        <v>1480</v>
      </c>
      <c r="C107" s="24">
        <v>87</v>
      </c>
      <c r="D107" s="24">
        <v>165</v>
      </c>
      <c r="E107" s="24">
        <v>78</v>
      </c>
      <c r="F107" s="24">
        <v>155</v>
      </c>
      <c r="G107" s="24">
        <v>163</v>
      </c>
      <c r="H107" s="24">
        <v>234</v>
      </c>
      <c r="I107" s="24">
        <v>483</v>
      </c>
      <c r="J107" s="24">
        <v>252</v>
      </c>
      <c r="K107" s="24">
        <v>22</v>
      </c>
      <c r="L107" s="24">
        <v>433</v>
      </c>
      <c r="M107" s="24">
        <v>86</v>
      </c>
      <c r="N107" s="24">
        <v>272</v>
      </c>
      <c r="O107" s="24">
        <v>89</v>
      </c>
      <c r="P107" s="24">
        <v>18</v>
      </c>
      <c r="Q107" s="24">
        <v>57</v>
      </c>
      <c r="R107" s="24">
        <v>390</v>
      </c>
      <c r="S107" s="24">
        <v>30</v>
      </c>
    </row>
    <row r="108" spans="1:19">
      <c r="A108" s="23" t="s">
        <v>209</v>
      </c>
      <c r="B108" s="24">
        <v>1280</v>
      </c>
      <c r="C108" s="24">
        <v>74</v>
      </c>
      <c r="D108" s="24">
        <v>137</v>
      </c>
      <c r="E108" s="24">
        <v>63</v>
      </c>
      <c r="F108" s="24">
        <v>127</v>
      </c>
      <c r="G108" s="24">
        <v>136</v>
      </c>
      <c r="H108" s="24">
        <v>198</v>
      </c>
      <c r="I108" s="24">
        <v>431</v>
      </c>
      <c r="J108" s="24">
        <v>220</v>
      </c>
      <c r="K108" s="24">
        <v>13</v>
      </c>
      <c r="L108" s="24">
        <v>385</v>
      </c>
      <c r="M108" s="24">
        <v>80</v>
      </c>
      <c r="N108" s="24">
        <v>237</v>
      </c>
      <c r="O108" s="24">
        <v>82</v>
      </c>
      <c r="P108" s="24">
        <v>12</v>
      </c>
      <c r="Q108" s="24">
        <v>54</v>
      </c>
      <c r="R108" s="24">
        <v>340</v>
      </c>
      <c r="S108" s="24">
        <v>22</v>
      </c>
    </row>
    <row r="109" spans="1:19">
      <c r="A109" s="23" t="s">
        <v>210</v>
      </c>
      <c r="B109" s="24">
        <v>1167</v>
      </c>
      <c r="C109" s="24">
        <v>91</v>
      </c>
      <c r="D109" s="24">
        <v>132</v>
      </c>
      <c r="E109" s="24">
        <v>75</v>
      </c>
      <c r="F109" s="24">
        <v>118</v>
      </c>
      <c r="G109" s="24">
        <v>145</v>
      </c>
      <c r="H109" s="24">
        <v>173</v>
      </c>
      <c r="I109" s="24">
        <v>408</v>
      </c>
      <c r="J109" s="24">
        <v>266</v>
      </c>
      <c r="K109" s="24">
        <v>21</v>
      </c>
      <c r="L109" s="24">
        <v>334</v>
      </c>
      <c r="M109" s="24">
        <v>78</v>
      </c>
      <c r="N109" s="24">
        <v>236</v>
      </c>
      <c r="O109" s="24">
        <v>84</v>
      </c>
      <c r="P109" s="24">
        <v>18</v>
      </c>
      <c r="Q109" s="24">
        <v>40</v>
      </c>
      <c r="R109" s="24">
        <v>283</v>
      </c>
      <c r="S109" s="24">
        <v>24</v>
      </c>
    </row>
    <row r="110" spans="1:19">
      <c r="A110" s="23" t="s">
        <v>211</v>
      </c>
      <c r="B110" s="24">
        <v>715</v>
      </c>
      <c r="C110" s="24">
        <v>44</v>
      </c>
      <c r="D110" s="24">
        <v>100</v>
      </c>
      <c r="E110" s="24">
        <v>38</v>
      </c>
      <c r="F110" s="24">
        <v>90</v>
      </c>
      <c r="G110" s="24">
        <v>87</v>
      </c>
      <c r="H110" s="24">
        <v>123</v>
      </c>
      <c r="I110" s="24">
        <v>243</v>
      </c>
      <c r="J110" s="24">
        <v>123</v>
      </c>
      <c r="K110" s="24">
        <v>5</v>
      </c>
      <c r="L110" s="24">
        <v>231</v>
      </c>
      <c r="M110" s="24">
        <v>59</v>
      </c>
      <c r="N110" s="24">
        <v>146</v>
      </c>
      <c r="O110" s="24">
        <v>51</v>
      </c>
      <c r="P110" s="24">
        <v>10</v>
      </c>
      <c r="Q110" s="24">
        <v>35</v>
      </c>
      <c r="R110" s="24">
        <v>162</v>
      </c>
      <c r="S110" s="24">
        <v>16</v>
      </c>
    </row>
    <row r="111" spans="1:19">
      <c r="A111" s="23" t="s">
        <v>212</v>
      </c>
      <c r="B111" s="24">
        <v>387</v>
      </c>
      <c r="C111" s="24">
        <v>27</v>
      </c>
      <c r="D111" s="24">
        <v>40</v>
      </c>
      <c r="E111" s="24">
        <v>26</v>
      </c>
      <c r="F111" s="24">
        <v>41</v>
      </c>
      <c r="G111" s="24">
        <v>58</v>
      </c>
      <c r="H111" s="24">
        <v>43</v>
      </c>
      <c r="I111" s="24">
        <v>136</v>
      </c>
      <c r="J111" s="24">
        <v>107</v>
      </c>
      <c r="K111" s="24">
        <v>12</v>
      </c>
      <c r="L111" s="24">
        <v>106</v>
      </c>
      <c r="M111" s="24">
        <v>29</v>
      </c>
      <c r="N111" s="24">
        <v>87</v>
      </c>
      <c r="O111" s="24">
        <v>35</v>
      </c>
      <c r="P111" s="24">
        <v>10</v>
      </c>
      <c r="Q111" s="24">
        <v>21</v>
      </c>
      <c r="R111" s="24">
        <v>76</v>
      </c>
      <c r="S111" s="24">
        <v>8</v>
      </c>
    </row>
    <row r="112" spans="1:19">
      <c r="A112" s="23" t="s">
        <v>213</v>
      </c>
      <c r="B112" s="24">
        <v>404</v>
      </c>
      <c r="C112" s="24">
        <v>52</v>
      </c>
      <c r="D112" s="24">
        <v>42</v>
      </c>
      <c r="E112" s="24">
        <v>39</v>
      </c>
      <c r="F112" s="24">
        <v>41</v>
      </c>
      <c r="G112" s="24">
        <v>85</v>
      </c>
      <c r="H112" s="24">
        <v>90</v>
      </c>
      <c r="I112" s="24">
        <v>171</v>
      </c>
      <c r="J112" s="24">
        <v>89</v>
      </c>
      <c r="K112" s="24">
        <v>21</v>
      </c>
      <c r="L112" s="24">
        <v>130</v>
      </c>
      <c r="M112" s="24">
        <v>48</v>
      </c>
      <c r="N112" s="24">
        <v>110</v>
      </c>
      <c r="O112" s="24">
        <v>56</v>
      </c>
      <c r="P112" s="24">
        <v>11</v>
      </c>
      <c r="Q112" s="24">
        <v>16</v>
      </c>
      <c r="R112" s="24">
        <v>51</v>
      </c>
      <c r="S112" s="24">
        <v>9</v>
      </c>
    </row>
    <row r="113" spans="1:19">
      <c r="A113" s="23" t="s">
        <v>214</v>
      </c>
      <c r="B113" s="24">
        <v>595</v>
      </c>
      <c r="C113" s="24">
        <v>30</v>
      </c>
      <c r="D113" s="24">
        <v>80</v>
      </c>
      <c r="E113" s="24">
        <v>22</v>
      </c>
      <c r="F113" s="24">
        <v>76</v>
      </c>
      <c r="G113" s="24">
        <v>54</v>
      </c>
      <c r="H113" s="24">
        <v>93</v>
      </c>
      <c r="I113" s="24">
        <v>210</v>
      </c>
      <c r="J113" s="24">
        <v>116</v>
      </c>
      <c r="K113" s="24">
        <v>4</v>
      </c>
      <c r="L113" s="24">
        <v>206</v>
      </c>
      <c r="M113" s="24">
        <v>38</v>
      </c>
      <c r="N113" s="24">
        <v>134</v>
      </c>
      <c r="O113" s="24">
        <v>46</v>
      </c>
      <c r="P113" s="24">
        <v>11</v>
      </c>
      <c r="Q113" s="24">
        <v>28</v>
      </c>
      <c r="R113" s="24">
        <v>142</v>
      </c>
      <c r="S113" s="24">
        <v>6</v>
      </c>
    </row>
    <row r="114" spans="1:19">
      <c r="A114" s="23" t="s">
        <v>215</v>
      </c>
      <c r="B114" s="24">
        <v>215</v>
      </c>
      <c r="C114" s="24">
        <v>18</v>
      </c>
      <c r="D114" s="24">
        <v>18</v>
      </c>
      <c r="E114" s="24">
        <v>13</v>
      </c>
      <c r="F114" s="24">
        <v>16</v>
      </c>
      <c r="G114" s="24">
        <v>28</v>
      </c>
      <c r="H114" s="24">
        <v>41</v>
      </c>
      <c r="I114" s="24">
        <v>80</v>
      </c>
      <c r="J114" s="24">
        <v>56</v>
      </c>
      <c r="K114" s="24">
        <v>4</v>
      </c>
      <c r="L114" s="24">
        <v>73</v>
      </c>
      <c r="M114" s="24">
        <v>20</v>
      </c>
      <c r="N114" s="24">
        <v>57</v>
      </c>
      <c r="O114" s="24">
        <v>22</v>
      </c>
      <c r="P114" s="24">
        <v>11</v>
      </c>
      <c r="Q114" s="24">
        <v>9</v>
      </c>
      <c r="R114" s="24">
        <v>41</v>
      </c>
      <c r="S114" s="24">
        <v>5</v>
      </c>
    </row>
    <row r="115" spans="1:19">
      <c r="A115" s="23" t="s">
        <v>216</v>
      </c>
      <c r="B115" s="24">
        <v>248</v>
      </c>
      <c r="C115" s="24">
        <v>22</v>
      </c>
      <c r="D115" s="24">
        <v>37</v>
      </c>
      <c r="E115" s="24">
        <v>16</v>
      </c>
      <c r="F115" s="24">
        <v>35</v>
      </c>
      <c r="G115" s="24">
        <v>34</v>
      </c>
      <c r="H115" s="24">
        <v>45</v>
      </c>
      <c r="I115" s="24">
        <v>91</v>
      </c>
      <c r="J115" s="24">
        <v>67</v>
      </c>
      <c r="K115" s="24">
        <v>6</v>
      </c>
      <c r="L115" s="24">
        <v>79</v>
      </c>
      <c r="M115" s="24">
        <v>20</v>
      </c>
      <c r="N115" s="24">
        <v>64</v>
      </c>
      <c r="O115" s="24">
        <v>21</v>
      </c>
      <c r="P115" s="24">
        <v>3</v>
      </c>
      <c r="Q115" s="24">
        <v>17</v>
      </c>
      <c r="R115" s="24">
        <v>46</v>
      </c>
      <c r="S115" s="24">
        <v>6</v>
      </c>
    </row>
    <row r="116" spans="1:19">
      <c r="A116" s="23" t="s">
        <v>217</v>
      </c>
      <c r="B116" s="24">
        <v>255</v>
      </c>
      <c r="C116" s="24">
        <v>30</v>
      </c>
      <c r="D116" s="24">
        <v>32</v>
      </c>
      <c r="E116" s="24">
        <v>17</v>
      </c>
      <c r="F116" s="24">
        <v>34</v>
      </c>
      <c r="G116" s="24">
        <v>38</v>
      </c>
      <c r="H116" s="24">
        <v>38</v>
      </c>
      <c r="I116" s="24">
        <v>86</v>
      </c>
      <c r="J116" s="24">
        <v>52</v>
      </c>
      <c r="K116" s="24">
        <v>6</v>
      </c>
      <c r="L116" s="24">
        <v>78</v>
      </c>
      <c r="M116" s="24">
        <v>22</v>
      </c>
      <c r="N116" s="24">
        <v>61</v>
      </c>
      <c r="O116" s="24">
        <v>24</v>
      </c>
      <c r="P116" s="24">
        <v>6</v>
      </c>
      <c r="Q116" s="24">
        <v>10</v>
      </c>
      <c r="R116" s="24">
        <v>48</v>
      </c>
      <c r="S116" s="24">
        <v>6</v>
      </c>
    </row>
    <row r="117" spans="1:19">
      <c r="A117" s="23" t="s">
        <v>218</v>
      </c>
      <c r="B117" s="24">
        <v>291</v>
      </c>
      <c r="C117" s="24">
        <v>25</v>
      </c>
      <c r="D117" s="24">
        <v>30</v>
      </c>
      <c r="E117" s="24">
        <v>11</v>
      </c>
      <c r="F117" s="24">
        <v>32</v>
      </c>
      <c r="G117" s="24">
        <v>36</v>
      </c>
      <c r="H117" s="24">
        <v>41</v>
      </c>
      <c r="I117" s="24">
        <v>88</v>
      </c>
      <c r="J117" s="24">
        <v>59</v>
      </c>
      <c r="K117" s="24">
        <v>4</v>
      </c>
      <c r="L117" s="24">
        <v>84</v>
      </c>
      <c r="M117" s="24">
        <v>26</v>
      </c>
      <c r="N117" s="24">
        <v>71</v>
      </c>
      <c r="O117" s="24">
        <v>28</v>
      </c>
      <c r="P117" s="24">
        <v>5</v>
      </c>
      <c r="Q117" s="24">
        <v>10</v>
      </c>
      <c r="R117" s="24">
        <v>72</v>
      </c>
      <c r="S117" s="24">
        <v>3</v>
      </c>
    </row>
    <row r="118" spans="1:19">
      <c r="A118" s="23" t="s">
        <v>219</v>
      </c>
      <c r="B118" s="24">
        <v>338</v>
      </c>
      <c r="C118" s="24">
        <v>21</v>
      </c>
      <c r="D118" s="24">
        <v>44</v>
      </c>
      <c r="E118" s="24">
        <v>16</v>
      </c>
      <c r="F118" s="24">
        <v>43</v>
      </c>
      <c r="G118" s="24">
        <v>36</v>
      </c>
      <c r="H118" s="24">
        <v>41</v>
      </c>
      <c r="I118" s="24">
        <v>113</v>
      </c>
      <c r="J118" s="24">
        <v>54</v>
      </c>
      <c r="K118" s="24">
        <v>3</v>
      </c>
      <c r="L118" s="24">
        <v>110</v>
      </c>
      <c r="M118" s="24">
        <v>25</v>
      </c>
      <c r="N118" s="24">
        <v>88</v>
      </c>
      <c r="O118" s="24">
        <v>25</v>
      </c>
      <c r="P118" s="24">
        <v>4</v>
      </c>
      <c r="Q118" s="24">
        <v>19</v>
      </c>
      <c r="R118" s="24">
        <v>83</v>
      </c>
      <c r="S118" s="24">
        <v>6</v>
      </c>
    </row>
    <row r="119" spans="1:19">
      <c r="A119" s="23" t="s">
        <v>220</v>
      </c>
      <c r="B119" s="24">
        <v>812</v>
      </c>
      <c r="C119" s="24">
        <v>48</v>
      </c>
      <c r="D119" s="24">
        <v>92</v>
      </c>
      <c r="E119" s="24">
        <v>33</v>
      </c>
      <c r="F119" s="24">
        <v>84</v>
      </c>
      <c r="G119" s="24">
        <v>84</v>
      </c>
      <c r="H119" s="24">
        <v>111</v>
      </c>
      <c r="I119" s="24">
        <v>257</v>
      </c>
      <c r="J119" s="24">
        <v>136</v>
      </c>
      <c r="K119" s="24">
        <v>7</v>
      </c>
      <c r="L119" s="24">
        <v>238</v>
      </c>
      <c r="M119" s="24">
        <v>56</v>
      </c>
      <c r="N119" s="24">
        <v>164</v>
      </c>
      <c r="O119" s="24">
        <v>52</v>
      </c>
      <c r="P119" s="24">
        <v>17</v>
      </c>
      <c r="Q119" s="24">
        <v>35</v>
      </c>
      <c r="R119" s="24">
        <v>228</v>
      </c>
      <c r="S119" s="24">
        <v>14</v>
      </c>
    </row>
    <row r="120" spans="1:19">
      <c r="A120" s="23" t="s">
        <v>221</v>
      </c>
      <c r="B120" s="24">
        <v>816</v>
      </c>
      <c r="C120" s="24">
        <v>51</v>
      </c>
      <c r="D120" s="24">
        <v>106</v>
      </c>
      <c r="E120" s="24">
        <v>35</v>
      </c>
      <c r="F120" s="24">
        <v>92</v>
      </c>
      <c r="G120" s="24">
        <v>81</v>
      </c>
      <c r="H120" s="24">
        <v>118</v>
      </c>
      <c r="I120" s="24">
        <v>268</v>
      </c>
      <c r="J120" s="24">
        <v>142</v>
      </c>
      <c r="K120" s="24">
        <v>9</v>
      </c>
      <c r="L120" s="24">
        <v>298</v>
      </c>
      <c r="M120" s="24">
        <v>61</v>
      </c>
      <c r="N120" s="24">
        <v>180</v>
      </c>
      <c r="O120" s="24">
        <v>55</v>
      </c>
      <c r="P120" s="24">
        <v>17</v>
      </c>
      <c r="Q120" s="24">
        <v>38</v>
      </c>
      <c r="R120" s="24">
        <v>200</v>
      </c>
      <c r="S120" s="24">
        <v>11</v>
      </c>
    </row>
    <row r="121" spans="1:19">
      <c r="A121" s="23" t="s">
        <v>152</v>
      </c>
      <c r="B121" s="24">
        <v>69</v>
      </c>
      <c r="C121" s="24">
        <v>5</v>
      </c>
      <c r="D121" s="24">
        <v>6</v>
      </c>
      <c r="E121" s="24">
        <v>7</v>
      </c>
      <c r="F121" s="24">
        <v>7</v>
      </c>
      <c r="G121" s="24">
        <v>10</v>
      </c>
      <c r="H121" s="24">
        <v>10</v>
      </c>
      <c r="I121" s="24">
        <v>21</v>
      </c>
      <c r="J121" s="24">
        <v>15</v>
      </c>
      <c r="K121" s="24">
        <v>2</v>
      </c>
      <c r="L121" s="24">
        <v>18</v>
      </c>
      <c r="M121" s="24">
        <v>3</v>
      </c>
      <c r="N121" s="24">
        <v>10</v>
      </c>
      <c r="O121" s="24">
        <v>5</v>
      </c>
      <c r="P121" s="24">
        <v>0</v>
      </c>
      <c r="Q121" s="24">
        <v>20</v>
      </c>
      <c r="R121" s="24">
        <v>16</v>
      </c>
      <c r="S121" s="24">
        <v>2</v>
      </c>
    </row>
    <row r="122" spans="1:19">
      <c r="A122" s="23" t="s">
        <v>222</v>
      </c>
      <c r="B122" s="24">
        <v>246</v>
      </c>
      <c r="C122" s="24">
        <v>12</v>
      </c>
      <c r="D122" s="24">
        <v>17</v>
      </c>
      <c r="E122" s="24">
        <v>8</v>
      </c>
      <c r="F122" s="24">
        <v>14</v>
      </c>
      <c r="G122" s="24">
        <v>10</v>
      </c>
      <c r="H122" s="24">
        <v>12</v>
      </c>
      <c r="I122" s="24">
        <v>53</v>
      </c>
      <c r="J122" s="24">
        <v>17</v>
      </c>
      <c r="K122" s="24">
        <v>2</v>
      </c>
      <c r="L122" s="24">
        <v>26</v>
      </c>
      <c r="M122" s="24">
        <v>10</v>
      </c>
      <c r="N122" s="24">
        <v>22</v>
      </c>
      <c r="O122" s="24">
        <v>2</v>
      </c>
      <c r="P122" s="24">
        <v>0</v>
      </c>
      <c r="Q122" s="24">
        <v>8</v>
      </c>
      <c r="R122" s="24">
        <v>117</v>
      </c>
      <c r="S122" s="24">
        <v>8</v>
      </c>
    </row>
    <row r="123" spans="1:19">
      <c r="A123" s="26" t="s">
        <v>128</v>
      </c>
      <c r="B123" s="27">
        <v>47</v>
      </c>
      <c r="C123" s="27">
        <v>2</v>
      </c>
      <c r="D123" s="27">
        <v>2</v>
      </c>
      <c r="E123" s="27">
        <v>5</v>
      </c>
      <c r="F123" s="27">
        <v>6</v>
      </c>
      <c r="G123" s="27">
        <v>6</v>
      </c>
      <c r="H123" s="27">
        <v>2</v>
      </c>
      <c r="I123" s="27">
        <v>8</v>
      </c>
      <c r="J123" s="27">
        <v>5</v>
      </c>
      <c r="K123" s="27">
        <v>3</v>
      </c>
      <c r="L123" s="27">
        <v>4</v>
      </c>
      <c r="M123" s="27">
        <v>0</v>
      </c>
      <c r="N123" s="27">
        <v>4</v>
      </c>
      <c r="O123" s="27">
        <v>2</v>
      </c>
      <c r="P123" s="27">
        <v>0</v>
      </c>
      <c r="Q123" s="27">
        <v>0</v>
      </c>
      <c r="R123" s="27">
        <v>14</v>
      </c>
      <c r="S123" s="27">
        <v>12</v>
      </c>
    </row>
  </sheetData>
  <phoneticPr fontId="2"/>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B053A-9379-45F3-9C2E-F8639E446C27}">
  <sheetPr codeName="Sheet36"/>
  <dimension ref="A1:O122"/>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HYPERLINK("#'目次'!B42","[36]")</f>
        <v>[36]</v>
      </c>
    </row>
    <row r="3" spans="1:15">
      <c r="A3" s="6" t="s">
        <v>114</v>
      </c>
      <c r="B3" s="7" t="s">
        <v>421</v>
      </c>
    </row>
    <row r="4" spans="1:15">
      <c r="A4" s="6" t="s">
        <v>114</v>
      </c>
      <c r="B4" s="7" t="s">
        <v>422</v>
      </c>
    </row>
    <row r="5" spans="1:15" s="21" customFormat="1" ht="144">
      <c r="A5" s="19" t="s">
        <v>114</v>
      </c>
      <c r="B5" s="20" t="s">
        <v>118</v>
      </c>
      <c r="C5" s="20" t="s">
        <v>423</v>
      </c>
      <c r="D5" s="20" t="s">
        <v>424</v>
      </c>
      <c r="E5" s="20" t="s">
        <v>425</v>
      </c>
      <c r="F5" s="20" t="s">
        <v>426</v>
      </c>
      <c r="G5" s="20" t="s">
        <v>427</v>
      </c>
      <c r="H5" s="20" t="s">
        <v>428</v>
      </c>
      <c r="I5" s="20" t="s">
        <v>429</v>
      </c>
      <c r="J5" s="20" t="s">
        <v>430</v>
      </c>
      <c r="K5" s="20" t="s">
        <v>431</v>
      </c>
      <c r="L5" s="20" t="s">
        <v>432</v>
      </c>
      <c r="M5" s="20" t="s">
        <v>152</v>
      </c>
      <c r="N5" s="20" t="s">
        <v>433</v>
      </c>
      <c r="O5" s="20" t="s">
        <v>128</v>
      </c>
    </row>
    <row r="6" spans="1:15">
      <c r="A6" s="22" t="s">
        <v>121</v>
      </c>
      <c r="B6" s="9">
        <v>2677</v>
      </c>
      <c r="C6" s="9">
        <v>919</v>
      </c>
      <c r="D6" s="9">
        <v>1198</v>
      </c>
      <c r="E6" s="9">
        <v>123</v>
      </c>
      <c r="F6" s="9">
        <v>513</v>
      </c>
      <c r="G6" s="9">
        <v>351</v>
      </c>
      <c r="H6" s="9">
        <v>144</v>
      </c>
      <c r="I6" s="9">
        <v>986</v>
      </c>
      <c r="J6" s="9">
        <v>513</v>
      </c>
      <c r="K6" s="9">
        <v>695</v>
      </c>
      <c r="L6" s="9">
        <v>150</v>
      </c>
      <c r="M6" s="9">
        <v>53</v>
      </c>
      <c r="N6" s="9">
        <v>570</v>
      </c>
      <c r="O6" s="9">
        <v>53</v>
      </c>
    </row>
    <row r="7" spans="1:15">
      <c r="A7" s="8" t="s">
        <v>122</v>
      </c>
      <c r="B7" s="8"/>
      <c r="C7" s="8"/>
      <c r="D7" s="8"/>
      <c r="E7" s="8"/>
      <c r="F7" s="8"/>
      <c r="G7" s="8"/>
      <c r="H7" s="8"/>
      <c r="I7" s="8"/>
      <c r="J7" s="8"/>
      <c r="K7" s="8"/>
      <c r="L7" s="8"/>
      <c r="M7" s="8"/>
      <c r="N7" s="8"/>
      <c r="O7" s="8"/>
    </row>
    <row r="8" spans="1:15">
      <c r="A8" s="23" t="s">
        <v>123</v>
      </c>
      <c r="B8" s="24">
        <v>380</v>
      </c>
      <c r="C8" s="24">
        <v>174</v>
      </c>
      <c r="D8" s="24">
        <v>180</v>
      </c>
      <c r="E8" s="24">
        <v>20</v>
      </c>
      <c r="F8" s="24">
        <v>105</v>
      </c>
      <c r="G8" s="24">
        <v>59</v>
      </c>
      <c r="H8" s="24">
        <v>28</v>
      </c>
      <c r="I8" s="24">
        <v>159</v>
      </c>
      <c r="J8" s="24">
        <v>94</v>
      </c>
      <c r="K8" s="24">
        <v>120</v>
      </c>
      <c r="L8" s="24">
        <v>32</v>
      </c>
      <c r="M8" s="24">
        <v>10</v>
      </c>
      <c r="N8" s="24">
        <v>61</v>
      </c>
      <c r="O8" s="24">
        <v>8</v>
      </c>
    </row>
    <row r="9" spans="1:15">
      <c r="A9" s="23" t="s">
        <v>124</v>
      </c>
      <c r="B9" s="24">
        <v>489</v>
      </c>
      <c r="C9" s="24">
        <v>204</v>
      </c>
      <c r="D9" s="24">
        <v>252</v>
      </c>
      <c r="E9" s="24">
        <v>21</v>
      </c>
      <c r="F9" s="24">
        <v>117</v>
      </c>
      <c r="G9" s="24">
        <v>58</v>
      </c>
      <c r="H9" s="24">
        <v>32</v>
      </c>
      <c r="I9" s="24">
        <v>221</v>
      </c>
      <c r="J9" s="24">
        <v>126</v>
      </c>
      <c r="K9" s="24">
        <v>130</v>
      </c>
      <c r="L9" s="24">
        <v>20</v>
      </c>
      <c r="M9" s="24">
        <v>6</v>
      </c>
      <c r="N9" s="24">
        <v>81</v>
      </c>
      <c r="O9" s="24">
        <v>5</v>
      </c>
    </row>
    <row r="10" spans="1:15">
      <c r="A10" s="23" t="s">
        <v>125</v>
      </c>
      <c r="B10" s="24">
        <v>1114</v>
      </c>
      <c r="C10" s="24">
        <v>365</v>
      </c>
      <c r="D10" s="24">
        <v>518</v>
      </c>
      <c r="E10" s="24">
        <v>52</v>
      </c>
      <c r="F10" s="24">
        <v>190</v>
      </c>
      <c r="G10" s="24">
        <v>144</v>
      </c>
      <c r="H10" s="24">
        <v>56</v>
      </c>
      <c r="I10" s="24">
        <v>411</v>
      </c>
      <c r="J10" s="24">
        <v>200</v>
      </c>
      <c r="K10" s="24">
        <v>299</v>
      </c>
      <c r="L10" s="24">
        <v>53</v>
      </c>
      <c r="M10" s="24">
        <v>21</v>
      </c>
      <c r="N10" s="24">
        <v>234</v>
      </c>
      <c r="O10" s="24">
        <v>13</v>
      </c>
    </row>
    <row r="11" spans="1:15">
      <c r="A11" s="23" t="s">
        <v>126</v>
      </c>
      <c r="B11" s="24">
        <v>521</v>
      </c>
      <c r="C11" s="24">
        <v>138</v>
      </c>
      <c r="D11" s="24">
        <v>194</v>
      </c>
      <c r="E11" s="24">
        <v>20</v>
      </c>
      <c r="F11" s="24">
        <v>74</v>
      </c>
      <c r="G11" s="24">
        <v>63</v>
      </c>
      <c r="H11" s="24">
        <v>19</v>
      </c>
      <c r="I11" s="24">
        <v>152</v>
      </c>
      <c r="J11" s="24">
        <v>78</v>
      </c>
      <c r="K11" s="24">
        <v>112</v>
      </c>
      <c r="L11" s="24">
        <v>37</v>
      </c>
      <c r="M11" s="24">
        <v>12</v>
      </c>
      <c r="N11" s="24">
        <v>144</v>
      </c>
      <c r="O11" s="24">
        <v>19</v>
      </c>
    </row>
    <row r="12" spans="1:15">
      <c r="A12" s="23" t="s">
        <v>127</v>
      </c>
      <c r="B12" s="24">
        <v>129</v>
      </c>
      <c r="C12" s="24">
        <v>26</v>
      </c>
      <c r="D12" s="24">
        <v>36</v>
      </c>
      <c r="E12" s="24">
        <v>9</v>
      </c>
      <c r="F12" s="24">
        <v>17</v>
      </c>
      <c r="G12" s="24">
        <v>18</v>
      </c>
      <c r="H12" s="24">
        <v>7</v>
      </c>
      <c r="I12" s="24">
        <v>27</v>
      </c>
      <c r="J12" s="24">
        <v>9</v>
      </c>
      <c r="K12" s="24">
        <v>23</v>
      </c>
      <c r="L12" s="24">
        <v>6</v>
      </c>
      <c r="M12" s="24">
        <v>3</v>
      </c>
      <c r="N12" s="24">
        <v>41</v>
      </c>
      <c r="O12" s="24">
        <v>6</v>
      </c>
    </row>
    <row r="13" spans="1:15">
      <c r="A13" s="23" t="s">
        <v>128</v>
      </c>
      <c r="B13" s="24">
        <v>44</v>
      </c>
      <c r="C13" s="24">
        <v>12</v>
      </c>
      <c r="D13" s="24">
        <v>18</v>
      </c>
      <c r="E13" s="24">
        <v>1</v>
      </c>
      <c r="F13" s="24">
        <v>10</v>
      </c>
      <c r="G13" s="24">
        <v>9</v>
      </c>
      <c r="H13" s="24">
        <v>2</v>
      </c>
      <c r="I13" s="24">
        <v>16</v>
      </c>
      <c r="J13" s="24">
        <v>6</v>
      </c>
      <c r="K13" s="24">
        <v>11</v>
      </c>
      <c r="L13" s="24">
        <v>2</v>
      </c>
      <c r="M13" s="24">
        <v>1</v>
      </c>
      <c r="N13" s="24">
        <v>9</v>
      </c>
      <c r="O13" s="24">
        <v>2</v>
      </c>
    </row>
    <row r="14" spans="1:15">
      <c r="A14" s="8" t="s">
        <v>129</v>
      </c>
      <c r="B14" s="8"/>
      <c r="C14" s="8"/>
      <c r="D14" s="8"/>
      <c r="E14" s="8"/>
      <c r="F14" s="8"/>
      <c r="G14" s="8"/>
      <c r="H14" s="8"/>
      <c r="I14" s="8"/>
      <c r="J14" s="8"/>
      <c r="K14" s="8"/>
      <c r="L14" s="8"/>
      <c r="M14" s="8"/>
      <c r="N14" s="8"/>
      <c r="O14" s="8"/>
    </row>
    <row r="15" spans="1:15">
      <c r="A15" s="23" t="s">
        <v>130</v>
      </c>
      <c r="B15" s="24">
        <v>799</v>
      </c>
      <c r="C15" s="24">
        <v>368</v>
      </c>
      <c r="D15" s="24">
        <v>395</v>
      </c>
      <c r="E15" s="24">
        <v>43</v>
      </c>
      <c r="F15" s="24">
        <v>198</v>
      </c>
      <c r="G15" s="24">
        <v>122</v>
      </c>
      <c r="H15" s="24">
        <v>65</v>
      </c>
      <c r="I15" s="24">
        <v>373</v>
      </c>
      <c r="J15" s="24">
        <v>193</v>
      </c>
      <c r="K15" s="24">
        <v>252</v>
      </c>
      <c r="L15" s="24">
        <v>62</v>
      </c>
      <c r="M15" s="24">
        <v>16</v>
      </c>
      <c r="N15" s="24">
        <v>106</v>
      </c>
      <c r="O15" s="24">
        <v>16</v>
      </c>
    </row>
    <row r="16" spans="1:15">
      <c r="A16" s="23" t="s">
        <v>131</v>
      </c>
      <c r="B16" s="24">
        <v>1245</v>
      </c>
      <c r="C16" s="24">
        <v>416</v>
      </c>
      <c r="D16" s="24">
        <v>593</v>
      </c>
      <c r="E16" s="24">
        <v>54</v>
      </c>
      <c r="F16" s="24">
        <v>238</v>
      </c>
      <c r="G16" s="24">
        <v>160</v>
      </c>
      <c r="H16" s="24">
        <v>63</v>
      </c>
      <c r="I16" s="24">
        <v>466</v>
      </c>
      <c r="J16" s="24">
        <v>249</v>
      </c>
      <c r="K16" s="24">
        <v>338</v>
      </c>
      <c r="L16" s="24">
        <v>61</v>
      </c>
      <c r="M16" s="24">
        <v>22</v>
      </c>
      <c r="N16" s="24">
        <v>247</v>
      </c>
      <c r="O16" s="24">
        <v>24</v>
      </c>
    </row>
    <row r="17" spans="1:15">
      <c r="A17" s="23" t="s">
        <v>132</v>
      </c>
      <c r="B17" s="24">
        <v>504</v>
      </c>
      <c r="C17" s="24">
        <v>116</v>
      </c>
      <c r="D17" s="24">
        <v>174</v>
      </c>
      <c r="E17" s="24">
        <v>22</v>
      </c>
      <c r="F17" s="24">
        <v>59</v>
      </c>
      <c r="G17" s="24">
        <v>54</v>
      </c>
      <c r="H17" s="24">
        <v>12</v>
      </c>
      <c r="I17" s="24">
        <v>123</v>
      </c>
      <c r="J17" s="24">
        <v>60</v>
      </c>
      <c r="K17" s="24">
        <v>88</v>
      </c>
      <c r="L17" s="24">
        <v>25</v>
      </c>
      <c r="M17" s="24">
        <v>10</v>
      </c>
      <c r="N17" s="24">
        <v>163</v>
      </c>
      <c r="O17" s="24">
        <v>5</v>
      </c>
    </row>
    <row r="18" spans="1:15">
      <c r="A18" s="23" t="s">
        <v>133</v>
      </c>
      <c r="B18" s="24">
        <v>82</v>
      </c>
      <c r="C18" s="24">
        <v>7</v>
      </c>
      <c r="D18" s="24">
        <v>15</v>
      </c>
      <c r="E18" s="24">
        <v>3</v>
      </c>
      <c r="F18" s="24">
        <v>7</v>
      </c>
      <c r="G18" s="24">
        <v>6</v>
      </c>
      <c r="H18" s="24">
        <v>1</v>
      </c>
      <c r="I18" s="24">
        <v>11</v>
      </c>
      <c r="J18" s="24">
        <v>4</v>
      </c>
      <c r="K18" s="24">
        <v>7</v>
      </c>
      <c r="L18" s="24">
        <v>1</v>
      </c>
      <c r="M18" s="24">
        <v>3</v>
      </c>
      <c r="N18" s="24">
        <v>44</v>
      </c>
      <c r="O18" s="24">
        <v>4</v>
      </c>
    </row>
    <row r="19" spans="1:15">
      <c r="A19" s="23" t="s">
        <v>128</v>
      </c>
      <c r="B19" s="24">
        <v>47</v>
      </c>
      <c r="C19" s="24">
        <v>12</v>
      </c>
      <c r="D19" s="24">
        <v>21</v>
      </c>
      <c r="E19" s="24">
        <v>1</v>
      </c>
      <c r="F19" s="24">
        <v>11</v>
      </c>
      <c r="G19" s="24">
        <v>9</v>
      </c>
      <c r="H19" s="24">
        <v>3</v>
      </c>
      <c r="I19" s="24">
        <v>13</v>
      </c>
      <c r="J19" s="24">
        <v>7</v>
      </c>
      <c r="K19" s="24">
        <v>10</v>
      </c>
      <c r="L19" s="24">
        <v>1</v>
      </c>
      <c r="M19" s="24">
        <v>2</v>
      </c>
      <c r="N19" s="24">
        <v>10</v>
      </c>
      <c r="O19" s="24">
        <v>4</v>
      </c>
    </row>
    <row r="20" spans="1:15">
      <c r="A20" s="8" t="s">
        <v>134</v>
      </c>
      <c r="B20" s="8"/>
      <c r="C20" s="8"/>
      <c r="D20" s="8"/>
      <c r="E20" s="8"/>
      <c r="F20" s="8"/>
      <c r="G20" s="8"/>
      <c r="H20" s="8"/>
      <c r="I20" s="8"/>
      <c r="J20" s="8"/>
      <c r="K20" s="8"/>
      <c r="L20" s="8"/>
      <c r="M20" s="8"/>
      <c r="N20" s="8"/>
      <c r="O20" s="8"/>
    </row>
    <row r="21" spans="1:15">
      <c r="A21" s="23" t="s">
        <v>135</v>
      </c>
      <c r="B21" s="24">
        <v>128</v>
      </c>
      <c r="C21" s="24">
        <v>36</v>
      </c>
      <c r="D21" s="24">
        <v>27</v>
      </c>
      <c r="E21" s="24">
        <v>8</v>
      </c>
      <c r="F21" s="24">
        <v>17</v>
      </c>
      <c r="G21" s="24">
        <v>13</v>
      </c>
      <c r="H21" s="24">
        <v>7</v>
      </c>
      <c r="I21" s="24">
        <v>26</v>
      </c>
      <c r="J21" s="24">
        <v>6</v>
      </c>
      <c r="K21" s="24">
        <v>26</v>
      </c>
      <c r="L21" s="24">
        <v>8</v>
      </c>
      <c r="M21" s="24">
        <v>8</v>
      </c>
      <c r="N21" s="24">
        <v>43</v>
      </c>
      <c r="O21" s="24">
        <v>5</v>
      </c>
    </row>
    <row r="22" spans="1:15">
      <c r="A22" s="23" t="s">
        <v>136</v>
      </c>
      <c r="B22" s="24">
        <v>138</v>
      </c>
      <c r="C22" s="24">
        <v>53</v>
      </c>
      <c r="D22" s="24">
        <v>65</v>
      </c>
      <c r="E22" s="24">
        <v>5</v>
      </c>
      <c r="F22" s="24">
        <v>20</v>
      </c>
      <c r="G22" s="24">
        <v>21</v>
      </c>
      <c r="H22" s="24">
        <v>8</v>
      </c>
      <c r="I22" s="24">
        <v>44</v>
      </c>
      <c r="J22" s="24">
        <v>22</v>
      </c>
      <c r="K22" s="24">
        <v>29</v>
      </c>
      <c r="L22" s="24">
        <v>5</v>
      </c>
      <c r="M22" s="24">
        <v>4</v>
      </c>
      <c r="N22" s="24">
        <v>30</v>
      </c>
      <c r="O22" s="24">
        <v>3</v>
      </c>
    </row>
    <row r="23" spans="1:15">
      <c r="A23" s="23" t="s">
        <v>137</v>
      </c>
      <c r="B23" s="24">
        <v>119</v>
      </c>
      <c r="C23" s="24">
        <v>33</v>
      </c>
      <c r="D23" s="24">
        <v>49</v>
      </c>
      <c r="E23" s="24">
        <v>5</v>
      </c>
      <c r="F23" s="24">
        <v>17</v>
      </c>
      <c r="G23" s="24">
        <v>14</v>
      </c>
      <c r="H23" s="24">
        <v>5</v>
      </c>
      <c r="I23" s="24">
        <v>35</v>
      </c>
      <c r="J23" s="24">
        <v>14</v>
      </c>
      <c r="K23" s="24">
        <v>30</v>
      </c>
      <c r="L23" s="24">
        <v>10</v>
      </c>
      <c r="M23" s="24">
        <v>1</v>
      </c>
      <c r="N23" s="24">
        <v>31</v>
      </c>
      <c r="O23" s="24">
        <v>3</v>
      </c>
    </row>
    <row r="24" spans="1:15">
      <c r="A24" s="23" t="s">
        <v>138</v>
      </c>
      <c r="B24" s="24">
        <v>142</v>
      </c>
      <c r="C24" s="24">
        <v>53</v>
      </c>
      <c r="D24" s="24">
        <v>56</v>
      </c>
      <c r="E24" s="24">
        <v>6</v>
      </c>
      <c r="F24" s="24">
        <v>34</v>
      </c>
      <c r="G24" s="24">
        <v>21</v>
      </c>
      <c r="H24" s="24">
        <v>5</v>
      </c>
      <c r="I24" s="24">
        <v>53</v>
      </c>
      <c r="J24" s="24">
        <v>27</v>
      </c>
      <c r="K24" s="24">
        <v>33</v>
      </c>
      <c r="L24" s="24">
        <v>8</v>
      </c>
      <c r="M24" s="24">
        <v>3</v>
      </c>
      <c r="N24" s="24">
        <v>37</v>
      </c>
      <c r="O24" s="24">
        <v>1</v>
      </c>
    </row>
    <row r="25" spans="1:15">
      <c r="A25" s="23" t="s">
        <v>139</v>
      </c>
      <c r="B25" s="24">
        <v>170</v>
      </c>
      <c r="C25" s="24">
        <v>59</v>
      </c>
      <c r="D25" s="24">
        <v>66</v>
      </c>
      <c r="E25" s="24">
        <v>7</v>
      </c>
      <c r="F25" s="24">
        <v>39</v>
      </c>
      <c r="G25" s="24">
        <v>20</v>
      </c>
      <c r="H25" s="24">
        <v>10</v>
      </c>
      <c r="I25" s="24">
        <v>71</v>
      </c>
      <c r="J25" s="24">
        <v>20</v>
      </c>
      <c r="K25" s="24">
        <v>50</v>
      </c>
      <c r="L25" s="24">
        <v>4</v>
      </c>
      <c r="M25" s="24">
        <v>1</v>
      </c>
      <c r="N25" s="24">
        <v>36</v>
      </c>
      <c r="O25" s="24">
        <v>4</v>
      </c>
    </row>
    <row r="26" spans="1:15">
      <c r="A26" s="23" t="s">
        <v>140</v>
      </c>
      <c r="B26" s="24">
        <v>192</v>
      </c>
      <c r="C26" s="24">
        <v>72</v>
      </c>
      <c r="D26" s="24">
        <v>106</v>
      </c>
      <c r="E26" s="24">
        <v>6</v>
      </c>
      <c r="F26" s="24">
        <v>38</v>
      </c>
      <c r="G26" s="24">
        <v>21</v>
      </c>
      <c r="H26" s="24">
        <v>7</v>
      </c>
      <c r="I26" s="24">
        <v>66</v>
      </c>
      <c r="J26" s="24">
        <v>39</v>
      </c>
      <c r="K26" s="24">
        <v>57</v>
      </c>
      <c r="L26" s="24">
        <v>13</v>
      </c>
      <c r="M26" s="24">
        <v>1</v>
      </c>
      <c r="N26" s="24">
        <v>30</v>
      </c>
      <c r="O26" s="24">
        <v>5</v>
      </c>
    </row>
    <row r="27" spans="1:15">
      <c r="A27" s="23" t="s">
        <v>141</v>
      </c>
      <c r="B27" s="24">
        <v>1405</v>
      </c>
      <c r="C27" s="24">
        <v>506</v>
      </c>
      <c r="D27" s="24">
        <v>668</v>
      </c>
      <c r="E27" s="24">
        <v>71</v>
      </c>
      <c r="F27" s="24">
        <v>281</v>
      </c>
      <c r="G27" s="24">
        <v>189</v>
      </c>
      <c r="H27" s="24">
        <v>89</v>
      </c>
      <c r="I27" s="24">
        <v>552</v>
      </c>
      <c r="J27" s="24">
        <v>294</v>
      </c>
      <c r="K27" s="24">
        <v>379</v>
      </c>
      <c r="L27" s="24">
        <v>84</v>
      </c>
      <c r="M27" s="24">
        <v>23</v>
      </c>
      <c r="N27" s="24">
        <v>275</v>
      </c>
      <c r="O27" s="24">
        <v>24</v>
      </c>
    </row>
    <row r="28" spans="1:15">
      <c r="A28" s="23" t="s">
        <v>142</v>
      </c>
      <c r="B28" s="24">
        <v>343</v>
      </c>
      <c r="C28" s="24">
        <v>95</v>
      </c>
      <c r="D28" s="24">
        <v>144</v>
      </c>
      <c r="E28" s="24">
        <v>14</v>
      </c>
      <c r="F28" s="24">
        <v>57</v>
      </c>
      <c r="G28" s="24">
        <v>45</v>
      </c>
      <c r="H28" s="24">
        <v>12</v>
      </c>
      <c r="I28" s="24">
        <v>128</v>
      </c>
      <c r="J28" s="24">
        <v>85</v>
      </c>
      <c r="K28" s="24">
        <v>82</v>
      </c>
      <c r="L28" s="24">
        <v>15</v>
      </c>
      <c r="M28" s="24">
        <v>10</v>
      </c>
      <c r="N28" s="24">
        <v>81</v>
      </c>
      <c r="O28" s="24">
        <v>5</v>
      </c>
    </row>
    <row r="29" spans="1:15">
      <c r="A29" s="23" t="s">
        <v>128</v>
      </c>
      <c r="B29" s="24">
        <v>40</v>
      </c>
      <c r="C29" s="24">
        <v>12</v>
      </c>
      <c r="D29" s="24">
        <v>17</v>
      </c>
      <c r="E29" s="24">
        <v>1</v>
      </c>
      <c r="F29" s="24">
        <v>10</v>
      </c>
      <c r="G29" s="24">
        <v>7</v>
      </c>
      <c r="H29" s="24">
        <v>1</v>
      </c>
      <c r="I29" s="24">
        <v>11</v>
      </c>
      <c r="J29" s="24">
        <v>6</v>
      </c>
      <c r="K29" s="24">
        <v>9</v>
      </c>
      <c r="L29" s="24">
        <v>3</v>
      </c>
      <c r="M29" s="24">
        <v>2</v>
      </c>
      <c r="N29" s="24">
        <v>7</v>
      </c>
      <c r="O29" s="24">
        <v>3</v>
      </c>
    </row>
    <row r="30" spans="1:15">
      <c r="A30" s="8" t="s">
        <v>143</v>
      </c>
      <c r="B30" s="8"/>
      <c r="C30" s="8"/>
      <c r="D30" s="8"/>
      <c r="E30" s="8"/>
      <c r="F30" s="8"/>
      <c r="G30" s="8"/>
      <c r="H30" s="8"/>
      <c r="I30" s="8"/>
      <c r="J30" s="8"/>
      <c r="K30" s="8"/>
      <c r="L30" s="8"/>
      <c r="M30" s="8"/>
      <c r="N30" s="8"/>
      <c r="O30" s="8"/>
    </row>
    <row r="31" spans="1:15">
      <c r="A31" s="23" t="s">
        <v>144</v>
      </c>
      <c r="B31" s="24">
        <v>429</v>
      </c>
      <c r="C31" s="24">
        <v>170</v>
      </c>
      <c r="D31" s="24">
        <v>240</v>
      </c>
      <c r="E31" s="24">
        <v>37</v>
      </c>
      <c r="F31" s="24">
        <v>93</v>
      </c>
      <c r="G31" s="24">
        <v>92</v>
      </c>
      <c r="H31" s="24">
        <v>35</v>
      </c>
      <c r="I31" s="24">
        <v>194</v>
      </c>
      <c r="J31" s="24">
        <v>145</v>
      </c>
      <c r="K31" s="24">
        <v>159</v>
      </c>
      <c r="L31" s="24">
        <v>47</v>
      </c>
      <c r="M31" s="24">
        <v>5</v>
      </c>
      <c r="N31" s="24">
        <v>52</v>
      </c>
      <c r="O31" s="24">
        <v>8</v>
      </c>
    </row>
    <row r="32" spans="1:15">
      <c r="A32" s="23" t="s">
        <v>145</v>
      </c>
      <c r="B32" s="24">
        <v>319</v>
      </c>
      <c r="C32" s="24">
        <v>127</v>
      </c>
      <c r="D32" s="24">
        <v>186</v>
      </c>
      <c r="E32" s="24">
        <v>30</v>
      </c>
      <c r="F32" s="24">
        <v>82</v>
      </c>
      <c r="G32" s="24">
        <v>72</v>
      </c>
      <c r="H32" s="24">
        <v>23</v>
      </c>
      <c r="I32" s="24">
        <v>176</v>
      </c>
      <c r="J32" s="24">
        <v>113</v>
      </c>
      <c r="K32" s="24">
        <v>112</v>
      </c>
      <c r="L32" s="24">
        <v>34</v>
      </c>
      <c r="M32" s="24">
        <v>4</v>
      </c>
      <c r="N32" s="24">
        <v>28</v>
      </c>
      <c r="O32" s="24">
        <v>7</v>
      </c>
    </row>
    <row r="33" spans="1:15">
      <c r="A33" s="23" t="s">
        <v>146</v>
      </c>
      <c r="B33" s="24">
        <v>504</v>
      </c>
      <c r="C33" s="24">
        <v>212</v>
      </c>
      <c r="D33" s="24">
        <v>288</v>
      </c>
      <c r="E33" s="24">
        <v>46</v>
      </c>
      <c r="F33" s="24">
        <v>113</v>
      </c>
      <c r="G33" s="24">
        <v>91</v>
      </c>
      <c r="H33" s="24">
        <v>46</v>
      </c>
      <c r="I33" s="24">
        <v>261</v>
      </c>
      <c r="J33" s="24">
        <v>172</v>
      </c>
      <c r="K33" s="24">
        <v>182</v>
      </c>
      <c r="L33" s="24">
        <v>58</v>
      </c>
      <c r="M33" s="24">
        <v>7</v>
      </c>
      <c r="N33" s="24">
        <v>59</v>
      </c>
      <c r="O33" s="24">
        <v>6</v>
      </c>
    </row>
    <row r="34" spans="1:15">
      <c r="A34" s="23" t="s">
        <v>147</v>
      </c>
      <c r="B34" s="24">
        <v>143</v>
      </c>
      <c r="C34" s="24">
        <v>55</v>
      </c>
      <c r="D34" s="24">
        <v>75</v>
      </c>
      <c r="E34" s="24">
        <v>15</v>
      </c>
      <c r="F34" s="24">
        <v>28</v>
      </c>
      <c r="G34" s="24">
        <v>25</v>
      </c>
      <c r="H34" s="24">
        <v>11</v>
      </c>
      <c r="I34" s="24">
        <v>68</v>
      </c>
      <c r="J34" s="24">
        <v>48</v>
      </c>
      <c r="K34" s="24">
        <v>48</v>
      </c>
      <c r="L34" s="24">
        <v>17</v>
      </c>
      <c r="M34" s="24">
        <v>1</v>
      </c>
      <c r="N34" s="24">
        <v>23</v>
      </c>
      <c r="O34" s="24">
        <v>2</v>
      </c>
    </row>
    <row r="35" spans="1:15">
      <c r="A35" s="23" t="s">
        <v>148</v>
      </c>
      <c r="B35" s="24">
        <v>168</v>
      </c>
      <c r="C35" s="24">
        <v>72</v>
      </c>
      <c r="D35" s="24">
        <v>87</v>
      </c>
      <c r="E35" s="24">
        <v>22</v>
      </c>
      <c r="F35" s="24">
        <v>34</v>
      </c>
      <c r="G35" s="24">
        <v>35</v>
      </c>
      <c r="H35" s="24">
        <v>18</v>
      </c>
      <c r="I35" s="24">
        <v>81</v>
      </c>
      <c r="J35" s="24">
        <v>60</v>
      </c>
      <c r="K35" s="24">
        <v>72</v>
      </c>
      <c r="L35" s="24">
        <v>28</v>
      </c>
      <c r="M35" s="24">
        <v>5</v>
      </c>
      <c r="N35" s="24">
        <v>26</v>
      </c>
      <c r="O35" s="24">
        <v>2</v>
      </c>
    </row>
    <row r="36" spans="1:15">
      <c r="A36" s="23" t="s">
        <v>149</v>
      </c>
      <c r="B36" s="24">
        <v>1270</v>
      </c>
      <c r="C36" s="24">
        <v>499</v>
      </c>
      <c r="D36" s="24">
        <v>667</v>
      </c>
      <c r="E36" s="24">
        <v>73</v>
      </c>
      <c r="F36" s="24">
        <v>265</v>
      </c>
      <c r="G36" s="24">
        <v>187</v>
      </c>
      <c r="H36" s="24">
        <v>78</v>
      </c>
      <c r="I36" s="24">
        <v>562</v>
      </c>
      <c r="J36" s="24">
        <v>340</v>
      </c>
      <c r="K36" s="24">
        <v>395</v>
      </c>
      <c r="L36" s="24">
        <v>97</v>
      </c>
      <c r="M36" s="24">
        <v>24</v>
      </c>
      <c r="N36" s="24">
        <v>175</v>
      </c>
      <c r="O36" s="24">
        <v>23</v>
      </c>
    </row>
    <row r="37" spans="1:15">
      <c r="A37" s="23" t="s">
        <v>150</v>
      </c>
      <c r="B37" s="24">
        <v>1642</v>
      </c>
      <c r="C37" s="24">
        <v>636</v>
      </c>
      <c r="D37" s="24">
        <v>848</v>
      </c>
      <c r="E37" s="24">
        <v>82</v>
      </c>
      <c r="F37" s="24">
        <v>350</v>
      </c>
      <c r="G37" s="24">
        <v>244</v>
      </c>
      <c r="H37" s="24">
        <v>103</v>
      </c>
      <c r="I37" s="24">
        <v>723</v>
      </c>
      <c r="J37" s="24">
        <v>410</v>
      </c>
      <c r="K37" s="24">
        <v>490</v>
      </c>
      <c r="L37" s="24">
        <v>107</v>
      </c>
      <c r="M37" s="24">
        <v>27</v>
      </c>
      <c r="N37" s="24">
        <v>263</v>
      </c>
      <c r="O37" s="24">
        <v>26</v>
      </c>
    </row>
    <row r="38" spans="1:15">
      <c r="A38" s="23" t="s">
        <v>151</v>
      </c>
      <c r="B38" s="24">
        <v>2266</v>
      </c>
      <c r="C38" s="24">
        <v>806</v>
      </c>
      <c r="D38" s="24">
        <v>1049</v>
      </c>
      <c r="E38" s="24">
        <v>103</v>
      </c>
      <c r="F38" s="24">
        <v>441</v>
      </c>
      <c r="G38" s="24">
        <v>301</v>
      </c>
      <c r="H38" s="24">
        <v>131</v>
      </c>
      <c r="I38" s="24">
        <v>880</v>
      </c>
      <c r="J38" s="24">
        <v>459</v>
      </c>
      <c r="K38" s="24">
        <v>602</v>
      </c>
      <c r="L38" s="24">
        <v>127</v>
      </c>
      <c r="M38" s="24">
        <v>37</v>
      </c>
      <c r="N38" s="24">
        <v>464</v>
      </c>
      <c r="O38" s="24">
        <v>34</v>
      </c>
    </row>
    <row r="39" spans="1:15">
      <c r="A39" s="23" t="s">
        <v>152</v>
      </c>
      <c r="B39" s="24">
        <v>121</v>
      </c>
      <c r="C39" s="24">
        <v>39</v>
      </c>
      <c r="D39" s="24">
        <v>44</v>
      </c>
      <c r="E39" s="24">
        <v>11</v>
      </c>
      <c r="F39" s="24">
        <v>20</v>
      </c>
      <c r="G39" s="24">
        <v>19</v>
      </c>
      <c r="H39" s="24">
        <v>11</v>
      </c>
      <c r="I39" s="24">
        <v>35</v>
      </c>
      <c r="J39" s="24">
        <v>21</v>
      </c>
      <c r="K39" s="24">
        <v>28</v>
      </c>
      <c r="L39" s="24">
        <v>13</v>
      </c>
      <c r="M39" s="24">
        <v>13</v>
      </c>
      <c r="N39" s="24">
        <v>32</v>
      </c>
      <c r="O39" s="24">
        <v>0</v>
      </c>
    </row>
    <row r="40" spans="1:15">
      <c r="A40" s="23" t="s">
        <v>128</v>
      </c>
      <c r="B40" s="24">
        <v>46</v>
      </c>
      <c r="C40" s="24">
        <v>9</v>
      </c>
      <c r="D40" s="24">
        <v>18</v>
      </c>
      <c r="E40" s="24">
        <v>0</v>
      </c>
      <c r="F40" s="24">
        <v>10</v>
      </c>
      <c r="G40" s="24">
        <v>7</v>
      </c>
      <c r="H40" s="24">
        <v>1</v>
      </c>
      <c r="I40" s="24">
        <v>10</v>
      </c>
      <c r="J40" s="24">
        <v>6</v>
      </c>
      <c r="K40" s="24">
        <v>8</v>
      </c>
      <c r="L40" s="24">
        <v>3</v>
      </c>
      <c r="M40" s="24">
        <v>1</v>
      </c>
      <c r="N40" s="24">
        <v>13</v>
      </c>
      <c r="O40" s="24">
        <v>6</v>
      </c>
    </row>
    <row r="41" spans="1:15">
      <c r="A41" s="8" t="s">
        <v>153</v>
      </c>
      <c r="B41" s="8"/>
      <c r="C41" s="8"/>
      <c r="D41" s="8"/>
      <c r="E41" s="8"/>
      <c r="F41" s="8"/>
      <c r="G41" s="8"/>
      <c r="H41" s="8"/>
      <c r="I41" s="8"/>
      <c r="J41" s="8"/>
      <c r="K41" s="8"/>
      <c r="L41" s="8"/>
      <c r="M41" s="8"/>
      <c r="N41" s="8"/>
      <c r="O41" s="8"/>
    </row>
    <row r="42" spans="1:15">
      <c r="A42" s="23" t="s">
        <v>154</v>
      </c>
      <c r="B42" s="24">
        <v>1344</v>
      </c>
      <c r="C42" s="24">
        <v>513</v>
      </c>
      <c r="D42" s="24">
        <v>739</v>
      </c>
      <c r="E42" s="24">
        <v>69</v>
      </c>
      <c r="F42" s="24">
        <v>282</v>
      </c>
      <c r="G42" s="24">
        <v>210</v>
      </c>
      <c r="H42" s="24">
        <v>90</v>
      </c>
      <c r="I42" s="24">
        <v>592</v>
      </c>
      <c r="J42" s="24">
        <v>372</v>
      </c>
      <c r="K42" s="24">
        <v>412</v>
      </c>
      <c r="L42" s="24">
        <v>102</v>
      </c>
      <c r="M42" s="24">
        <v>24</v>
      </c>
      <c r="N42" s="24">
        <v>199</v>
      </c>
      <c r="O42" s="24">
        <v>26</v>
      </c>
    </row>
    <row r="43" spans="1:15">
      <c r="A43" s="23" t="s">
        <v>155</v>
      </c>
      <c r="B43" s="24">
        <v>1107</v>
      </c>
      <c r="C43" s="24">
        <v>418</v>
      </c>
      <c r="D43" s="24">
        <v>537</v>
      </c>
      <c r="E43" s="24">
        <v>77</v>
      </c>
      <c r="F43" s="24">
        <v>226</v>
      </c>
      <c r="G43" s="24">
        <v>165</v>
      </c>
      <c r="H43" s="24">
        <v>67</v>
      </c>
      <c r="I43" s="24">
        <v>441</v>
      </c>
      <c r="J43" s="24">
        <v>245</v>
      </c>
      <c r="K43" s="24">
        <v>366</v>
      </c>
      <c r="L43" s="24">
        <v>69</v>
      </c>
      <c r="M43" s="24">
        <v>20</v>
      </c>
      <c r="N43" s="24">
        <v>187</v>
      </c>
      <c r="O43" s="24">
        <v>17</v>
      </c>
    </row>
    <row r="44" spans="1:15">
      <c r="A44" s="23" t="s">
        <v>156</v>
      </c>
      <c r="B44" s="24">
        <v>1006</v>
      </c>
      <c r="C44" s="24">
        <v>338</v>
      </c>
      <c r="D44" s="24">
        <v>460</v>
      </c>
      <c r="E44" s="24">
        <v>56</v>
      </c>
      <c r="F44" s="24">
        <v>177</v>
      </c>
      <c r="G44" s="24">
        <v>130</v>
      </c>
      <c r="H44" s="24">
        <v>48</v>
      </c>
      <c r="I44" s="24">
        <v>368</v>
      </c>
      <c r="J44" s="24">
        <v>193</v>
      </c>
      <c r="K44" s="24">
        <v>253</v>
      </c>
      <c r="L44" s="24">
        <v>57</v>
      </c>
      <c r="M44" s="24">
        <v>21</v>
      </c>
      <c r="N44" s="24">
        <v>223</v>
      </c>
      <c r="O44" s="24">
        <v>19</v>
      </c>
    </row>
    <row r="45" spans="1:15">
      <c r="A45" s="23" t="s">
        <v>157</v>
      </c>
      <c r="B45" s="24">
        <v>541</v>
      </c>
      <c r="C45" s="24">
        <v>203</v>
      </c>
      <c r="D45" s="24">
        <v>264</v>
      </c>
      <c r="E45" s="24">
        <v>34</v>
      </c>
      <c r="F45" s="24">
        <v>109</v>
      </c>
      <c r="G45" s="24">
        <v>82</v>
      </c>
      <c r="H45" s="24">
        <v>29</v>
      </c>
      <c r="I45" s="24">
        <v>223</v>
      </c>
      <c r="J45" s="24">
        <v>111</v>
      </c>
      <c r="K45" s="24">
        <v>158</v>
      </c>
      <c r="L45" s="24">
        <v>39</v>
      </c>
      <c r="M45" s="24">
        <v>14</v>
      </c>
      <c r="N45" s="24">
        <v>100</v>
      </c>
      <c r="O45" s="24">
        <v>6</v>
      </c>
    </row>
    <row r="46" spans="1:15">
      <c r="A46" s="23" t="s">
        <v>158</v>
      </c>
      <c r="B46" s="24">
        <v>1510</v>
      </c>
      <c r="C46" s="24">
        <v>566</v>
      </c>
      <c r="D46" s="24">
        <v>763</v>
      </c>
      <c r="E46" s="24">
        <v>83</v>
      </c>
      <c r="F46" s="24">
        <v>328</v>
      </c>
      <c r="G46" s="24">
        <v>226</v>
      </c>
      <c r="H46" s="24">
        <v>91</v>
      </c>
      <c r="I46" s="24">
        <v>654</v>
      </c>
      <c r="J46" s="24">
        <v>326</v>
      </c>
      <c r="K46" s="24">
        <v>440</v>
      </c>
      <c r="L46" s="24">
        <v>95</v>
      </c>
      <c r="M46" s="24">
        <v>32</v>
      </c>
      <c r="N46" s="24">
        <v>250</v>
      </c>
      <c r="O46" s="24">
        <v>21</v>
      </c>
    </row>
    <row r="47" spans="1:15">
      <c r="A47" s="23" t="s">
        <v>159</v>
      </c>
      <c r="B47" s="24">
        <v>1011</v>
      </c>
      <c r="C47" s="24">
        <v>393</v>
      </c>
      <c r="D47" s="24">
        <v>495</v>
      </c>
      <c r="E47" s="24">
        <v>44</v>
      </c>
      <c r="F47" s="24">
        <v>216</v>
      </c>
      <c r="G47" s="24">
        <v>135</v>
      </c>
      <c r="H47" s="24">
        <v>63</v>
      </c>
      <c r="I47" s="24">
        <v>419</v>
      </c>
      <c r="J47" s="24">
        <v>225</v>
      </c>
      <c r="K47" s="24">
        <v>273</v>
      </c>
      <c r="L47" s="24">
        <v>49</v>
      </c>
      <c r="M47" s="24">
        <v>16</v>
      </c>
      <c r="N47" s="24">
        <v>195</v>
      </c>
      <c r="O47" s="24">
        <v>9</v>
      </c>
    </row>
    <row r="48" spans="1:15">
      <c r="A48" s="23" t="s">
        <v>160</v>
      </c>
      <c r="B48" s="24">
        <v>1234</v>
      </c>
      <c r="C48" s="24">
        <v>498</v>
      </c>
      <c r="D48" s="24">
        <v>627</v>
      </c>
      <c r="E48" s="24">
        <v>66</v>
      </c>
      <c r="F48" s="24">
        <v>293</v>
      </c>
      <c r="G48" s="24">
        <v>185</v>
      </c>
      <c r="H48" s="24">
        <v>87</v>
      </c>
      <c r="I48" s="24">
        <v>574</v>
      </c>
      <c r="J48" s="24">
        <v>303</v>
      </c>
      <c r="K48" s="24">
        <v>361</v>
      </c>
      <c r="L48" s="24">
        <v>70</v>
      </c>
      <c r="M48" s="24">
        <v>18</v>
      </c>
      <c r="N48" s="24">
        <v>178</v>
      </c>
      <c r="O48" s="24">
        <v>14</v>
      </c>
    </row>
    <row r="49" spans="1:15">
      <c r="A49" s="23" t="s">
        <v>161</v>
      </c>
      <c r="B49" s="24">
        <v>443</v>
      </c>
      <c r="C49" s="24">
        <v>184</v>
      </c>
      <c r="D49" s="24">
        <v>259</v>
      </c>
      <c r="E49" s="24">
        <v>36</v>
      </c>
      <c r="F49" s="24">
        <v>95</v>
      </c>
      <c r="G49" s="24">
        <v>87</v>
      </c>
      <c r="H49" s="24">
        <v>32</v>
      </c>
      <c r="I49" s="24">
        <v>217</v>
      </c>
      <c r="J49" s="24">
        <v>145</v>
      </c>
      <c r="K49" s="24">
        <v>164</v>
      </c>
      <c r="L49" s="24">
        <v>35</v>
      </c>
      <c r="M49" s="24">
        <v>9</v>
      </c>
      <c r="N49" s="24">
        <v>49</v>
      </c>
      <c r="O49" s="24">
        <v>9</v>
      </c>
    </row>
    <row r="50" spans="1:15">
      <c r="A50" s="23" t="s">
        <v>162</v>
      </c>
      <c r="B50" s="24">
        <v>1237</v>
      </c>
      <c r="C50" s="24">
        <v>544</v>
      </c>
      <c r="D50" s="24">
        <v>680</v>
      </c>
      <c r="E50" s="24">
        <v>72</v>
      </c>
      <c r="F50" s="24">
        <v>301</v>
      </c>
      <c r="G50" s="24">
        <v>209</v>
      </c>
      <c r="H50" s="24">
        <v>90</v>
      </c>
      <c r="I50" s="24">
        <v>603</v>
      </c>
      <c r="J50" s="24">
        <v>322</v>
      </c>
      <c r="K50" s="24">
        <v>387</v>
      </c>
      <c r="L50" s="24">
        <v>84</v>
      </c>
      <c r="M50" s="24">
        <v>25</v>
      </c>
      <c r="N50" s="24">
        <v>149</v>
      </c>
      <c r="O50" s="24">
        <v>16</v>
      </c>
    </row>
    <row r="51" spans="1:15">
      <c r="A51" s="23" t="s">
        <v>152</v>
      </c>
      <c r="B51" s="24">
        <v>81</v>
      </c>
      <c r="C51" s="24">
        <v>25</v>
      </c>
      <c r="D51" s="24">
        <v>28</v>
      </c>
      <c r="E51" s="24">
        <v>9</v>
      </c>
      <c r="F51" s="24">
        <v>12</v>
      </c>
      <c r="G51" s="24">
        <v>13</v>
      </c>
      <c r="H51" s="24">
        <v>4</v>
      </c>
      <c r="I51" s="24">
        <v>26</v>
      </c>
      <c r="J51" s="24">
        <v>13</v>
      </c>
      <c r="K51" s="24">
        <v>18</v>
      </c>
      <c r="L51" s="24">
        <v>11</v>
      </c>
      <c r="M51" s="24">
        <v>10</v>
      </c>
      <c r="N51" s="24">
        <v>20</v>
      </c>
      <c r="O51" s="24">
        <v>1</v>
      </c>
    </row>
    <row r="52" spans="1:15">
      <c r="A52" s="23" t="s">
        <v>163</v>
      </c>
      <c r="B52" s="24">
        <v>67</v>
      </c>
      <c r="C52" s="24">
        <v>12</v>
      </c>
      <c r="D52" s="24">
        <v>21</v>
      </c>
      <c r="E52" s="24">
        <v>0</v>
      </c>
      <c r="F52" s="24">
        <v>5</v>
      </c>
      <c r="G52" s="24">
        <v>6</v>
      </c>
      <c r="H52" s="24">
        <v>3</v>
      </c>
      <c r="I52" s="24">
        <v>14</v>
      </c>
      <c r="J52" s="24">
        <v>6</v>
      </c>
      <c r="K52" s="24">
        <v>7</v>
      </c>
      <c r="L52" s="24">
        <v>3</v>
      </c>
      <c r="M52" s="24">
        <v>0</v>
      </c>
      <c r="N52" s="24">
        <v>34</v>
      </c>
      <c r="O52" s="24">
        <v>1</v>
      </c>
    </row>
    <row r="53" spans="1:15">
      <c r="A53" s="23" t="s">
        <v>128</v>
      </c>
      <c r="B53" s="24">
        <v>52</v>
      </c>
      <c r="C53" s="24">
        <v>11</v>
      </c>
      <c r="D53" s="24">
        <v>20</v>
      </c>
      <c r="E53" s="24">
        <v>1</v>
      </c>
      <c r="F53" s="24">
        <v>10</v>
      </c>
      <c r="G53" s="24">
        <v>7</v>
      </c>
      <c r="H53" s="24">
        <v>1</v>
      </c>
      <c r="I53" s="24">
        <v>11</v>
      </c>
      <c r="J53" s="24">
        <v>7</v>
      </c>
      <c r="K53" s="24">
        <v>11</v>
      </c>
      <c r="L53" s="24">
        <v>2</v>
      </c>
      <c r="M53" s="24">
        <v>1</v>
      </c>
      <c r="N53" s="24">
        <v>10</v>
      </c>
      <c r="O53" s="24">
        <v>9</v>
      </c>
    </row>
    <row r="54" spans="1:15">
      <c r="A54" s="8" t="s">
        <v>164</v>
      </c>
      <c r="B54" s="8"/>
      <c r="C54" s="8"/>
      <c r="D54" s="8"/>
      <c r="E54" s="8"/>
      <c r="F54" s="8"/>
      <c r="G54" s="8"/>
      <c r="H54" s="8"/>
      <c r="I54" s="8"/>
      <c r="J54" s="8"/>
      <c r="K54" s="8"/>
      <c r="L54" s="8"/>
      <c r="M54" s="8"/>
      <c r="N54" s="8"/>
      <c r="O54" s="8"/>
    </row>
    <row r="55" spans="1:15">
      <c r="A55" s="23" t="s">
        <v>165</v>
      </c>
      <c r="B55" s="24">
        <v>209</v>
      </c>
      <c r="C55" s="24">
        <v>94</v>
      </c>
      <c r="D55" s="24">
        <v>111</v>
      </c>
      <c r="E55" s="24">
        <v>22</v>
      </c>
      <c r="F55" s="24">
        <v>51</v>
      </c>
      <c r="G55" s="24">
        <v>42</v>
      </c>
      <c r="H55" s="24">
        <v>21</v>
      </c>
      <c r="I55" s="24">
        <v>105</v>
      </c>
      <c r="J55" s="24">
        <v>68</v>
      </c>
      <c r="K55" s="24">
        <v>84</v>
      </c>
      <c r="L55" s="24">
        <v>31</v>
      </c>
      <c r="M55" s="24">
        <v>5</v>
      </c>
      <c r="N55" s="24">
        <v>23</v>
      </c>
      <c r="O55" s="24">
        <v>5</v>
      </c>
    </row>
    <row r="56" spans="1:15">
      <c r="A56" s="23" t="s">
        <v>166</v>
      </c>
      <c r="B56" s="24">
        <v>1043</v>
      </c>
      <c r="C56" s="24">
        <v>400</v>
      </c>
      <c r="D56" s="24">
        <v>535</v>
      </c>
      <c r="E56" s="24">
        <v>53</v>
      </c>
      <c r="F56" s="24">
        <v>226</v>
      </c>
      <c r="G56" s="24">
        <v>170</v>
      </c>
      <c r="H56" s="24">
        <v>68</v>
      </c>
      <c r="I56" s="24">
        <v>473</v>
      </c>
      <c r="J56" s="24">
        <v>256</v>
      </c>
      <c r="K56" s="24">
        <v>323</v>
      </c>
      <c r="L56" s="24">
        <v>75</v>
      </c>
      <c r="M56" s="24">
        <v>17</v>
      </c>
      <c r="N56" s="24">
        <v>150</v>
      </c>
      <c r="O56" s="24">
        <v>27</v>
      </c>
    </row>
    <row r="57" spans="1:15">
      <c r="A57" s="23" t="s">
        <v>167</v>
      </c>
      <c r="B57" s="24">
        <v>963</v>
      </c>
      <c r="C57" s="24">
        <v>314</v>
      </c>
      <c r="D57" s="24">
        <v>410</v>
      </c>
      <c r="E57" s="24">
        <v>32</v>
      </c>
      <c r="F57" s="24">
        <v>176</v>
      </c>
      <c r="G57" s="24">
        <v>101</v>
      </c>
      <c r="H57" s="24">
        <v>39</v>
      </c>
      <c r="I57" s="24">
        <v>310</v>
      </c>
      <c r="J57" s="24">
        <v>146</v>
      </c>
      <c r="K57" s="24">
        <v>222</v>
      </c>
      <c r="L57" s="24">
        <v>34</v>
      </c>
      <c r="M57" s="24">
        <v>14</v>
      </c>
      <c r="N57" s="24">
        <v>218</v>
      </c>
      <c r="O57" s="24">
        <v>8</v>
      </c>
    </row>
    <row r="58" spans="1:15">
      <c r="A58" s="23" t="s">
        <v>168</v>
      </c>
      <c r="B58" s="24">
        <v>338</v>
      </c>
      <c r="C58" s="24">
        <v>86</v>
      </c>
      <c r="D58" s="24">
        <v>114</v>
      </c>
      <c r="E58" s="24">
        <v>11</v>
      </c>
      <c r="F58" s="24">
        <v>46</v>
      </c>
      <c r="G58" s="24">
        <v>30</v>
      </c>
      <c r="H58" s="24">
        <v>12</v>
      </c>
      <c r="I58" s="24">
        <v>77</v>
      </c>
      <c r="J58" s="24">
        <v>38</v>
      </c>
      <c r="K58" s="24">
        <v>49</v>
      </c>
      <c r="L58" s="24">
        <v>7</v>
      </c>
      <c r="M58" s="24">
        <v>12</v>
      </c>
      <c r="N58" s="24">
        <v>120</v>
      </c>
      <c r="O58" s="24">
        <v>7</v>
      </c>
    </row>
    <row r="59" spans="1:15">
      <c r="A59" s="23" t="s">
        <v>169</v>
      </c>
      <c r="B59" s="24">
        <v>94</v>
      </c>
      <c r="C59" s="24">
        <v>20</v>
      </c>
      <c r="D59" s="24">
        <v>20</v>
      </c>
      <c r="E59" s="24">
        <v>4</v>
      </c>
      <c r="F59" s="24">
        <v>10</v>
      </c>
      <c r="G59" s="24">
        <v>5</v>
      </c>
      <c r="H59" s="24">
        <v>3</v>
      </c>
      <c r="I59" s="24">
        <v>16</v>
      </c>
      <c r="J59" s="24">
        <v>2</v>
      </c>
      <c r="K59" s="24">
        <v>11</v>
      </c>
      <c r="L59" s="24">
        <v>0</v>
      </c>
      <c r="M59" s="24">
        <v>4</v>
      </c>
      <c r="N59" s="24">
        <v>49</v>
      </c>
      <c r="O59" s="24">
        <v>0</v>
      </c>
    </row>
    <row r="60" spans="1:15">
      <c r="A60" s="23" t="s">
        <v>128</v>
      </c>
      <c r="B60" s="24">
        <v>30</v>
      </c>
      <c r="C60" s="24">
        <v>5</v>
      </c>
      <c r="D60" s="24">
        <v>8</v>
      </c>
      <c r="E60" s="24">
        <v>1</v>
      </c>
      <c r="F60" s="24">
        <v>4</v>
      </c>
      <c r="G60" s="24">
        <v>3</v>
      </c>
      <c r="H60" s="24">
        <v>1</v>
      </c>
      <c r="I60" s="24">
        <v>5</v>
      </c>
      <c r="J60" s="24">
        <v>3</v>
      </c>
      <c r="K60" s="24">
        <v>6</v>
      </c>
      <c r="L60" s="24">
        <v>3</v>
      </c>
      <c r="M60" s="24">
        <v>1</v>
      </c>
      <c r="N60" s="24">
        <v>10</v>
      </c>
      <c r="O60" s="24">
        <v>6</v>
      </c>
    </row>
    <row r="61" spans="1:15">
      <c r="A61" s="8" t="s">
        <v>170</v>
      </c>
      <c r="B61" s="8"/>
      <c r="C61" s="8"/>
      <c r="D61" s="8"/>
      <c r="E61" s="8"/>
      <c r="F61" s="8"/>
      <c r="G61" s="8"/>
      <c r="H61" s="8"/>
      <c r="I61" s="8"/>
      <c r="J61" s="8"/>
      <c r="K61" s="8"/>
      <c r="L61" s="8"/>
      <c r="M61" s="8"/>
      <c r="N61" s="8"/>
      <c r="O61" s="8"/>
    </row>
    <row r="62" spans="1:15">
      <c r="A62" s="23" t="s">
        <v>171</v>
      </c>
      <c r="B62" s="24">
        <v>386</v>
      </c>
      <c r="C62" s="24">
        <v>116</v>
      </c>
      <c r="D62" s="24">
        <v>170</v>
      </c>
      <c r="E62" s="24">
        <v>23</v>
      </c>
      <c r="F62" s="24">
        <v>55</v>
      </c>
      <c r="G62" s="24">
        <v>60</v>
      </c>
      <c r="H62" s="24">
        <v>14</v>
      </c>
      <c r="I62" s="24">
        <v>119</v>
      </c>
      <c r="J62" s="24">
        <v>74</v>
      </c>
      <c r="K62" s="24">
        <v>103</v>
      </c>
      <c r="L62" s="24">
        <v>39</v>
      </c>
      <c r="M62" s="24">
        <v>13</v>
      </c>
      <c r="N62" s="24">
        <v>86</v>
      </c>
      <c r="O62" s="24">
        <v>10</v>
      </c>
    </row>
    <row r="63" spans="1:15">
      <c r="A63" s="23" t="s">
        <v>172</v>
      </c>
      <c r="B63" s="24">
        <v>919</v>
      </c>
      <c r="C63" s="24">
        <v>295</v>
      </c>
      <c r="D63" s="24">
        <v>421</v>
      </c>
      <c r="E63" s="24">
        <v>38</v>
      </c>
      <c r="F63" s="24">
        <v>179</v>
      </c>
      <c r="G63" s="24">
        <v>117</v>
      </c>
      <c r="H63" s="24">
        <v>49</v>
      </c>
      <c r="I63" s="24">
        <v>345</v>
      </c>
      <c r="J63" s="24">
        <v>176</v>
      </c>
      <c r="K63" s="24">
        <v>226</v>
      </c>
      <c r="L63" s="24">
        <v>50</v>
      </c>
      <c r="M63" s="24">
        <v>17</v>
      </c>
      <c r="N63" s="24">
        <v>205</v>
      </c>
      <c r="O63" s="24">
        <v>14</v>
      </c>
    </row>
    <row r="64" spans="1:15">
      <c r="A64" s="23" t="s">
        <v>173</v>
      </c>
      <c r="B64" s="24">
        <v>978</v>
      </c>
      <c r="C64" s="24">
        <v>364</v>
      </c>
      <c r="D64" s="24">
        <v>437</v>
      </c>
      <c r="E64" s="24">
        <v>42</v>
      </c>
      <c r="F64" s="24">
        <v>202</v>
      </c>
      <c r="G64" s="24">
        <v>121</v>
      </c>
      <c r="H64" s="24">
        <v>54</v>
      </c>
      <c r="I64" s="24">
        <v>384</v>
      </c>
      <c r="J64" s="24">
        <v>177</v>
      </c>
      <c r="K64" s="24">
        <v>253</v>
      </c>
      <c r="L64" s="24">
        <v>42</v>
      </c>
      <c r="M64" s="24">
        <v>16</v>
      </c>
      <c r="N64" s="24">
        <v>191</v>
      </c>
      <c r="O64" s="24">
        <v>16</v>
      </c>
    </row>
    <row r="65" spans="1:15">
      <c r="A65" s="23" t="s">
        <v>174</v>
      </c>
      <c r="B65" s="24">
        <v>347</v>
      </c>
      <c r="C65" s="24">
        <v>134</v>
      </c>
      <c r="D65" s="24">
        <v>160</v>
      </c>
      <c r="E65" s="24">
        <v>19</v>
      </c>
      <c r="F65" s="24">
        <v>70</v>
      </c>
      <c r="G65" s="24">
        <v>49</v>
      </c>
      <c r="H65" s="24">
        <v>25</v>
      </c>
      <c r="I65" s="24">
        <v>131</v>
      </c>
      <c r="J65" s="24">
        <v>81</v>
      </c>
      <c r="K65" s="24">
        <v>104</v>
      </c>
      <c r="L65" s="24">
        <v>15</v>
      </c>
      <c r="M65" s="24">
        <v>6</v>
      </c>
      <c r="N65" s="24">
        <v>72</v>
      </c>
      <c r="O65" s="24">
        <v>5</v>
      </c>
    </row>
    <row r="66" spans="1:15">
      <c r="A66" s="23" t="s">
        <v>128</v>
      </c>
      <c r="B66" s="24">
        <v>47</v>
      </c>
      <c r="C66" s="24">
        <v>10</v>
      </c>
      <c r="D66" s="24">
        <v>10</v>
      </c>
      <c r="E66" s="24">
        <v>1</v>
      </c>
      <c r="F66" s="24">
        <v>7</v>
      </c>
      <c r="G66" s="24">
        <v>4</v>
      </c>
      <c r="H66" s="24">
        <v>2</v>
      </c>
      <c r="I66" s="24">
        <v>7</v>
      </c>
      <c r="J66" s="24">
        <v>5</v>
      </c>
      <c r="K66" s="24">
        <v>9</v>
      </c>
      <c r="L66" s="24">
        <v>4</v>
      </c>
      <c r="M66" s="24">
        <v>1</v>
      </c>
      <c r="N66" s="24">
        <v>16</v>
      </c>
      <c r="O66" s="24">
        <v>8</v>
      </c>
    </row>
    <row r="67" spans="1:15">
      <c r="A67" s="8" t="s">
        <v>175</v>
      </c>
      <c r="B67" s="8"/>
      <c r="C67" s="8"/>
      <c r="D67" s="8"/>
      <c r="E67" s="8"/>
      <c r="F67" s="8"/>
      <c r="G67" s="8"/>
      <c r="H67" s="8"/>
      <c r="I67" s="8"/>
      <c r="J67" s="8"/>
      <c r="K67" s="8"/>
      <c r="L67" s="8"/>
      <c r="M67" s="8"/>
      <c r="N67" s="8"/>
      <c r="O67" s="8"/>
    </row>
    <row r="68" spans="1:15">
      <c r="A68" s="23" t="s">
        <v>176</v>
      </c>
      <c r="B68" s="24">
        <v>425</v>
      </c>
      <c r="C68" s="24">
        <v>189</v>
      </c>
      <c r="D68" s="24">
        <v>239</v>
      </c>
      <c r="E68" s="24">
        <v>26</v>
      </c>
      <c r="F68" s="24">
        <v>100</v>
      </c>
      <c r="G68" s="24">
        <v>71</v>
      </c>
      <c r="H68" s="24">
        <v>34</v>
      </c>
      <c r="I68" s="24">
        <v>222</v>
      </c>
      <c r="J68" s="24">
        <v>110</v>
      </c>
      <c r="K68" s="24">
        <v>124</v>
      </c>
      <c r="L68" s="24">
        <v>23</v>
      </c>
      <c r="M68" s="24">
        <v>3</v>
      </c>
      <c r="N68" s="24">
        <v>56</v>
      </c>
      <c r="O68" s="24">
        <v>3</v>
      </c>
    </row>
    <row r="69" spans="1:15">
      <c r="A69" s="23" t="s">
        <v>177</v>
      </c>
      <c r="B69" s="24">
        <v>811</v>
      </c>
      <c r="C69" s="24">
        <v>340</v>
      </c>
      <c r="D69" s="24">
        <v>456</v>
      </c>
      <c r="E69" s="24">
        <v>49</v>
      </c>
      <c r="F69" s="24">
        <v>201</v>
      </c>
      <c r="G69" s="24">
        <v>147</v>
      </c>
      <c r="H69" s="24">
        <v>65</v>
      </c>
      <c r="I69" s="24">
        <v>392</v>
      </c>
      <c r="J69" s="24">
        <v>231</v>
      </c>
      <c r="K69" s="24">
        <v>250</v>
      </c>
      <c r="L69" s="24">
        <v>54</v>
      </c>
      <c r="M69" s="24">
        <v>9</v>
      </c>
      <c r="N69" s="24">
        <v>91</v>
      </c>
      <c r="O69" s="24">
        <v>17</v>
      </c>
    </row>
    <row r="70" spans="1:15">
      <c r="A70" s="23" t="s">
        <v>178</v>
      </c>
      <c r="B70" s="24">
        <v>207</v>
      </c>
      <c r="C70" s="24">
        <v>88</v>
      </c>
      <c r="D70" s="24">
        <v>122</v>
      </c>
      <c r="E70" s="24">
        <v>18</v>
      </c>
      <c r="F70" s="24">
        <v>52</v>
      </c>
      <c r="G70" s="24">
        <v>39</v>
      </c>
      <c r="H70" s="24">
        <v>20</v>
      </c>
      <c r="I70" s="24">
        <v>96</v>
      </c>
      <c r="J70" s="24">
        <v>68</v>
      </c>
      <c r="K70" s="24">
        <v>68</v>
      </c>
      <c r="L70" s="24">
        <v>23</v>
      </c>
      <c r="M70" s="24">
        <v>6</v>
      </c>
      <c r="N70" s="24">
        <v>25</v>
      </c>
      <c r="O70" s="24">
        <v>4</v>
      </c>
    </row>
    <row r="71" spans="1:15">
      <c r="A71" s="23" t="s">
        <v>179</v>
      </c>
      <c r="B71" s="24">
        <v>154</v>
      </c>
      <c r="C71" s="24">
        <v>77</v>
      </c>
      <c r="D71" s="24">
        <v>92</v>
      </c>
      <c r="E71" s="24">
        <v>16</v>
      </c>
      <c r="F71" s="24">
        <v>38</v>
      </c>
      <c r="G71" s="24">
        <v>33</v>
      </c>
      <c r="H71" s="24">
        <v>28</v>
      </c>
      <c r="I71" s="24">
        <v>96</v>
      </c>
      <c r="J71" s="24">
        <v>61</v>
      </c>
      <c r="K71" s="24">
        <v>61</v>
      </c>
      <c r="L71" s="24">
        <v>20</v>
      </c>
      <c r="M71" s="24">
        <v>5</v>
      </c>
      <c r="N71" s="24">
        <v>13</v>
      </c>
      <c r="O71" s="24">
        <v>2</v>
      </c>
    </row>
    <row r="72" spans="1:15">
      <c r="A72" s="23" t="s">
        <v>180</v>
      </c>
      <c r="B72" s="24">
        <v>318</v>
      </c>
      <c r="C72" s="24">
        <v>144</v>
      </c>
      <c r="D72" s="24">
        <v>205</v>
      </c>
      <c r="E72" s="24">
        <v>17</v>
      </c>
      <c r="F72" s="24">
        <v>76</v>
      </c>
      <c r="G72" s="24">
        <v>64</v>
      </c>
      <c r="H72" s="24">
        <v>32</v>
      </c>
      <c r="I72" s="24">
        <v>206</v>
      </c>
      <c r="J72" s="24">
        <v>150</v>
      </c>
      <c r="K72" s="24">
        <v>111</v>
      </c>
      <c r="L72" s="24">
        <v>31</v>
      </c>
      <c r="M72" s="24">
        <v>6</v>
      </c>
      <c r="N72" s="24">
        <v>23</v>
      </c>
      <c r="O72" s="24">
        <v>4</v>
      </c>
    </row>
    <row r="73" spans="1:15">
      <c r="A73" s="23" t="s">
        <v>181</v>
      </c>
      <c r="B73" s="24">
        <v>203</v>
      </c>
      <c r="C73" s="24">
        <v>107</v>
      </c>
      <c r="D73" s="24">
        <v>139</v>
      </c>
      <c r="E73" s="24">
        <v>17</v>
      </c>
      <c r="F73" s="24">
        <v>67</v>
      </c>
      <c r="G73" s="24">
        <v>54</v>
      </c>
      <c r="H73" s="24">
        <v>21</v>
      </c>
      <c r="I73" s="24">
        <v>121</v>
      </c>
      <c r="J73" s="24">
        <v>132</v>
      </c>
      <c r="K73" s="24">
        <v>81</v>
      </c>
      <c r="L73" s="24">
        <v>29</v>
      </c>
      <c r="M73" s="24">
        <v>6</v>
      </c>
      <c r="N73" s="24">
        <v>8</v>
      </c>
      <c r="O73" s="24">
        <v>1</v>
      </c>
    </row>
    <row r="74" spans="1:15">
      <c r="A74" s="23" t="s">
        <v>182</v>
      </c>
      <c r="B74" s="24">
        <v>79</v>
      </c>
      <c r="C74" s="24">
        <v>44</v>
      </c>
      <c r="D74" s="24">
        <v>40</v>
      </c>
      <c r="E74" s="24">
        <v>9</v>
      </c>
      <c r="F74" s="24">
        <v>19</v>
      </c>
      <c r="G74" s="24">
        <v>21</v>
      </c>
      <c r="H74" s="24">
        <v>7</v>
      </c>
      <c r="I74" s="24">
        <v>38</v>
      </c>
      <c r="J74" s="24">
        <v>31</v>
      </c>
      <c r="K74" s="24">
        <v>28</v>
      </c>
      <c r="L74" s="24">
        <v>6</v>
      </c>
      <c r="M74" s="24">
        <v>5</v>
      </c>
      <c r="N74" s="24">
        <v>7</v>
      </c>
      <c r="O74" s="24">
        <v>1</v>
      </c>
    </row>
    <row r="75" spans="1:15">
      <c r="A75" s="23" t="s">
        <v>183</v>
      </c>
      <c r="B75" s="24">
        <v>68</v>
      </c>
      <c r="C75" s="24">
        <v>31</v>
      </c>
      <c r="D75" s="24">
        <v>45</v>
      </c>
      <c r="E75" s="24">
        <v>7</v>
      </c>
      <c r="F75" s="24">
        <v>23</v>
      </c>
      <c r="G75" s="24">
        <v>17</v>
      </c>
      <c r="H75" s="24">
        <v>16</v>
      </c>
      <c r="I75" s="24">
        <v>45</v>
      </c>
      <c r="J75" s="24">
        <v>26</v>
      </c>
      <c r="K75" s="24">
        <v>37</v>
      </c>
      <c r="L75" s="24">
        <v>10</v>
      </c>
      <c r="M75" s="24">
        <v>2</v>
      </c>
      <c r="N75" s="24">
        <v>4</v>
      </c>
      <c r="O75" s="24">
        <v>0</v>
      </c>
    </row>
    <row r="76" spans="1:15">
      <c r="A76" s="23" t="s">
        <v>184</v>
      </c>
      <c r="B76" s="24">
        <v>586</v>
      </c>
      <c r="C76" s="24">
        <v>225</v>
      </c>
      <c r="D76" s="24">
        <v>352</v>
      </c>
      <c r="E76" s="24">
        <v>36</v>
      </c>
      <c r="F76" s="24">
        <v>129</v>
      </c>
      <c r="G76" s="24">
        <v>89</v>
      </c>
      <c r="H76" s="24">
        <v>50</v>
      </c>
      <c r="I76" s="24">
        <v>292</v>
      </c>
      <c r="J76" s="24">
        <v>232</v>
      </c>
      <c r="K76" s="24">
        <v>198</v>
      </c>
      <c r="L76" s="24">
        <v>47</v>
      </c>
      <c r="M76" s="24">
        <v>8</v>
      </c>
      <c r="N76" s="24">
        <v>57</v>
      </c>
      <c r="O76" s="24">
        <v>9</v>
      </c>
    </row>
    <row r="77" spans="1:15">
      <c r="A77" s="23" t="s">
        <v>185</v>
      </c>
      <c r="B77" s="24">
        <v>276</v>
      </c>
      <c r="C77" s="24">
        <v>112</v>
      </c>
      <c r="D77" s="24">
        <v>175</v>
      </c>
      <c r="E77" s="24">
        <v>22</v>
      </c>
      <c r="F77" s="24">
        <v>66</v>
      </c>
      <c r="G77" s="24">
        <v>57</v>
      </c>
      <c r="H77" s="24">
        <v>25</v>
      </c>
      <c r="I77" s="24">
        <v>163</v>
      </c>
      <c r="J77" s="24">
        <v>132</v>
      </c>
      <c r="K77" s="24">
        <v>103</v>
      </c>
      <c r="L77" s="24">
        <v>26</v>
      </c>
      <c r="M77" s="24">
        <v>6</v>
      </c>
      <c r="N77" s="24">
        <v>23</v>
      </c>
      <c r="O77" s="24">
        <v>6</v>
      </c>
    </row>
    <row r="78" spans="1:15">
      <c r="A78" s="23" t="s">
        <v>152</v>
      </c>
      <c r="B78" s="24">
        <v>197</v>
      </c>
      <c r="C78" s="24">
        <v>72</v>
      </c>
      <c r="D78" s="24">
        <v>84</v>
      </c>
      <c r="E78" s="24">
        <v>9</v>
      </c>
      <c r="F78" s="24">
        <v>36</v>
      </c>
      <c r="G78" s="24">
        <v>25</v>
      </c>
      <c r="H78" s="24">
        <v>7</v>
      </c>
      <c r="I78" s="24">
        <v>69</v>
      </c>
      <c r="J78" s="24">
        <v>36</v>
      </c>
      <c r="K78" s="24">
        <v>58</v>
      </c>
      <c r="L78" s="24">
        <v>14</v>
      </c>
      <c r="M78" s="24">
        <v>21</v>
      </c>
      <c r="N78" s="24">
        <v>32</v>
      </c>
      <c r="O78" s="24">
        <v>2</v>
      </c>
    </row>
    <row r="79" spans="1:15">
      <c r="A79" s="23" t="s">
        <v>186</v>
      </c>
      <c r="B79" s="24">
        <v>944</v>
      </c>
      <c r="C79" s="24">
        <v>254</v>
      </c>
      <c r="D79" s="24">
        <v>306</v>
      </c>
      <c r="E79" s="24">
        <v>35</v>
      </c>
      <c r="F79" s="24">
        <v>149</v>
      </c>
      <c r="G79" s="24">
        <v>93</v>
      </c>
      <c r="H79" s="24">
        <v>34</v>
      </c>
      <c r="I79" s="24">
        <v>237</v>
      </c>
      <c r="J79" s="24">
        <v>58</v>
      </c>
      <c r="K79" s="24">
        <v>187</v>
      </c>
      <c r="L79" s="24">
        <v>42</v>
      </c>
      <c r="M79" s="24">
        <v>13</v>
      </c>
      <c r="N79" s="24">
        <v>327</v>
      </c>
      <c r="O79" s="24">
        <v>13</v>
      </c>
    </row>
    <row r="80" spans="1:15">
      <c r="A80" s="23" t="s">
        <v>128</v>
      </c>
      <c r="B80" s="24">
        <v>41</v>
      </c>
      <c r="C80" s="24">
        <v>5</v>
      </c>
      <c r="D80" s="24">
        <v>10</v>
      </c>
      <c r="E80" s="24">
        <v>1</v>
      </c>
      <c r="F80" s="24">
        <v>6</v>
      </c>
      <c r="G80" s="24">
        <v>4</v>
      </c>
      <c r="H80" s="24">
        <v>2</v>
      </c>
      <c r="I80" s="24">
        <v>8</v>
      </c>
      <c r="J80" s="24">
        <v>5</v>
      </c>
      <c r="K80" s="24">
        <v>9</v>
      </c>
      <c r="L80" s="24">
        <v>4</v>
      </c>
      <c r="M80" s="24">
        <v>0</v>
      </c>
      <c r="N80" s="24">
        <v>9</v>
      </c>
      <c r="O80" s="24">
        <v>13</v>
      </c>
    </row>
    <row r="81" spans="1:15">
      <c r="A81" s="8" t="s">
        <v>187</v>
      </c>
      <c r="B81" s="8"/>
      <c r="C81" s="8"/>
      <c r="D81" s="8"/>
      <c r="E81" s="8"/>
      <c r="F81" s="8"/>
      <c r="G81" s="8"/>
      <c r="H81" s="8"/>
      <c r="I81" s="8"/>
      <c r="J81" s="8"/>
      <c r="K81" s="8"/>
      <c r="L81" s="8"/>
      <c r="M81" s="8"/>
      <c r="N81" s="8"/>
      <c r="O81" s="8"/>
    </row>
    <row r="82" spans="1:15">
      <c r="A82" s="23" t="s">
        <v>188</v>
      </c>
      <c r="B82" s="24">
        <v>2041</v>
      </c>
      <c r="C82" s="24">
        <v>713</v>
      </c>
      <c r="D82" s="24">
        <v>940</v>
      </c>
      <c r="E82" s="24">
        <v>91</v>
      </c>
      <c r="F82" s="24">
        <v>403</v>
      </c>
      <c r="G82" s="24">
        <v>272</v>
      </c>
      <c r="H82" s="24">
        <v>116</v>
      </c>
      <c r="I82" s="24">
        <v>795</v>
      </c>
      <c r="J82" s="24">
        <v>428</v>
      </c>
      <c r="K82" s="24">
        <v>549</v>
      </c>
      <c r="L82" s="24">
        <v>114</v>
      </c>
      <c r="M82" s="24">
        <v>40</v>
      </c>
      <c r="N82" s="24">
        <v>405</v>
      </c>
      <c r="O82" s="24">
        <v>28</v>
      </c>
    </row>
    <row r="83" spans="1:15">
      <c r="A83" s="23" t="s">
        <v>189</v>
      </c>
      <c r="B83" s="24">
        <v>221</v>
      </c>
      <c r="C83" s="24">
        <v>109</v>
      </c>
      <c r="D83" s="24">
        <v>100</v>
      </c>
      <c r="E83" s="24">
        <v>12</v>
      </c>
      <c r="F83" s="24">
        <v>58</v>
      </c>
      <c r="G83" s="24">
        <v>35</v>
      </c>
      <c r="H83" s="24">
        <v>14</v>
      </c>
      <c r="I83" s="24">
        <v>99</v>
      </c>
      <c r="J83" s="24">
        <v>49</v>
      </c>
      <c r="K83" s="24">
        <v>67</v>
      </c>
      <c r="L83" s="24">
        <v>12</v>
      </c>
      <c r="M83" s="24">
        <v>2</v>
      </c>
      <c r="N83" s="24">
        <v>34</v>
      </c>
      <c r="O83" s="24">
        <v>2</v>
      </c>
    </row>
    <row r="84" spans="1:15">
      <c r="A84" s="23" t="s">
        <v>190</v>
      </c>
      <c r="B84" s="24">
        <v>64</v>
      </c>
      <c r="C84" s="24">
        <v>15</v>
      </c>
      <c r="D84" s="24">
        <v>19</v>
      </c>
      <c r="E84" s="24">
        <v>3</v>
      </c>
      <c r="F84" s="24">
        <v>6</v>
      </c>
      <c r="G84" s="24">
        <v>3</v>
      </c>
      <c r="H84" s="24">
        <v>0</v>
      </c>
      <c r="I84" s="24">
        <v>7</v>
      </c>
      <c r="J84" s="24">
        <v>4</v>
      </c>
      <c r="K84" s="24">
        <v>9</v>
      </c>
      <c r="L84" s="24">
        <v>6</v>
      </c>
      <c r="M84" s="24">
        <v>0</v>
      </c>
      <c r="N84" s="24">
        <v>24</v>
      </c>
      <c r="O84" s="24">
        <v>7</v>
      </c>
    </row>
    <row r="85" spans="1:15">
      <c r="A85" s="23" t="s">
        <v>191</v>
      </c>
      <c r="B85" s="24">
        <v>158</v>
      </c>
      <c r="C85" s="24">
        <v>27</v>
      </c>
      <c r="D85" s="24">
        <v>61</v>
      </c>
      <c r="E85" s="24">
        <v>7</v>
      </c>
      <c r="F85" s="24">
        <v>15</v>
      </c>
      <c r="G85" s="24">
        <v>19</v>
      </c>
      <c r="H85" s="24">
        <v>3</v>
      </c>
      <c r="I85" s="24">
        <v>34</v>
      </c>
      <c r="J85" s="24">
        <v>10</v>
      </c>
      <c r="K85" s="24">
        <v>28</v>
      </c>
      <c r="L85" s="24">
        <v>5</v>
      </c>
      <c r="M85" s="24">
        <v>0</v>
      </c>
      <c r="N85" s="24">
        <v>55</v>
      </c>
      <c r="O85" s="24">
        <v>6</v>
      </c>
    </row>
    <row r="86" spans="1:15">
      <c r="A86" s="23" t="s">
        <v>192</v>
      </c>
      <c r="B86" s="24">
        <v>120</v>
      </c>
      <c r="C86" s="24">
        <v>37</v>
      </c>
      <c r="D86" s="24">
        <v>55</v>
      </c>
      <c r="E86" s="24">
        <v>3</v>
      </c>
      <c r="F86" s="24">
        <v>23</v>
      </c>
      <c r="G86" s="24">
        <v>13</v>
      </c>
      <c r="H86" s="24">
        <v>5</v>
      </c>
      <c r="I86" s="24">
        <v>32</v>
      </c>
      <c r="J86" s="24">
        <v>17</v>
      </c>
      <c r="K86" s="24">
        <v>28</v>
      </c>
      <c r="L86" s="24">
        <v>6</v>
      </c>
      <c r="M86" s="24">
        <v>4</v>
      </c>
      <c r="N86" s="24">
        <v>33</v>
      </c>
      <c r="O86" s="24">
        <v>1</v>
      </c>
    </row>
    <row r="87" spans="1:15">
      <c r="A87" s="23" t="s">
        <v>193</v>
      </c>
      <c r="B87" s="24">
        <v>10</v>
      </c>
      <c r="C87" s="24">
        <v>3</v>
      </c>
      <c r="D87" s="24">
        <v>3</v>
      </c>
      <c r="E87" s="24">
        <v>3</v>
      </c>
      <c r="F87" s="24">
        <v>1</v>
      </c>
      <c r="G87" s="24">
        <v>1</v>
      </c>
      <c r="H87" s="24">
        <v>2</v>
      </c>
      <c r="I87" s="24">
        <v>1</v>
      </c>
      <c r="J87" s="24">
        <v>1</v>
      </c>
      <c r="K87" s="24">
        <v>4</v>
      </c>
      <c r="L87" s="24">
        <v>1</v>
      </c>
      <c r="M87" s="24">
        <v>2</v>
      </c>
      <c r="N87" s="24">
        <v>3</v>
      </c>
      <c r="O87" s="24">
        <v>1</v>
      </c>
    </row>
    <row r="88" spans="1:15">
      <c r="A88" s="23" t="s">
        <v>152</v>
      </c>
      <c r="B88" s="24">
        <v>39</v>
      </c>
      <c r="C88" s="24">
        <v>9</v>
      </c>
      <c r="D88" s="24">
        <v>13</v>
      </c>
      <c r="E88" s="24">
        <v>3</v>
      </c>
      <c r="F88" s="24">
        <v>4</v>
      </c>
      <c r="G88" s="24">
        <v>7</v>
      </c>
      <c r="H88" s="24">
        <v>4</v>
      </c>
      <c r="I88" s="24">
        <v>12</v>
      </c>
      <c r="J88" s="24">
        <v>3</v>
      </c>
      <c r="K88" s="24">
        <v>7</v>
      </c>
      <c r="L88" s="24">
        <v>5</v>
      </c>
      <c r="M88" s="24">
        <v>5</v>
      </c>
      <c r="N88" s="24">
        <v>12</v>
      </c>
      <c r="O88" s="24">
        <v>0</v>
      </c>
    </row>
    <row r="89" spans="1:15">
      <c r="A89" s="23" t="s">
        <v>128</v>
      </c>
      <c r="B89" s="24">
        <v>24</v>
      </c>
      <c r="C89" s="24">
        <v>6</v>
      </c>
      <c r="D89" s="24">
        <v>7</v>
      </c>
      <c r="E89" s="24">
        <v>1</v>
      </c>
      <c r="F89" s="24">
        <v>3</v>
      </c>
      <c r="G89" s="24">
        <v>1</v>
      </c>
      <c r="H89" s="24">
        <v>0</v>
      </c>
      <c r="I89" s="24">
        <v>6</v>
      </c>
      <c r="J89" s="24">
        <v>1</v>
      </c>
      <c r="K89" s="24">
        <v>3</v>
      </c>
      <c r="L89" s="24">
        <v>1</v>
      </c>
      <c r="M89" s="24">
        <v>0</v>
      </c>
      <c r="N89" s="24">
        <v>4</v>
      </c>
      <c r="O89" s="24">
        <v>8</v>
      </c>
    </row>
    <row r="90" spans="1:15">
      <c r="A90" s="8" t="s">
        <v>194</v>
      </c>
      <c r="B90" s="8"/>
      <c r="C90" s="8"/>
      <c r="D90" s="8"/>
      <c r="E90" s="8"/>
      <c r="F90" s="8"/>
      <c r="G90" s="8"/>
      <c r="H90" s="8"/>
      <c r="I90" s="8"/>
      <c r="J90" s="8"/>
      <c r="K90" s="8"/>
      <c r="L90" s="8"/>
      <c r="M90" s="8"/>
      <c r="N90" s="8"/>
      <c r="O90" s="8"/>
    </row>
    <row r="91" spans="1:15">
      <c r="A91" s="23" t="s">
        <v>195</v>
      </c>
      <c r="B91" s="24">
        <v>1341</v>
      </c>
      <c r="C91" s="24">
        <v>545</v>
      </c>
      <c r="D91" s="24">
        <v>687</v>
      </c>
      <c r="E91" s="24">
        <v>69</v>
      </c>
      <c r="F91" s="24">
        <v>316</v>
      </c>
      <c r="G91" s="24">
        <v>201</v>
      </c>
      <c r="H91" s="24">
        <v>82</v>
      </c>
      <c r="I91" s="24">
        <v>585</v>
      </c>
      <c r="J91" s="24">
        <v>305</v>
      </c>
      <c r="K91" s="24">
        <v>383</v>
      </c>
      <c r="L91" s="24">
        <v>79</v>
      </c>
      <c r="M91" s="24">
        <v>22</v>
      </c>
      <c r="N91" s="24">
        <v>237</v>
      </c>
      <c r="O91" s="24">
        <v>22</v>
      </c>
    </row>
    <row r="92" spans="1:15">
      <c r="A92" s="23" t="s">
        <v>196</v>
      </c>
      <c r="B92" s="24">
        <v>523</v>
      </c>
      <c r="C92" s="24">
        <v>208</v>
      </c>
      <c r="D92" s="24">
        <v>278</v>
      </c>
      <c r="E92" s="24">
        <v>28</v>
      </c>
      <c r="F92" s="24">
        <v>117</v>
      </c>
      <c r="G92" s="24">
        <v>89</v>
      </c>
      <c r="H92" s="24">
        <v>39</v>
      </c>
      <c r="I92" s="24">
        <v>231</v>
      </c>
      <c r="J92" s="24">
        <v>121</v>
      </c>
      <c r="K92" s="24">
        <v>145</v>
      </c>
      <c r="L92" s="24">
        <v>33</v>
      </c>
      <c r="M92" s="24">
        <v>12</v>
      </c>
      <c r="N92" s="24">
        <v>88</v>
      </c>
      <c r="O92" s="24">
        <v>5</v>
      </c>
    </row>
    <row r="93" spans="1:15">
      <c r="A93" s="23" t="s">
        <v>197</v>
      </c>
      <c r="B93" s="24">
        <v>116</v>
      </c>
      <c r="C93" s="24">
        <v>56</v>
      </c>
      <c r="D93" s="24">
        <v>61</v>
      </c>
      <c r="E93" s="24">
        <v>3</v>
      </c>
      <c r="F93" s="24">
        <v>32</v>
      </c>
      <c r="G93" s="24">
        <v>14</v>
      </c>
      <c r="H93" s="24">
        <v>6</v>
      </c>
      <c r="I93" s="24">
        <v>56</v>
      </c>
      <c r="J93" s="24">
        <v>29</v>
      </c>
      <c r="K93" s="24">
        <v>23</v>
      </c>
      <c r="L93" s="24">
        <v>8</v>
      </c>
      <c r="M93" s="24">
        <v>3</v>
      </c>
      <c r="N93" s="24">
        <v>17</v>
      </c>
      <c r="O93" s="24">
        <v>0</v>
      </c>
    </row>
    <row r="94" spans="1:15">
      <c r="A94" s="23" t="s">
        <v>198</v>
      </c>
      <c r="B94" s="24">
        <v>25</v>
      </c>
      <c r="C94" s="24">
        <v>10</v>
      </c>
      <c r="D94" s="24">
        <v>7</v>
      </c>
      <c r="E94" s="24">
        <v>1</v>
      </c>
      <c r="F94" s="24">
        <v>2</v>
      </c>
      <c r="G94" s="24">
        <v>4</v>
      </c>
      <c r="H94" s="24">
        <v>0</v>
      </c>
      <c r="I94" s="24">
        <v>4</v>
      </c>
      <c r="J94" s="24">
        <v>1</v>
      </c>
      <c r="K94" s="24">
        <v>4</v>
      </c>
      <c r="L94" s="24">
        <v>2</v>
      </c>
      <c r="M94" s="24">
        <v>2</v>
      </c>
      <c r="N94" s="24">
        <v>6</v>
      </c>
      <c r="O94" s="24">
        <v>0</v>
      </c>
    </row>
    <row r="95" spans="1:15">
      <c r="A95" s="23" t="s">
        <v>199</v>
      </c>
      <c r="B95" s="24">
        <v>68</v>
      </c>
      <c r="C95" s="24">
        <v>26</v>
      </c>
      <c r="D95" s="24">
        <v>38</v>
      </c>
      <c r="E95" s="24">
        <v>1</v>
      </c>
      <c r="F95" s="24">
        <v>19</v>
      </c>
      <c r="G95" s="24">
        <v>12</v>
      </c>
      <c r="H95" s="24">
        <v>7</v>
      </c>
      <c r="I95" s="24">
        <v>37</v>
      </c>
      <c r="J95" s="24">
        <v>16</v>
      </c>
      <c r="K95" s="24">
        <v>21</v>
      </c>
      <c r="L95" s="24">
        <v>3</v>
      </c>
      <c r="M95" s="24">
        <v>1</v>
      </c>
      <c r="N95" s="24">
        <v>9</v>
      </c>
      <c r="O95" s="24">
        <v>3</v>
      </c>
    </row>
    <row r="96" spans="1:15">
      <c r="A96" s="23" t="s">
        <v>200</v>
      </c>
      <c r="B96" s="24">
        <v>1248</v>
      </c>
      <c r="C96" s="24">
        <v>450</v>
      </c>
      <c r="D96" s="24">
        <v>595</v>
      </c>
      <c r="E96" s="24">
        <v>43</v>
      </c>
      <c r="F96" s="24">
        <v>267</v>
      </c>
      <c r="G96" s="24">
        <v>172</v>
      </c>
      <c r="H96" s="24">
        <v>64</v>
      </c>
      <c r="I96" s="24">
        <v>545</v>
      </c>
      <c r="J96" s="24">
        <v>302</v>
      </c>
      <c r="K96" s="24">
        <v>325</v>
      </c>
      <c r="L96" s="24">
        <v>61</v>
      </c>
      <c r="M96" s="24">
        <v>23</v>
      </c>
      <c r="N96" s="24">
        <v>229</v>
      </c>
      <c r="O96" s="24">
        <v>18</v>
      </c>
    </row>
    <row r="97" spans="1:15">
      <c r="A97" s="23" t="s">
        <v>201</v>
      </c>
      <c r="B97" s="24">
        <v>725</v>
      </c>
      <c r="C97" s="24">
        <v>260</v>
      </c>
      <c r="D97" s="24">
        <v>358</v>
      </c>
      <c r="E97" s="24">
        <v>48</v>
      </c>
      <c r="F97" s="24">
        <v>130</v>
      </c>
      <c r="G97" s="24">
        <v>108</v>
      </c>
      <c r="H97" s="24">
        <v>42</v>
      </c>
      <c r="I97" s="24">
        <v>286</v>
      </c>
      <c r="J97" s="24">
        <v>134</v>
      </c>
      <c r="K97" s="24">
        <v>212</v>
      </c>
      <c r="L97" s="24">
        <v>46</v>
      </c>
      <c r="M97" s="24">
        <v>12</v>
      </c>
      <c r="N97" s="24">
        <v>142</v>
      </c>
      <c r="O97" s="24">
        <v>12</v>
      </c>
    </row>
    <row r="98" spans="1:15">
      <c r="A98" s="23" t="s">
        <v>202</v>
      </c>
      <c r="B98" s="24">
        <v>550</v>
      </c>
      <c r="C98" s="24">
        <v>235</v>
      </c>
      <c r="D98" s="24">
        <v>299</v>
      </c>
      <c r="E98" s="24">
        <v>25</v>
      </c>
      <c r="F98" s="24">
        <v>137</v>
      </c>
      <c r="G98" s="24">
        <v>86</v>
      </c>
      <c r="H98" s="24">
        <v>34</v>
      </c>
      <c r="I98" s="24">
        <v>230</v>
      </c>
      <c r="J98" s="24">
        <v>110</v>
      </c>
      <c r="K98" s="24">
        <v>161</v>
      </c>
      <c r="L98" s="24">
        <v>34</v>
      </c>
      <c r="M98" s="24">
        <v>9</v>
      </c>
      <c r="N98" s="24">
        <v>87</v>
      </c>
      <c r="O98" s="24">
        <v>12</v>
      </c>
    </row>
    <row r="99" spans="1:15">
      <c r="A99" s="23" t="s">
        <v>203</v>
      </c>
      <c r="B99" s="24">
        <v>563</v>
      </c>
      <c r="C99" s="24">
        <v>276</v>
      </c>
      <c r="D99" s="24">
        <v>309</v>
      </c>
      <c r="E99" s="24">
        <v>27</v>
      </c>
      <c r="F99" s="24">
        <v>155</v>
      </c>
      <c r="G99" s="24">
        <v>95</v>
      </c>
      <c r="H99" s="24">
        <v>42</v>
      </c>
      <c r="I99" s="24">
        <v>246</v>
      </c>
      <c r="J99" s="24">
        <v>101</v>
      </c>
      <c r="K99" s="24">
        <v>159</v>
      </c>
      <c r="L99" s="24">
        <v>21</v>
      </c>
      <c r="M99" s="24">
        <v>9</v>
      </c>
      <c r="N99" s="24">
        <v>76</v>
      </c>
      <c r="O99" s="24">
        <v>7</v>
      </c>
    </row>
    <row r="100" spans="1:15">
      <c r="A100" s="23" t="s">
        <v>204</v>
      </c>
      <c r="B100" s="24">
        <v>319</v>
      </c>
      <c r="C100" s="24">
        <v>129</v>
      </c>
      <c r="D100" s="24">
        <v>156</v>
      </c>
      <c r="E100" s="24">
        <v>18</v>
      </c>
      <c r="F100" s="24">
        <v>67</v>
      </c>
      <c r="G100" s="24">
        <v>47</v>
      </c>
      <c r="H100" s="24">
        <v>16</v>
      </c>
      <c r="I100" s="24">
        <v>114</v>
      </c>
      <c r="J100" s="24">
        <v>46</v>
      </c>
      <c r="K100" s="24">
        <v>92</v>
      </c>
      <c r="L100" s="24">
        <v>21</v>
      </c>
      <c r="M100" s="24">
        <v>10</v>
      </c>
      <c r="N100" s="24">
        <v>52</v>
      </c>
      <c r="O100" s="24">
        <v>7</v>
      </c>
    </row>
    <row r="101" spans="1:15">
      <c r="A101" s="23" t="s">
        <v>205</v>
      </c>
      <c r="B101" s="24">
        <v>6</v>
      </c>
      <c r="C101" s="24">
        <v>3</v>
      </c>
      <c r="D101" s="24">
        <v>3</v>
      </c>
      <c r="E101" s="24">
        <v>1</v>
      </c>
      <c r="F101" s="24">
        <v>1</v>
      </c>
      <c r="G101" s="24">
        <v>1</v>
      </c>
      <c r="H101" s="24">
        <v>1</v>
      </c>
      <c r="I101" s="24">
        <v>2</v>
      </c>
      <c r="J101" s="24">
        <v>3</v>
      </c>
      <c r="K101" s="24">
        <v>3</v>
      </c>
      <c r="L101" s="24">
        <v>1</v>
      </c>
      <c r="M101" s="24">
        <v>0</v>
      </c>
      <c r="N101" s="24">
        <v>0</v>
      </c>
      <c r="O101" s="24">
        <v>0</v>
      </c>
    </row>
    <row r="102" spans="1:15">
      <c r="A102" s="23" t="s">
        <v>206</v>
      </c>
      <c r="B102" s="24">
        <v>42</v>
      </c>
      <c r="C102" s="24">
        <v>5</v>
      </c>
      <c r="D102" s="24">
        <v>8</v>
      </c>
      <c r="E102" s="24">
        <v>10</v>
      </c>
      <c r="F102" s="24">
        <v>2</v>
      </c>
      <c r="G102" s="24">
        <v>6</v>
      </c>
      <c r="H102" s="24">
        <v>4</v>
      </c>
      <c r="I102" s="24">
        <v>6</v>
      </c>
      <c r="J102" s="24">
        <v>1</v>
      </c>
      <c r="K102" s="24">
        <v>14</v>
      </c>
      <c r="L102" s="24">
        <v>4</v>
      </c>
      <c r="M102" s="24">
        <v>4</v>
      </c>
      <c r="N102" s="24">
        <v>10</v>
      </c>
      <c r="O102" s="24">
        <v>3</v>
      </c>
    </row>
    <row r="103" spans="1:15">
      <c r="A103" s="23" t="s">
        <v>152</v>
      </c>
      <c r="B103" s="24">
        <v>39</v>
      </c>
      <c r="C103" s="24">
        <v>5</v>
      </c>
      <c r="D103" s="24">
        <v>7</v>
      </c>
      <c r="E103" s="24">
        <v>4</v>
      </c>
      <c r="F103" s="24">
        <v>6</v>
      </c>
      <c r="G103" s="24">
        <v>2</v>
      </c>
      <c r="H103" s="24">
        <v>1</v>
      </c>
      <c r="I103" s="24">
        <v>1</v>
      </c>
      <c r="J103" s="24">
        <v>2</v>
      </c>
      <c r="K103" s="24">
        <v>6</v>
      </c>
      <c r="L103" s="24">
        <v>4</v>
      </c>
      <c r="M103" s="24">
        <v>5</v>
      </c>
      <c r="N103" s="24">
        <v>17</v>
      </c>
      <c r="O103" s="24">
        <v>0</v>
      </c>
    </row>
    <row r="104" spans="1:15">
      <c r="A104" s="23" t="s">
        <v>128</v>
      </c>
      <c r="B104" s="24">
        <v>193</v>
      </c>
      <c r="C104" s="24">
        <v>49</v>
      </c>
      <c r="D104" s="24">
        <v>60</v>
      </c>
      <c r="E104" s="24">
        <v>5</v>
      </c>
      <c r="F104" s="24">
        <v>24</v>
      </c>
      <c r="G104" s="24">
        <v>27</v>
      </c>
      <c r="H104" s="24">
        <v>10</v>
      </c>
      <c r="I104" s="24">
        <v>52</v>
      </c>
      <c r="J104" s="24">
        <v>37</v>
      </c>
      <c r="K104" s="24">
        <v>45</v>
      </c>
      <c r="L104" s="24">
        <v>11</v>
      </c>
      <c r="M104" s="24">
        <v>1</v>
      </c>
      <c r="N104" s="24">
        <v>50</v>
      </c>
      <c r="O104" s="24">
        <v>11</v>
      </c>
    </row>
    <row r="105" spans="1:15">
      <c r="A105" s="8" t="s">
        <v>207</v>
      </c>
      <c r="B105" s="8"/>
      <c r="C105" s="8"/>
      <c r="D105" s="8"/>
      <c r="E105" s="8"/>
      <c r="F105" s="8"/>
      <c r="G105" s="8"/>
      <c r="H105" s="8"/>
      <c r="I105" s="8"/>
      <c r="J105" s="8"/>
      <c r="K105" s="8"/>
      <c r="L105" s="8"/>
      <c r="M105" s="8"/>
      <c r="N105" s="8"/>
      <c r="O105" s="8"/>
    </row>
    <row r="106" spans="1:15">
      <c r="A106" s="23" t="s">
        <v>208</v>
      </c>
      <c r="B106" s="24">
        <v>1480</v>
      </c>
      <c r="C106" s="24">
        <v>558</v>
      </c>
      <c r="D106" s="24">
        <v>714</v>
      </c>
      <c r="E106" s="24">
        <v>86</v>
      </c>
      <c r="F106" s="24">
        <v>310</v>
      </c>
      <c r="G106" s="24">
        <v>219</v>
      </c>
      <c r="H106" s="24">
        <v>99</v>
      </c>
      <c r="I106" s="24">
        <v>570</v>
      </c>
      <c r="J106" s="24">
        <v>310</v>
      </c>
      <c r="K106" s="24">
        <v>410</v>
      </c>
      <c r="L106" s="24">
        <v>90</v>
      </c>
      <c r="M106" s="24">
        <v>23</v>
      </c>
      <c r="N106" s="24">
        <v>271</v>
      </c>
      <c r="O106" s="24">
        <v>23</v>
      </c>
    </row>
    <row r="107" spans="1:15">
      <c r="A107" s="23" t="s">
        <v>209</v>
      </c>
      <c r="B107" s="24">
        <v>1280</v>
      </c>
      <c r="C107" s="24">
        <v>477</v>
      </c>
      <c r="D107" s="24">
        <v>637</v>
      </c>
      <c r="E107" s="24">
        <v>67</v>
      </c>
      <c r="F107" s="24">
        <v>270</v>
      </c>
      <c r="G107" s="24">
        <v>188</v>
      </c>
      <c r="H107" s="24">
        <v>81</v>
      </c>
      <c r="I107" s="24">
        <v>509</v>
      </c>
      <c r="J107" s="24">
        <v>300</v>
      </c>
      <c r="K107" s="24">
        <v>369</v>
      </c>
      <c r="L107" s="24">
        <v>81</v>
      </c>
      <c r="M107" s="24">
        <v>24</v>
      </c>
      <c r="N107" s="24">
        <v>223</v>
      </c>
      <c r="O107" s="24">
        <v>17</v>
      </c>
    </row>
    <row r="108" spans="1:15">
      <c r="A108" s="23" t="s">
        <v>210</v>
      </c>
      <c r="B108" s="24">
        <v>1167</v>
      </c>
      <c r="C108" s="24">
        <v>398</v>
      </c>
      <c r="D108" s="24">
        <v>580</v>
      </c>
      <c r="E108" s="24">
        <v>54</v>
      </c>
      <c r="F108" s="24">
        <v>214</v>
      </c>
      <c r="G108" s="24">
        <v>163</v>
      </c>
      <c r="H108" s="24">
        <v>67</v>
      </c>
      <c r="I108" s="24">
        <v>450</v>
      </c>
      <c r="J108" s="24">
        <v>248</v>
      </c>
      <c r="K108" s="24">
        <v>326</v>
      </c>
      <c r="L108" s="24">
        <v>79</v>
      </c>
      <c r="M108" s="24">
        <v>24</v>
      </c>
      <c r="N108" s="24">
        <v>241</v>
      </c>
      <c r="O108" s="24">
        <v>19</v>
      </c>
    </row>
    <row r="109" spans="1:15">
      <c r="A109" s="23" t="s">
        <v>211</v>
      </c>
      <c r="B109" s="24">
        <v>715</v>
      </c>
      <c r="C109" s="24">
        <v>281</v>
      </c>
      <c r="D109" s="24">
        <v>378</v>
      </c>
      <c r="E109" s="24">
        <v>45</v>
      </c>
      <c r="F109" s="24">
        <v>167</v>
      </c>
      <c r="G109" s="24">
        <v>112</v>
      </c>
      <c r="H109" s="24">
        <v>56</v>
      </c>
      <c r="I109" s="24">
        <v>299</v>
      </c>
      <c r="J109" s="24">
        <v>166</v>
      </c>
      <c r="K109" s="24">
        <v>225</v>
      </c>
      <c r="L109" s="24">
        <v>60</v>
      </c>
      <c r="M109" s="24">
        <v>18</v>
      </c>
      <c r="N109" s="24">
        <v>113</v>
      </c>
      <c r="O109" s="24">
        <v>13</v>
      </c>
    </row>
    <row r="110" spans="1:15">
      <c r="A110" s="23" t="s">
        <v>212</v>
      </c>
      <c r="B110" s="24">
        <v>387</v>
      </c>
      <c r="C110" s="24">
        <v>148</v>
      </c>
      <c r="D110" s="24">
        <v>192</v>
      </c>
      <c r="E110" s="24">
        <v>17</v>
      </c>
      <c r="F110" s="24">
        <v>78</v>
      </c>
      <c r="G110" s="24">
        <v>59</v>
      </c>
      <c r="H110" s="24">
        <v>24</v>
      </c>
      <c r="I110" s="24">
        <v>143</v>
      </c>
      <c r="J110" s="24">
        <v>83</v>
      </c>
      <c r="K110" s="24">
        <v>100</v>
      </c>
      <c r="L110" s="24">
        <v>20</v>
      </c>
      <c r="M110" s="24">
        <v>8</v>
      </c>
      <c r="N110" s="24">
        <v>70</v>
      </c>
      <c r="O110" s="24">
        <v>7</v>
      </c>
    </row>
    <row r="111" spans="1:15">
      <c r="A111" s="23" t="s">
        <v>213</v>
      </c>
      <c r="B111" s="24">
        <v>404</v>
      </c>
      <c r="C111" s="24">
        <v>142</v>
      </c>
      <c r="D111" s="24">
        <v>199</v>
      </c>
      <c r="E111" s="24">
        <v>23</v>
      </c>
      <c r="F111" s="24">
        <v>69</v>
      </c>
      <c r="G111" s="24">
        <v>58</v>
      </c>
      <c r="H111" s="24">
        <v>16</v>
      </c>
      <c r="I111" s="24">
        <v>143</v>
      </c>
      <c r="J111" s="24">
        <v>75</v>
      </c>
      <c r="K111" s="24">
        <v>104</v>
      </c>
      <c r="L111" s="24">
        <v>29</v>
      </c>
      <c r="M111" s="24">
        <v>10</v>
      </c>
      <c r="N111" s="24">
        <v>88</v>
      </c>
      <c r="O111" s="24">
        <v>9</v>
      </c>
    </row>
    <row r="112" spans="1:15">
      <c r="A112" s="23" t="s">
        <v>214</v>
      </c>
      <c r="B112" s="24">
        <v>595</v>
      </c>
      <c r="C112" s="24">
        <v>275</v>
      </c>
      <c r="D112" s="24">
        <v>329</v>
      </c>
      <c r="E112" s="24">
        <v>36</v>
      </c>
      <c r="F112" s="24">
        <v>151</v>
      </c>
      <c r="G112" s="24">
        <v>98</v>
      </c>
      <c r="H112" s="24">
        <v>28</v>
      </c>
      <c r="I112" s="24">
        <v>291</v>
      </c>
      <c r="J112" s="24">
        <v>148</v>
      </c>
      <c r="K112" s="24">
        <v>192</v>
      </c>
      <c r="L112" s="24">
        <v>47</v>
      </c>
      <c r="M112" s="24">
        <v>14</v>
      </c>
      <c r="N112" s="24">
        <v>72</v>
      </c>
      <c r="O112" s="24">
        <v>4</v>
      </c>
    </row>
    <row r="113" spans="1:15">
      <c r="A113" s="23" t="s">
        <v>215</v>
      </c>
      <c r="B113" s="24">
        <v>215</v>
      </c>
      <c r="C113" s="24">
        <v>85</v>
      </c>
      <c r="D113" s="24">
        <v>117</v>
      </c>
      <c r="E113" s="24">
        <v>20</v>
      </c>
      <c r="F113" s="24">
        <v>54</v>
      </c>
      <c r="G113" s="24">
        <v>44</v>
      </c>
      <c r="H113" s="24">
        <v>15</v>
      </c>
      <c r="I113" s="24">
        <v>103</v>
      </c>
      <c r="J113" s="24">
        <v>61</v>
      </c>
      <c r="K113" s="24">
        <v>86</v>
      </c>
      <c r="L113" s="24">
        <v>25</v>
      </c>
      <c r="M113" s="24">
        <v>4</v>
      </c>
      <c r="N113" s="24">
        <v>25</v>
      </c>
      <c r="O113" s="24">
        <v>5</v>
      </c>
    </row>
    <row r="114" spans="1:15">
      <c r="A114" s="23" t="s">
        <v>216</v>
      </c>
      <c r="B114" s="24">
        <v>248</v>
      </c>
      <c r="C114" s="24">
        <v>81</v>
      </c>
      <c r="D114" s="24">
        <v>115</v>
      </c>
      <c r="E114" s="24">
        <v>11</v>
      </c>
      <c r="F114" s="24">
        <v>41</v>
      </c>
      <c r="G114" s="24">
        <v>57</v>
      </c>
      <c r="H114" s="24">
        <v>17</v>
      </c>
      <c r="I114" s="24">
        <v>103</v>
      </c>
      <c r="J114" s="24">
        <v>56</v>
      </c>
      <c r="K114" s="24">
        <v>77</v>
      </c>
      <c r="L114" s="24">
        <v>22</v>
      </c>
      <c r="M114" s="24">
        <v>6</v>
      </c>
      <c r="N114" s="24">
        <v>48</v>
      </c>
      <c r="O114" s="24">
        <v>4</v>
      </c>
    </row>
    <row r="115" spans="1:15">
      <c r="A115" s="23" t="s">
        <v>217</v>
      </c>
      <c r="B115" s="24">
        <v>255</v>
      </c>
      <c r="C115" s="24">
        <v>106</v>
      </c>
      <c r="D115" s="24">
        <v>137</v>
      </c>
      <c r="E115" s="24">
        <v>10</v>
      </c>
      <c r="F115" s="24">
        <v>59</v>
      </c>
      <c r="G115" s="24">
        <v>54</v>
      </c>
      <c r="H115" s="24">
        <v>22</v>
      </c>
      <c r="I115" s="24">
        <v>121</v>
      </c>
      <c r="J115" s="24">
        <v>76</v>
      </c>
      <c r="K115" s="24">
        <v>88</v>
      </c>
      <c r="L115" s="24">
        <v>31</v>
      </c>
      <c r="M115" s="24">
        <v>5</v>
      </c>
      <c r="N115" s="24">
        <v>39</v>
      </c>
      <c r="O115" s="24">
        <v>5</v>
      </c>
    </row>
    <row r="116" spans="1:15">
      <c r="A116" s="23" t="s">
        <v>218</v>
      </c>
      <c r="B116" s="24">
        <v>291</v>
      </c>
      <c r="C116" s="24">
        <v>143</v>
      </c>
      <c r="D116" s="24">
        <v>161</v>
      </c>
      <c r="E116" s="24">
        <v>17</v>
      </c>
      <c r="F116" s="24">
        <v>85</v>
      </c>
      <c r="G116" s="24">
        <v>56</v>
      </c>
      <c r="H116" s="24">
        <v>31</v>
      </c>
      <c r="I116" s="24">
        <v>150</v>
      </c>
      <c r="J116" s="24">
        <v>80</v>
      </c>
      <c r="K116" s="24">
        <v>88</v>
      </c>
      <c r="L116" s="24">
        <v>20</v>
      </c>
      <c r="M116" s="24">
        <v>4</v>
      </c>
      <c r="N116" s="24">
        <v>42</v>
      </c>
      <c r="O116" s="24">
        <v>4</v>
      </c>
    </row>
    <row r="117" spans="1:15">
      <c r="A117" s="23" t="s">
        <v>219</v>
      </c>
      <c r="B117" s="24">
        <v>338</v>
      </c>
      <c r="C117" s="24">
        <v>160</v>
      </c>
      <c r="D117" s="24">
        <v>198</v>
      </c>
      <c r="E117" s="24">
        <v>19</v>
      </c>
      <c r="F117" s="24">
        <v>94</v>
      </c>
      <c r="G117" s="24">
        <v>62</v>
      </c>
      <c r="H117" s="24">
        <v>28</v>
      </c>
      <c r="I117" s="24">
        <v>178</v>
      </c>
      <c r="J117" s="24">
        <v>103</v>
      </c>
      <c r="K117" s="24">
        <v>115</v>
      </c>
      <c r="L117" s="24">
        <v>22</v>
      </c>
      <c r="M117" s="24">
        <v>6</v>
      </c>
      <c r="N117" s="24">
        <v>44</v>
      </c>
      <c r="O117" s="24">
        <v>3</v>
      </c>
    </row>
    <row r="118" spans="1:15">
      <c r="A118" s="23" t="s">
        <v>220</v>
      </c>
      <c r="B118" s="24">
        <v>812</v>
      </c>
      <c r="C118" s="24">
        <v>343</v>
      </c>
      <c r="D118" s="24">
        <v>437</v>
      </c>
      <c r="E118" s="24">
        <v>44</v>
      </c>
      <c r="F118" s="24">
        <v>188</v>
      </c>
      <c r="G118" s="24">
        <v>134</v>
      </c>
      <c r="H118" s="24">
        <v>61</v>
      </c>
      <c r="I118" s="24">
        <v>406</v>
      </c>
      <c r="J118" s="24">
        <v>213</v>
      </c>
      <c r="K118" s="24">
        <v>267</v>
      </c>
      <c r="L118" s="24">
        <v>58</v>
      </c>
      <c r="M118" s="24">
        <v>19</v>
      </c>
      <c r="N118" s="24">
        <v>117</v>
      </c>
      <c r="O118" s="24">
        <v>9</v>
      </c>
    </row>
    <row r="119" spans="1:15">
      <c r="A119" s="23" t="s">
        <v>221</v>
      </c>
      <c r="B119" s="24">
        <v>816</v>
      </c>
      <c r="C119" s="24">
        <v>365</v>
      </c>
      <c r="D119" s="24">
        <v>453</v>
      </c>
      <c r="E119" s="24">
        <v>48</v>
      </c>
      <c r="F119" s="24">
        <v>205</v>
      </c>
      <c r="G119" s="24">
        <v>137</v>
      </c>
      <c r="H119" s="24">
        <v>61</v>
      </c>
      <c r="I119" s="24">
        <v>415</v>
      </c>
      <c r="J119" s="24">
        <v>211</v>
      </c>
      <c r="K119" s="24">
        <v>269</v>
      </c>
      <c r="L119" s="24">
        <v>70</v>
      </c>
      <c r="M119" s="24">
        <v>21</v>
      </c>
      <c r="N119" s="24">
        <v>103</v>
      </c>
      <c r="O119" s="24">
        <v>9</v>
      </c>
    </row>
    <row r="120" spans="1:15">
      <c r="A120" s="23" t="s">
        <v>152</v>
      </c>
      <c r="B120" s="24">
        <v>69</v>
      </c>
      <c r="C120" s="24">
        <v>19</v>
      </c>
      <c r="D120" s="24">
        <v>23</v>
      </c>
      <c r="E120" s="24">
        <v>2</v>
      </c>
      <c r="F120" s="24">
        <v>11</v>
      </c>
      <c r="G120" s="24">
        <v>6</v>
      </c>
      <c r="H120" s="24">
        <v>1</v>
      </c>
      <c r="I120" s="24">
        <v>21</v>
      </c>
      <c r="J120" s="24">
        <v>10</v>
      </c>
      <c r="K120" s="24">
        <v>12</v>
      </c>
      <c r="L120" s="24">
        <v>3</v>
      </c>
      <c r="M120" s="24">
        <v>12</v>
      </c>
      <c r="N120" s="24">
        <v>21</v>
      </c>
      <c r="O120" s="24">
        <v>1</v>
      </c>
    </row>
    <row r="121" spans="1:15">
      <c r="A121" s="23" t="s">
        <v>222</v>
      </c>
      <c r="B121" s="24">
        <v>246</v>
      </c>
      <c r="C121" s="24">
        <v>48</v>
      </c>
      <c r="D121" s="24">
        <v>82</v>
      </c>
      <c r="E121" s="24">
        <v>8</v>
      </c>
      <c r="F121" s="24">
        <v>31</v>
      </c>
      <c r="G121" s="24">
        <v>23</v>
      </c>
      <c r="H121" s="24">
        <v>10</v>
      </c>
      <c r="I121" s="24">
        <v>64</v>
      </c>
      <c r="J121" s="24">
        <v>27</v>
      </c>
      <c r="K121" s="24">
        <v>46</v>
      </c>
      <c r="L121" s="24">
        <v>10</v>
      </c>
      <c r="M121" s="24">
        <v>5</v>
      </c>
      <c r="N121" s="24">
        <v>86</v>
      </c>
      <c r="O121" s="24">
        <v>6</v>
      </c>
    </row>
    <row r="122" spans="1:15">
      <c r="A122" s="26" t="s">
        <v>128</v>
      </c>
      <c r="B122" s="27">
        <v>47</v>
      </c>
      <c r="C122" s="27">
        <v>11</v>
      </c>
      <c r="D122" s="27">
        <v>15</v>
      </c>
      <c r="E122" s="27">
        <v>3</v>
      </c>
      <c r="F122" s="27">
        <v>7</v>
      </c>
      <c r="G122" s="27">
        <v>6</v>
      </c>
      <c r="H122" s="27">
        <v>5</v>
      </c>
      <c r="I122" s="27">
        <v>12</v>
      </c>
      <c r="J122" s="27">
        <v>6</v>
      </c>
      <c r="K122" s="27">
        <v>12</v>
      </c>
      <c r="L122" s="27">
        <v>5</v>
      </c>
      <c r="M122" s="27">
        <v>1</v>
      </c>
      <c r="N122" s="27">
        <v>13</v>
      </c>
      <c r="O122" s="27">
        <v>10</v>
      </c>
    </row>
  </sheetData>
  <phoneticPr fontId="2"/>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11803-73B3-444B-B43F-CA5A9EA89A68}">
  <sheetPr codeName="Sheet37"/>
  <dimension ref="A1:L122"/>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HYPERLINK("#'目次'!B43","[37]")</f>
        <v>[37]</v>
      </c>
    </row>
    <row r="3" spans="1:12">
      <c r="A3" s="6" t="s">
        <v>114</v>
      </c>
      <c r="B3" s="7" t="s">
        <v>434</v>
      </c>
    </row>
    <row r="4" spans="1:12">
      <c r="A4" s="6" t="s">
        <v>114</v>
      </c>
      <c r="B4" s="7" t="s">
        <v>435</v>
      </c>
    </row>
    <row r="5" spans="1:12" s="21" customFormat="1" ht="72">
      <c r="A5" s="19" t="s">
        <v>114</v>
      </c>
      <c r="B5" s="20" t="s">
        <v>118</v>
      </c>
      <c r="C5" s="20" t="s">
        <v>436</v>
      </c>
      <c r="D5" s="20" t="s">
        <v>437</v>
      </c>
      <c r="E5" s="20" t="s">
        <v>438</v>
      </c>
      <c r="F5" s="20" t="s">
        <v>439</v>
      </c>
      <c r="G5" s="20" t="s">
        <v>440</v>
      </c>
      <c r="H5" s="20" t="s">
        <v>441</v>
      </c>
      <c r="I5" s="20" t="s">
        <v>442</v>
      </c>
      <c r="J5" s="20" t="s">
        <v>443</v>
      </c>
      <c r="K5" s="20" t="s">
        <v>152</v>
      </c>
      <c r="L5" s="20" t="s">
        <v>128</v>
      </c>
    </row>
    <row r="6" spans="1:12">
      <c r="A6" s="22" t="s">
        <v>121</v>
      </c>
      <c r="B6" s="9">
        <v>2677</v>
      </c>
      <c r="C6" s="9">
        <v>222</v>
      </c>
      <c r="D6" s="9">
        <v>1191</v>
      </c>
      <c r="E6" s="9">
        <v>419</v>
      </c>
      <c r="F6" s="9">
        <v>218</v>
      </c>
      <c r="G6" s="9">
        <v>562</v>
      </c>
      <c r="H6" s="9">
        <v>309</v>
      </c>
      <c r="I6" s="9">
        <v>103</v>
      </c>
      <c r="J6" s="9">
        <v>169</v>
      </c>
      <c r="K6" s="9">
        <v>163</v>
      </c>
      <c r="L6" s="9">
        <v>203</v>
      </c>
    </row>
    <row r="7" spans="1:12">
      <c r="A7" s="8" t="s">
        <v>122</v>
      </c>
      <c r="B7" s="8"/>
      <c r="C7" s="8"/>
      <c r="D7" s="8"/>
      <c r="E7" s="8"/>
      <c r="F7" s="8"/>
      <c r="G7" s="8"/>
      <c r="H7" s="8"/>
      <c r="I7" s="8"/>
      <c r="J7" s="8"/>
      <c r="K7" s="8"/>
      <c r="L7" s="8"/>
    </row>
    <row r="8" spans="1:12">
      <c r="A8" s="23" t="s">
        <v>123</v>
      </c>
      <c r="B8" s="24">
        <v>380</v>
      </c>
      <c r="C8" s="24">
        <v>39</v>
      </c>
      <c r="D8" s="24">
        <v>177</v>
      </c>
      <c r="E8" s="24">
        <v>52</v>
      </c>
      <c r="F8" s="24">
        <v>29</v>
      </c>
      <c r="G8" s="24">
        <v>59</v>
      </c>
      <c r="H8" s="24">
        <v>48</v>
      </c>
      <c r="I8" s="24">
        <v>10</v>
      </c>
      <c r="J8" s="24">
        <v>22</v>
      </c>
      <c r="K8" s="24">
        <v>20</v>
      </c>
      <c r="L8" s="24">
        <v>31</v>
      </c>
    </row>
    <row r="9" spans="1:12">
      <c r="A9" s="23" t="s">
        <v>124</v>
      </c>
      <c r="B9" s="24">
        <v>489</v>
      </c>
      <c r="C9" s="24">
        <v>45</v>
      </c>
      <c r="D9" s="24">
        <v>221</v>
      </c>
      <c r="E9" s="24">
        <v>88</v>
      </c>
      <c r="F9" s="24">
        <v>45</v>
      </c>
      <c r="G9" s="24">
        <v>100</v>
      </c>
      <c r="H9" s="24">
        <v>70</v>
      </c>
      <c r="I9" s="24">
        <v>14</v>
      </c>
      <c r="J9" s="24">
        <v>38</v>
      </c>
      <c r="K9" s="24">
        <v>19</v>
      </c>
      <c r="L9" s="24">
        <v>25</v>
      </c>
    </row>
    <row r="10" spans="1:12">
      <c r="A10" s="23" t="s">
        <v>125</v>
      </c>
      <c r="B10" s="24">
        <v>1114</v>
      </c>
      <c r="C10" s="24">
        <v>89</v>
      </c>
      <c r="D10" s="24">
        <v>519</v>
      </c>
      <c r="E10" s="24">
        <v>181</v>
      </c>
      <c r="F10" s="24">
        <v>88</v>
      </c>
      <c r="G10" s="24">
        <v>241</v>
      </c>
      <c r="H10" s="24">
        <v>111</v>
      </c>
      <c r="I10" s="24">
        <v>46</v>
      </c>
      <c r="J10" s="24">
        <v>63</v>
      </c>
      <c r="K10" s="24">
        <v>66</v>
      </c>
      <c r="L10" s="24">
        <v>77</v>
      </c>
    </row>
    <row r="11" spans="1:12">
      <c r="A11" s="23" t="s">
        <v>126</v>
      </c>
      <c r="B11" s="24">
        <v>521</v>
      </c>
      <c r="C11" s="24">
        <v>36</v>
      </c>
      <c r="D11" s="24">
        <v>224</v>
      </c>
      <c r="E11" s="24">
        <v>71</v>
      </c>
      <c r="F11" s="24">
        <v>40</v>
      </c>
      <c r="G11" s="24">
        <v>121</v>
      </c>
      <c r="H11" s="24">
        <v>65</v>
      </c>
      <c r="I11" s="24">
        <v>23</v>
      </c>
      <c r="J11" s="24">
        <v>32</v>
      </c>
      <c r="K11" s="24">
        <v>42</v>
      </c>
      <c r="L11" s="24">
        <v>51</v>
      </c>
    </row>
    <row r="12" spans="1:12">
      <c r="A12" s="23" t="s">
        <v>127</v>
      </c>
      <c r="B12" s="24">
        <v>129</v>
      </c>
      <c r="C12" s="24">
        <v>11</v>
      </c>
      <c r="D12" s="24">
        <v>38</v>
      </c>
      <c r="E12" s="24">
        <v>18</v>
      </c>
      <c r="F12" s="24">
        <v>12</v>
      </c>
      <c r="G12" s="24">
        <v>30</v>
      </c>
      <c r="H12" s="24">
        <v>13</v>
      </c>
      <c r="I12" s="24">
        <v>3</v>
      </c>
      <c r="J12" s="24">
        <v>11</v>
      </c>
      <c r="K12" s="24">
        <v>13</v>
      </c>
      <c r="L12" s="24">
        <v>14</v>
      </c>
    </row>
    <row r="13" spans="1:12">
      <c r="A13" s="23" t="s">
        <v>128</v>
      </c>
      <c r="B13" s="24">
        <v>44</v>
      </c>
      <c r="C13" s="24">
        <v>2</v>
      </c>
      <c r="D13" s="24">
        <v>12</v>
      </c>
      <c r="E13" s="24">
        <v>9</v>
      </c>
      <c r="F13" s="24">
        <v>4</v>
      </c>
      <c r="G13" s="24">
        <v>11</v>
      </c>
      <c r="H13" s="24">
        <v>2</v>
      </c>
      <c r="I13" s="24">
        <v>7</v>
      </c>
      <c r="J13" s="24">
        <v>3</v>
      </c>
      <c r="K13" s="24">
        <v>3</v>
      </c>
      <c r="L13" s="24">
        <v>5</v>
      </c>
    </row>
    <row r="14" spans="1:12">
      <c r="A14" s="8" t="s">
        <v>129</v>
      </c>
      <c r="B14" s="8"/>
      <c r="C14" s="8"/>
      <c r="D14" s="8"/>
      <c r="E14" s="8"/>
      <c r="F14" s="8"/>
      <c r="G14" s="8"/>
      <c r="H14" s="8"/>
      <c r="I14" s="8"/>
      <c r="J14" s="8"/>
      <c r="K14" s="8"/>
      <c r="L14" s="8"/>
    </row>
    <row r="15" spans="1:12">
      <c r="A15" s="23" t="s">
        <v>130</v>
      </c>
      <c r="B15" s="24">
        <v>799</v>
      </c>
      <c r="C15" s="24">
        <v>86</v>
      </c>
      <c r="D15" s="24">
        <v>345</v>
      </c>
      <c r="E15" s="24">
        <v>138</v>
      </c>
      <c r="F15" s="24">
        <v>68</v>
      </c>
      <c r="G15" s="24">
        <v>154</v>
      </c>
      <c r="H15" s="24">
        <v>112</v>
      </c>
      <c r="I15" s="24">
        <v>29</v>
      </c>
      <c r="J15" s="24">
        <v>60</v>
      </c>
      <c r="K15" s="24">
        <v>34</v>
      </c>
      <c r="L15" s="24">
        <v>56</v>
      </c>
    </row>
    <row r="16" spans="1:12">
      <c r="A16" s="23" t="s">
        <v>131</v>
      </c>
      <c r="B16" s="24">
        <v>1245</v>
      </c>
      <c r="C16" s="24">
        <v>103</v>
      </c>
      <c r="D16" s="24">
        <v>598</v>
      </c>
      <c r="E16" s="24">
        <v>206</v>
      </c>
      <c r="F16" s="24">
        <v>94</v>
      </c>
      <c r="G16" s="24">
        <v>248</v>
      </c>
      <c r="H16" s="24">
        <v>126</v>
      </c>
      <c r="I16" s="24">
        <v>54</v>
      </c>
      <c r="J16" s="24">
        <v>71</v>
      </c>
      <c r="K16" s="24">
        <v>61</v>
      </c>
      <c r="L16" s="24">
        <v>92</v>
      </c>
    </row>
    <row r="17" spans="1:12">
      <c r="A17" s="23" t="s">
        <v>132</v>
      </c>
      <c r="B17" s="24">
        <v>504</v>
      </c>
      <c r="C17" s="24">
        <v>30</v>
      </c>
      <c r="D17" s="24">
        <v>211</v>
      </c>
      <c r="E17" s="24">
        <v>63</v>
      </c>
      <c r="F17" s="24">
        <v>45</v>
      </c>
      <c r="G17" s="24">
        <v>125</v>
      </c>
      <c r="H17" s="24">
        <v>60</v>
      </c>
      <c r="I17" s="24">
        <v>13</v>
      </c>
      <c r="J17" s="24">
        <v>34</v>
      </c>
      <c r="K17" s="24">
        <v>52</v>
      </c>
      <c r="L17" s="24">
        <v>36</v>
      </c>
    </row>
    <row r="18" spans="1:12">
      <c r="A18" s="23" t="s">
        <v>133</v>
      </c>
      <c r="B18" s="24">
        <v>82</v>
      </c>
      <c r="C18" s="24">
        <v>1</v>
      </c>
      <c r="D18" s="24">
        <v>22</v>
      </c>
      <c r="E18" s="24">
        <v>6</v>
      </c>
      <c r="F18" s="24">
        <v>7</v>
      </c>
      <c r="G18" s="24">
        <v>24</v>
      </c>
      <c r="H18" s="24">
        <v>7</v>
      </c>
      <c r="I18" s="24">
        <v>2</v>
      </c>
      <c r="J18" s="24">
        <v>2</v>
      </c>
      <c r="K18" s="24">
        <v>13</v>
      </c>
      <c r="L18" s="24">
        <v>11</v>
      </c>
    </row>
    <row r="19" spans="1:12">
      <c r="A19" s="23" t="s">
        <v>128</v>
      </c>
      <c r="B19" s="24">
        <v>47</v>
      </c>
      <c r="C19" s="24">
        <v>2</v>
      </c>
      <c r="D19" s="24">
        <v>15</v>
      </c>
      <c r="E19" s="24">
        <v>6</v>
      </c>
      <c r="F19" s="24">
        <v>4</v>
      </c>
      <c r="G19" s="24">
        <v>11</v>
      </c>
      <c r="H19" s="24">
        <v>4</v>
      </c>
      <c r="I19" s="24">
        <v>5</v>
      </c>
      <c r="J19" s="24">
        <v>2</v>
      </c>
      <c r="K19" s="24">
        <v>3</v>
      </c>
      <c r="L19" s="24">
        <v>8</v>
      </c>
    </row>
    <row r="20" spans="1:12">
      <c r="A20" s="8" t="s">
        <v>134</v>
      </c>
      <c r="B20" s="8"/>
      <c r="C20" s="8"/>
      <c r="D20" s="8"/>
      <c r="E20" s="8"/>
      <c r="F20" s="8"/>
      <c r="G20" s="8"/>
      <c r="H20" s="8"/>
      <c r="I20" s="8"/>
      <c r="J20" s="8"/>
      <c r="K20" s="8"/>
      <c r="L20" s="8"/>
    </row>
    <row r="21" spans="1:12">
      <c r="A21" s="23" t="s">
        <v>135</v>
      </c>
      <c r="B21" s="24">
        <v>128</v>
      </c>
      <c r="C21" s="24">
        <v>6</v>
      </c>
      <c r="D21" s="24">
        <v>49</v>
      </c>
      <c r="E21" s="24">
        <v>9</v>
      </c>
      <c r="F21" s="24">
        <v>6</v>
      </c>
      <c r="G21" s="24">
        <v>28</v>
      </c>
      <c r="H21" s="24">
        <v>11</v>
      </c>
      <c r="I21" s="24">
        <v>5</v>
      </c>
      <c r="J21" s="24">
        <v>2</v>
      </c>
      <c r="K21" s="24">
        <v>24</v>
      </c>
      <c r="L21" s="24">
        <v>13</v>
      </c>
    </row>
    <row r="22" spans="1:12">
      <c r="A22" s="23" t="s">
        <v>136</v>
      </c>
      <c r="B22" s="24">
        <v>138</v>
      </c>
      <c r="C22" s="24">
        <v>9</v>
      </c>
      <c r="D22" s="24">
        <v>55</v>
      </c>
      <c r="E22" s="24">
        <v>12</v>
      </c>
      <c r="F22" s="24">
        <v>19</v>
      </c>
      <c r="G22" s="24">
        <v>37</v>
      </c>
      <c r="H22" s="24">
        <v>12</v>
      </c>
      <c r="I22" s="24">
        <v>7</v>
      </c>
      <c r="J22" s="24">
        <v>4</v>
      </c>
      <c r="K22" s="24">
        <v>20</v>
      </c>
      <c r="L22" s="24">
        <v>8</v>
      </c>
    </row>
    <row r="23" spans="1:12">
      <c r="A23" s="23" t="s">
        <v>137</v>
      </c>
      <c r="B23" s="24">
        <v>119</v>
      </c>
      <c r="C23" s="24">
        <v>8</v>
      </c>
      <c r="D23" s="24">
        <v>52</v>
      </c>
      <c r="E23" s="24">
        <v>9</v>
      </c>
      <c r="F23" s="24">
        <v>12</v>
      </c>
      <c r="G23" s="24">
        <v>23</v>
      </c>
      <c r="H23" s="24">
        <v>14</v>
      </c>
      <c r="I23" s="24">
        <v>8</v>
      </c>
      <c r="J23" s="24">
        <v>5</v>
      </c>
      <c r="K23" s="24">
        <v>10</v>
      </c>
      <c r="L23" s="24">
        <v>7</v>
      </c>
    </row>
    <row r="24" spans="1:12">
      <c r="A24" s="23" t="s">
        <v>138</v>
      </c>
      <c r="B24" s="24">
        <v>142</v>
      </c>
      <c r="C24" s="24">
        <v>5</v>
      </c>
      <c r="D24" s="24">
        <v>65</v>
      </c>
      <c r="E24" s="24">
        <v>20</v>
      </c>
      <c r="F24" s="24">
        <v>9</v>
      </c>
      <c r="G24" s="24">
        <v>25</v>
      </c>
      <c r="H24" s="24">
        <v>12</v>
      </c>
      <c r="I24" s="24">
        <v>5</v>
      </c>
      <c r="J24" s="24">
        <v>9</v>
      </c>
      <c r="K24" s="24">
        <v>7</v>
      </c>
      <c r="L24" s="24">
        <v>11</v>
      </c>
    </row>
    <row r="25" spans="1:12">
      <c r="A25" s="23" t="s">
        <v>139</v>
      </c>
      <c r="B25" s="24">
        <v>170</v>
      </c>
      <c r="C25" s="24">
        <v>8</v>
      </c>
      <c r="D25" s="24">
        <v>80</v>
      </c>
      <c r="E25" s="24">
        <v>29</v>
      </c>
      <c r="F25" s="24">
        <v>15</v>
      </c>
      <c r="G25" s="24">
        <v>39</v>
      </c>
      <c r="H25" s="24">
        <v>18</v>
      </c>
      <c r="I25" s="24">
        <v>7</v>
      </c>
      <c r="J25" s="24">
        <v>13</v>
      </c>
      <c r="K25" s="24">
        <v>11</v>
      </c>
      <c r="L25" s="24">
        <v>9</v>
      </c>
    </row>
    <row r="26" spans="1:12">
      <c r="A26" s="23" t="s">
        <v>140</v>
      </c>
      <c r="B26" s="24">
        <v>192</v>
      </c>
      <c r="C26" s="24">
        <v>6</v>
      </c>
      <c r="D26" s="24">
        <v>75</v>
      </c>
      <c r="E26" s="24">
        <v>36</v>
      </c>
      <c r="F26" s="24">
        <v>19</v>
      </c>
      <c r="G26" s="24">
        <v>48</v>
      </c>
      <c r="H26" s="24">
        <v>26</v>
      </c>
      <c r="I26" s="24">
        <v>3</v>
      </c>
      <c r="J26" s="24">
        <v>10</v>
      </c>
      <c r="K26" s="24">
        <v>13</v>
      </c>
      <c r="L26" s="24">
        <v>19</v>
      </c>
    </row>
    <row r="27" spans="1:12">
      <c r="A27" s="23" t="s">
        <v>141</v>
      </c>
      <c r="B27" s="24">
        <v>1405</v>
      </c>
      <c r="C27" s="24">
        <v>145</v>
      </c>
      <c r="D27" s="24">
        <v>630</v>
      </c>
      <c r="E27" s="24">
        <v>249</v>
      </c>
      <c r="F27" s="24">
        <v>105</v>
      </c>
      <c r="G27" s="24">
        <v>285</v>
      </c>
      <c r="H27" s="24">
        <v>174</v>
      </c>
      <c r="I27" s="24">
        <v>50</v>
      </c>
      <c r="J27" s="24">
        <v>92</v>
      </c>
      <c r="K27" s="24">
        <v>64</v>
      </c>
      <c r="L27" s="24">
        <v>106</v>
      </c>
    </row>
    <row r="28" spans="1:12">
      <c r="A28" s="23" t="s">
        <v>142</v>
      </c>
      <c r="B28" s="24">
        <v>343</v>
      </c>
      <c r="C28" s="24">
        <v>34</v>
      </c>
      <c r="D28" s="24">
        <v>169</v>
      </c>
      <c r="E28" s="24">
        <v>49</v>
      </c>
      <c r="F28" s="24">
        <v>28</v>
      </c>
      <c r="G28" s="24">
        <v>68</v>
      </c>
      <c r="H28" s="24">
        <v>39</v>
      </c>
      <c r="I28" s="24">
        <v>13</v>
      </c>
      <c r="J28" s="24">
        <v>30</v>
      </c>
      <c r="K28" s="24">
        <v>12</v>
      </c>
      <c r="L28" s="24">
        <v>26</v>
      </c>
    </row>
    <row r="29" spans="1:12">
      <c r="A29" s="23" t="s">
        <v>128</v>
      </c>
      <c r="B29" s="24">
        <v>40</v>
      </c>
      <c r="C29" s="24">
        <v>1</v>
      </c>
      <c r="D29" s="24">
        <v>16</v>
      </c>
      <c r="E29" s="24">
        <v>6</v>
      </c>
      <c r="F29" s="24">
        <v>5</v>
      </c>
      <c r="G29" s="24">
        <v>9</v>
      </c>
      <c r="H29" s="24">
        <v>3</v>
      </c>
      <c r="I29" s="24">
        <v>5</v>
      </c>
      <c r="J29" s="24">
        <v>4</v>
      </c>
      <c r="K29" s="24">
        <v>2</v>
      </c>
      <c r="L29" s="24">
        <v>4</v>
      </c>
    </row>
    <row r="30" spans="1:12">
      <c r="A30" s="8" t="s">
        <v>143</v>
      </c>
      <c r="B30" s="8"/>
      <c r="C30" s="8"/>
      <c r="D30" s="8"/>
      <c r="E30" s="8"/>
      <c r="F30" s="8"/>
      <c r="G30" s="8"/>
      <c r="H30" s="8"/>
      <c r="I30" s="8"/>
      <c r="J30" s="8"/>
      <c r="K30" s="8"/>
      <c r="L30" s="8"/>
    </row>
    <row r="31" spans="1:12">
      <c r="A31" s="23" t="s">
        <v>144</v>
      </c>
      <c r="B31" s="24">
        <v>429</v>
      </c>
      <c r="C31" s="24">
        <v>35</v>
      </c>
      <c r="D31" s="24">
        <v>196</v>
      </c>
      <c r="E31" s="24">
        <v>74</v>
      </c>
      <c r="F31" s="24">
        <v>33</v>
      </c>
      <c r="G31" s="24">
        <v>88</v>
      </c>
      <c r="H31" s="24">
        <v>52</v>
      </c>
      <c r="I31" s="24">
        <v>23</v>
      </c>
      <c r="J31" s="24">
        <v>34</v>
      </c>
      <c r="K31" s="24">
        <v>15</v>
      </c>
      <c r="L31" s="24">
        <v>39</v>
      </c>
    </row>
    <row r="32" spans="1:12">
      <c r="A32" s="23" t="s">
        <v>145</v>
      </c>
      <c r="B32" s="24">
        <v>319</v>
      </c>
      <c r="C32" s="24">
        <v>37</v>
      </c>
      <c r="D32" s="24">
        <v>151</v>
      </c>
      <c r="E32" s="24">
        <v>60</v>
      </c>
      <c r="F32" s="24">
        <v>20</v>
      </c>
      <c r="G32" s="24">
        <v>77</v>
      </c>
      <c r="H32" s="24">
        <v>43</v>
      </c>
      <c r="I32" s="24">
        <v>13</v>
      </c>
      <c r="J32" s="24">
        <v>30</v>
      </c>
      <c r="K32" s="24">
        <v>8</v>
      </c>
      <c r="L32" s="24">
        <v>21</v>
      </c>
    </row>
    <row r="33" spans="1:12">
      <c r="A33" s="23" t="s">
        <v>146</v>
      </c>
      <c r="B33" s="24">
        <v>504</v>
      </c>
      <c r="C33" s="24">
        <v>62</v>
      </c>
      <c r="D33" s="24">
        <v>236</v>
      </c>
      <c r="E33" s="24">
        <v>90</v>
      </c>
      <c r="F33" s="24">
        <v>37</v>
      </c>
      <c r="G33" s="24">
        <v>116</v>
      </c>
      <c r="H33" s="24">
        <v>75</v>
      </c>
      <c r="I33" s="24">
        <v>25</v>
      </c>
      <c r="J33" s="24">
        <v>46</v>
      </c>
      <c r="K33" s="24">
        <v>15</v>
      </c>
      <c r="L33" s="24">
        <v>31</v>
      </c>
    </row>
    <row r="34" spans="1:12">
      <c r="A34" s="23" t="s">
        <v>147</v>
      </c>
      <c r="B34" s="24">
        <v>143</v>
      </c>
      <c r="C34" s="24">
        <v>11</v>
      </c>
      <c r="D34" s="24">
        <v>71</v>
      </c>
      <c r="E34" s="24">
        <v>20</v>
      </c>
      <c r="F34" s="24">
        <v>11</v>
      </c>
      <c r="G34" s="24">
        <v>32</v>
      </c>
      <c r="H34" s="24">
        <v>19</v>
      </c>
      <c r="I34" s="24">
        <v>8</v>
      </c>
      <c r="J34" s="24">
        <v>13</v>
      </c>
      <c r="K34" s="24">
        <v>3</v>
      </c>
      <c r="L34" s="24">
        <v>13</v>
      </c>
    </row>
    <row r="35" spans="1:12">
      <c r="A35" s="23" t="s">
        <v>148</v>
      </c>
      <c r="B35" s="24">
        <v>168</v>
      </c>
      <c r="C35" s="24">
        <v>18</v>
      </c>
      <c r="D35" s="24">
        <v>80</v>
      </c>
      <c r="E35" s="24">
        <v>20</v>
      </c>
      <c r="F35" s="24">
        <v>11</v>
      </c>
      <c r="G35" s="24">
        <v>30</v>
      </c>
      <c r="H35" s="24">
        <v>20</v>
      </c>
      <c r="I35" s="24">
        <v>11</v>
      </c>
      <c r="J35" s="24">
        <v>11</v>
      </c>
      <c r="K35" s="24">
        <v>6</v>
      </c>
      <c r="L35" s="24">
        <v>16</v>
      </c>
    </row>
    <row r="36" spans="1:12">
      <c r="A36" s="23" t="s">
        <v>149</v>
      </c>
      <c r="B36" s="24">
        <v>1270</v>
      </c>
      <c r="C36" s="24">
        <v>133</v>
      </c>
      <c r="D36" s="24">
        <v>565</v>
      </c>
      <c r="E36" s="24">
        <v>233</v>
      </c>
      <c r="F36" s="24">
        <v>93</v>
      </c>
      <c r="G36" s="24">
        <v>271</v>
      </c>
      <c r="H36" s="24">
        <v>161</v>
      </c>
      <c r="I36" s="24">
        <v>48</v>
      </c>
      <c r="J36" s="24">
        <v>94</v>
      </c>
      <c r="K36" s="24">
        <v>45</v>
      </c>
      <c r="L36" s="24">
        <v>101</v>
      </c>
    </row>
    <row r="37" spans="1:12">
      <c r="A37" s="23" t="s">
        <v>150</v>
      </c>
      <c r="B37" s="24">
        <v>1642</v>
      </c>
      <c r="C37" s="24">
        <v>158</v>
      </c>
      <c r="D37" s="24">
        <v>743</v>
      </c>
      <c r="E37" s="24">
        <v>296</v>
      </c>
      <c r="F37" s="24">
        <v>129</v>
      </c>
      <c r="G37" s="24">
        <v>350</v>
      </c>
      <c r="H37" s="24">
        <v>206</v>
      </c>
      <c r="I37" s="24">
        <v>55</v>
      </c>
      <c r="J37" s="24">
        <v>108</v>
      </c>
      <c r="K37" s="24">
        <v>72</v>
      </c>
      <c r="L37" s="24">
        <v>115</v>
      </c>
    </row>
    <row r="38" spans="1:12">
      <c r="A38" s="23" t="s">
        <v>151</v>
      </c>
      <c r="B38" s="24">
        <v>2266</v>
      </c>
      <c r="C38" s="24">
        <v>194</v>
      </c>
      <c r="D38" s="24">
        <v>1031</v>
      </c>
      <c r="E38" s="24">
        <v>368</v>
      </c>
      <c r="F38" s="24">
        <v>184</v>
      </c>
      <c r="G38" s="24">
        <v>479</v>
      </c>
      <c r="H38" s="24">
        <v>274</v>
      </c>
      <c r="I38" s="24">
        <v>82</v>
      </c>
      <c r="J38" s="24">
        <v>144</v>
      </c>
      <c r="K38" s="24">
        <v>126</v>
      </c>
      <c r="L38" s="24">
        <v>169</v>
      </c>
    </row>
    <row r="39" spans="1:12">
      <c r="A39" s="23" t="s">
        <v>152</v>
      </c>
      <c r="B39" s="24">
        <v>121</v>
      </c>
      <c r="C39" s="24">
        <v>8</v>
      </c>
      <c r="D39" s="24">
        <v>53</v>
      </c>
      <c r="E39" s="24">
        <v>17</v>
      </c>
      <c r="F39" s="24">
        <v>10</v>
      </c>
      <c r="G39" s="24">
        <v>30</v>
      </c>
      <c r="H39" s="24">
        <v>13</v>
      </c>
      <c r="I39" s="24">
        <v>4</v>
      </c>
      <c r="J39" s="24">
        <v>5</v>
      </c>
      <c r="K39" s="24">
        <v>22</v>
      </c>
      <c r="L39" s="24">
        <v>9</v>
      </c>
    </row>
    <row r="40" spans="1:12">
      <c r="A40" s="23" t="s">
        <v>128</v>
      </c>
      <c r="B40" s="24">
        <v>46</v>
      </c>
      <c r="C40" s="24">
        <v>2</v>
      </c>
      <c r="D40" s="24">
        <v>13</v>
      </c>
      <c r="E40" s="24">
        <v>6</v>
      </c>
      <c r="F40" s="24">
        <v>6</v>
      </c>
      <c r="G40" s="24">
        <v>11</v>
      </c>
      <c r="H40" s="24">
        <v>3</v>
      </c>
      <c r="I40" s="24">
        <v>5</v>
      </c>
      <c r="J40" s="24">
        <v>3</v>
      </c>
      <c r="K40" s="24">
        <v>2</v>
      </c>
      <c r="L40" s="24">
        <v>7</v>
      </c>
    </row>
    <row r="41" spans="1:12">
      <c r="A41" s="8" t="s">
        <v>153</v>
      </c>
      <c r="B41" s="8"/>
      <c r="C41" s="8"/>
      <c r="D41" s="8"/>
      <c r="E41" s="8"/>
      <c r="F41" s="8"/>
      <c r="G41" s="8"/>
      <c r="H41" s="8"/>
      <c r="I41" s="8"/>
      <c r="J41" s="8"/>
      <c r="K41" s="8"/>
      <c r="L41" s="8"/>
    </row>
    <row r="42" spans="1:12">
      <c r="A42" s="23" t="s">
        <v>154</v>
      </c>
      <c r="B42" s="24">
        <v>1344</v>
      </c>
      <c r="C42" s="24">
        <v>135</v>
      </c>
      <c r="D42" s="24">
        <v>613</v>
      </c>
      <c r="E42" s="24">
        <v>246</v>
      </c>
      <c r="F42" s="24">
        <v>111</v>
      </c>
      <c r="G42" s="24">
        <v>296</v>
      </c>
      <c r="H42" s="24">
        <v>163</v>
      </c>
      <c r="I42" s="24">
        <v>57</v>
      </c>
      <c r="J42" s="24">
        <v>107</v>
      </c>
      <c r="K42" s="24">
        <v>42</v>
      </c>
      <c r="L42" s="24">
        <v>102</v>
      </c>
    </row>
    <row r="43" spans="1:12">
      <c r="A43" s="23" t="s">
        <v>155</v>
      </c>
      <c r="B43" s="24">
        <v>1107</v>
      </c>
      <c r="C43" s="24">
        <v>119</v>
      </c>
      <c r="D43" s="24">
        <v>510</v>
      </c>
      <c r="E43" s="24">
        <v>197</v>
      </c>
      <c r="F43" s="24">
        <v>91</v>
      </c>
      <c r="G43" s="24">
        <v>221</v>
      </c>
      <c r="H43" s="24">
        <v>135</v>
      </c>
      <c r="I43" s="24">
        <v>58</v>
      </c>
      <c r="J43" s="24">
        <v>96</v>
      </c>
      <c r="K43" s="24">
        <v>44</v>
      </c>
      <c r="L43" s="24">
        <v>67</v>
      </c>
    </row>
    <row r="44" spans="1:12">
      <c r="A44" s="23" t="s">
        <v>156</v>
      </c>
      <c r="B44" s="24">
        <v>1006</v>
      </c>
      <c r="C44" s="24">
        <v>79</v>
      </c>
      <c r="D44" s="24">
        <v>444</v>
      </c>
      <c r="E44" s="24">
        <v>161</v>
      </c>
      <c r="F44" s="24">
        <v>95</v>
      </c>
      <c r="G44" s="24">
        <v>258</v>
      </c>
      <c r="H44" s="24">
        <v>113</v>
      </c>
      <c r="I44" s="24">
        <v>37</v>
      </c>
      <c r="J44" s="24">
        <v>58</v>
      </c>
      <c r="K44" s="24">
        <v>60</v>
      </c>
      <c r="L44" s="24">
        <v>77</v>
      </c>
    </row>
    <row r="45" spans="1:12">
      <c r="A45" s="23" t="s">
        <v>157</v>
      </c>
      <c r="B45" s="24">
        <v>541</v>
      </c>
      <c r="C45" s="24">
        <v>59</v>
      </c>
      <c r="D45" s="24">
        <v>194</v>
      </c>
      <c r="E45" s="24">
        <v>104</v>
      </c>
      <c r="F45" s="24">
        <v>74</v>
      </c>
      <c r="G45" s="24">
        <v>160</v>
      </c>
      <c r="H45" s="24">
        <v>105</v>
      </c>
      <c r="I45" s="24">
        <v>13</v>
      </c>
      <c r="J45" s="24">
        <v>32</v>
      </c>
      <c r="K45" s="24">
        <v>31</v>
      </c>
      <c r="L45" s="24">
        <v>33</v>
      </c>
    </row>
    <row r="46" spans="1:12">
      <c r="A46" s="23" t="s">
        <v>158</v>
      </c>
      <c r="B46" s="24">
        <v>1510</v>
      </c>
      <c r="C46" s="24">
        <v>151</v>
      </c>
      <c r="D46" s="24">
        <v>653</v>
      </c>
      <c r="E46" s="24">
        <v>275</v>
      </c>
      <c r="F46" s="24">
        <v>137</v>
      </c>
      <c r="G46" s="24">
        <v>349</v>
      </c>
      <c r="H46" s="24">
        <v>209</v>
      </c>
      <c r="I46" s="24">
        <v>53</v>
      </c>
      <c r="J46" s="24">
        <v>98</v>
      </c>
      <c r="K46" s="24">
        <v>74</v>
      </c>
      <c r="L46" s="24">
        <v>93</v>
      </c>
    </row>
    <row r="47" spans="1:12">
      <c r="A47" s="23" t="s">
        <v>159</v>
      </c>
      <c r="B47" s="24">
        <v>1011</v>
      </c>
      <c r="C47" s="24">
        <v>91</v>
      </c>
      <c r="D47" s="24">
        <v>437</v>
      </c>
      <c r="E47" s="24">
        <v>212</v>
      </c>
      <c r="F47" s="24">
        <v>91</v>
      </c>
      <c r="G47" s="24">
        <v>225</v>
      </c>
      <c r="H47" s="24">
        <v>128</v>
      </c>
      <c r="I47" s="24">
        <v>34</v>
      </c>
      <c r="J47" s="24">
        <v>62</v>
      </c>
      <c r="K47" s="24">
        <v>53</v>
      </c>
      <c r="L47" s="24">
        <v>53</v>
      </c>
    </row>
    <row r="48" spans="1:12">
      <c r="A48" s="23" t="s">
        <v>160</v>
      </c>
      <c r="B48" s="24">
        <v>1234</v>
      </c>
      <c r="C48" s="24">
        <v>120</v>
      </c>
      <c r="D48" s="24">
        <v>541</v>
      </c>
      <c r="E48" s="24">
        <v>243</v>
      </c>
      <c r="F48" s="24">
        <v>112</v>
      </c>
      <c r="G48" s="24">
        <v>285</v>
      </c>
      <c r="H48" s="24">
        <v>172</v>
      </c>
      <c r="I48" s="24">
        <v>34</v>
      </c>
      <c r="J48" s="24">
        <v>84</v>
      </c>
      <c r="K48" s="24">
        <v>55</v>
      </c>
      <c r="L48" s="24">
        <v>75</v>
      </c>
    </row>
    <row r="49" spans="1:12">
      <c r="A49" s="23" t="s">
        <v>161</v>
      </c>
      <c r="B49" s="24">
        <v>443</v>
      </c>
      <c r="C49" s="24">
        <v>48</v>
      </c>
      <c r="D49" s="24">
        <v>201</v>
      </c>
      <c r="E49" s="24">
        <v>84</v>
      </c>
      <c r="F49" s="24">
        <v>42</v>
      </c>
      <c r="G49" s="24">
        <v>94</v>
      </c>
      <c r="H49" s="24">
        <v>53</v>
      </c>
      <c r="I49" s="24">
        <v>17</v>
      </c>
      <c r="J49" s="24">
        <v>36</v>
      </c>
      <c r="K49" s="24">
        <v>17</v>
      </c>
      <c r="L49" s="24">
        <v>37</v>
      </c>
    </row>
    <row r="50" spans="1:12">
      <c r="A50" s="23" t="s">
        <v>162</v>
      </c>
      <c r="B50" s="24">
        <v>1237</v>
      </c>
      <c r="C50" s="24">
        <v>124</v>
      </c>
      <c r="D50" s="24">
        <v>537</v>
      </c>
      <c r="E50" s="24">
        <v>250</v>
      </c>
      <c r="F50" s="24">
        <v>104</v>
      </c>
      <c r="G50" s="24">
        <v>261</v>
      </c>
      <c r="H50" s="24">
        <v>159</v>
      </c>
      <c r="I50" s="24">
        <v>45</v>
      </c>
      <c r="J50" s="24">
        <v>95</v>
      </c>
      <c r="K50" s="24">
        <v>54</v>
      </c>
      <c r="L50" s="24">
        <v>80</v>
      </c>
    </row>
    <row r="51" spans="1:12">
      <c r="A51" s="23" t="s">
        <v>152</v>
      </c>
      <c r="B51" s="24">
        <v>81</v>
      </c>
      <c r="C51" s="24">
        <v>2</v>
      </c>
      <c r="D51" s="24">
        <v>29</v>
      </c>
      <c r="E51" s="24">
        <v>10</v>
      </c>
      <c r="F51" s="24">
        <v>12</v>
      </c>
      <c r="G51" s="24">
        <v>17</v>
      </c>
      <c r="H51" s="24">
        <v>7</v>
      </c>
      <c r="I51" s="24">
        <v>4</v>
      </c>
      <c r="J51" s="24">
        <v>5</v>
      </c>
      <c r="K51" s="24">
        <v>26</v>
      </c>
      <c r="L51" s="24">
        <v>6</v>
      </c>
    </row>
    <row r="52" spans="1:12">
      <c r="A52" s="23" t="s">
        <v>163</v>
      </c>
      <c r="B52" s="24">
        <v>67</v>
      </c>
      <c r="C52" s="24">
        <v>3</v>
      </c>
      <c r="D52" s="24">
        <v>30</v>
      </c>
      <c r="E52" s="24">
        <v>4</v>
      </c>
      <c r="F52" s="24">
        <v>4</v>
      </c>
      <c r="G52" s="24">
        <v>12</v>
      </c>
      <c r="H52" s="24">
        <v>5</v>
      </c>
      <c r="I52" s="24">
        <v>2</v>
      </c>
      <c r="J52" s="24">
        <v>6</v>
      </c>
      <c r="K52" s="24">
        <v>9</v>
      </c>
      <c r="L52" s="24">
        <v>5</v>
      </c>
    </row>
    <row r="53" spans="1:12">
      <c r="A53" s="23" t="s">
        <v>128</v>
      </c>
      <c r="B53" s="24">
        <v>52</v>
      </c>
      <c r="C53" s="24">
        <v>2</v>
      </c>
      <c r="D53" s="24">
        <v>13</v>
      </c>
      <c r="E53" s="24">
        <v>6</v>
      </c>
      <c r="F53" s="24">
        <v>5</v>
      </c>
      <c r="G53" s="24">
        <v>10</v>
      </c>
      <c r="H53" s="24">
        <v>3</v>
      </c>
      <c r="I53" s="24">
        <v>6</v>
      </c>
      <c r="J53" s="24">
        <v>3</v>
      </c>
      <c r="K53" s="24">
        <v>1</v>
      </c>
      <c r="L53" s="24">
        <v>16</v>
      </c>
    </row>
    <row r="54" spans="1:12">
      <c r="A54" s="8" t="s">
        <v>164</v>
      </c>
      <c r="B54" s="8"/>
      <c r="C54" s="8"/>
      <c r="D54" s="8"/>
      <c r="E54" s="8"/>
      <c r="F54" s="8"/>
      <c r="G54" s="8"/>
      <c r="H54" s="8"/>
      <c r="I54" s="8"/>
      <c r="J54" s="8"/>
      <c r="K54" s="8"/>
      <c r="L54" s="8"/>
    </row>
    <row r="55" spans="1:12">
      <c r="A55" s="23" t="s">
        <v>165</v>
      </c>
      <c r="B55" s="24">
        <v>209</v>
      </c>
      <c r="C55" s="24">
        <v>20</v>
      </c>
      <c r="D55" s="24">
        <v>95</v>
      </c>
      <c r="E55" s="24">
        <v>36</v>
      </c>
      <c r="F55" s="24">
        <v>14</v>
      </c>
      <c r="G55" s="24">
        <v>44</v>
      </c>
      <c r="H55" s="24">
        <v>32</v>
      </c>
      <c r="I55" s="24">
        <v>9</v>
      </c>
      <c r="J55" s="24">
        <v>22</v>
      </c>
      <c r="K55" s="24">
        <v>6</v>
      </c>
      <c r="L55" s="24">
        <v>14</v>
      </c>
    </row>
    <row r="56" spans="1:12">
      <c r="A56" s="23" t="s">
        <v>166</v>
      </c>
      <c r="B56" s="24">
        <v>1043</v>
      </c>
      <c r="C56" s="24">
        <v>96</v>
      </c>
      <c r="D56" s="24">
        <v>471</v>
      </c>
      <c r="E56" s="24">
        <v>181</v>
      </c>
      <c r="F56" s="24">
        <v>83</v>
      </c>
      <c r="G56" s="24">
        <v>210</v>
      </c>
      <c r="H56" s="24">
        <v>136</v>
      </c>
      <c r="I56" s="24">
        <v>41</v>
      </c>
      <c r="J56" s="24">
        <v>69</v>
      </c>
      <c r="K56" s="24">
        <v>45</v>
      </c>
      <c r="L56" s="24">
        <v>80</v>
      </c>
    </row>
    <row r="57" spans="1:12">
      <c r="A57" s="23" t="s">
        <v>167</v>
      </c>
      <c r="B57" s="24">
        <v>963</v>
      </c>
      <c r="C57" s="24">
        <v>82</v>
      </c>
      <c r="D57" s="24">
        <v>429</v>
      </c>
      <c r="E57" s="24">
        <v>153</v>
      </c>
      <c r="F57" s="24">
        <v>82</v>
      </c>
      <c r="G57" s="24">
        <v>205</v>
      </c>
      <c r="H57" s="24">
        <v>102</v>
      </c>
      <c r="I57" s="24">
        <v>41</v>
      </c>
      <c r="J57" s="24">
        <v>53</v>
      </c>
      <c r="K57" s="24">
        <v>58</v>
      </c>
      <c r="L57" s="24">
        <v>69</v>
      </c>
    </row>
    <row r="58" spans="1:12">
      <c r="A58" s="23" t="s">
        <v>168</v>
      </c>
      <c r="B58" s="24">
        <v>338</v>
      </c>
      <c r="C58" s="24">
        <v>21</v>
      </c>
      <c r="D58" s="24">
        <v>149</v>
      </c>
      <c r="E58" s="24">
        <v>35</v>
      </c>
      <c r="F58" s="24">
        <v>27</v>
      </c>
      <c r="G58" s="24">
        <v>80</v>
      </c>
      <c r="H58" s="24">
        <v>26</v>
      </c>
      <c r="I58" s="24">
        <v>9</v>
      </c>
      <c r="J58" s="24">
        <v>21</v>
      </c>
      <c r="K58" s="24">
        <v>36</v>
      </c>
      <c r="L58" s="24">
        <v>24</v>
      </c>
    </row>
    <row r="59" spans="1:12">
      <c r="A59" s="23" t="s">
        <v>169</v>
      </c>
      <c r="B59" s="24">
        <v>94</v>
      </c>
      <c r="C59" s="24">
        <v>3</v>
      </c>
      <c r="D59" s="24">
        <v>35</v>
      </c>
      <c r="E59" s="24">
        <v>13</v>
      </c>
      <c r="F59" s="24">
        <v>12</v>
      </c>
      <c r="G59" s="24">
        <v>22</v>
      </c>
      <c r="H59" s="24">
        <v>12</v>
      </c>
      <c r="I59" s="24">
        <v>2</v>
      </c>
      <c r="J59" s="24">
        <v>3</v>
      </c>
      <c r="K59" s="24">
        <v>13</v>
      </c>
      <c r="L59" s="24">
        <v>6</v>
      </c>
    </row>
    <row r="60" spans="1:12">
      <c r="A60" s="23" t="s">
        <v>128</v>
      </c>
      <c r="B60" s="24">
        <v>30</v>
      </c>
      <c r="C60" s="24">
        <v>0</v>
      </c>
      <c r="D60" s="24">
        <v>12</v>
      </c>
      <c r="E60" s="24">
        <v>1</v>
      </c>
      <c r="F60" s="24">
        <v>0</v>
      </c>
      <c r="G60" s="24">
        <v>1</v>
      </c>
      <c r="H60" s="24">
        <v>1</v>
      </c>
      <c r="I60" s="24">
        <v>1</v>
      </c>
      <c r="J60" s="24">
        <v>1</v>
      </c>
      <c r="K60" s="24">
        <v>5</v>
      </c>
      <c r="L60" s="24">
        <v>10</v>
      </c>
    </row>
    <row r="61" spans="1:12">
      <c r="A61" s="8" t="s">
        <v>170</v>
      </c>
      <c r="B61" s="8"/>
      <c r="C61" s="8"/>
      <c r="D61" s="8"/>
      <c r="E61" s="8"/>
      <c r="F61" s="8"/>
      <c r="G61" s="8"/>
      <c r="H61" s="8"/>
      <c r="I61" s="8"/>
      <c r="J61" s="8"/>
      <c r="K61" s="8"/>
      <c r="L61" s="8"/>
    </row>
    <row r="62" spans="1:12">
      <c r="A62" s="23" t="s">
        <v>171</v>
      </c>
      <c r="B62" s="24">
        <v>386</v>
      </c>
      <c r="C62" s="24">
        <v>23</v>
      </c>
      <c r="D62" s="24">
        <v>167</v>
      </c>
      <c r="E62" s="24">
        <v>55</v>
      </c>
      <c r="F62" s="24">
        <v>44</v>
      </c>
      <c r="G62" s="24">
        <v>95</v>
      </c>
      <c r="H62" s="24">
        <v>43</v>
      </c>
      <c r="I62" s="24">
        <v>18</v>
      </c>
      <c r="J62" s="24">
        <v>19</v>
      </c>
      <c r="K62" s="24">
        <v>34</v>
      </c>
      <c r="L62" s="24">
        <v>36</v>
      </c>
    </row>
    <row r="63" spans="1:12">
      <c r="A63" s="23" t="s">
        <v>172</v>
      </c>
      <c r="B63" s="24">
        <v>919</v>
      </c>
      <c r="C63" s="24">
        <v>79</v>
      </c>
      <c r="D63" s="24">
        <v>386</v>
      </c>
      <c r="E63" s="24">
        <v>139</v>
      </c>
      <c r="F63" s="24">
        <v>92</v>
      </c>
      <c r="G63" s="24">
        <v>250</v>
      </c>
      <c r="H63" s="24">
        <v>128</v>
      </c>
      <c r="I63" s="24">
        <v>37</v>
      </c>
      <c r="J63" s="24">
        <v>56</v>
      </c>
      <c r="K63" s="24">
        <v>47</v>
      </c>
      <c r="L63" s="24">
        <v>66</v>
      </c>
    </row>
    <row r="64" spans="1:12">
      <c r="A64" s="23" t="s">
        <v>173</v>
      </c>
      <c r="B64" s="24">
        <v>978</v>
      </c>
      <c r="C64" s="24">
        <v>75</v>
      </c>
      <c r="D64" s="24">
        <v>467</v>
      </c>
      <c r="E64" s="24">
        <v>167</v>
      </c>
      <c r="F64" s="24">
        <v>69</v>
      </c>
      <c r="G64" s="24">
        <v>171</v>
      </c>
      <c r="H64" s="24">
        <v>107</v>
      </c>
      <c r="I64" s="24">
        <v>36</v>
      </c>
      <c r="J64" s="24">
        <v>65</v>
      </c>
      <c r="K64" s="24">
        <v>55</v>
      </c>
      <c r="L64" s="24">
        <v>57</v>
      </c>
    </row>
    <row r="65" spans="1:12">
      <c r="A65" s="23" t="s">
        <v>174</v>
      </c>
      <c r="B65" s="24">
        <v>347</v>
      </c>
      <c r="C65" s="24">
        <v>44</v>
      </c>
      <c r="D65" s="24">
        <v>159</v>
      </c>
      <c r="E65" s="24">
        <v>55</v>
      </c>
      <c r="F65" s="24">
        <v>12</v>
      </c>
      <c r="G65" s="24">
        <v>42</v>
      </c>
      <c r="H65" s="24">
        <v>30</v>
      </c>
      <c r="I65" s="24">
        <v>9</v>
      </c>
      <c r="J65" s="24">
        <v>25</v>
      </c>
      <c r="K65" s="24">
        <v>21</v>
      </c>
      <c r="L65" s="24">
        <v>29</v>
      </c>
    </row>
    <row r="66" spans="1:12">
      <c r="A66" s="23" t="s">
        <v>128</v>
      </c>
      <c r="B66" s="24">
        <v>47</v>
      </c>
      <c r="C66" s="24">
        <v>1</v>
      </c>
      <c r="D66" s="24">
        <v>12</v>
      </c>
      <c r="E66" s="24">
        <v>3</v>
      </c>
      <c r="F66" s="24">
        <v>1</v>
      </c>
      <c r="G66" s="24">
        <v>4</v>
      </c>
      <c r="H66" s="24">
        <v>1</v>
      </c>
      <c r="I66" s="24">
        <v>3</v>
      </c>
      <c r="J66" s="24">
        <v>4</v>
      </c>
      <c r="K66" s="24">
        <v>6</v>
      </c>
      <c r="L66" s="24">
        <v>15</v>
      </c>
    </row>
    <row r="67" spans="1:12">
      <c r="A67" s="8" t="s">
        <v>175</v>
      </c>
      <c r="B67" s="8"/>
      <c r="C67" s="8"/>
      <c r="D67" s="8"/>
      <c r="E67" s="8"/>
      <c r="F67" s="8"/>
      <c r="G67" s="8"/>
      <c r="H67" s="8"/>
      <c r="I67" s="8"/>
      <c r="J67" s="8"/>
      <c r="K67" s="8"/>
      <c r="L67" s="8"/>
    </row>
    <row r="68" spans="1:12">
      <c r="A68" s="23" t="s">
        <v>176</v>
      </c>
      <c r="B68" s="24">
        <v>425</v>
      </c>
      <c r="C68" s="24">
        <v>49</v>
      </c>
      <c r="D68" s="24">
        <v>187</v>
      </c>
      <c r="E68" s="24">
        <v>81</v>
      </c>
      <c r="F68" s="24">
        <v>47</v>
      </c>
      <c r="G68" s="24">
        <v>103</v>
      </c>
      <c r="H68" s="24">
        <v>66</v>
      </c>
      <c r="I68" s="24">
        <v>11</v>
      </c>
      <c r="J68" s="24">
        <v>28</v>
      </c>
      <c r="K68" s="24">
        <v>13</v>
      </c>
      <c r="L68" s="24">
        <v>18</v>
      </c>
    </row>
    <row r="69" spans="1:12">
      <c r="A69" s="23" t="s">
        <v>177</v>
      </c>
      <c r="B69" s="24">
        <v>811</v>
      </c>
      <c r="C69" s="24">
        <v>71</v>
      </c>
      <c r="D69" s="24">
        <v>365</v>
      </c>
      <c r="E69" s="24">
        <v>134</v>
      </c>
      <c r="F69" s="24">
        <v>78</v>
      </c>
      <c r="G69" s="24">
        <v>191</v>
      </c>
      <c r="H69" s="24">
        <v>124</v>
      </c>
      <c r="I69" s="24">
        <v>37</v>
      </c>
      <c r="J69" s="24">
        <v>57</v>
      </c>
      <c r="K69" s="24">
        <v>27</v>
      </c>
      <c r="L69" s="24">
        <v>62</v>
      </c>
    </row>
    <row r="70" spans="1:12">
      <c r="A70" s="23" t="s">
        <v>178</v>
      </c>
      <c r="B70" s="24">
        <v>207</v>
      </c>
      <c r="C70" s="24">
        <v>23</v>
      </c>
      <c r="D70" s="24">
        <v>96</v>
      </c>
      <c r="E70" s="24">
        <v>39</v>
      </c>
      <c r="F70" s="24">
        <v>16</v>
      </c>
      <c r="G70" s="24">
        <v>41</v>
      </c>
      <c r="H70" s="24">
        <v>36</v>
      </c>
      <c r="I70" s="24">
        <v>13</v>
      </c>
      <c r="J70" s="24">
        <v>13</v>
      </c>
      <c r="K70" s="24">
        <v>10</v>
      </c>
      <c r="L70" s="24">
        <v>10</v>
      </c>
    </row>
    <row r="71" spans="1:12">
      <c r="A71" s="23" t="s">
        <v>179</v>
      </c>
      <c r="B71" s="24">
        <v>154</v>
      </c>
      <c r="C71" s="24">
        <v>17</v>
      </c>
      <c r="D71" s="24">
        <v>61</v>
      </c>
      <c r="E71" s="24">
        <v>41</v>
      </c>
      <c r="F71" s="24">
        <v>13</v>
      </c>
      <c r="G71" s="24">
        <v>27</v>
      </c>
      <c r="H71" s="24">
        <v>25</v>
      </c>
      <c r="I71" s="24">
        <v>3</v>
      </c>
      <c r="J71" s="24">
        <v>9</v>
      </c>
      <c r="K71" s="24">
        <v>4</v>
      </c>
      <c r="L71" s="24">
        <v>10</v>
      </c>
    </row>
    <row r="72" spans="1:12">
      <c r="A72" s="23" t="s">
        <v>180</v>
      </c>
      <c r="B72" s="24">
        <v>318</v>
      </c>
      <c r="C72" s="24">
        <v>32</v>
      </c>
      <c r="D72" s="24">
        <v>134</v>
      </c>
      <c r="E72" s="24">
        <v>77</v>
      </c>
      <c r="F72" s="24">
        <v>22</v>
      </c>
      <c r="G72" s="24">
        <v>63</v>
      </c>
      <c r="H72" s="24">
        <v>41</v>
      </c>
      <c r="I72" s="24">
        <v>10</v>
      </c>
      <c r="J72" s="24">
        <v>30</v>
      </c>
      <c r="K72" s="24">
        <v>6</v>
      </c>
      <c r="L72" s="24">
        <v>23</v>
      </c>
    </row>
    <row r="73" spans="1:12">
      <c r="A73" s="23" t="s">
        <v>181</v>
      </c>
      <c r="B73" s="24">
        <v>203</v>
      </c>
      <c r="C73" s="24">
        <v>22</v>
      </c>
      <c r="D73" s="24">
        <v>96</v>
      </c>
      <c r="E73" s="24">
        <v>34</v>
      </c>
      <c r="F73" s="24">
        <v>14</v>
      </c>
      <c r="G73" s="24">
        <v>45</v>
      </c>
      <c r="H73" s="24">
        <v>31</v>
      </c>
      <c r="I73" s="24">
        <v>7</v>
      </c>
      <c r="J73" s="24">
        <v>24</v>
      </c>
      <c r="K73" s="24">
        <v>4</v>
      </c>
      <c r="L73" s="24">
        <v>13</v>
      </c>
    </row>
    <row r="74" spans="1:12">
      <c r="A74" s="23" t="s">
        <v>182</v>
      </c>
      <c r="B74" s="24">
        <v>79</v>
      </c>
      <c r="C74" s="24">
        <v>6</v>
      </c>
      <c r="D74" s="24">
        <v>23</v>
      </c>
      <c r="E74" s="24">
        <v>18</v>
      </c>
      <c r="F74" s="24">
        <v>8</v>
      </c>
      <c r="G74" s="24">
        <v>25</v>
      </c>
      <c r="H74" s="24">
        <v>15</v>
      </c>
      <c r="I74" s="24">
        <v>6</v>
      </c>
      <c r="J74" s="24">
        <v>7</v>
      </c>
      <c r="K74" s="24">
        <v>3</v>
      </c>
      <c r="L74" s="24">
        <v>8</v>
      </c>
    </row>
    <row r="75" spans="1:12">
      <c r="A75" s="23" t="s">
        <v>183</v>
      </c>
      <c r="B75" s="24">
        <v>68</v>
      </c>
      <c r="C75" s="24">
        <v>5</v>
      </c>
      <c r="D75" s="24">
        <v>30</v>
      </c>
      <c r="E75" s="24">
        <v>17</v>
      </c>
      <c r="F75" s="24">
        <v>4</v>
      </c>
      <c r="G75" s="24">
        <v>9</v>
      </c>
      <c r="H75" s="24">
        <v>6</v>
      </c>
      <c r="I75" s="24">
        <v>2</v>
      </c>
      <c r="J75" s="24">
        <v>4</v>
      </c>
      <c r="K75" s="24">
        <v>4</v>
      </c>
      <c r="L75" s="24">
        <v>5</v>
      </c>
    </row>
    <row r="76" spans="1:12">
      <c r="A76" s="23" t="s">
        <v>184</v>
      </c>
      <c r="B76" s="24">
        <v>586</v>
      </c>
      <c r="C76" s="24">
        <v>57</v>
      </c>
      <c r="D76" s="24">
        <v>273</v>
      </c>
      <c r="E76" s="24">
        <v>117</v>
      </c>
      <c r="F76" s="24">
        <v>42</v>
      </c>
      <c r="G76" s="24">
        <v>123</v>
      </c>
      <c r="H76" s="24">
        <v>76</v>
      </c>
      <c r="I76" s="24">
        <v>21</v>
      </c>
      <c r="J76" s="24">
        <v>48</v>
      </c>
      <c r="K76" s="24">
        <v>13</v>
      </c>
      <c r="L76" s="24">
        <v>41</v>
      </c>
    </row>
    <row r="77" spans="1:12">
      <c r="A77" s="23" t="s">
        <v>185</v>
      </c>
      <c r="B77" s="24">
        <v>276</v>
      </c>
      <c r="C77" s="24">
        <v>29</v>
      </c>
      <c r="D77" s="24">
        <v>125</v>
      </c>
      <c r="E77" s="24">
        <v>57</v>
      </c>
      <c r="F77" s="24">
        <v>20</v>
      </c>
      <c r="G77" s="24">
        <v>65</v>
      </c>
      <c r="H77" s="24">
        <v>42</v>
      </c>
      <c r="I77" s="24">
        <v>6</v>
      </c>
      <c r="J77" s="24">
        <v>22</v>
      </c>
      <c r="K77" s="24">
        <v>7</v>
      </c>
      <c r="L77" s="24">
        <v>19</v>
      </c>
    </row>
    <row r="78" spans="1:12">
      <c r="A78" s="23" t="s">
        <v>152</v>
      </c>
      <c r="B78" s="24">
        <v>197</v>
      </c>
      <c r="C78" s="24">
        <v>14</v>
      </c>
      <c r="D78" s="24">
        <v>90</v>
      </c>
      <c r="E78" s="24">
        <v>30</v>
      </c>
      <c r="F78" s="24">
        <v>17</v>
      </c>
      <c r="G78" s="24">
        <v>37</v>
      </c>
      <c r="H78" s="24">
        <v>18</v>
      </c>
      <c r="I78" s="24">
        <v>5</v>
      </c>
      <c r="J78" s="24">
        <v>11</v>
      </c>
      <c r="K78" s="24">
        <v>33</v>
      </c>
      <c r="L78" s="24">
        <v>6</v>
      </c>
    </row>
    <row r="79" spans="1:12">
      <c r="A79" s="23" t="s">
        <v>186</v>
      </c>
      <c r="B79" s="24">
        <v>944</v>
      </c>
      <c r="C79" s="24">
        <v>66</v>
      </c>
      <c r="D79" s="24">
        <v>395</v>
      </c>
      <c r="E79" s="24">
        <v>129</v>
      </c>
      <c r="F79" s="24">
        <v>74</v>
      </c>
      <c r="G79" s="24">
        <v>193</v>
      </c>
      <c r="H79" s="24">
        <v>92</v>
      </c>
      <c r="I79" s="24">
        <v>34</v>
      </c>
      <c r="J79" s="24">
        <v>51</v>
      </c>
      <c r="K79" s="24">
        <v>77</v>
      </c>
      <c r="L79" s="24">
        <v>76</v>
      </c>
    </row>
    <row r="80" spans="1:12">
      <c r="A80" s="23" t="s">
        <v>128</v>
      </c>
      <c r="B80" s="24">
        <v>41</v>
      </c>
      <c r="C80" s="24">
        <v>1</v>
      </c>
      <c r="D80" s="24">
        <v>11</v>
      </c>
      <c r="E80" s="24">
        <v>2</v>
      </c>
      <c r="F80" s="24">
        <v>2</v>
      </c>
      <c r="G80" s="24">
        <v>4</v>
      </c>
      <c r="H80" s="24">
        <v>4</v>
      </c>
      <c r="I80" s="24">
        <v>1</v>
      </c>
      <c r="J80" s="24">
        <v>3</v>
      </c>
      <c r="K80" s="24">
        <v>0</v>
      </c>
      <c r="L80" s="24">
        <v>20</v>
      </c>
    </row>
    <row r="81" spans="1:12">
      <c r="A81" s="8" t="s">
        <v>187</v>
      </c>
      <c r="B81" s="8"/>
      <c r="C81" s="8"/>
      <c r="D81" s="8"/>
      <c r="E81" s="8"/>
      <c r="F81" s="8"/>
      <c r="G81" s="8"/>
      <c r="H81" s="8"/>
      <c r="I81" s="8"/>
      <c r="J81" s="8"/>
      <c r="K81" s="8"/>
      <c r="L81" s="8"/>
    </row>
    <row r="82" spans="1:12">
      <c r="A82" s="23" t="s">
        <v>188</v>
      </c>
      <c r="B82" s="24">
        <v>2041</v>
      </c>
      <c r="C82" s="24">
        <v>197</v>
      </c>
      <c r="D82" s="24">
        <v>954</v>
      </c>
      <c r="E82" s="24">
        <v>369</v>
      </c>
      <c r="F82" s="24">
        <v>147</v>
      </c>
      <c r="G82" s="24">
        <v>392</v>
      </c>
      <c r="H82" s="24">
        <v>223</v>
      </c>
      <c r="I82" s="24">
        <v>75</v>
      </c>
      <c r="J82" s="24">
        <v>155</v>
      </c>
      <c r="K82" s="24">
        <v>76</v>
      </c>
      <c r="L82" s="24">
        <v>149</v>
      </c>
    </row>
    <row r="83" spans="1:12">
      <c r="A83" s="23" t="s">
        <v>189</v>
      </c>
      <c r="B83" s="24">
        <v>221</v>
      </c>
      <c r="C83" s="24">
        <v>13</v>
      </c>
      <c r="D83" s="24">
        <v>101</v>
      </c>
      <c r="E83" s="24">
        <v>29</v>
      </c>
      <c r="F83" s="24">
        <v>31</v>
      </c>
      <c r="G83" s="24">
        <v>55</v>
      </c>
      <c r="H83" s="24">
        <v>49</v>
      </c>
      <c r="I83" s="24">
        <v>3</v>
      </c>
      <c r="J83" s="24">
        <v>5</v>
      </c>
      <c r="K83" s="24">
        <v>13</v>
      </c>
      <c r="L83" s="24">
        <v>9</v>
      </c>
    </row>
    <row r="84" spans="1:12">
      <c r="A84" s="23" t="s">
        <v>190</v>
      </c>
      <c r="B84" s="24">
        <v>64</v>
      </c>
      <c r="C84" s="24">
        <v>1</v>
      </c>
      <c r="D84" s="24">
        <v>23</v>
      </c>
      <c r="E84" s="24">
        <v>5</v>
      </c>
      <c r="F84" s="24">
        <v>5</v>
      </c>
      <c r="G84" s="24">
        <v>16</v>
      </c>
      <c r="H84" s="24">
        <v>6</v>
      </c>
      <c r="I84" s="24">
        <v>2</v>
      </c>
      <c r="J84" s="24">
        <v>1</v>
      </c>
      <c r="K84" s="24">
        <v>8</v>
      </c>
      <c r="L84" s="24">
        <v>10</v>
      </c>
    </row>
    <row r="85" spans="1:12">
      <c r="A85" s="23" t="s">
        <v>191</v>
      </c>
      <c r="B85" s="24">
        <v>158</v>
      </c>
      <c r="C85" s="24">
        <v>1</v>
      </c>
      <c r="D85" s="24">
        <v>51</v>
      </c>
      <c r="E85" s="24">
        <v>3</v>
      </c>
      <c r="F85" s="24">
        <v>22</v>
      </c>
      <c r="G85" s="24">
        <v>47</v>
      </c>
      <c r="H85" s="24">
        <v>15</v>
      </c>
      <c r="I85" s="24">
        <v>12</v>
      </c>
      <c r="J85" s="24">
        <v>2</v>
      </c>
      <c r="K85" s="24">
        <v>32</v>
      </c>
      <c r="L85" s="24">
        <v>12</v>
      </c>
    </row>
    <row r="86" spans="1:12">
      <c r="A86" s="23" t="s">
        <v>192</v>
      </c>
      <c r="B86" s="24">
        <v>120</v>
      </c>
      <c r="C86" s="24">
        <v>7</v>
      </c>
      <c r="D86" s="24">
        <v>42</v>
      </c>
      <c r="E86" s="24">
        <v>9</v>
      </c>
      <c r="F86" s="24">
        <v>9</v>
      </c>
      <c r="G86" s="24">
        <v>38</v>
      </c>
      <c r="H86" s="24">
        <v>12</v>
      </c>
      <c r="I86" s="24">
        <v>10</v>
      </c>
      <c r="J86" s="24">
        <v>3</v>
      </c>
      <c r="K86" s="24">
        <v>19</v>
      </c>
      <c r="L86" s="24">
        <v>10</v>
      </c>
    </row>
    <row r="87" spans="1:12">
      <c r="A87" s="23" t="s">
        <v>193</v>
      </c>
      <c r="B87" s="24">
        <v>10</v>
      </c>
      <c r="C87" s="24">
        <v>0</v>
      </c>
      <c r="D87" s="24">
        <v>2</v>
      </c>
      <c r="E87" s="24">
        <v>0</v>
      </c>
      <c r="F87" s="24">
        <v>2</v>
      </c>
      <c r="G87" s="24">
        <v>1</v>
      </c>
      <c r="H87" s="24">
        <v>1</v>
      </c>
      <c r="I87" s="24">
        <v>0</v>
      </c>
      <c r="J87" s="24">
        <v>0</v>
      </c>
      <c r="K87" s="24">
        <v>3</v>
      </c>
      <c r="L87" s="24">
        <v>2</v>
      </c>
    </row>
    <row r="88" spans="1:12">
      <c r="A88" s="23" t="s">
        <v>152</v>
      </c>
      <c r="B88" s="24">
        <v>39</v>
      </c>
      <c r="C88" s="24">
        <v>2</v>
      </c>
      <c r="D88" s="24">
        <v>12</v>
      </c>
      <c r="E88" s="24">
        <v>3</v>
      </c>
      <c r="F88" s="24">
        <v>2</v>
      </c>
      <c r="G88" s="24">
        <v>9</v>
      </c>
      <c r="H88" s="24">
        <v>3</v>
      </c>
      <c r="I88" s="24">
        <v>1</v>
      </c>
      <c r="J88" s="24">
        <v>0</v>
      </c>
      <c r="K88" s="24">
        <v>11</v>
      </c>
      <c r="L88" s="24">
        <v>1</v>
      </c>
    </row>
    <row r="89" spans="1:12">
      <c r="A89" s="23" t="s">
        <v>128</v>
      </c>
      <c r="B89" s="24">
        <v>24</v>
      </c>
      <c r="C89" s="24">
        <v>1</v>
      </c>
      <c r="D89" s="24">
        <v>6</v>
      </c>
      <c r="E89" s="24">
        <v>1</v>
      </c>
      <c r="F89" s="24">
        <v>0</v>
      </c>
      <c r="G89" s="24">
        <v>4</v>
      </c>
      <c r="H89" s="24">
        <v>0</v>
      </c>
      <c r="I89" s="24">
        <v>0</v>
      </c>
      <c r="J89" s="24">
        <v>3</v>
      </c>
      <c r="K89" s="24">
        <v>1</v>
      </c>
      <c r="L89" s="24">
        <v>10</v>
      </c>
    </row>
    <row r="90" spans="1:12">
      <c r="A90" s="8" t="s">
        <v>194</v>
      </c>
      <c r="B90" s="8"/>
      <c r="C90" s="8"/>
      <c r="D90" s="8"/>
      <c r="E90" s="8"/>
      <c r="F90" s="8"/>
      <c r="G90" s="8"/>
      <c r="H90" s="8"/>
      <c r="I90" s="8"/>
      <c r="J90" s="8"/>
      <c r="K90" s="8"/>
      <c r="L90" s="8"/>
    </row>
    <row r="91" spans="1:12">
      <c r="A91" s="23" t="s">
        <v>195</v>
      </c>
      <c r="B91" s="24">
        <v>1341</v>
      </c>
      <c r="C91" s="24">
        <v>116</v>
      </c>
      <c r="D91" s="24">
        <v>603</v>
      </c>
      <c r="E91" s="24">
        <v>229</v>
      </c>
      <c r="F91" s="24">
        <v>127</v>
      </c>
      <c r="G91" s="24">
        <v>297</v>
      </c>
      <c r="H91" s="24">
        <v>169</v>
      </c>
      <c r="I91" s="24">
        <v>48</v>
      </c>
      <c r="J91" s="24">
        <v>87</v>
      </c>
      <c r="K91" s="24">
        <v>69</v>
      </c>
      <c r="L91" s="24">
        <v>87</v>
      </c>
    </row>
    <row r="92" spans="1:12">
      <c r="A92" s="23" t="s">
        <v>196</v>
      </c>
      <c r="B92" s="24">
        <v>523</v>
      </c>
      <c r="C92" s="24">
        <v>40</v>
      </c>
      <c r="D92" s="24">
        <v>247</v>
      </c>
      <c r="E92" s="24">
        <v>70</v>
      </c>
      <c r="F92" s="24">
        <v>47</v>
      </c>
      <c r="G92" s="24">
        <v>105</v>
      </c>
      <c r="H92" s="24">
        <v>60</v>
      </c>
      <c r="I92" s="24">
        <v>20</v>
      </c>
      <c r="J92" s="24">
        <v>39</v>
      </c>
      <c r="K92" s="24">
        <v>33</v>
      </c>
      <c r="L92" s="24">
        <v>41</v>
      </c>
    </row>
    <row r="93" spans="1:12">
      <c r="A93" s="23" t="s">
        <v>197</v>
      </c>
      <c r="B93" s="24">
        <v>116</v>
      </c>
      <c r="C93" s="24">
        <v>9</v>
      </c>
      <c r="D93" s="24">
        <v>60</v>
      </c>
      <c r="E93" s="24">
        <v>26</v>
      </c>
      <c r="F93" s="24">
        <v>7</v>
      </c>
      <c r="G93" s="24">
        <v>24</v>
      </c>
      <c r="H93" s="24">
        <v>14</v>
      </c>
      <c r="I93" s="24">
        <v>3</v>
      </c>
      <c r="J93" s="24">
        <v>7</v>
      </c>
      <c r="K93" s="24">
        <v>6</v>
      </c>
      <c r="L93" s="24">
        <v>7</v>
      </c>
    </row>
    <row r="94" spans="1:12">
      <c r="A94" s="23" t="s">
        <v>198</v>
      </c>
      <c r="B94" s="24">
        <v>25</v>
      </c>
      <c r="C94" s="24">
        <v>2</v>
      </c>
      <c r="D94" s="24">
        <v>9</v>
      </c>
      <c r="E94" s="24">
        <v>10</v>
      </c>
      <c r="F94" s="24">
        <v>1</v>
      </c>
      <c r="G94" s="24">
        <v>7</v>
      </c>
      <c r="H94" s="24">
        <v>3</v>
      </c>
      <c r="I94" s="24">
        <v>1</v>
      </c>
      <c r="J94" s="24">
        <v>2</v>
      </c>
      <c r="K94" s="24">
        <v>1</v>
      </c>
      <c r="L94" s="24">
        <v>1</v>
      </c>
    </row>
    <row r="95" spans="1:12">
      <c r="A95" s="23" t="s">
        <v>199</v>
      </c>
      <c r="B95" s="24">
        <v>68</v>
      </c>
      <c r="C95" s="24">
        <v>8</v>
      </c>
      <c r="D95" s="24">
        <v>28</v>
      </c>
      <c r="E95" s="24">
        <v>9</v>
      </c>
      <c r="F95" s="24">
        <v>4</v>
      </c>
      <c r="G95" s="24">
        <v>16</v>
      </c>
      <c r="H95" s="24">
        <v>8</v>
      </c>
      <c r="I95" s="24">
        <v>3</v>
      </c>
      <c r="J95" s="24">
        <v>3</v>
      </c>
      <c r="K95" s="24">
        <v>3</v>
      </c>
      <c r="L95" s="24">
        <v>12</v>
      </c>
    </row>
    <row r="96" spans="1:12">
      <c r="A96" s="23" t="s">
        <v>200</v>
      </c>
      <c r="B96" s="24">
        <v>1248</v>
      </c>
      <c r="C96" s="24">
        <v>110</v>
      </c>
      <c r="D96" s="24">
        <v>573</v>
      </c>
      <c r="E96" s="24">
        <v>263</v>
      </c>
      <c r="F96" s="24">
        <v>104</v>
      </c>
      <c r="G96" s="24">
        <v>266</v>
      </c>
      <c r="H96" s="24">
        <v>148</v>
      </c>
      <c r="I96" s="24">
        <v>44</v>
      </c>
      <c r="J96" s="24">
        <v>91</v>
      </c>
      <c r="K96" s="24">
        <v>58</v>
      </c>
      <c r="L96" s="24">
        <v>64</v>
      </c>
    </row>
    <row r="97" spans="1:12">
      <c r="A97" s="23" t="s">
        <v>201</v>
      </c>
      <c r="B97" s="24">
        <v>725</v>
      </c>
      <c r="C97" s="24">
        <v>73</v>
      </c>
      <c r="D97" s="24">
        <v>308</v>
      </c>
      <c r="E97" s="24">
        <v>128</v>
      </c>
      <c r="F97" s="24">
        <v>62</v>
      </c>
      <c r="G97" s="24">
        <v>162</v>
      </c>
      <c r="H97" s="24">
        <v>103</v>
      </c>
      <c r="I97" s="24">
        <v>39</v>
      </c>
      <c r="J97" s="24">
        <v>66</v>
      </c>
      <c r="K97" s="24">
        <v>37</v>
      </c>
      <c r="L97" s="24">
        <v>57</v>
      </c>
    </row>
    <row r="98" spans="1:12">
      <c r="A98" s="23" t="s">
        <v>202</v>
      </c>
      <c r="B98" s="24">
        <v>550</v>
      </c>
      <c r="C98" s="24">
        <v>36</v>
      </c>
      <c r="D98" s="24">
        <v>247</v>
      </c>
      <c r="E98" s="24">
        <v>76</v>
      </c>
      <c r="F98" s="24">
        <v>56</v>
      </c>
      <c r="G98" s="24">
        <v>136</v>
      </c>
      <c r="H98" s="24">
        <v>73</v>
      </c>
      <c r="I98" s="24">
        <v>19</v>
      </c>
      <c r="J98" s="24">
        <v>25</v>
      </c>
      <c r="K98" s="24">
        <v>36</v>
      </c>
      <c r="L98" s="24">
        <v>38</v>
      </c>
    </row>
    <row r="99" spans="1:12">
      <c r="A99" s="23" t="s">
        <v>203</v>
      </c>
      <c r="B99" s="24">
        <v>563</v>
      </c>
      <c r="C99" s="24">
        <v>46</v>
      </c>
      <c r="D99" s="24">
        <v>234</v>
      </c>
      <c r="E99" s="24">
        <v>99</v>
      </c>
      <c r="F99" s="24">
        <v>74</v>
      </c>
      <c r="G99" s="24">
        <v>132</v>
      </c>
      <c r="H99" s="24">
        <v>96</v>
      </c>
      <c r="I99" s="24">
        <v>20</v>
      </c>
      <c r="J99" s="24">
        <v>29</v>
      </c>
      <c r="K99" s="24">
        <v>41</v>
      </c>
      <c r="L99" s="24">
        <v>28</v>
      </c>
    </row>
    <row r="100" spans="1:12">
      <c r="A100" s="23" t="s">
        <v>204</v>
      </c>
      <c r="B100" s="24">
        <v>319</v>
      </c>
      <c r="C100" s="24">
        <v>19</v>
      </c>
      <c r="D100" s="24">
        <v>138</v>
      </c>
      <c r="E100" s="24">
        <v>47</v>
      </c>
      <c r="F100" s="24">
        <v>27</v>
      </c>
      <c r="G100" s="24">
        <v>69</v>
      </c>
      <c r="H100" s="24">
        <v>51</v>
      </c>
      <c r="I100" s="24">
        <v>13</v>
      </c>
      <c r="J100" s="24">
        <v>25</v>
      </c>
      <c r="K100" s="24">
        <v>26</v>
      </c>
      <c r="L100" s="24">
        <v>27</v>
      </c>
    </row>
    <row r="101" spans="1:12">
      <c r="A101" s="23" t="s">
        <v>205</v>
      </c>
      <c r="B101" s="24">
        <v>6</v>
      </c>
      <c r="C101" s="24">
        <v>2</v>
      </c>
      <c r="D101" s="24">
        <v>3</v>
      </c>
      <c r="E101" s="24">
        <v>1</v>
      </c>
      <c r="F101" s="24">
        <v>1</v>
      </c>
      <c r="G101" s="24">
        <v>1</v>
      </c>
      <c r="H101" s="24">
        <v>1</v>
      </c>
      <c r="I101" s="24">
        <v>0</v>
      </c>
      <c r="J101" s="24">
        <v>0</v>
      </c>
      <c r="K101" s="24">
        <v>0</v>
      </c>
      <c r="L101" s="24">
        <v>0</v>
      </c>
    </row>
    <row r="102" spans="1:12">
      <c r="A102" s="23" t="s">
        <v>206</v>
      </c>
      <c r="B102" s="24">
        <v>42</v>
      </c>
      <c r="C102" s="24">
        <v>8</v>
      </c>
      <c r="D102" s="24">
        <v>14</v>
      </c>
      <c r="E102" s="24">
        <v>0</v>
      </c>
      <c r="F102" s="24">
        <v>5</v>
      </c>
      <c r="G102" s="24">
        <v>12</v>
      </c>
      <c r="H102" s="24">
        <v>5</v>
      </c>
      <c r="I102" s="24">
        <v>1</v>
      </c>
      <c r="J102" s="24">
        <v>3</v>
      </c>
      <c r="K102" s="24">
        <v>4</v>
      </c>
      <c r="L102" s="24">
        <v>2</v>
      </c>
    </row>
    <row r="103" spans="1:12">
      <c r="A103" s="23" t="s">
        <v>152</v>
      </c>
      <c r="B103" s="24">
        <v>39</v>
      </c>
      <c r="C103" s="24">
        <v>5</v>
      </c>
      <c r="D103" s="24">
        <v>11</v>
      </c>
      <c r="E103" s="24">
        <v>2</v>
      </c>
      <c r="F103" s="24">
        <v>5</v>
      </c>
      <c r="G103" s="24">
        <v>11</v>
      </c>
      <c r="H103" s="24">
        <v>1</v>
      </c>
      <c r="I103" s="24">
        <v>1</v>
      </c>
      <c r="J103" s="24">
        <v>1</v>
      </c>
      <c r="K103" s="24">
        <v>12</v>
      </c>
      <c r="L103" s="24">
        <v>0</v>
      </c>
    </row>
    <row r="104" spans="1:12">
      <c r="A104" s="23" t="s">
        <v>128</v>
      </c>
      <c r="B104" s="24">
        <v>193</v>
      </c>
      <c r="C104" s="24">
        <v>14</v>
      </c>
      <c r="D104" s="24">
        <v>72</v>
      </c>
      <c r="E104" s="24">
        <v>20</v>
      </c>
      <c r="F104" s="24">
        <v>16</v>
      </c>
      <c r="G104" s="24">
        <v>41</v>
      </c>
      <c r="H104" s="24">
        <v>21</v>
      </c>
      <c r="I104" s="24">
        <v>7</v>
      </c>
      <c r="J104" s="24">
        <v>8</v>
      </c>
      <c r="K104" s="24">
        <v>9</v>
      </c>
      <c r="L104" s="24">
        <v>34</v>
      </c>
    </row>
    <row r="105" spans="1:12">
      <c r="A105" s="8" t="s">
        <v>207</v>
      </c>
      <c r="B105" s="8"/>
      <c r="C105" s="8"/>
      <c r="D105" s="8"/>
      <c r="E105" s="8"/>
      <c r="F105" s="8"/>
      <c r="G105" s="8"/>
      <c r="H105" s="8"/>
      <c r="I105" s="8"/>
      <c r="J105" s="8"/>
      <c r="K105" s="8"/>
      <c r="L105" s="8"/>
    </row>
    <row r="106" spans="1:12">
      <c r="A106" s="23" t="s">
        <v>208</v>
      </c>
      <c r="B106" s="24">
        <v>1480</v>
      </c>
      <c r="C106" s="24">
        <v>143</v>
      </c>
      <c r="D106" s="24">
        <v>623</v>
      </c>
      <c r="E106" s="24">
        <v>274</v>
      </c>
      <c r="F106" s="24">
        <v>144</v>
      </c>
      <c r="G106" s="24">
        <v>395</v>
      </c>
      <c r="H106" s="24">
        <v>201</v>
      </c>
      <c r="I106" s="24">
        <v>54</v>
      </c>
      <c r="J106" s="24">
        <v>99</v>
      </c>
      <c r="K106" s="24">
        <v>76</v>
      </c>
      <c r="L106" s="24">
        <v>95</v>
      </c>
    </row>
    <row r="107" spans="1:12">
      <c r="A107" s="23" t="s">
        <v>209</v>
      </c>
      <c r="B107" s="24">
        <v>1280</v>
      </c>
      <c r="C107" s="24">
        <v>130</v>
      </c>
      <c r="D107" s="24">
        <v>586</v>
      </c>
      <c r="E107" s="24">
        <v>230</v>
      </c>
      <c r="F107" s="24">
        <v>126</v>
      </c>
      <c r="G107" s="24">
        <v>318</v>
      </c>
      <c r="H107" s="24">
        <v>161</v>
      </c>
      <c r="I107" s="24">
        <v>50</v>
      </c>
      <c r="J107" s="24">
        <v>89</v>
      </c>
      <c r="K107" s="24">
        <v>68</v>
      </c>
      <c r="L107" s="24">
        <v>74</v>
      </c>
    </row>
    <row r="108" spans="1:12">
      <c r="A108" s="23" t="s">
        <v>210</v>
      </c>
      <c r="B108" s="24">
        <v>1167</v>
      </c>
      <c r="C108" s="24">
        <v>93</v>
      </c>
      <c r="D108" s="24">
        <v>521</v>
      </c>
      <c r="E108" s="24">
        <v>205</v>
      </c>
      <c r="F108" s="24">
        <v>111</v>
      </c>
      <c r="G108" s="24">
        <v>262</v>
      </c>
      <c r="H108" s="24">
        <v>124</v>
      </c>
      <c r="I108" s="24">
        <v>51</v>
      </c>
      <c r="J108" s="24">
        <v>73</v>
      </c>
      <c r="K108" s="24">
        <v>72</v>
      </c>
      <c r="L108" s="24">
        <v>79</v>
      </c>
    </row>
    <row r="109" spans="1:12">
      <c r="A109" s="23" t="s">
        <v>211</v>
      </c>
      <c r="B109" s="24">
        <v>715</v>
      </c>
      <c r="C109" s="24">
        <v>65</v>
      </c>
      <c r="D109" s="24">
        <v>311</v>
      </c>
      <c r="E109" s="24">
        <v>142</v>
      </c>
      <c r="F109" s="24">
        <v>73</v>
      </c>
      <c r="G109" s="24">
        <v>173</v>
      </c>
      <c r="H109" s="24">
        <v>87</v>
      </c>
      <c r="I109" s="24">
        <v>31</v>
      </c>
      <c r="J109" s="24">
        <v>53</v>
      </c>
      <c r="K109" s="24">
        <v>37</v>
      </c>
      <c r="L109" s="24">
        <v>52</v>
      </c>
    </row>
    <row r="110" spans="1:12">
      <c r="A110" s="23" t="s">
        <v>212</v>
      </c>
      <c r="B110" s="24">
        <v>387</v>
      </c>
      <c r="C110" s="24">
        <v>26</v>
      </c>
      <c r="D110" s="24">
        <v>155</v>
      </c>
      <c r="E110" s="24">
        <v>73</v>
      </c>
      <c r="F110" s="24">
        <v>40</v>
      </c>
      <c r="G110" s="24">
        <v>97</v>
      </c>
      <c r="H110" s="24">
        <v>36</v>
      </c>
      <c r="I110" s="24">
        <v>18</v>
      </c>
      <c r="J110" s="24">
        <v>21</v>
      </c>
      <c r="K110" s="24">
        <v>26</v>
      </c>
      <c r="L110" s="24">
        <v>28</v>
      </c>
    </row>
    <row r="111" spans="1:12">
      <c r="A111" s="23" t="s">
        <v>213</v>
      </c>
      <c r="B111" s="24">
        <v>404</v>
      </c>
      <c r="C111" s="24">
        <v>25</v>
      </c>
      <c r="D111" s="24">
        <v>125</v>
      </c>
      <c r="E111" s="24">
        <v>75</v>
      </c>
      <c r="F111" s="24">
        <v>76</v>
      </c>
      <c r="G111" s="24">
        <v>144</v>
      </c>
      <c r="H111" s="24">
        <v>66</v>
      </c>
      <c r="I111" s="24">
        <v>16</v>
      </c>
      <c r="J111" s="24">
        <v>15</v>
      </c>
      <c r="K111" s="24">
        <v>38</v>
      </c>
      <c r="L111" s="24">
        <v>30</v>
      </c>
    </row>
    <row r="112" spans="1:12">
      <c r="A112" s="23" t="s">
        <v>214</v>
      </c>
      <c r="B112" s="24">
        <v>595</v>
      </c>
      <c r="C112" s="24">
        <v>67</v>
      </c>
      <c r="D112" s="24">
        <v>237</v>
      </c>
      <c r="E112" s="24">
        <v>151</v>
      </c>
      <c r="F112" s="24">
        <v>64</v>
      </c>
      <c r="G112" s="24">
        <v>154</v>
      </c>
      <c r="H112" s="24">
        <v>88</v>
      </c>
      <c r="I112" s="24">
        <v>24</v>
      </c>
      <c r="J112" s="24">
        <v>49</v>
      </c>
      <c r="K112" s="24">
        <v>24</v>
      </c>
      <c r="L112" s="24">
        <v>33</v>
      </c>
    </row>
    <row r="113" spans="1:12">
      <c r="A113" s="23" t="s">
        <v>215</v>
      </c>
      <c r="B113" s="24">
        <v>215</v>
      </c>
      <c r="C113" s="24">
        <v>28</v>
      </c>
      <c r="D113" s="24">
        <v>75</v>
      </c>
      <c r="E113" s="24">
        <v>50</v>
      </c>
      <c r="F113" s="24">
        <v>32</v>
      </c>
      <c r="G113" s="24">
        <v>61</v>
      </c>
      <c r="H113" s="24">
        <v>31</v>
      </c>
      <c r="I113" s="24">
        <v>9</v>
      </c>
      <c r="J113" s="24">
        <v>15</v>
      </c>
      <c r="K113" s="24">
        <v>8</v>
      </c>
      <c r="L113" s="24">
        <v>18</v>
      </c>
    </row>
    <row r="114" spans="1:12">
      <c r="A114" s="23" t="s">
        <v>216</v>
      </c>
      <c r="B114" s="24">
        <v>248</v>
      </c>
      <c r="C114" s="24">
        <v>17</v>
      </c>
      <c r="D114" s="24">
        <v>98</v>
      </c>
      <c r="E114" s="24">
        <v>57</v>
      </c>
      <c r="F114" s="24">
        <v>32</v>
      </c>
      <c r="G114" s="24">
        <v>65</v>
      </c>
      <c r="H114" s="24">
        <v>32</v>
      </c>
      <c r="I114" s="24">
        <v>9</v>
      </c>
      <c r="J114" s="24">
        <v>15</v>
      </c>
      <c r="K114" s="24">
        <v>15</v>
      </c>
      <c r="L114" s="24">
        <v>18</v>
      </c>
    </row>
    <row r="115" spans="1:12">
      <c r="A115" s="23" t="s">
        <v>217</v>
      </c>
      <c r="B115" s="24">
        <v>255</v>
      </c>
      <c r="C115" s="24">
        <v>17</v>
      </c>
      <c r="D115" s="24">
        <v>109</v>
      </c>
      <c r="E115" s="24">
        <v>55</v>
      </c>
      <c r="F115" s="24">
        <v>30</v>
      </c>
      <c r="G115" s="24">
        <v>78</v>
      </c>
      <c r="H115" s="24">
        <v>37</v>
      </c>
      <c r="I115" s="24">
        <v>10</v>
      </c>
      <c r="J115" s="24">
        <v>16</v>
      </c>
      <c r="K115" s="24">
        <v>6</v>
      </c>
      <c r="L115" s="24">
        <v>24</v>
      </c>
    </row>
    <row r="116" spans="1:12">
      <c r="A116" s="23" t="s">
        <v>218</v>
      </c>
      <c r="B116" s="24">
        <v>291</v>
      </c>
      <c r="C116" s="24">
        <v>24</v>
      </c>
      <c r="D116" s="24">
        <v>110</v>
      </c>
      <c r="E116" s="24">
        <v>81</v>
      </c>
      <c r="F116" s="24">
        <v>42</v>
      </c>
      <c r="G116" s="24">
        <v>74</v>
      </c>
      <c r="H116" s="24">
        <v>51</v>
      </c>
      <c r="I116" s="24">
        <v>9</v>
      </c>
      <c r="J116" s="24">
        <v>13</v>
      </c>
      <c r="K116" s="24">
        <v>4</v>
      </c>
      <c r="L116" s="24">
        <v>15</v>
      </c>
    </row>
    <row r="117" spans="1:12">
      <c r="A117" s="23" t="s">
        <v>219</v>
      </c>
      <c r="B117" s="24">
        <v>338</v>
      </c>
      <c r="C117" s="24">
        <v>37</v>
      </c>
      <c r="D117" s="24">
        <v>129</v>
      </c>
      <c r="E117" s="24">
        <v>75</v>
      </c>
      <c r="F117" s="24">
        <v>29</v>
      </c>
      <c r="G117" s="24">
        <v>76</v>
      </c>
      <c r="H117" s="24">
        <v>51</v>
      </c>
      <c r="I117" s="24">
        <v>11</v>
      </c>
      <c r="J117" s="24">
        <v>27</v>
      </c>
      <c r="K117" s="24">
        <v>18</v>
      </c>
      <c r="L117" s="24">
        <v>25</v>
      </c>
    </row>
    <row r="118" spans="1:12">
      <c r="A118" s="23" t="s">
        <v>220</v>
      </c>
      <c r="B118" s="24">
        <v>812</v>
      </c>
      <c r="C118" s="24">
        <v>70</v>
      </c>
      <c r="D118" s="24">
        <v>330</v>
      </c>
      <c r="E118" s="24">
        <v>183</v>
      </c>
      <c r="F118" s="24">
        <v>77</v>
      </c>
      <c r="G118" s="24">
        <v>190</v>
      </c>
      <c r="H118" s="24">
        <v>112</v>
      </c>
      <c r="I118" s="24">
        <v>26</v>
      </c>
      <c r="J118" s="24">
        <v>56</v>
      </c>
      <c r="K118" s="24">
        <v>37</v>
      </c>
      <c r="L118" s="24">
        <v>59</v>
      </c>
    </row>
    <row r="119" spans="1:12">
      <c r="A119" s="23" t="s">
        <v>221</v>
      </c>
      <c r="B119" s="24">
        <v>816</v>
      </c>
      <c r="C119" s="24">
        <v>80</v>
      </c>
      <c r="D119" s="24">
        <v>359</v>
      </c>
      <c r="E119" s="24">
        <v>171</v>
      </c>
      <c r="F119" s="24">
        <v>83</v>
      </c>
      <c r="G119" s="24">
        <v>211</v>
      </c>
      <c r="H119" s="24">
        <v>109</v>
      </c>
      <c r="I119" s="24">
        <v>34</v>
      </c>
      <c r="J119" s="24">
        <v>66</v>
      </c>
      <c r="K119" s="24">
        <v>33</v>
      </c>
      <c r="L119" s="24">
        <v>46</v>
      </c>
    </row>
    <row r="120" spans="1:12">
      <c r="A120" s="23" t="s">
        <v>152</v>
      </c>
      <c r="B120" s="24">
        <v>69</v>
      </c>
      <c r="C120" s="24">
        <v>4</v>
      </c>
      <c r="D120" s="24">
        <v>31</v>
      </c>
      <c r="E120" s="24">
        <v>15</v>
      </c>
      <c r="F120" s="24">
        <v>6</v>
      </c>
      <c r="G120" s="24">
        <v>11</v>
      </c>
      <c r="H120" s="24">
        <v>14</v>
      </c>
      <c r="I120" s="24">
        <v>2</v>
      </c>
      <c r="J120" s="24">
        <v>2</v>
      </c>
      <c r="K120" s="24">
        <v>18</v>
      </c>
      <c r="L120" s="24">
        <v>2</v>
      </c>
    </row>
    <row r="121" spans="1:12">
      <c r="A121" s="23" t="s">
        <v>222</v>
      </c>
      <c r="B121" s="24">
        <v>246</v>
      </c>
      <c r="C121" s="24">
        <v>14</v>
      </c>
      <c r="D121" s="24">
        <v>131</v>
      </c>
      <c r="E121" s="24">
        <v>8</v>
      </c>
      <c r="F121" s="24">
        <v>9</v>
      </c>
      <c r="G121" s="24">
        <v>21</v>
      </c>
      <c r="H121" s="24">
        <v>18</v>
      </c>
      <c r="I121" s="24">
        <v>11</v>
      </c>
      <c r="J121" s="24">
        <v>16</v>
      </c>
      <c r="K121" s="24">
        <v>24</v>
      </c>
      <c r="L121" s="24">
        <v>22</v>
      </c>
    </row>
    <row r="122" spans="1:12">
      <c r="A122" s="26" t="s">
        <v>128</v>
      </c>
      <c r="B122" s="27">
        <v>47</v>
      </c>
      <c r="C122" s="27">
        <v>1</v>
      </c>
      <c r="D122" s="27">
        <v>13</v>
      </c>
      <c r="E122" s="27">
        <v>0</v>
      </c>
      <c r="F122" s="27">
        <v>0</v>
      </c>
      <c r="G122" s="27">
        <v>8</v>
      </c>
      <c r="H122" s="27">
        <v>6</v>
      </c>
      <c r="I122" s="27">
        <v>0</v>
      </c>
      <c r="J122" s="27">
        <v>3</v>
      </c>
      <c r="K122" s="27">
        <v>4</v>
      </c>
      <c r="L122" s="27">
        <v>19</v>
      </c>
    </row>
  </sheetData>
  <phoneticPr fontId="2"/>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9508C-372A-48D3-A50C-2F328C155BB2}">
  <sheetPr codeName="Sheet38"/>
  <dimension ref="A1:R125"/>
  <sheetViews>
    <sheetView workbookViewId="0"/>
  </sheetViews>
  <sheetFormatPr defaultRowHeight="12"/>
  <cols>
    <col min="1" max="1" width="52" style="13" bestFit="1" customWidth="1"/>
    <col min="2" max="256" width="7.625" style="13" customWidth="1"/>
    <col min="257" max="16384" width="9" style="13"/>
  </cols>
  <sheetData>
    <row r="1" spans="1:18">
      <c r="A1" s="12" t="s">
        <v>114</v>
      </c>
      <c r="B1" s="6"/>
    </row>
    <row r="2" spans="1:18">
      <c r="A2" s="18" t="str">
        <f xml:space="preserve"> HYPERLINK("#'目次'!B44","[38]")</f>
        <v>[38]</v>
      </c>
    </row>
    <row r="3" spans="1:18">
      <c r="A3" s="6" t="s">
        <v>114</v>
      </c>
      <c r="B3" s="7" t="s">
        <v>444</v>
      </c>
    </row>
    <row r="4" spans="1:18">
      <c r="A4" s="6" t="s">
        <v>114</v>
      </c>
      <c r="B4" s="7" t="s">
        <v>445</v>
      </c>
    </row>
    <row r="5" spans="1:18">
      <c r="A5" s="6" t="s">
        <v>114</v>
      </c>
      <c r="B5" s="7" t="s">
        <v>446</v>
      </c>
    </row>
    <row r="6" spans="1:18">
      <c r="A6" s="6" t="s">
        <v>114</v>
      </c>
      <c r="B6" s="7" t="s">
        <v>447</v>
      </c>
    </row>
    <row r="7" spans="1:18">
      <c r="A7" s="6" t="s">
        <v>114</v>
      </c>
      <c r="B7" s="7" t="s">
        <v>448</v>
      </c>
    </row>
    <row r="8" spans="1:18" s="21" customFormat="1" ht="96">
      <c r="A8" s="19" t="s">
        <v>114</v>
      </c>
      <c r="B8" s="20" t="s">
        <v>118</v>
      </c>
      <c r="C8" s="20" t="s">
        <v>449</v>
      </c>
      <c r="D8" s="20" t="s">
        <v>450</v>
      </c>
      <c r="E8" s="20" t="s">
        <v>451</v>
      </c>
      <c r="F8" s="20" t="s">
        <v>452</v>
      </c>
      <c r="G8" s="20" t="s">
        <v>453</v>
      </c>
      <c r="H8" s="20" t="s">
        <v>454</v>
      </c>
      <c r="I8" s="20" t="s">
        <v>455</v>
      </c>
      <c r="J8" s="20" t="s">
        <v>456</v>
      </c>
      <c r="K8" s="20" t="s">
        <v>457</v>
      </c>
      <c r="L8" s="20" t="s">
        <v>458</v>
      </c>
      <c r="M8" s="20" t="s">
        <v>459</v>
      </c>
      <c r="N8" s="20" t="s">
        <v>460</v>
      </c>
      <c r="O8" s="20" t="s">
        <v>461</v>
      </c>
      <c r="P8" s="20" t="s">
        <v>462</v>
      </c>
      <c r="Q8" s="20" t="s">
        <v>152</v>
      </c>
      <c r="R8" s="20" t="s">
        <v>128</v>
      </c>
    </row>
    <row r="9" spans="1:18">
      <c r="A9" s="22" t="s">
        <v>121</v>
      </c>
      <c r="B9" s="9">
        <v>602</v>
      </c>
      <c r="C9" s="9">
        <v>416</v>
      </c>
      <c r="D9" s="9">
        <v>90</v>
      </c>
      <c r="E9" s="9">
        <v>256</v>
      </c>
      <c r="F9" s="9">
        <v>33</v>
      </c>
      <c r="G9" s="9">
        <v>91</v>
      </c>
      <c r="H9" s="9">
        <v>75</v>
      </c>
      <c r="I9" s="9">
        <v>227</v>
      </c>
      <c r="J9" s="9">
        <v>210</v>
      </c>
      <c r="K9" s="9">
        <v>125</v>
      </c>
      <c r="L9" s="9">
        <v>72</v>
      </c>
      <c r="M9" s="9">
        <v>213</v>
      </c>
      <c r="N9" s="9">
        <v>185</v>
      </c>
      <c r="O9" s="9">
        <v>121</v>
      </c>
      <c r="P9" s="9">
        <v>111</v>
      </c>
      <c r="Q9" s="9">
        <v>29</v>
      </c>
      <c r="R9" s="9">
        <v>12</v>
      </c>
    </row>
    <row r="10" spans="1:18">
      <c r="A10" s="8" t="s">
        <v>122</v>
      </c>
      <c r="B10" s="8"/>
      <c r="C10" s="8"/>
      <c r="D10" s="8"/>
      <c r="E10" s="8"/>
      <c r="F10" s="8"/>
      <c r="G10" s="8"/>
      <c r="H10" s="8"/>
      <c r="I10" s="8"/>
      <c r="J10" s="8"/>
      <c r="K10" s="8"/>
      <c r="L10" s="8"/>
      <c r="M10" s="8"/>
      <c r="N10" s="8"/>
      <c r="O10" s="8"/>
      <c r="P10" s="8"/>
      <c r="Q10" s="8"/>
      <c r="R10" s="8"/>
    </row>
    <row r="11" spans="1:18">
      <c r="A11" s="23" t="s">
        <v>123</v>
      </c>
      <c r="B11" s="24">
        <v>88</v>
      </c>
      <c r="C11" s="24">
        <v>59</v>
      </c>
      <c r="D11" s="24">
        <v>13</v>
      </c>
      <c r="E11" s="24">
        <v>34</v>
      </c>
      <c r="F11" s="24">
        <v>2</v>
      </c>
      <c r="G11" s="24">
        <v>7</v>
      </c>
      <c r="H11" s="24">
        <v>9</v>
      </c>
      <c r="I11" s="24">
        <v>33</v>
      </c>
      <c r="J11" s="24">
        <v>25</v>
      </c>
      <c r="K11" s="24">
        <v>14</v>
      </c>
      <c r="L11" s="24">
        <v>11</v>
      </c>
      <c r="M11" s="24">
        <v>27</v>
      </c>
      <c r="N11" s="24">
        <v>19</v>
      </c>
      <c r="O11" s="24">
        <v>17</v>
      </c>
      <c r="P11" s="24">
        <v>13</v>
      </c>
      <c r="Q11" s="24">
        <v>6</v>
      </c>
      <c r="R11" s="24">
        <v>2</v>
      </c>
    </row>
    <row r="12" spans="1:18">
      <c r="A12" s="23" t="s">
        <v>124</v>
      </c>
      <c r="B12" s="24">
        <v>126</v>
      </c>
      <c r="C12" s="24">
        <v>89</v>
      </c>
      <c r="D12" s="24">
        <v>19</v>
      </c>
      <c r="E12" s="24">
        <v>55</v>
      </c>
      <c r="F12" s="24">
        <v>7</v>
      </c>
      <c r="G12" s="24">
        <v>15</v>
      </c>
      <c r="H12" s="24">
        <v>11</v>
      </c>
      <c r="I12" s="24">
        <v>41</v>
      </c>
      <c r="J12" s="24">
        <v>48</v>
      </c>
      <c r="K12" s="24">
        <v>24</v>
      </c>
      <c r="L12" s="24">
        <v>14</v>
      </c>
      <c r="M12" s="24">
        <v>40</v>
      </c>
      <c r="N12" s="24">
        <v>37</v>
      </c>
      <c r="O12" s="24">
        <v>25</v>
      </c>
      <c r="P12" s="24">
        <v>25</v>
      </c>
      <c r="Q12" s="24">
        <v>5</v>
      </c>
      <c r="R12" s="24">
        <v>2</v>
      </c>
    </row>
    <row r="13" spans="1:18">
      <c r="A13" s="23" t="s">
        <v>125</v>
      </c>
      <c r="B13" s="24">
        <v>255</v>
      </c>
      <c r="C13" s="24">
        <v>176</v>
      </c>
      <c r="D13" s="24">
        <v>26</v>
      </c>
      <c r="E13" s="24">
        <v>103</v>
      </c>
      <c r="F13" s="24">
        <v>8</v>
      </c>
      <c r="G13" s="24">
        <v>42</v>
      </c>
      <c r="H13" s="24">
        <v>34</v>
      </c>
      <c r="I13" s="24">
        <v>95</v>
      </c>
      <c r="J13" s="24">
        <v>78</v>
      </c>
      <c r="K13" s="24">
        <v>53</v>
      </c>
      <c r="L13" s="24">
        <v>31</v>
      </c>
      <c r="M13" s="24">
        <v>90</v>
      </c>
      <c r="N13" s="24">
        <v>83</v>
      </c>
      <c r="O13" s="24">
        <v>50</v>
      </c>
      <c r="P13" s="24">
        <v>47</v>
      </c>
      <c r="Q13" s="24">
        <v>11</v>
      </c>
      <c r="R13" s="24">
        <v>5</v>
      </c>
    </row>
    <row r="14" spans="1:18">
      <c r="A14" s="23" t="s">
        <v>126</v>
      </c>
      <c r="B14" s="24">
        <v>98</v>
      </c>
      <c r="C14" s="24">
        <v>69</v>
      </c>
      <c r="D14" s="24">
        <v>22</v>
      </c>
      <c r="E14" s="24">
        <v>49</v>
      </c>
      <c r="F14" s="24">
        <v>10</v>
      </c>
      <c r="G14" s="24">
        <v>17</v>
      </c>
      <c r="H14" s="24">
        <v>16</v>
      </c>
      <c r="I14" s="24">
        <v>42</v>
      </c>
      <c r="J14" s="24">
        <v>42</v>
      </c>
      <c r="K14" s="24">
        <v>23</v>
      </c>
      <c r="L14" s="24">
        <v>11</v>
      </c>
      <c r="M14" s="24">
        <v>38</v>
      </c>
      <c r="N14" s="24">
        <v>34</v>
      </c>
      <c r="O14" s="24">
        <v>21</v>
      </c>
      <c r="P14" s="24">
        <v>20</v>
      </c>
      <c r="Q14" s="24">
        <v>4</v>
      </c>
      <c r="R14" s="24">
        <v>1</v>
      </c>
    </row>
    <row r="15" spans="1:18">
      <c r="A15" s="23" t="s">
        <v>127</v>
      </c>
      <c r="B15" s="24">
        <v>24</v>
      </c>
      <c r="C15" s="24">
        <v>17</v>
      </c>
      <c r="D15" s="24">
        <v>10</v>
      </c>
      <c r="E15" s="24">
        <v>13</v>
      </c>
      <c r="F15" s="24">
        <v>5</v>
      </c>
      <c r="G15" s="24">
        <v>9</v>
      </c>
      <c r="H15" s="24">
        <v>3</v>
      </c>
      <c r="I15" s="24">
        <v>10</v>
      </c>
      <c r="J15" s="24">
        <v>14</v>
      </c>
      <c r="K15" s="24">
        <v>8</v>
      </c>
      <c r="L15" s="24">
        <v>4</v>
      </c>
      <c r="M15" s="24">
        <v>14</v>
      </c>
      <c r="N15" s="24">
        <v>11</v>
      </c>
      <c r="O15" s="24">
        <v>7</v>
      </c>
      <c r="P15" s="24">
        <v>6</v>
      </c>
      <c r="Q15" s="24">
        <v>3</v>
      </c>
      <c r="R15" s="24">
        <v>1</v>
      </c>
    </row>
    <row r="16" spans="1:18">
      <c r="A16" s="23" t="s">
        <v>128</v>
      </c>
      <c r="B16" s="24">
        <v>11</v>
      </c>
      <c r="C16" s="24">
        <v>6</v>
      </c>
      <c r="D16" s="24">
        <v>0</v>
      </c>
      <c r="E16" s="24">
        <v>2</v>
      </c>
      <c r="F16" s="24">
        <v>1</v>
      </c>
      <c r="G16" s="24">
        <v>1</v>
      </c>
      <c r="H16" s="24">
        <v>2</v>
      </c>
      <c r="I16" s="24">
        <v>6</v>
      </c>
      <c r="J16" s="24">
        <v>3</v>
      </c>
      <c r="K16" s="24">
        <v>3</v>
      </c>
      <c r="L16" s="24">
        <v>1</v>
      </c>
      <c r="M16" s="24">
        <v>4</v>
      </c>
      <c r="N16" s="24">
        <v>1</v>
      </c>
      <c r="O16" s="24">
        <v>1</v>
      </c>
      <c r="P16" s="24">
        <v>0</v>
      </c>
      <c r="Q16" s="24">
        <v>0</v>
      </c>
      <c r="R16" s="24">
        <v>1</v>
      </c>
    </row>
    <row r="17" spans="1:18">
      <c r="A17" s="8" t="s">
        <v>129</v>
      </c>
      <c r="B17" s="8"/>
      <c r="C17" s="8"/>
      <c r="D17" s="8"/>
      <c r="E17" s="8"/>
      <c r="F17" s="8"/>
      <c r="G17" s="8"/>
      <c r="H17" s="8"/>
      <c r="I17" s="8"/>
      <c r="J17" s="8"/>
      <c r="K17" s="8"/>
      <c r="L17" s="8"/>
      <c r="M17" s="8"/>
      <c r="N17" s="8"/>
      <c r="O17" s="8"/>
      <c r="P17" s="8"/>
      <c r="Q17" s="8"/>
      <c r="R17" s="8"/>
    </row>
    <row r="18" spans="1:18">
      <c r="A18" s="23" t="s">
        <v>130</v>
      </c>
      <c r="B18" s="24">
        <v>214</v>
      </c>
      <c r="C18" s="24">
        <v>147</v>
      </c>
      <c r="D18" s="24">
        <v>36</v>
      </c>
      <c r="E18" s="24">
        <v>87</v>
      </c>
      <c r="F18" s="24">
        <v>10</v>
      </c>
      <c r="G18" s="24">
        <v>25</v>
      </c>
      <c r="H18" s="24">
        <v>23</v>
      </c>
      <c r="I18" s="24">
        <v>76</v>
      </c>
      <c r="J18" s="24">
        <v>63</v>
      </c>
      <c r="K18" s="24">
        <v>36</v>
      </c>
      <c r="L18" s="24">
        <v>15</v>
      </c>
      <c r="M18" s="24">
        <v>68</v>
      </c>
      <c r="N18" s="24">
        <v>57</v>
      </c>
      <c r="O18" s="24">
        <v>40</v>
      </c>
      <c r="P18" s="24">
        <v>41</v>
      </c>
      <c r="Q18" s="24">
        <v>16</v>
      </c>
      <c r="R18" s="24">
        <v>6</v>
      </c>
    </row>
    <row r="19" spans="1:18">
      <c r="A19" s="23" t="s">
        <v>131</v>
      </c>
      <c r="B19" s="24">
        <v>290</v>
      </c>
      <c r="C19" s="24">
        <v>203</v>
      </c>
      <c r="D19" s="24">
        <v>31</v>
      </c>
      <c r="E19" s="24">
        <v>123</v>
      </c>
      <c r="F19" s="24">
        <v>14</v>
      </c>
      <c r="G19" s="24">
        <v>44</v>
      </c>
      <c r="H19" s="24">
        <v>39</v>
      </c>
      <c r="I19" s="24">
        <v>107</v>
      </c>
      <c r="J19" s="24">
        <v>106</v>
      </c>
      <c r="K19" s="24">
        <v>60</v>
      </c>
      <c r="L19" s="24">
        <v>38</v>
      </c>
      <c r="M19" s="24">
        <v>101</v>
      </c>
      <c r="N19" s="24">
        <v>95</v>
      </c>
      <c r="O19" s="24">
        <v>56</v>
      </c>
      <c r="P19" s="24">
        <v>50</v>
      </c>
      <c r="Q19" s="24">
        <v>6</v>
      </c>
      <c r="R19" s="24">
        <v>3</v>
      </c>
    </row>
    <row r="20" spans="1:18">
      <c r="A20" s="23" t="s">
        <v>132</v>
      </c>
      <c r="B20" s="24">
        <v>83</v>
      </c>
      <c r="C20" s="24">
        <v>58</v>
      </c>
      <c r="D20" s="24">
        <v>21</v>
      </c>
      <c r="E20" s="24">
        <v>40</v>
      </c>
      <c r="F20" s="24">
        <v>8</v>
      </c>
      <c r="G20" s="24">
        <v>20</v>
      </c>
      <c r="H20" s="24">
        <v>11</v>
      </c>
      <c r="I20" s="24">
        <v>35</v>
      </c>
      <c r="J20" s="24">
        <v>37</v>
      </c>
      <c r="K20" s="24">
        <v>24</v>
      </c>
      <c r="L20" s="24">
        <v>17</v>
      </c>
      <c r="M20" s="24">
        <v>40</v>
      </c>
      <c r="N20" s="24">
        <v>28</v>
      </c>
      <c r="O20" s="24">
        <v>23</v>
      </c>
      <c r="P20" s="24">
        <v>19</v>
      </c>
      <c r="Q20" s="24">
        <v>6</v>
      </c>
      <c r="R20" s="24">
        <v>2</v>
      </c>
    </row>
    <row r="21" spans="1:18">
      <c r="A21" s="23" t="s">
        <v>133</v>
      </c>
      <c r="B21" s="24">
        <v>7</v>
      </c>
      <c r="C21" s="24">
        <v>3</v>
      </c>
      <c r="D21" s="24">
        <v>2</v>
      </c>
      <c r="E21" s="24">
        <v>3</v>
      </c>
      <c r="F21" s="24">
        <v>0</v>
      </c>
      <c r="G21" s="24">
        <v>1</v>
      </c>
      <c r="H21" s="24">
        <v>0</v>
      </c>
      <c r="I21" s="24">
        <v>2</v>
      </c>
      <c r="J21" s="24">
        <v>1</v>
      </c>
      <c r="K21" s="24">
        <v>2</v>
      </c>
      <c r="L21" s="24">
        <v>1</v>
      </c>
      <c r="M21" s="24">
        <v>2</v>
      </c>
      <c r="N21" s="24">
        <v>4</v>
      </c>
      <c r="O21" s="24">
        <v>1</v>
      </c>
      <c r="P21" s="24">
        <v>1</v>
      </c>
      <c r="Q21" s="24">
        <v>1</v>
      </c>
      <c r="R21" s="24">
        <v>1</v>
      </c>
    </row>
    <row r="22" spans="1:18">
      <c r="A22" s="23" t="s">
        <v>128</v>
      </c>
      <c r="B22" s="24">
        <v>8</v>
      </c>
      <c r="C22" s="24">
        <v>5</v>
      </c>
      <c r="D22" s="24">
        <v>0</v>
      </c>
      <c r="E22" s="24">
        <v>3</v>
      </c>
      <c r="F22" s="24">
        <v>1</v>
      </c>
      <c r="G22" s="24">
        <v>1</v>
      </c>
      <c r="H22" s="24">
        <v>2</v>
      </c>
      <c r="I22" s="24">
        <v>7</v>
      </c>
      <c r="J22" s="24">
        <v>3</v>
      </c>
      <c r="K22" s="24">
        <v>3</v>
      </c>
      <c r="L22" s="24">
        <v>1</v>
      </c>
      <c r="M22" s="24">
        <v>2</v>
      </c>
      <c r="N22" s="24">
        <v>1</v>
      </c>
      <c r="O22" s="24">
        <v>1</v>
      </c>
      <c r="P22" s="24">
        <v>0</v>
      </c>
      <c r="Q22" s="24">
        <v>0</v>
      </c>
      <c r="R22" s="24">
        <v>0</v>
      </c>
    </row>
    <row r="23" spans="1:18">
      <c r="A23" s="8" t="s">
        <v>134</v>
      </c>
      <c r="B23" s="8"/>
      <c r="C23" s="8"/>
      <c r="D23" s="8"/>
      <c r="E23" s="8"/>
      <c r="F23" s="8"/>
      <c r="G23" s="8"/>
      <c r="H23" s="8"/>
      <c r="I23" s="8"/>
      <c r="J23" s="8"/>
      <c r="K23" s="8"/>
      <c r="L23" s="8"/>
      <c r="M23" s="8"/>
      <c r="N23" s="8"/>
      <c r="O23" s="8"/>
      <c r="P23" s="8"/>
      <c r="Q23" s="8"/>
      <c r="R23" s="8"/>
    </row>
    <row r="24" spans="1:18">
      <c r="A24" s="23" t="s">
        <v>135</v>
      </c>
      <c r="B24" s="24">
        <v>14</v>
      </c>
      <c r="C24" s="24">
        <v>8</v>
      </c>
      <c r="D24" s="24">
        <v>4</v>
      </c>
      <c r="E24" s="24">
        <v>7</v>
      </c>
      <c r="F24" s="24">
        <v>1</v>
      </c>
      <c r="G24" s="24">
        <v>3</v>
      </c>
      <c r="H24" s="24">
        <v>2</v>
      </c>
      <c r="I24" s="24">
        <v>3</v>
      </c>
      <c r="J24" s="24">
        <v>4</v>
      </c>
      <c r="K24" s="24">
        <v>3</v>
      </c>
      <c r="L24" s="24">
        <v>2</v>
      </c>
      <c r="M24" s="24">
        <v>3</v>
      </c>
      <c r="N24" s="24">
        <v>5</v>
      </c>
      <c r="O24" s="24">
        <v>7</v>
      </c>
      <c r="P24" s="24">
        <v>2</v>
      </c>
      <c r="Q24" s="24">
        <v>1</v>
      </c>
      <c r="R24" s="24">
        <v>0</v>
      </c>
    </row>
    <row r="25" spans="1:18">
      <c r="A25" s="23" t="s">
        <v>136</v>
      </c>
      <c r="B25" s="24">
        <v>17</v>
      </c>
      <c r="C25" s="24">
        <v>11</v>
      </c>
      <c r="D25" s="24">
        <v>4</v>
      </c>
      <c r="E25" s="24">
        <v>5</v>
      </c>
      <c r="F25" s="24">
        <v>0</v>
      </c>
      <c r="G25" s="24">
        <v>4</v>
      </c>
      <c r="H25" s="24">
        <v>2</v>
      </c>
      <c r="I25" s="24">
        <v>5</v>
      </c>
      <c r="J25" s="24">
        <v>5</v>
      </c>
      <c r="K25" s="24">
        <v>4</v>
      </c>
      <c r="L25" s="24">
        <v>2</v>
      </c>
      <c r="M25" s="24">
        <v>4</v>
      </c>
      <c r="N25" s="24">
        <v>7</v>
      </c>
      <c r="O25" s="24">
        <v>2</v>
      </c>
      <c r="P25" s="24">
        <v>4</v>
      </c>
      <c r="Q25" s="24">
        <v>1</v>
      </c>
      <c r="R25" s="24">
        <v>1</v>
      </c>
    </row>
    <row r="26" spans="1:18">
      <c r="A26" s="23" t="s">
        <v>137</v>
      </c>
      <c r="B26" s="24">
        <v>15</v>
      </c>
      <c r="C26" s="24">
        <v>8</v>
      </c>
      <c r="D26" s="24">
        <v>1</v>
      </c>
      <c r="E26" s="24">
        <v>6</v>
      </c>
      <c r="F26" s="24">
        <v>1</v>
      </c>
      <c r="G26" s="24">
        <v>1</v>
      </c>
      <c r="H26" s="24">
        <v>0</v>
      </c>
      <c r="I26" s="24">
        <v>5</v>
      </c>
      <c r="J26" s="24">
        <v>5</v>
      </c>
      <c r="K26" s="24">
        <v>2</v>
      </c>
      <c r="L26" s="24">
        <v>1</v>
      </c>
      <c r="M26" s="24">
        <v>4</v>
      </c>
      <c r="N26" s="24">
        <v>5</v>
      </c>
      <c r="O26" s="24">
        <v>5</v>
      </c>
      <c r="P26" s="24">
        <v>3</v>
      </c>
      <c r="Q26" s="24">
        <v>1</v>
      </c>
      <c r="R26" s="24">
        <v>1</v>
      </c>
    </row>
    <row r="27" spans="1:18">
      <c r="A27" s="23" t="s">
        <v>138</v>
      </c>
      <c r="B27" s="24">
        <v>25</v>
      </c>
      <c r="C27" s="24">
        <v>16</v>
      </c>
      <c r="D27" s="24">
        <v>4</v>
      </c>
      <c r="E27" s="24">
        <v>8</v>
      </c>
      <c r="F27" s="24">
        <v>0</v>
      </c>
      <c r="G27" s="24">
        <v>3</v>
      </c>
      <c r="H27" s="24">
        <v>0</v>
      </c>
      <c r="I27" s="24">
        <v>8</v>
      </c>
      <c r="J27" s="24">
        <v>9</v>
      </c>
      <c r="K27" s="24">
        <v>3</v>
      </c>
      <c r="L27" s="24">
        <v>1</v>
      </c>
      <c r="M27" s="24">
        <v>7</v>
      </c>
      <c r="N27" s="24">
        <v>10</v>
      </c>
      <c r="O27" s="24">
        <v>7</v>
      </c>
      <c r="P27" s="24">
        <v>5</v>
      </c>
      <c r="Q27" s="24">
        <v>0</v>
      </c>
      <c r="R27" s="24">
        <v>0</v>
      </c>
    </row>
    <row r="28" spans="1:18">
      <c r="A28" s="23" t="s">
        <v>139</v>
      </c>
      <c r="B28" s="24">
        <v>33</v>
      </c>
      <c r="C28" s="24">
        <v>20</v>
      </c>
      <c r="D28" s="24">
        <v>9</v>
      </c>
      <c r="E28" s="24">
        <v>14</v>
      </c>
      <c r="F28" s="24">
        <v>2</v>
      </c>
      <c r="G28" s="24">
        <v>7</v>
      </c>
      <c r="H28" s="24">
        <v>4</v>
      </c>
      <c r="I28" s="24">
        <v>10</v>
      </c>
      <c r="J28" s="24">
        <v>12</v>
      </c>
      <c r="K28" s="24">
        <v>9</v>
      </c>
      <c r="L28" s="24">
        <v>4</v>
      </c>
      <c r="M28" s="24">
        <v>13</v>
      </c>
      <c r="N28" s="24">
        <v>10</v>
      </c>
      <c r="O28" s="24">
        <v>7</v>
      </c>
      <c r="P28" s="24">
        <v>4</v>
      </c>
      <c r="Q28" s="24">
        <v>1</v>
      </c>
      <c r="R28" s="24">
        <v>0</v>
      </c>
    </row>
    <row r="29" spans="1:18">
      <c r="A29" s="23" t="s">
        <v>140</v>
      </c>
      <c r="B29" s="24">
        <v>41</v>
      </c>
      <c r="C29" s="24">
        <v>30</v>
      </c>
      <c r="D29" s="24">
        <v>2</v>
      </c>
      <c r="E29" s="24">
        <v>10</v>
      </c>
      <c r="F29" s="24">
        <v>1</v>
      </c>
      <c r="G29" s="24">
        <v>3</v>
      </c>
      <c r="H29" s="24">
        <v>2</v>
      </c>
      <c r="I29" s="24">
        <v>17</v>
      </c>
      <c r="J29" s="24">
        <v>16</v>
      </c>
      <c r="K29" s="24">
        <v>10</v>
      </c>
      <c r="L29" s="24">
        <v>6</v>
      </c>
      <c r="M29" s="24">
        <v>12</v>
      </c>
      <c r="N29" s="24">
        <v>17</v>
      </c>
      <c r="O29" s="24">
        <v>11</v>
      </c>
      <c r="P29" s="24">
        <v>4</v>
      </c>
      <c r="Q29" s="24">
        <v>2</v>
      </c>
      <c r="R29" s="24">
        <v>0</v>
      </c>
    </row>
    <row r="30" spans="1:18">
      <c r="A30" s="23" t="s">
        <v>141</v>
      </c>
      <c r="B30" s="24">
        <v>370</v>
      </c>
      <c r="C30" s="24">
        <v>263</v>
      </c>
      <c r="D30" s="24">
        <v>55</v>
      </c>
      <c r="E30" s="24">
        <v>166</v>
      </c>
      <c r="F30" s="24">
        <v>20</v>
      </c>
      <c r="G30" s="24">
        <v>55</v>
      </c>
      <c r="H30" s="24">
        <v>52</v>
      </c>
      <c r="I30" s="24">
        <v>147</v>
      </c>
      <c r="J30" s="24">
        <v>126</v>
      </c>
      <c r="K30" s="24">
        <v>74</v>
      </c>
      <c r="L30" s="24">
        <v>43</v>
      </c>
      <c r="M30" s="24">
        <v>138</v>
      </c>
      <c r="N30" s="24">
        <v>105</v>
      </c>
      <c r="O30" s="24">
        <v>68</v>
      </c>
      <c r="P30" s="24">
        <v>77</v>
      </c>
      <c r="Q30" s="24">
        <v>18</v>
      </c>
      <c r="R30" s="24">
        <v>7</v>
      </c>
    </row>
    <row r="31" spans="1:18">
      <c r="A31" s="23" t="s">
        <v>142</v>
      </c>
      <c r="B31" s="24">
        <v>80</v>
      </c>
      <c r="C31" s="24">
        <v>56</v>
      </c>
      <c r="D31" s="24">
        <v>11</v>
      </c>
      <c r="E31" s="24">
        <v>38</v>
      </c>
      <c r="F31" s="24">
        <v>7</v>
      </c>
      <c r="G31" s="24">
        <v>15</v>
      </c>
      <c r="H31" s="24">
        <v>12</v>
      </c>
      <c r="I31" s="24">
        <v>26</v>
      </c>
      <c r="J31" s="24">
        <v>31</v>
      </c>
      <c r="K31" s="24">
        <v>18</v>
      </c>
      <c r="L31" s="24">
        <v>12</v>
      </c>
      <c r="M31" s="24">
        <v>30</v>
      </c>
      <c r="N31" s="24">
        <v>25</v>
      </c>
      <c r="O31" s="24">
        <v>13</v>
      </c>
      <c r="P31" s="24">
        <v>12</v>
      </c>
      <c r="Q31" s="24">
        <v>5</v>
      </c>
      <c r="R31" s="24">
        <v>3</v>
      </c>
    </row>
    <row r="32" spans="1:18">
      <c r="A32" s="23" t="s">
        <v>128</v>
      </c>
      <c r="B32" s="24">
        <v>7</v>
      </c>
      <c r="C32" s="24">
        <v>4</v>
      </c>
      <c r="D32" s="24">
        <v>0</v>
      </c>
      <c r="E32" s="24">
        <v>2</v>
      </c>
      <c r="F32" s="24">
        <v>1</v>
      </c>
      <c r="G32" s="24">
        <v>0</v>
      </c>
      <c r="H32" s="24">
        <v>1</v>
      </c>
      <c r="I32" s="24">
        <v>6</v>
      </c>
      <c r="J32" s="24">
        <v>2</v>
      </c>
      <c r="K32" s="24">
        <v>2</v>
      </c>
      <c r="L32" s="24">
        <v>1</v>
      </c>
      <c r="M32" s="24">
        <v>2</v>
      </c>
      <c r="N32" s="24">
        <v>1</v>
      </c>
      <c r="O32" s="24">
        <v>1</v>
      </c>
      <c r="P32" s="24">
        <v>0</v>
      </c>
      <c r="Q32" s="24">
        <v>0</v>
      </c>
      <c r="R32" s="24">
        <v>0</v>
      </c>
    </row>
    <row r="33" spans="1:18">
      <c r="A33" s="8" t="s">
        <v>143</v>
      </c>
      <c r="B33" s="8"/>
      <c r="C33" s="8"/>
      <c r="D33" s="8"/>
      <c r="E33" s="8"/>
      <c r="F33" s="8"/>
      <c r="G33" s="8"/>
      <c r="H33" s="8"/>
      <c r="I33" s="8"/>
      <c r="J33" s="8"/>
      <c r="K33" s="8"/>
      <c r="L33" s="8"/>
      <c r="M33" s="8"/>
      <c r="N33" s="8"/>
      <c r="O33" s="8"/>
      <c r="P33" s="8"/>
      <c r="Q33" s="8"/>
      <c r="R33" s="8"/>
    </row>
    <row r="34" spans="1:18">
      <c r="A34" s="23" t="s">
        <v>144</v>
      </c>
      <c r="B34" s="24">
        <v>104</v>
      </c>
      <c r="C34" s="24">
        <v>66</v>
      </c>
      <c r="D34" s="24">
        <v>11</v>
      </c>
      <c r="E34" s="24">
        <v>43</v>
      </c>
      <c r="F34" s="24">
        <v>7</v>
      </c>
      <c r="G34" s="24">
        <v>15</v>
      </c>
      <c r="H34" s="24">
        <v>13</v>
      </c>
      <c r="I34" s="24">
        <v>47</v>
      </c>
      <c r="J34" s="24">
        <v>36</v>
      </c>
      <c r="K34" s="24">
        <v>21</v>
      </c>
      <c r="L34" s="24">
        <v>9</v>
      </c>
      <c r="M34" s="24">
        <v>37</v>
      </c>
      <c r="N34" s="24">
        <v>30</v>
      </c>
      <c r="O34" s="24">
        <v>16</v>
      </c>
      <c r="P34" s="24">
        <v>22</v>
      </c>
      <c r="Q34" s="24">
        <v>5</v>
      </c>
      <c r="R34" s="24">
        <v>5</v>
      </c>
    </row>
    <row r="35" spans="1:18">
      <c r="A35" s="23" t="s">
        <v>145</v>
      </c>
      <c r="B35" s="24">
        <v>94</v>
      </c>
      <c r="C35" s="24">
        <v>62</v>
      </c>
      <c r="D35" s="24">
        <v>19</v>
      </c>
      <c r="E35" s="24">
        <v>44</v>
      </c>
      <c r="F35" s="24">
        <v>8</v>
      </c>
      <c r="G35" s="24">
        <v>19</v>
      </c>
      <c r="H35" s="24">
        <v>18</v>
      </c>
      <c r="I35" s="24">
        <v>42</v>
      </c>
      <c r="J35" s="24">
        <v>39</v>
      </c>
      <c r="K35" s="24">
        <v>21</v>
      </c>
      <c r="L35" s="24">
        <v>9</v>
      </c>
      <c r="M35" s="24">
        <v>33</v>
      </c>
      <c r="N35" s="24">
        <v>27</v>
      </c>
      <c r="O35" s="24">
        <v>19</v>
      </c>
      <c r="P35" s="24">
        <v>24</v>
      </c>
      <c r="Q35" s="24">
        <v>4</v>
      </c>
      <c r="R35" s="24">
        <v>4</v>
      </c>
    </row>
    <row r="36" spans="1:18">
      <c r="A36" s="23" t="s">
        <v>146</v>
      </c>
      <c r="B36" s="24">
        <v>141</v>
      </c>
      <c r="C36" s="24">
        <v>95</v>
      </c>
      <c r="D36" s="24">
        <v>22</v>
      </c>
      <c r="E36" s="24">
        <v>67</v>
      </c>
      <c r="F36" s="24">
        <v>11</v>
      </c>
      <c r="G36" s="24">
        <v>16</v>
      </c>
      <c r="H36" s="24">
        <v>18</v>
      </c>
      <c r="I36" s="24">
        <v>65</v>
      </c>
      <c r="J36" s="24">
        <v>54</v>
      </c>
      <c r="K36" s="24">
        <v>29</v>
      </c>
      <c r="L36" s="24">
        <v>18</v>
      </c>
      <c r="M36" s="24">
        <v>52</v>
      </c>
      <c r="N36" s="24">
        <v>43</v>
      </c>
      <c r="O36" s="24">
        <v>28</v>
      </c>
      <c r="P36" s="24">
        <v>33</v>
      </c>
      <c r="Q36" s="24">
        <v>8</v>
      </c>
      <c r="R36" s="24">
        <v>5</v>
      </c>
    </row>
    <row r="37" spans="1:18">
      <c r="A37" s="23" t="s">
        <v>147</v>
      </c>
      <c r="B37" s="24">
        <v>30</v>
      </c>
      <c r="C37" s="24">
        <v>23</v>
      </c>
      <c r="D37" s="24">
        <v>6</v>
      </c>
      <c r="E37" s="24">
        <v>15</v>
      </c>
      <c r="F37" s="24">
        <v>4</v>
      </c>
      <c r="G37" s="24">
        <v>4</v>
      </c>
      <c r="H37" s="24">
        <v>5</v>
      </c>
      <c r="I37" s="24">
        <v>12</v>
      </c>
      <c r="J37" s="24">
        <v>12</v>
      </c>
      <c r="K37" s="24">
        <v>8</v>
      </c>
      <c r="L37" s="24">
        <v>6</v>
      </c>
      <c r="M37" s="24">
        <v>12</v>
      </c>
      <c r="N37" s="24">
        <v>9</v>
      </c>
      <c r="O37" s="24">
        <v>5</v>
      </c>
      <c r="P37" s="24">
        <v>6</v>
      </c>
      <c r="Q37" s="24">
        <v>2</v>
      </c>
      <c r="R37" s="24">
        <v>1</v>
      </c>
    </row>
    <row r="38" spans="1:18">
      <c r="A38" s="23" t="s">
        <v>148</v>
      </c>
      <c r="B38" s="24">
        <v>36</v>
      </c>
      <c r="C38" s="24">
        <v>25</v>
      </c>
      <c r="D38" s="24">
        <v>5</v>
      </c>
      <c r="E38" s="24">
        <v>15</v>
      </c>
      <c r="F38" s="24">
        <v>3</v>
      </c>
      <c r="G38" s="24">
        <v>2</v>
      </c>
      <c r="H38" s="24">
        <v>3</v>
      </c>
      <c r="I38" s="24">
        <v>12</v>
      </c>
      <c r="J38" s="24">
        <v>11</v>
      </c>
      <c r="K38" s="24">
        <v>5</v>
      </c>
      <c r="L38" s="24">
        <v>2</v>
      </c>
      <c r="M38" s="24">
        <v>9</v>
      </c>
      <c r="N38" s="24">
        <v>10</v>
      </c>
      <c r="O38" s="24">
        <v>6</v>
      </c>
      <c r="P38" s="24">
        <v>5</v>
      </c>
      <c r="Q38" s="24">
        <v>3</v>
      </c>
      <c r="R38" s="24">
        <v>2</v>
      </c>
    </row>
    <row r="39" spans="1:18">
      <c r="A39" s="23" t="s">
        <v>149</v>
      </c>
      <c r="B39" s="24">
        <v>343</v>
      </c>
      <c r="C39" s="24">
        <v>247</v>
      </c>
      <c r="D39" s="24">
        <v>50</v>
      </c>
      <c r="E39" s="24">
        <v>157</v>
      </c>
      <c r="F39" s="24">
        <v>20</v>
      </c>
      <c r="G39" s="24">
        <v>51</v>
      </c>
      <c r="H39" s="24">
        <v>49</v>
      </c>
      <c r="I39" s="24">
        <v>144</v>
      </c>
      <c r="J39" s="24">
        <v>125</v>
      </c>
      <c r="K39" s="24">
        <v>70</v>
      </c>
      <c r="L39" s="24">
        <v>32</v>
      </c>
      <c r="M39" s="24">
        <v>127</v>
      </c>
      <c r="N39" s="24">
        <v>115</v>
      </c>
      <c r="O39" s="24">
        <v>69</v>
      </c>
      <c r="P39" s="24">
        <v>71</v>
      </c>
      <c r="Q39" s="24">
        <v>15</v>
      </c>
      <c r="R39" s="24">
        <v>8</v>
      </c>
    </row>
    <row r="40" spans="1:18">
      <c r="A40" s="23" t="s">
        <v>150</v>
      </c>
      <c r="B40" s="24">
        <v>431</v>
      </c>
      <c r="C40" s="24">
        <v>304</v>
      </c>
      <c r="D40" s="24">
        <v>62</v>
      </c>
      <c r="E40" s="24">
        <v>193</v>
      </c>
      <c r="F40" s="24">
        <v>19</v>
      </c>
      <c r="G40" s="24">
        <v>65</v>
      </c>
      <c r="H40" s="24">
        <v>53</v>
      </c>
      <c r="I40" s="24">
        <v>167</v>
      </c>
      <c r="J40" s="24">
        <v>145</v>
      </c>
      <c r="K40" s="24">
        <v>84</v>
      </c>
      <c r="L40" s="24">
        <v>47</v>
      </c>
      <c r="M40" s="24">
        <v>154</v>
      </c>
      <c r="N40" s="24">
        <v>138</v>
      </c>
      <c r="O40" s="24">
        <v>85</v>
      </c>
      <c r="P40" s="24">
        <v>81</v>
      </c>
      <c r="Q40" s="24">
        <v>21</v>
      </c>
      <c r="R40" s="24">
        <v>9</v>
      </c>
    </row>
    <row r="41" spans="1:18">
      <c r="A41" s="23" t="s">
        <v>151</v>
      </c>
      <c r="B41" s="24">
        <v>530</v>
      </c>
      <c r="C41" s="24">
        <v>371</v>
      </c>
      <c r="D41" s="24">
        <v>81</v>
      </c>
      <c r="E41" s="24">
        <v>230</v>
      </c>
      <c r="F41" s="24">
        <v>29</v>
      </c>
      <c r="G41" s="24">
        <v>80</v>
      </c>
      <c r="H41" s="24">
        <v>67</v>
      </c>
      <c r="I41" s="24">
        <v>201</v>
      </c>
      <c r="J41" s="24">
        <v>184</v>
      </c>
      <c r="K41" s="24">
        <v>113</v>
      </c>
      <c r="L41" s="24">
        <v>62</v>
      </c>
      <c r="M41" s="24">
        <v>189</v>
      </c>
      <c r="N41" s="24">
        <v>168</v>
      </c>
      <c r="O41" s="24">
        <v>106</v>
      </c>
      <c r="P41" s="24">
        <v>99</v>
      </c>
      <c r="Q41" s="24">
        <v>24</v>
      </c>
      <c r="R41" s="24">
        <v>9</v>
      </c>
    </row>
    <row r="42" spans="1:18">
      <c r="A42" s="23" t="s">
        <v>152</v>
      </c>
      <c r="B42" s="24">
        <v>21</v>
      </c>
      <c r="C42" s="24">
        <v>11</v>
      </c>
      <c r="D42" s="24">
        <v>3</v>
      </c>
      <c r="E42" s="24">
        <v>8</v>
      </c>
      <c r="F42" s="24">
        <v>0</v>
      </c>
      <c r="G42" s="24">
        <v>2</v>
      </c>
      <c r="H42" s="24">
        <v>1</v>
      </c>
      <c r="I42" s="24">
        <v>8</v>
      </c>
      <c r="J42" s="24">
        <v>10</v>
      </c>
      <c r="K42" s="24">
        <v>3</v>
      </c>
      <c r="L42" s="24">
        <v>3</v>
      </c>
      <c r="M42" s="24">
        <v>8</v>
      </c>
      <c r="N42" s="24">
        <v>9</v>
      </c>
      <c r="O42" s="24">
        <v>5</v>
      </c>
      <c r="P42" s="24">
        <v>4</v>
      </c>
      <c r="Q42" s="24">
        <v>4</v>
      </c>
      <c r="R42" s="24">
        <v>0</v>
      </c>
    </row>
    <row r="43" spans="1:18">
      <c r="A43" s="23" t="s">
        <v>128</v>
      </c>
      <c r="B43" s="24">
        <v>8</v>
      </c>
      <c r="C43" s="24">
        <v>5</v>
      </c>
      <c r="D43" s="24">
        <v>1</v>
      </c>
      <c r="E43" s="24">
        <v>3</v>
      </c>
      <c r="F43" s="24">
        <v>1</v>
      </c>
      <c r="G43" s="24">
        <v>1</v>
      </c>
      <c r="H43" s="24">
        <v>1</v>
      </c>
      <c r="I43" s="24">
        <v>6</v>
      </c>
      <c r="J43" s="24">
        <v>3</v>
      </c>
      <c r="K43" s="24">
        <v>2</v>
      </c>
      <c r="L43" s="24">
        <v>1</v>
      </c>
      <c r="M43" s="24">
        <v>2</v>
      </c>
      <c r="N43" s="24">
        <v>2</v>
      </c>
      <c r="O43" s="24">
        <v>2</v>
      </c>
      <c r="P43" s="24">
        <v>0</v>
      </c>
      <c r="Q43" s="24">
        <v>0</v>
      </c>
      <c r="R43" s="24">
        <v>1</v>
      </c>
    </row>
    <row r="44" spans="1:18">
      <c r="A44" s="8" t="s">
        <v>153</v>
      </c>
      <c r="B44" s="8"/>
      <c r="C44" s="8"/>
      <c r="D44" s="8"/>
      <c r="E44" s="8"/>
      <c r="F44" s="8"/>
      <c r="G44" s="8"/>
      <c r="H44" s="8"/>
      <c r="I44" s="8"/>
      <c r="J44" s="8"/>
      <c r="K44" s="8"/>
      <c r="L44" s="8"/>
      <c r="M44" s="8"/>
      <c r="N44" s="8"/>
      <c r="O44" s="8"/>
      <c r="P44" s="8"/>
      <c r="Q44" s="8"/>
      <c r="R44" s="8"/>
    </row>
    <row r="45" spans="1:18">
      <c r="A45" s="23" t="s">
        <v>154</v>
      </c>
      <c r="B45" s="24">
        <v>359</v>
      </c>
      <c r="C45" s="24">
        <v>260</v>
      </c>
      <c r="D45" s="24">
        <v>57</v>
      </c>
      <c r="E45" s="24">
        <v>161</v>
      </c>
      <c r="F45" s="24">
        <v>18</v>
      </c>
      <c r="G45" s="24">
        <v>56</v>
      </c>
      <c r="H45" s="24">
        <v>48</v>
      </c>
      <c r="I45" s="24">
        <v>144</v>
      </c>
      <c r="J45" s="24">
        <v>125</v>
      </c>
      <c r="K45" s="24">
        <v>72</v>
      </c>
      <c r="L45" s="24">
        <v>35</v>
      </c>
      <c r="M45" s="24">
        <v>133</v>
      </c>
      <c r="N45" s="24">
        <v>123</v>
      </c>
      <c r="O45" s="24">
        <v>74</v>
      </c>
      <c r="P45" s="24">
        <v>75</v>
      </c>
      <c r="Q45" s="24">
        <v>13</v>
      </c>
      <c r="R45" s="24">
        <v>8</v>
      </c>
    </row>
    <row r="46" spans="1:18">
      <c r="A46" s="23" t="s">
        <v>155</v>
      </c>
      <c r="B46" s="24">
        <v>295</v>
      </c>
      <c r="C46" s="24">
        <v>228</v>
      </c>
      <c r="D46" s="24">
        <v>47</v>
      </c>
      <c r="E46" s="24">
        <v>142</v>
      </c>
      <c r="F46" s="24">
        <v>21</v>
      </c>
      <c r="G46" s="24">
        <v>53</v>
      </c>
      <c r="H46" s="24">
        <v>42</v>
      </c>
      <c r="I46" s="24">
        <v>116</v>
      </c>
      <c r="J46" s="24">
        <v>108</v>
      </c>
      <c r="K46" s="24">
        <v>55</v>
      </c>
      <c r="L46" s="24">
        <v>34</v>
      </c>
      <c r="M46" s="24">
        <v>104</v>
      </c>
      <c r="N46" s="24">
        <v>86</v>
      </c>
      <c r="O46" s="24">
        <v>63</v>
      </c>
      <c r="P46" s="24">
        <v>60</v>
      </c>
      <c r="Q46" s="24">
        <v>15</v>
      </c>
      <c r="R46" s="24">
        <v>6</v>
      </c>
    </row>
    <row r="47" spans="1:18">
      <c r="A47" s="23" t="s">
        <v>156</v>
      </c>
      <c r="B47" s="24">
        <v>229</v>
      </c>
      <c r="C47" s="24">
        <v>164</v>
      </c>
      <c r="D47" s="24">
        <v>40</v>
      </c>
      <c r="E47" s="24">
        <v>105</v>
      </c>
      <c r="F47" s="24">
        <v>19</v>
      </c>
      <c r="G47" s="24">
        <v>42</v>
      </c>
      <c r="H47" s="24">
        <v>31</v>
      </c>
      <c r="I47" s="24">
        <v>100</v>
      </c>
      <c r="J47" s="24">
        <v>88</v>
      </c>
      <c r="K47" s="24">
        <v>58</v>
      </c>
      <c r="L47" s="24">
        <v>36</v>
      </c>
      <c r="M47" s="24">
        <v>103</v>
      </c>
      <c r="N47" s="24">
        <v>79</v>
      </c>
      <c r="O47" s="24">
        <v>53</v>
      </c>
      <c r="P47" s="24">
        <v>51</v>
      </c>
      <c r="Q47" s="24">
        <v>7</v>
      </c>
      <c r="R47" s="24">
        <v>3</v>
      </c>
    </row>
    <row r="48" spans="1:18">
      <c r="A48" s="23" t="s">
        <v>157</v>
      </c>
      <c r="B48" s="24">
        <v>151</v>
      </c>
      <c r="C48" s="24">
        <v>110</v>
      </c>
      <c r="D48" s="24">
        <v>23</v>
      </c>
      <c r="E48" s="24">
        <v>70</v>
      </c>
      <c r="F48" s="24">
        <v>8</v>
      </c>
      <c r="G48" s="24">
        <v>24</v>
      </c>
      <c r="H48" s="24">
        <v>15</v>
      </c>
      <c r="I48" s="24">
        <v>67</v>
      </c>
      <c r="J48" s="24">
        <v>50</v>
      </c>
      <c r="K48" s="24">
        <v>34</v>
      </c>
      <c r="L48" s="24">
        <v>23</v>
      </c>
      <c r="M48" s="24">
        <v>55</v>
      </c>
      <c r="N48" s="24">
        <v>52</v>
      </c>
      <c r="O48" s="24">
        <v>42</v>
      </c>
      <c r="P48" s="24">
        <v>25</v>
      </c>
      <c r="Q48" s="24">
        <v>9</v>
      </c>
      <c r="R48" s="24">
        <v>3</v>
      </c>
    </row>
    <row r="49" spans="1:18">
      <c r="A49" s="23" t="s">
        <v>158</v>
      </c>
      <c r="B49" s="24">
        <v>402</v>
      </c>
      <c r="C49" s="24">
        <v>299</v>
      </c>
      <c r="D49" s="24">
        <v>63</v>
      </c>
      <c r="E49" s="24">
        <v>191</v>
      </c>
      <c r="F49" s="24">
        <v>23</v>
      </c>
      <c r="G49" s="24">
        <v>65</v>
      </c>
      <c r="H49" s="24">
        <v>55</v>
      </c>
      <c r="I49" s="24">
        <v>164</v>
      </c>
      <c r="J49" s="24">
        <v>144</v>
      </c>
      <c r="K49" s="24">
        <v>84</v>
      </c>
      <c r="L49" s="24">
        <v>46</v>
      </c>
      <c r="M49" s="24">
        <v>149</v>
      </c>
      <c r="N49" s="24">
        <v>132</v>
      </c>
      <c r="O49" s="24">
        <v>91</v>
      </c>
      <c r="P49" s="24">
        <v>84</v>
      </c>
      <c r="Q49" s="24">
        <v>16</v>
      </c>
      <c r="R49" s="24">
        <v>8</v>
      </c>
    </row>
    <row r="50" spans="1:18">
      <c r="A50" s="23" t="s">
        <v>159</v>
      </c>
      <c r="B50" s="24">
        <v>285</v>
      </c>
      <c r="C50" s="24">
        <v>200</v>
      </c>
      <c r="D50" s="24">
        <v>51</v>
      </c>
      <c r="E50" s="24">
        <v>122</v>
      </c>
      <c r="F50" s="24">
        <v>20</v>
      </c>
      <c r="G50" s="24">
        <v>45</v>
      </c>
      <c r="H50" s="24">
        <v>37</v>
      </c>
      <c r="I50" s="24">
        <v>105</v>
      </c>
      <c r="J50" s="24">
        <v>99</v>
      </c>
      <c r="K50" s="24">
        <v>64</v>
      </c>
      <c r="L50" s="24">
        <v>38</v>
      </c>
      <c r="M50" s="24">
        <v>119</v>
      </c>
      <c r="N50" s="24">
        <v>95</v>
      </c>
      <c r="O50" s="24">
        <v>71</v>
      </c>
      <c r="P50" s="24">
        <v>58</v>
      </c>
      <c r="Q50" s="24">
        <v>16</v>
      </c>
      <c r="R50" s="24">
        <v>3</v>
      </c>
    </row>
    <row r="51" spans="1:18">
      <c r="A51" s="23" t="s">
        <v>160</v>
      </c>
      <c r="B51" s="24">
        <v>339</v>
      </c>
      <c r="C51" s="24">
        <v>246</v>
      </c>
      <c r="D51" s="24">
        <v>53</v>
      </c>
      <c r="E51" s="24">
        <v>144</v>
      </c>
      <c r="F51" s="24">
        <v>21</v>
      </c>
      <c r="G51" s="24">
        <v>56</v>
      </c>
      <c r="H51" s="24">
        <v>41</v>
      </c>
      <c r="I51" s="24">
        <v>137</v>
      </c>
      <c r="J51" s="24">
        <v>121</v>
      </c>
      <c r="K51" s="24">
        <v>77</v>
      </c>
      <c r="L51" s="24">
        <v>44</v>
      </c>
      <c r="M51" s="24">
        <v>130</v>
      </c>
      <c r="N51" s="24">
        <v>108</v>
      </c>
      <c r="O51" s="24">
        <v>73</v>
      </c>
      <c r="P51" s="24">
        <v>65</v>
      </c>
      <c r="Q51" s="24">
        <v>17</v>
      </c>
      <c r="R51" s="24">
        <v>6</v>
      </c>
    </row>
    <row r="52" spans="1:18">
      <c r="A52" s="23" t="s">
        <v>161</v>
      </c>
      <c r="B52" s="24">
        <v>123</v>
      </c>
      <c r="C52" s="24">
        <v>91</v>
      </c>
      <c r="D52" s="24">
        <v>20</v>
      </c>
      <c r="E52" s="24">
        <v>57</v>
      </c>
      <c r="F52" s="24">
        <v>10</v>
      </c>
      <c r="G52" s="24">
        <v>22</v>
      </c>
      <c r="H52" s="24">
        <v>18</v>
      </c>
      <c r="I52" s="24">
        <v>55</v>
      </c>
      <c r="J52" s="24">
        <v>49</v>
      </c>
      <c r="K52" s="24">
        <v>34</v>
      </c>
      <c r="L52" s="24">
        <v>13</v>
      </c>
      <c r="M52" s="24">
        <v>57</v>
      </c>
      <c r="N52" s="24">
        <v>49</v>
      </c>
      <c r="O52" s="24">
        <v>31</v>
      </c>
      <c r="P52" s="24">
        <v>33</v>
      </c>
      <c r="Q52" s="24">
        <v>4</v>
      </c>
      <c r="R52" s="24">
        <v>1</v>
      </c>
    </row>
    <row r="53" spans="1:18">
      <c r="A53" s="23" t="s">
        <v>162</v>
      </c>
      <c r="B53" s="24">
        <v>350</v>
      </c>
      <c r="C53" s="24">
        <v>245</v>
      </c>
      <c r="D53" s="24">
        <v>54</v>
      </c>
      <c r="E53" s="24">
        <v>146</v>
      </c>
      <c r="F53" s="24">
        <v>20</v>
      </c>
      <c r="G53" s="24">
        <v>59</v>
      </c>
      <c r="H53" s="24">
        <v>42</v>
      </c>
      <c r="I53" s="24">
        <v>139</v>
      </c>
      <c r="J53" s="24">
        <v>125</v>
      </c>
      <c r="K53" s="24">
        <v>75</v>
      </c>
      <c r="L53" s="24">
        <v>40</v>
      </c>
      <c r="M53" s="24">
        <v>134</v>
      </c>
      <c r="N53" s="24">
        <v>124</v>
      </c>
      <c r="O53" s="24">
        <v>78</v>
      </c>
      <c r="P53" s="24">
        <v>79</v>
      </c>
      <c r="Q53" s="24">
        <v>16</v>
      </c>
      <c r="R53" s="24">
        <v>5</v>
      </c>
    </row>
    <row r="54" spans="1:18">
      <c r="A54" s="23" t="s">
        <v>152</v>
      </c>
      <c r="B54" s="24">
        <v>11</v>
      </c>
      <c r="C54" s="24">
        <v>5</v>
      </c>
      <c r="D54" s="24">
        <v>2</v>
      </c>
      <c r="E54" s="24">
        <v>6</v>
      </c>
      <c r="F54" s="24">
        <v>0</v>
      </c>
      <c r="G54" s="24">
        <v>1</v>
      </c>
      <c r="H54" s="24">
        <v>0</v>
      </c>
      <c r="I54" s="24">
        <v>5</v>
      </c>
      <c r="J54" s="24">
        <v>4</v>
      </c>
      <c r="K54" s="24">
        <v>1</v>
      </c>
      <c r="L54" s="24">
        <v>2</v>
      </c>
      <c r="M54" s="24">
        <v>3</v>
      </c>
      <c r="N54" s="24">
        <v>3</v>
      </c>
      <c r="O54" s="24">
        <v>2</v>
      </c>
      <c r="P54" s="24">
        <v>1</v>
      </c>
      <c r="Q54" s="24">
        <v>3</v>
      </c>
      <c r="R54" s="24">
        <v>1</v>
      </c>
    </row>
    <row r="55" spans="1:18">
      <c r="A55" s="23" t="s">
        <v>163</v>
      </c>
      <c r="B55" s="24">
        <v>6</v>
      </c>
      <c r="C55" s="24">
        <v>5</v>
      </c>
      <c r="D55" s="24">
        <v>1</v>
      </c>
      <c r="E55" s="24">
        <v>2</v>
      </c>
      <c r="F55" s="24">
        <v>0</v>
      </c>
      <c r="G55" s="24">
        <v>2</v>
      </c>
      <c r="H55" s="24">
        <v>0</v>
      </c>
      <c r="I55" s="24">
        <v>3</v>
      </c>
      <c r="J55" s="24">
        <v>3</v>
      </c>
      <c r="K55" s="24">
        <v>0</v>
      </c>
      <c r="L55" s="24">
        <v>0</v>
      </c>
      <c r="M55" s="24">
        <v>2</v>
      </c>
      <c r="N55" s="24">
        <v>2</v>
      </c>
      <c r="O55" s="24">
        <v>1</v>
      </c>
      <c r="P55" s="24">
        <v>1</v>
      </c>
      <c r="Q55" s="24">
        <v>0</v>
      </c>
      <c r="R55" s="24">
        <v>0</v>
      </c>
    </row>
    <row r="56" spans="1:18">
      <c r="A56" s="23" t="s">
        <v>128</v>
      </c>
      <c r="B56" s="24">
        <v>8</v>
      </c>
      <c r="C56" s="24">
        <v>6</v>
      </c>
      <c r="D56" s="24">
        <v>1</v>
      </c>
      <c r="E56" s="24">
        <v>3</v>
      </c>
      <c r="F56" s="24">
        <v>2</v>
      </c>
      <c r="G56" s="24">
        <v>0</v>
      </c>
      <c r="H56" s="24">
        <v>2</v>
      </c>
      <c r="I56" s="24">
        <v>6</v>
      </c>
      <c r="J56" s="24">
        <v>3</v>
      </c>
      <c r="K56" s="24">
        <v>3</v>
      </c>
      <c r="L56" s="24">
        <v>2</v>
      </c>
      <c r="M56" s="24">
        <v>2</v>
      </c>
      <c r="N56" s="24">
        <v>2</v>
      </c>
      <c r="O56" s="24">
        <v>1</v>
      </c>
      <c r="P56" s="24">
        <v>0</v>
      </c>
      <c r="Q56" s="24">
        <v>0</v>
      </c>
      <c r="R56" s="24">
        <v>0</v>
      </c>
    </row>
    <row r="57" spans="1:18">
      <c r="A57" s="8" t="s">
        <v>164</v>
      </c>
      <c r="B57" s="8"/>
      <c r="C57" s="8"/>
      <c r="D57" s="8"/>
      <c r="E57" s="8"/>
      <c r="F57" s="8"/>
      <c r="G57" s="8"/>
      <c r="H57" s="8"/>
      <c r="I57" s="8"/>
      <c r="J57" s="8"/>
      <c r="K57" s="8"/>
      <c r="L57" s="8"/>
      <c r="M57" s="8"/>
      <c r="N57" s="8"/>
      <c r="O57" s="8"/>
      <c r="P57" s="8"/>
      <c r="Q57" s="8"/>
      <c r="R57" s="8"/>
    </row>
    <row r="58" spans="1:18">
      <c r="A58" s="23" t="s">
        <v>165</v>
      </c>
      <c r="B58" s="24">
        <v>54</v>
      </c>
      <c r="C58" s="24">
        <v>34</v>
      </c>
      <c r="D58" s="24">
        <v>7</v>
      </c>
      <c r="E58" s="24">
        <v>24</v>
      </c>
      <c r="F58" s="24">
        <v>5</v>
      </c>
      <c r="G58" s="24">
        <v>6</v>
      </c>
      <c r="H58" s="24">
        <v>8</v>
      </c>
      <c r="I58" s="24">
        <v>20</v>
      </c>
      <c r="J58" s="24">
        <v>21</v>
      </c>
      <c r="K58" s="24">
        <v>13</v>
      </c>
      <c r="L58" s="24">
        <v>5</v>
      </c>
      <c r="M58" s="24">
        <v>24</v>
      </c>
      <c r="N58" s="24">
        <v>17</v>
      </c>
      <c r="O58" s="24">
        <v>9</v>
      </c>
      <c r="P58" s="24">
        <v>15</v>
      </c>
      <c r="Q58" s="24">
        <v>2</v>
      </c>
      <c r="R58" s="24">
        <v>2</v>
      </c>
    </row>
    <row r="59" spans="1:18">
      <c r="A59" s="23" t="s">
        <v>166</v>
      </c>
      <c r="B59" s="24">
        <v>259</v>
      </c>
      <c r="C59" s="24">
        <v>182</v>
      </c>
      <c r="D59" s="24">
        <v>38</v>
      </c>
      <c r="E59" s="24">
        <v>104</v>
      </c>
      <c r="F59" s="24">
        <v>10</v>
      </c>
      <c r="G59" s="24">
        <v>37</v>
      </c>
      <c r="H59" s="24">
        <v>27</v>
      </c>
      <c r="I59" s="24">
        <v>93</v>
      </c>
      <c r="J59" s="24">
        <v>76</v>
      </c>
      <c r="K59" s="24">
        <v>51</v>
      </c>
      <c r="L59" s="24">
        <v>29</v>
      </c>
      <c r="M59" s="24">
        <v>84</v>
      </c>
      <c r="N59" s="24">
        <v>86</v>
      </c>
      <c r="O59" s="24">
        <v>50</v>
      </c>
      <c r="P59" s="24">
        <v>55</v>
      </c>
      <c r="Q59" s="24">
        <v>11</v>
      </c>
      <c r="R59" s="24">
        <v>5</v>
      </c>
    </row>
    <row r="60" spans="1:18">
      <c r="A60" s="23" t="s">
        <v>167</v>
      </c>
      <c r="B60" s="24">
        <v>221</v>
      </c>
      <c r="C60" s="24">
        <v>158</v>
      </c>
      <c r="D60" s="24">
        <v>35</v>
      </c>
      <c r="E60" s="24">
        <v>98</v>
      </c>
      <c r="F60" s="24">
        <v>13</v>
      </c>
      <c r="G60" s="24">
        <v>32</v>
      </c>
      <c r="H60" s="24">
        <v>31</v>
      </c>
      <c r="I60" s="24">
        <v>85</v>
      </c>
      <c r="J60" s="24">
        <v>89</v>
      </c>
      <c r="K60" s="24">
        <v>46</v>
      </c>
      <c r="L60" s="24">
        <v>26</v>
      </c>
      <c r="M60" s="24">
        <v>77</v>
      </c>
      <c r="N60" s="24">
        <v>60</v>
      </c>
      <c r="O60" s="24">
        <v>44</v>
      </c>
      <c r="P60" s="24">
        <v>28</v>
      </c>
      <c r="Q60" s="24">
        <v>11</v>
      </c>
      <c r="R60" s="24">
        <v>4</v>
      </c>
    </row>
    <row r="61" spans="1:18">
      <c r="A61" s="23" t="s">
        <v>168</v>
      </c>
      <c r="B61" s="24">
        <v>52</v>
      </c>
      <c r="C61" s="24">
        <v>31</v>
      </c>
      <c r="D61" s="24">
        <v>7</v>
      </c>
      <c r="E61" s="24">
        <v>23</v>
      </c>
      <c r="F61" s="24">
        <v>4</v>
      </c>
      <c r="G61" s="24">
        <v>11</v>
      </c>
      <c r="H61" s="24">
        <v>5</v>
      </c>
      <c r="I61" s="24">
        <v>23</v>
      </c>
      <c r="J61" s="24">
        <v>17</v>
      </c>
      <c r="K61" s="24">
        <v>13</v>
      </c>
      <c r="L61" s="24">
        <v>7</v>
      </c>
      <c r="M61" s="24">
        <v>21</v>
      </c>
      <c r="N61" s="24">
        <v>16</v>
      </c>
      <c r="O61" s="24">
        <v>13</v>
      </c>
      <c r="P61" s="24">
        <v>11</v>
      </c>
      <c r="Q61" s="24">
        <v>3</v>
      </c>
      <c r="R61" s="24">
        <v>1</v>
      </c>
    </row>
    <row r="62" spans="1:18">
      <c r="A62" s="23" t="s">
        <v>169</v>
      </c>
      <c r="B62" s="24">
        <v>15</v>
      </c>
      <c r="C62" s="24">
        <v>10</v>
      </c>
      <c r="D62" s="24">
        <v>3</v>
      </c>
      <c r="E62" s="24">
        <v>6</v>
      </c>
      <c r="F62" s="24">
        <v>1</v>
      </c>
      <c r="G62" s="24">
        <v>5</v>
      </c>
      <c r="H62" s="24">
        <v>4</v>
      </c>
      <c r="I62" s="24">
        <v>5</v>
      </c>
      <c r="J62" s="24">
        <v>6</v>
      </c>
      <c r="K62" s="24">
        <v>2</v>
      </c>
      <c r="L62" s="24">
        <v>4</v>
      </c>
      <c r="M62" s="24">
        <v>7</v>
      </c>
      <c r="N62" s="24">
        <v>6</v>
      </c>
      <c r="O62" s="24">
        <v>5</v>
      </c>
      <c r="P62" s="24">
        <v>2</v>
      </c>
      <c r="Q62" s="24">
        <v>2</v>
      </c>
      <c r="R62" s="24">
        <v>0</v>
      </c>
    </row>
    <row r="63" spans="1:18">
      <c r="A63" s="23" t="s">
        <v>128</v>
      </c>
      <c r="B63" s="24">
        <v>1</v>
      </c>
      <c r="C63" s="24">
        <v>1</v>
      </c>
      <c r="D63" s="24">
        <v>0</v>
      </c>
      <c r="E63" s="24">
        <v>1</v>
      </c>
      <c r="F63" s="24">
        <v>0</v>
      </c>
      <c r="G63" s="24">
        <v>0</v>
      </c>
      <c r="H63" s="24">
        <v>0</v>
      </c>
      <c r="I63" s="24">
        <v>1</v>
      </c>
      <c r="J63" s="24">
        <v>1</v>
      </c>
      <c r="K63" s="24">
        <v>0</v>
      </c>
      <c r="L63" s="24">
        <v>1</v>
      </c>
      <c r="M63" s="24">
        <v>0</v>
      </c>
      <c r="N63" s="24">
        <v>0</v>
      </c>
      <c r="O63" s="24">
        <v>0</v>
      </c>
      <c r="P63" s="24">
        <v>0</v>
      </c>
      <c r="Q63" s="24">
        <v>0</v>
      </c>
      <c r="R63" s="24">
        <v>0</v>
      </c>
    </row>
    <row r="64" spans="1:18">
      <c r="A64" s="8" t="s">
        <v>170</v>
      </c>
      <c r="B64" s="8"/>
      <c r="C64" s="8"/>
      <c r="D64" s="8"/>
      <c r="E64" s="8"/>
      <c r="F64" s="8"/>
      <c r="G64" s="8"/>
      <c r="H64" s="8"/>
      <c r="I64" s="8"/>
      <c r="J64" s="8"/>
      <c r="K64" s="8"/>
      <c r="L64" s="8"/>
      <c r="M64" s="8"/>
      <c r="N64" s="8"/>
      <c r="O64" s="8"/>
      <c r="P64" s="8"/>
      <c r="Q64" s="8"/>
      <c r="R64" s="8"/>
    </row>
    <row r="65" spans="1:18">
      <c r="A65" s="23" t="s">
        <v>171</v>
      </c>
      <c r="B65" s="24">
        <v>71</v>
      </c>
      <c r="C65" s="24">
        <v>52</v>
      </c>
      <c r="D65" s="24">
        <v>19</v>
      </c>
      <c r="E65" s="24">
        <v>35</v>
      </c>
      <c r="F65" s="24">
        <v>4</v>
      </c>
      <c r="G65" s="24">
        <v>17</v>
      </c>
      <c r="H65" s="24">
        <v>10</v>
      </c>
      <c r="I65" s="24">
        <v>25</v>
      </c>
      <c r="J65" s="24">
        <v>30</v>
      </c>
      <c r="K65" s="24">
        <v>24</v>
      </c>
      <c r="L65" s="24">
        <v>14</v>
      </c>
      <c r="M65" s="24">
        <v>33</v>
      </c>
      <c r="N65" s="24">
        <v>40</v>
      </c>
      <c r="O65" s="24">
        <v>17</v>
      </c>
      <c r="P65" s="24">
        <v>16</v>
      </c>
      <c r="Q65" s="24">
        <v>4</v>
      </c>
      <c r="R65" s="24">
        <v>0</v>
      </c>
    </row>
    <row r="66" spans="1:18">
      <c r="A66" s="23" t="s">
        <v>172</v>
      </c>
      <c r="B66" s="24">
        <v>203</v>
      </c>
      <c r="C66" s="24">
        <v>134</v>
      </c>
      <c r="D66" s="24">
        <v>23</v>
      </c>
      <c r="E66" s="24">
        <v>76</v>
      </c>
      <c r="F66" s="24">
        <v>12</v>
      </c>
      <c r="G66" s="24">
        <v>30</v>
      </c>
      <c r="H66" s="24">
        <v>23</v>
      </c>
      <c r="I66" s="24">
        <v>86</v>
      </c>
      <c r="J66" s="24">
        <v>76</v>
      </c>
      <c r="K66" s="24">
        <v>47</v>
      </c>
      <c r="L66" s="24">
        <v>22</v>
      </c>
      <c r="M66" s="24">
        <v>77</v>
      </c>
      <c r="N66" s="24">
        <v>55</v>
      </c>
      <c r="O66" s="24">
        <v>38</v>
      </c>
      <c r="P66" s="24">
        <v>34</v>
      </c>
      <c r="Q66" s="24">
        <v>7</v>
      </c>
      <c r="R66" s="24">
        <v>6</v>
      </c>
    </row>
    <row r="67" spans="1:18">
      <c r="A67" s="23" t="s">
        <v>173</v>
      </c>
      <c r="B67" s="24">
        <v>231</v>
      </c>
      <c r="C67" s="24">
        <v>167</v>
      </c>
      <c r="D67" s="24">
        <v>32</v>
      </c>
      <c r="E67" s="24">
        <v>103</v>
      </c>
      <c r="F67" s="24">
        <v>9</v>
      </c>
      <c r="G67" s="24">
        <v>28</v>
      </c>
      <c r="H67" s="24">
        <v>28</v>
      </c>
      <c r="I67" s="24">
        <v>83</v>
      </c>
      <c r="J67" s="24">
        <v>71</v>
      </c>
      <c r="K67" s="24">
        <v>39</v>
      </c>
      <c r="L67" s="24">
        <v>25</v>
      </c>
      <c r="M67" s="24">
        <v>71</v>
      </c>
      <c r="N67" s="24">
        <v>70</v>
      </c>
      <c r="O67" s="24">
        <v>44</v>
      </c>
      <c r="P67" s="24">
        <v>39</v>
      </c>
      <c r="Q67" s="24">
        <v>10</v>
      </c>
      <c r="R67" s="24">
        <v>1</v>
      </c>
    </row>
    <row r="68" spans="1:18">
      <c r="A68" s="23" t="s">
        <v>174</v>
      </c>
      <c r="B68" s="24">
        <v>93</v>
      </c>
      <c r="C68" s="24">
        <v>60</v>
      </c>
      <c r="D68" s="24">
        <v>15</v>
      </c>
      <c r="E68" s="24">
        <v>40</v>
      </c>
      <c r="F68" s="24">
        <v>8</v>
      </c>
      <c r="G68" s="24">
        <v>14</v>
      </c>
      <c r="H68" s="24">
        <v>13</v>
      </c>
      <c r="I68" s="24">
        <v>31</v>
      </c>
      <c r="J68" s="24">
        <v>30</v>
      </c>
      <c r="K68" s="24">
        <v>14</v>
      </c>
      <c r="L68" s="24">
        <v>10</v>
      </c>
      <c r="M68" s="24">
        <v>30</v>
      </c>
      <c r="N68" s="24">
        <v>19</v>
      </c>
      <c r="O68" s="24">
        <v>21</v>
      </c>
      <c r="P68" s="24">
        <v>22</v>
      </c>
      <c r="Q68" s="24">
        <v>8</v>
      </c>
      <c r="R68" s="24">
        <v>4</v>
      </c>
    </row>
    <row r="69" spans="1:18">
      <c r="A69" s="23" t="s">
        <v>128</v>
      </c>
      <c r="B69" s="24">
        <v>4</v>
      </c>
      <c r="C69" s="24">
        <v>3</v>
      </c>
      <c r="D69" s="24">
        <v>1</v>
      </c>
      <c r="E69" s="24">
        <v>2</v>
      </c>
      <c r="F69" s="24">
        <v>0</v>
      </c>
      <c r="G69" s="24">
        <v>2</v>
      </c>
      <c r="H69" s="24">
        <v>1</v>
      </c>
      <c r="I69" s="24">
        <v>2</v>
      </c>
      <c r="J69" s="24">
        <v>3</v>
      </c>
      <c r="K69" s="24">
        <v>1</v>
      </c>
      <c r="L69" s="24">
        <v>1</v>
      </c>
      <c r="M69" s="24">
        <v>2</v>
      </c>
      <c r="N69" s="24">
        <v>1</v>
      </c>
      <c r="O69" s="24">
        <v>1</v>
      </c>
      <c r="P69" s="24">
        <v>0</v>
      </c>
      <c r="Q69" s="24">
        <v>0</v>
      </c>
      <c r="R69" s="24">
        <v>1</v>
      </c>
    </row>
    <row r="70" spans="1:18">
      <c r="A70" s="8" t="s">
        <v>175</v>
      </c>
      <c r="B70" s="8"/>
      <c r="C70" s="8"/>
      <c r="D70" s="8"/>
      <c r="E70" s="8"/>
      <c r="F70" s="8"/>
      <c r="G70" s="8"/>
      <c r="H70" s="8"/>
      <c r="I70" s="8"/>
      <c r="J70" s="8"/>
      <c r="K70" s="8"/>
      <c r="L70" s="8"/>
      <c r="M70" s="8"/>
      <c r="N70" s="8"/>
      <c r="O70" s="8"/>
      <c r="P70" s="8"/>
      <c r="Q70" s="8"/>
      <c r="R70" s="8"/>
    </row>
    <row r="71" spans="1:18">
      <c r="A71" s="23" t="s">
        <v>176</v>
      </c>
      <c r="B71" s="24">
        <v>125</v>
      </c>
      <c r="C71" s="24">
        <v>95</v>
      </c>
      <c r="D71" s="24">
        <v>20</v>
      </c>
      <c r="E71" s="24">
        <v>56</v>
      </c>
      <c r="F71" s="24">
        <v>8</v>
      </c>
      <c r="G71" s="24">
        <v>22</v>
      </c>
      <c r="H71" s="24">
        <v>16</v>
      </c>
      <c r="I71" s="24">
        <v>56</v>
      </c>
      <c r="J71" s="24">
        <v>49</v>
      </c>
      <c r="K71" s="24">
        <v>28</v>
      </c>
      <c r="L71" s="24">
        <v>11</v>
      </c>
      <c r="M71" s="24">
        <v>41</v>
      </c>
      <c r="N71" s="24">
        <v>31</v>
      </c>
      <c r="O71" s="24">
        <v>19</v>
      </c>
      <c r="P71" s="24">
        <v>29</v>
      </c>
      <c r="Q71" s="24">
        <v>6</v>
      </c>
      <c r="R71" s="24">
        <v>1</v>
      </c>
    </row>
    <row r="72" spans="1:18">
      <c r="A72" s="23" t="s">
        <v>177</v>
      </c>
      <c r="B72" s="24">
        <v>197</v>
      </c>
      <c r="C72" s="24">
        <v>136</v>
      </c>
      <c r="D72" s="24">
        <v>25</v>
      </c>
      <c r="E72" s="24">
        <v>78</v>
      </c>
      <c r="F72" s="24">
        <v>7</v>
      </c>
      <c r="G72" s="24">
        <v>29</v>
      </c>
      <c r="H72" s="24">
        <v>23</v>
      </c>
      <c r="I72" s="24">
        <v>75</v>
      </c>
      <c r="J72" s="24">
        <v>54</v>
      </c>
      <c r="K72" s="24">
        <v>37</v>
      </c>
      <c r="L72" s="24">
        <v>21</v>
      </c>
      <c r="M72" s="24">
        <v>66</v>
      </c>
      <c r="N72" s="24">
        <v>62</v>
      </c>
      <c r="O72" s="24">
        <v>43</v>
      </c>
      <c r="P72" s="24">
        <v>33</v>
      </c>
      <c r="Q72" s="24">
        <v>5</v>
      </c>
      <c r="R72" s="24">
        <v>7</v>
      </c>
    </row>
    <row r="73" spans="1:18">
      <c r="A73" s="23" t="s">
        <v>178</v>
      </c>
      <c r="B73" s="24">
        <v>59</v>
      </c>
      <c r="C73" s="24">
        <v>42</v>
      </c>
      <c r="D73" s="24">
        <v>13</v>
      </c>
      <c r="E73" s="24">
        <v>28</v>
      </c>
      <c r="F73" s="24">
        <v>6</v>
      </c>
      <c r="G73" s="24">
        <v>10</v>
      </c>
      <c r="H73" s="24">
        <v>10</v>
      </c>
      <c r="I73" s="24">
        <v>27</v>
      </c>
      <c r="J73" s="24">
        <v>28</v>
      </c>
      <c r="K73" s="24">
        <v>15</v>
      </c>
      <c r="L73" s="24">
        <v>7</v>
      </c>
      <c r="M73" s="24">
        <v>26</v>
      </c>
      <c r="N73" s="24">
        <v>23</v>
      </c>
      <c r="O73" s="24">
        <v>14</v>
      </c>
      <c r="P73" s="24">
        <v>8</v>
      </c>
      <c r="Q73" s="24">
        <v>1</v>
      </c>
      <c r="R73" s="24">
        <v>2</v>
      </c>
    </row>
    <row r="74" spans="1:18">
      <c r="A74" s="23" t="s">
        <v>179</v>
      </c>
      <c r="B74" s="24">
        <v>57</v>
      </c>
      <c r="C74" s="24">
        <v>47</v>
      </c>
      <c r="D74" s="24">
        <v>12</v>
      </c>
      <c r="E74" s="24">
        <v>31</v>
      </c>
      <c r="F74" s="24">
        <v>7</v>
      </c>
      <c r="G74" s="24">
        <v>10</v>
      </c>
      <c r="H74" s="24">
        <v>9</v>
      </c>
      <c r="I74" s="24">
        <v>28</v>
      </c>
      <c r="J74" s="24">
        <v>21</v>
      </c>
      <c r="K74" s="24">
        <v>11</v>
      </c>
      <c r="L74" s="24">
        <v>10</v>
      </c>
      <c r="M74" s="24">
        <v>27</v>
      </c>
      <c r="N74" s="24">
        <v>18</v>
      </c>
      <c r="O74" s="24">
        <v>15</v>
      </c>
      <c r="P74" s="24">
        <v>10</v>
      </c>
      <c r="Q74" s="24">
        <v>3</v>
      </c>
      <c r="R74" s="24">
        <v>0</v>
      </c>
    </row>
    <row r="75" spans="1:18">
      <c r="A75" s="23" t="s">
        <v>180</v>
      </c>
      <c r="B75" s="24">
        <v>108</v>
      </c>
      <c r="C75" s="24">
        <v>79</v>
      </c>
      <c r="D75" s="24">
        <v>20</v>
      </c>
      <c r="E75" s="24">
        <v>44</v>
      </c>
      <c r="F75" s="24">
        <v>6</v>
      </c>
      <c r="G75" s="24">
        <v>15</v>
      </c>
      <c r="H75" s="24">
        <v>13</v>
      </c>
      <c r="I75" s="24">
        <v>47</v>
      </c>
      <c r="J75" s="24">
        <v>31</v>
      </c>
      <c r="K75" s="24">
        <v>25</v>
      </c>
      <c r="L75" s="24">
        <v>14</v>
      </c>
      <c r="M75" s="24">
        <v>46</v>
      </c>
      <c r="N75" s="24">
        <v>38</v>
      </c>
      <c r="O75" s="24">
        <v>17</v>
      </c>
      <c r="P75" s="24">
        <v>26</v>
      </c>
      <c r="Q75" s="24">
        <v>4</v>
      </c>
      <c r="R75" s="24">
        <v>3</v>
      </c>
    </row>
    <row r="76" spans="1:18">
      <c r="A76" s="23" t="s">
        <v>181</v>
      </c>
      <c r="B76" s="24">
        <v>53</v>
      </c>
      <c r="C76" s="24">
        <v>39</v>
      </c>
      <c r="D76" s="24">
        <v>13</v>
      </c>
      <c r="E76" s="24">
        <v>22</v>
      </c>
      <c r="F76" s="24">
        <v>7</v>
      </c>
      <c r="G76" s="24">
        <v>6</v>
      </c>
      <c r="H76" s="24">
        <v>10</v>
      </c>
      <c r="I76" s="24">
        <v>20</v>
      </c>
      <c r="J76" s="24">
        <v>17</v>
      </c>
      <c r="K76" s="24">
        <v>16</v>
      </c>
      <c r="L76" s="24">
        <v>9</v>
      </c>
      <c r="M76" s="24">
        <v>20</v>
      </c>
      <c r="N76" s="24">
        <v>18</v>
      </c>
      <c r="O76" s="24">
        <v>9</v>
      </c>
      <c r="P76" s="24">
        <v>14</v>
      </c>
      <c r="Q76" s="24">
        <v>2</v>
      </c>
      <c r="R76" s="24">
        <v>2</v>
      </c>
    </row>
    <row r="77" spans="1:18">
      <c r="A77" s="23" t="s">
        <v>182</v>
      </c>
      <c r="B77" s="24">
        <v>23</v>
      </c>
      <c r="C77" s="24">
        <v>14</v>
      </c>
      <c r="D77" s="24">
        <v>4</v>
      </c>
      <c r="E77" s="24">
        <v>11</v>
      </c>
      <c r="F77" s="24">
        <v>3</v>
      </c>
      <c r="G77" s="24">
        <v>4</v>
      </c>
      <c r="H77" s="24">
        <v>2</v>
      </c>
      <c r="I77" s="24">
        <v>10</v>
      </c>
      <c r="J77" s="24">
        <v>6</v>
      </c>
      <c r="K77" s="24">
        <v>3</v>
      </c>
      <c r="L77" s="24">
        <v>1</v>
      </c>
      <c r="M77" s="24">
        <v>9</v>
      </c>
      <c r="N77" s="24">
        <v>5</v>
      </c>
      <c r="O77" s="24">
        <v>5</v>
      </c>
      <c r="P77" s="24">
        <v>3</v>
      </c>
      <c r="Q77" s="24">
        <v>1</v>
      </c>
      <c r="R77" s="24">
        <v>1</v>
      </c>
    </row>
    <row r="78" spans="1:18">
      <c r="A78" s="23" t="s">
        <v>183</v>
      </c>
      <c r="B78" s="24">
        <v>21</v>
      </c>
      <c r="C78" s="24">
        <v>17</v>
      </c>
      <c r="D78" s="24">
        <v>3</v>
      </c>
      <c r="E78" s="24">
        <v>12</v>
      </c>
      <c r="F78" s="24">
        <v>2</v>
      </c>
      <c r="G78" s="24">
        <v>3</v>
      </c>
      <c r="H78" s="24">
        <v>1</v>
      </c>
      <c r="I78" s="24">
        <v>7</v>
      </c>
      <c r="J78" s="24">
        <v>6</v>
      </c>
      <c r="K78" s="24">
        <v>5</v>
      </c>
      <c r="L78" s="24">
        <v>1</v>
      </c>
      <c r="M78" s="24">
        <v>9</v>
      </c>
      <c r="N78" s="24">
        <v>8</v>
      </c>
      <c r="O78" s="24">
        <v>4</v>
      </c>
      <c r="P78" s="24">
        <v>3</v>
      </c>
      <c r="Q78" s="24">
        <v>1</v>
      </c>
      <c r="R78" s="24">
        <v>0</v>
      </c>
    </row>
    <row r="79" spans="1:18">
      <c r="A79" s="23" t="s">
        <v>184</v>
      </c>
      <c r="B79" s="24">
        <v>167</v>
      </c>
      <c r="C79" s="24">
        <v>126</v>
      </c>
      <c r="D79" s="24">
        <v>22</v>
      </c>
      <c r="E79" s="24">
        <v>77</v>
      </c>
      <c r="F79" s="24">
        <v>16</v>
      </c>
      <c r="G79" s="24">
        <v>32</v>
      </c>
      <c r="H79" s="24">
        <v>28</v>
      </c>
      <c r="I79" s="24">
        <v>63</v>
      </c>
      <c r="J79" s="24">
        <v>58</v>
      </c>
      <c r="K79" s="24">
        <v>38</v>
      </c>
      <c r="L79" s="24">
        <v>26</v>
      </c>
      <c r="M79" s="24">
        <v>63</v>
      </c>
      <c r="N79" s="24">
        <v>50</v>
      </c>
      <c r="O79" s="24">
        <v>32</v>
      </c>
      <c r="P79" s="24">
        <v>40</v>
      </c>
      <c r="Q79" s="24">
        <v>7</v>
      </c>
      <c r="R79" s="24">
        <v>5</v>
      </c>
    </row>
    <row r="80" spans="1:18">
      <c r="A80" s="23" t="s">
        <v>185</v>
      </c>
      <c r="B80" s="24">
        <v>80</v>
      </c>
      <c r="C80" s="24">
        <v>50</v>
      </c>
      <c r="D80" s="24">
        <v>12</v>
      </c>
      <c r="E80" s="24">
        <v>35</v>
      </c>
      <c r="F80" s="24">
        <v>7</v>
      </c>
      <c r="G80" s="24">
        <v>8</v>
      </c>
      <c r="H80" s="24">
        <v>11</v>
      </c>
      <c r="I80" s="24">
        <v>35</v>
      </c>
      <c r="J80" s="24">
        <v>24</v>
      </c>
      <c r="K80" s="24">
        <v>19</v>
      </c>
      <c r="L80" s="24">
        <v>12</v>
      </c>
      <c r="M80" s="24">
        <v>32</v>
      </c>
      <c r="N80" s="24">
        <v>23</v>
      </c>
      <c r="O80" s="24">
        <v>17</v>
      </c>
      <c r="P80" s="24">
        <v>24</v>
      </c>
      <c r="Q80" s="24">
        <v>3</v>
      </c>
      <c r="R80" s="24">
        <v>3</v>
      </c>
    </row>
    <row r="81" spans="1:18">
      <c r="A81" s="23" t="s">
        <v>152</v>
      </c>
      <c r="B81" s="24">
        <v>41</v>
      </c>
      <c r="C81" s="24">
        <v>23</v>
      </c>
      <c r="D81" s="24">
        <v>7</v>
      </c>
      <c r="E81" s="24">
        <v>14</v>
      </c>
      <c r="F81" s="24">
        <v>1</v>
      </c>
      <c r="G81" s="24">
        <v>7</v>
      </c>
      <c r="H81" s="24">
        <v>3</v>
      </c>
      <c r="I81" s="24">
        <v>13</v>
      </c>
      <c r="J81" s="24">
        <v>15</v>
      </c>
      <c r="K81" s="24">
        <v>9</v>
      </c>
      <c r="L81" s="24">
        <v>6</v>
      </c>
      <c r="M81" s="24">
        <v>14</v>
      </c>
      <c r="N81" s="24">
        <v>15</v>
      </c>
      <c r="O81" s="24">
        <v>7</v>
      </c>
      <c r="P81" s="24">
        <v>5</v>
      </c>
      <c r="Q81" s="24">
        <v>3</v>
      </c>
      <c r="R81" s="24">
        <v>0</v>
      </c>
    </row>
    <row r="82" spans="1:18">
      <c r="A82" s="23" t="s">
        <v>186</v>
      </c>
      <c r="B82" s="24">
        <v>178</v>
      </c>
      <c r="C82" s="24">
        <v>123</v>
      </c>
      <c r="D82" s="24">
        <v>29</v>
      </c>
      <c r="E82" s="24">
        <v>77</v>
      </c>
      <c r="F82" s="24">
        <v>10</v>
      </c>
      <c r="G82" s="24">
        <v>28</v>
      </c>
      <c r="H82" s="24">
        <v>24</v>
      </c>
      <c r="I82" s="24">
        <v>65</v>
      </c>
      <c r="J82" s="24">
        <v>62</v>
      </c>
      <c r="K82" s="24">
        <v>36</v>
      </c>
      <c r="L82" s="24">
        <v>23</v>
      </c>
      <c r="M82" s="24">
        <v>67</v>
      </c>
      <c r="N82" s="24">
        <v>56</v>
      </c>
      <c r="O82" s="24">
        <v>43</v>
      </c>
      <c r="P82" s="24">
        <v>35</v>
      </c>
      <c r="Q82" s="24">
        <v>11</v>
      </c>
      <c r="R82" s="24">
        <v>1</v>
      </c>
    </row>
    <row r="83" spans="1:18">
      <c r="A83" s="23" t="s">
        <v>128</v>
      </c>
      <c r="B83" s="24">
        <v>3</v>
      </c>
      <c r="C83" s="24">
        <v>1</v>
      </c>
      <c r="D83" s="24">
        <v>0</v>
      </c>
      <c r="E83" s="24">
        <v>2</v>
      </c>
      <c r="F83" s="24">
        <v>0</v>
      </c>
      <c r="G83" s="24">
        <v>0</v>
      </c>
      <c r="H83" s="24">
        <v>0</v>
      </c>
      <c r="I83" s="24">
        <v>1</v>
      </c>
      <c r="J83" s="24">
        <v>2</v>
      </c>
      <c r="K83" s="24">
        <v>0</v>
      </c>
      <c r="L83" s="24">
        <v>1</v>
      </c>
      <c r="M83" s="24">
        <v>0</v>
      </c>
      <c r="N83" s="24">
        <v>0</v>
      </c>
      <c r="O83" s="24">
        <v>0</v>
      </c>
      <c r="P83" s="24">
        <v>0</v>
      </c>
      <c r="Q83" s="24">
        <v>0</v>
      </c>
      <c r="R83" s="24">
        <v>1</v>
      </c>
    </row>
    <row r="84" spans="1:18">
      <c r="A84" s="8" t="s">
        <v>187</v>
      </c>
      <c r="B84" s="8"/>
      <c r="C84" s="8"/>
      <c r="D84" s="8"/>
      <c r="E84" s="8"/>
      <c r="F84" s="8"/>
      <c r="G84" s="8"/>
      <c r="H84" s="8"/>
      <c r="I84" s="8"/>
      <c r="J84" s="8"/>
      <c r="K84" s="8"/>
      <c r="L84" s="8"/>
      <c r="M84" s="8"/>
      <c r="N84" s="8"/>
      <c r="O84" s="8"/>
      <c r="P84" s="8"/>
      <c r="Q84" s="8"/>
      <c r="R84" s="8"/>
    </row>
    <row r="85" spans="1:18">
      <c r="A85" s="23" t="s">
        <v>188</v>
      </c>
      <c r="B85" s="24">
        <v>533</v>
      </c>
      <c r="C85" s="24">
        <v>372</v>
      </c>
      <c r="D85" s="24">
        <v>77</v>
      </c>
      <c r="E85" s="24">
        <v>235</v>
      </c>
      <c r="F85" s="24">
        <v>31</v>
      </c>
      <c r="G85" s="24">
        <v>80</v>
      </c>
      <c r="H85" s="24">
        <v>70</v>
      </c>
      <c r="I85" s="24">
        <v>205</v>
      </c>
      <c r="J85" s="24">
        <v>186</v>
      </c>
      <c r="K85" s="24">
        <v>110</v>
      </c>
      <c r="L85" s="24">
        <v>68</v>
      </c>
      <c r="M85" s="24">
        <v>189</v>
      </c>
      <c r="N85" s="24">
        <v>165</v>
      </c>
      <c r="O85" s="24">
        <v>109</v>
      </c>
      <c r="P85" s="24">
        <v>102</v>
      </c>
      <c r="Q85" s="24">
        <v>27</v>
      </c>
      <c r="R85" s="24">
        <v>11</v>
      </c>
    </row>
    <row r="86" spans="1:18">
      <c r="A86" s="23" t="s">
        <v>189</v>
      </c>
      <c r="B86" s="24">
        <v>39</v>
      </c>
      <c r="C86" s="24">
        <v>30</v>
      </c>
      <c r="D86" s="24">
        <v>7</v>
      </c>
      <c r="E86" s="24">
        <v>10</v>
      </c>
      <c r="F86" s="24">
        <v>1</v>
      </c>
      <c r="G86" s="24">
        <v>5</v>
      </c>
      <c r="H86" s="24">
        <v>1</v>
      </c>
      <c r="I86" s="24">
        <v>11</v>
      </c>
      <c r="J86" s="24">
        <v>14</v>
      </c>
      <c r="K86" s="24">
        <v>10</v>
      </c>
      <c r="L86" s="24">
        <v>3</v>
      </c>
      <c r="M86" s="24">
        <v>14</v>
      </c>
      <c r="N86" s="24">
        <v>12</v>
      </c>
      <c r="O86" s="24">
        <v>6</v>
      </c>
      <c r="P86" s="24">
        <v>4</v>
      </c>
      <c r="Q86" s="24">
        <v>2</v>
      </c>
      <c r="R86" s="24">
        <v>0</v>
      </c>
    </row>
    <row r="87" spans="1:18">
      <c r="A87" s="23" t="s">
        <v>190</v>
      </c>
      <c r="B87" s="24">
        <v>5</v>
      </c>
      <c r="C87" s="24">
        <v>4</v>
      </c>
      <c r="D87" s="24">
        <v>3</v>
      </c>
      <c r="E87" s="24">
        <v>3</v>
      </c>
      <c r="F87" s="24">
        <v>0</v>
      </c>
      <c r="G87" s="24">
        <v>3</v>
      </c>
      <c r="H87" s="24">
        <v>1</v>
      </c>
      <c r="I87" s="24">
        <v>1</v>
      </c>
      <c r="J87" s="24">
        <v>3</v>
      </c>
      <c r="K87" s="24">
        <v>0</v>
      </c>
      <c r="L87" s="24">
        <v>0</v>
      </c>
      <c r="M87" s="24">
        <v>1</v>
      </c>
      <c r="N87" s="24">
        <v>3</v>
      </c>
      <c r="O87" s="24">
        <v>2</v>
      </c>
      <c r="P87" s="24">
        <v>1</v>
      </c>
      <c r="Q87" s="24">
        <v>0</v>
      </c>
      <c r="R87" s="24">
        <v>0</v>
      </c>
    </row>
    <row r="88" spans="1:18">
      <c r="A88" s="23" t="s">
        <v>191</v>
      </c>
      <c r="B88" s="24">
        <v>4</v>
      </c>
      <c r="C88" s="24">
        <v>1</v>
      </c>
      <c r="D88" s="24">
        <v>1</v>
      </c>
      <c r="E88" s="24">
        <v>2</v>
      </c>
      <c r="F88" s="24">
        <v>0</v>
      </c>
      <c r="G88" s="24">
        <v>0</v>
      </c>
      <c r="H88" s="24">
        <v>1</v>
      </c>
      <c r="I88" s="24">
        <v>0</v>
      </c>
      <c r="J88" s="24">
        <v>1</v>
      </c>
      <c r="K88" s="24">
        <v>1</v>
      </c>
      <c r="L88" s="24">
        <v>0</v>
      </c>
      <c r="M88" s="24">
        <v>1</v>
      </c>
      <c r="N88" s="24">
        <v>0</v>
      </c>
      <c r="O88" s="24">
        <v>1</v>
      </c>
      <c r="P88" s="24">
        <v>1</v>
      </c>
      <c r="Q88" s="24">
        <v>0</v>
      </c>
      <c r="R88" s="24">
        <v>0</v>
      </c>
    </row>
    <row r="89" spans="1:18">
      <c r="A89" s="23" t="s">
        <v>192</v>
      </c>
      <c r="B89" s="24">
        <v>15</v>
      </c>
      <c r="C89" s="24">
        <v>7</v>
      </c>
      <c r="D89" s="24">
        <v>2</v>
      </c>
      <c r="E89" s="24">
        <v>5</v>
      </c>
      <c r="F89" s="24">
        <v>1</v>
      </c>
      <c r="G89" s="24">
        <v>3</v>
      </c>
      <c r="H89" s="24">
        <v>2</v>
      </c>
      <c r="I89" s="24">
        <v>7</v>
      </c>
      <c r="J89" s="24">
        <v>5</v>
      </c>
      <c r="K89" s="24">
        <v>2</v>
      </c>
      <c r="L89" s="24">
        <v>1</v>
      </c>
      <c r="M89" s="24">
        <v>8</v>
      </c>
      <c r="N89" s="24">
        <v>5</v>
      </c>
      <c r="O89" s="24">
        <v>2</v>
      </c>
      <c r="P89" s="24">
        <v>2</v>
      </c>
      <c r="Q89" s="24">
        <v>0</v>
      </c>
      <c r="R89" s="24">
        <v>1</v>
      </c>
    </row>
    <row r="90" spans="1:18">
      <c r="A90" s="23" t="s">
        <v>193</v>
      </c>
      <c r="B90" s="24">
        <v>0</v>
      </c>
      <c r="C90" s="24">
        <v>0</v>
      </c>
      <c r="D90" s="24">
        <v>0</v>
      </c>
      <c r="E90" s="24">
        <v>0</v>
      </c>
      <c r="F90" s="24">
        <v>0</v>
      </c>
      <c r="G90" s="24">
        <v>0</v>
      </c>
      <c r="H90" s="24">
        <v>0</v>
      </c>
      <c r="I90" s="24">
        <v>0</v>
      </c>
      <c r="J90" s="24">
        <v>0</v>
      </c>
      <c r="K90" s="24">
        <v>0</v>
      </c>
      <c r="L90" s="24">
        <v>0</v>
      </c>
      <c r="M90" s="24">
        <v>0</v>
      </c>
      <c r="N90" s="24">
        <v>0</v>
      </c>
      <c r="O90" s="24">
        <v>0</v>
      </c>
      <c r="P90" s="24">
        <v>0</v>
      </c>
      <c r="Q90" s="24">
        <v>0</v>
      </c>
      <c r="R90" s="24">
        <v>0</v>
      </c>
    </row>
    <row r="91" spans="1:18">
      <c r="A91" s="23" t="s">
        <v>152</v>
      </c>
      <c r="B91" s="24">
        <v>4</v>
      </c>
      <c r="C91" s="24">
        <v>2</v>
      </c>
      <c r="D91" s="24">
        <v>0</v>
      </c>
      <c r="E91" s="24">
        <v>1</v>
      </c>
      <c r="F91" s="24">
        <v>0</v>
      </c>
      <c r="G91" s="24">
        <v>0</v>
      </c>
      <c r="H91" s="24">
        <v>0</v>
      </c>
      <c r="I91" s="24">
        <v>3</v>
      </c>
      <c r="J91" s="24">
        <v>1</v>
      </c>
      <c r="K91" s="24">
        <v>0</v>
      </c>
      <c r="L91" s="24">
        <v>0</v>
      </c>
      <c r="M91" s="24">
        <v>0</v>
      </c>
      <c r="N91" s="24">
        <v>0</v>
      </c>
      <c r="O91" s="24">
        <v>0</v>
      </c>
      <c r="P91" s="24">
        <v>1</v>
      </c>
      <c r="Q91" s="24">
        <v>0</v>
      </c>
      <c r="R91" s="24">
        <v>0</v>
      </c>
    </row>
    <row r="92" spans="1:18">
      <c r="A92" s="23" t="s">
        <v>128</v>
      </c>
      <c r="B92" s="24">
        <v>2</v>
      </c>
      <c r="C92" s="24">
        <v>0</v>
      </c>
      <c r="D92" s="24">
        <v>0</v>
      </c>
      <c r="E92" s="24">
        <v>0</v>
      </c>
      <c r="F92" s="24">
        <v>0</v>
      </c>
      <c r="G92" s="24">
        <v>0</v>
      </c>
      <c r="H92" s="24">
        <v>0</v>
      </c>
      <c r="I92" s="24">
        <v>0</v>
      </c>
      <c r="J92" s="24">
        <v>0</v>
      </c>
      <c r="K92" s="24">
        <v>2</v>
      </c>
      <c r="L92" s="24">
        <v>0</v>
      </c>
      <c r="M92" s="24">
        <v>0</v>
      </c>
      <c r="N92" s="24">
        <v>0</v>
      </c>
      <c r="O92" s="24">
        <v>1</v>
      </c>
      <c r="P92" s="24">
        <v>0</v>
      </c>
      <c r="Q92" s="24">
        <v>0</v>
      </c>
      <c r="R92" s="24">
        <v>0</v>
      </c>
    </row>
    <row r="93" spans="1:18">
      <c r="A93" s="8" t="s">
        <v>194</v>
      </c>
      <c r="B93" s="8"/>
      <c r="C93" s="8"/>
      <c r="D93" s="8"/>
      <c r="E93" s="8"/>
      <c r="F93" s="8"/>
      <c r="G93" s="8"/>
      <c r="H93" s="8"/>
      <c r="I93" s="8"/>
      <c r="J93" s="8"/>
      <c r="K93" s="8"/>
      <c r="L93" s="8"/>
      <c r="M93" s="8"/>
      <c r="N93" s="8"/>
      <c r="O93" s="8"/>
      <c r="P93" s="8"/>
      <c r="Q93" s="8"/>
      <c r="R93" s="8"/>
    </row>
    <row r="94" spans="1:18">
      <c r="A94" s="23" t="s">
        <v>195</v>
      </c>
      <c r="B94" s="24">
        <v>327</v>
      </c>
      <c r="C94" s="24">
        <v>231</v>
      </c>
      <c r="D94" s="24">
        <v>51</v>
      </c>
      <c r="E94" s="24">
        <v>144</v>
      </c>
      <c r="F94" s="24">
        <v>17</v>
      </c>
      <c r="G94" s="24">
        <v>48</v>
      </c>
      <c r="H94" s="24">
        <v>39</v>
      </c>
      <c r="I94" s="24">
        <v>128</v>
      </c>
      <c r="J94" s="24">
        <v>119</v>
      </c>
      <c r="K94" s="24">
        <v>70</v>
      </c>
      <c r="L94" s="24">
        <v>39</v>
      </c>
      <c r="M94" s="24">
        <v>117</v>
      </c>
      <c r="N94" s="24">
        <v>106</v>
      </c>
      <c r="O94" s="24">
        <v>66</v>
      </c>
      <c r="P94" s="24">
        <v>65</v>
      </c>
      <c r="Q94" s="24">
        <v>19</v>
      </c>
      <c r="R94" s="24">
        <v>3</v>
      </c>
    </row>
    <row r="95" spans="1:18">
      <c r="A95" s="23" t="s">
        <v>196</v>
      </c>
      <c r="B95" s="24">
        <v>108</v>
      </c>
      <c r="C95" s="24">
        <v>69</v>
      </c>
      <c r="D95" s="24">
        <v>17</v>
      </c>
      <c r="E95" s="24">
        <v>45</v>
      </c>
      <c r="F95" s="24">
        <v>9</v>
      </c>
      <c r="G95" s="24">
        <v>16</v>
      </c>
      <c r="H95" s="24">
        <v>17</v>
      </c>
      <c r="I95" s="24">
        <v>42</v>
      </c>
      <c r="J95" s="24">
        <v>37</v>
      </c>
      <c r="K95" s="24">
        <v>25</v>
      </c>
      <c r="L95" s="24">
        <v>14</v>
      </c>
      <c r="M95" s="24">
        <v>48</v>
      </c>
      <c r="N95" s="24">
        <v>31</v>
      </c>
      <c r="O95" s="24">
        <v>23</v>
      </c>
      <c r="P95" s="24">
        <v>25</v>
      </c>
      <c r="Q95" s="24">
        <v>10</v>
      </c>
      <c r="R95" s="24">
        <v>2</v>
      </c>
    </row>
    <row r="96" spans="1:18">
      <c r="A96" s="23" t="s">
        <v>197</v>
      </c>
      <c r="B96" s="24">
        <v>32</v>
      </c>
      <c r="C96" s="24">
        <v>22</v>
      </c>
      <c r="D96" s="24">
        <v>5</v>
      </c>
      <c r="E96" s="24">
        <v>17</v>
      </c>
      <c r="F96" s="24">
        <v>1</v>
      </c>
      <c r="G96" s="24">
        <v>5</v>
      </c>
      <c r="H96" s="24">
        <v>4</v>
      </c>
      <c r="I96" s="24">
        <v>12</v>
      </c>
      <c r="J96" s="24">
        <v>12</v>
      </c>
      <c r="K96" s="24">
        <v>5</v>
      </c>
      <c r="L96" s="24">
        <v>4</v>
      </c>
      <c r="M96" s="24">
        <v>13</v>
      </c>
      <c r="N96" s="24">
        <v>9</v>
      </c>
      <c r="O96" s="24">
        <v>10</v>
      </c>
      <c r="P96" s="24">
        <v>7</v>
      </c>
      <c r="Q96" s="24">
        <v>0</v>
      </c>
      <c r="R96" s="24">
        <v>0</v>
      </c>
    </row>
    <row r="97" spans="1:18">
      <c r="A97" s="23" t="s">
        <v>198</v>
      </c>
      <c r="B97" s="24">
        <v>11</v>
      </c>
      <c r="C97" s="24">
        <v>7</v>
      </c>
      <c r="D97" s="24">
        <v>1</v>
      </c>
      <c r="E97" s="24">
        <v>4</v>
      </c>
      <c r="F97" s="24">
        <v>0</v>
      </c>
      <c r="G97" s="24">
        <v>0</v>
      </c>
      <c r="H97" s="24">
        <v>0</v>
      </c>
      <c r="I97" s="24">
        <v>2</v>
      </c>
      <c r="J97" s="24">
        <v>4</v>
      </c>
      <c r="K97" s="24">
        <v>1</v>
      </c>
      <c r="L97" s="24">
        <v>1</v>
      </c>
      <c r="M97" s="24">
        <v>2</v>
      </c>
      <c r="N97" s="24">
        <v>2</v>
      </c>
      <c r="O97" s="24">
        <v>2</v>
      </c>
      <c r="P97" s="24">
        <v>2</v>
      </c>
      <c r="Q97" s="24">
        <v>0</v>
      </c>
      <c r="R97" s="24">
        <v>0</v>
      </c>
    </row>
    <row r="98" spans="1:18">
      <c r="A98" s="23" t="s">
        <v>199</v>
      </c>
      <c r="B98" s="24">
        <v>16</v>
      </c>
      <c r="C98" s="24">
        <v>10</v>
      </c>
      <c r="D98" s="24">
        <v>5</v>
      </c>
      <c r="E98" s="24">
        <v>7</v>
      </c>
      <c r="F98" s="24">
        <v>2</v>
      </c>
      <c r="G98" s="24">
        <v>4</v>
      </c>
      <c r="H98" s="24">
        <v>2</v>
      </c>
      <c r="I98" s="24">
        <v>9</v>
      </c>
      <c r="J98" s="24">
        <v>7</v>
      </c>
      <c r="K98" s="24">
        <v>7</v>
      </c>
      <c r="L98" s="24">
        <v>1</v>
      </c>
      <c r="M98" s="24">
        <v>8</v>
      </c>
      <c r="N98" s="24">
        <v>9</v>
      </c>
      <c r="O98" s="24">
        <v>2</v>
      </c>
      <c r="P98" s="24">
        <v>5</v>
      </c>
      <c r="Q98" s="24">
        <v>1</v>
      </c>
      <c r="R98" s="24">
        <v>0</v>
      </c>
    </row>
    <row r="99" spans="1:18">
      <c r="A99" s="23" t="s">
        <v>200</v>
      </c>
      <c r="B99" s="24">
        <v>355</v>
      </c>
      <c r="C99" s="24">
        <v>254</v>
      </c>
      <c r="D99" s="24">
        <v>46</v>
      </c>
      <c r="E99" s="24">
        <v>145</v>
      </c>
      <c r="F99" s="24">
        <v>16</v>
      </c>
      <c r="G99" s="24">
        <v>48</v>
      </c>
      <c r="H99" s="24">
        <v>37</v>
      </c>
      <c r="I99" s="24">
        <v>126</v>
      </c>
      <c r="J99" s="24">
        <v>112</v>
      </c>
      <c r="K99" s="24">
        <v>72</v>
      </c>
      <c r="L99" s="24">
        <v>44</v>
      </c>
      <c r="M99" s="24">
        <v>116</v>
      </c>
      <c r="N99" s="24">
        <v>111</v>
      </c>
      <c r="O99" s="24">
        <v>59</v>
      </c>
      <c r="P99" s="24">
        <v>55</v>
      </c>
      <c r="Q99" s="24">
        <v>13</v>
      </c>
      <c r="R99" s="24">
        <v>4</v>
      </c>
    </row>
    <row r="100" spans="1:18">
      <c r="A100" s="23" t="s">
        <v>201</v>
      </c>
      <c r="B100" s="24">
        <v>188</v>
      </c>
      <c r="C100" s="24">
        <v>134</v>
      </c>
      <c r="D100" s="24">
        <v>29</v>
      </c>
      <c r="E100" s="24">
        <v>83</v>
      </c>
      <c r="F100" s="24">
        <v>10</v>
      </c>
      <c r="G100" s="24">
        <v>30</v>
      </c>
      <c r="H100" s="24">
        <v>26</v>
      </c>
      <c r="I100" s="24">
        <v>79</v>
      </c>
      <c r="J100" s="24">
        <v>79</v>
      </c>
      <c r="K100" s="24">
        <v>38</v>
      </c>
      <c r="L100" s="24">
        <v>22</v>
      </c>
      <c r="M100" s="24">
        <v>68</v>
      </c>
      <c r="N100" s="24">
        <v>54</v>
      </c>
      <c r="O100" s="24">
        <v>35</v>
      </c>
      <c r="P100" s="24">
        <v>29</v>
      </c>
      <c r="Q100" s="24">
        <v>10</v>
      </c>
      <c r="R100" s="24">
        <v>5</v>
      </c>
    </row>
    <row r="101" spans="1:18">
      <c r="A101" s="23" t="s">
        <v>202</v>
      </c>
      <c r="B101" s="24">
        <v>107</v>
      </c>
      <c r="C101" s="24">
        <v>78</v>
      </c>
      <c r="D101" s="24">
        <v>18</v>
      </c>
      <c r="E101" s="24">
        <v>48</v>
      </c>
      <c r="F101" s="24">
        <v>7</v>
      </c>
      <c r="G101" s="24">
        <v>16</v>
      </c>
      <c r="H101" s="24">
        <v>10</v>
      </c>
      <c r="I101" s="24">
        <v>39</v>
      </c>
      <c r="J101" s="24">
        <v>40</v>
      </c>
      <c r="K101" s="24">
        <v>22</v>
      </c>
      <c r="L101" s="24">
        <v>9</v>
      </c>
      <c r="M101" s="24">
        <v>40</v>
      </c>
      <c r="N101" s="24">
        <v>37</v>
      </c>
      <c r="O101" s="24">
        <v>24</v>
      </c>
      <c r="P101" s="24">
        <v>19</v>
      </c>
      <c r="Q101" s="24">
        <v>6</v>
      </c>
      <c r="R101" s="24">
        <v>2</v>
      </c>
    </row>
    <row r="102" spans="1:18">
      <c r="A102" s="23" t="s">
        <v>203</v>
      </c>
      <c r="B102" s="24">
        <v>140</v>
      </c>
      <c r="C102" s="24">
        <v>96</v>
      </c>
      <c r="D102" s="24">
        <v>20</v>
      </c>
      <c r="E102" s="24">
        <v>62</v>
      </c>
      <c r="F102" s="24">
        <v>7</v>
      </c>
      <c r="G102" s="24">
        <v>22</v>
      </c>
      <c r="H102" s="24">
        <v>14</v>
      </c>
      <c r="I102" s="24">
        <v>56</v>
      </c>
      <c r="J102" s="24">
        <v>49</v>
      </c>
      <c r="K102" s="24">
        <v>32</v>
      </c>
      <c r="L102" s="24">
        <v>14</v>
      </c>
      <c r="M102" s="24">
        <v>46</v>
      </c>
      <c r="N102" s="24">
        <v>45</v>
      </c>
      <c r="O102" s="24">
        <v>36</v>
      </c>
      <c r="P102" s="24">
        <v>28</v>
      </c>
      <c r="Q102" s="24">
        <v>12</v>
      </c>
      <c r="R102" s="24">
        <v>2</v>
      </c>
    </row>
    <row r="103" spans="1:18">
      <c r="A103" s="23" t="s">
        <v>204</v>
      </c>
      <c r="B103" s="24">
        <v>63</v>
      </c>
      <c r="C103" s="24">
        <v>48</v>
      </c>
      <c r="D103" s="24">
        <v>11</v>
      </c>
      <c r="E103" s="24">
        <v>38</v>
      </c>
      <c r="F103" s="24">
        <v>5</v>
      </c>
      <c r="G103" s="24">
        <v>17</v>
      </c>
      <c r="H103" s="24">
        <v>9</v>
      </c>
      <c r="I103" s="24">
        <v>33</v>
      </c>
      <c r="J103" s="24">
        <v>28</v>
      </c>
      <c r="K103" s="24">
        <v>15</v>
      </c>
      <c r="L103" s="24">
        <v>8</v>
      </c>
      <c r="M103" s="24">
        <v>29</v>
      </c>
      <c r="N103" s="24">
        <v>19</v>
      </c>
      <c r="O103" s="24">
        <v>20</v>
      </c>
      <c r="P103" s="24">
        <v>18</v>
      </c>
      <c r="Q103" s="24">
        <v>4</v>
      </c>
      <c r="R103" s="24">
        <v>3</v>
      </c>
    </row>
    <row r="104" spans="1:18">
      <c r="A104" s="23" t="s">
        <v>205</v>
      </c>
      <c r="B104" s="24">
        <v>2</v>
      </c>
      <c r="C104" s="24">
        <v>2</v>
      </c>
      <c r="D104" s="24">
        <v>1</v>
      </c>
      <c r="E104" s="24">
        <v>0</v>
      </c>
      <c r="F104" s="24">
        <v>0</v>
      </c>
      <c r="G104" s="24">
        <v>1</v>
      </c>
      <c r="H104" s="24">
        <v>0</v>
      </c>
      <c r="I104" s="24">
        <v>2</v>
      </c>
      <c r="J104" s="24">
        <v>1</v>
      </c>
      <c r="K104" s="24">
        <v>2</v>
      </c>
      <c r="L104" s="24">
        <v>0</v>
      </c>
      <c r="M104" s="24">
        <v>2</v>
      </c>
      <c r="N104" s="24">
        <v>2</v>
      </c>
      <c r="O104" s="24">
        <v>0</v>
      </c>
      <c r="P104" s="24">
        <v>2</v>
      </c>
      <c r="Q104" s="24">
        <v>0</v>
      </c>
      <c r="R104" s="24">
        <v>0</v>
      </c>
    </row>
    <row r="105" spans="1:18">
      <c r="A105" s="23" t="s">
        <v>206</v>
      </c>
      <c r="B105" s="24">
        <v>8</v>
      </c>
      <c r="C105" s="24">
        <v>5</v>
      </c>
      <c r="D105" s="24">
        <v>2</v>
      </c>
      <c r="E105" s="24">
        <v>3</v>
      </c>
      <c r="F105" s="24">
        <v>1</v>
      </c>
      <c r="G105" s="24">
        <v>1</v>
      </c>
      <c r="H105" s="24">
        <v>2</v>
      </c>
      <c r="I105" s="24">
        <v>4</v>
      </c>
      <c r="J105" s="24">
        <v>1</v>
      </c>
      <c r="K105" s="24">
        <v>2</v>
      </c>
      <c r="L105" s="24">
        <v>2</v>
      </c>
      <c r="M105" s="24">
        <v>3</v>
      </c>
      <c r="N105" s="24">
        <v>1</v>
      </c>
      <c r="O105" s="24">
        <v>2</v>
      </c>
      <c r="P105" s="24">
        <v>1</v>
      </c>
      <c r="Q105" s="24">
        <v>2</v>
      </c>
      <c r="R105" s="24">
        <v>1</v>
      </c>
    </row>
    <row r="106" spans="1:18">
      <c r="A106" s="23" t="s">
        <v>152</v>
      </c>
      <c r="B106" s="24">
        <v>6</v>
      </c>
      <c r="C106" s="24">
        <v>5</v>
      </c>
      <c r="D106" s="24">
        <v>1</v>
      </c>
      <c r="E106" s="24">
        <v>3</v>
      </c>
      <c r="F106" s="24">
        <v>1</v>
      </c>
      <c r="G106" s="24">
        <v>0</v>
      </c>
      <c r="H106" s="24">
        <v>2</v>
      </c>
      <c r="I106" s="24">
        <v>5</v>
      </c>
      <c r="J106" s="24">
        <v>4</v>
      </c>
      <c r="K106" s="24">
        <v>2</v>
      </c>
      <c r="L106" s="24">
        <v>2</v>
      </c>
      <c r="M106" s="24">
        <v>2</v>
      </c>
      <c r="N106" s="24">
        <v>0</v>
      </c>
      <c r="O106" s="24">
        <v>1</v>
      </c>
      <c r="P106" s="24">
        <v>1</v>
      </c>
      <c r="Q106" s="24">
        <v>3</v>
      </c>
      <c r="R106" s="24">
        <v>0</v>
      </c>
    </row>
    <row r="107" spans="1:18">
      <c r="A107" s="23" t="s">
        <v>128</v>
      </c>
      <c r="B107" s="24">
        <v>29</v>
      </c>
      <c r="C107" s="24">
        <v>17</v>
      </c>
      <c r="D107" s="24">
        <v>6</v>
      </c>
      <c r="E107" s="24">
        <v>12</v>
      </c>
      <c r="F107" s="24">
        <v>3</v>
      </c>
      <c r="G107" s="24">
        <v>9</v>
      </c>
      <c r="H107" s="24">
        <v>2</v>
      </c>
      <c r="I107" s="24">
        <v>13</v>
      </c>
      <c r="J107" s="24">
        <v>12</v>
      </c>
      <c r="K107" s="24">
        <v>6</v>
      </c>
      <c r="L107" s="24">
        <v>4</v>
      </c>
      <c r="M107" s="24">
        <v>13</v>
      </c>
      <c r="N107" s="24">
        <v>11</v>
      </c>
      <c r="O107" s="24">
        <v>10</v>
      </c>
      <c r="P107" s="24">
        <v>6</v>
      </c>
      <c r="Q107" s="24">
        <v>0</v>
      </c>
      <c r="R107" s="24">
        <v>2</v>
      </c>
    </row>
    <row r="108" spans="1:18">
      <c r="A108" s="8" t="s">
        <v>207</v>
      </c>
      <c r="B108" s="8"/>
      <c r="C108" s="8"/>
      <c r="D108" s="8"/>
      <c r="E108" s="8"/>
      <c r="F108" s="8"/>
      <c r="G108" s="8"/>
      <c r="H108" s="8"/>
      <c r="I108" s="8"/>
      <c r="J108" s="8"/>
      <c r="K108" s="8"/>
      <c r="L108" s="8"/>
      <c r="M108" s="8"/>
      <c r="N108" s="8"/>
      <c r="O108" s="8"/>
      <c r="P108" s="8"/>
      <c r="Q108" s="8"/>
      <c r="R108" s="8"/>
    </row>
    <row r="109" spans="1:18">
      <c r="A109" s="23" t="s">
        <v>208</v>
      </c>
      <c r="B109" s="24">
        <v>385</v>
      </c>
      <c r="C109" s="24">
        <v>283</v>
      </c>
      <c r="D109" s="24">
        <v>57</v>
      </c>
      <c r="E109" s="24">
        <v>176</v>
      </c>
      <c r="F109" s="24">
        <v>19</v>
      </c>
      <c r="G109" s="24">
        <v>67</v>
      </c>
      <c r="H109" s="24">
        <v>57</v>
      </c>
      <c r="I109" s="24">
        <v>164</v>
      </c>
      <c r="J109" s="24">
        <v>151</v>
      </c>
      <c r="K109" s="24">
        <v>83</v>
      </c>
      <c r="L109" s="24">
        <v>47</v>
      </c>
      <c r="M109" s="24">
        <v>150</v>
      </c>
      <c r="N109" s="24">
        <v>129</v>
      </c>
      <c r="O109" s="24">
        <v>80</v>
      </c>
      <c r="P109" s="24">
        <v>83</v>
      </c>
      <c r="Q109" s="24">
        <v>17</v>
      </c>
      <c r="R109" s="24">
        <v>4</v>
      </c>
    </row>
    <row r="110" spans="1:18">
      <c r="A110" s="23" t="s">
        <v>209</v>
      </c>
      <c r="B110" s="24">
        <v>333</v>
      </c>
      <c r="C110" s="24">
        <v>245</v>
      </c>
      <c r="D110" s="24">
        <v>58</v>
      </c>
      <c r="E110" s="24">
        <v>153</v>
      </c>
      <c r="F110" s="24">
        <v>20</v>
      </c>
      <c r="G110" s="24">
        <v>58</v>
      </c>
      <c r="H110" s="24">
        <v>45</v>
      </c>
      <c r="I110" s="24">
        <v>139</v>
      </c>
      <c r="J110" s="24">
        <v>129</v>
      </c>
      <c r="K110" s="24">
        <v>78</v>
      </c>
      <c r="L110" s="24">
        <v>38</v>
      </c>
      <c r="M110" s="24">
        <v>124</v>
      </c>
      <c r="N110" s="24">
        <v>112</v>
      </c>
      <c r="O110" s="24">
        <v>65</v>
      </c>
      <c r="P110" s="24">
        <v>71</v>
      </c>
      <c r="Q110" s="24">
        <v>17</v>
      </c>
      <c r="R110" s="24">
        <v>3</v>
      </c>
    </row>
    <row r="111" spans="1:18">
      <c r="A111" s="23" t="s">
        <v>210</v>
      </c>
      <c r="B111" s="24">
        <v>280</v>
      </c>
      <c r="C111" s="24">
        <v>206</v>
      </c>
      <c r="D111" s="24">
        <v>55</v>
      </c>
      <c r="E111" s="24">
        <v>129</v>
      </c>
      <c r="F111" s="24">
        <v>19</v>
      </c>
      <c r="G111" s="24">
        <v>53</v>
      </c>
      <c r="H111" s="24">
        <v>43</v>
      </c>
      <c r="I111" s="24">
        <v>122</v>
      </c>
      <c r="J111" s="24">
        <v>109</v>
      </c>
      <c r="K111" s="24">
        <v>68</v>
      </c>
      <c r="L111" s="24">
        <v>41</v>
      </c>
      <c r="M111" s="24">
        <v>119</v>
      </c>
      <c r="N111" s="24">
        <v>96</v>
      </c>
      <c r="O111" s="24">
        <v>67</v>
      </c>
      <c r="P111" s="24">
        <v>65</v>
      </c>
      <c r="Q111" s="24">
        <v>15</v>
      </c>
      <c r="R111" s="24">
        <v>3</v>
      </c>
    </row>
    <row r="112" spans="1:18">
      <c r="A112" s="23" t="s">
        <v>211</v>
      </c>
      <c r="B112" s="24">
        <v>194</v>
      </c>
      <c r="C112" s="24">
        <v>152</v>
      </c>
      <c r="D112" s="24">
        <v>38</v>
      </c>
      <c r="E112" s="24">
        <v>100</v>
      </c>
      <c r="F112" s="24">
        <v>19</v>
      </c>
      <c r="G112" s="24">
        <v>33</v>
      </c>
      <c r="H112" s="24">
        <v>31</v>
      </c>
      <c r="I112" s="24">
        <v>93</v>
      </c>
      <c r="J112" s="24">
        <v>78</v>
      </c>
      <c r="K112" s="24">
        <v>51</v>
      </c>
      <c r="L112" s="24">
        <v>27</v>
      </c>
      <c r="M112" s="24">
        <v>84</v>
      </c>
      <c r="N112" s="24">
        <v>67</v>
      </c>
      <c r="O112" s="24">
        <v>43</v>
      </c>
      <c r="P112" s="24">
        <v>47</v>
      </c>
      <c r="Q112" s="24">
        <v>13</v>
      </c>
      <c r="R112" s="24">
        <v>1</v>
      </c>
    </row>
    <row r="113" spans="1:18">
      <c r="A113" s="23" t="s">
        <v>212</v>
      </c>
      <c r="B113" s="24">
        <v>92</v>
      </c>
      <c r="C113" s="24">
        <v>65</v>
      </c>
      <c r="D113" s="24">
        <v>16</v>
      </c>
      <c r="E113" s="24">
        <v>39</v>
      </c>
      <c r="F113" s="24">
        <v>5</v>
      </c>
      <c r="G113" s="24">
        <v>18</v>
      </c>
      <c r="H113" s="24">
        <v>13</v>
      </c>
      <c r="I113" s="24">
        <v>38</v>
      </c>
      <c r="J113" s="24">
        <v>30</v>
      </c>
      <c r="K113" s="24">
        <v>29</v>
      </c>
      <c r="L113" s="24">
        <v>15</v>
      </c>
      <c r="M113" s="24">
        <v>40</v>
      </c>
      <c r="N113" s="24">
        <v>39</v>
      </c>
      <c r="O113" s="24">
        <v>28</v>
      </c>
      <c r="P113" s="24">
        <v>26</v>
      </c>
      <c r="Q113" s="24">
        <v>5</v>
      </c>
      <c r="R113" s="24">
        <v>0</v>
      </c>
    </row>
    <row r="114" spans="1:18">
      <c r="A114" s="23" t="s">
        <v>213</v>
      </c>
      <c r="B114" s="24">
        <v>91</v>
      </c>
      <c r="C114" s="24">
        <v>66</v>
      </c>
      <c r="D114" s="24">
        <v>25</v>
      </c>
      <c r="E114" s="24">
        <v>45</v>
      </c>
      <c r="F114" s="24">
        <v>7</v>
      </c>
      <c r="G114" s="24">
        <v>20</v>
      </c>
      <c r="H114" s="24">
        <v>16</v>
      </c>
      <c r="I114" s="24">
        <v>44</v>
      </c>
      <c r="J114" s="24">
        <v>46</v>
      </c>
      <c r="K114" s="24">
        <v>27</v>
      </c>
      <c r="L114" s="24">
        <v>18</v>
      </c>
      <c r="M114" s="24">
        <v>43</v>
      </c>
      <c r="N114" s="24">
        <v>45</v>
      </c>
      <c r="O114" s="24">
        <v>29</v>
      </c>
      <c r="P114" s="24">
        <v>29</v>
      </c>
      <c r="Q114" s="24">
        <v>5</v>
      </c>
      <c r="R114" s="24">
        <v>0</v>
      </c>
    </row>
    <row r="115" spans="1:18">
      <c r="A115" s="23" t="s">
        <v>214</v>
      </c>
      <c r="B115" s="24">
        <v>199</v>
      </c>
      <c r="C115" s="24">
        <v>150</v>
      </c>
      <c r="D115" s="24">
        <v>37</v>
      </c>
      <c r="E115" s="24">
        <v>89</v>
      </c>
      <c r="F115" s="24">
        <v>16</v>
      </c>
      <c r="G115" s="24">
        <v>33</v>
      </c>
      <c r="H115" s="24">
        <v>24</v>
      </c>
      <c r="I115" s="24">
        <v>82</v>
      </c>
      <c r="J115" s="24">
        <v>75</v>
      </c>
      <c r="K115" s="24">
        <v>44</v>
      </c>
      <c r="L115" s="24">
        <v>25</v>
      </c>
      <c r="M115" s="24">
        <v>82</v>
      </c>
      <c r="N115" s="24">
        <v>71</v>
      </c>
      <c r="O115" s="24">
        <v>48</v>
      </c>
      <c r="P115" s="24">
        <v>50</v>
      </c>
      <c r="Q115" s="24">
        <v>8</v>
      </c>
      <c r="R115" s="24">
        <v>2</v>
      </c>
    </row>
    <row r="116" spans="1:18">
      <c r="A116" s="23" t="s">
        <v>215</v>
      </c>
      <c r="B116" s="24">
        <v>74</v>
      </c>
      <c r="C116" s="24">
        <v>60</v>
      </c>
      <c r="D116" s="24">
        <v>20</v>
      </c>
      <c r="E116" s="24">
        <v>40</v>
      </c>
      <c r="F116" s="24">
        <v>10</v>
      </c>
      <c r="G116" s="24">
        <v>20</v>
      </c>
      <c r="H116" s="24">
        <v>13</v>
      </c>
      <c r="I116" s="24">
        <v>38</v>
      </c>
      <c r="J116" s="24">
        <v>36</v>
      </c>
      <c r="K116" s="24">
        <v>26</v>
      </c>
      <c r="L116" s="24">
        <v>13</v>
      </c>
      <c r="M116" s="24">
        <v>37</v>
      </c>
      <c r="N116" s="24">
        <v>26</v>
      </c>
      <c r="O116" s="24">
        <v>25</v>
      </c>
      <c r="P116" s="24">
        <v>25</v>
      </c>
      <c r="Q116" s="24">
        <v>5</v>
      </c>
      <c r="R116" s="24">
        <v>1</v>
      </c>
    </row>
    <row r="117" spans="1:18">
      <c r="A117" s="23" t="s">
        <v>216</v>
      </c>
      <c r="B117" s="24">
        <v>66</v>
      </c>
      <c r="C117" s="24">
        <v>42</v>
      </c>
      <c r="D117" s="24">
        <v>17</v>
      </c>
      <c r="E117" s="24">
        <v>35</v>
      </c>
      <c r="F117" s="24">
        <v>6</v>
      </c>
      <c r="G117" s="24">
        <v>20</v>
      </c>
      <c r="H117" s="24">
        <v>9</v>
      </c>
      <c r="I117" s="24">
        <v>35</v>
      </c>
      <c r="J117" s="24">
        <v>27</v>
      </c>
      <c r="K117" s="24">
        <v>17</v>
      </c>
      <c r="L117" s="24">
        <v>12</v>
      </c>
      <c r="M117" s="24">
        <v>35</v>
      </c>
      <c r="N117" s="24">
        <v>31</v>
      </c>
      <c r="O117" s="24">
        <v>17</v>
      </c>
      <c r="P117" s="24">
        <v>20</v>
      </c>
      <c r="Q117" s="24">
        <v>4</v>
      </c>
      <c r="R117" s="24">
        <v>0</v>
      </c>
    </row>
    <row r="118" spans="1:18">
      <c r="A118" s="23" t="s">
        <v>217</v>
      </c>
      <c r="B118" s="24">
        <v>66</v>
      </c>
      <c r="C118" s="24">
        <v>47</v>
      </c>
      <c r="D118" s="24">
        <v>16</v>
      </c>
      <c r="E118" s="24">
        <v>34</v>
      </c>
      <c r="F118" s="24">
        <v>8</v>
      </c>
      <c r="G118" s="24">
        <v>16</v>
      </c>
      <c r="H118" s="24">
        <v>11</v>
      </c>
      <c r="I118" s="24">
        <v>36</v>
      </c>
      <c r="J118" s="24">
        <v>34</v>
      </c>
      <c r="K118" s="24">
        <v>24</v>
      </c>
      <c r="L118" s="24">
        <v>16</v>
      </c>
      <c r="M118" s="24">
        <v>29</v>
      </c>
      <c r="N118" s="24">
        <v>29</v>
      </c>
      <c r="O118" s="24">
        <v>18</v>
      </c>
      <c r="P118" s="24">
        <v>21</v>
      </c>
      <c r="Q118" s="24">
        <v>3</v>
      </c>
      <c r="R118" s="24">
        <v>0</v>
      </c>
    </row>
    <row r="119" spans="1:18">
      <c r="A119" s="23" t="s">
        <v>218</v>
      </c>
      <c r="B119" s="24">
        <v>101</v>
      </c>
      <c r="C119" s="24">
        <v>72</v>
      </c>
      <c r="D119" s="24">
        <v>14</v>
      </c>
      <c r="E119" s="24">
        <v>55</v>
      </c>
      <c r="F119" s="24">
        <v>10</v>
      </c>
      <c r="G119" s="24">
        <v>24</v>
      </c>
      <c r="H119" s="24">
        <v>11</v>
      </c>
      <c r="I119" s="24">
        <v>47</v>
      </c>
      <c r="J119" s="24">
        <v>37</v>
      </c>
      <c r="K119" s="24">
        <v>26</v>
      </c>
      <c r="L119" s="24">
        <v>14</v>
      </c>
      <c r="M119" s="24">
        <v>44</v>
      </c>
      <c r="N119" s="24">
        <v>38</v>
      </c>
      <c r="O119" s="24">
        <v>20</v>
      </c>
      <c r="P119" s="24">
        <v>24</v>
      </c>
      <c r="Q119" s="24">
        <v>4</v>
      </c>
      <c r="R119" s="24">
        <v>0</v>
      </c>
    </row>
    <row r="120" spans="1:18">
      <c r="A120" s="23" t="s">
        <v>219</v>
      </c>
      <c r="B120" s="24">
        <v>104</v>
      </c>
      <c r="C120" s="24">
        <v>71</v>
      </c>
      <c r="D120" s="24">
        <v>21</v>
      </c>
      <c r="E120" s="24">
        <v>50</v>
      </c>
      <c r="F120" s="24">
        <v>6</v>
      </c>
      <c r="G120" s="24">
        <v>17</v>
      </c>
      <c r="H120" s="24">
        <v>15</v>
      </c>
      <c r="I120" s="24">
        <v>49</v>
      </c>
      <c r="J120" s="24">
        <v>41</v>
      </c>
      <c r="K120" s="24">
        <v>28</v>
      </c>
      <c r="L120" s="24">
        <v>13</v>
      </c>
      <c r="M120" s="24">
        <v>46</v>
      </c>
      <c r="N120" s="24">
        <v>39</v>
      </c>
      <c r="O120" s="24">
        <v>21</v>
      </c>
      <c r="P120" s="24">
        <v>21</v>
      </c>
      <c r="Q120" s="24">
        <v>7</v>
      </c>
      <c r="R120" s="24">
        <v>2</v>
      </c>
    </row>
    <row r="121" spans="1:18">
      <c r="A121" s="23" t="s">
        <v>220</v>
      </c>
      <c r="B121" s="24">
        <v>243</v>
      </c>
      <c r="C121" s="24">
        <v>181</v>
      </c>
      <c r="D121" s="24">
        <v>42</v>
      </c>
      <c r="E121" s="24">
        <v>109</v>
      </c>
      <c r="F121" s="24">
        <v>14</v>
      </c>
      <c r="G121" s="24">
        <v>38</v>
      </c>
      <c r="H121" s="24">
        <v>30</v>
      </c>
      <c r="I121" s="24">
        <v>105</v>
      </c>
      <c r="J121" s="24">
        <v>84</v>
      </c>
      <c r="K121" s="24">
        <v>58</v>
      </c>
      <c r="L121" s="24">
        <v>31</v>
      </c>
      <c r="M121" s="24">
        <v>95</v>
      </c>
      <c r="N121" s="24">
        <v>88</v>
      </c>
      <c r="O121" s="24">
        <v>62</v>
      </c>
      <c r="P121" s="24">
        <v>55</v>
      </c>
      <c r="Q121" s="24">
        <v>8</v>
      </c>
      <c r="R121" s="24">
        <v>2</v>
      </c>
    </row>
    <row r="122" spans="1:18">
      <c r="A122" s="23" t="s">
        <v>221</v>
      </c>
      <c r="B122" s="24">
        <v>235</v>
      </c>
      <c r="C122" s="24">
        <v>176</v>
      </c>
      <c r="D122" s="24">
        <v>42</v>
      </c>
      <c r="E122" s="24">
        <v>108</v>
      </c>
      <c r="F122" s="24">
        <v>13</v>
      </c>
      <c r="G122" s="24">
        <v>45</v>
      </c>
      <c r="H122" s="24">
        <v>31</v>
      </c>
      <c r="I122" s="24">
        <v>96</v>
      </c>
      <c r="J122" s="24">
        <v>94</v>
      </c>
      <c r="K122" s="24">
        <v>56</v>
      </c>
      <c r="L122" s="24">
        <v>25</v>
      </c>
      <c r="M122" s="24">
        <v>90</v>
      </c>
      <c r="N122" s="24">
        <v>97</v>
      </c>
      <c r="O122" s="24">
        <v>59</v>
      </c>
      <c r="P122" s="24">
        <v>61</v>
      </c>
      <c r="Q122" s="24">
        <v>13</v>
      </c>
      <c r="R122" s="24">
        <v>1</v>
      </c>
    </row>
    <row r="123" spans="1:18">
      <c r="A123" s="23" t="s">
        <v>152</v>
      </c>
      <c r="B123" s="24">
        <v>18</v>
      </c>
      <c r="C123" s="24">
        <v>10</v>
      </c>
      <c r="D123" s="24">
        <v>3</v>
      </c>
      <c r="E123" s="24">
        <v>6</v>
      </c>
      <c r="F123" s="24">
        <v>1</v>
      </c>
      <c r="G123" s="24">
        <v>5</v>
      </c>
      <c r="H123" s="24">
        <v>2</v>
      </c>
      <c r="I123" s="24">
        <v>5</v>
      </c>
      <c r="J123" s="24">
        <v>7</v>
      </c>
      <c r="K123" s="24">
        <v>3</v>
      </c>
      <c r="L123" s="24">
        <v>2</v>
      </c>
      <c r="M123" s="24">
        <v>8</v>
      </c>
      <c r="N123" s="24">
        <v>6</v>
      </c>
      <c r="O123" s="24">
        <v>6</v>
      </c>
      <c r="P123" s="24">
        <v>3</v>
      </c>
      <c r="Q123" s="24">
        <v>7</v>
      </c>
      <c r="R123" s="24">
        <v>1</v>
      </c>
    </row>
    <row r="124" spans="1:18">
      <c r="A124" s="23" t="s">
        <v>222</v>
      </c>
      <c r="B124" s="24">
        <v>21</v>
      </c>
      <c r="C124" s="24">
        <v>12</v>
      </c>
      <c r="D124" s="24">
        <v>2</v>
      </c>
      <c r="E124" s="24">
        <v>11</v>
      </c>
      <c r="F124" s="24">
        <v>0</v>
      </c>
      <c r="G124" s="24">
        <v>1</v>
      </c>
      <c r="H124" s="24">
        <v>1</v>
      </c>
      <c r="I124" s="24">
        <v>4</v>
      </c>
      <c r="J124" s="24">
        <v>3</v>
      </c>
      <c r="K124" s="24">
        <v>3</v>
      </c>
      <c r="L124" s="24">
        <v>1</v>
      </c>
      <c r="M124" s="24">
        <v>2</v>
      </c>
      <c r="N124" s="24">
        <v>5</v>
      </c>
      <c r="O124" s="24">
        <v>2</v>
      </c>
      <c r="P124" s="24">
        <v>2</v>
      </c>
      <c r="Q124" s="24">
        <v>1</v>
      </c>
      <c r="R124" s="24">
        <v>2</v>
      </c>
    </row>
    <row r="125" spans="1:18">
      <c r="A125" s="26" t="s">
        <v>128</v>
      </c>
      <c r="B125" s="27">
        <v>1</v>
      </c>
      <c r="C125" s="27">
        <v>0</v>
      </c>
      <c r="D125" s="27">
        <v>0</v>
      </c>
      <c r="E125" s="27">
        <v>0</v>
      </c>
      <c r="F125" s="27">
        <v>0</v>
      </c>
      <c r="G125" s="27">
        <v>0</v>
      </c>
      <c r="H125" s="27">
        <v>0</v>
      </c>
      <c r="I125" s="27">
        <v>0</v>
      </c>
      <c r="J125" s="27">
        <v>0</v>
      </c>
      <c r="K125" s="27">
        <v>0</v>
      </c>
      <c r="L125" s="27">
        <v>0</v>
      </c>
      <c r="M125" s="27">
        <v>0</v>
      </c>
      <c r="N125" s="27">
        <v>0</v>
      </c>
      <c r="O125" s="27">
        <v>0</v>
      </c>
      <c r="P125" s="27">
        <v>0</v>
      </c>
      <c r="Q125" s="27">
        <v>0</v>
      </c>
      <c r="R125" s="27">
        <v>1</v>
      </c>
    </row>
  </sheetData>
  <phoneticPr fontId="2"/>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15C80-D412-4A67-A33A-7DCF941C3352}">
  <sheetPr codeName="Sheet39"/>
  <dimension ref="A1:S123"/>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HYPERLINK("#'目次'!B45","[39]")</f>
        <v>[39]</v>
      </c>
    </row>
    <row r="3" spans="1:19">
      <c r="A3" s="6" t="s">
        <v>114</v>
      </c>
      <c r="B3" s="7" t="s">
        <v>116</v>
      </c>
    </row>
    <row r="4" spans="1:19">
      <c r="A4" s="6" t="s">
        <v>114</v>
      </c>
      <c r="B4" s="7" t="s">
        <v>463</v>
      </c>
    </row>
    <row r="5" spans="1:19">
      <c r="A5" s="6" t="s">
        <v>114</v>
      </c>
      <c r="B5" s="7" t="s">
        <v>464</v>
      </c>
    </row>
    <row r="6" spans="1:19" s="21" customFormat="1" ht="108">
      <c r="A6" s="19" t="s">
        <v>114</v>
      </c>
      <c r="B6" s="20" t="s">
        <v>118</v>
      </c>
      <c r="C6" s="20" t="s">
        <v>465</v>
      </c>
      <c r="D6" s="20" t="s">
        <v>466</v>
      </c>
      <c r="E6" s="20" t="s">
        <v>467</v>
      </c>
      <c r="F6" s="20" t="s">
        <v>468</v>
      </c>
      <c r="G6" s="20" t="s">
        <v>469</v>
      </c>
      <c r="H6" s="20" t="s">
        <v>470</v>
      </c>
      <c r="I6" s="20" t="s">
        <v>471</v>
      </c>
      <c r="J6" s="20" t="s">
        <v>472</v>
      </c>
      <c r="K6" s="20" t="s">
        <v>473</v>
      </c>
      <c r="L6" s="20" t="s">
        <v>474</v>
      </c>
      <c r="M6" s="20" t="s">
        <v>475</v>
      </c>
      <c r="N6" s="20" t="s">
        <v>476</v>
      </c>
      <c r="O6" s="20" t="s">
        <v>477</v>
      </c>
      <c r="P6" s="20" t="s">
        <v>478</v>
      </c>
      <c r="Q6" s="20" t="s">
        <v>152</v>
      </c>
      <c r="R6" s="20" t="s">
        <v>222</v>
      </c>
      <c r="S6" s="20" t="s">
        <v>128</v>
      </c>
    </row>
    <row r="7" spans="1:19">
      <c r="A7" s="22" t="s">
        <v>121</v>
      </c>
      <c r="B7" s="9">
        <v>2677</v>
      </c>
      <c r="C7" s="9">
        <v>493</v>
      </c>
      <c r="D7" s="9">
        <v>1107</v>
      </c>
      <c r="E7" s="9">
        <v>876</v>
      </c>
      <c r="F7" s="9">
        <v>499</v>
      </c>
      <c r="G7" s="9">
        <v>730</v>
      </c>
      <c r="H7" s="9">
        <v>553</v>
      </c>
      <c r="I7" s="9">
        <v>533</v>
      </c>
      <c r="J7" s="9">
        <v>279</v>
      </c>
      <c r="K7" s="9">
        <v>1447</v>
      </c>
      <c r="L7" s="9">
        <v>892</v>
      </c>
      <c r="M7" s="9">
        <v>122</v>
      </c>
      <c r="N7" s="9">
        <v>826</v>
      </c>
      <c r="O7" s="9">
        <v>463</v>
      </c>
      <c r="P7" s="9">
        <v>1643</v>
      </c>
      <c r="Q7" s="9">
        <v>42</v>
      </c>
      <c r="R7" s="9">
        <v>194</v>
      </c>
      <c r="S7" s="9">
        <v>133</v>
      </c>
    </row>
    <row r="8" spans="1:19">
      <c r="A8" s="8" t="s">
        <v>122</v>
      </c>
      <c r="B8" s="8"/>
      <c r="C8" s="8"/>
      <c r="D8" s="8"/>
      <c r="E8" s="8"/>
      <c r="F8" s="8"/>
      <c r="G8" s="8"/>
      <c r="H8" s="8"/>
      <c r="I8" s="8"/>
      <c r="J8" s="8"/>
      <c r="K8" s="8"/>
      <c r="L8" s="8"/>
      <c r="M8" s="8"/>
      <c r="N8" s="8"/>
      <c r="O8" s="8"/>
      <c r="P8" s="8"/>
      <c r="Q8" s="8"/>
      <c r="R8" s="8"/>
      <c r="S8" s="8"/>
    </row>
    <row r="9" spans="1:19">
      <c r="A9" s="23" t="s">
        <v>123</v>
      </c>
      <c r="B9" s="24">
        <v>380</v>
      </c>
      <c r="C9" s="24">
        <v>78</v>
      </c>
      <c r="D9" s="24">
        <v>136</v>
      </c>
      <c r="E9" s="24">
        <v>126</v>
      </c>
      <c r="F9" s="24">
        <v>71</v>
      </c>
      <c r="G9" s="24">
        <v>105</v>
      </c>
      <c r="H9" s="24">
        <v>75</v>
      </c>
      <c r="I9" s="24">
        <v>73</v>
      </c>
      <c r="J9" s="24">
        <v>36</v>
      </c>
      <c r="K9" s="24">
        <v>219</v>
      </c>
      <c r="L9" s="24">
        <v>137</v>
      </c>
      <c r="M9" s="24">
        <v>21</v>
      </c>
      <c r="N9" s="24">
        <v>141</v>
      </c>
      <c r="O9" s="24">
        <v>88</v>
      </c>
      <c r="P9" s="24">
        <v>228</v>
      </c>
      <c r="Q9" s="24">
        <v>4</v>
      </c>
      <c r="R9" s="24">
        <v>30</v>
      </c>
      <c r="S9" s="24">
        <v>20</v>
      </c>
    </row>
    <row r="10" spans="1:19">
      <c r="A10" s="23" t="s">
        <v>124</v>
      </c>
      <c r="B10" s="24">
        <v>489</v>
      </c>
      <c r="C10" s="24">
        <v>100</v>
      </c>
      <c r="D10" s="24">
        <v>193</v>
      </c>
      <c r="E10" s="24">
        <v>176</v>
      </c>
      <c r="F10" s="24">
        <v>99</v>
      </c>
      <c r="G10" s="24">
        <v>152</v>
      </c>
      <c r="H10" s="24">
        <v>110</v>
      </c>
      <c r="I10" s="24">
        <v>93</v>
      </c>
      <c r="J10" s="24">
        <v>48</v>
      </c>
      <c r="K10" s="24">
        <v>277</v>
      </c>
      <c r="L10" s="24">
        <v>176</v>
      </c>
      <c r="M10" s="24">
        <v>27</v>
      </c>
      <c r="N10" s="24">
        <v>172</v>
      </c>
      <c r="O10" s="24">
        <v>119</v>
      </c>
      <c r="P10" s="24">
        <v>311</v>
      </c>
      <c r="Q10" s="24">
        <v>6</v>
      </c>
      <c r="R10" s="24">
        <v>26</v>
      </c>
      <c r="S10" s="24">
        <v>17</v>
      </c>
    </row>
    <row r="11" spans="1:19">
      <c r="A11" s="23" t="s">
        <v>125</v>
      </c>
      <c r="B11" s="24">
        <v>1114</v>
      </c>
      <c r="C11" s="24">
        <v>208</v>
      </c>
      <c r="D11" s="24">
        <v>481</v>
      </c>
      <c r="E11" s="24">
        <v>372</v>
      </c>
      <c r="F11" s="24">
        <v>207</v>
      </c>
      <c r="G11" s="24">
        <v>302</v>
      </c>
      <c r="H11" s="24">
        <v>235</v>
      </c>
      <c r="I11" s="24">
        <v>230</v>
      </c>
      <c r="J11" s="24">
        <v>114</v>
      </c>
      <c r="K11" s="24">
        <v>614</v>
      </c>
      <c r="L11" s="24">
        <v>378</v>
      </c>
      <c r="M11" s="24">
        <v>55</v>
      </c>
      <c r="N11" s="24">
        <v>345</v>
      </c>
      <c r="O11" s="24">
        <v>170</v>
      </c>
      <c r="P11" s="24">
        <v>679</v>
      </c>
      <c r="Q11" s="24">
        <v>18</v>
      </c>
      <c r="R11" s="24">
        <v>80</v>
      </c>
      <c r="S11" s="24">
        <v>46</v>
      </c>
    </row>
    <row r="12" spans="1:19">
      <c r="A12" s="23" t="s">
        <v>126</v>
      </c>
      <c r="B12" s="24">
        <v>521</v>
      </c>
      <c r="C12" s="24">
        <v>82</v>
      </c>
      <c r="D12" s="24">
        <v>221</v>
      </c>
      <c r="E12" s="24">
        <v>151</v>
      </c>
      <c r="F12" s="24">
        <v>90</v>
      </c>
      <c r="G12" s="24">
        <v>129</v>
      </c>
      <c r="H12" s="24">
        <v>99</v>
      </c>
      <c r="I12" s="24">
        <v>108</v>
      </c>
      <c r="J12" s="24">
        <v>62</v>
      </c>
      <c r="K12" s="24">
        <v>262</v>
      </c>
      <c r="L12" s="24">
        <v>153</v>
      </c>
      <c r="M12" s="24">
        <v>14</v>
      </c>
      <c r="N12" s="24">
        <v>127</v>
      </c>
      <c r="O12" s="24">
        <v>65</v>
      </c>
      <c r="P12" s="24">
        <v>317</v>
      </c>
      <c r="Q12" s="24">
        <v>5</v>
      </c>
      <c r="R12" s="24">
        <v>46</v>
      </c>
      <c r="S12" s="24">
        <v>34</v>
      </c>
    </row>
    <row r="13" spans="1:19">
      <c r="A13" s="23" t="s">
        <v>127</v>
      </c>
      <c r="B13" s="24">
        <v>129</v>
      </c>
      <c r="C13" s="24">
        <v>17</v>
      </c>
      <c r="D13" s="24">
        <v>63</v>
      </c>
      <c r="E13" s="24">
        <v>39</v>
      </c>
      <c r="F13" s="24">
        <v>27</v>
      </c>
      <c r="G13" s="24">
        <v>32</v>
      </c>
      <c r="H13" s="24">
        <v>22</v>
      </c>
      <c r="I13" s="24">
        <v>22</v>
      </c>
      <c r="J13" s="24">
        <v>14</v>
      </c>
      <c r="K13" s="24">
        <v>54</v>
      </c>
      <c r="L13" s="24">
        <v>34</v>
      </c>
      <c r="M13" s="24">
        <v>2</v>
      </c>
      <c r="N13" s="24">
        <v>29</v>
      </c>
      <c r="O13" s="24">
        <v>15</v>
      </c>
      <c r="P13" s="24">
        <v>83</v>
      </c>
      <c r="Q13" s="24">
        <v>8</v>
      </c>
      <c r="R13" s="24">
        <v>11</v>
      </c>
      <c r="S13" s="24">
        <v>11</v>
      </c>
    </row>
    <row r="14" spans="1:19">
      <c r="A14" s="23" t="s">
        <v>128</v>
      </c>
      <c r="B14" s="24">
        <v>44</v>
      </c>
      <c r="C14" s="24">
        <v>8</v>
      </c>
      <c r="D14" s="24">
        <v>13</v>
      </c>
      <c r="E14" s="24">
        <v>12</v>
      </c>
      <c r="F14" s="24">
        <v>5</v>
      </c>
      <c r="G14" s="24">
        <v>10</v>
      </c>
      <c r="H14" s="24">
        <v>12</v>
      </c>
      <c r="I14" s="24">
        <v>7</v>
      </c>
      <c r="J14" s="24">
        <v>5</v>
      </c>
      <c r="K14" s="24">
        <v>21</v>
      </c>
      <c r="L14" s="24">
        <v>14</v>
      </c>
      <c r="M14" s="24">
        <v>3</v>
      </c>
      <c r="N14" s="24">
        <v>12</v>
      </c>
      <c r="O14" s="24">
        <v>6</v>
      </c>
      <c r="P14" s="24">
        <v>25</v>
      </c>
      <c r="Q14" s="24">
        <v>1</v>
      </c>
      <c r="R14" s="24">
        <v>1</v>
      </c>
      <c r="S14" s="24">
        <v>5</v>
      </c>
    </row>
    <row r="15" spans="1:19">
      <c r="A15" s="8" t="s">
        <v>129</v>
      </c>
      <c r="B15" s="8"/>
      <c r="C15" s="8"/>
      <c r="D15" s="8"/>
      <c r="E15" s="8"/>
      <c r="F15" s="8"/>
      <c r="G15" s="8"/>
      <c r="H15" s="8"/>
      <c r="I15" s="8"/>
      <c r="J15" s="8"/>
      <c r="K15" s="8"/>
      <c r="L15" s="8"/>
      <c r="M15" s="8"/>
      <c r="N15" s="8"/>
      <c r="O15" s="8"/>
      <c r="P15" s="8"/>
      <c r="Q15" s="8"/>
      <c r="R15" s="8"/>
      <c r="S15" s="8"/>
    </row>
    <row r="16" spans="1:19">
      <c r="A16" s="23" t="s">
        <v>130</v>
      </c>
      <c r="B16" s="24">
        <v>799</v>
      </c>
      <c r="C16" s="24">
        <v>186</v>
      </c>
      <c r="D16" s="24">
        <v>345</v>
      </c>
      <c r="E16" s="24">
        <v>285</v>
      </c>
      <c r="F16" s="24">
        <v>156</v>
      </c>
      <c r="G16" s="24">
        <v>242</v>
      </c>
      <c r="H16" s="24">
        <v>191</v>
      </c>
      <c r="I16" s="24">
        <v>189</v>
      </c>
      <c r="J16" s="24">
        <v>85</v>
      </c>
      <c r="K16" s="24">
        <v>479</v>
      </c>
      <c r="L16" s="24">
        <v>313</v>
      </c>
      <c r="M16" s="24">
        <v>51</v>
      </c>
      <c r="N16" s="24">
        <v>310</v>
      </c>
      <c r="O16" s="24">
        <v>190</v>
      </c>
      <c r="P16" s="24">
        <v>515</v>
      </c>
      <c r="Q16" s="24">
        <v>13</v>
      </c>
      <c r="R16" s="24">
        <v>41</v>
      </c>
      <c r="S16" s="24">
        <v>31</v>
      </c>
    </row>
    <row r="17" spans="1:19">
      <c r="A17" s="23" t="s">
        <v>131</v>
      </c>
      <c r="B17" s="24">
        <v>1245</v>
      </c>
      <c r="C17" s="24">
        <v>212</v>
      </c>
      <c r="D17" s="24">
        <v>523</v>
      </c>
      <c r="E17" s="24">
        <v>430</v>
      </c>
      <c r="F17" s="24">
        <v>229</v>
      </c>
      <c r="G17" s="24">
        <v>330</v>
      </c>
      <c r="H17" s="24">
        <v>258</v>
      </c>
      <c r="I17" s="24">
        <v>258</v>
      </c>
      <c r="J17" s="24">
        <v>133</v>
      </c>
      <c r="K17" s="24">
        <v>685</v>
      </c>
      <c r="L17" s="24">
        <v>427</v>
      </c>
      <c r="M17" s="24">
        <v>59</v>
      </c>
      <c r="N17" s="24">
        <v>372</v>
      </c>
      <c r="O17" s="24">
        <v>221</v>
      </c>
      <c r="P17" s="24">
        <v>786</v>
      </c>
      <c r="Q17" s="24">
        <v>13</v>
      </c>
      <c r="R17" s="24">
        <v>75</v>
      </c>
      <c r="S17" s="24">
        <v>57</v>
      </c>
    </row>
    <row r="18" spans="1:19">
      <c r="A18" s="23" t="s">
        <v>132</v>
      </c>
      <c r="B18" s="24">
        <v>504</v>
      </c>
      <c r="C18" s="24">
        <v>78</v>
      </c>
      <c r="D18" s="24">
        <v>196</v>
      </c>
      <c r="E18" s="24">
        <v>134</v>
      </c>
      <c r="F18" s="24">
        <v>99</v>
      </c>
      <c r="G18" s="24">
        <v>136</v>
      </c>
      <c r="H18" s="24">
        <v>80</v>
      </c>
      <c r="I18" s="24">
        <v>67</v>
      </c>
      <c r="J18" s="24">
        <v>49</v>
      </c>
      <c r="K18" s="24">
        <v>236</v>
      </c>
      <c r="L18" s="24">
        <v>123</v>
      </c>
      <c r="M18" s="24">
        <v>9</v>
      </c>
      <c r="N18" s="24">
        <v>118</v>
      </c>
      <c r="O18" s="24">
        <v>45</v>
      </c>
      <c r="P18" s="24">
        <v>281</v>
      </c>
      <c r="Q18" s="24">
        <v>10</v>
      </c>
      <c r="R18" s="24">
        <v>59</v>
      </c>
      <c r="S18" s="24">
        <v>29</v>
      </c>
    </row>
    <row r="19" spans="1:19">
      <c r="A19" s="23" t="s">
        <v>133</v>
      </c>
      <c r="B19" s="24">
        <v>82</v>
      </c>
      <c r="C19" s="24">
        <v>8</v>
      </c>
      <c r="D19" s="24">
        <v>30</v>
      </c>
      <c r="E19" s="24">
        <v>19</v>
      </c>
      <c r="F19" s="24">
        <v>11</v>
      </c>
      <c r="G19" s="24">
        <v>13</v>
      </c>
      <c r="H19" s="24">
        <v>11</v>
      </c>
      <c r="I19" s="24">
        <v>11</v>
      </c>
      <c r="J19" s="24">
        <v>7</v>
      </c>
      <c r="K19" s="24">
        <v>29</v>
      </c>
      <c r="L19" s="24">
        <v>17</v>
      </c>
      <c r="M19" s="24">
        <v>1</v>
      </c>
      <c r="N19" s="24">
        <v>15</v>
      </c>
      <c r="O19" s="24">
        <v>1</v>
      </c>
      <c r="P19" s="24">
        <v>36</v>
      </c>
      <c r="Q19" s="24">
        <v>3</v>
      </c>
      <c r="R19" s="24">
        <v>19</v>
      </c>
      <c r="S19" s="24">
        <v>5</v>
      </c>
    </row>
    <row r="20" spans="1:19">
      <c r="A20" s="23" t="s">
        <v>128</v>
      </c>
      <c r="B20" s="24">
        <v>47</v>
      </c>
      <c r="C20" s="24">
        <v>9</v>
      </c>
      <c r="D20" s="24">
        <v>13</v>
      </c>
      <c r="E20" s="24">
        <v>8</v>
      </c>
      <c r="F20" s="24">
        <v>4</v>
      </c>
      <c r="G20" s="24">
        <v>9</v>
      </c>
      <c r="H20" s="24">
        <v>13</v>
      </c>
      <c r="I20" s="24">
        <v>8</v>
      </c>
      <c r="J20" s="24">
        <v>5</v>
      </c>
      <c r="K20" s="24">
        <v>18</v>
      </c>
      <c r="L20" s="24">
        <v>12</v>
      </c>
      <c r="M20" s="24">
        <v>2</v>
      </c>
      <c r="N20" s="24">
        <v>11</v>
      </c>
      <c r="O20" s="24">
        <v>6</v>
      </c>
      <c r="P20" s="24">
        <v>25</v>
      </c>
      <c r="Q20" s="24">
        <v>3</v>
      </c>
      <c r="R20" s="24">
        <v>0</v>
      </c>
      <c r="S20" s="24">
        <v>11</v>
      </c>
    </row>
    <row r="21" spans="1:19">
      <c r="A21" s="8" t="s">
        <v>134</v>
      </c>
      <c r="B21" s="8"/>
      <c r="C21" s="8"/>
      <c r="D21" s="8"/>
      <c r="E21" s="8"/>
      <c r="F21" s="8"/>
      <c r="G21" s="8"/>
      <c r="H21" s="8"/>
      <c r="I21" s="8"/>
      <c r="J21" s="8"/>
      <c r="K21" s="8"/>
      <c r="L21" s="8"/>
      <c r="M21" s="8"/>
      <c r="N21" s="8"/>
      <c r="O21" s="8"/>
      <c r="P21" s="8"/>
      <c r="Q21" s="8"/>
      <c r="R21" s="8"/>
      <c r="S21" s="8"/>
    </row>
    <row r="22" spans="1:19">
      <c r="A22" s="23" t="s">
        <v>135</v>
      </c>
      <c r="B22" s="24">
        <v>128</v>
      </c>
      <c r="C22" s="24">
        <v>30</v>
      </c>
      <c r="D22" s="24">
        <v>41</v>
      </c>
      <c r="E22" s="24">
        <v>31</v>
      </c>
      <c r="F22" s="24">
        <v>25</v>
      </c>
      <c r="G22" s="24">
        <v>36</v>
      </c>
      <c r="H22" s="24">
        <v>17</v>
      </c>
      <c r="I22" s="24">
        <v>14</v>
      </c>
      <c r="J22" s="24">
        <v>19</v>
      </c>
      <c r="K22" s="24">
        <v>58</v>
      </c>
      <c r="L22" s="24">
        <v>36</v>
      </c>
      <c r="M22" s="24">
        <v>5</v>
      </c>
      <c r="N22" s="24">
        <v>31</v>
      </c>
      <c r="O22" s="24">
        <v>16</v>
      </c>
      <c r="P22" s="24">
        <v>53</v>
      </c>
      <c r="Q22" s="24">
        <v>4</v>
      </c>
      <c r="R22" s="24">
        <v>21</v>
      </c>
      <c r="S22" s="24">
        <v>4</v>
      </c>
    </row>
    <row r="23" spans="1:19">
      <c r="A23" s="23" t="s">
        <v>136</v>
      </c>
      <c r="B23" s="24">
        <v>138</v>
      </c>
      <c r="C23" s="24">
        <v>20</v>
      </c>
      <c r="D23" s="24">
        <v>49</v>
      </c>
      <c r="E23" s="24">
        <v>37</v>
      </c>
      <c r="F23" s="24">
        <v>27</v>
      </c>
      <c r="G23" s="24">
        <v>39</v>
      </c>
      <c r="H23" s="24">
        <v>20</v>
      </c>
      <c r="I23" s="24">
        <v>17</v>
      </c>
      <c r="J23" s="24">
        <v>21</v>
      </c>
      <c r="K23" s="24">
        <v>72</v>
      </c>
      <c r="L23" s="24">
        <v>38</v>
      </c>
      <c r="M23" s="24">
        <v>11</v>
      </c>
      <c r="N23" s="24">
        <v>34</v>
      </c>
      <c r="O23" s="24">
        <v>19</v>
      </c>
      <c r="P23" s="24">
        <v>78</v>
      </c>
      <c r="Q23" s="24">
        <v>3</v>
      </c>
      <c r="R23" s="24">
        <v>17</v>
      </c>
      <c r="S23" s="24">
        <v>6</v>
      </c>
    </row>
    <row r="24" spans="1:19">
      <c r="A24" s="23" t="s">
        <v>137</v>
      </c>
      <c r="B24" s="24">
        <v>119</v>
      </c>
      <c r="C24" s="24">
        <v>22</v>
      </c>
      <c r="D24" s="24">
        <v>37</v>
      </c>
      <c r="E24" s="24">
        <v>26</v>
      </c>
      <c r="F24" s="24">
        <v>11</v>
      </c>
      <c r="G24" s="24">
        <v>34</v>
      </c>
      <c r="H24" s="24">
        <v>22</v>
      </c>
      <c r="I24" s="24">
        <v>17</v>
      </c>
      <c r="J24" s="24">
        <v>13</v>
      </c>
      <c r="K24" s="24">
        <v>59</v>
      </c>
      <c r="L24" s="24">
        <v>29</v>
      </c>
      <c r="M24" s="24">
        <v>7</v>
      </c>
      <c r="N24" s="24">
        <v>31</v>
      </c>
      <c r="O24" s="24">
        <v>11</v>
      </c>
      <c r="P24" s="24">
        <v>53</v>
      </c>
      <c r="Q24" s="24">
        <v>0</v>
      </c>
      <c r="R24" s="24">
        <v>11</v>
      </c>
      <c r="S24" s="24">
        <v>6</v>
      </c>
    </row>
    <row r="25" spans="1:19">
      <c r="A25" s="23" t="s">
        <v>138</v>
      </c>
      <c r="B25" s="24">
        <v>142</v>
      </c>
      <c r="C25" s="24">
        <v>24</v>
      </c>
      <c r="D25" s="24">
        <v>46</v>
      </c>
      <c r="E25" s="24">
        <v>47</v>
      </c>
      <c r="F25" s="24">
        <v>21</v>
      </c>
      <c r="G25" s="24">
        <v>34</v>
      </c>
      <c r="H25" s="24">
        <v>22</v>
      </c>
      <c r="I25" s="24">
        <v>17</v>
      </c>
      <c r="J25" s="24">
        <v>17</v>
      </c>
      <c r="K25" s="24">
        <v>80</v>
      </c>
      <c r="L25" s="24">
        <v>50</v>
      </c>
      <c r="M25" s="24">
        <v>6</v>
      </c>
      <c r="N25" s="24">
        <v>43</v>
      </c>
      <c r="O25" s="24">
        <v>20</v>
      </c>
      <c r="P25" s="24">
        <v>81</v>
      </c>
      <c r="Q25" s="24">
        <v>3</v>
      </c>
      <c r="R25" s="24">
        <v>15</v>
      </c>
      <c r="S25" s="24">
        <v>5</v>
      </c>
    </row>
    <row r="26" spans="1:19">
      <c r="A26" s="23" t="s">
        <v>139</v>
      </c>
      <c r="B26" s="24">
        <v>170</v>
      </c>
      <c r="C26" s="24">
        <v>32</v>
      </c>
      <c r="D26" s="24">
        <v>63</v>
      </c>
      <c r="E26" s="24">
        <v>54</v>
      </c>
      <c r="F26" s="24">
        <v>33</v>
      </c>
      <c r="G26" s="24">
        <v>62</v>
      </c>
      <c r="H26" s="24">
        <v>28</v>
      </c>
      <c r="I26" s="24">
        <v>24</v>
      </c>
      <c r="J26" s="24">
        <v>19</v>
      </c>
      <c r="K26" s="24">
        <v>105</v>
      </c>
      <c r="L26" s="24">
        <v>62</v>
      </c>
      <c r="M26" s="24">
        <v>10</v>
      </c>
      <c r="N26" s="24">
        <v>53</v>
      </c>
      <c r="O26" s="24">
        <v>38</v>
      </c>
      <c r="P26" s="24">
        <v>98</v>
      </c>
      <c r="Q26" s="24">
        <v>3</v>
      </c>
      <c r="R26" s="24">
        <v>10</v>
      </c>
      <c r="S26" s="24">
        <v>3</v>
      </c>
    </row>
    <row r="27" spans="1:19">
      <c r="A27" s="23" t="s">
        <v>140</v>
      </c>
      <c r="B27" s="24">
        <v>192</v>
      </c>
      <c r="C27" s="24">
        <v>32</v>
      </c>
      <c r="D27" s="24">
        <v>70</v>
      </c>
      <c r="E27" s="24">
        <v>54</v>
      </c>
      <c r="F27" s="24">
        <v>37</v>
      </c>
      <c r="G27" s="24">
        <v>52</v>
      </c>
      <c r="H27" s="24">
        <v>28</v>
      </c>
      <c r="I27" s="24">
        <v>24</v>
      </c>
      <c r="J27" s="24">
        <v>20</v>
      </c>
      <c r="K27" s="24">
        <v>106</v>
      </c>
      <c r="L27" s="24">
        <v>63</v>
      </c>
      <c r="M27" s="24">
        <v>9</v>
      </c>
      <c r="N27" s="24">
        <v>56</v>
      </c>
      <c r="O27" s="24">
        <v>31</v>
      </c>
      <c r="P27" s="24">
        <v>123</v>
      </c>
      <c r="Q27" s="24">
        <v>0</v>
      </c>
      <c r="R27" s="24">
        <v>20</v>
      </c>
      <c r="S27" s="24">
        <v>9</v>
      </c>
    </row>
    <row r="28" spans="1:19">
      <c r="A28" s="23" t="s">
        <v>141</v>
      </c>
      <c r="B28" s="24">
        <v>1405</v>
      </c>
      <c r="C28" s="24">
        <v>247</v>
      </c>
      <c r="D28" s="24">
        <v>637</v>
      </c>
      <c r="E28" s="24">
        <v>511</v>
      </c>
      <c r="F28" s="24">
        <v>276</v>
      </c>
      <c r="G28" s="24">
        <v>378</v>
      </c>
      <c r="H28" s="24">
        <v>317</v>
      </c>
      <c r="I28" s="24">
        <v>331</v>
      </c>
      <c r="J28" s="24">
        <v>134</v>
      </c>
      <c r="K28" s="24">
        <v>790</v>
      </c>
      <c r="L28" s="24">
        <v>504</v>
      </c>
      <c r="M28" s="24">
        <v>55</v>
      </c>
      <c r="N28" s="24">
        <v>459</v>
      </c>
      <c r="O28" s="24">
        <v>261</v>
      </c>
      <c r="P28" s="24">
        <v>932</v>
      </c>
      <c r="Q28" s="24">
        <v>19</v>
      </c>
      <c r="R28" s="24">
        <v>79</v>
      </c>
      <c r="S28" s="24">
        <v>72</v>
      </c>
    </row>
    <row r="29" spans="1:19">
      <c r="A29" s="23" t="s">
        <v>142</v>
      </c>
      <c r="B29" s="24">
        <v>343</v>
      </c>
      <c r="C29" s="24">
        <v>77</v>
      </c>
      <c r="D29" s="24">
        <v>152</v>
      </c>
      <c r="E29" s="24">
        <v>108</v>
      </c>
      <c r="F29" s="24">
        <v>66</v>
      </c>
      <c r="G29" s="24">
        <v>84</v>
      </c>
      <c r="H29" s="24">
        <v>87</v>
      </c>
      <c r="I29" s="24">
        <v>79</v>
      </c>
      <c r="J29" s="24">
        <v>31</v>
      </c>
      <c r="K29" s="24">
        <v>160</v>
      </c>
      <c r="L29" s="24">
        <v>100</v>
      </c>
      <c r="M29" s="24">
        <v>17</v>
      </c>
      <c r="N29" s="24">
        <v>109</v>
      </c>
      <c r="O29" s="24">
        <v>62</v>
      </c>
      <c r="P29" s="24">
        <v>205</v>
      </c>
      <c r="Q29" s="24">
        <v>8</v>
      </c>
      <c r="R29" s="24">
        <v>19</v>
      </c>
      <c r="S29" s="24">
        <v>23</v>
      </c>
    </row>
    <row r="30" spans="1:19">
      <c r="A30" s="23" t="s">
        <v>128</v>
      </c>
      <c r="B30" s="24">
        <v>40</v>
      </c>
      <c r="C30" s="24">
        <v>9</v>
      </c>
      <c r="D30" s="24">
        <v>12</v>
      </c>
      <c r="E30" s="24">
        <v>8</v>
      </c>
      <c r="F30" s="24">
        <v>3</v>
      </c>
      <c r="G30" s="24">
        <v>11</v>
      </c>
      <c r="H30" s="24">
        <v>12</v>
      </c>
      <c r="I30" s="24">
        <v>10</v>
      </c>
      <c r="J30" s="24">
        <v>5</v>
      </c>
      <c r="K30" s="24">
        <v>17</v>
      </c>
      <c r="L30" s="24">
        <v>10</v>
      </c>
      <c r="M30" s="24">
        <v>2</v>
      </c>
      <c r="N30" s="24">
        <v>10</v>
      </c>
      <c r="O30" s="24">
        <v>5</v>
      </c>
      <c r="P30" s="24">
        <v>20</v>
      </c>
      <c r="Q30" s="24">
        <v>2</v>
      </c>
      <c r="R30" s="24">
        <v>2</v>
      </c>
      <c r="S30" s="24">
        <v>5</v>
      </c>
    </row>
    <row r="31" spans="1:19">
      <c r="A31" s="8" t="s">
        <v>143</v>
      </c>
      <c r="B31" s="8"/>
      <c r="C31" s="8"/>
      <c r="D31" s="8"/>
      <c r="E31" s="8"/>
      <c r="F31" s="8"/>
      <c r="G31" s="8"/>
      <c r="H31" s="8"/>
      <c r="I31" s="8"/>
      <c r="J31" s="8"/>
      <c r="K31" s="8"/>
      <c r="L31" s="8"/>
      <c r="M31" s="8"/>
      <c r="N31" s="8"/>
      <c r="O31" s="8"/>
      <c r="P31" s="8"/>
      <c r="Q31" s="8"/>
      <c r="R31" s="8"/>
      <c r="S31" s="8"/>
    </row>
    <row r="32" spans="1:19">
      <c r="A32" s="23" t="s">
        <v>144</v>
      </c>
      <c r="B32" s="24">
        <v>429</v>
      </c>
      <c r="C32" s="24">
        <v>97</v>
      </c>
      <c r="D32" s="24">
        <v>208</v>
      </c>
      <c r="E32" s="24">
        <v>165</v>
      </c>
      <c r="F32" s="24">
        <v>86</v>
      </c>
      <c r="G32" s="24">
        <v>113</v>
      </c>
      <c r="H32" s="24">
        <v>126</v>
      </c>
      <c r="I32" s="24">
        <v>192</v>
      </c>
      <c r="J32" s="24">
        <v>42</v>
      </c>
      <c r="K32" s="24">
        <v>240</v>
      </c>
      <c r="L32" s="24">
        <v>177</v>
      </c>
      <c r="M32" s="24">
        <v>20</v>
      </c>
      <c r="N32" s="24">
        <v>155</v>
      </c>
      <c r="O32" s="24">
        <v>119</v>
      </c>
      <c r="P32" s="24">
        <v>297</v>
      </c>
      <c r="Q32" s="24">
        <v>8</v>
      </c>
      <c r="R32" s="24">
        <v>19</v>
      </c>
      <c r="S32" s="24">
        <v>16</v>
      </c>
    </row>
    <row r="33" spans="1:19">
      <c r="A33" s="23" t="s">
        <v>145</v>
      </c>
      <c r="B33" s="24">
        <v>319</v>
      </c>
      <c r="C33" s="24">
        <v>76</v>
      </c>
      <c r="D33" s="24">
        <v>158</v>
      </c>
      <c r="E33" s="24">
        <v>146</v>
      </c>
      <c r="F33" s="24">
        <v>69</v>
      </c>
      <c r="G33" s="24">
        <v>86</v>
      </c>
      <c r="H33" s="24">
        <v>95</v>
      </c>
      <c r="I33" s="24">
        <v>142</v>
      </c>
      <c r="J33" s="24">
        <v>31</v>
      </c>
      <c r="K33" s="24">
        <v>187</v>
      </c>
      <c r="L33" s="24">
        <v>133</v>
      </c>
      <c r="M33" s="24">
        <v>11</v>
      </c>
      <c r="N33" s="24">
        <v>118</v>
      </c>
      <c r="O33" s="24">
        <v>121</v>
      </c>
      <c r="P33" s="24">
        <v>229</v>
      </c>
      <c r="Q33" s="24">
        <v>4</v>
      </c>
      <c r="R33" s="24">
        <v>8</v>
      </c>
      <c r="S33" s="24">
        <v>13</v>
      </c>
    </row>
    <row r="34" spans="1:19">
      <c r="A34" s="23" t="s">
        <v>146</v>
      </c>
      <c r="B34" s="24">
        <v>504</v>
      </c>
      <c r="C34" s="24">
        <v>112</v>
      </c>
      <c r="D34" s="24">
        <v>250</v>
      </c>
      <c r="E34" s="24">
        <v>223</v>
      </c>
      <c r="F34" s="24">
        <v>110</v>
      </c>
      <c r="G34" s="24">
        <v>158</v>
      </c>
      <c r="H34" s="24">
        <v>154</v>
      </c>
      <c r="I34" s="24">
        <v>197</v>
      </c>
      <c r="J34" s="24">
        <v>45</v>
      </c>
      <c r="K34" s="24">
        <v>297</v>
      </c>
      <c r="L34" s="24">
        <v>215</v>
      </c>
      <c r="M34" s="24">
        <v>25</v>
      </c>
      <c r="N34" s="24">
        <v>207</v>
      </c>
      <c r="O34" s="24">
        <v>139</v>
      </c>
      <c r="P34" s="24">
        <v>352</v>
      </c>
      <c r="Q34" s="24">
        <v>9</v>
      </c>
      <c r="R34" s="24">
        <v>22</v>
      </c>
      <c r="S34" s="24">
        <v>28</v>
      </c>
    </row>
    <row r="35" spans="1:19">
      <c r="A35" s="23" t="s">
        <v>147</v>
      </c>
      <c r="B35" s="24">
        <v>143</v>
      </c>
      <c r="C35" s="24">
        <v>26</v>
      </c>
      <c r="D35" s="24">
        <v>66</v>
      </c>
      <c r="E35" s="24">
        <v>55</v>
      </c>
      <c r="F35" s="24">
        <v>28</v>
      </c>
      <c r="G35" s="24">
        <v>44</v>
      </c>
      <c r="H35" s="24">
        <v>36</v>
      </c>
      <c r="I35" s="24">
        <v>55</v>
      </c>
      <c r="J35" s="24">
        <v>14</v>
      </c>
      <c r="K35" s="24">
        <v>84</v>
      </c>
      <c r="L35" s="24">
        <v>59</v>
      </c>
      <c r="M35" s="24">
        <v>8</v>
      </c>
      <c r="N35" s="24">
        <v>52</v>
      </c>
      <c r="O35" s="24">
        <v>33</v>
      </c>
      <c r="P35" s="24">
        <v>94</v>
      </c>
      <c r="Q35" s="24">
        <v>4</v>
      </c>
      <c r="R35" s="24">
        <v>8</v>
      </c>
      <c r="S35" s="24">
        <v>9</v>
      </c>
    </row>
    <row r="36" spans="1:19">
      <c r="A36" s="23" t="s">
        <v>148</v>
      </c>
      <c r="B36" s="24">
        <v>168</v>
      </c>
      <c r="C36" s="24">
        <v>36</v>
      </c>
      <c r="D36" s="24">
        <v>77</v>
      </c>
      <c r="E36" s="24">
        <v>70</v>
      </c>
      <c r="F36" s="24">
        <v>32</v>
      </c>
      <c r="G36" s="24">
        <v>48</v>
      </c>
      <c r="H36" s="24">
        <v>48</v>
      </c>
      <c r="I36" s="24">
        <v>77</v>
      </c>
      <c r="J36" s="24">
        <v>13</v>
      </c>
      <c r="K36" s="24">
        <v>88</v>
      </c>
      <c r="L36" s="24">
        <v>74</v>
      </c>
      <c r="M36" s="24">
        <v>8</v>
      </c>
      <c r="N36" s="24">
        <v>58</v>
      </c>
      <c r="O36" s="24">
        <v>49</v>
      </c>
      <c r="P36" s="24">
        <v>109</v>
      </c>
      <c r="Q36" s="24">
        <v>8</v>
      </c>
      <c r="R36" s="24">
        <v>6</v>
      </c>
      <c r="S36" s="24">
        <v>15</v>
      </c>
    </row>
    <row r="37" spans="1:19">
      <c r="A37" s="23" t="s">
        <v>149</v>
      </c>
      <c r="B37" s="24">
        <v>1270</v>
      </c>
      <c r="C37" s="24">
        <v>246</v>
      </c>
      <c r="D37" s="24">
        <v>614</v>
      </c>
      <c r="E37" s="24">
        <v>476</v>
      </c>
      <c r="F37" s="24">
        <v>263</v>
      </c>
      <c r="G37" s="24">
        <v>345</v>
      </c>
      <c r="H37" s="24">
        <v>323</v>
      </c>
      <c r="I37" s="24">
        <v>375</v>
      </c>
      <c r="J37" s="24">
        <v>143</v>
      </c>
      <c r="K37" s="24">
        <v>712</v>
      </c>
      <c r="L37" s="24">
        <v>476</v>
      </c>
      <c r="M37" s="24">
        <v>50</v>
      </c>
      <c r="N37" s="24">
        <v>439</v>
      </c>
      <c r="O37" s="24">
        <v>277</v>
      </c>
      <c r="P37" s="24">
        <v>849</v>
      </c>
      <c r="Q37" s="24">
        <v>24</v>
      </c>
      <c r="R37" s="24">
        <v>53</v>
      </c>
      <c r="S37" s="24">
        <v>62</v>
      </c>
    </row>
    <row r="38" spans="1:19">
      <c r="A38" s="23" t="s">
        <v>150</v>
      </c>
      <c r="B38" s="24">
        <v>1642</v>
      </c>
      <c r="C38" s="24">
        <v>338</v>
      </c>
      <c r="D38" s="24">
        <v>756</v>
      </c>
      <c r="E38" s="24">
        <v>621</v>
      </c>
      <c r="F38" s="24">
        <v>341</v>
      </c>
      <c r="G38" s="24">
        <v>465</v>
      </c>
      <c r="H38" s="24">
        <v>380</v>
      </c>
      <c r="I38" s="24">
        <v>407</v>
      </c>
      <c r="J38" s="24">
        <v>182</v>
      </c>
      <c r="K38" s="24">
        <v>979</v>
      </c>
      <c r="L38" s="24">
        <v>634</v>
      </c>
      <c r="M38" s="24">
        <v>76</v>
      </c>
      <c r="N38" s="24">
        <v>573</v>
      </c>
      <c r="O38" s="24">
        <v>344</v>
      </c>
      <c r="P38" s="24">
        <v>1092</v>
      </c>
      <c r="Q38" s="24">
        <v>24</v>
      </c>
      <c r="R38" s="24">
        <v>82</v>
      </c>
      <c r="S38" s="24">
        <v>67</v>
      </c>
    </row>
    <row r="39" spans="1:19">
      <c r="A39" s="23" t="s">
        <v>151</v>
      </c>
      <c r="B39" s="24">
        <v>2266</v>
      </c>
      <c r="C39" s="24">
        <v>421</v>
      </c>
      <c r="D39" s="24">
        <v>968</v>
      </c>
      <c r="E39" s="24">
        <v>784</v>
      </c>
      <c r="F39" s="24">
        <v>443</v>
      </c>
      <c r="G39" s="24">
        <v>647</v>
      </c>
      <c r="H39" s="24">
        <v>470</v>
      </c>
      <c r="I39" s="24">
        <v>463</v>
      </c>
      <c r="J39" s="24">
        <v>240</v>
      </c>
      <c r="K39" s="24">
        <v>1275</v>
      </c>
      <c r="L39" s="24">
        <v>791</v>
      </c>
      <c r="M39" s="24">
        <v>108</v>
      </c>
      <c r="N39" s="24">
        <v>719</v>
      </c>
      <c r="O39" s="24">
        <v>410</v>
      </c>
      <c r="P39" s="24">
        <v>1421</v>
      </c>
      <c r="Q39" s="24">
        <v>33</v>
      </c>
      <c r="R39" s="24">
        <v>155</v>
      </c>
      <c r="S39" s="24">
        <v>107</v>
      </c>
    </row>
    <row r="40" spans="1:19">
      <c r="A40" s="23" t="s">
        <v>152</v>
      </c>
      <c r="B40" s="24">
        <v>121</v>
      </c>
      <c r="C40" s="24">
        <v>20</v>
      </c>
      <c r="D40" s="24">
        <v>48</v>
      </c>
      <c r="E40" s="24">
        <v>40</v>
      </c>
      <c r="F40" s="24">
        <v>17</v>
      </c>
      <c r="G40" s="24">
        <v>35</v>
      </c>
      <c r="H40" s="24">
        <v>25</v>
      </c>
      <c r="I40" s="24">
        <v>18</v>
      </c>
      <c r="J40" s="24">
        <v>6</v>
      </c>
      <c r="K40" s="24">
        <v>57</v>
      </c>
      <c r="L40" s="24">
        <v>51</v>
      </c>
      <c r="M40" s="24">
        <v>6</v>
      </c>
      <c r="N40" s="24">
        <v>38</v>
      </c>
      <c r="O40" s="24">
        <v>16</v>
      </c>
      <c r="P40" s="24">
        <v>79</v>
      </c>
      <c r="Q40" s="24">
        <v>7</v>
      </c>
      <c r="R40" s="24">
        <v>14</v>
      </c>
      <c r="S40" s="24">
        <v>8</v>
      </c>
    </row>
    <row r="41" spans="1:19">
      <c r="A41" s="23" t="s">
        <v>128</v>
      </c>
      <c r="B41" s="24">
        <v>46</v>
      </c>
      <c r="C41" s="24">
        <v>7</v>
      </c>
      <c r="D41" s="24">
        <v>18</v>
      </c>
      <c r="E41" s="24">
        <v>11</v>
      </c>
      <c r="F41" s="24">
        <v>4</v>
      </c>
      <c r="G41" s="24">
        <v>13</v>
      </c>
      <c r="H41" s="24">
        <v>13</v>
      </c>
      <c r="I41" s="24">
        <v>9</v>
      </c>
      <c r="J41" s="24">
        <v>4</v>
      </c>
      <c r="K41" s="24">
        <v>16</v>
      </c>
      <c r="L41" s="24">
        <v>13</v>
      </c>
      <c r="M41" s="24">
        <v>2</v>
      </c>
      <c r="N41" s="24">
        <v>8</v>
      </c>
      <c r="O41" s="24">
        <v>5</v>
      </c>
      <c r="P41" s="24">
        <v>24</v>
      </c>
      <c r="Q41" s="24">
        <v>2</v>
      </c>
      <c r="R41" s="24">
        <v>1</v>
      </c>
      <c r="S41" s="24">
        <v>6</v>
      </c>
    </row>
    <row r="42" spans="1:19">
      <c r="A42" s="8" t="s">
        <v>153</v>
      </c>
      <c r="B42" s="8"/>
      <c r="C42" s="8"/>
      <c r="D42" s="8"/>
      <c r="E42" s="8"/>
      <c r="F42" s="8"/>
      <c r="G42" s="8"/>
      <c r="H42" s="8"/>
      <c r="I42" s="8"/>
      <c r="J42" s="8"/>
      <c r="K42" s="8"/>
      <c r="L42" s="8"/>
      <c r="M42" s="8"/>
      <c r="N42" s="8"/>
      <c r="O42" s="8"/>
      <c r="P42" s="8"/>
      <c r="Q42" s="8"/>
      <c r="R42" s="8"/>
      <c r="S42" s="8"/>
    </row>
    <row r="43" spans="1:19">
      <c r="A43" s="23" t="s">
        <v>154</v>
      </c>
      <c r="B43" s="24">
        <v>1344</v>
      </c>
      <c r="C43" s="24">
        <v>289</v>
      </c>
      <c r="D43" s="24">
        <v>682</v>
      </c>
      <c r="E43" s="24">
        <v>535</v>
      </c>
      <c r="F43" s="24">
        <v>298</v>
      </c>
      <c r="G43" s="24">
        <v>396</v>
      </c>
      <c r="H43" s="24">
        <v>358</v>
      </c>
      <c r="I43" s="24">
        <v>392</v>
      </c>
      <c r="J43" s="24">
        <v>145</v>
      </c>
      <c r="K43" s="24">
        <v>776</v>
      </c>
      <c r="L43" s="24">
        <v>538</v>
      </c>
      <c r="M43" s="24">
        <v>71</v>
      </c>
      <c r="N43" s="24">
        <v>511</v>
      </c>
      <c r="O43" s="24">
        <v>310</v>
      </c>
      <c r="P43" s="24">
        <v>917</v>
      </c>
      <c r="Q43" s="24">
        <v>17</v>
      </c>
      <c r="R43" s="24">
        <v>48</v>
      </c>
      <c r="S43" s="24">
        <v>62</v>
      </c>
    </row>
    <row r="44" spans="1:19">
      <c r="A44" s="23" t="s">
        <v>155</v>
      </c>
      <c r="B44" s="24">
        <v>1107</v>
      </c>
      <c r="C44" s="24">
        <v>240</v>
      </c>
      <c r="D44" s="24">
        <v>559</v>
      </c>
      <c r="E44" s="24">
        <v>442</v>
      </c>
      <c r="F44" s="24">
        <v>242</v>
      </c>
      <c r="G44" s="24">
        <v>341</v>
      </c>
      <c r="H44" s="24">
        <v>338</v>
      </c>
      <c r="I44" s="24">
        <v>290</v>
      </c>
      <c r="J44" s="24">
        <v>105</v>
      </c>
      <c r="K44" s="24">
        <v>639</v>
      </c>
      <c r="L44" s="24">
        <v>427</v>
      </c>
      <c r="M44" s="24">
        <v>63</v>
      </c>
      <c r="N44" s="24">
        <v>382</v>
      </c>
      <c r="O44" s="24">
        <v>232</v>
      </c>
      <c r="P44" s="24">
        <v>763</v>
      </c>
      <c r="Q44" s="24">
        <v>17</v>
      </c>
      <c r="R44" s="24">
        <v>40</v>
      </c>
      <c r="S44" s="24">
        <v>49</v>
      </c>
    </row>
    <row r="45" spans="1:19">
      <c r="A45" s="23" t="s">
        <v>156</v>
      </c>
      <c r="B45" s="24">
        <v>1006</v>
      </c>
      <c r="C45" s="24">
        <v>212</v>
      </c>
      <c r="D45" s="24">
        <v>457</v>
      </c>
      <c r="E45" s="24">
        <v>376</v>
      </c>
      <c r="F45" s="24">
        <v>233</v>
      </c>
      <c r="G45" s="24">
        <v>305</v>
      </c>
      <c r="H45" s="24">
        <v>235</v>
      </c>
      <c r="I45" s="24">
        <v>224</v>
      </c>
      <c r="J45" s="24">
        <v>112</v>
      </c>
      <c r="K45" s="24">
        <v>578</v>
      </c>
      <c r="L45" s="24">
        <v>381</v>
      </c>
      <c r="M45" s="24">
        <v>50</v>
      </c>
      <c r="N45" s="24">
        <v>355</v>
      </c>
      <c r="O45" s="24">
        <v>196</v>
      </c>
      <c r="P45" s="24">
        <v>673</v>
      </c>
      <c r="Q45" s="24">
        <v>18</v>
      </c>
      <c r="R45" s="24">
        <v>61</v>
      </c>
      <c r="S45" s="24">
        <v>42</v>
      </c>
    </row>
    <row r="46" spans="1:19">
      <c r="A46" s="23" t="s">
        <v>157</v>
      </c>
      <c r="B46" s="24">
        <v>541</v>
      </c>
      <c r="C46" s="24">
        <v>124</v>
      </c>
      <c r="D46" s="24">
        <v>299</v>
      </c>
      <c r="E46" s="24">
        <v>243</v>
      </c>
      <c r="F46" s="24">
        <v>143</v>
      </c>
      <c r="G46" s="24">
        <v>193</v>
      </c>
      <c r="H46" s="24">
        <v>128</v>
      </c>
      <c r="I46" s="24">
        <v>155</v>
      </c>
      <c r="J46" s="24">
        <v>55</v>
      </c>
      <c r="K46" s="24">
        <v>341</v>
      </c>
      <c r="L46" s="24">
        <v>241</v>
      </c>
      <c r="M46" s="24">
        <v>35</v>
      </c>
      <c r="N46" s="24">
        <v>196</v>
      </c>
      <c r="O46" s="24">
        <v>127</v>
      </c>
      <c r="P46" s="24">
        <v>415</v>
      </c>
      <c r="Q46" s="24">
        <v>15</v>
      </c>
      <c r="R46" s="24">
        <v>11</v>
      </c>
      <c r="S46" s="24">
        <v>23</v>
      </c>
    </row>
    <row r="47" spans="1:19">
      <c r="A47" s="23" t="s">
        <v>158</v>
      </c>
      <c r="B47" s="24">
        <v>1510</v>
      </c>
      <c r="C47" s="24">
        <v>329</v>
      </c>
      <c r="D47" s="24">
        <v>749</v>
      </c>
      <c r="E47" s="24">
        <v>608</v>
      </c>
      <c r="F47" s="24">
        <v>322</v>
      </c>
      <c r="G47" s="24">
        <v>481</v>
      </c>
      <c r="H47" s="24">
        <v>362</v>
      </c>
      <c r="I47" s="24">
        <v>366</v>
      </c>
      <c r="J47" s="24">
        <v>167</v>
      </c>
      <c r="K47" s="24">
        <v>925</v>
      </c>
      <c r="L47" s="24">
        <v>606</v>
      </c>
      <c r="M47" s="24">
        <v>78</v>
      </c>
      <c r="N47" s="24">
        <v>541</v>
      </c>
      <c r="O47" s="24">
        <v>322</v>
      </c>
      <c r="P47" s="24">
        <v>1123</v>
      </c>
      <c r="Q47" s="24">
        <v>19</v>
      </c>
      <c r="R47" s="24">
        <v>59</v>
      </c>
      <c r="S47" s="24">
        <v>58</v>
      </c>
    </row>
    <row r="48" spans="1:19">
      <c r="A48" s="23" t="s">
        <v>159</v>
      </c>
      <c r="B48" s="24">
        <v>1011</v>
      </c>
      <c r="C48" s="24">
        <v>247</v>
      </c>
      <c r="D48" s="24">
        <v>473</v>
      </c>
      <c r="E48" s="24">
        <v>412</v>
      </c>
      <c r="F48" s="24">
        <v>264</v>
      </c>
      <c r="G48" s="24">
        <v>379</v>
      </c>
      <c r="H48" s="24">
        <v>243</v>
      </c>
      <c r="I48" s="24">
        <v>227</v>
      </c>
      <c r="J48" s="24">
        <v>125</v>
      </c>
      <c r="K48" s="24">
        <v>633</v>
      </c>
      <c r="L48" s="24">
        <v>431</v>
      </c>
      <c r="M48" s="24">
        <v>63</v>
      </c>
      <c r="N48" s="24">
        <v>394</v>
      </c>
      <c r="O48" s="24">
        <v>221</v>
      </c>
      <c r="P48" s="24">
        <v>702</v>
      </c>
      <c r="Q48" s="24">
        <v>17</v>
      </c>
      <c r="R48" s="24">
        <v>47</v>
      </c>
      <c r="S48" s="24">
        <v>33</v>
      </c>
    </row>
    <row r="49" spans="1:19">
      <c r="A49" s="23" t="s">
        <v>160</v>
      </c>
      <c r="B49" s="24">
        <v>1234</v>
      </c>
      <c r="C49" s="24">
        <v>277</v>
      </c>
      <c r="D49" s="24">
        <v>602</v>
      </c>
      <c r="E49" s="24">
        <v>505</v>
      </c>
      <c r="F49" s="24">
        <v>284</v>
      </c>
      <c r="G49" s="24">
        <v>428</v>
      </c>
      <c r="H49" s="24">
        <v>275</v>
      </c>
      <c r="I49" s="24">
        <v>285</v>
      </c>
      <c r="J49" s="24">
        <v>141</v>
      </c>
      <c r="K49" s="24">
        <v>856</v>
      </c>
      <c r="L49" s="24">
        <v>538</v>
      </c>
      <c r="M49" s="24">
        <v>52</v>
      </c>
      <c r="N49" s="24">
        <v>461</v>
      </c>
      <c r="O49" s="24">
        <v>289</v>
      </c>
      <c r="P49" s="24">
        <v>896</v>
      </c>
      <c r="Q49" s="24">
        <v>18</v>
      </c>
      <c r="R49" s="24">
        <v>37</v>
      </c>
      <c r="S49" s="24">
        <v>47</v>
      </c>
    </row>
    <row r="50" spans="1:19">
      <c r="A50" s="23" t="s">
        <v>161</v>
      </c>
      <c r="B50" s="24">
        <v>443</v>
      </c>
      <c r="C50" s="24">
        <v>119</v>
      </c>
      <c r="D50" s="24">
        <v>245</v>
      </c>
      <c r="E50" s="24">
        <v>213</v>
      </c>
      <c r="F50" s="24">
        <v>127</v>
      </c>
      <c r="G50" s="24">
        <v>162</v>
      </c>
      <c r="H50" s="24">
        <v>151</v>
      </c>
      <c r="I50" s="24">
        <v>167</v>
      </c>
      <c r="J50" s="24">
        <v>42</v>
      </c>
      <c r="K50" s="24">
        <v>271</v>
      </c>
      <c r="L50" s="24">
        <v>219</v>
      </c>
      <c r="M50" s="24">
        <v>31</v>
      </c>
      <c r="N50" s="24">
        <v>196</v>
      </c>
      <c r="O50" s="24">
        <v>150</v>
      </c>
      <c r="P50" s="24">
        <v>331</v>
      </c>
      <c r="Q50" s="24">
        <v>13</v>
      </c>
      <c r="R50" s="24">
        <v>2</v>
      </c>
      <c r="S50" s="24">
        <v>22</v>
      </c>
    </row>
    <row r="51" spans="1:19">
      <c r="A51" s="23" t="s">
        <v>162</v>
      </c>
      <c r="B51" s="24">
        <v>1237</v>
      </c>
      <c r="C51" s="24">
        <v>291</v>
      </c>
      <c r="D51" s="24">
        <v>614</v>
      </c>
      <c r="E51" s="24">
        <v>559</v>
      </c>
      <c r="F51" s="24">
        <v>298</v>
      </c>
      <c r="G51" s="24">
        <v>455</v>
      </c>
      <c r="H51" s="24">
        <v>317</v>
      </c>
      <c r="I51" s="24">
        <v>316</v>
      </c>
      <c r="J51" s="24">
        <v>138</v>
      </c>
      <c r="K51" s="24">
        <v>795</v>
      </c>
      <c r="L51" s="24">
        <v>577</v>
      </c>
      <c r="M51" s="24">
        <v>72</v>
      </c>
      <c r="N51" s="24">
        <v>506</v>
      </c>
      <c r="O51" s="24">
        <v>288</v>
      </c>
      <c r="P51" s="24">
        <v>899</v>
      </c>
      <c r="Q51" s="24">
        <v>18</v>
      </c>
      <c r="R51" s="24">
        <v>38</v>
      </c>
      <c r="S51" s="24">
        <v>46</v>
      </c>
    </row>
    <row r="52" spans="1:19">
      <c r="A52" s="23" t="s">
        <v>152</v>
      </c>
      <c r="B52" s="24">
        <v>81</v>
      </c>
      <c r="C52" s="24">
        <v>20</v>
      </c>
      <c r="D52" s="24">
        <v>29</v>
      </c>
      <c r="E52" s="24">
        <v>31</v>
      </c>
      <c r="F52" s="24">
        <v>21</v>
      </c>
      <c r="G52" s="24">
        <v>26</v>
      </c>
      <c r="H52" s="24">
        <v>12</v>
      </c>
      <c r="I52" s="24">
        <v>17</v>
      </c>
      <c r="J52" s="24">
        <v>8</v>
      </c>
      <c r="K52" s="24">
        <v>42</v>
      </c>
      <c r="L52" s="24">
        <v>33</v>
      </c>
      <c r="M52" s="24">
        <v>5</v>
      </c>
      <c r="N52" s="24">
        <v>24</v>
      </c>
      <c r="O52" s="24">
        <v>15</v>
      </c>
      <c r="P52" s="24">
        <v>51</v>
      </c>
      <c r="Q52" s="24">
        <v>10</v>
      </c>
      <c r="R52" s="24">
        <v>16</v>
      </c>
      <c r="S52" s="24">
        <v>3</v>
      </c>
    </row>
    <row r="53" spans="1:19">
      <c r="A53" s="23" t="s">
        <v>163</v>
      </c>
      <c r="B53" s="24">
        <v>67</v>
      </c>
      <c r="C53" s="24">
        <v>11</v>
      </c>
      <c r="D53" s="24">
        <v>12</v>
      </c>
      <c r="E53" s="24">
        <v>7</v>
      </c>
      <c r="F53" s="24">
        <v>3</v>
      </c>
      <c r="G53" s="24">
        <v>10</v>
      </c>
      <c r="H53" s="24">
        <v>4</v>
      </c>
      <c r="I53" s="24">
        <v>7</v>
      </c>
      <c r="J53" s="24">
        <v>3</v>
      </c>
      <c r="K53" s="24">
        <v>21</v>
      </c>
      <c r="L53" s="24">
        <v>14</v>
      </c>
      <c r="M53" s="24">
        <v>4</v>
      </c>
      <c r="N53" s="24">
        <v>8</v>
      </c>
      <c r="O53" s="24">
        <v>6</v>
      </c>
      <c r="P53" s="24">
        <v>17</v>
      </c>
      <c r="Q53" s="24">
        <v>1</v>
      </c>
      <c r="R53" s="24">
        <v>23</v>
      </c>
      <c r="S53" s="24">
        <v>3</v>
      </c>
    </row>
    <row r="54" spans="1:19">
      <c r="A54" s="23" t="s">
        <v>128</v>
      </c>
      <c r="B54" s="24">
        <v>52</v>
      </c>
      <c r="C54" s="24">
        <v>7</v>
      </c>
      <c r="D54" s="24">
        <v>14</v>
      </c>
      <c r="E54" s="24">
        <v>11</v>
      </c>
      <c r="F54" s="24">
        <v>3</v>
      </c>
      <c r="G54" s="24">
        <v>11</v>
      </c>
      <c r="H54" s="24">
        <v>13</v>
      </c>
      <c r="I54" s="24">
        <v>11</v>
      </c>
      <c r="J54" s="24">
        <v>5</v>
      </c>
      <c r="K54" s="24">
        <v>20</v>
      </c>
      <c r="L54" s="24">
        <v>11</v>
      </c>
      <c r="M54" s="24">
        <v>3</v>
      </c>
      <c r="N54" s="24">
        <v>9</v>
      </c>
      <c r="O54" s="24">
        <v>6</v>
      </c>
      <c r="P54" s="24">
        <v>22</v>
      </c>
      <c r="Q54" s="24">
        <v>0</v>
      </c>
      <c r="R54" s="24">
        <v>2</v>
      </c>
      <c r="S54" s="24">
        <v>14</v>
      </c>
    </row>
    <row r="55" spans="1:19">
      <c r="A55" s="8" t="s">
        <v>164</v>
      </c>
      <c r="B55" s="8"/>
      <c r="C55" s="8"/>
      <c r="D55" s="8"/>
      <c r="E55" s="8"/>
      <c r="F55" s="8"/>
      <c r="G55" s="8"/>
      <c r="H55" s="8"/>
      <c r="I55" s="8"/>
      <c r="J55" s="8"/>
      <c r="K55" s="8"/>
      <c r="L55" s="8"/>
      <c r="M55" s="8"/>
      <c r="N55" s="8"/>
      <c r="O55" s="8"/>
      <c r="P55" s="8"/>
      <c r="Q55" s="8"/>
      <c r="R55" s="8"/>
      <c r="S55" s="8"/>
    </row>
    <row r="56" spans="1:19">
      <c r="A56" s="23" t="s">
        <v>165</v>
      </c>
      <c r="B56" s="24">
        <v>209</v>
      </c>
      <c r="C56" s="24">
        <v>45</v>
      </c>
      <c r="D56" s="24">
        <v>104</v>
      </c>
      <c r="E56" s="24">
        <v>91</v>
      </c>
      <c r="F56" s="24">
        <v>51</v>
      </c>
      <c r="G56" s="24">
        <v>58</v>
      </c>
      <c r="H56" s="24">
        <v>58</v>
      </c>
      <c r="I56" s="24">
        <v>86</v>
      </c>
      <c r="J56" s="24">
        <v>19</v>
      </c>
      <c r="K56" s="24">
        <v>119</v>
      </c>
      <c r="L56" s="24">
        <v>91</v>
      </c>
      <c r="M56" s="24">
        <v>8</v>
      </c>
      <c r="N56" s="24">
        <v>78</v>
      </c>
      <c r="O56" s="24">
        <v>66</v>
      </c>
      <c r="P56" s="24">
        <v>138</v>
      </c>
      <c r="Q56" s="24">
        <v>2</v>
      </c>
      <c r="R56" s="24">
        <v>6</v>
      </c>
      <c r="S56" s="24">
        <v>14</v>
      </c>
    </row>
    <row r="57" spans="1:19">
      <c r="A57" s="23" t="s">
        <v>166</v>
      </c>
      <c r="B57" s="24">
        <v>1043</v>
      </c>
      <c r="C57" s="24">
        <v>203</v>
      </c>
      <c r="D57" s="24">
        <v>454</v>
      </c>
      <c r="E57" s="24">
        <v>371</v>
      </c>
      <c r="F57" s="24">
        <v>195</v>
      </c>
      <c r="G57" s="24">
        <v>279</v>
      </c>
      <c r="H57" s="24">
        <v>244</v>
      </c>
      <c r="I57" s="24">
        <v>269</v>
      </c>
      <c r="J57" s="24">
        <v>113</v>
      </c>
      <c r="K57" s="24">
        <v>581</v>
      </c>
      <c r="L57" s="24">
        <v>351</v>
      </c>
      <c r="M57" s="24">
        <v>55</v>
      </c>
      <c r="N57" s="24">
        <v>362</v>
      </c>
      <c r="O57" s="24">
        <v>246</v>
      </c>
      <c r="P57" s="24">
        <v>672</v>
      </c>
      <c r="Q57" s="24">
        <v>14</v>
      </c>
      <c r="R57" s="24">
        <v>60</v>
      </c>
      <c r="S57" s="24">
        <v>56</v>
      </c>
    </row>
    <row r="58" spans="1:19">
      <c r="A58" s="23" t="s">
        <v>167</v>
      </c>
      <c r="B58" s="24">
        <v>963</v>
      </c>
      <c r="C58" s="24">
        <v>180</v>
      </c>
      <c r="D58" s="24">
        <v>379</v>
      </c>
      <c r="E58" s="24">
        <v>301</v>
      </c>
      <c r="F58" s="24">
        <v>175</v>
      </c>
      <c r="G58" s="24">
        <v>270</v>
      </c>
      <c r="H58" s="24">
        <v>182</v>
      </c>
      <c r="I58" s="24">
        <v>147</v>
      </c>
      <c r="J58" s="24">
        <v>103</v>
      </c>
      <c r="K58" s="24">
        <v>534</v>
      </c>
      <c r="L58" s="24">
        <v>321</v>
      </c>
      <c r="M58" s="24">
        <v>45</v>
      </c>
      <c r="N58" s="24">
        <v>280</v>
      </c>
      <c r="O58" s="24">
        <v>126</v>
      </c>
      <c r="P58" s="24">
        <v>580</v>
      </c>
      <c r="Q58" s="24">
        <v>18</v>
      </c>
      <c r="R58" s="24">
        <v>64</v>
      </c>
      <c r="S58" s="24">
        <v>45</v>
      </c>
    </row>
    <row r="59" spans="1:19">
      <c r="A59" s="23" t="s">
        <v>168</v>
      </c>
      <c r="B59" s="24">
        <v>338</v>
      </c>
      <c r="C59" s="24">
        <v>50</v>
      </c>
      <c r="D59" s="24">
        <v>125</v>
      </c>
      <c r="E59" s="24">
        <v>95</v>
      </c>
      <c r="F59" s="24">
        <v>62</v>
      </c>
      <c r="G59" s="24">
        <v>93</v>
      </c>
      <c r="H59" s="24">
        <v>48</v>
      </c>
      <c r="I59" s="24">
        <v>20</v>
      </c>
      <c r="J59" s="24">
        <v>30</v>
      </c>
      <c r="K59" s="24">
        <v>164</v>
      </c>
      <c r="L59" s="24">
        <v>102</v>
      </c>
      <c r="M59" s="24">
        <v>11</v>
      </c>
      <c r="N59" s="24">
        <v>86</v>
      </c>
      <c r="O59" s="24">
        <v>18</v>
      </c>
      <c r="P59" s="24">
        <v>190</v>
      </c>
      <c r="Q59" s="24">
        <v>4</v>
      </c>
      <c r="R59" s="24">
        <v>42</v>
      </c>
      <c r="S59" s="24">
        <v>15</v>
      </c>
    </row>
    <row r="60" spans="1:19">
      <c r="A60" s="23" t="s">
        <v>169</v>
      </c>
      <c r="B60" s="24">
        <v>94</v>
      </c>
      <c r="C60" s="24">
        <v>10</v>
      </c>
      <c r="D60" s="24">
        <v>39</v>
      </c>
      <c r="E60" s="24">
        <v>16</v>
      </c>
      <c r="F60" s="24">
        <v>16</v>
      </c>
      <c r="G60" s="24">
        <v>25</v>
      </c>
      <c r="H60" s="24">
        <v>13</v>
      </c>
      <c r="I60" s="24">
        <v>5</v>
      </c>
      <c r="J60" s="24">
        <v>10</v>
      </c>
      <c r="K60" s="24">
        <v>40</v>
      </c>
      <c r="L60" s="24">
        <v>23</v>
      </c>
      <c r="M60" s="24">
        <v>2</v>
      </c>
      <c r="N60" s="24">
        <v>15</v>
      </c>
      <c r="O60" s="24">
        <v>3</v>
      </c>
      <c r="P60" s="24">
        <v>53</v>
      </c>
      <c r="Q60" s="24">
        <v>2</v>
      </c>
      <c r="R60" s="24">
        <v>15</v>
      </c>
      <c r="S60" s="24">
        <v>1</v>
      </c>
    </row>
    <row r="61" spans="1:19">
      <c r="A61" s="23" t="s">
        <v>128</v>
      </c>
      <c r="B61" s="24">
        <v>30</v>
      </c>
      <c r="C61" s="24">
        <v>5</v>
      </c>
      <c r="D61" s="24">
        <v>6</v>
      </c>
      <c r="E61" s="24">
        <v>2</v>
      </c>
      <c r="F61" s="24">
        <v>0</v>
      </c>
      <c r="G61" s="24">
        <v>5</v>
      </c>
      <c r="H61" s="24">
        <v>8</v>
      </c>
      <c r="I61" s="24">
        <v>6</v>
      </c>
      <c r="J61" s="24">
        <v>4</v>
      </c>
      <c r="K61" s="24">
        <v>9</v>
      </c>
      <c r="L61" s="24">
        <v>4</v>
      </c>
      <c r="M61" s="24">
        <v>1</v>
      </c>
      <c r="N61" s="24">
        <v>5</v>
      </c>
      <c r="O61" s="24">
        <v>4</v>
      </c>
      <c r="P61" s="24">
        <v>10</v>
      </c>
      <c r="Q61" s="24">
        <v>2</v>
      </c>
      <c r="R61" s="24">
        <v>7</v>
      </c>
      <c r="S61" s="24">
        <v>2</v>
      </c>
    </row>
    <row r="62" spans="1:19">
      <c r="A62" s="8" t="s">
        <v>170</v>
      </c>
      <c r="B62" s="8"/>
      <c r="C62" s="8"/>
      <c r="D62" s="8"/>
      <c r="E62" s="8"/>
      <c r="F62" s="8"/>
      <c r="G62" s="8"/>
      <c r="H62" s="8"/>
      <c r="I62" s="8"/>
      <c r="J62" s="8"/>
      <c r="K62" s="8"/>
      <c r="L62" s="8"/>
      <c r="M62" s="8"/>
      <c r="N62" s="8"/>
      <c r="O62" s="8"/>
      <c r="P62" s="8"/>
      <c r="Q62" s="8"/>
      <c r="R62" s="8"/>
      <c r="S62" s="8"/>
    </row>
    <row r="63" spans="1:19">
      <c r="A63" s="23" t="s">
        <v>171</v>
      </c>
      <c r="B63" s="24">
        <v>386</v>
      </c>
      <c r="C63" s="24">
        <v>68</v>
      </c>
      <c r="D63" s="24">
        <v>152</v>
      </c>
      <c r="E63" s="24">
        <v>136</v>
      </c>
      <c r="F63" s="24">
        <v>71</v>
      </c>
      <c r="G63" s="24">
        <v>102</v>
      </c>
      <c r="H63" s="24">
        <v>72</v>
      </c>
      <c r="I63" s="24">
        <v>90</v>
      </c>
      <c r="J63" s="24">
        <v>38</v>
      </c>
      <c r="K63" s="24">
        <v>197</v>
      </c>
      <c r="L63" s="24">
        <v>130</v>
      </c>
      <c r="M63" s="24">
        <v>13</v>
      </c>
      <c r="N63" s="24">
        <v>111</v>
      </c>
      <c r="O63" s="24">
        <v>65</v>
      </c>
      <c r="P63" s="24">
        <v>226</v>
      </c>
      <c r="Q63" s="24">
        <v>4</v>
      </c>
      <c r="R63" s="24">
        <v>29</v>
      </c>
      <c r="S63" s="24">
        <v>33</v>
      </c>
    </row>
    <row r="64" spans="1:19">
      <c r="A64" s="23" t="s">
        <v>172</v>
      </c>
      <c r="B64" s="24">
        <v>919</v>
      </c>
      <c r="C64" s="24">
        <v>165</v>
      </c>
      <c r="D64" s="24">
        <v>392</v>
      </c>
      <c r="E64" s="24">
        <v>307</v>
      </c>
      <c r="F64" s="24">
        <v>183</v>
      </c>
      <c r="G64" s="24">
        <v>248</v>
      </c>
      <c r="H64" s="24">
        <v>168</v>
      </c>
      <c r="I64" s="24">
        <v>181</v>
      </c>
      <c r="J64" s="24">
        <v>91</v>
      </c>
      <c r="K64" s="24">
        <v>500</v>
      </c>
      <c r="L64" s="24">
        <v>294</v>
      </c>
      <c r="M64" s="24">
        <v>39</v>
      </c>
      <c r="N64" s="24">
        <v>290</v>
      </c>
      <c r="O64" s="24">
        <v>162</v>
      </c>
      <c r="P64" s="24">
        <v>576</v>
      </c>
      <c r="Q64" s="24">
        <v>20</v>
      </c>
      <c r="R64" s="24">
        <v>64</v>
      </c>
      <c r="S64" s="24">
        <v>37</v>
      </c>
    </row>
    <row r="65" spans="1:19">
      <c r="A65" s="23" t="s">
        <v>173</v>
      </c>
      <c r="B65" s="24">
        <v>978</v>
      </c>
      <c r="C65" s="24">
        <v>186</v>
      </c>
      <c r="D65" s="24">
        <v>412</v>
      </c>
      <c r="E65" s="24">
        <v>324</v>
      </c>
      <c r="F65" s="24">
        <v>175</v>
      </c>
      <c r="G65" s="24">
        <v>283</v>
      </c>
      <c r="H65" s="24">
        <v>203</v>
      </c>
      <c r="I65" s="24">
        <v>185</v>
      </c>
      <c r="J65" s="24">
        <v>99</v>
      </c>
      <c r="K65" s="24">
        <v>543</v>
      </c>
      <c r="L65" s="24">
        <v>335</v>
      </c>
      <c r="M65" s="24">
        <v>44</v>
      </c>
      <c r="N65" s="24">
        <v>307</v>
      </c>
      <c r="O65" s="24">
        <v>158</v>
      </c>
      <c r="P65" s="24">
        <v>611</v>
      </c>
      <c r="Q65" s="24">
        <v>11</v>
      </c>
      <c r="R65" s="24">
        <v>56</v>
      </c>
      <c r="S65" s="24">
        <v>38</v>
      </c>
    </row>
    <row r="66" spans="1:19">
      <c r="A66" s="23" t="s">
        <v>174</v>
      </c>
      <c r="B66" s="24">
        <v>347</v>
      </c>
      <c r="C66" s="24">
        <v>66</v>
      </c>
      <c r="D66" s="24">
        <v>137</v>
      </c>
      <c r="E66" s="24">
        <v>102</v>
      </c>
      <c r="F66" s="24">
        <v>66</v>
      </c>
      <c r="G66" s="24">
        <v>91</v>
      </c>
      <c r="H66" s="24">
        <v>99</v>
      </c>
      <c r="I66" s="24">
        <v>68</v>
      </c>
      <c r="J66" s="24">
        <v>46</v>
      </c>
      <c r="K66" s="24">
        <v>193</v>
      </c>
      <c r="L66" s="24">
        <v>122</v>
      </c>
      <c r="M66" s="24">
        <v>24</v>
      </c>
      <c r="N66" s="24">
        <v>111</v>
      </c>
      <c r="O66" s="24">
        <v>72</v>
      </c>
      <c r="P66" s="24">
        <v>210</v>
      </c>
      <c r="Q66" s="24">
        <v>5</v>
      </c>
      <c r="R66" s="24">
        <v>38</v>
      </c>
      <c r="S66" s="24">
        <v>15</v>
      </c>
    </row>
    <row r="67" spans="1:19">
      <c r="A67" s="23" t="s">
        <v>128</v>
      </c>
      <c r="B67" s="24">
        <v>47</v>
      </c>
      <c r="C67" s="24">
        <v>8</v>
      </c>
      <c r="D67" s="24">
        <v>14</v>
      </c>
      <c r="E67" s="24">
        <v>7</v>
      </c>
      <c r="F67" s="24">
        <v>4</v>
      </c>
      <c r="G67" s="24">
        <v>6</v>
      </c>
      <c r="H67" s="24">
        <v>11</v>
      </c>
      <c r="I67" s="24">
        <v>9</v>
      </c>
      <c r="J67" s="24">
        <v>5</v>
      </c>
      <c r="K67" s="24">
        <v>14</v>
      </c>
      <c r="L67" s="24">
        <v>11</v>
      </c>
      <c r="M67" s="24">
        <v>2</v>
      </c>
      <c r="N67" s="24">
        <v>7</v>
      </c>
      <c r="O67" s="24">
        <v>6</v>
      </c>
      <c r="P67" s="24">
        <v>20</v>
      </c>
      <c r="Q67" s="24">
        <v>2</v>
      </c>
      <c r="R67" s="24">
        <v>7</v>
      </c>
      <c r="S67" s="24">
        <v>10</v>
      </c>
    </row>
    <row r="68" spans="1:19">
      <c r="A68" s="8" t="s">
        <v>175</v>
      </c>
      <c r="B68" s="8"/>
      <c r="C68" s="8"/>
      <c r="D68" s="8"/>
      <c r="E68" s="8"/>
      <c r="F68" s="8"/>
      <c r="G68" s="8"/>
      <c r="H68" s="8"/>
      <c r="I68" s="8"/>
      <c r="J68" s="8"/>
      <c r="K68" s="8"/>
      <c r="L68" s="8"/>
      <c r="M68" s="8"/>
      <c r="N68" s="8"/>
      <c r="O68" s="8"/>
      <c r="P68" s="8"/>
      <c r="Q68" s="8"/>
      <c r="R68" s="8"/>
      <c r="S68" s="8"/>
    </row>
    <row r="69" spans="1:19">
      <c r="A69" s="23" t="s">
        <v>176</v>
      </c>
      <c r="B69" s="24">
        <v>425</v>
      </c>
      <c r="C69" s="24">
        <v>97</v>
      </c>
      <c r="D69" s="24">
        <v>205</v>
      </c>
      <c r="E69" s="24">
        <v>178</v>
      </c>
      <c r="F69" s="24">
        <v>96</v>
      </c>
      <c r="G69" s="24">
        <v>147</v>
      </c>
      <c r="H69" s="24">
        <v>101</v>
      </c>
      <c r="I69" s="24">
        <v>113</v>
      </c>
      <c r="J69" s="24">
        <v>40</v>
      </c>
      <c r="K69" s="24">
        <v>273</v>
      </c>
      <c r="L69" s="24">
        <v>173</v>
      </c>
      <c r="M69" s="24">
        <v>18</v>
      </c>
      <c r="N69" s="24">
        <v>155</v>
      </c>
      <c r="O69" s="24">
        <v>134</v>
      </c>
      <c r="P69" s="24">
        <v>292</v>
      </c>
      <c r="Q69" s="24">
        <v>4</v>
      </c>
      <c r="R69" s="24">
        <v>12</v>
      </c>
      <c r="S69" s="24">
        <v>15</v>
      </c>
    </row>
    <row r="70" spans="1:19">
      <c r="A70" s="23" t="s">
        <v>177</v>
      </c>
      <c r="B70" s="24">
        <v>811</v>
      </c>
      <c r="C70" s="24">
        <v>184</v>
      </c>
      <c r="D70" s="24">
        <v>362</v>
      </c>
      <c r="E70" s="24">
        <v>331</v>
      </c>
      <c r="F70" s="24">
        <v>176</v>
      </c>
      <c r="G70" s="24">
        <v>219</v>
      </c>
      <c r="H70" s="24">
        <v>181</v>
      </c>
      <c r="I70" s="24">
        <v>213</v>
      </c>
      <c r="J70" s="24">
        <v>82</v>
      </c>
      <c r="K70" s="24">
        <v>489</v>
      </c>
      <c r="L70" s="24">
        <v>314</v>
      </c>
      <c r="M70" s="24">
        <v>34</v>
      </c>
      <c r="N70" s="24">
        <v>295</v>
      </c>
      <c r="O70" s="24">
        <v>254</v>
      </c>
      <c r="P70" s="24">
        <v>541</v>
      </c>
      <c r="Q70" s="24">
        <v>10</v>
      </c>
      <c r="R70" s="24">
        <v>27</v>
      </c>
      <c r="S70" s="24">
        <v>39</v>
      </c>
    </row>
    <row r="71" spans="1:19">
      <c r="A71" s="23" t="s">
        <v>178</v>
      </c>
      <c r="B71" s="24">
        <v>207</v>
      </c>
      <c r="C71" s="24">
        <v>49</v>
      </c>
      <c r="D71" s="24">
        <v>100</v>
      </c>
      <c r="E71" s="24">
        <v>89</v>
      </c>
      <c r="F71" s="24">
        <v>49</v>
      </c>
      <c r="G71" s="24">
        <v>68</v>
      </c>
      <c r="H71" s="24">
        <v>67</v>
      </c>
      <c r="I71" s="24">
        <v>69</v>
      </c>
      <c r="J71" s="24">
        <v>32</v>
      </c>
      <c r="K71" s="24">
        <v>128</v>
      </c>
      <c r="L71" s="24">
        <v>81</v>
      </c>
      <c r="M71" s="24">
        <v>16</v>
      </c>
      <c r="N71" s="24">
        <v>89</v>
      </c>
      <c r="O71" s="24">
        <v>55</v>
      </c>
      <c r="P71" s="24">
        <v>148</v>
      </c>
      <c r="Q71" s="24">
        <v>3</v>
      </c>
      <c r="R71" s="24">
        <v>1</v>
      </c>
      <c r="S71" s="24">
        <v>8</v>
      </c>
    </row>
    <row r="72" spans="1:19">
      <c r="A72" s="23" t="s">
        <v>179</v>
      </c>
      <c r="B72" s="24">
        <v>154</v>
      </c>
      <c r="C72" s="24">
        <v>34</v>
      </c>
      <c r="D72" s="24">
        <v>77</v>
      </c>
      <c r="E72" s="24">
        <v>75</v>
      </c>
      <c r="F72" s="24">
        <v>43</v>
      </c>
      <c r="G72" s="24">
        <v>61</v>
      </c>
      <c r="H72" s="24">
        <v>41</v>
      </c>
      <c r="I72" s="24">
        <v>40</v>
      </c>
      <c r="J72" s="24">
        <v>17</v>
      </c>
      <c r="K72" s="24">
        <v>92</v>
      </c>
      <c r="L72" s="24">
        <v>75</v>
      </c>
      <c r="M72" s="24">
        <v>12</v>
      </c>
      <c r="N72" s="24">
        <v>70</v>
      </c>
      <c r="O72" s="24">
        <v>54</v>
      </c>
      <c r="P72" s="24">
        <v>114</v>
      </c>
      <c r="Q72" s="24">
        <v>3</v>
      </c>
      <c r="R72" s="24">
        <v>3</v>
      </c>
      <c r="S72" s="24">
        <v>9</v>
      </c>
    </row>
    <row r="73" spans="1:19">
      <c r="A73" s="23" t="s">
        <v>180</v>
      </c>
      <c r="B73" s="24">
        <v>318</v>
      </c>
      <c r="C73" s="24">
        <v>74</v>
      </c>
      <c r="D73" s="24">
        <v>160</v>
      </c>
      <c r="E73" s="24">
        <v>148</v>
      </c>
      <c r="F73" s="24">
        <v>81</v>
      </c>
      <c r="G73" s="24">
        <v>103</v>
      </c>
      <c r="H73" s="24">
        <v>92</v>
      </c>
      <c r="I73" s="24">
        <v>106</v>
      </c>
      <c r="J73" s="24">
        <v>39</v>
      </c>
      <c r="K73" s="24">
        <v>191</v>
      </c>
      <c r="L73" s="24">
        <v>140</v>
      </c>
      <c r="M73" s="24">
        <v>16</v>
      </c>
      <c r="N73" s="24">
        <v>136</v>
      </c>
      <c r="O73" s="24">
        <v>94</v>
      </c>
      <c r="P73" s="24">
        <v>232</v>
      </c>
      <c r="Q73" s="24">
        <v>4</v>
      </c>
      <c r="R73" s="24">
        <v>4</v>
      </c>
      <c r="S73" s="24">
        <v>11</v>
      </c>
    </row>
    <row r="74" spans="1:19">
      <c r="A74" s="23" t="s">
        <v>181</v>
      </c>
      <c r="B74" s="24">
        <v>203</v>
      </c>
      <c r="C74" s="24">
        <v>59</v>
      </c>
      <c r="D74" s="24">
        <v>89</v>
      </c>
      <c r="E74" s="24">
        <v>93</v>
      </c>
      <c r="F74" s="24">
        <v>53</v>
      </c>
      <c r="G74" s="24">
        <v>64</v>
      </c>
      <c r="H74" s="24">
        <v>56</v>
      </c>
      <c r="I74" s="24">
        <v>70</v>
      </c>
      <c r="J74" s="24">
        <v>26</v>
      </c>
      <c r="K74" s="24">
        <v>127</v>
      </c>
      <c r="L74" s="24">
        <v>96</v>
      </c>
      <c r="M74" s="24">
        <v>15</v>
      </c>
      <c r="N74" s="24">
        <v>100</v>
      </c>
      <c r="O74" s="24">
        <v>68</v>
      </c>
      <c r="P74" s="24">
        <v>143</v>
      </c>
      <c r="Q74" s="24">
        <v>4</v>
      </c>
      <c r="R74" s="24">
        <v>4</v>
      </c>
      <c r="S74" s="24">
        <v>11</v>
      </c>
    </row>
    <row r="75" spans="1:19">
      <c r="A75" s="23" t="s">
        <v>182</v>
      </c>
      <c r="B75" s="24">
        <v>79</v>
      </c>
      <c r="C75" s="24">
        <v>16</v>
      </c>
      <c r="D75" s="24">
        <v>41</v>
      </c>
      <c r="E75" s="24">
        <v>43</v>
      </c>
      <c r="F75" s="24">
        <v>21</v>
      </c>
      <c r="G75" s="24">
        <v>29</v>
      </c>
      <c r="H75" s="24">
        <v>22</v>
      </c>
      <c r="I75" s="24">
        <v>25</v>
      </c>
      <c r="J75" s="24">
        <v>6</v>
      </c>
      <c r="K75" s="24">
        <v>45</v>
      </c>
      <c r="L75" s="24">
        <v>31</v>
      </c>
      <c r="M75" s="24">
        <v>3</v>
      </c>
      <c r="N75" s="24">
        <v>26</v>
      </c>
      <c r="O75" s="24">
        <v>18</v>
      </c>
      <c r="P75" s="24">
        <v>62</v>
      </c>
      <c r="Q75" s="24">
        <v>0</v>
      </c>
      <c r="R75" s="24">
        <v>4</v>
      </c>
      <c r="S75" s="24">
        <v>3</v>
      </c>
    </row>
    <row r="76" spans="1:19">
      <c r="A76" s="23" t="s">
        <v>183</v>
      </c>
      <c r="B76" s="24">
        <v>68</v>
      </c>
      <c r="C76" s="24">
        <v>18</v>
      </c>
      <c r="D76" s="24">
        <v>38</v>
      </c>
      <c r="E76" s="24">
        <v>34</v>
      </c>
      <c r="F76" s="24">
        <v>24</v>
      </c>
      <c r="G76" s="24">
        <v>26</v>
      </c>
      <c r="H76" s="24">
        <v>27</v>
      </c>
      <c r="I76" s="24">
        <v>19</v>
      </c>
      <c r="J76" s="24">
        <v>5</v>
      </c>
      <c r="K76" s="24">
        <v>49</v>
      </c>
      <c r="L76" s="24">
        <v>40</v>
      </c>
      <c r="M76" s="24">
        <v>4</v>
      </c>
      <c r="N76" s="24">
        <v>33</v>
      </c>
      <c r="O76" s="24">
        <v>28</v>
      </c>
      <c r="P76" s="24">
        <v>59</v>
      </c>
      <c r="Q76" s="24">
        <v>0</v>
      </c>
      <c r="R76" s="24">
        <v>1</v>
      </c>
      <c r="S76" s="24">
        <v>4</v>
      </c>
    </row>
    <row r="77" spans="1:19">
      <c r="A77" s="23" t="s">
        <v>184</v>
      </c>
      <c r="B77" s="24">
        <v>586</v>
      </c>
      <c r="C77" s="24">
        <v>117</v>
      </c>
      <c r="D77" s="24">
        <v>294</v>
      </c>
      <c r="E77" s="24">
        <v>232</v>
      </c>
      <c r="F77" s="24">
        <v>137</v>
      </c>
      <c r="G77" s="24">
        <v>172</v>
      </c>
      <c r="H77" s="24">
        <v>154</v>
      </c>
      <c r="I77" s="24">
        <v>167</v>
      </c>
      <c r="J77" s="24">
        <v>74</v>
      </c>
      <c r="K77" s="24">
        <v>332</v>
      </c>
      <c r="L77" s="24">
        <v>236</v>
      </c>
      <c r="M77" s="24">
        <v>32</v>
      </c>
      <c r="N77" s="24">
        <v>215</v>
      </c>
      <c r="O77" s="24">
        <v>153</v>
      </c>
      <c r="P77" s="24">
        <v>401</v>
      </c>
      <c r="Q77" s="24">
        <v>8</v>
      </c>
      <c r="R77" s="24">
        <v>18</v>
      </c>
      <c r="S77" s="24">
        <v>27</v>
      </c>
    </row>
    <row r="78" spans="1:19">
      <c r="A78" s="23" t="s">
        <v>185</v>
      </c>
      <c r="B78" s="24">
        <v>276</v>
      </c>
      <c r="C78" s="24">
        <v>66</v>
      </c>
      <c r="D78" s="24">
        <v>138</v>
      </c>
      <c r="E78" s="24">
        <v>123</v>
      </c>
      <c r="F78" s="24">
        <v>72</v>
      </c>
      <c r="G78" s="24">
        <v>82</v>
      </c>
      <c r="H78" s="24">
        <v>79</v>
      </c>
      <c r="I78" s="24">
        <v>86</v>
      </c>
      <c r="J78" s="24">
        <v>37</v>
      </c>
      <c r="K78" s="24">
        <v>164</v>
      </c>
      <c r="L78" s="24">
        <v>127</v>
      </c>
      <c r="M78" s="24">
        <v>17</v>
      </c>
      <c r="N78" s="24">
        <v>111</v>
      </c>
      <c r="O78" s="24">
        <v>81</v>
      </c>
      <c r="P78" s="24">
        <v>201</v>
      </c>
      <c r="Q78" s="24">
        <v>2</v>
      </c>
      <c r="R78" s="24">
        <v>8</v>
      </c>
      <c r="S78" s="24">
        <v>13</v>
      </c>
    </row>
    <row r="79" spans="1:19">
      <c r="A79" s="23" t="s">
        <v>152</v>
      </c>
      <c r="B79" s="24">
        <v>197</v>
      </c>
      <c r="C79" s="24">
        <v>33</v>
      </c>
      <c r="D79" s="24">
        <v>70</v>
      </c>
      <c r="E79" s="24">
        <v>62</v>
      </c>
      <c r="F79" s="24">
        <v>34</v>
      </c>
      <c r="G79" s="24">
        <v>53</v>
      </c>
      <c r="H79" s="24">
        <v>31</v>
      </c>
      <c r="I79" s="24">
        <v>35</v>
      </c>
      <c r="J79" s="24">
        <v>13</v>
      </c>
      <c r="K79" s="24">
        <v>89</v>
      </c>
      <c r="L79" s="24">
        <v>62</v>
      </c>
      <c r="M79" s="24">
        <v>6</v>
      </c>
      <c r="N79" s="24">
        <v>62</v>
      </c>
      <c r="O79" s="24">
        <v>31</v>
      </c>
      <c r="P79" s="24">
        <v>112</v>
      </c>
      <c r="Q79" s="24">
        <v>11</v>
      </c>
      <c r="R79" s="24">
        <v>23</v>
      </c>
      <c r="S79" s="24">
        <v>8</v>
      </c>
    </row>
    <row r="80" spans="1:19">
      <c r="A80" s="23" t="s">
        <v>186</v>
      </c>
      <c r="B80" s="24">
        <v>944</v>
      </c>
      <c r="C80" s="24">
        <v>142</v>
      </c>
      <c r="D80" s="24">
        <v>357</v>
      </c>
      <c r="E80" s="24">
        <v>239</v>
      </c>
      <c r="F80" s="24">
        <v>148</v>
      </c>
      <c r="G80" s="24">
        <v>252</v>
      </c>
      <c r="H80" s="24">
        <v>162</v>
      </c>
      <c r="I80" s="24">
        <v>122</v>
      </c>
      <c r="J80" s="24">
        <v>94</v>
      </c>
      <c r="K80" s="24">
        <v>471</v>
      </c>
      <c r="L80" s="24">
        <v>285</v>
      </c>
      <c r="M80" s="24">
        <v>49</v>
      </c>
      <c r="N80" s="24">
        <v>233</v>
      </c>
      <c r="O80" s="24">
        <v>68</v>
      </c>
      <c r="P80" s="24">
        <v>526</v>
      </c>
      <c r="Q80" s="24">
        <v>17</v>
      </c>
      <c r="R80" s="24">
        <v>112</v>
      </c>
      <c r="S80" s="24">
        <v>49</v>
      </c>
    </row>
    <row r="81" spans="1:19">
      <c r="A81" s="23" t="s">
        <v>128</v>
      </c>
      <c r="B81" s="24">
        <v>41</v>
      </c>
      <c r="C81" s="24">
        <v>7</v>
      </c>
      <c r="D81" s="24">
        <v>5</v>
      </c>
      <c r="E81" s="24">
        <v>4</v>
      </c>
      <c r="F81" s="24">
        <v>2</v>
      </c>
      <c r="G81" s="24">
        <v>6</v>
      </c>
      <c r="H81" s="24">
        <v>8</v>
      </c>
      <c r="I81" s="24">
        <v>6</v>
      </c>
      <c r="J81" s="24">
        <v>2</v>
      </c>
      <c r="K81" s="24">
        <v>8</v>
      </c>
      <c r="L81" s="24">
        <v>5</v>
      </c>
      <c r="M81" s="24">
        <v>2</v>
      </c>
      <c r="N81" s="24">
        <v>9</v>
      </c>
      <c r="O81" s="24">
        <v>4</v>
      </c>
      <c r="P81" s="24">
        <v>13</v>
      </c>
      <c r="Q81" s="24">
        <v>0</v>
      </c>
      <c r="R81" s="24">
        <v>3</v>
      </c>
      <c r="S81" s="24">
        <v>17</v>
      </c>
    </row>
    <row r="82" spans="1:19">
      <c r="A82" s="8" t="s">
        <v>187</v>
      </c>
      <c r="B82" s="8"/>
      <c r="C82" s="8"/>
      <c r="D82" s="8"/>
      <c r="E82" s="8"/>
      <c r="F82" s="8"/>
      <c r="G82" s="8"/>
      <c r="H82" s="8"/>
      <c r="I82" s="8"/>
      <c r="J82" s="8"/>
      <c r="K82" s="8"/>
      <c r="L82" s="8"/>
      <c r="M82" s="8"/>
      <c r="N82" s="8"/>
      <c r="O82" s="8"/>
      <c r="P82" s="8"/>
      <c r="Q82" s="8"/>
      <c r="R82" s="8"/>
      <c r="S82" s="8"/>
    </row>
    <row r="83" spans="1:19">
      <c r="A83" s="23" t="s">
        <v>188</v>
      </c>
      <c r="B83" s="24">
        <v>2041</v>
      </c>
      <c r="C83" s="24">
        <v>389</v>
      </c>
      <c r="D83" s="24">
        <v>915</v>
      </c>
      <c r="E83" s="24">
        <v>702</v>
      </c>
      <c r="F83" s="24">
        <v>412</v>
      </c>
      <c r="G83" s="24">
        <v>542</v>
      </c>
      <c r="H83" s="24">
        <v>476</v>
      </c>
      <c r="I83" s="24">
        <v>451</v>
      </c>
      <c r="J83" s="24">
        <v>208</v>
      </c>
      <c r="K83" s="24">
        <v>1111</v>
      </c>
      <c r="L83" s="24">
        <v>696</v>
      </c>
      <c r="M83" s="24">
        <v>78</v>
      </c>
      <c r="N83" s="24">
        <v>653</v>
      </c>
      <c r="O83" s="24">
        <v>380</v>
      </c>
      <c r="P83" s="24">
        <v>1310</v>
      </c>
      <c r="Q83" s="24">
        <v>27</v>
      </c>
      <c r="R83" s="24">
        <v>120</v>
      </c>
      <c r="S83" s="24">
        <v>93</v>
      </c>
    </row>
    <row r="84" spans="1:19">
      <c r="A84" s="23" t="s">
        <v>189</v>
      </c>
      <c r="B84" s="24">
        <v>221</v>
      </c>
      <c r="C84" s="24">
        <v>47</v>
      </c>
      <c r="D84" s="24">
        <v>71</v>
      </c>
      <c r="E84" s="24">
        <v>84</v>
      </c>
      <c r="F84" s="24">
        <v>36</v>
      </c>
      <c r="G84" s="24">
        <v>91</v>
      </c>
      <c r="H84" s="24">
        <v>30</v>
      </c>
      <c r="I84" s="24">
        <v>26</v>
      </c>
      <c r="J84" s="24">
        <v>32</v>
      </c>
      <c r="K84" s="24">
        <v>158</v>
      </c>
      <c r="L84" s="24">
        <v>94</v>
      </c>
      <c r="M84" s="24">
        <v>7</v>
      </c>
      <c r="N84" s="24">
        <v>75</v>
      </c>
      <c r="O84" s="24">
        <v>44</v>
      </c>
      <c r="P84" s="24">
        <v>148</v>
      </c>
      <c r="Q84" s="24">
        <v>2</v>
      </c>
      <c r="R84" s="24">
        <v>10</v>
      </c>
      <c r="S84" s="24">
        <v>7</v>
      </c>
    </row>
    <row r="85" spans="1:19">
      <c r="A85" s="23" t="s">
        <v>190</v>
      </c>
      <c r="B85" s="24">
        <v>64</v>
      </c>
      <c r="C85" s="24">
        <v>8</v>
      </c>
      <c r="D85" s="24">
        <v>16</v>
      </c>
      <c r="E85" s="24">
        <v>8</v>
      </c>
      <c r="F85" s="24">
        <v>10</v>
      </c>
      <c r="G85" s="24">
        <v>8</v>
      </c>
      <c r="H85" s="24">
        <v>4</v>
      </c>
      <c r="I85" s="24">
        <v>7</v>
      </c>
      <c r="J85" s="24">
        <v>7</v>
      </c>
      <c r="K85" s="24">
        <v>22</v>
      </c>
      <c r="L85" s="24">
        <v>10</v>
      </c>
      <c r="M85" s="24">
        <v>5</v>
      </c>
      <c r="N85" s="24">
        <v>14</v>
      </c>
      <c r="O85" s="24">
        <v>8</v>
      </c>
      <c r="P85" s="24">
        <v>28</v>
      </c>
      <c r="Q85" s="24">
        <v>1</v>
      </c>
      <c r="R85" s="24">
        <v>10</v>
      </c>
      <c r="S85" s="24">
        <v>6</v>
      </c>
    </row>
    <row r="86" spans="1:19">
      <c r="A86" s="23" t="s">
        <v>191</v>
      </c>
      <c r="B86" s="24">
        <v>158</v>
      </c>
      <c r="C86" s="24">
        <v>22</v>
      </c>
      <c r="D86" s="24">
        <v>42</v>
      </c>
      <c r="E86" s="24">
        <v>32</v>
      </c>
      <c r="F86" s="24">
        <v>20</v>
      </c>
      <c r="G86" s="24">
        <v>41</v>
      </c>
      <c r="H86" s="24">
        <v>16</v>
      </c>
      <c r="I86" s="24">
        <v>19</v>
      </c>
      <c r="J86" s="24">
        <v>20</v>
      </c>
      <c r="K86" s="24">
        <v>76</v>
      </c>
      <c r="L86" s="24">
        <v>43</v>
      </c>
      <c r="M86" s="24">
        <v>20</v>
      </c>
      <c r="N86" s="24">
        <v>34</v>
      </c>
      <c r="O86" s="24">
        <v>15</v>
      </c>
      <c r="P86" s="24">
        <v>60</v>
      </c>
      <c r="Q86" s="24">
        <v>2</v>
      </c>
      <c r="R86" s="24">
        <v>23</v>
      </c>
      <c r="S86" s="24">
        <v>10</v>
      </c>
    </row>
    <row r="87" spans="1:19">
      <c r="A87" s="23" t="s">
        <v>192</v>
      </c>
      <c r="B87" s="24">
        <v>120</v>
      </c>
      <c r="C87" s="24">
        <v>16</v>
      </c>
      <c r="D87" s="24">
        <v>37</v>
      </c>
      <c r="E87" s="24">
        <v>29</v>
      </c>
      <c r="F87" s="24">
        <v>11</v>
      </c>
      <c r="G87" s="24">
        <v>30</v>
      </c>
      <c r="H87" s="24">
        <v>15</v>
      </c>
      <c r="I87" s="24">
        <v>16</v>
      </c>
      <c r="J87" s="24">
        <v>10</v>
      </c>
      <c r="K87" s="24">
        <v>55</v>
      </c>
      <c r="L87" s="24">
        <v>31</v>
      </c>
      <c r="M87" s="24">
        <v>9</v>
      </c>
      <c r="N87" s="24">
        <v>29</v>
      </c>
      <c r="O87" s="24">
        <v>9</v>
      </c>
      <c r="P87" s="24">
        <v>59</v>
      </c>
      <c r="Q87" s="24">
        <v>6</v>
      </c>
      <c r="R87" s="24">
        <v>20</v>
      </c>
      <c r="S87" s="24">
        <v>8</v>
      </c>
    </row>
    <row r="88" spans="1:19">
      <c r="A88" s="23" t="s">
        <v>193</v>
      </c>
      <c r="B88" s="24">
        <v>10</v>
      </c>
      <c r="C88" s="24">
        <v>3</v>
      </c>
      <c r="D88" s="24">
        <v>5</v>
      </c>
      <c r="E88" s="24">
        <v>4</v>
      </c>
      <c r="F88" s="24">
        <v>1</v>
      </c>
      <c r="G88" s="24">
        <v>3</v>
      </c>
      <c r="H88" s="24">
        <v>2</v>
      </c>
      <c r="I88" s="24">
        <v>2</v>
      </c>
      <c r="J88" s="24">
        <v>1</v>
      </c>
      <c r="K88" s="24">
        <v>3</v>
      </c>
      <c r="L88" s="24">
        <v>4</v>
      </c>
      <c r="M88" s="24">
        <v>1</v>
      </c>
      <c r="N88" s="24">
        <v>4</v>
      </c>
      <c r="O88" s="24">
        <v>0</v>
      </c>
      <c r="P88" s="24">
        <v>8</v>
      </c>
      <c r="Q88" s="24">
        <v>0</v>
      </c>
      <c r="R88" s="24">
        <v>1</v>
      </c>
      <c r="S88" s="24">
        <v>0</v>
      </c>
    </row>
    <row r="89" spans="1:19">
      <c r="A89" s="23" t="s">
        <v>152</v>
      </c>
      <c r="B89" s="24">
        <v>39</v>
      </c>
      <c r="C89" s="24">
        <v>6</v>
      </c>
      <c r="D89" s="24">
        <v>16</v>
      </c>
      <c r="E89" s="24">
        <v>14</v>
      </c>
      <c r="F89" s="24">
        <v>8</v>
      </c>
      <c r="G89" s="24">
        <v>11</v>
      </c>
      <c r="H89" s="24">
        <v>8</v>
      </c>
      <c r="I89" s="24">
        <v>8</v>
      </c>
      <c r="J89" s="24">
        <v>1</v>
      </c>
      <c r="K89" s="24">
        <v>17</v>
      </c>
      <c r="L89" s="24">
        <v>11</v>
      </c>
      <c r="M89" s="24">
        <v>2</v>
      </c>
      <c r="N89" s="24">
        <v>12</v>
      </c>
      <c r="O89" s="24">
        <v>6</v>
      </c>
      <c r="P89" s="24">
        <v>20</v>
      </c>
      <c r="Q89" s="24">
        <v>4</v>
      </c>
      <c r="R89" s="24">
        <v>9</v>
      </c>
      <c r="S89" s="24">
        <v>1</v>
      </c>
    </row>
    <row r="90" spans="1:19">
      <c r="A90" s="23" t="s">
        <v>128</v>
      </c>
      <c r="B90" s="24">
        <v>24</v>
      </c>
      <c r="C90" s="24">
        <v>2</v>
      </c>
      <c r="D90" s="24">
        <v>5</v>
      </c>
      <c r="E90" s="24">
        <v>3</v>
      </c>
      <c r="F90" s="24">
        <v>1</v>
      </c>
      <c r="G90" s="24">
        <v>4</v>
      </c>
      <c r="H90" s="24">
        <v>2</v>
      </c>
      <c r="I90" s="24">
        <v>4</v>
      </c>
      <c r="J90" s="24">
        <v>0</v>
      </c>
      <c r="K90" s="24">
        <v>5</v>
      </c>
      <c r="L90" s="24">
        <v>3</v>
      </c>
      <c r="M90" s="24">
        <v>0</v>
      </c>
      <c r="N90" s="24">
        <v>5</v>
      </c>
      <c r="O90" s="24">
        <v>1</v>
      </c>
      <c r="P90" s="24">
        <v>10</v>
      </c>
      <c r="Q90" s="24">
        <v>0</v>
      </c>
      <c r="R90" s="24">
        <v>1</v>
      </c>
      <c r="S90" s="24">
        <v>8</v>
      </c>
    </row>
    <row r="91" spans="1:19">
      <c r="A91" s="8" t="s">
        <v>194</v>
      </c>
      <c r="B91" s="8"/>
      <c r="C91" s="8"/>
      <c r="D91" s="8"/>
      <c r="E91" s="8"/>
      <c r="F91" s="8"/>
      <c r="G91" s="8"/>
      <c r="H91" s="8"/>
      <c r="I91" s="8"/>
      <c r="J91" s="8"/>
      <c r="K91" s="8"/>
      <c r="L91" s="8"/>
      <c r="M91" s="8"/>
      <c r="N91" s="8"/>
      <c r="O91" s="8"/>
      <c r="P91" s="8"/>
      <c r="Q91" s="8"/>
      <c r="R91" s="8"/>
      <c r="S91" s="8"/>
    </row>
    <row r="92" spans="1:19">
      <c r="A92" s="23" t="s">
        <v>195</v>
      </c>
      <c r="B92" s="24">
        <v>1341</v>
      </c>
      <c r="C92" s="24">
        <v>275</v>
      </c>
      <c r="D92" s="24">
        <v>580</v>
      </c>
      <c r="E92" s="24">
        <v>496</v>
      </c>
      <c r="F92" s="24">
        <v>282</v>
      </c>
      <c r="G92" s="24">
        <v>435</v>
      </c>
      <c r="H92" s="24">
        <v>273</v>
      </c>
      <c r="I92" s="24">
        <v>285</v>
      </c>
      <c r="J92" s="24">
        <v>149</v>
      </c>
      <c r="K92" s="24">
        <v>842</v>
      </c>
      <c r="L92" s="24">
        <v>551</v>
      </c>
      <c r="M92" s="24">
        <v>66</v>
      </c>
      <c r="N92" s="24">
        <v>486</v>
      </c>
      <c r="O92" s="24">
        <v>290</v>
      </c>
      <c r="P92" s="24">
        <v>863</v>
      </c>
      <c r="Q92" s="24">
        <v>13</v>
      </c>
      <c r="R92" s="24">
        <v>68</v>
      </c>
      <c r="S92" s="24">
        <v>61</v>
      </c>
    </row>
    <row r="93" spans="1:19">
      <c r="A93" s="23" t="s">
        <v>196</v>
      </c>
      <c r="B93" s="24">
        <v>523</v>
      </c>
      <c r="C93" s="24">
        <v>107</v>
      </c>
      <c r="D93" s="24">
        <v>199</v>
      </c>
      <c r="E93" s="24">
        <v>187</v>
      </c>
      <c r="F93" s="24">
        <v>115</v>
      </c>
      <c r="G93" s="24">
        <v>161</v>
      </c>
      <c r="H93" s="24">
        <v>95</v>
      </c>
      <c r="I93" s="24">
        <v>104</v>
      </c>
      <c r="J93" s="24">
        <v>58</v>
      </c>
      <c r="K93" s="24">
        <v>298</v>
      </c>
      <c r="L93" s="24">
        <v>202</v>
      </c>
      <c r="M93" s="24">
        <v>31</v>
      </c>
      <c r="N93" s="24">
        <v>159</v>
      </c>
      <c r="O93" s="24">
        <v>103</v>
      </c>
      <c r="P93" s="24">
        <v>302</v>
      </c>
      <c r="Q93" s="24">
        <v>4</v>
      </c>
      <c r="R93" s="24">
        <v>39</v>
      </c>
      <c r="S93" s="24">
        <v>33</v>
      </c>
    </row>
    <row r="94" spans="1:19">
      <c r="A94" s="23" t="s">
        <v>197</v>
      </c>
      <c r="B94" s="24">
        <v>116</v>
      </c>
      <c r="C94" s="24">
        <v>28</v>
      </c>
      <c r="D94" s="24">
        <v>48</v>
      </c>
      <c r="E94" s="24">
        <v>43</v>
      </c>
      <c r="F94" s="24">
        <v>19</v>
      </c>
      <c r="G94" s="24">
        <v>30</v>
      </c>
      <c r="H94" s="24">
        <v>22</v>
      </c>
      <c r="I94" s="24">
        <v>26</v>
      </c>
      <c r="J94" s="24">
        <v>12</v>
      </c>
      <c r="K94" s="24">
        <v>80</v>
      </c>
      <c r="L94" s="24">
        <v>44</v>
      </c>
      <c r="M94" s="24">
        <v>6</v>
      </c>
      <c r="N94" s="24">
        <v>45</v>
      </c>
      <c r="O94" s="24">
        <v>24</v>
      </c>
      <c r="P94" s="24">
        <v>81</v>
      </c>
      <c r="Q94" s="24">
        <v>2</v>
      </c>
      <c r="R94" s="24">
        <v>7</v>
      </c>
      <c r="S94" s="24">
        <v>6</v>
      </c>
    </row>
    <row r="95" spans="1:19">
      <c r="A95" s="23" t="s">
        <v>198</v>
      </c>
      <c r="B95" s="24">
        <v>25</v>
      </c>
      <c r="C95" s="24">
        <v>3</v>
      </c>
      <c r="D95" s="24">
        <v>9</v>
      </c>
      <c r="E95" s="24">
        <v>5</v>
      </c>
      <c r="F95" s="24">
        <v>5</v>
      </c>
      <c r="G95" s="24">
        <v>5</v>
      </c>
      <c r="H95" s="24">
        <v>6</v>
      </c>
      <c r="I95" s="24">
        <v>5</v>
      </c>
      <c r="J95" s="24">
        <v>4</v>
      </c>
      <c r="K95" s="24">
        <v>13</v>
      </c>
      <c r="L95" s="24">
        <v>9</v>
      </c>
      <c r="M95" s="24">
        <v>0</v>
      </c>
      <c r="N95" s="24">
        <v>5</v>
      </c>
      <c r="O95" s="24">
        <v>0</v>
      </c>
      <c r="P95" s="24">
        <v>16</v>
      </c>
      <c r="Q95" s="24">
        <v>1</v>
      </c>
      <c r="R95" s="24">
        <v>3</v>
      </c>
      <c r="S95" s="24">
        <v>0</v>
      </c>
    </row>
    <row r="96" spans="1:19">
      <c r="A96" s="23" t="s">
        <v>199</v>
      </c>
      <c r="B96" s="24">
        <v>68</v>
      </c>
      <c r="C96" s="24">
        <v>19</v>
      </c>
      <c r="D96" s="24">
        <v>31</v>
      </c>
      <c r="E96" s="24">
        <v>26</v>
      </c>
      <c r="F96" s="24">
        <v>19</v>
      </c>
      <c r="G96" s="24">
        <v>21</v>
      </c>
      <c r="H96" s="24">
        <v>16</v>
      </c>
      <c r="I96" s="24">
        <v>14</v>
      </c>
      <c r="J96" s="24">
        <v>10</v>
      </c>
      <c r="K96" s="24">
        <v>39</v>
      </c>
      <c r="L96" s="24">
        <v>27</v>
      </c>
      <c r="M96" s="24">
        <v>4</v>
      </c>
      <c r="N96" s="24">
        <v>31</v>
      </c>
      <c r="O96" s="24">
        <v>18</v>
      </c>
      <c r="P96" s="24">
        <v>43</v>
      </c>
      <c r="Q96" s="24">
        <v>2</v>
      </c>
      <c r="R96" s="24">
        <v>3</v>
      </c>
      <c r="S96" s="24">
        <v>1</v>
      </c>
    </row>
    <row r="97" spans="1:19">
      <c r="A97" s="23" t="s">
        <v>200</v>
      </c>
      <c r="B97" s="24">
        <v>1248</v>
      </c>
      <c r="C97" s="24">
        <v>244</v>
      </c>
      <c r="D97" s="24">
        <v>531</v>
      </c>
      <c r="E97" s="24">
        <v>446</v>
      </c>
      <c r="F97" s="24">
        <v>252</v>
      </c>
      <c r="G97" s="24">
        <v>365</v>
      </c>
      <c r="H97" s="24">
        <v>268</v>
      </c>
      <c r="I97" s="24">
        <v>261</v>
      </c>
      <c r="J97" s="24">
        <v>152</v>
      </c>
      <c r="K97" s="24">
        <v>697</v>
      </c>
      <c r="L97" s="24">
        <v>413</v>
      </c>
      <c r="M97" s="24">
        <v>61</v>
      </c>
      <c r="N97" s="24">
        <v>427</v>
      </c>
      <c r="O97" s="24">
        <v>272</v>
      </c>
      <c r="P97" s="24">
        <v>802</v>
      </c>
      <c r="Q97" s="24">
        <v>22</v>
      </c>
      <c r="R97" s="24">
        <v>67</v>
      </c>
      <c r="S97" s="24">
        <v>45</v>
      </c>
    </row>
    <row r="98" spans="1:19">
      <c r="A98" s="23" t="s">
        <v>201</v>
      </c>
      <c r="B98" s="24">
        <v>725</v>
      </c>
      <c r="C98" s="24">
        <v>153</v>
      </c>
      <c r="D98" s="24">
        <v>381</v>
      </c>
      <c r="E98" s="24">
        <v>268</v>
      </c>
      <c r="F98" s="24">
        <v>154</v>
      </c>
      <c r="G98" s="24">
        <v>217</v>
      </c>
      <c r="H98" s="24">
        <v>200</v>
      </c>
      <c r="I98" s="24">
        <v>173</v>
      </c>
      <c r="J98" s="24">
        <v>96</v>
      </c>
      <c r="K98" s="24">
        <v>407</v>
      </c>
      <c r="L98" s="24">
        <v>274</v>
      </c>
      <c r="M98" s="24">
        <v>28</v>
      </c>
      <c r="N98" s="24">
        <v>239</v>
      </c>
      <c r="O98" s="24">
        <v>122</v>
      </c>
      <c r="P98" s="24">
        <v>500</v>
      </c>
      <c r="Q98" s="24">
        <v>13</v>
      </c>
      <c r="R98" s="24">
        <v>37</v>
      </c>
      <c r="S98" s="24">
        <v>33</v>
      </c>
    </row>
    <row r="99" spans="1:19">
      <c r="A99" s="23" t="s">
        <v>202</v>
      </c>
      <c r="B99" s="24">
        <v>550</v>
      </c>
      <c r="C99" s="24">
        <v>117</v>
      </c>
      <c r="D99" s="24">
        <v>224</v>
      </c>
      <c r="E99" s="24">
        <v>200</v>
      </c>
      <c r="F99" s="24">
        <v>107</v>
      </c>
      <c r="G99" s="24">
        <v>179</v>
      </c>
      <c r="H99" s="24">
        <v>100</v>
      </c>
      <c r="I99" s="24">
        <v>122</v>
      </c>
      <c r="J99" s="24">
        <v>57</v>
      </c>
      <c r="K99" s="24">
        <v>366</v>
      </c>
      <c r="L99" s="24">
        <v>235</v>
      </c>
      <c r="M99" s="24">
        <v>25</v>
      </c>
      <c r="N99" s="24">
        <v>191</v>
      </c>
      <c r="O99" s="24">
        <v>105</v>
      </c>
      <c r="P99" s="24">
        <v>345</v>
      </c>
      <c r="Q99" s="24">
        <v>7</v>
      </c>
      <c r="R99" s="24">
        <v>27</v>
      </c>
      <c r="S99" s="24">
        <v>28</v>
      </c>
    </row>
    <row r="100" spans="1:19">
      <c r="A100" s="23" t="s">
        <v>203</v>
      </c>
      <c r="B100" s="24">
        <v>563</v>
      </c>
      <c r="C100" s="24">
        <v>137</v>
      </c>
      <c r="D100" s="24">
        <v>243</v>
      </c>
      <c r="E100" s="24">
        <v>223</v>
      </c>
      <c r="F100" s="24">
        <v>121</v>
      </c>
      <c r="G100" s="24">
        <v>212</v>
      </c>
      <c r="H100" s="24">
        <v>109</v>
      </c>
      <c r="I100" s="24">
        <v>121</v>
      </c>
      <c r="J100" s="24">
        <v>54</v>
      </c>
      <c r="K100" s="24">
        <v>413</v>
      </c>
      <c r="L100" s="24">
        <v>249</v>
      </c>
      <c r="M100" s="24">
        <v>28</v>
      </c>
      <c r="N100" s="24">
        <v>209</v>
      </c>
      <c r="O100" s="24">
        <v>135</v>
      </c>
      <c r="P100" s="24">
        <v>383</v>
      </c>
      <c r="Q100" s="24">
        <v>5</v>
      </c>
      <c r="R100" s="24">
        <v>26</v>
      </c>
      <c r="S100" s="24">
        <v>17</v>
      </c>
    </row>
    <row r="101" spans="1:19">
      <c r="A101" s="23" t="s">
        <v>204</v>
      </c>
      <c r="B101" s="24">
        <v>319</v>
      </c>
      <c r="C101" s="24">
        <v>61</v>
      </c>
      <c r="D101" s="24">
        <v>150</v>
      </c>
      <c r="E101" s="24">
        <v>129</v>
      </c>
      <c r="F101" s="24">
        <v>64</v>
      </c>
      <c r="G101" s="24">
        <v>103</v>
      </c>
      <c r="H101" s="24">
        <v>68</v>
      </c>
      <c r="I101" s="24">
        <v>88</v>
      </c>
      <c r="J101" s="24">
        <v>29</v>
      </c>
      <c r="K101" s="24">
        <v>190</v>
      </c>
      <c r="L101" s="24">
        <v>132</v>
      </c>
      <c r="M101" s="24">
        <v>15</v>
      </c>
      <c r="N101" s="24">
        <v>108</v>
      </c>
      <c r="O101" s="24">
        <v>56</v>
      </c>
      <c r="P101" s="24">
        <v>213</v>
      </c>
      <c r="Q101" s="24">
        <v>6</v>
      </c>
      <c r="R101" s="24">
        <v>15</v>
      </c>
      <c r="S101" s="24">
        <v>20</v>
      </c>
    </row>
    <row r="102" spans="1:19">
      <c r="A102" s="23" t="s">
        <v>205</v>
      </c>
      <c r="B102" s="24">
        <v>6</v>
      </c>
      <c r="C102" s="24">
        <v>2</v>
      </c>
      <c r="D102" s="24">
        <v>3</v>
      </c>
      <c r="E102" s="24">
        <v>2</v>
      </c>
      <c r="F102" s="24">
        <v>3</v>
      </c>
      <c r="G102" s="24">
        <v>3</v>
      </c>
      <c r="H102" s="24">
        <v>2</v>
      </c>
      <c r="I102" s="24">
        <v>2</v>
      </c>
      <c r="J102" s="24">
        <v>0</v>
      </c>
      <c r="K102" s="24">
        <v>4</v>
      </c>
      <c r="L102" s="24">
        <v>2</v>
      </c>
      <c r="M102" s="24">
        <v>0</v>
      </c>
      <c r="N102" s="24">
        <v>2</v>
      </c>
      <c r="O102" s="24">
        <v>3</v>
      </c>
      <c r="P102" s="24">
        <v>5</v>
      </c>
      <c r="Q102" s="24">
        <v>0</v>
      </c>
      <c r="R102" s="24">
        <v>0</v>
      </c>
      <c r="S102" s="24">
        <v>1</v>
      </c>
    </row>
    <row r="103" spans="1:19">
      <c r="A103" s="23" t="s">
        <v>206</v>
      </c>
      <c r="B103" s="24">
        <v>42</v>
      </c>
      <c r="C103" s="24">
        <v>3</v>
      </c>
      <c r="D103" s="24">
        <v>24</v>
      </c>
      <c r="E103" s="24">
        <v>13</v>
      </c>
      <c r="F103" s="24">
        <v>7</v>
      </c>
      <c r="G103" s="24">
        <v>9</v>
      </c>
      <c r="H103" s="24">
        <v>6</v>
      </c>
      <c r="I103" s="24">
        <v>6</v>
      </c>
      <c r="J103" s="24">
        <v>3</v>
      </c>
      <c r="K103" s="24">
        <v>10</v>
      </c>
      <c r="L103" s="24">
        <v>10</v>
      </c>
      <c r="M103" s="24">
        <v>0</v>
      </c>
      <c r="N103" s="24">
        <v>6</v>
      </c>
      <c r="O103" s="24">
        <v>0</v>
      </c>
      <c r="P103" s="24">
        <v>32</v>
      </c>
      <c r="Q103" s="24">
        <v>1</v>
      </c>
      <c r="R103" s="24">
        <v>2</v>
      </c>
      <c r="S103" s="24">
        <v>2</v>
      </c>
    </row>
    <row r="104" spans="1:19">
      <c r="A104" s="23" t="s">
        <v>152</v>
      </c>
      <c r="B104" s="24">
        <v>39</v>
      </c>
      <c r="C104" s="24">
        <v>3</v>
      </c>
      <c r="D104" s="24">
        <v>19</v>
      </c>
      <c r="E104" s="24">
        <v>9</v>
      </c>
      <c r="F104" s="24">
        <v>5</v>
      </c>
      <c r="G104" s="24">
        <v>7</v>
      </c>
      <c r="H104" s="24">
        <v>6</v>
      </c>
      <c r="I104" s="24">
        <v>8</v>
      </c>
      <c r="J104" s="24">
        <v>4</v>
      </c>
      <c r="K104" s="24">
        <v>17</v>
      </c>
      <c r="L104" s="24">
        <v>16</v>
      </c>
      <c r="M104" s="24">
        <v>1</v>
      </c>
      <c r="N104" s="24">
        <v>5</v>
      </c>
      <c r="O104" s="24">
        <v>4</v>
      </c>
      <c r="P104" s="24">
        <v>20</v>
      </c>
      <c r="Q104" s="24">
        <v>4</v>
      </c>
      <c r="R104" s="24">
        <v>7</v>
      </c>
      <c r="S104" s="24">
        <v>0</v>
      </c>
    </row>
    <row r="105" spans="1:19">
      <c r="A105" s="23" t="s">
        <v>128</v>
      </c>
      <c r="B105" s="24">
        <v>193</v>
      </c>
      <c r="C105" s="24">
        <v>40</v>
      </c>
      <c r="D105" s="24">
        <v>63</v>
      </c>
      <c r="E105" s="24">
        <v>48</v>
      </c>
      <c r="F105" s="24">
        <v>36</v>
      </c>
      <c r="G105" s="24">
        <v>45</v>
      </c>
      <c r="H105" s="24">
        <v>45</v>
      </c>
      <c r="I105" s="24">
        <v>28</v>
      </c>
      <c r="J105" s="24">
        <v>17</v>
      </c>
      <c r="K105" s="24">
        <v>86</v>
      </c>
      <c r="L105" s="24">
        <v>47</v>
      </c>
      <c r="M105" s="24">
        <v>9</v>
      </c>
      <c r="N105" s="24">
        <v>59</v>
      </c>
      <c r="O105" s="24">
        <v>25</v>
      </c>
      <c r="P105" s="24">
        <v>96</v>
      </c>
      <c r="Q105" s="24">
        <v>3</v>
      </c>
      <c r="R105" s="24">
        <v>23</v>
      </c>
      <c r="S105" s="24">
        <v>18</v>
      </c>
    </row>
    <row r="106" spans="1:19">
      <c r="A106" s="8" t="s">
        <v>207</v>
      </c>
      <c r="B106" s="8"/>
      <c r="C106" s="8"/>
      <c r="D106" s="8"/>
      <c r="E106" s="8"/>
      <c r="F106" s="8"/>
      <c r="G106" s="8"/>
      <c r="H106" s="8"/>
      <c r="I106" s="8"/>
      <c r="J106" s="8"/>
      <c r="K106" s="8"/>
      <c r="L106" s="8"/>
      <c r="M106" s="8"/>
      <c r="N106" s="8"/>
      <c r="O106" s="8"/>
      <c r="P106" s="8"/>
      <c r="Q106" s="8"/>
      <c r="R106" s="8"/>
      <c r="S106" s="8"/>
    </row>
    <row r="107" spans="1:19">
      <c r="A107" s="23" t="s">
        <v>208</v>
      </c>
      <c r="B107" s="24">
        <v>1480</v>
      </c>
      <c r="C107" s="24">
        <v>308</v>
      </c>
      <c r="D107" s="24">
        <v>730</v>
      </c>
      <c r="E107" s="24">
        <v>583</v>
      </c>
      <c r="F107" s="24">
        <v>324</v>
      </c>
      <c r="G107" s="24">
        <v>466</v>
      </c>
      <c r="H107" s="24">
        <v>352</v>
      </c>
      <c r="I107" s="24">
        <v>353</v>
      </c>
      <c r="J107" s="24">
        <v>151</v>
      </c>
      <c r="K107" s="24">
        <v>885</v>
      </c>
      <c r="L107" s="24">
        <v>575</v>
      </c>
      <c r="M107" s="24">
        <v>72</v>
      </c>
      <c r="N107" s="24">
        <v>503</v>
      </c>
      <c r="O107" s="24">
        <v>307</v>
      </c>
      <c r="P107" s="24">
        <v>1077</v>
      </c>
      <c r="Q107" s="24">
        <v>19</v>
      </c>
      <c r="R107" s="24">
        <v>58</v>
      </c>
      <c r="S107" s="24">
        <v>51</v>
      </c>
    </row>
    <row r="108" spans="1:19">
      <c r="A108" s="23" t="s">
        <v>209</v>
      </c>
      <c r="B108" s="24">
        <v>1280</v>
      </c>
      <c r="C108" s="24">
        <v>277</v>
      </c>
      <c r="D108" s="24">
        <v>647</v>
      </c>
      <c r="E108" s="24">
        <v>524</v>
      </c>
      <c r="F108" s="24">
        <v>290</v>
      </c>
      <c r="G108" s="24">
        <v>413</v>
      </c>
      <c r="H108" s="24">
        <v>312</v>
      </c>
      <c r="I108" s="24">
        <v>307</v>
      </c>
      <c r="J108" s="24">
        <v>139</v>
      </c>
      <c r="K108" s="24">
        <v>790</v>
      </c>
      <c r="L108" s="24">
        <v>509</v>
      </c>
      <c r="M108" s="24">
        <v>62</v>
      </c>
      <c r="N108" s="24">
        <v>442</v>
      </c>
      <c r="O108" s="24">
        <v>262</v>
      </c>
      <c r="P108" s="24">
        <v>942</v>
      </c>
      <c r="Q108" s="24">
        <v>17</v>
      </c>
      <c r="R108" s="24">
        <v>45</v>
      </c>
      <c r="S108" s="24">
        <v>46</v>
      </c>
    </row>
    <row r="109" spans="1:19">
      <c r="A109" s="23" t="s">
        <v>210</v>
      </c>
      <c r="B109" s="24">
        <v>1167</v>
      </c>
      <c r="C109" s="24">
        <v>264</v>
      </c>
      <c r="D109" s="24">
        <v>552</v>
      </c>
      <c r="E109" s="24">
        <v>445</v>
      </c>
      <c r="F109" s="24">
        <v>285</v>
      </c>
      <c r="G109" s="24">
        <v>374</v>
      </c>
      <c r="H109" s="24">
        <v>297</v>
      </c>
      <c r="I109" s="24">
        <v>261</v>
      </c>
      <c r="J109" s="24">
        <v>145</v>
      </c>
      <c r="K109" s="24">
        <v>678</v>
      </c>
      <c r="L109" s="24">
        <v>447</v>
      </c>
      <c r="M109" s="24">
        <v>67</v>
      </c>
      <c r="N109" s="24">
        <v>423</v>
      </c>
      <c r="O109" s="24">
        <v>239</v>
      </c>
      <c r="P109" s="24">
        <v>770</v>
      </c>
      <c r="Q109" s="24">
        <v>19</v>
      </c>
      <c r="R109" s="24">
        <v>58</v>
      </c>
      <c r="S109" s="24">
        <v>45</v>
      </c>
    </row>
    <row r="110" spans="1:19">
      <c r="A110" s="23" t="s">
        <v>211</v>
      </c>
      <c r="B110" s="24">
        <v>715</v>
      </c>
      <c r="C110" s="24">
        <v>183</v>
      </c>
      <c r="D110" s="24">
        <v>389</v>
      </c>
      <c r="E110" s="24">
        <v>326</v>
      </c>
      <c r="F110" s="24">
        <v>185</v>
      </c>
      <c r="G110" s="24">
        <v>264</v>
      </c>
      <c r="H110" s="24">
        <v>203</v>
      </c>
      <c r="I110" s="24">
        <v>195</v>
      </c>
      <c r="J110" s="24">
        <v>89</v>
      </c>
      <c r="K110" s="24">
        <v>441</v>
      </c>
      <c r="L110" s="24">
        <v>337</v>
      </c>
      <c r="M110" s="24">
        <v>36</v>
      </c>
      <c r="N110" s="24">
        <v>294</v>
      </c>
      <c r="O110" s="24">
        <v>188</v>
      </c>
      <c r="P110" s="24">
        <v>512</v>
      </c>
      <c r="Q110" s="24">
        <v>14</v>
      </c>
      <c r="R110" s="24">
        <v>10</v>
      </c>
      <c r="S110" s="24">
        <v>36</v>
      </c>
    </row>
    <row r="111" spans="1:19">
      <c r="A111" s="23" t="s">
        <v>212</v>
      </c>
      <c r="B111" s="24">
        <v>387</v>
      </c>
      <c r="C111" s="24">
        <v>94</v>
      </c>
      <c r="D111" s="24">
        <v>176</v>
      </c>
      <c r="E111" s="24">
        <v>156</v>
      </c>
      <c r="F111" s="24">
        <v>118</v>
      </c>
      <c r="G111" s="24">
        <v>145</v>
      </c>
      <c r="H111" s="24">
        <v>95</v>
      </c>
      <c r="I111" s="24">
        <v>90</v>
      </c>
      <c r="J111" s="24">
        <v>59</v>
      </c>
      <c r="K111" s="24">
        <v>245</v>
      </c>
      <c r="L111" s="24">
        <v>159</v>
      </c>
      <c r="M111" s="24">
        <v>53</v>
      </c>
      <c r="N111" s="24">
        <v>158</v>
      </c>
      <c r="O111" s="24">
        <v>90</v>
      </c>
      <c r="P111" s="24">
        <v>248</v>
      </c>
      <c r="Q111" s="24">
        <v>4</v>
      </c>
      <c r="R111" s="24">
        <v>19</v>
      </c>
      <c r="S111" s="24">
        <v>17</v>
      </c>
    </row>
    <row r="112" spans="1:19">
      <c r="A112" s="23" t="s">
        <v>213</v>
      </c>
      <c r="B112" s="24">
        <v>404</v>
      </c>
      <c r="C112" s="24">
        <v>95</v>
      </c>
      <c r="D112" s="24">
        <v>211</v>
      </c>
      <c r="E112" s="24">
        <v>167</v>
      </c>
      <c r="F112" s="24">
        <v>116</v>
      </c>
      <c r="G112" s="24">
        <v>147</v>
      </c>
      <c r="H112" s="24">
        <v>89</v>
      </c>
      <c r="I112" s="24">
        <v>101</v>
      </c>
      <c r="J112" s="24">
        <v>54</v>
      </c>
      <c r="K112" s="24">
        <v>267</v>
      </c>
      <c r="L112" s="24">
        <v>174</v>
      </c>
      <c r="M112" s="24">
        <v>38</v>
      </c>
      <c r="N112" s="24">
        <v>144</v>
      </c>
      <c r="O112" s="24">
        <v>96</v>
      </c>
      <c r="P112" s="24">
        <v>284</v>
      </c>
      <c r="Q112" s="24">
        <v>8</v>
      </c>
      <c r="R112" s="24">
        <v>10</v>
      </c>
      <c r="S112" s="24">
        <v>19</v>
      </c>
    </row>
    <row r="113" spans="1:19">
      <c r="A113" s="23" t="s">
        <v>214</v>
      </c>
      <c r="B113" s="24">
        <v>595</v>
      </c>
      <c r="C113" s="24">
        <v>166</v>
      </c>
      <c r="D113" s="24">
        <v>341</v>
      </c>
      <c r="E113" s="24">
        <v>330</v>
      </c>
      <c r="F113" s="24">
        <v>174</v>
      </c>
      <c r="G113" s="24">
        <v>252</v>
      </c>
      <c r="H113" s="24">
        <v>160</v>
      </c>
      <c r="I113" s="24">
        <v>174</v>
      </c>
      <c r="J113" s="24">
        <v>69</v>
      </c>
      <c r="K113" s="24">
        <v>406</v>
      </c>
      <c r="L113" s="24">
        <v>322</v>
      </c>
      <c r="M113" s="24">
        <v>33</v>
      </c>
      <c r="N113" s="24">
        <v>251</v>
      </c>
      <c r="O113" s="24">
        <v>172</v>
      </c>
      <c r="P113" s="24">
        <v>455</v>
      </c>
      <c r="Q113" s="24">
        <v>9</v>
      </c>
      <c r="R113" s="24">
        <v>4</v>
      </c>
      <c r="S113" s="24">
        <v>21</v>
      </c>
    </row>
    <row r="114" spans="1:19">
      <c r="A114" s="23" t="s">
        <v>215</v>
      </c>
      <c r="B114" s="24">
        <v>215</v>
      </c>
      <c r="C114" s="24">
        <v>75</v>
      </c>
      <c r="D114" s="24">
        <v>132</v>
      </c>
      <c r="E114" s="24">
        <v>129</v>
      </c>
      <c r="F114" s="24">
        <v>83</v>
      </c>
      <c r="G114" s="24">
        <v>105</v>
      </c>
      <c r="H114" s="24">
        <v>69</v>
      </c>
      <c r="I114" s="24">
        <v>82</v>
      </c>
      <c r="J114" s="24">
        <v>26</v>
      </c>
      <c r="K114" s="24">
        <v>154</v>
      </c>
      <c r="L114" s="24">
        <v>124</v>
      </c>
      <c r="M114" s="24">
        <v>24</v>
      </c>
      <c r="N114" s="24">
        <v>100</v>
      </c>
      <c r="O114" s="24">
        <v>73</v>
      </c>
      <c r="P114" s="24">
        <v>172</v>
      </c>
      <c r="Q114" s="24">
        <v>3</v>
      </c>
      <c r="R114" s="24">
        <v>5</v>
      </c>
      <c r="S114" s="24">
        <v>8</v>
      </c>
    </row>
    <row r="115" spans="1:19">
      <c r="A115" s="23" t="s">
        <v>216</v>
      </c>
      <c r="B115" s="24">
        <v>248</v>
      </c>
      <c r="C115" s="24">
        <v>73</v>
      </c>
      <c r="D115" s="24">
        <v>121</v>
      </c>
      <c r="E115" s="24">
        <v>108</v>
      </c>
      <c r="F115" s="24">
        <v>88</v>
      </c>
      <c r="G115" s="24">
        <v>101</v>
      </c>
      <c r="H115" s="24">
        <v>76</v>
      </c>
      <c r="I115" s="24">
        <v>66</v>
      </c>
      <c r="J115" s="24">
        <v>27</v>
      </c>
      <c r="K115" s="24">
        <v>148</v>
      </c>
      <c r="L115" s="24">
        <v>100</v>
      </c>
      <c r="M115" s="24">
        <v>18</v>
      </c>
      <c r="N115" s="24">
        <v>91</v>
      </c>
      <c r="O115" s="24">
        <v>73</v>
      </c>
      <c r="P115" s="24">
        <v>164</v>
      </c>
      <c r="Q115" s="24">
        <v>6</v>
      </c>
      <c r="R115" s="24">
        <v>8</v>
      </c>
      <c r="S115" s="24">
        <v>19</v>
      </c>
    </row>
    <row r="116" spans="1:19">
      <c r="A116" s="23" t="s">
        <v>217</v>
      </c>
      <c r="B116" s="24">
        <v>255</v>
      </c>
      <c r="C116" s="24">
        <v>79</v>
      </c>
      <c r="D116" s="24">
        <v>133</v>
      </c>
      <c r="E116" s="24">
        <v>122</v>
      </c>
      <c r="F116" s="24">
        <v>84</v>
      </c>
      <c r="G116" s="24">
        <v>95</v>
      </c>
      <c r="H116" s="24">
        <v>73</v>
      </c>
      <c r="I116" s="24">
        <v>80</v>
      </c>
      <c r="J116" s="24">
        <v>42</v>
      </c>
      <c r="K116" s="24">
        <v>167</v>
      </c>
      <c r="L116" s="24">
        <v>129</v>
      </c>
      <c r="M116" s="24">
        <v>27</v>
      </c>
      <c r="N116" s="24">
        <v>122</v>
      </c>
      <c r="O116" s="24">
        <v>81</v>
      </c>
      <c r="P116" s="24">
        <v>186</v>
      </c>
      <c r="Q116" s="24">
        <v>6</v>
      </c>
      <c r="R116" s="24">
        <v>1</v>
      </c>
      <c r="S116" s="24">
        <v>12</v>
      </c>
    </row>
    <row r="117" spans="1:19">
      <c r="A117" s="23" t="s">
        <v>218</v>
      </c>
      <c r="B117" s="24">
        <v>291</v>
      </c>
      <c r="C117" s="24">
        <v>88</v>
      </c>
      <c r="D117" s="24">
        <v>156</v>
      </c>
      <c r="E117" s="24">
        <v>155</v>
      </c>
      <c r="F117" s="24">
        <v>99</v>
      </c>
      <c r="G117" s="24">
        <v>127</v>
      </c>
      <c r="H117" s="24">
        <v>79</v>
      </c>
      <c r="I117" s="24">
        <v>73</v>
      </c>
      <c r="J117" s="24">
        <v>35</v>
      </c>
      <c r="K117" s="24">
        <v>205</v>
      </c>
      <c r="L117" s="24">
        <v>147</v>
      </c>
      <c r="M117" s="24">
        <v>26</v>
      </c>
      <c r="N117" s="24">
        <v>134</v>
      </c>
      <c r="O117" s="24">
        <v>125</v>
      </c>
      <c r="P117" s="24">
        <v>222</v>
      </c>
      <c r="Q117" s="24">
        <v>3</v>
      </c>
      <c r="R117" s="24">
        <v>1</v>
      </c>
      <c r="S117" s="24">
        <v>10</v>
      </c>
    </row>
    <row r="118" spans="1:19">
      <c r="A118" s="23" t="s">
        <v>219</v>
      </c>
      <c r="B118" s="24">
        <v>338</v>
      </c>
      <c r="C118" s="24">
        <v>106</v>
      </c>
      <c r="D118" s="24">
        <v>160</v>
      </c>
      <c r="E118" s="24">
        <v>170</v>
      </c>
      <c r="F118" s="24">
        <v>112</v>
      </c>
      <c r="G118" s="24">
        <v>132</v>
      </c>
      <c r="H118" s="24">
        <v>115</v>
      </c>
      <c r="I118" s="24">
        <v>99</v>
      </c>
      <c r="J118" s="24">
        <v>42</v>
      </c>
      <c r="K118" s="24">
        <v>230</v>
      </c>
      <c r="L118" s="24">
        <v>169</v>
      </c>
      <c r="M118" s="24">
        <v>31</v>
      </c>
      <c r="N118" s="24">
        <v>167</v>
      </c>
      <c r="O118" s="24">
        <v>89</v>
      </c>
      <c r="P118" s="24">
        <v>252</v>
      </c>
      <c r="Q118" s="24">
        <v>7</v>
      </c>
      <c r="R118" s="24">
        <v>8</v>
      </c>
      <c r="S118" s="24">
        <v>11</v>
      </c>
    </row>
    <row r="119" spans="1:19">
      <c r="A119" s="23" t="s">
        <v>220</v>
      </c>
      <c r="B119" s="24">
        <v>812</v>
      </c>
      <c r="C119" s="24">
        <v>208</v>
      </c>
      <c r="D119" s="24">
        <v>405</v>
      </c>
      <c r="E119" s="24">
        <v>368</v>
      </c>
      <c r="F119" s="24">
        <v>223</v>
      </c>
      <c r="G119" s="24">
        <v>287</v>
      </c>
      <c r="H119" s="24">
        <v>245</v>
      </c>
      <c r="I119" s="24">
        <v>223</v>
      </c>
      <c r="J119" s="24">
        <v>101</v>
      </c>
      <c r="K119" s="24">
        <v>541</v>
      </c>
      <c r="L119" s="24">
        <v>383</v>
      </c>
      <c r="M119" s="24">
        <v>48</v>
      </c>
      <c r="N119" s="24">
        <v>359</v>
      </c>
      <c r="O119" s="24">
        <v>200</v>
      </c>
      <c r="P119" s="24">
        <v>598</v>
      </c>
      <c r="Q119" s="24">
        <v>11</v>
      </c>
      <c r="R119" s="24">
        <v>17</v>
      </c>
      <c r="S119" s="24">
        <v>25</v>
      </c>
    </row>
    <row r="120" spans="1:19">
      <c r="A120" s="23" t="s">
        <v>221</v>
      </c>
      <c r="B120" s="24">
        <v>816</v>
      </c>
      <c r="C120" s="24">
        <v>194</v>
      </c>
      <c r="D120" s="24">
        <v>435</v>
      </c>
      <c r="E120" s="24">
        <v>431</v>
      </c>
      <c r="F120" s="24">
        <v>226</v>
      </c>
      <c r="G120" s="24">
        <v>332</v>
      </c>
      <c r="H120" s="24">
        <v>217</v>
      </c>
      <c r="I120" s="24">
        <v>217</v>
      </c>
      <c r="J120" s="24">
        <v>107</v>
      </c>
      <c r="K120" s="24">
        <v>540</v>
      </c>
      <c r="L120" s="24">
        <v>409</v>
      </c>
      <c r="M120" s="24">
        <v>49</v>
      </c>
      <c r="N120" s="24">
        <v>351</v>
      </c>
      <c r="O120" s="24">
        <v>208</v>
      </c>
      <c r="P120" s="24">
        <v>636</v>
      </c>
      <c r="Q120" s="24">
        <v>10</v>
      </c>
      <c r="R120" s="24">
        <v>12</v>
      </c>
      <c r="S120" s="24">
        <v>27</v>
      </c>
    </row>
    <row r="121" spans="1:19">
      <c r="A121" s="23" t="s">
        <v>152</v>
      </c>
      <c r="B121" s="24">
        <v>69</v>
      </c>
      <c r="C121" s="24">
        <v>12</v>
      </c>
      <c r="D121" s="24">
        <v>29</v>
      </c>
      <c r="E121" s="24">
        <v>22</v>
      </c>
      <c r="F121" s="24">
        <v>13</v>
      </c>
      <c r="G121" s="24">
        <v>22</v>
      </c>
      <c r="H121" s="24">
        <v>5</v>
      </c>
      <c r="I121" s="24">
        <v>12</v>
      </c>
      <c r="J121" s="24">
        <v>7</v>
      </c>
      <c r="K121" s="24">
        <v>34</v>
      </c>
      <c r="L121" s="24">
        <v>28</v>
      </c>
      <c r="M121" s="24">
        <v>2</v>
      </c>
      <c r="N121" s="24">
        <v>23</v>
      </c>
      <c r="O121" s="24">
        <v>11</v>
      </c>
      <c r="P121" s="24">
        <v>43</v>
      </c>
      <c r="Q121" s="24">
        <v>20</v>
      </c>
      <c r="R121" s="24">
        <v>5</v>
      </c>
      <c r="S121" s="24">
        <v>5</v>
      </c>
    </row>
    <row r="122" spans="1:19">
      <c r="A122" s="23" t="s">
        <v>222</v>
      </c>
      <c r="B122" s="24">
        <v>246</v>
      </c>
      <c r="C122" s="24">
        <v>33</v>
      </c>
      <c r="D122" s="24">
        <v>53</v>
      </c>
      <c r="E122" s="24">
        <v>28</v>
      </c>
      <c r="F122" s="24">
        <v>19</v>
      </c>
      <c r="G122" s="24">
        <v>40</v>
      </c>
      <c r="H122" s="24">
        <v>23</v>
      </c>
      <c r="I122" s="24">
        <v>30</v>
      </c>
      <c r="J122" s="24">
        <v>18</v>
      </c>
      <c r="K122" s="24">
        <v>78</v>
      </c>
      <c r="L122" s="24">
        <v>51</v>
      </c>
      <c r="M122" s="24">
        <v>10</v>
      </c>
      <c r="N122" s="24">
        <v>44</v>
      </c>
      <c r="O122" s="24">
        <v>22</v>
      </c>
      <c r="P122" s="24">
        <v>77</v>
      </c>
      <c r="Q122" s="24">
        <v>6</v>
      </c>
      <c r="R122" s="24">
        <v>65</v>
      </c>
      <c r="S122" s="24">
        <v>14</v>
      </c>
    </row>
    <row r="123" spans="1:19">
      <c r="A123" s="26" t="s">
        <v>128</v>
      </c>
      <c r="B123" s="27">
        <v>47</v>
      </c>
      <c r="C123" s="27">
        <v>4</v>
      </c>
      <c r="D123" s="27">
        <v>13</v>
      </c>
      <c r="E123" s="27">
        <v>3</v>
      </c>
      <c r="F123" s="27">
        <v>6</v>
      </c>
      <c r="G123" s="27">
        <v>9</v>
      </c>
      <c r="H123" s="27">
        <v>5</v>
      </c>
      <c r="I123" s="27">
        <v>8</v>
      </c>
      <c r="J123" s="27">
        <v>2</v>
      </c>
      <c r="K123" s="27">
        <v>14</v>
      </c>
      <c r="L123" s="27">
        <v>9</v>
      </c>
      <c r="M123" s="27">
        <v>0</v>
      </c>
      <c r="N123" s="27">
        <v>9</v>
      </c>
      <c r="O123" s="27">
        <v>8</v>
      </c>
      <c r="P123" s="27">
        <v>14</v>
      </c>
      <c r="Q123" s="27">
        <v>0</v>
      </c>
      <c r="R123" s="27">
        <v>3</v>
      </c>
      <c r="S123" s="27">
        <v>20</v>
      </c>
    </row>
  </sheetData>
  <phoneticPr fontId="2"/>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A4129-7455-4705-8604-9F48959C8AEA}">
  <sheetPr codeName="Sheet40"/>
  <dimension ref="A1:G125"/>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HYPERLINK("#'目次'!B46","[40]")</f>
        <v>[40]</v>
      </c>
    </row>
    <row r="3" spans="1:7">
      <c r="A3" s="6" t="s">
        <v>114</v>
      </c>
      <c r="B3" s="7" t="s">
        <v>479</v>
      </c>
    </row>
    <row r="4" spans="1:7">
      <c r="A4" s="6" t="s">
        <v>114</v>
      </c>
      <c r="B4" s="7" t="s">
        <v>480</v>
      </c>
    </row>
    <row r="5" spans="1:7">
      <c r="A5" s="6" t="s">
        <v>114</v>
      </c>
      <c r="B5" s="7" t="s">
        <v>481</v>
      </c>
    </row>
    <row r="6" spans="1:7">
      <c r="A6" s="6" t="s">
        <v>114</v>
      </c>
      <c r="B6" s="7" t="s">
        <v>482</v>
      </c>
    </row>
    <row r="7" spans="1:7">
      <c r="A7" s="6" t="s">
        <v>114</v>
      </c>
      <c r="B7" s="7" t="s">
        <v>483</v>
      </c>
    </row>
    <row r="8" spans="1:7" s="21" customFormat="1" ht="36">
      <c r="A8" s="19" t="s">
        <v>114</v>
      </c>
      <c r="B8" s="20" t="s">
        <v>118</v>
      </c>
      <c r="C8" s="20" t="s">
        <v>484</v>
      </c>
      <c r="D8" s="20" t="s">
        <v>485</v>
      </c>
      <c r="E8" s="20" t="s">
        <v>486</v>
      </c>
      <c r="F8" s="20" t="s">
        <v>487</v>
      </c>
      <c r="G8" s="20" t="s">
        <v>128</v>
      </c>
    </row>
    <row r="9" spans="1:7">
      <c r="A9" s="22" t="s">
        <v>121</v>
      </c>
      <c r="B9" s="9">
        <v>2335</v>
      </c>
      <c r="C9" s="9">
        <v>542</v>
      </c>
      <c r="D9" s="9">
        <v>767</v>
      </c>
      <c r="E9" s="9">
        <v>302</v>
      </c>
      <c r="F9" s="9">
        <v>329</v>
      </c>
      <c r="G9" s="9">
        <v>395</v>
      </c>
    </row>
    <row r="10" spans="1:7">
      <c r="A10" s="8" t="s">
        <v>122</v>
      </c>
      <c r="B10" s="8"/>
      <c r="C10" s="8"/>
      <c r="D10" s="8"/>
      <c r="E10" s="8"/>
      <c r="F10" s="8"/>
      <c r="G10" s="8"/>
    </row>
    <row r="11" spans="1:7">
      <c r="A11" s="23" t="s">
        <v>123</v>
      </c>
      <c r="B11" s="24">
        <v>327</v>
      </c>
      <c r="C11" s="24">
        <v>59</v>
      </c>
      <c r="D11" s="24">
        <v>119</v>
      </c>
      <c r="E11" s="24">
        <v>46</v>
      </c>
      <c r="F11" s="24">
        <v>52</v>
      </c>
      <c r="G11" s="24">
        <v>51</v>
      </c>
    </row>
    <row r="12" spans="1:7">
      <c r="A12" s="23" t="s">
        <v>124</v>
      </c>
      <c r="B12" s="24">
        <v>433</v>
      </c>
      <c r="C12" s="24">
        <v>101</v>
      </c>
      <c r="D12" s="24">
        <v>156</v>
      </c>
      <c r="E12" s="24">
        <v>56</v>
      </c>
      <c r="F12" s="24">
        <v>70</v>
      </c>
      <c r="G12" s="24">
        <v>50</v>
      </c>
    </row>
    <row r="13" spans="1:7">
      <c r="A13" s="23" t="s">
        <v>125</v>
      </c>
      <c r="B13" s="24">
        <v>988</v>
      </c>
      <c r="C13" s="24">
        <v>244</v>
      </c>
      <c r="D13" s="24">
        <v>341</v>
      </c>
      <c r="E13" s="24">
        <v>128</v>
      </c>
      <c r="F13" s="24">
        <v>119</v>
      </c>
      <c r="G13" s="24">
        <v>156</v>
      </c>
    </row>
    <row r="14" spans="1:7">
      <c r="A14" s="23" t="s">
        <v>126</v>
      </c>
      <c r="B14" s="24">
        <v>440</v>
      </c>
      <c r="C14" s="24">
        <v>108</v>
      </c>
      <c r="D14" s="24">
        <v>120</v>
      </c>
      <c r="E14" s="24">
        <v>52</v>
      </c>
      <c r="F14" s="24">
        <v>67</v>
      </c>
      <c r="G14" s="24">
        <v>93</v>
      </c>
    </row>
    <row r="15" spans="1:7">
      <c r="A15" s="23" t="s">
        <v>127</v>
      </c>
      <c r="B15" s="24">
        <v>108</v>
      </c>
      <c r="C15" s="24">
        <v>23</v>
      </c>
      <c r="D15" s="24">
        <v>25</v>
      </c>
      <c r="E15" s="24">
        <v>15</v>
      </c>
      <c r="F15" s="24">
        <v>16</v>
      </c>
      <c r="G15" s="24">
        <v>29</v>
      </c>
    </row>
    <row r="16" spans="1:7">
      <c r="A16" s="23" t="s">
        <v>128</v>
      </c>
      <c r="B16" s="24">
        <v>39</v>
      </c>
      <c r="C16" s="24">
        <v>7</v>
      </c>
      <c r="D16" s="24">
        <v>6</v>
      </c>
      <c r="E16" s="24">
        <v>5</v>
      </c>
      <c r="F16" s="24">
        <v>5</v>
      </c>
      <c r="G16" s="24">
        <v>16</v>
      </c>
    </row>
    <row r="17" spans="1:7">
      <c r="A17" s="8" t="s">
        <v>129</v>
      </c>
      <c r="B17" s="8"/>
      <c r="C17" s="8"/>
      <c r="D17" s="8"/>
      <c r="E17" s="8"/>
      <c r="F17" s="8"/>
      <c r="G17" s="8"/>
    </row>
    <row r="18" spans="1:7">
      <c r="A18" s="23" t="s">
        <v>130</v>
      </c>
      <c r="B18" s="24">
        <v>707</v>
      </c>
      <c r="C18" s="24">
        <v>162</v>
      </c>
      <c r="D18" s="24">
        <v>256</v>
      </c>
      <c r="E18" s="24">
        <v>95</v>
      </c>
      <c r="F18" s="24">
        <v>103</v>
      </c>
      <c r="G18" s="24">
        <v>91</v>
      </c>
    </row>
    <row r="19" spans="1:7">
      <c r="A19" s="23" t="s">
        <v>131</v>
      </c>
      <c r="B19" s="24">
        <v>1104</v>
      </c>
      <c r="C19" s="24">
        <v>251</v>
      </c>
      <c r="D19" s="24">
        <v>387</v>
      </c>
      <c r="E19" s="24">
        <v>154</v>
      </c>
      <c r="F19" s="24">
        <v>128</v>
      </c>
      <c r="G19" s="24">
        <v>184</v>
      </c>
    </row>
    <row r="20" spans="1:7">
      <c r="A20" s="23" t="s">
        <v>132</v>
      </c>
      <c r="B20" s="24">
        <v>418</v>
      </c>
      <c r="C20" s="24">
        <v>106</v>
      </c>
      <c r="D20" s="24">
        <v>103</v>
      </c>
      <c r="E20" s="24">
        <v>41</v>
      </c>
      <c r="F20" s="24">
        <v>79</v>
      </c>
      <c r="G20" s="24">
        <v>89</v>
      </c>
    </row>
    <row r="21" spans="1:7">
      <c r="A21" s="23" t="s">
        <v>133</v>
      </c>
      <c r="B21" s="24">
        <v>62</v>
      </c>
      <c r="C21" s="24">
        <v>16</v>
      </c>
      <c r="D21" s="24">
        <v>15</v>
      </c>
      <c r="E21" s="24">
        <v>7</v>
      </c>
      <c r="F21" s="24">
        <v>11</v>
      </c>
      <c r="G21" s="24">
        <v>13</v>
      </c>
    </row>
    <row r="22" spans="1:7">
      <c r="A22" s="23" t="s">
        <v>128</v>
      </c>
      <c r="B22" s="24">
        <v>44</v>
      </c>
      <c r="C22" s="24">
        <v>7</v>
      </c>
      <c r="D22" s="24">
        <v>6</v>
      </c>
      <c r="E22" s="24">
        <v>5</v>
      </c>
      <c r="F22" s="24">
        <v>8</v>
      </c>
      <c r="G22" s="24">
        <v>18</v>
      </c>
    </row>
    <row r="23" spans="1:7">
      <c r="A23" s="8" t="s">
        <v>134</v>
      </c>
      <c r="B23" s="8"/>
      <c r="C23" s="8"/>
      <c r="D23" s="8"/>
      <c r="E23" s="8"/>
      <c r="F23" s="8"/>
      <c r="G23" s="8"/>
    </row>
    <row r="24" spans="1:7">
      <c r="A24" s="23" t="s">
        <v>135</v>
      </c>
      <c r="B24" s="24">
        <v>103</v>
      </c>
      <c r="C24" s="24">
        <v>21</v>
      </c>
      <c r="D24" s="24">
        <v>29</v>
      </c>
      <c r="E24" s="24">
        <v>14</v>
      </c>
      <c r="F24" s="24">
        <v>19</v>
      </c>
      <c r="G24" s="24">
        <v>20</v>
      </c>
    </row>
    <row r="25" spans="1:7">
      <c r="A25" s="23" t="s">
        <v>136</v>
      </c>
      <c r="B25" s="24">
        <v>113</v>
      </c>
      <c r="C25" s="24">
        <v>20</v>
      </c>
      <c r="D25" s="24">
        <v>31</v>
      </c>
      <c r="E25" s="24">
        <v>14</v>
      </c>
      <c r="F25" s="24">
        <v>26</v>
      </c>
      <c r="G25" s="24">
        <v>22</v>
      </c>
    </row>
    <row r="26" spans="1:7">
      <c r="A26" s="23" t="s">
        <v>137</v>
      </c>
      <c r="B26" s="24">
        <v>98</v>
      </c>
      <c r="C26" s="24">
        <v>14</v>
      </c>
      <c r="D26" s="24">
        <v>28</v>
      </c>
      <c r="E26" s="24">
        <v>12</v>
      </c>
      <c r="F26" s="24">
        <v>27</v>
      </c>
      <c r="G26" s="24">
        <v>17</v>
      </c>
    </row>
    <row r="27" spans="1:7">
      <c r="A27" s="23" t="s">
        <v>138</v>
      </c>
      <c r="B27" s="24">
        <v>120</v>
      </c>
      <c r="C27" s="24">
        <v>24</v>
      </c>
      <c r="D27" s="24">
        <v>37</v>
      </c>
      <c r="E27" s="24">
        <v>20</v>
      </c>
      <c r="F27" s="24">
        <v>18</v>
      </c>
      <c r="G27" s="24">
        <v>21</v>
      </c>
    </row>
    <row r="28" spans="1:7">
      <c r="A28" s="23" t="s">
        <v>139</v>
      </c>
      <c r="B28" s="24">
        <v>144</v>
      </c>
      <c r="C28" s="24">
        <v>32</v>
      </c>
      <c r="D28" s="24">
        <v>49</v>
      </c>
      <c r="E28" s="24">
        <v>18</v>
      </c>
      <c r="F28" s="24">
        <v>24</v>
      </c>
      <c r="G28" s="24">
        <v>21</v>
      </c>
    </row>
    <row r="29" spans="1:7">
      <c r="A29" s="23" t="s">
        <v>140</v>
      </c>
      <c r="B29" s="24">
        <v>155</v>
      </c>
      <c r="C29" s="24">
        <v>23</v>
      </c>
      <c r="D29" s="24">
        <v>61</v>
      </c>
      <c r="E29" s="24">
        <v>21</v>
      </c>
      <c r="F29" s="24">
        <v>25</v>
      </c>
      <c r="G29" s="24">
        <v>25</v>
      </c>
    </row>
    <row r="30" spans="1:7">
      <c r="A30" s="23" t="s">
        <v>141</v>
      </c>
      <c r="B30" s="24">
        <v>1276</v>
      </c>
      <c r="C30" s="24">
        <v>306</v>
      </c>
      <c r="D30" s="24">
        <v>438</v>
      </c>
      <c r="E30" s="24">
        <v>154</v>
      </c>
      <c r="F30" s="24">
        <v>166</v>
      </c>
      <c r="G30" s="24">
        <v>212</v>
      </c>
    </row>
    <row r="31" spans="1:7">
      <c r="A31" s="23" t="s">
        <v>142</v>
      </c>
      <c r="B31" s="24">
        <v>289</v>
      </c>
      <c r="C31" s="24">
        <v>94</v>
      </c>
      <c r="D31" s="24">
        <v>89</v>
      </c>
      <c r="E31" s="24">
        <v>45</v>
      </c>
      <c r="F31" s="24">
        <v>17</v>
      </c>
      <c r="G31" s="24">
        <v>44</v>
      </c>
    </row>
    <row r="32" spans="1:7">
      <c r="A32" s="23" t="s">
        <v>128</v>
      </c>
      <c r="B32" s="24">
        <v>37</v>
      </c>
      <c r="C32" s="24">
        <v>8</v>
      </c>
      <c r="D32" s="24">
        <v>5</v>
      </c>
      <c r="E32" s="24">
        <v>4</v>
      </c>
      <c r="F32" s="24">
        <v>7</v>
      </c>
      <c r="G32" s="24">
        <v>13</v>
      </c>
    </row>
    <row r="33" spans="1:7">
      <c r="A33" s="8" t="s">
        <v>143</v>
      </c>
      <c r="B33" s="8"/>
      <c r="C33" s="8"/>
      <c r="D33" s="8"/>
      <c r="E33" s="8"/>
      <c r="F33" s="8"/>
      <c r="G33" s="8"/>
    </row>
    <row r="34" spans="1:7">
      <c r="A34" s="23" t="s">
        <v>144</v>
      </c>
      <c r="B34" s="24">
        <v>395</v>
      </c>
      <c r="C34" s="24">
        <v>110</v>
      </c>
      <c r="D34" s="24">
        <v>119</v>
      </c>
      <c r="E34" s="24">
        <v>48</v>
      </c>
      <c r="F34" s="24">
        <v>43</v>
      </c>
      <c r="G34" s="24">
        <v>75</v>
      </c>
    </row>
    <row r="35" spans="1:7">
      <c r="A35" s="23" t="s">
        <v>145</v>
      </c>
      <c r="B35" s="24">
        <v>293</v>
      </c>
      <c r="C35" s="24">
        <v>81</v>
      </c>
      <c r="D35" s="24">
        <v>105</v>
      </c>
      <c r="E35" s="24">
        <v>40</v>
      </c>
      <c r="F35" s="24">
        <v>25</v>
      </c>
      <c r="G35" s="24">
        <v>42</v>
      </c>
    </row>
    <row r="36" spans="1:7">
      <c r="A36" s="23" t="s">
        <v>146</v>
      </c>
      <c r="B36" s="24">
        <v>457</v>
      </c>
      <c r="C36" s="24">
        <v>116</v>
      </c>
      <c r="D36" s="24">
        <v>149</v>
      </c>
      <c r="E36" s="24">
        <v>66</v>
      </c>
      <c r="F36" s="24">
        <v>50</v>
      </c>
      <c r="G36" s="24">
        <v>76</v>
      </c>
    </row>
    <row r="37" spans="1:7">
      <c r="A37" s="23" t="s">
        <v>147</v>
      </c>
      <c r="B37" s="24">
        <v>127</v>
      </c>
      <c r="C37" s="24">
        <v>31</v>
      </c>
      <c r="D37" s="24">
        <v>44</v>
      </c>
      <c r="E37" s="24">
        <v>17</v>
      </c>
      <c r="F37" s="24">
        <v>9</v>
      </c>
      <c r="G37" s="24">
        <v>26</v>
      </c>
    </row>
    <row r="38" spans="1:7">
      <c r="A38" s="23" t="s">
        <v>148</v>
      </c>
      <c r="B38" s="24">
        <v>151</v>
      </c>
      <c r="C38" s="24">
        <v>35</v>
      </c>
      <c r="D38" s="24">
        <v>49</v>
      </c>
      <c r="E38" s="24">
        <v>19</v>
      </c>
      <c r="F38" s="24">
        <v>13</v>
      </c>
      <c r="G38" s="24">
        <v>35</v>
      </c>
    </row>
    <row r="39" spans="1:7">
      <c r="A39" s="23" t="s">
        <v>149</v>
      </c>
      <c r="B39" s="24">
        <v>1146</v>
      </c>
      <c r="C39" s="24">
        <v>289</v>
      </c>
      <c r="D39" s="24">
        <v>380</v>
      </c>
      <c r="E39" s="24">
        <v>161</v>
      </c>
      <c r="F39" s="24">
        <v>129</v>
      </c>
      <c r="G39" s="24">
        <v>187</v>
      </c>
    </row>
    <row r="40" spans="1:7">
      <c r="A40" s="23" t="s">
        <v>150</v>
      </c>
      <c r="B40" s="24">
        <v>1460</v>
      </c>
      <c r="C40" s="24">
        <v>347</v>
      </c>
      <c r="D40" s="24">
        <v>518</v>
      </c>
      <c r="E40" s="24">
        <v>200</v>
      </c>
      <c r="F40" s="24">
        <v>171</v>
      </c>
      <c r="G40" s="24">
        <v>224</v>
      </c>
    </row>
    <row r="41" spans="1:7">
      <c r="A41" s="23" t="s">
        <v>151</v>
      </c>
      <c r="B41" s="24">
        <v>1989</v>
      </c>
      <c r="C41" s="24">
        <v>456</v>
      </c>
      <c r="D41" s="24">
        <v>664</v>
      </c>
      <c r="E41" s="24">
        <v>269</v>
      </c>
      <c r="F41" s="24">
        <v>288</v>
      </c>
      <c r="G41" s="24">
        <v>312</v>
      </c>
    </row>
    <row r="42" spans="1:7">
      <c r="A42" s="23" t="s">
        <v>152</v>
      </c>
      <c r="B42" s="24">
        <v>99</v>
      </c>
      <c r="C42" s="24">
        <v>27</v>
      </c>
      <c r="D42" s="24">
        <v>27</v>
      </c>
      <c r="E42" s="24">
        <v>11</v>
      </c>
      <c r="F42" s="24">
        <v>9</v>
      </c>
      <c r="G42" s="24">
        <v>25</v>
      </c>
    </row>
    <row r="43" spans="1:7">
      <c r="A43" s="23" t="s">
        <v>128</v>
      </c>
      <c r="B43" s="24">
        <v>41</v>
      </c>
      <c r="C43" s="24">
        <v>10</v>
      </c>
      <c r="D43" s="24">
        <v>6</v>
      </c>
      <c r="E43" s="24">
        <v>6</v>
      </c>
      <c r="F43" s="24">
        <v>5</v>
      </c>
      <c r="G43" s="24">
        <v>14</v>
      </c>
    </row>
    <row r="44" spans="1:7">
      <c r="A44" s="8" t="s">
        <v>153</v>
      </c>
      <c r="B44" s="8"/>
      <c r="C44" s="8"/>
      <c r="D44" s="8"/>
      <c r="E44" s="8"/>
      <c r="F44" s="8"/>
      <c r="G44" s="8"/>
    </row>
    <row r="45" spans="1:7">
      <c r="A45" s="23" t="s">
        <v>154</v>
      </c>
      <c r="B45" s="24">
        <v>1198</v>
      </c>
      <c r="C45" s="24">
        <v>299</v>
      </c>
      <c r="D45" s="24">
        <v>417</v>
      </c>
      <c r="E45" s="24">
        <v>167</v>
      </c>
      <c r="F45" s="24">
        <v>125</v>
      </c>
      <c r="G45" s="24">
        <v>190</v>
      </c>
    </row>
    <row r="46" spans="1:7">
      <c r="A46" s="23" t="s">
        <v>155</v>
      </c>
      <c r="B46" s="24">
        <v>1023</v>
      </c>
      <c r="C46" s="24">
        <v>304</v>
      </c>
      <c r="D46" s="24">
        <v>336</v>
      </c>
      <c r="E46" s="24">
        <v>154</v>
      </c>
      <c r="F46" s="24">
        <v>75</v>
      </c>
      <c r="G46" s="24">
        <v>154</v>
      </c>
    </row>
    <row r="47" spans="1:7">
      <c r="A47" s="23" t="s">
        <v>156</v>
      </c>
      <c r="B47" s="24">
        <v>869</v>
      </c>
      <c r="C47" s="24">
        <v>219</v>
      </c>
      <c r="D47" s="24">
        <v>283</v>
      </c>
      <c r="E47" s="24">
        <v>117</v>
      </c>
      <c r="F47" s="24">
        <v>109</v>
      </c>
      <c r="G47" s="24">
        <v>141</v>
      </c>
    </row>
    <row r="48" spans="1:7">
      <c r="A48" s="23" t="s">
        <v>157</v>
      </c>
      <c r="B48" s="24">
        <v>455</v>
      </c>
      <c r="C48" s="24">
        <v>108</v>
      </c>
      <c r="D48" s="24">
        <v>170</v>
      </c>
      <c r="E48" s="24">
        <v>56</v>
      </c>
      <c r="F48" s="24">
        <v>51</v>
      </c>
      <c r="G48" s="24">
        <v>70</v>
      </c>
    </row>
    <row r="49" spans="1:7">
      <c r="A49" s="23" t="s">
        <v>158</v>
      </c>
      <c r="B49" s="24">
        <v>1334</v>
      </c>
      <c r="C49" s="24">
        <v>312</v>
      </c>
      <c r="D49" s="24">
        <v>470</v>
      </c>
      <c r="E49" s="24">
        <v>192</v>
      </c>
      <c r="F49" s="24">
        <v>161</v>
      </c>
      <c r="G49" s="24">
        <v>199</v>
      </c>
    </row>
    <row r="50" spans="1:7">
      <c r="A50" s="23" t="s">
        <v>159</v>
      </c>
      <c r="B50" s="24">
        <v>883</v>
      </c>
      <c r="C50" s="24">
        <v>207</v>
      </c>
      <c r="D50" s="24">
        <v>344</v>
      </c>
      <c r="E50" s="24">
        <v>119</v>
      </c>
      <c r="F50" s="24">
        <v>112</v>
      </c>
      <c r="G50" s="24">
        <v>101</v>
      </c>
    </row>
    <row r="51" spans="1:7">
      <c r="A51" s="23" t="s">
        <v>160</v>
      </c>
      <c r="B51" s="24">
        <v>1099</v>
      </c>
      <c r="C51" s="24">
        <v>247</v>
      </c>
      <c r="D51" s="24">
        <v>406</v>
      </c>
      <c r="E51" s="24">
        <v>152</v>
      </c>
      <c r="F51" s="24">
        <v>149</v>
      </c>
      <c r="G51" s="24">
        <v>145</v>
      </c>
    </row>
    <row r="52" spans="1:7">
      <c r="A52" s="23" t="s">
        <v>161</v>
      </c>
      <c r="B52" s="24">
        <v>406</v>
      </c>
      <c r="C52" s="24">
        <v>107</v>
      </c>
      <c r="D52" s="24">
        <v>140</v>
      </c>
      <c r="E52" s="24">
        <v>72</v>
      </c>
      <c r="F52" s="24">
        <v>29</v>
      </c>
      <c r="G52" s="24">
        <v>58</v>
      </c>
    </row>
    <row r="53" spans="1:7">
      <c r="A53" s="23" t="s">
        <v>162</v>
      </c>
      <c r="B53" s="24">
        <v>1101</v>
      </c>
      <c r="C53" s="24">
        <v>248</v>
      </c>
      <c r="D53" s="24">
        <v>429</v>
      </c>
      <c r="E53" s="24">
        <v>160</v>
      </c>
      <c r="F53" s="24">
        <v>117</v>
      </c>
      <c r="G53" s="24">
        <v>147</v>
      </c>
    </row>
    <row r="54" spans="1:7">
      <c r="A54" s="23" t="s">
        <v>152</v>
      </c>
      <c r="B54" s="24">
        <v>61</v>
      </c>
      <c r="C54" s="24">
        <v>8</v>
      </c>
      <c r="D54" s="24">
        <v>14</v>
      </c>
      <c r="E54" s="24">
        <v>12</v>
      </c>
      <c r="F54" s="24">
        <v>9</v>
      </c>
      <c r="G54" s="24">
        <v>18</v>
      </c>
    </row>
    <row r="55" spans="1:7">
      <c r="A55" s="23" t="s">
        <v>163</v>
      </c>
      <c r="B55" s="24">
        <v>53</v>
      </c>
      <c r="C55" s="24">
        <v>11</v>
      </c>
      <c r="D55" s="24">
        <v>11</v>
      </c>
      <c r="E55" s="24">
        <v>3</v>
      </c>
      <c r="F55" s="24">
        <v>16</v>
      </c>
      <c r="G55" s="24">
        <v>12</v>
      </c>
    </row>
    <row r="56" spans="1:7">
      <c r="A56" s="23" t="s">
        <v>128</v>
      </c>
      <c r="B56" s="24">
        <v>49</v>
      </c>
      <c r="C56" s="24">
        <v>10</v>
      </c>
      <c r="D56" s="24">
        <v>6</v>
      </c>
      <c r="E56" s="24">
        <v>4</v>
      </c>
      <c r="F56" s="24">
        <v>5</v>
      </c>
      <c r="G56" s="24">
        <v>24</v>
      </c>
    </row>
    <row r="57" spans="1:7">
      <c r="A57" s="8" t="s">
        <v>164</v>
      </c>
      <c r="B57" s="8"/>
      <c r="C57" s="8"/>
      <c r="D57" s="8"/>
      <c r="E57" s="8"/>
      <c r="F57" s="8"/>
      <c r="G57" s="8"/>
    </row>
    <row r="58" spans="1:7">
      <c r="A58" s="23" t="s">
        <v>165</v>
      </c>
      <c r="B58" s="24">
        <v>194</v>
      </c>
      <c r="C58" s="24">
        <v>55</v>
      </c>
      <c r="D58" s="24">
        <v>71</v>
      </c>
      <c r="E58" s="24">
        <v>23</v>
      </c>
      <c r="F58" s="24">
        <v>15</v>
      </c>
      <c r="G58" s="24">
        <v>30</v>
      </c>
    </row>
    <row r="59" spans="1:7">
      <c r="A59" s="23" t="s">
        <v>166</v>
      </c>
      <c r="B59" s="24">
        <v>927</v>
      </c>
      <c r="C59" s="24">
        <v>196</v>
      </c>
      <c r="D59" s="24">
        <v>331</v>
      </c>
      <c r="E59" s="24">
        <v>130</v>
      </c>
      <c r="F59" s="24">
        <v>118</v>
      </c>
      <c r="G59" s="24">
        <v>152</v>
      </c>
    </row>
    <row r="60" spans="1:7">
      <c r="A60" s="23" t="s">
        <v>167</v>
      </c>
      <c r="B60" s="24">
        <v>840</v>
      </c>
      <c r="C60" s="24">
        <v>194</v>
      </c>
      <c r="D60" s="24">
        <v>280</v>
      </c>
      <c r="E60" s="24">
        <v>98</v>
      </c>
      <c r="F60" s="24">
        <v>127</v>
      </c>
      <c r="G60" s="24">
        <v>141</v>
      </c>
    </row>
    <row r="61" spans="1:7">
      <c r="A61" s="23" t="s">
        <v>168</v>
      </c>
      <c r="B61" s="24">
        <v>284</v>
      </c>
      <c r="C61" s="24">
        <v>72</v>
      </c>
      <c r="D61" s="24">
        <v>74</v>
      </c>
      <c r="E61" s="24">
        <v>35</v>
      </c>
      <c r="F61" s="24">
        <v>50</v>
      </c>
      <c r="G61" s="24">
        <v>53</v>
      </c>
    </row>
    <row r="62" spans="1:7">
      <c r="A62" s="23" t="s">
        <v>169</v>
      </c>
      <c r="B62" s="24">
        <v>68</v>
      </c>
      <c r="C62" s="24">
        <v>19</v>
      </c>
      <c r="D62" s="24">
        <v>9</v>
      </c>
      <c r="E62" s="24">
        <v>12</v>
      </c>
      <c r="F62" s="24">
        <v>16</v>
      </c>
      <c r="G62" s="24">
        <v>12</v>
      </c>
    </row>
    <row r="63" spans="1:7">
      <c r="A63" s="23" t="s">
        <v>128</v>
      </c>
      <c r="B63" s="24">
        <v>22</v>
      </c>
      <c r="C63" s="24">
        <v>6</v>
      </c>
      <c r="D63" s="24">
        <v>2</v>
      </c>
      <c r="E63" s="24">
        <v>4</v>
      </c>
      <c r="F63" s="24">
        <v>3</v>
      </c>
      <c r="G63" s="24">
        <v>7</v>
      </c>
    </row>
    <row r="64" spans="1:7">
      <c r="A64" s="8" t="s">
        <v>170</v>
      </c>
      <c r="B64" s="8"/>
      <c r="C64" s="8"/>
      <c r="D64" s="8"/>
      <c r="E64" s="8"/>
      <c r="F64" s="8"/>
      <c r="G64" s="8"/>
    </row>
    <row r="65" spans="1:7">
      <c r="A65" s="23" t="s">
        <v>171</v>
      </c>
      <c r="B65" s="24">
        <v>302</v>
      </c>
      <c r="C65" s="24">
        <v>53</v>
      </c>
      <c r="D65" s="24">
        <v>105</v>
      </c>
      <c r="E65" s="24">
        <v>37</v>
      </c>
      <c r="F65" s="24">
        <v>46</v>
      </c>
      <c r="G65" s="24">
        <v>61</v>
      </c>
    </row>
    <row r="66" spans="1:7">
      <c r="A66" s="23" t="s">
        <v>172</v>
      </c>
      <c r="B66" s="24">
        <v>774</v>
      </c>
      <c r="C66" s="24">
        <v>146</v>
      </c>
      <c r="D66" s="24">
        <v>251</v>
      </c>
      <c r="E66" s="24">
        <v>101</v>
      </c>
      <c r="F66" s="24">
        <v>129</v>
      </c>
      <c r="G66" s="24">
        <v>147</v>
      </c>
    </row>
    <row r="67" spans="1:7">
      <c r="A67" s="23" t="s">
        <v>173</v>
      </c>
      <c r="B67" s="24">
        <v>901</v>
      </c>
      <c r="C67" s="24">
        <v>222</v>
      </c>
      <c r="D67" s="24">
        <v>304</v>
      </c>
      <c r="E67" s="24">
        <v>125</v>
      </c>
      <c r="F67" s="24">
        <v>121</v>
      </c>
      <c r="G67" s="24">
        <v>129</v>
      </c>
    </row>
    <row r="68" spans="1:7">
      <c r="A68" s="23" t="s">
        <v>174</v>
      </c>
      <c r="B68" s="24">
        <v>322</v>
      </c>
      <c r="C68" s="24">
        <v>115</v>
      </c>
      <c r="D68" s="24">
        <v>102</v>
      </c>
      <c r="E68" s="24">
        <v>33</v>
      </c>
      <c r="F68" s="24">
        <v>31</v>
      </c>
      <c r="G68" s="24">
        <v>41</v>
      </c>
    </row>
    <row r="69" spans="1:7">
      <c r="A69" s="23" t="s">
        <v>128</v>
      </c>
      <c r="B69" s="24">
        <v>36</v>
      </c>
      <c r="C69" s="24">
        <v>6</v>
      </c>
      <c r="D69" s="24">
        <v>5</v>
      </c>
      <c r="E69" s="24">
        <v>6</v>
      </c>
      <c r="F69" s="24">
        <v>2</v>
      </c>
      <c r="G69" s="24">
        <v>17</v>
      </c>
    </row>
    <row r="70" spans="1:7">
      <c r="A70" s="8" t="s">
        <v>175</v>
      </c>
      <c r="B70" s="8"/>
      <c r="C70" s="8"/>
      <c r="D70" s="8"/>
      <c r="E70" s="8"/>
      <c r="F70" s="8"/>
      <c r="G70" s="8"/>
    </row>
    <row r="71" spans="1:7">
      <c r="A71" s="23" t="s">
        <v>176</v>
      </c>
      <c r="B71" s="24">
        <v>385</v>
      </c>
      <c r="C71" s="24">
        <v>89</v>
      </c>
      <c r="D71" s="24">
        <v>154</v>
      </c>
      <c r="E71" s="24">
        <v>52</v>
      </c>
      <c r="F71" s="24">
        <v>55</v>
      </c>
      <c r="G71" s="24">
        <v>35</v>
      </c>
    </row>
    <row r="72" spans="1:7">
      <c r="A72" s="23" t="s">
        <v>177</v>
      </c>
      <c r="B72" s="24">
        <v>722</v>
      </c>
      <c r="C72" s="24">
        <v>152</v>
      </c>
      <c r="D72" s="24">
        <v>267</v>
      </c>
      <c r="E72" s="24">
        <v>85</v>
      </c>
      <c r="F72" s="24">
        <v>94</v>
      </c>
      <c r="G72" s="24">
        <v>124</v>
      </c>
    </row>
    <row r="73" spans="1:7">
      <c r="A73" s="23" t="s">
        <v>178</v>
      </c>
      <c r="B73" s="24">
        <v>184</v>
      </c>
      <c r="C73" s="24">
        <v>50</v>
      </c>
      <c r="D73" s="24">
        <v>56</v>
      </c>
      <c r="E73" s="24">
        <v>23</v>
      </c>
      <c r="F73" s="24">
        <v>20</v>
      </c>
      <c r="G73" s="24">
        <v>35</v>
      </c>
    </row>
    <row r="74" spans="1:7">
      <c r="A74" s="23" t="s">
        <v>179</v>
      </c>
      <c r="B74" s="24">
        <v>140</v>
      </c>
      <c r="C74" s="24">
        <v>34</v>
      </c>
      <c r="D74" s="24">
        <v>45</v>
      </c>
      <c r="E74" s="24">
        <v>20</v>
      </c>
      <c r="F74" s="24">
        <v>22</v>
      </c>
      <c r="G74" s="24">
        <v>19</v>
      </c>
    </row>
    <row r="75" spans="1:7">
      <c r="A75" s="23" t="s">
        <v>180</v>
      </c>
      <c r="B75" s="24">
        <v>288</v>
      </c>
      <c r="C75" s="24">
        <v>83</v>
      </c>
      <c r="D75" s="24">
        <v>83</v>
      </c>
      <c r="E75" s="24">
        <v>50</v>
      </c>
      <c r="F75" s="24">
        <v>29</v>
      </c>
      <c r="G75" s="24">
        <v>43</v>
      </c>
    </row>
    <row r="76" spans="1:7">
      <c r="A76" s="23" t="s">
        <v>181</v>
      </c>
      <c r="B76" s="24">
        <v>184</v>
      </c>
      <c r="C76" s="24">
        <v>39</v>
      </c>
      <c r="D76" s="24">
        <v>63</v>
      </c>
      <c r="E76" s="24">
        <v>35</v>
      </c>
      <c r="F76" s="24">
        <v>18</v>
      </c>
      <c r="G76" s="24">
        <v>29</v>
      </c>
    </row>
    <row r="77" spans="1:7">
      <c r="A77" s="23" t="s">
        <v>182</v>
      </c>
      <c r="B77" s="24">
        <v>72</v>
      </c>
      <c r="C77" s="24">
        <v>17</v>
      </c>
      <c r="D77" s="24">
        <v>20</v>
      </c>
      <c r="E77" s="24">
        <v>10</v>
      </c>
      <c r="F77" s="24">
        <v>7</v>
      </c>
      <c r="G77" s="24">
        <v>18</v>
      </c>
    </row>
    <row r="78" spans="1:7">
      <c r="A78" s="23" t="s">
        <v>183</v>
      </c>
      <c r="B78" s="24">
        <v>67</v>
      </c>
      <c r="C78" s="24">
        <v>15</v>
      </c>
      <c r="D78" s="24">
        <v>32</v>
      </c>
      <c r="E78" s="24">
        <v>7</v>
      </c>
      <c r="F78" s="24">
        <v>8</v>
      </c>
      <c r="G78" s="24">
        <v>5</v>
      </c>
    </row>
    <row r="79" spans="1:7">
      <c r="A79" s="23" t="s">
        <v>184</v>
      </c>
      <c r="B79" s="24">
        <v>523</v>
      </c>
      <c r="C79" s="24">
        <v>142</v>
      </c>
      <c r="D79" s="24">
        <v>173</v>
      </c>
      <c r="E79" s="24">
        <v>85</v>
      </c>
      <c r="F79" s="24">
        <v>56</v>
      </c>
      <c r="G79" s="24">
        <v>67</v>
      </c>
    </row>
    <row r="80" spans="1:7">
      <c r="A80" s="23" t="s">
        <v>185</v>
      </c>
      <c r="B80" s="24">
        <v>252</v>
      </c>
      <c r="C80" s="24">
        <v>68</v>
      </c>
      <c r="D80" s="24">
        <v>82</v>
      </c>
      <c r="E80" s="24">
        <v>49</v>
      </c>
      <c r="F80" s="24">
        <v>21</v>
      </c>
      <c r="G80" s="24">
        <v>32</v>
      </c>
    </row>
    <row r="81" spans="1:7">
      <c r="A81" s="23" t="s">
        <v>152</v>
      </c>
      <c r="B81" s="24">
        <v>164</v>
      </c>
      <c r="C81" s="24">
        <v>36</v>
      </c>
      <c r="D81" s="24">
        <v>54</v>
      </c>
      <c r="E81" s="24">
        <v>19</v>
      </c>
      <c r="F81" s="24">
        <v>25</v>
      </c>
      <c r="G81" s="24">
        <v>30</v>
      </c>
    </row>
    <row r="82" spans="1:7">
      <c r="A82" s="23" t="s">
        <v>186</v>
      </c>
      <c r="B82" s="24">
        <v>796</v>
      </c>
      <c r="C82" s="24">
        <v>198</v>
      </c>
      <c r="D82" s="24">
        <v>235</v>
      </c>
      <c r="E82" s="24">
        <v>96</v>
      </c>
      <c r="F82" s="24">
        <v>120</v>
      </c>
      <c r="G82" s="24">
        <v>147</v>
      </c>
    </row>
    <row r="83" spans="1:7">
      <c r="A83" s="23" t="s">
        <v>128</v>
      </c>
      <c r="B83" s="24">
        <v>38</v>
      </c>
      <c r="C83" s="24">
        <v>3</v>
      </c>
      <c r="D83" s="24">
        <v>5</v>
      </c>
      <c r="E83" s="24">
        <v>3</v>
      </c>
      <c r="F83" s="24">
        <v>4</v>
      </c>
      <c r="G83" s="24">
        <v>23</v>
      </c>
    </row>
    <row r="84" spans="1:7">
      <c r="A84" s="8" t="s">
        <v>187</v>
      </c>
      <c r="B84" s="8"/>
      <c r="C84" s="8"/>
      <c r="D84" s="8"/>
      <c r="E84" s="8"/>
      <c r="F84" s="8"/>
      <c r="G84" s="8"/>
    </row>
    <row r="85" spans="1:7">
      <c r="A85" s="23" t="s">
        <v>188</v>
      </c>
      <c r="B85" s="24">
        <v>1846</v>
      </c>
      <c r="C85" s="24">
        <v>472</v>
      </c>
      <c r="D85" s="24">
        <v>606</v>
      </c>
      <c r="E85" s="24">
        <v>247</v>
      </c>
      <c r="F85" s="24">
        <v>220</v>
      </c>
      <c r="G85" s="24">
        <v>301</v>
      </c>
    </row>
    <row r="86" spans="1:7">
      <c r="A86" s="23" t="s">
        <v>189</v>
      </c>
      <c r="B86" s="24">
        <v>178</v>
      </c>
      <c r="C86" s="24">
        <v>26</v>
      </c>
      <c r="D86" s="24">
        <v>70</v>
      </c>
      <c r="E86" s="24">
        <v>21</v>
      </c>
      <c r="F86" s="24">
        <v>41</v>
      </c>
      <c r="G86" s="24">
        <v>20</v>
      </c>
    </row>
    <row r="87" spans="1:7">
      <c r="A87" s="23" t="s">
        <v>190</v>
      </c>
      <c r="B87" s="24">
        <v>49</v>
      </c>
      <c r="C87" s="24">
        <v>6</v>
      </c>
      <c r="D87" s="24">
        <v>15</v>
      </c>
      <c r="E87" s="24">
        <v>7</v>
      </c>
      <c r="F87" s="24">
        <v>9</v>
      </c>
      <c r="G87" s="24">
        <v>12</v>
      </c>
    </row>
    <row r="88" spans="1:7">
      <c r="A88" s="23" t="s">
        <v>191</v>
      </c>
      <c r="B88" s="24">
        <v>114</v>
      </c>
      <c r="C88" s="24">
        <v>14</v>
      </c>
      <c r="D88" s="24">
        <v>30</v>
      </c>
      <c r="E88" s="24">
        <v>14</v>
      </c>
      <c r="F88" s="24">
        <v>27</v>
      </c>
      <c r="G88" s="24">
        <v>29</v>
      </c>
    </row>
    <row r="89" spans="1:7">
      <c r="A89" s="23" t="s">
        <v>192</v>
      </c>
      <c r="B89" s="24">
        <v>96</v>
      </c>
      <c r="C89" s="24">
        <v>16</v>
      </c>
      <c r="D89" s="24">
        <v>31</v>
      </c>
      <c r="E89" s="24">
        <v>7</v>
      </c>
      <c r="F89" s="24">
        <v>22</v>
      </c>
      <c r="G89" s="24">
        <v>20</v>
      </c>
    </row>
    <row r="90" spans="1:7">
      <c r="A90" s="23" t="s">
        <v>193</v>
      </c>
      <c r="B90" s="24">
        <v>6</v>
      </c>
      <c r="C90" s="24">
        <v>0</v>
      </c>
      <c r="D90" s="24">
        <v>4</v>
      </c>
      <c r="E90" s="24">
        <v>1</v>
      </c>
      <c r="F90" s="24">
        <v>1</v>
      </c>
      <c r="G90" s="24">
        <v>0</v>
      </c>
    </row>
    <row r="91" spans="1:7">
      <c r="A91" s="23" t="s">
        <v>152</v>
      </c>
      <c r="B91" s="24">
        <v>28</v>
      </c>
      <c r="C91" s="24">
        <v>6</v>
      </c>
      <c r="D91" s="24">
        <v>7</v>
      </c>
      <c r="E91" s="24">
        <v>3</v>
      </c>
      <c r="F91" s="24">
        <v>9</v>
      </c>
      <c r="G91" s="24">
        <v>3</v>
      </c>
    </row>
    <row r="92" spans="1:7">
      <c r="A92" s="23" t="s">
        <v>128</v>
      </c>
      <c r="B92" s="24">
        <v>18</v>
      </c>
      <c r="C92" s="24">
        <v>2</v>
      </c>
      <c r="D92" s="24">
        <v>4</v>
      </c>
      <c r="E92" s="24">
        <v>2</v>
      </c>
      <c r="F92" s="24">
        <v>0</v>
      </c>
      <c r="G92" s="24">
        <v>10</v>
      </c>
    </row>
    <row r="93" spans="1:7">
      <c r="A93" s="8" t="s">
        <v>194</v>
      </c>
      <c r="B93" s="8"/>
      <c r="C93" s="8"/>
      <c r="D93" s="8"/>
      <c r="E93" s="8"/>
      <c r="F93" s="8"/>
      <c r="G93" s="8"/>
    </row>
    <row r="94" spans="1:7">
      <c r="A94" s="23" t="s">
        <v>195</v>
      </c>
      <c r="B94" s="24">
        <v>1160</v>
      </c>
      <c r="C94" s="24">
        <v>250</v>
      </c>
      <c r="D94" s="24">
        <v>428</v>
      </c>
      <c r="E94" s="24">
        <v>146</v>
      </c>
      <c r="F94" s="24">
        <v>163</v>
      </c>
      <c r="G94" s="24">
        <v>173</v>
      </c>
    </row>
    <row r="95" spans="1:7">
      <c r="A95" s="23" t="s">
        <v>196</v>
      </c>
      <c r="B95" s="24">
        <v>443</v>
      </c>
      <c r="C95" s="24">
        <v>95</v>
      </c>
      <c r="D95" s="24">
        <v>139</v>
      </c>
      <c r="E95" s="24">
        <v>69</v>
      </c>
      <c r="F95" s="24">
        <v>60</v>
      </c>
      <c r="G95" s="24">
        <v>80</v>
      </c>
    </row>
    <row r="96" spans="1:7">
      <c r="A96" s="23" t="s">
        <v>197</v>
      </c>
      <c r="B96" s="24">
        <v>102</v>
      </c>
      <c r="C96" s="24">
        <v>23</v>
      </c>
      <c r="D96" s="24">
        <v>37</v>
      </c>
      <c r="E96" s="24">
        <v>11</v>
      </c>
      <c r="F96" s="24">
        <v>16</v>
      </c>
      <c r="G96" s="24">
        <v>15</v>
      </c>
    </row>
    <row r="97" spans="1:7">
      <c r="A97" s="23" t="s">
        <v>198</v>
      </c>
      <c r="B97" s="24">
        <v>23</v>
      </c>
      <c r="C97" s="24">
        <v>12</v>
      </c>
      <c r="D97" s="24">
        <v>3</v>
      </c>
      <c r="E97" s="24">
        <v>2</v>
      </c>
      <c r="F97" s="24">
        <v>2</v>
      </c>
      <c r="G97" s="24">
        <v>4</v>
      </c>
    </row>
    <row r="98" spans="1:7">
      <c r="A98" s="23" t="s">
        <v>199</v>
      </c>
      <c r="B98" s="24">
        <v>62</v>
      </c>
      <c r="C98" s="24">
        <v>16</v>
      </c>
      <c r="D98" s="24">
        <v>24</v>
      </c>
      <c r="E98" s="24">
        <v>4</v>
      </c>
      <c r="F98" s="24">
        <v>12</v>
      </c>
      <c r="G98" s="24">
        <v>6</v>
      </c>
    </row>
    <row r="99" spans="1:7">
      <c r="A99" s="23" t="s">
        <v>200</v>
      </c>
      <c r="B99" s="24">
        <v>1112</v>
      </c>
      <c r="C99" s="24">
        <v>235</v>
      </c>
      <c r="D99" s="24">
        <v>422</v>
      </c>
      <c r="E99" s="24">
        <v>161</v>
      </c>
      <c r="F99" s="24">
        <v>158</v>
      </c>
      <c r="G99" s="24">
        <v>136</v>
      </c>
    </row>
    <row r="100" spans="1:7">
      <c r="A100" s="23" t="s">
        <v>201</v>
      </c>
      <c r="B100" s="24">
        <v>681</v>
      </c>
      <c r="C100" s="24">
        <v>216</v>
      </c>
      <c r="D100" s="24">
        <v>211</v>
      </c>
      <c r="E100" s="24">
        <v>87</v>
      </c>
      <c r="F100" s="24">
        <v>65</v>
      </c>
      <c r="G100" s="24">
        <v>102</v>
      </c>
    </row>
    <row r="101" spans="1:7">
      <c r="A101" s="23" t="s">
        <v>202</v>
      </c>
      <c r="B101" s="24">
        <v>465</v>
      </c>
      <c r="C101" s="24">
        <v>79</v>
      </c>
      <c r="D101" s="24">
        <v>171</v>
      </c>
      <c r="E101" s="24">
        <v>55</v>
      </c>
      <c r="F101" s="24">
        <v>83</v>
      </c>
      <c r="G101" s="24">
        <v>77</v>
      </c>
    </row>
    <row r="102" spans="1:7">
      <c r="A102" s="23" t="s">
        <v>203</v>
      </c>
      <c r="B102" s="24">
        <v>477</v>
      </c>
      <c r="C102" s="24">
        <v>74</v>
      </c>
      <c r="D102" s="24">
        <v>204</v>
      </c>
      <c r="E102" s="24">
        <v>62</v>
      </c>
      <c r="F102" s="24">
        <v>80</v>
      </c>
      <c r="G102" s="24">
        <v>57</v>
      </c>
    </row>
    <row r="103" spans="1:7">
      <c r="A103" s="23" t="s">
        <v>204</v>
      </c>
      <c r="B103" s="24">
        <v>282</v>
      </c>
      <c r="C103" s="24">
        <v>68</v>
      </c>
      <c r="D103" s="24">
        <v>83</v>
      </c>
      <c r="E103" s="24">
        <v>36</v>
      </c>
      <c r="F103" s="24">
        <v>49</v>
      </c>
      <c r="G103" s="24">
        <v>46</v>
      </c>
    </row>
    <row r="104" spans="1:7">
      <c r="A104" s="23" t="s">
        <v>205</v>
      </c>
      <c r="B104" s="24">
        <v>5</v>
      </c>
      <c r="C104" s="24">
        <v>1</v>
      </c>
      <c r="D104" s="24">
        <v>2</v>
      </c>
      <c r="E104" s="24">
        <v>0</v>
      </c>
      <c r="F104" s="24">
        <v>1</v>
      </c>
      <c r="G104" s="24">
        <v>1</v>
      </c>
    </row>
    <row r="105" spans="1:7">
      <c r="A105" s="23" t="s">
        <v>206</v>
      </c>
      <c r="B105" s="24">
        <v>36</v>
      </c>
      <c r="C105" s="24">
        <v>16</v>
      </c>
      <c r="D105" s="24">
        <v>6</v>
      </c>
      <c r="E105" s="24">
        <v>6</v>
      </c>
      <c r="F105" s="24">
        <v>5</v>
      </c>
      <c r="G105" s="24">
        <v>3</v>
      </c>
    </row>
    <row r="106" spans="1:7">
      <c r="A106" s="23" t="s">
        <v>152</v>
      </c>
      <c r="B106" s="24">
        <v>33</v>
      </c>
      <c r="C106" s="24">
        <v>17</v>
      </c>
      <c r="D106" s="24">
        <v>4</v>
      </c>
      <c r="E106" s="24">
        <v>2</v>
      </c>
      <c r="F106" s="24">
        <v>6</v>
      </c>
      <c r="G106" s="24">
        <v>4</v>
      </c>
    </row>
    <row r="107" spans="1:7">
      <c r="A107" s="23" t="s">
        <v>128</v>
      </c>
      <c r="B107" s="24">
        <v>159</v>
      </c>
      <c r="C107" s="24">
        <v>25</v>
      </c>
      <c r="D107" s="24">
        <v>35</v>
      </c>
      <c r="E107" s="24">
        <v>19</v>
      </c>
      <c r="F107" s="24">
        <v>23</v>
      </c>
      <c r="G107" s="24">
        <v>57</v>
      </c>
    </row>
    <row r="108" spans="1:7">
      <c r="A108" s="8" t="s">
        <v>207</v>
      </c>
      <c r="B108" s="8"/>
      <c r="C108" s="8"/>
      <c r="D108" s="8"/>
      <c r="E108" s="8"/>
      <c r="F108" s="8"/>
      <c r="G108" s="8"/>
    </row>
    <row r="109" spans="1:7">
      <c r="A109" s="23" t="s">
        <v>208</v>
      </c>
      <c r="B109" s="24">
        <v>1300</v>
      </c>
      <c r="C109" s="24">
        <v>326</v>
      </c>
      <c r="D109" s="24">
        <v>463</v>
      </c>
      <c r="E109" s="24">
        <v>177</v>
      </c>
      <c r="F109" s="24">
        <v>159</v>
      </c>
      <c r="G109" s="24">
        <v>175</v>
      </c>
    </row>
    <row r="110" spans="1:7">
      <c r="A110" s="23" t="s">
        <v>209</v>
      </c>
      <c r="B110" s="24">
        <v>1129</v>
      </c>
      <c r="C110" s="24">
        <v>295</v>
      </c>
      <c r="D110" s="24">
        <v>389</v>
      </c>
      <c r="E110" s="24">
        <v>166</v>
      </c>
      <c r="F110" s="24">
        <v>127</v>
      </c>
      <c r="G110" s="24">
        <v>152</v>
      </c>
    </row>
    <row r="111" spans="1:7">
      <c r="A111" s="23" t="s">
        <v>210</v>
      </c>
      <c r="B111" s="24">
        <v>1012</v>
      </c>
      <c r="C111" s="24">
        <v>261</v>
      </c>
      <c r="D111" s="24">
        <v>309</v>
      </c>
      <c r="E111" s="24">
        <v>156</v>
      </c>
      <c r="F111" s="24">
        <v>136</v>
      </c>
      <c r="G111" s="24">
        <v>150</v>
      </c>
    </row>
    <row r="112" spans="1:7">
      <c r="A112" s="23" t="s">
        <v>211</v>
      </c>
      <c r="B112" s="24">
        <v>633</v>
      </c>
      <c r="C112" s="24">
        <v>167</v>
      </c>
      <c r="D112" s="24">
        <v>208</v>
      </c>
      <c r="E112" s="24">
        <v>94</v>
      </c>
      <c r="F112" s="24">
        <v>78</v>
      </c>
      <c r="G112" s="24">
        <v>86</v>
      </c>
    </row>
    <row r="113" spans="1:7">
      <c r="A113" s="23" t="s">
        <v>212</v>
      </c>
      <c r="B113" s="24">
        <v>344</v>
      </c>
      <c r="C113" s="24">
        <v>85</v>
      </c>
      <c r="D113" s="24">
        <v>118</v>
      </c>
      <c r="E113" s="24">
        <v>41</v>
      </c>
      <c r="F113" s="24">
        <v>53</v>
      </c>
      <c r="G113" s="24">
        <v>47</v>
      </c>
    </row>
    <row r="114" spans="1:7">
      <c r="A114" s="23" t="s">
        <v>213</v>
      </c>
      <c r="B114" s="24">
        <v>321</v>
      </c>
      <c r="C114" s="24">
        <v>46</v>
      </c>
      <c r="D114" s="24">
        <v>131</v>
      </c>
      <c r="E114" s="24">
        <v>44</v>
      </c>
      <c r="F114" s="24">
        <v>43</v>
      </c>
      <c r="G114" s="24">
        <v>57</v>
      </c>
    </row>
    <row r="115" spans="1:7">
      <c r="A115" s="23" t="s">
        <v>214</v>
      </c>
      <c r="B115" s="24">
        <v>530</v>
      </c>
      <c r="C115" s="24">
        <v>146</v>
      </c>
      <c r="D115" s="24">
        <v>192</v>
      </c>
      <c r="E115" s="24">
        <v>75</v>
      </c>
      <c r="F115" s="24">
        <v>56</v>
      </c>
      <c r="G115" s="24">
        <v>61</v>
      </c>
    </row>
    <row r="116" spans="1:7">
      <c r="A116" s="23" t="s">
        <v>215</v>
      </c>
      <c r="B116" s="24">
        <v>187</v>
      </c>
      <c r="C116" s="24">
        <v>48</v>
      </c>
      <c r="D116" s="24">
        <v>61</v>
      </c>
      <c r="E116" s="24">
        <v>31</v>
      </c>
      <c r="F116" s="24">
        <v>18</v>
      </c>
      <c r="G116" s="24">
        <v>29</v>
      </c>
    </row>
    <row r="117" spans="1:7">
      <c r="A117" s="23" t="s">
        <v>216</v>
      </c>
      <c r="B117" s="24">
        <v>206</v>
      </c>
      <c r="C117" s="24">
        <v>55</v>
      </c>
      <c r="D117" s="24">
        <v>70</v>
      </c>
      <c r="E117" s="24">
        <v>29</v>
      </c>
      <c r="F117" s="24">
        <v>17</v>
      </c>
      <c r="G117" s="24">
        <v>35</v>
      </c>
    </row>
    <row r="118" spans="1:7">
      <c r="A118" s="23" t="s">
        <v>217</v>
      </c>
      <c r="B118" s="24">
        <v>222</v>
      </c>
      <c r="C118" s="24">
        <v>43</v>
      </c>
      <c r="D118" s="24">
        <v>93</v>
      </c>
      <c r="E118" s="24">
        <v>29</v>
      </c>
      <c r="F118" s="24">
        <v>22</v>
      </c>
      <c r="G118" s="24">
        <v>35</v>
      </c>
    </row>
    <row r="119" spans="1:7">
      <c r="A119" s="23" t="s">
        <v>218</v>
      </c>
      <c r="B119" s="24">
        <v>251</v>
      </c>
      <c r="C119" s="24">
        <v>40</v>
      </c>
      <c r="D119" s="24">
        <v>106</v>
      </c>
      <c r="E119" s="24">
        <v>44</v>
      </c>
      <c r="F119" s="24">
        <v>28</v>
      </c>
      <c r="G119" s="24">
        <v>33</v>
      </c>
    </row>
    <row r="120" spans="1:7">
      <c r="A120" s="23" t="s">
        <v>219</v>
      </c>
      <c r="B120" s="24">
        <v>314</v>
      </c>
      <c r="C120" s="24">
        <v>67</v>
      </c>
      <c r="D120" s="24">
        <v>126</v>
      </c>
      <c r="E120" s="24">
        <v>52</v>
      </c>
      <c r="F120" s="24">
        <v>34</v>
      </c>
      <c r="G120" s="24">
        <v>35</v>
      </c>
    </row>
    <row r="121" spans="1:7">
      <c r="A121" s="23" t="s">
        <v>220</v>
      </c>
      <c r="B121" s="24">
        <v>751</v>
      </c>
      <c r="C121" s="24">
        <v>185</v>
      </c>
      <c r="D121" s="24">
        <v>283</v>
      </c>
      <c r="E121" s="24">
        <v>120</v>
      </c>
      <c r="F121" s="24">
        <v>75</v>
      </c>
      <c r="G121" s="24">
        <v>88</v>
      </c>
    </row>
    <row r="122" spans="1:7">
      <c r="A122" s="23" t="s">
        <v>221</v>
      </c>
      <c r="B122" s="24">
        <v>731</v>
      </c>
      <c r="C122" s="24">
        <v>179</v>
      </c>
      <c r="D122" s="24">
        <v>265</v>
      </c>
      <c r="E122" s="24">
        <v>111</v>
      </c>
      <c r="F122" s="24">
        <v>84</v>
      </c>
      <c r="G122" s="24">
        <v>92</v>
      </c>
    </row>
    <row r="123" spans="1:7">
      <c r="A123" s="23" t="s">
        <v>152</v>
      </c>
      <c r="B123" s="24">
        <v>55</v>
      </c>
      <c r="C123" s="24">
        <v>11</v>
      </c>
      <c r="D123" s="24">
        <v>22</v>
      </c>
      <c r="E123" s="24">
        <v>4</v>
      </c>
      <c r="F123" s="24">
        <v>12</v>
      </c>
      <c r="G123" s="24">
        <v>6</v>
      </c>
    </row>
    <row r="124" spans="1:7">
      <c r="A124" s="23" t="s">
        <v>222</v>
      </c>
      <c r="B124" s="24">
        <v>207</v>
      </c>
      <c r="C124" s="24">
        <v>40</v>
      </c>
      <c r="D124" s="24">
        <v>41</v>
      </c>
      <c r="E124" s="24">
        <v>19</v>
      </c>
      <c r="F124" s="24">
        <v>41</v>
      </c>
      <c r="G124" s="24">
        <v>66</v>
      </c>
    </row>
    <row r="125" spans="1:7">
      <c r="A125" s="26" t="s">
        <v>128</v>
      </c>
      <c r="B125" s="27">
        <v>36</v>
      </c>
      <c r="C125" s="27">
        <v>2</v>
      </c>
      <c r="D125" s="27">
        <v>7</v>
      </c>
      <c r="E125" s="27">
        <v>4</v>
      </c>
      <c r="F125" s="27">
        <v>3</v>
      </c>
      <c r="G125" s="27">
        <v>20</v>
      </c>
    </row>
  </sheetData>
  <phoneticPr fontId="2"/>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793A4-6E5D-4BA5-81F0-35A30306B0A1}">
  <sheetPr codeName="Sheet41"/>
  <dimension ref="A1:K124"/>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HYPERLINK("#'目次'!B47","[41]")</f>
        <v>[41]</v>
      </c>
    </row>
    <row r="3" spans="1:11">
      <c r="A3" s="6" t="s">
        <v>114</v>
      </c>
      <c r="B3" s="7" t="s">
        <v>488</v>
      </c>
    </row>
    <row r="4" spans="1:11">
      <c r="A4" s="6" t="s">
        <v>114</v>
      </c>
      <c r="B4" s="7" t="s">
        <v>489</v>
      </c>
    </row>
    <row r="5" spans="1:11">
      <c r="A5" s="6" t="s">
        <v>114</v>
      </c>
      <c r="B5" s="7" t="s">
        <v>490</v>
      </c>
    </row>
    <row r="6" spans="1:11">
      <c r="A6" s="6" t="s">
        <v>114</v>
      </c>
      <c r="B6" s="7" t="s">
        <v>491</v>
      </c>
    </row>
    <row r="7" spans="1:11" s="21" customFormat="1" ht="60">
      <c r="A7" s="19" t="s">
        <v>114</v>
      </c>
      <c r="B7" s="20" t="s">
        <v>118</v>
      </c>
      <c r="C7" s="20" t="s">
        <v>492</v>
      </c>
      <c r="D7" s="20" t="s">
        <v>493</v>
      </c>
      <c r="E7" s="20" t="s">
        <v>494</v>
      </c>
      <c r="F7" s="20" t="s">
        <v>495</v>
      </c>
      <c r="G7" s="20" t="s">
        <v>496</v>
      </c>
      <c r="H7" s="20" t="s">
        <v>497</v>
      </c>
      <c r="I7" s="20" t="s">
        <v>152</v>
      </c>
      <c r="J7" s="20" t="s">
        <v>498</v>
      </c>
      <c r="K7" s="20" t="s">
        <v>128</v>
      </c>
    </row>
    <row r="8" spans="1:11">
      <c r="A8" s="22" t="s">
        <v>121</v>
      </c>
      <c r="B8" s="9">
        <v>1611</v>
      </c>
      <c r="C8" s="9">
        <v>708</v>
      </c>
      <c r="D8" s="9">
        <v>1429</v>
      </c>
      <c r="E8" s="9">
        <v>162</v>
      </c>
      <c r="F8" s="9">
        <v>435</v>
      </c>
      <c r="G8" s="9">
        <v>203</v>
      </c>
      <c r="H8" s="9">
        <v>171</v>
      </c>
      <c r="I8" s="9">
        <v>57</v>
      </c>
      <c r="J8" s="9">
        <v>8</v>
      </c>
      <c r="K8" s="9">
        <v>23</v>
      </c>
    </row>
    <row r="9" spans="1:11">
      <c r="A9" s="8" t="s">
        <v>122</v>
      </c>
      <c r="B9" s="8"/>
      <c r="C9" s="8"/>
      <c r="D9" s="8"/>
      <c r="E9" s="8"/>
      <c r="F9" s="8"/>
      <c r="G9" s="8"/>
      <c r="H9" s="8"/>
      <c r="I9" s="8"/>
      <c r="J9" s="8"/>
      <c r="K9" s="8"/>
    </row>
    <row r="10" spans="1:11">
      <c r="A10" s="23" t="s">
        <v>123</v>
      </c>
      <c r="B10" s="24">
        <v>224</v>
      </c>
      <c r="C10" s="24">
        <v>85</v>
      </c>
      <c r="D10" s="24">
        <v>200</v>
      </c>
      <c r="E10" s="24">
        <v>18</v>
      </c>
      <c r="F10" s="24">
        <v>70</v>
      </c>
      <c r="G10" s="24">
        <v>41</v>
      </c>
      <c r="H10" s="24">
        <v>25</v>
      </c>
      <c r="I10" s="24">
        <v>7</v>
      </c>
      <c r="J10" s="24">
        <v>3</v>
      </c>
      <c r="K10" s="24">
        <v>5</v>
      </c>
    </row>
    <row r="11" spans="1:11">
      <c r="A11" s="23" t="s">
        <v>124</v>
      </c>
      <c r="B11" s="24">
        <v>313</v>
      </c>
      <c r="C11" s="24">
        <v>117</v>
      </c>
      <c r="D11" s="24">
        <v>282</v>
      </c>
      <c r="E11" s="24">
        <v>23</v>
      </c>
      <c r="F11" s="24">
        <v>104</v>
      </c>
      <c r="G11" s="24">
        <v>56</v>
      </c>
      <c r="H11" s="24">
        <v>38</v>
      </c>
      <c r="I11" s="24">
        <v>7</v>
      </c>
      <c r="J11" s="24">
        <v>0</v>
      </c>
      <c r="K11" s="24">
        <v>2</v>
      </c>
    </row>
    <row r="12" spans="1:11">
      <c r="A12" s="23" t="s">
        <v>125</v>
      </c>
      <c r="B12" s="24">
        <v>713</v>
      </c>
      <c r="C12" s="24">
        <v>303</v>
      </c>
      <c r="D12" s="24">
        <v>635</v>
      </c>
      <c r="E12" s="24">
        <v>66</v>
      </c>
      <c r="F12" s="24">
        <v>200</v>
      </c>
      <c r="G12" s="24">
        <v>73</v>
      </c>
      <c r="H12" s="24">
        <v>68</v>
      </c>
      <c r="I12" s="24">
        <v>19</v>
      </c>
      <c r="J12" s="24">
        <v>3</v>
      </c>
      <c r="K12" s="24">
        <v>12</v>
      </c>
    </row>
    <row r="13" spans="1:11">
      <c r="A13" s="23" t="s">
        <v>126</v>
      </c>
      <c r="B13" s="24">
        <v>280</v>
      </c>
      <c r="C13" s="24">
        <v>152</v>
      </c>
      <c r="D13" s="24">
        <v>247</v>
      </c>
      <c r="E13" s="24">
        <v>42</v>
      </c>
      <c r="F13" s="24">
        <v>43</v>
      </c>
      <c r="G13" s="24">
        <v>29</v>
      </c>
      <c r="H13" s="24">
        <v>33</v>
      </c>
      <c r="I13" s="24">
        <v>15</v>
      </c>
      <c r="J13" s="24">
        <v>2</v>
      </c>
      <c r="K13" s="24">
        <v>4</v>
      </c>
    </row>
    <row r="14" spans="1:11">
      <c r="A14" s="23" t="s">
        <v>127</v>
      </c>
      <c r="B14" s="24">
        <v>63</v>
      </c>
      <c r="C14" s="24">
        <v>39</v>
      </c>
      <c r="D14" s="24">
        <v>49</v>
      </c>
      <c r="E14" s="24">
        <v>9</v>
      </c>
      <c r="F14" s="24">
        <v>12</v>
      </c>
      <c r="G14" s="24">
        <v>4</v>
      </c>
      <c r="H14" s="24">
        <v>6</v>
      </c>
      <c r="I14" s="24">
        <v>7</v>
      </c>
      <c r="J14" s="24">
        <v>0</v>
      </c>
      <c r="K14" s="24">
        <v>0</v>
      </c>
    </row>
    <row r="15" spans="1:11">
      <c r="A15" s="23" t="s">
        <v>128</v>
      </c>
      <c r="B15" s="24">
        <v>18</v>
      </c>
      <c r="C15" s="24">
        <v>12</v>
      </c>
      <c r="D15" s="24">
        <v>16</v>
      </c>
      <c r="E15" s="24">
        <v>4</v>
      </c>
      <c r="F15" s="24">
        <v>6</v>
      </c>
      <c r="G15" s="24">
        <v>0</v>
      </c>
      <c r="H15" s="24">
        <v>1</v>
      </c>
      <c r="I15" s="24">
        <v>2</v>
      </c>
      <c r="J15" s="24">
        <v>0</v>
      </c>
      <c r="K15" s="24">
        <v>0</v>
      </c>
    </row>
    <row r="16" spans="1:11">
      <c r="A16" s="8" t="s">
        <v>129</v>
      </c>
      <c r="B16" s="8"/>
      <c r="C16" s="8"/>
      <c r="D16" s="8"/>
      <c r="E16" s="8"/>
      <c r="F16" s="8"/>
      <c r="G16" s="8"/>
      <c r="H16" s="8"/>
      <c r="I16" s="8"/>
      <c r="J16" s="8"/>
      <c r="K16" s="8"/>
    </row>
    <row r="17" spans="1:11">
      <c r="A17" s="23" t="s">
        <v>130</v>
      </c>
      <c r="B17" s="24">
        <v>513</v>
      </c>
      <c r="C17" s="24">
        <v>212</v>
      </c>
      <c r="D17" s="24">
        <v>465</v>
      </c>
      <c r="E17" s="24">
        <v>50</v>
      </c>
      <c r="F17" s="24">
        <v>183</v>
      </c>
      <c r="G17" s="24">
        <v>93</v>
      </c>
      <c r="H17" s="24">
        <v>55</v>
      </c>
      <c r="I17" s="24">
        <v>16</v>
      </c>
      <c r="J17" s="24">
        <v>1</v>
      </c>
      <c r="K17" s="24">
        <v>6</v>
      </c>
    </row>
    <row r="18" spans="1:11">
      <c r="A18" s="23" t="s">
        <v>131</v>
      </c>
      <c r="B18" s="24">
        <v>792</v>
      </c>
      <c r="C18" s="24">
        <v>336</v>
      </c>
      <c r="D18" s="24">
        <v>705</v>
      </c>
      <c r="E18" s="24">
        <v>74</v>
      </c>
      <c r="F18" s="24">
        <v>215</v>
      </c>
      <c r="G18" s="24">
        <v>87</v>
      </c>
      <c r="H18" s="24">
        <v>77</v>
      </c>
      <c r="I18" s="24">
        <v>25</v>
      </c>
      <c r="J18" s="24">
        <v>3</v>
      </c>
      <c r="K18" s="24">
        <v>12</v>
      </c>
    </row>
    <row r="19" spans="1:11">
      <c r="A19" s="23" t="s">
        <v>132</v>
      </c>
      <c r="B19" s="24">
        <v>250</v>
      </c>
      <c r="C19" s="24">
        <v>129</v>
      </c>
      <c r="D19" s="24">
        <v>216</v>
      </c>
      <c r="E19" s="24">
        <v>25</v>
      </c>
      <c r="F19" s="24">
        <v>30</v>
      </c>
      <c r="G19" s="24">
        <v>21</v>
      </c>
      <c r="H19" s="24">
        <v>34</v>
      </c>
      <c r="I19" s="24">
        <v>11</v>
      </c>
      <c r="J19" s="24">
        <v>3</v>
      </c>
      <c r="K19" s="24">
        <v>4</v>
      </c>
    </row>
    <row r="20" spans="1:11">
      <c r="A20" s="23" t="s">
        <v>133</v>
      </c>
      <c r="B20" s="24">
        <v>38</v>
      </c>
      <c r="C20" s="24">
        <v>21</v>
      </c>
      <c r="D20" s="24">
        <v>28</v>
      </c>
      <c r="E20" s="24">
        <v>9</v>
      </c>
      <c r="F20" s="24">
        <v>3</v>
      </c>
      <c r="G20" s="24">
        <v>2</v>
      </c>
      <c r="H20" s="24">
        <v>5</v>
      </c>
      <c r="I20" s="24">
        <v>3</v>
      </c>
      <c r="J20" s="24">
        <v>1</v>
      </c>
      <c r="K20" s="24">
        <v>0</v>
      </c>
    </row>
    <row r="21" spans="1:11">
      <c r="A21" s="23" t="s">
        <v>128</v>
      </c>
      <c r="B21" s="24">
        <v>18</v>
      </c>
      <c r="C21" s="24">
        <v>10</v>
      </c>
      <c r="D21" s="24">
        <v>15</v>
      </c>
      <c r="E21" s="24">
        <v>4</v>
      </c>
      <c r="F21" s="24">
        <v>4</v>
      </c>
      <c r="G21" s="24">
        <v>0</v>
      </c>
      <c r="H21" s="24">
        <v>0</v>
      </c>
      <c r="I21" s="24">
        <v>2</v>
      </c>
      <c r="J21" s="24">
        <v>0</v>
      </c>
      <c r="K21" s="24">
        <v>1</v>
      </c>
    </row>
    <row r="22" spans="1:11">
      <c r="A22" s="8" t="s">
        <v>134</v>
      </c>
      <c r="B22" s="8"/>
      <c r="C22" s="8"/>
      <c r="D22" s="8"/>
      <c r="E22" s="8"/>
      <c r="F22" s="8"/>
      <c r="G22" s="8"/>
      <c r="H22" s="8"/>
      <c r="I22" s="8"/>
      <c r="J22" s="8"/>
      <c r="K22" s="8"/>
    </row>
    <row r="23" spans="1:11">
      <c r="A23" s="23" t="s">
        <v>135</v>
      </c>
      <c r="B23" s="24">
        <v>64</v>
      </c>
      <c r="C23" s="24">
        <v>25</v>
      </c>
      <c r="D23" s="24">
        <v>53</v>
      </c>
      <c r="E23" s="24">
        <v>9</v>
      </c>
      <c r="F23" s="24">
        <v>15</v>
      </c>
      <c r="G23" s="24">
        <v>2</v>
      </c>
      <c r="H23" s="24">
        <v>7</v>
      </c>
      <c r="I23" s="24">
        <v>2</v>
      </c>
      <c r="J23" s="24">
        <v>1</v>
      </c>
      <c r="K23" s="24">
        <v>1</v>
      </c>
    </row>
    <row r="24" spans="1:11">
      <c r="A24" s="23" t="s">
        <v>136</v>
      </c>
      <c r="B24" s="24">
        <v>65</v>
      </c>
      <c r="C24" s="24">
        <v>28</v>
      </c>
      <c r="D24" s="24">
        <v>55</v>
      </c>
      <c r="E24" s="24">
        <v>6</v>
      </c>
      <c r="F24" s="24">
        <v>14</v>
      </c>
      <c r="G24" s="24">
        <v>4</v>
      </c>
      <c r="H24" s="24">
        <v>7</v>
      </c>
      <c r="I24" s="24">
        <v>1</v>
      </c>
      <c r="J24" s="24">
        <v>0</v>
      </c>
      <c r="K24" s="24">
        <v>2</v>
      </c>
    </row>
    <row r="25" spans="1:11">
      <c r="A25" s="23" t="s">
        <v>137</v>
      </c>
      <c r="B25" s="24">
        <v>54</v>
      </c>
      <c r="C25" s="24">
        <v>24</v>
      </c>
      <c r="D25" s="24">
        <v>51</v>
      </c>
      <c r="E25" s="24">
        <v>10</v>
      </c>
      <c r="F25" s="24">
        <v>13</v>
      </c>
      <c r="G25" s="24">
        <v>5</v>
      </c>
      <c r="H25" s="24">
        <v>9</v>
      </c>
      <c r="I25" s="24">
        <v>2</v>
      </c>
      <c r="J25" s="24">
        <v>1</v>
      </c>
      <c r="K25" s="24">
        <v>0</v>
      </c>
    </row>
    <row r="26" spans="1:11">
      <c r="A26" s="23" t="s">
        <v>138</v>
      </c>
      <c r="B26" s="24">
        <v>81</v>
      </c>
      <c r="C26" s="24">
        <v>31</v>
      </c>
      <c r="D26" s="24">
        <v>68</v>
      </c>
      <c r="E26" s="24">
        <v>4</v>
      </c>
      <c r="F26" s="24">
        <v>24</v>
      </c>
      <c r="G26" s="24">
        <v>9</v>
      </c>
      <c r="H26" s="24">
        <v>11</v>
      </c>
      <c r="I26" s="24">
        <v>3</v>
      </c>
      <c r="J26" s="24">
        <v>0</v>
      </c>
      <c r="K26" s="24">
        <v>1</v>
      </c>
    </row>
    <row r="27" spans="1:11">
      <c r="A27" s="23" t="s">
        <v>139</v>
      </c>
      <c r="B27" s="24">
        <v>99</v>
      </c>
      <c r="C27" s="24">
        <v>34</v>
      </c>
      <c r="D27" s="24">
        <v>85</v>
      </c>
      <c r="E27" s="24">
        <v>7</v>
      </c>
      <c r="F27" s="24">
        <v>17</v>
      </c>
      <c r="G27" s="24">
        <v>13</v>
      </c>
      <c r="H27" s="24">
        <v>9</v>
      </c>
      <c r="I27" s="24">
        <v>4</v>
      </c>
      <c r="J27" s="24">
        <v>1</v>
      </c>
      <c r="K27" s="24">
        <v>2</v>
      </c>
    </row>
    <row r="28" spans="1:11">
      <c r="A28" s="23" t="s">
        <v>140</v>
      </c>
      <c r="B28" s="24">
        <v>105</v>
      </c>
      <c r="C28" s="24">
        <v>43</v>
      </c>
      <c r="D28" s="24">
        <v>94</v>
      </c>
      <c r="E28" s="24">
        <v>8</v>
      </c>
      <c r="F28" s="24">
        <v>36</v>
      </c>
      <c r="G28" s="24">
        <v>12</v>
      </c>
      <c r="H28" s="24">
        <v>9</v>
      </c>
      <c r="I28" s="24">
        <v>3</v>
      </c>
      <c r="J28" s="24">
        <v>0</v>
      </c>
      <c r="K28" s="24">
        <v>0</v>
      </c>
    </row>
    <row r="29" spans="1:11">
      <c r="A29" s="23" t="s">
        <v>141</v>
      </c>
      <c r="B29" s="24">
        <v>898</v>
      </c>
      <c r="C29" s="24">
        <v>407</v>
      </c>
      <c r="D29" s="24">
        <v>809</v>
      </c>
      <c r="E29" s="24">
        <v>87</v>
      </c>
      <c r="F29" s="24">
        <v>235</v>
      </c>
      <c r="G29" s="24">
        <v>126</v>
      </c>
      <c r="H29" s="24">
        <v>93</v>
      </c>
      <c r="I29" s="24">
        <v>30</v>
      </c>
      <c r="J29" s="24">
        <v>4</v>
      </c>
      <c r="K29" s="24">
        <v>10</v>
      </c>
    </row>
    <row r="30" spans="1:11">
      <c r="A30" s="23" t="s">
        <v>142</v>
      </c>
      <c r="B30" s="24">
        <v>228</v>
      </c>
      <c r="C30" s="24">
        <v>108</v>
      </c>
      <c r="D30" s="24">
        <v>202</v>
      </c>
      <c r="E30" s="24">
        <v>28</v>
      </c>
      <c r="F30" s="24">
        <v>77</v>
      </c>
      <c r="G30" s="24">
        <v>32</v>
      </c>
      <c r="H30" s="24">
        <v>26</v>
      </c>
      <c r="I30" s="24">
        <v>10</v>
      </c>
      <c r="J30" s="24">
        <v>1</v>
      </c>
      <c r="K30" s="24">
        <v>5</v>
      </c>
    </row>
    <row r="31" spans="1:11">
      <c r="A31" s="23" t="s">
        <v>128</v>
      </c>
      <c r="B31" s="24">
        <v>17</v>
      </c>
      <c r="C31" s="24">
        <v>8</v>
      </c>
      <c r="D31" s="24">
        <v>12</v>
      </c>
      <c r="E31" s="24">
        <v>3</v>
      </c>
      <c r="F31" s="24">
        <v>4</v>
      </c>
      <c r="G31" s="24">
        <v>0</v>
      </c>
      <c r="H31" s="24">
        <v>0</v>
      </c>
      <c r="I31" s="24">
        <v>2</v>
      </c>
      <c r="J31" s="24">
        <v>0</v>
      </c>
      <c r="K31" s="24">
        <v>2</v>
      </c>
    </row>
    <row r="32" spans="1:11">
      <c r="A32" s="8" t="s">
        <v>143</v>
      </c>
      <c r="B32" s="8"/>
      <c r="C32" s="8"/>
      <c r="D32" s="8"/>
      <c r="E32" s="8"/>
      <c r="F32" s="8"/>
      <c r="G32" s="8"/>
      <c r="H32" s="8"/>
      <c r="I32" s="8"/>
      <c r="J32" s="8"/>
      <c r="K32" s="8"/>
    </row>
    <row r="33" spans="1:11">
      <c r="A33" s="23" t="s">
        <v>144</v>
      </c>
      <c r="B33" s="24">
        <v>277</v>
      </c>
      <c r="C33" s="24">
        <v>145</v>
      </c>
      <c r="D33" s="24">
        <v>254</v>
      </c>
      <c r="E33" s="24">
        <v>39</v>
      </c>
      <c r="F33" s="24">
        <v>93</v>
      </c>
      <c r="G33" s="24">
        <v>54</v>
      </c>
      <c r="H33" s="24">
        <v>38</v>
      </c>
      <c r="I33" s="24">
        <v>7</v>
      </c>
      <c r="J33" s="24">
        <v>1</v>
      </c>
      <c r="K33" s="24">
        <v>4</v>
      </c>
    </row>
    <row r="34" spans="1:11">
      <c r="A34" s="23" t="s">
        <v>145</v>
      </c>
      <c r="B34" s="24">
        <v>226</v>
      </c>
      <c r="C34" s="24">
        <v>109</v>
      </c>
      <c r="D34" s="24">
        <v>207</v>
      </c>
      <c r="E34" s="24">
        <v>34</v>
      </c>
      <c r="F34" s="24">
        <v>87</v>
      </c>
      <c r="G34" s="24">
        <v>47</v>
      </c>
      <c r="H34" s="24">
        <v>30</v>
      </c>
      <c r="I34" s="24">
        <v>4</v>
      </c>
      <c r="J34" s="24">
        <v>0</v>
      </c>
      <c r="K34" s="24">
        <v>3</v>
      </c>
    </row>
    <row r="35" spans="1:11">
      <c r="A35" s="23" t="s">
        <v>146</v>
      </c>
      <c r="B35" s="24">
        <v>331</v>
      </c>
      <c r="C35" s="24">
        <v>166</v>
      </c>
      <c r="D35" s="24">
        <v>304</v>
      </c>
      <c r="E35" s="24">
        <v>41</v>
      </c>
      <c r="F35" s="24">
        <v>119</v>
      </c>
      <c r="G35" s="24">
        <v>65</v>
      </c>
      <c r="H35" s="24">
        <v>45</v>
      </c>
      <c r="I35" s="24">
        <v>6</v>
      </c>
      <c r="J35" s="24">
        <v>1</v>
      </c>
      <c r="K35" s="24">
        <v>4</v>
      </c>
    </row>
    <row r="36" spans="1:11">
      <c r="A36" s="23" t="s">
        <v>147</v>
      </c>
      <c r="B36" s="24">
        <v>92</v>
      </c>
      <c r="C36" s="24">
        <v>46</v>
      </c>
      <c r="D36" s="24">
        <v>84</v>
      </c>
      <c r="E36" s="24">
        <v>13</v>
      </c>
      <c r="F36" s="24">
        <v>28</v>
      </c>
      <c r="G36" s="24">
        <v>12</v>
      </c>
      <c r="H36" s="24">
        <v>14</v>
      </c>
      <c r="I36" s="24">
        <v>1</v>
      </c>
      <c r="J36" s="24">
        <v>0</v>
      </c>
      <c r="K36" s="24">
        <v>3</v>
      </c>
    </row>
    <row r="37" spans="1:11">
      <c r="A37" s="23" t="s">
        <v>148</v>
      </c>
      <c r="B37" s="24">
        <v>103</v>
      </c>
      <c r="C37" s="24">
        <v>57</v>
      </c>
      <c r="D37" s="24">
        <v>95</v>
      </c>
      <c r="E37" s="24">
        <v>16</v>
      </c>
      <c r="F37" s="24">
        <v>35</v>
      </c>
      <c r="G37" s="24">
        <v>17</v>
      </c>
      <c r="H37" s="24">
        <v>16</v>
      </c>
      <c r="I37" s="24">
        <v>3</v>
      </c>
      <c r="J37" s="24">
        <v>0</v>
      </c>
      <c r="K37" s="24">
        <v>2</v>
      </c>
    </row>
    <row r="38" spans="1:11">
      <c r="A38" s="23" t="s">
        <v>149</v>
      </c>
      <c r="B38" s="24">
        <v>830</v>
      </c>
      <c r="C38" s="24">
        <v>387</v>
      </c>
      <c r="D38" s="24">
        <v>753</v>
      </c>
      <c r="E38" s="24">
        <v>98</v>
      </c>
      <c r="F38" s="24">
        <v>248</v>
      </c>
      <c r="G38" s="24">
        <v>121</v>
      </c>
      <c r="H38" s="24">
        <v>98</v>
      </c>
      <c r="I38" s="24">
        <v>22</v>
      </c>
      <c r="J38" s="24">
        <v>1</v>
      </c>
      <c r="K38" s="24">
        <v>15</v>
      </c>
    </row>
    <row r="39" spans="1:11">
      <c r="A39" s="23" t="s">
        <v>150</v>
      </c>
      <c r="B39" s="24">
        <v>1065</v>
      </c>
      <c r="C39" s="24">
        <v>470</v>
      </c>
      <c r="D39" s="24">
        <v>979</v>
      </c>
      <c r="E39" s="24">
        <v>103</v>
      </c>
      <c r="F39" s="24">
        <v>328</v>
      </c>
      <c r="G39" s="24">
        <v>147</v>
      </c>
      <c r="H39" s="24">
        <v>114</v>
      </c>
      <c r="I39" s="24">
        <v>36</v>
      </c>
      <c r="J39" s="24">
        <v>4</v>
      </c>
      <c r="K39" s="24">
        <v>13</v>
      </c>
    </row>
    <row r="40" spans="1:11">
      <c r="A40" s="23" t="s">
        <v>151</v>
      </c>
      <c r="B40" s="24">
        <v>1389</v>
      </c>
      <c r="C40" s="24">
        <v>606</v>
      </c>
      <c r="D40" s="24">
        <v>1238</v>
      </c>
      <c r="E40" s="24">
        <v>135</v>
      </c>
      <c r="F40" s="24">
        <v>389</v>
      </c>
      <c r="G40" s="24">
        <v>178</v>
      </c>
      <c r="H40" s="24">
        <v>154</v>
      </c>
      <c r="I40" s="24">
        <v>48</v>
      </c>
      <c r="J40" s="24">
        <v>7</v>
      </c>
      <c r="K40" s="24">
        <v>16</v>
      </c>
    </row>
    <row r="41" spans="1:11">
      <c r="A41" s="23" t="s">
        <v>152</v>
      </c>
      <c r="B41" s="24">
        <v>65</v>
      </c>
      <c r="C41" s="24">
        <v>34</v>
      </c>
      <c r="D41" s="24">
        <v>55</v>
      </c>
      <c r="E41" s="24">
        <v>10</v>
      </c>
      <c r="F41" s="24">
        <v>14</v>
      </c>
      <c r="G41" s="24">
        <v>6</v>
      </c>
      <c r="H41" s="24">
        <v>9</v>
      </c>
      <c r="I41" s="24">
        <v>12</v>
      </c>
      <c r="J41" s="24">
        <v>1</v>
      </c>
      <c r="K41" s="24">
        <v>0</v>
      </c>
    </row>
    <row r="42" spans="1:11">
      <c r="A42" s="23" t="s">
        <v>128</v>
      </c>
      <c r="B42" s="24">
        <v>22</v>
      </c>
      <c r="C42" s="24">
        <v>11</v>
      </c>
      <c r="D42" s="24">
        <v>16</v>
      </c>
      <c r="E42" s="24">
        <v>4</v>
      </c>
      <c r="F42" s="24">
        <v>4</v>
      </c>
      <c r="G42" s="24">
        <v>0</v>
      </c>
      <c r="H42" s="24">
        <v>0</v>
      </c>
      <c r="I42" s="24">
        <v>1</v>
      </c>
      <c r="J42" s="24">
        <v>0</v>
      </c>
      <c r="K42" s="24">
        <v>1</v>
      </c>
    </row>
    <row r="43" spans="1:11">
      <c r="A43" s="8" t="s">
        <v>153</v>
      </c>
      <c r="B43" s="8"/>
      <c r="C43" s="8"/>
      <c r="D43" s="8"/>
      <c r="E43" s="8"/>
      <c r="F43" s="8"/>
      <c r="G43" s="8"/>
      <c r="H43" s="8"/>
      <c r="I43" s="8"/>
      <c r="J43" s="8"/>
      <c r="K43" s="8"/>
    </row>
    <row r="44" spans="1:11">
      <c r="A44" s="23" t="s">
        <v>154</v>
      </c>
      <c r="B44" s="24">
        <v>883</v>
      </c>
      <c r="C44" s="24">
        <v>434</v>
      </c>
      <c r="D44" s="24">
        <v>808</v>
      </c>
      <c r="E44" s="24">
        <v>109</v>
      </c>
      <c r="F44" s="24">
        <v>270</v>
      </c>
      <c r="G44" s="24">
        <v>137</v>
      </c>
      <c r="H44" s="24">
        <v>105</v>
      </c>
      <c r="I44" s="24">
        <v>24</v>
      </c>
      <c r="J44" s="24">
        <v>3</v>
      </c>
      <c r="K44" s="24">
        <v>11</v>
      </c>
    </row>
    <row r="45" spans="1:11">
      <c r="A45" s="23" t="s">
        <v>155</v>
      </c>
      <c r="B45" s="24">
        <v>794</v>
      </c>
      <c r="C45" s="24">
        <v>410</v>
      </c>
      <c r="D45" s="24">
        <v>732</v>
      </c>
      <c r="E45" s="24">
        <v>115</v>
      </c>
      <c r="F45" s="24">
        <v>220</v>
      </c>
      <c r="G45" s="24">
        <v>126</v>
      </c>
      <c r="H45" s="24">
        <v>103</v>
      </c>
      <c r="I45" s="24">
        <v>24</v>
      </c>
      <c r="J45" s="24">
        <v>3</v>
      </c>
      <c r="K45" s="24">
        <v>5</v>
      </c>
    </row>
    <row r="46" spans="1:11">
      <c r="A46" s="23" t="s">
        <v>156</v>
      </c>
      <c r="B46" s="24">
        <v>619</v>
      </c>
      <c r="C46" s="24">
        <v>318</v>
      </c>
      <c r="D46" s="24">
        <v>557</v>
      </c>
      <c r="E46" s="24">
        <v>101</v>
      </c>
      <c r="F46" s="24">
        <v>169</v>
      </c>
      <c r="G46" s="24">
        <v>72</v>
      </c>
      <c r="H46" s="24">
        <v>83</v>
      </c>
      <c r="I46" s="24">
        <v>28</v>
      </c>
      <c r="J46" s="24">
        <v>3</v>
      </c>
      <c r="K46" s="24">
        <v>4</v>
      </c>
    </row>
    <row r="47" spans="1:11">
      <c r="A47" s="23" t="s">
        <v>157</v>
      </c>
      <c r="B47" s="24">
        <v>334</v>
      </c>
      <c r="C47" s="24">
        <v>171</v>
      </c>
      <c r="D47" s="24">
        <v>313</v>
      </c>
      <c r="E47" s="24">
        <v>47</v>
      </c>
      <c r="F47" s="24">
        <v>92</v>
      </c>
      <c r="G47" s="24">
        <v>42</v>
      </c>
      <c r="H47" s="24">
        <v>40</v>
      </c>
      <c r="I47" s="24">
        <v>18</v>
      </c>
      <c r="J47" s="24">
        <v>0</v>
      </c>
      <c r="K47" s="24">
        <v>2</v>
      </c>
    </row>
    <row r="48" spans="1:11">
      <c r="A48" s="23" t="s">
        <v>158</v>
      </c>
      <c r="B48" s="24">
        <v>974</v>
      </c>
      <c r="C48" s="24">
        <v>435</v>
      </c>
      <c r="D48" s="24">
        <v>902</v>
      </c>
      <c r="E48" s="24">
        <v>107</v>
      </c>
      <c r="F48" s="24">
        <v>282</v>
      </c>
      <c r="G48" s="24">
        <v>142</v>
      </c>
      <c r="H48" s="24">
        <v>109</v>
      </c>
      <c r="I48" s="24">
        <v>30</v>
      </c>
      <c r="J48" s="24">
        <v>3</v>
      </c>
      <c r="K48" s="24">
        <v>7</v>
      </c>
    </row>
    <row r="49" spans="1:11">
      <c r="A49" s="23" t="s">
        <v>159</v>
      </c>
      <c r="B49" s="24">
        <v>670</v>
      </c>
      <c r="C49" s="24">
        <v>295</v>
      </c>
      <c r="D49" s="24">
        <v>613</v>
      </c>
      <c r="E49" s="24">
        <v>83</v>
      </c>
      <c r="F49" s="24">
        <v>217</v>
      </c>
      <c r="G49" s="24">
        <v>100</v>
      </c>
      <c r="H49" s="24">
        <v>83</v>
      </c>
      <c r="I49" s="24">
        <v>26</v>
      </c>
      <c r="J49" s="24">
        <v>5</v>
      </c>
      <c r="K49" s="24">
        <v>2</v>
      </c>
    </row>
    <row r="50" spans="1:11">
      <c r="A50" s="23" t="s">
        <v>160</v>
      </c>
      <c r="B50" s="24">
        <v>805</v>
      </c>
      <c r="C50" s="24">
        <v>344</v>
      </c>
      <c r="D50" s="24">
        <v>750</v>
      </c>
      <c r="E50" s="24">
        <v>85</v>
      </c>
      <c r="F50" s="24">
        <v>250</v>
      </c>
      <c r="G50" s="24">
        <v>113</v>
      </c>
      <c r="H50" s="24">
        <v>100</v>
      </c>
      <c r="I50" s="24">
        <v>26</v>
      </c>
      <c r="J50" s="24">
        <v>1</v>
      </c>
      <c r="K50" s="24">
        <v>7</v>
      </c>
    </row>
    <row r="51" spans="1:11">
      <c r="A51" s="23" t="s">
        <v>161</v>
      </c>
      <c r="B51" s="24">
        <v>319</v>
      </c>
      <c r="C51" s="24">
        <v>152</v>
      </c>
      <c r="D51" s="24">
        <v>300</v>
      </c>
      <c r="E51" s="24">
        <v>45</v>
      </c>
      <c r="F51" s="24">
        <v>126</v>
      </c>
      <c r="G51" s="24">
        <v>68</v>
      </c>
      <c r="H51" s="24">
        <v>55</v>
      </c>
      <c r="I51" s="24">
        <v>11</v>
      </c>
      <c r="J51" s="24">
        <v>0</v>
      </c>
      <c r="K51" s="24">
        <v>3</v>
      </c>
    </row>
    <row r="52" spans="1:11">
      <c r="A52" s="23" t="s">
        <v>162</v>
      </c>
      <c r="B52" s="24">
        <v>837</v>
      </c>
      <c r="C52" s="24">
        <v>371</v>
      </c>
      <c r="D52" s="24">
        <v>769</v>
      </c>
      <c r="E52" s="24">
        <v>89</v>
      </c>
      <c r="F52" s="24">
        <v>260</v>
      </c>
      <c r="G52" s="24">
        <v>133</v>
      </c>
      <c r="H52" s="24">
        <v>102</v>
      </c>
      <c r="I52" s="24">
        <v>27</v>
      </c>
      <c r="J52" s="24">
        <v>1</v>
      </c>
      <c r="K52" s="24">
        <v>5</v>
      </c>
    </row>
    <row r="53" spans="1:11">
      <c r="A53" s="23" t="s">
        <v>152</v>
      </c>
      <c r="B53" s="24">
        <v>34</v>
      </c>
      <c r="C53" s="24">
        <v>15</v>
      </c>
      <c r="D53" s="24">
        <v>27</v>
      </c>
      <c r="E53" s="24">
        <v>2</v>
      </c>
      <c r="F53" s="24">
        <v>6</v>
      </c>
      <c r="G53" s="24">
        <v>2</v>
      </c>
      <c r="H53" s="24">
        <v>2</v>
      </c>
      <c r="I53" s="24">
        <v>10</v>
      </c>
      <c r="J53" s="24">
        <v>1</v>
      </c>
      <c r="K53" s="24">
        <v>1</v>
      </c>
    </row>
    <row r="54" spans="1:11">
      <c r="A54" s="23" t="s">
        <v>163</v>
      </c>
      <c r="B54" s="24">
        <v>25</v>
      </c>
      <c r="C54" s="24">
        <v>7</v>
      </c>
      <c r="D54" s="24">
        <v>21</v>
      </c>
      <c r="E54" s="24">
        <v>0</v>
      </c>
      <c r="F54" s="24">
        <v>10</v>
      </c>
      <c r="G54" s="24">
        <v>4</v>
      </c>
      <c r="H54" s="24">
        <v>3</v>
      </c>
      <c r="I54" s="24">
        <v>2</v>
      </c>
      <c r="J54" s="24">
        <v>0</v>
      </c>
      <c r="K54" s="24">
        <v>1</v>
      </c>
    </row>
    <row r="55" spans="1:11">
      <c r="A55" s="23" t="s">
        <v>128</v>
      </c>
      <c r="B55" s="24">
        <v>20</v>
      </c>
      <c r="C55" s="24">
        <v>11</v>
      </c>
      <c r="D55" s="24">
        <v>14</v>
      </c>
      <c r="E55" s="24">
        <v>3</v>
      </c>
      <c r="F55" s="24">
        <v>3</v>
      </c>
      <c r="G55" s="24">
        <v>0</v>
      </c>
      <c r="H55" s="24">
        <v>0</v>
      </c>
      <c r="I55" s="24">
        <v>1</v>
      </c>
      <c r="J55" s="24">
        <v>0</v>
      </c>
      <c r="K55" s="24">
        <v>2</v>
      </c>
    </row>
    <row r="56" spans="1:11">
      <c r="A56" s="8" t="s">
        <v>164</v>
      </c>
      <c r="B56" s="8"/>
      <c r="C56" s="8"/>
      <c r="D56" s="8"/>
      <c r="E56" s="8"/>
      <c r="F56" s="8"/>
      <c r="G56" s="8"/>
      <c r="H56" s="8"/>
      <c r="I56" s="8"/>
      <c r="J56" s="8"/>
      <c r="K56" s="8"/>
    </row>
    <row r="57" spans="1:11">
      <c r="A57" s="23" t="s">
        <v>165</v>
      </c>
      <c r="B57" s="24">
        <v>149</v>
      </c>
      <c r="C57" s="24">
        <v>69</v>
      </c>
      <c r="D57" s="24">
        <v>135</v>
      </c>
      <c r="E57" s="24">
        <v>13</v>
      </c>
      <c r="F57" s="24">
        <v>61</v>
      </c>
      <c r="G57" s="24">
        <v>37</v>
      </c>
      <c r="H57" s="24">
        <v>25</v>
      </c>
      <c r="I57" s="24">
        <v>6</v>
      </c>
      <c r="J57" s="24">
        <v>0</v>
      </c>
      <c r="K57" s="24">
        <v>2</v>
      </c>
    </row>
    <row r="58" spans="1:11">
      <c r="A58" s="23" t="s">
        <v>166</v>
      </c>
      <c r="B58" s="24">
        <v>657</v>
      </c>
      <c r="C58" s="24">
        <v>262</v>
      </c>
      <c r="D58" s="24">
        <v>596</v>
      </c>
      <c r="E58" s="24">
        <v>66</v>
      </c>
      <c r="F58" s="24">
        <v>188</v>
      </c>
      <c r="G58" s="24">
        <v>92</v>
      </c>
      <c r="H58" s="24">
        <v>64</v>
      </c>
      <c r="I58" s="24">
        <v>21</v>
      </c>
      <c r="J58" s="24">
        <v>3</v>
      </c>
      <c r="K58" s="24">
        <v>8</v>
      </c>
    </row>
    <row r="59" spans="1:11">
      <c r="A59" s="23" t="s">
        <v>167</v>
      </c>
      <c r="B59" s="24">
        <v>572</v>
      </c>
      <c r="C59" s="24">
        <v>263</v>
      </c>
      <c r="D59" s="24">
        <v>504</v>
      </c>
      <c r="E59" s="24">
        <v>63</v>
      </c>
      <c r="F59" s="24">
        <v>143</v>
      </c>
      <c r="G59" s="24">
        <v>58</v>
      </c>
      <c r="H59" s="24">
        <v>62</v>
      </c>
      <c r="I59" s="24">
        <v>18</v>
      </c>
      <c r="J59" s="24">
        <v>2</v>
      </c>
      <c r="K59" s="24">
        <v>12</v>
      </c>
    </row>
    <row r="60" spans="1:11">
      <c r="A60" s="23" t="s">
        <v>168</v>
      </c>
      <c r="B60" s="24">
        <v>181</v>
      </c>
      <c r="C60" s="24">
        <v>90</v>
      </c>
      <c r="D60" s="24">
        <v>156</v>
      </c>
      <c r="E60" s="24">
        <v>15</v>
      </c>
      <c r="F60" s="24">
        <v>31</v>
      </c>
      <c r="G60" s="24">
        <v>13</v>
      </c>
      <c r="H60" s="24">
        <v>14</v>
      </c>
      <c r="I60" s="24">
        <v>11</v>
      </c>
      <c r="J60" s="24">
        <v>3</v>
      </c>
      <c r="K60" s="24">
        <v>0</v>
      </c>
    </row>
    <row r="61" spans="1:11">
      <c r="A61" s="23" t="s">
        <v>169</v>
      </c>
      <c r="B61" s="24">
        <v>40</v>
      </c>
      <c r="C61" s="24">
        <v>19</v>
      </c>
      <c r="D61" s="24">
        <v>29</v>
      </c>
      <c r="E61" s="24">
        <v>4</v>
      </c>
      <c r="F61" s="24">
        <v>9</v>
      </c>
      <c r="G61" s="24">
        <v>3</v>
      </c>
      <c r="H61" s="24">
        <v>4</v>
      </c>
      <c r="I61" s="24">
        <v>1</v>
      </c>
      <c r="J61" s="24">
        <v>0</v>
      </c>
      <c r="K61" s="24">
        <v>0</v>
      </c>
    </row>
    <row r="62" spans="1:11">
      <c r="A62" s="23" t="s">
        <v>128</v>
      </c>
      <c r="B62" s="24">
        <v>12</v>
      </c>
      <c r="C62" s="24">
        <v>5</v>
      </c>
      <c r="D62" s="24">
        <v>9</v>
      </c>
      <c r="E62" s="24">
        <v>1</v>
      </c>
      <c r="F62" s="24">
        <v>3</v>
      </c>
      <c r="G62" s="24">
        <v>0</v>
      </c>
      <c r="H62" s="24">
        <v>2</v>
      </c>
      <c r="I62" s="24">
        <v>0</v>
      </c>
      <c r="J62" s="24">
        <v>0</v>
      </c>
      <c r="K62" s="24">
        <v>1</v>
      </c>
    </row>
    <row r="63" spans="1:11">
      <c r="A63" s="8" t="s">
        <v>170</v>
      </c>
      <c r="B63" s="8"/>
      <c r="C63" s="8"/>
      <c r="D63" s="8"/>
      <c r="E63" s="8"/>
      <c r="F63" s="8"/>
      <c r="G63" s="8"/>
      <c r="H63" s="8"/>
      <c r="I63" s="8"/>
      <c r="J63" s="8"/>
      <c r="K63" s="8"/>
    </row>
    <row r="64" spans="1:11">
      <c r="A64" s="23" t="s">
        <v>171</v>
      </c>
      <c r="B64" s="24">
        <v>195</v>
      </c>
      <c r="C64" s="24">
        <v>91</v>
      </c>
      <c r="D64" s="24">
        <v>167</v>
      </c>
      <c r="E64" s="24">
        <v>24</v>
      </c>
      <c r="F64" s="24">
        <v>46</v>
      </c>
      <c r="G64" s="24">
        <v>24</v>
      </c>
      <c r="H64" s="24">
        <v>24</v>
      </c>
      <c r="I64" s="24">
        <v>14</v>
      </c>
      <c r="J64" s="24">
        <v>1</v>
      </c>
      <c r="K64" s="24">
        <v>3</v>
      </c>
    </row>
    <row r="65" spans="1:11">
      <c r="A65" s="23" t="s">
        <v>172</v>
      </c>
      <c r="B65" s="24">
        <v>498</v>
      </c>
      <c r="C65" s="24">
        <v>221</v>
      </c>
      <c r="D65" s="24">
        <v>450</v>
      </c>
      <c r="E65" s="24">
        <v>53</v>
      </c>
      <c r="F65" s="24">
        <v>114</v>
      </c>
      <c r="G65" s="24">
        <v>49</v>
      </c>
      <c r="H65" s="24">
        <v>48</v>
      </c>
      <c r="I65" s="24">
        <v>17</v>
      </c>
      <c r="J65" s="24">
        <v>1</v>
      </c>
      <c r="K65" s="24">
        <v>7</v>
      </c>
    </row>
    <row r="66" spans="1:11">
      <c r="A66" s="23" t="s">
        <v>173</v>
      </c>
      <c r="B66" s="24">
        <v>651</v>
      </c>
      <c r="C66" s="24">
        <v>262</v>
      </c>
      <c r="D66" s="24">
        <v>584</v>
      </c>
      <c r="E66" s="24">
        <v>54</v>
      </c>
      <c r="F66" s="24">
        <v>183</v>
      </c>
      <c r="G66" s="24">
        <v>80</v>
      </c>
      <c r="H66" s="24">
        <v>70</v>
      </c>
      <c r="I66" s="24">
        <v>17</v>
      </c>
      <c r="J66" s="24">
        <v>5</v>
      </c>
      <c r="K66" s="24">
        <v>8</v>
      </c>
    </row>
    <row r="67" spans="1:11">
      <c r="A67" s="23" t="s">
        <v>174</v>
      </c>
      <c r="B67" s="24">
        <v>250</v>
      </c>
      <c r="C67" s="24">
        <v>127</v>
      </c>
      <c r="D67" s="24">
        <v>215</v>
      </c>
      <c r="E67" s="24">
        <v>30</v>
      </c>
      <c r="F67" s="24">
        <v>88</v>
      </c>
      <c r="G67" s="24">
        <v>50</v>
      </c>
      <c r="H67" s="24">
        <v>27</v>
      </c>
      <c r="I67" s="24">
        <v>9</v>
      </c>
      <c r="J67" s="24">
        <v>1</v>
      </c>
      <c r="K67" s="24">
        <v>3</v>
      </c>
    </row>
    <row r="68" spans="1:11">
      <c r="A68" s="23" t="s">
        <v>128</v>
      </c>
      <c r="B68" s="24">
        <v>17</v>
      </c>
      <c r="C68" s="24">
        <v>7</v>
      </c>
      <c r="D68" s="24">
        <v>13</v>
      </c>
      <c r="E68" s="24">
        <v>1</v>
      </c>
      <c r="F68" s="24">
        <v>4</v>
      </c>
      <c r="G68" s="24">
        <v>0</v>
      </c>
      <c r="H68" s="24">
        <v>2</v>
      </c>
      <c r="I68" s="24">
        <v>0</v>
      </c>
      <c r="J68" s="24">
        <v>0</v>
      </c>
      <c r="K68" s="24">
        <v>2</v>
      </c>
    </row>
    <row r="69" spans="1:11">
      <c r="A69" s="8" t="s">
        <v>175</v>
      </c>
      <c r="B69" s="8"/>
      <c r="C69" s="8"/>
      <c r="D69" s="8"/>
      <c r="E69" s="8"/>
      <c r="F69" s="8"/>
      <c r="G69" s="8"/>
      <c r="H69" s="8"/>
      <c r="I69" s="8"/>
      <c r="J69" s="8"/>
      <c r="K69" s="8"/>
    </row>
    <row r="70" spans="1:11">
      <c r="A70" s="23" t="s">
        <v>176</v>
      </c>
      <c r="B70" s="24">
        <v>295</v>
      </c>
      <c r="C70" s="24">
        <v>125</v>
      </c>
      <c r="D70" s="24">
        <v>277</v>
      </c>
      <c r="E70" s="24">
        <v>34</v>
      </c>
      <c r="F70" s="24">
        <v>102</v>
      </c>
      <c r="G70" s="24">
        <v>46</v>
      </c>
      <c r="H70" s="24">
        <v>32</v>
      </c>
      <c r="I70" s="24">
        <v>5</v>
      </c>
      <c r="J70" s="24">
        <v>0</v>
      </c>
      <c r="K70" s="24">
        <v>1</v>
      </c>
    </row>
    <row r="71" spans="1:11">
      <c r="A71" s="23" t="s">
        <v>177</v>
      </c>
      <c r="B71" s="24">
        <v>504</v>
      </c>
      <c r="C71" s="24">
        <v>213</v>
      </c>
      <c r="D71" s="24">
        <v>466</v>
      </c>
      <c r="E71" s="24">
        <v>46</v>
      </c>
      <c r="F71" s="24">
        <v>151</v>
      </c>
      <c r="G71" s="24">
        <v>73</v>
      </c>
      <c r="H71" s="24">
        <v>57</v>
      </c>
      <c r="I71" s="24">
        <v>10</v>
      </c>
      <c r="J71" s="24">
        <v>3</v>
      </c>
      <c r="K71" s="24">
        <v>8</v>
      </c>
    </row>
    <row r="72" spans="1:11">
      <c r="A72" s="23" t="s">
        <v>178</v>
      </c>
      <c r="B72" s="24">
        <v>129</v>
      </c>
      <c r="C72" s="24">
        <v>62</v>
      </c>
      <c r="D72" s="24">
        <v>114</v>
      </c>
      <c r="E72" s="24">
        <v>25</v>
      </c>
      <c r="F72" s="24">
        <v>41</v>
      </c>
      <c r="G72" s="24">
        <v>35</v>
      </c>
      <c r="H72" s="24">
        <v>27</v>
      </c>
      <c r="I72" s="24">
        <v>3</v>
      </c>
      <c r="J72" s="24">
        <v>0</v>
      </c>
      <c r="K72" s="24">
        <v>4</v>
      </c>
    </row>
    <row r="73" spans="1:11">
      <c r="A73" s="23" t="s">
        <v>179</v>
      </c>
      <c r="B73" s="24">
        <v>99</v>
      </c>
      <c r="C73" s="24">
        <v>45</v>
      </c>
      <c r="D73" s="24">
        <v>92</v>
      </c>
      <c r="E73" s="24">
        <v>11</v>
      </c>
      <c r="F73" s="24">
        <v>37</v>
      </c>
      <c r="G73" s="24">
        <v>23</v>
      </c>
      <c r="H73" s="24">
        <v>23</v>
      </c>
      <c r="I73" s="24">
        <v>4</v>
      </c>
      <c r="J73" s="24">
        <v>0</v>
      </c>
      <c r="K73" s="24">
        <v>1</v>
      </c>
    </row>
    <row r="74" spans="1:11">
      <c r="A74" s="23" t="s">
        <v>180</v>
      </c>
      <c r="B74" s="24">
        <v>216</v>
      </c>
      <c r="C74" s="24">
        <v>115</v>
      </c>
      <c r="D74" s="24">
        <v>196</v>
      </c>
      <c r="E74" s="24">
        <v>35</v>
      </c>
      <c r="F74" s="24">
        <v>80</v>
      </c>
      <c r="G74" s="24">
        <v>55</v>
      </c>
      <c r="H74" s="24">
        <v>34</v>
      </c>
      <c r="I74" s="24">
        <v>4</v>
      </c>
      <c r="J74" s="24">
        <v>0</v>
      </c>
      <c r="K74" s="24">
        <v>2</v>
      </c>
    </row>
    <row r="75" spans="1:11">
      <c r="A75" s="23" t="s">
        <v>181</v>
      </c>
      <c r="B75" s="24">
        <v>137</v>
      </c>
      <c r="C75" s="24">
        <v>66</v>
      </c>
      <c r="D75" s="24">
        <v>122</v>
      </c>
      <c r="E75" s="24">
        <v>26</v>
      </c>
      <c r="F75" s="24">
        <v>61</v>
      </c>
      <c r="G75" s="24">
        <v>35</v>
      </c>
      <c r="H75" s="24">
        <v>19</v>
      </c>
      <c r="I75" s="24">
        <v>5</v>
      </c>
      <c r="J75" s="24">
        <v>0</v>
      </c>
      <c r="K75" s="24">
        <v>2</v>
      </c>
    </row>
    <row r="76" spans="1:11">
      <c r="A76" s="23" t="s">
        <v>182</v>
      </c>
      <c r="B76" s="24">
        <v>47</v>
      </c>
      <c r="C76" s="24">
        <v>26</v>
      </c>
      <c r="D76" s="24">
        <v>42</v>
      </c>
      <c r="E76" s="24">
        <v>13</v>
      </c>
      <c r="F76" s="24">
        <v>20</v>
      </c>
      <c r="G76" s="24">
        <v>15</v>
      </c>
      <c r="H76" s="24">
        <v>9</v>
      </c>
      <c r="I76" s="24">
        <v>2</v>
      </c>
      <c r="J76" s="24">
        <v>0</v>
      </c>
      <c r="K76" s="24">
        <v>1</v>
      </c>
    </row>
    <row r="77" spans="1:11">
      <c r="A77" s="23" t="s">
        <v>183</v>
      </c>
      <c r="B77" s="24">
        <v>54</v>
      </c>
      <c r="C77" s="24">
        <v>22</v>
      </c>
      <c r="D77" s="24">
        <v>50</v>
      </c>
      <c r="E77" s="24">
        <v>5</v>
      </c>
      <c r="F77" s="24">
        <v>35</v>
      </c>
      <c r="G77" s="24">
        <v>17</v>
      </c>
      <c r="H77" s="24">
        <v>11</v>
      </c>
      <c r="I77" s="24">
        <v>1</v>
      </c>
      <c r="J77" s="24">
        <v>0</v>
      </c>
      <c r="K77" s="24">
        <v>0</v>
      </c>
    </row>
    <row r="78" spans="1:11">
      <c r="A78" s="23" t="s">
        <v>184</v>
      </c>
      <c r="B78" s="24">
        <v>400</v>
      </c>
      <c r="C78" s="24">
        <v>180</v>
      </c>
      <c r="D78" s="24">
        <v>359</v>
      </c>
      <c r="E78" s="24">
        <v>47</v>
      </c>
      <c r="F78" s="24">
        <v>148</v>
      </c>
      <c r="G78" s="24">
        <v>82</v>
      </c>
      <c r="H78" s="24">
        <v>57</v>
      </c>
      <c r="I78" s="24">
        <v>11</v>
      </c>
      <c r="J78" s="24">
        <v>2</v>
      </c>
      <c r="K78" s="24">
        <v>7</v>
      </c>
    </row>
    <row r="79" spans="1:11">
      <c r="A79" s="23" t="s">
        <v>185</v>
      </c>
      <c r="B79" s="24">
        <v>199</v>
      </c>
      <c r="C79" s="24">
        <v>84</v>
      </c>
      <c r="D79" s="24">
        <v>179</v>
      </c>
      <c r="E79" s="24">
        <v>29</v>
      </c>
      <c r="F79" s="24">
        <v>82</v>
      </c>
      <c r="G79" s="24">
        <v>46</v>
      </c>
      <c r="H79" s="24">
        <v>34</v>
      </c>
      <c r="I79" s="24">
        <v>7</v>
      </c>
      <c r="J79" s="24">
        <v>0</v>
      </c>
      <c r="K79" s="24">
        <v>4</v>
      </c>
    </row>
    <row r="80" spans="1:11">
      <c r="A80" s="23" t="s">
        <v>152</v>
      </c>
      <c r="B80" s="24">
        <v>109</v>
      </c>
      <c r="C80" s="24">
        <v>40</v>
      </c>
      <c r="D80" s="24">
        <v>92</v>
      </c>
      <c r="E80" s="24">
        <v>12</v>
      </c>
      <c r="F80" s="24">
        <v>27</v>
      </c>
      <c r="G80" s="24">
        <v>14</v>
      </c>
      <c r="H80" s="24">
        <v>8</v>
      </c>
      <c r="I80" s="24">
        <v>18</v>
      </c>
      <c r="J80" s="24">
        <v>0</v>
      </c>
      <c r="K80" s="24">
        <v>2</v>
      </c>
    </row>
    <row r="81" spans="1:11">
      <c r="A81" s="23" t="s">
        <v>186</v>
      </c>
      <c r="B81" s="24">
        <v>529</v>
      </c>
      <c r="C81" s="24">
        <v>255</v>
      </c>
      <c r="D81" s="24">
        <v>457</v>
      </c>
      <c r="E81" s="24">
        <v>57</v>
      </c>
      <c r="F81" s="24">
        <v>102</v>
      </c>
      <c r="G81" s="24">
        <v>45</v>
      </c>
      <c r="H81" s="24">
        <v>55</v>
      </c>
      <c r="I81" s="24">
        <v>24</v>
      </c>
      <c r="J81" s="24">
        <v>4</v>
      </c>
      <c r="K81" s="24">
        <v>4</v>
      </c>
    </row>
    <row r="82" spans="1:11">
      <c r="A82" s="23" t="s">
        <v>128</v>
      </c>
      <c r="B82" s="24">
        <v>11</v>
      </c>
      <c r="C82" s="24">
        <v>5</v>
      </c>
      <c r="D82" s="24">
        <v>6</v>
      </c>
      <c r="E82" s="24">
        <v>1</v>
      </c>
      <c r="F82" s="24">
        <v>4</v>
      </c>
      <c r="G82" s="24">
        <v>0</v>
      </c>
      <c r="H82" s="24">
        <v>0</v>
      </c>
      <c r="I82" s="24">
        <v>0</v>
      </c>
      <c r="J82" s="24">
        <v>0</v>
      </c>
      <c r="K82" s="24">
        <v>2</v>
      </c>
    </row>
    <row r="83" spans="1:11">
      <c r="A83" s="8" t="s">
        <v>187</v>
      </c>
      <c r="B83" s="8"/>
      <c r="C83" s="8"/>
      <c r="D83" s="8"/>
      <c r="E83" s="8"/>
      <c r="F83" s="8"/>
      <c r="G83" s="8"/>
      <c r="H83" s="8"/>
      <c r="I83" s="8"/>
      <c r="J83" s="8"/>
      <c r="K83" s="8"/>
    </row>
    <row r="84" spans="1:11">
      <c r="A84" s="23" t="s">
        <v>188</v>
      </c>
      <c r="B84" s="24">
        <v>1325</v>
      </c>
      <c r="C84" s="24">
        <v>591</v>
      </c>
      <c r="D84" s="24">
        <v>1178</v>
      </c>
      <c r="E84" s="24">
        <v>132</v>
      </c>
      <c r="F84" s="24">
        <v>378</v>
      </c>
      <c r="G84" s="24">
        <v>185</v>
      </c>
      <c r="H84" s="24">
        <v>148</v>
      </c>
      <c r="I84" s="24">
        <v>42</v>
      </c>
      <c r="J84" s="24">
        <v>4</v>
      </c>
      <c r="K84" s="24">
        <v>19</v>
      </c>
    </row>
    <row r="85" spans="1:11">
      <c r="A85" s="23" t="s">
        <v>189</v>
      </c>
      <c r="B85" s="24">
        <v>117</v>
      </c>
      <c r="C85" s="24">
        <v>41</v>
      </c>
      <c r="D85" s="24">
        <v>110</v>
      </c>
      <c r="E85" s="24">
        <v>6</v>
      </c>
      <c r="F85" s="24">
        <v>30</v>
      </c>
      <c r="G85" s="24">
        <v>10</v>
      </c>
      <c r="H85" s="24">
        <v>5</v>
      </c>
      <c r="I85" s="24">
        <v>4</v>
      </c>
      <c r="J85" s="24">
        <v>0</v>
      </c>
      <c r="K85" s="24">
        <v>0</v>
      </c>
    </row>
    <row r="86" spans="1:11">
      <c r="A86" s="23" t="s">
        <v>190</v>
      </c>
      <c r="B86" s="24">
        <v>28</v>
      </c>
      <c r="C86" s="24">
        <v>12</v>
      </c>
      <c r="D86" s="24">
        <v>23</v>
      </c>
      <c r="E86" s="24">
        <v>1</v>
      </c>
      <c r="F86" s="24">
        <v>6</v>
      </c>
      <c r="G86" s="24">
        <v>1</v>
      </c>
      <c r="H86" s="24">
        <v>3</v>
      </c>
      <c r="I86" s="24">
        <v>2</v>
      </c>
      <c r="J86" s="24">
        <v>1</v>
      </c>
      <c r="K86" s="24">
        <v>1</v>
      </c>
    </row>
    <row r="87" spans="1:11">
      <c r="A87" s="23" t="s">
        <v>191</v>
      </c>
      <c r="B87" s="24">
        <v>58</v>
      </c>
      <c r="C87" s="24">
        <v>25</v>
      </c>
      <c r="D87" s="24">
        <v>49</v>
      </c>
      <c r="E87" s="24">
        <v>10</v>
      </c>
      <c r="F87" s="24">
        <v>9</v>
      </c>
      <c r="G87" s="24">
        <v>3</v>
      </c>
      <c r="H87" s="24">
        <v>10</v>
      </c>
      <c r="I87" s="24">
        <v>2</v>
      </c>
      <c r="J87" s="24">
        <v>2</v>
      </c>
      <c r="K87" s="24">
        <v>1</v>
      </c>
    </row>
    <row r="88" spans="1:11">
      <c r="A88" s="23" t="s">
        <v>192</v>
      </c>
      <c r="B88" s="24">
        <v>54</v>
      </c>
      <c r="C88" s="24">
        <v>28</v>
      </c>
      <c r="D88" s="24">
        <v>45</v>
      </c>
      <c r="E88" s="24">
        <v>10</v>
      </c>
      <c r="F88" s="24">
        <v>8</v>
      </c>
      <c r="G88" s="24">
        <v>4</v>
      </c>
      <c r="H88" s="24">
        <v>5</v>
      </c>
      <c r="I88" s="24">
        <v>6</v>
      </c>
      <c r="J88" s="24">
        <v>0</v>
      </c>
      <c r="K88" s="24">
        <v>1</v>
      </c>
    </row>
    <row r="89" spans="1:11">
      <c r="A89" s="23" t="s">
        <v>193</v>
      </c>
      <c r="B89" s="24">
        <v>5</v>
      </c>
      <c r="C89" s="24">
        <v>2</v>
      </c>
      <c r="D89" s="24">
        <v>3</v>
      </c>
      <c r="E89" s="24">
        <v>0</v>
      </c>
      <c r="F89" s="24">
        <v>1</v>
      </c>
      <c r="G89" s="24">
        <v>0</v>
      </c>
      <c r="H89" s="24">
        <v>0</v>
      </c>
      <c r="I89" s="24">
        <v>1</v>
      </c>
      <c r="J89" s="24">
        <v>0</v>
      </c>
      <c r="K89" s="24">
        <v>0</v>
      </c>
    </row>
    <row r="90" spans="1:11">
      <c r="A90" s="23" t="s">
        <v>152</v>
      </c>
      <c r="B90" s="24">
        <v>16</v>
      </c>
      <c r="C90" s="24">
        <v>7</v>
      </c>
      <c r="D90" s="24">
        <v>15</v>
      </c>
      <c r="E90" s="24">
        <v>3</v>
      </c>
      <c r="F90" s="24">
        <v>2</v>
      </c>
      <c r="G90" s="24">
        <v>0</v>
      </c>
      <c r="H90" s="24">
        <v>0</v>
      </c>
      <c r="I90" s="24">
        <v>0</v>
      </c>
      <c r="J90" s="24">
        <v>1</v>
      </c>
      <c r="K90" s="24">
        <v>0</v>
      </c>
    </row>
    <row r="91" spans="1:11">
      <c r="A91" s="23" t="s">
        <v>128</v>
      </c>
      <c r="B91" s="24">
        <v>8</v>
      </c>
      <c r="C91" s="24">
        <v>2</v>
      </c>
      <c r="D91" s="24">
        <v>6</v>
      </c>
      <c r="E91" s="24">
        <v>0</v>
      </c>
      <c r="F91" s="24">
        <v>1</v>
      </c>
      <c r="G91" s="24">
        <v>0</v>
      </c>
      <c r="H91" s="24">
        <v>0</v>
      </c>
      <c r="I91" s="24">
        <v>0</v>
      </c>
      <c r="J91" s="24">
        <v>0</v>
      </c>
      <c r="K91" s="24">
        <v>1</v>
      </c>
    </row>
    <row r="92" spans="1:11">
      <c r="A92" s="8" t="s">
        <v>194</v>
      </c>
      <c r="B92" s="8"/>
      <c r="C92" s="8"/>
      <c r="D92" s="8"/>
      <c r="E92" s="8"/>
      <c r="F92" s="8"/>
      <c r="G92" s="8"/>
      <c r="H92" s="8"/>
      <c r="I92" s="8"/>
      <c r="J92" s="8"/>
      <c r="K92" s="8"/>
    </row>
    <row r="93" spans="1:11">
      <c r="A93" s="23" t="s">
        <v>195</v>
      </c>
      <c r="B93" s="24">
        <v>824</v>
      </c>
      <c r="C93" s="24">
        <v>363</v>
      </c>
      <c r="D93" s="24">
        <v>752</v>
      </c>
      <c r="E93" s="24">
        <v>70</v>
      </c>
      <c r="F93" s="24">
        <v>242</v>
      </c>
      <c r="G93" s="24">
        <v>112</v>
      </c>
      <c r="H93" s="24">
        <v>88</v>
      </c>
      <c r="I93" s="24">
        <v>30</v>
      </c>
      <c r="J93" s="24">
        <v>2</v>
      </c>
      <c r="K93" s="24">
        <v>6</v>
      </c>
    </row>
    <row r="94" spans="1:11">
      <c r="A94" s="23" t="s">
        <v>196</v>
      </c>
      <c r="B94" s="24">
        <v>303</v>
      </c>
      <c r="C94" s="24">
        <v>130</v>
      </c>
      <c r="D94" s="24">
        <v>274</v>
      </c>
      <c r="E94" s="24">
        <v>24</v>
      </c>
      <c r="F94" s="24">
        <v>84</v>
      </c>
      <c r="G94" s="24">
        <v>43</v>
      </c>
      <c r="H94" s="24">
        <v>43</v>
      </c>
      <c r="I94" s="24">
        <v>13</v>
      </c>
      <c r="J94" s="24">
        <v>2</v>
      </c>
      <c r="K94" s="24">
        <v>4</v>
      </c>
    </row>
    <row r="95" spans="1:11">
      <c r="A95" s="23" t="s">
        <v>197</v>
      </c>
      <c r="B95" s="24">
        <v>71</v>
      </c>
      <c r="C95" s="24">
        <v>25</v>
      </c>
      <c r="D95" s="24">
        <v>62</v>
      </c>
      <c r="E95" s="24">
        <v>8</v>
      </c>
      <c r="F95" s="24">
        <v>13</v>
      </c>
      <c r="G95" s="24">
        <v>8</v>
      </c>
      <c r="H95" s="24">
        <v>13</v>
      </c>
      <c r="I95" s="24">
        <v>0</v>
      </c>
      <c r="J95" s="24">
        <v>1</v>
      </c>
      <c r="K95" s="24">
        <v>1</v>
      </c>
    </row>
    <row r="96" spans="1:11">
      <c r="A96" s="23" t="s">
        <v>198</v>
      </c>
      <c r="B96" s="24">
        <v>17</v>
      </c>
      <c r="C96" s="24">
        <v>6</v>
      </c>
      <c r="D96" s="24">
        <v>13</v>
      </c>
      <c r="E96" s="24">
        <v>0</v>
      </c>
      <c r="F96" s="24">
        <v>1</v>
      </c>
      <c r="G96" s="24">
        <v>1</v>
      </c>
      <c r="H96" s="24">
        <v>4</v>
      </c>
      <c r="I96" s="24">
        <v>1</v>
      </c>
      <c r="J96" s="24">
        <v>0</v>
      </c>
      <c r="K96" s="24">
        <v>2</v>
      </c>
    </row>
    <row r="97" spans="1:11">
      <c r="A97" s="23" t="s">
        <v>199</v>
      </c>
      <c r="B97" s="24">
        <v>44</v>
      </c>
      <c r="C97" s="24">
        <v>14</v>
      </c>
      <c r="D97" s="24">
        <v>39</v>
      </c>
      <c r="E97" s="24">
        <v>4</v>
      </c>
      <c r="F97" s="24">
        <v>19</v>
      </c>
      <c r="G97" s="24">
        <v>13</v>
      </c>
      <c r="H97" s="24">
        <v>7</v>
      </c>
      <c r="I97" s="24">
        <v>5</v>
      </c>
      <c r="J97" s="24">
        <v>0</v>
      </c>
      <c r="K97" s="24">
        <v>0</v>
      </c>
    </row>
    <row r="98" spans="1:11">
      <c r="A98" s="23" t="s">
        <v>200</v>
      </c>
      <c r="B98" s="24">
        <v>818</v>
      </c>
      <c r="C98" s="24">
        <v>316</v>
      </c>
      <c r="D98" s="24">
        <v>741</v>
      </c>
      <c r="E98" s="24">
        <v>79</v>
      </c>
      <c r="F98" s="24">
        <v>291</v>
      </c>
      <c r="G98" s="24">
        <v>129</v>
      </c>
      <c r="H98" s="24">
        <v>86</v>
      </c>
      <c r="I98" s="24">
        <v>22</v>
      </c>
      <c r="J98" s="24">
        <v>1</v>
      </c>
      <c r="K98" s="24">
        <v>9</v>
      </c>
    </row>
    <row r="99" spans="1:11">
      <c r="A99" s="23" t="s">
        <v>201</v>
      </c>
      <c r="B99" s="24">
        <v>514</v>
      </c>
      <c r="C99" s="24">
        <v>262</v>
      </c>
      <c r="D99" s="24">
        <v>460</v>
      </c>
      <c r="E99" s="24">
        <v>56</v>
      </c>
      <c r="F99" s="24">
        <v>124</v>
      </c>
      <c r="G99" s="24">
        <v>69</v>
      </c>
      <c r="H99" s="24">
        <v>58</v>
      </c>
      <c r="I99" s="24">
        <v>15</v>
      </c>
      <c r="J99" s="24">
        <v>3</v>
      </c>
      <c r="K99" s="24">
        <v>9</v>
      </c>
    </row>
    <row r="100" spans="1:11">
      <c r="A100" s="23" t="s">
        <v>202</v>
      </c>
      <c r="B100" s="24">
        <v>305</v>
      </c>
      <c r="C100" s="24">
        <v>128</v>
      </c>
      <c r="D100" s="24">
        <v>277</v>
      </c>
      <c r="E100" s="24">
        <v>24</v>
      </c>
      <c r="F100" s="24">
        <v>66</v>
      </c>
      <c r="G100" s="24">
        <v>33</v>
      </c>
      <c r="H100" s="24">
        <v>36</v>
      </c>
      <c r="I100" s="24">
        <v>20</v>
      </c>
      <c r="J100" s="24">
        <v>0</v>
      </c>
      <c r="K100" s="24">
        <v>7</v>
      </c>
    </row>
    <row r="101" spans="1:11">
      <c r="A101" s="23" t="s">
        <v>203</v>
      </c>
      <c r="B101" s="24">
        <v>340</v>
      </c>
      <c r="C101" s="24">
        <v>129</v>
      </c>
      <c r="D101" s="24">
        <v>308</v>
      </c>
      <c r="E101" s="24">
        <v>21</v>
      </c>
      <c r="F101" s="24">
        <v>103</v>
      </c>
      <c r="G101" s="24">
        <v>47</v>
      </c>
      <c r="H101" s="24">
        <v>40</v>
      </c>
      <c r="I101" s="24">
        <v>16</v>
      </c>
      <c r="J101" s="24">
        <v>2</v>
      </c>
      <c r="K101" s="24">
        <v>2</v>
      </c>
    </row>
    <row r="102" spans="1:11">
      <c r="A102" s="23" t="s">
        <v>204</v>
      </c>
      <c r="B102" s="24">
        <v>187</v>
      </c>
      <c r="C102" s="24">
        <v>93</v>
      </c>
      <c r="D102" s="24">
        <v>170</v>
      </c>
      <c r="E102" s="24">
        <v>19</v>
      </c>
      <c r="F102" s="24">
        <v>28</v>
      </c>
      <c r="G102" s="24">
        <v>21</v>
      </c>
      <c r="H102" s="24">
        <v>32</v>
      </c>
      <c r="I102" s="24">
        <v>13</v>
      </c>
      <c r="J102" s="24">
        <v>1</v>
      </c>
      <c r="K102" s="24">
        <v>1</v>
      </c>
    </row>
    <row r="103" spans="1:11">
      <c r="A103" s="23" t="s">
        <v>205</v>
      </c>
      <c r="B103" s="24">
        <v>3</v>
      </c>
      <c r="C103" s="24">
        <v>1</v>
      </c>
      <c r="D103" s="24">
        <v>2</v>
      </c>
      <c r="E103" s="24">
        <v>1</v>
      </c>
      <c r="F103" s="24">
        <v>1</v>
      </c>
      <c r="G103" s="24">
        <v>1</v>
      </c>
      <c r="H103" s="24">
        <v>1</v>
      </c>
      <c r="I103" s="24">
        <v>1</v>
      </c>
      <c r="J103" s="24">
        <v>0</v>
      </c>
      <c r="K103" s="24">
        <v>1</v>
      </c>
    </row>
    <row r="104" spans="1:11">
      <c r="A104" s="23" t="s">
        <v>206</v>
      </c>
      <c r="B104" s="24">
        <v>28</v>
      </c>
      <c r="C104" s="24">
        <v>17</v>
      </c>
      <c r="D104" s="24">
        <v>19</v>
      </c>
      <c r="E104" s="24">
        <v>4</v>
      </c>
      <c r="F104" s="24">
        <v>2</v>
      </c>
      <c r="G104" s="24">
        <v>3</v>
      </c>
      <c r="H104" s="24">
        <v>0</v>
      </c>
      <c r="I104" s="24">
        <v>2</v>
      </c>
      <c r="J104" s="24">
        <v>0</v>
      </c>
      <c r="K104" s="24">
        <v>0</v>
      </c>
    </row>
    <row r="105" spans="1:11">
      <c r="A105" s="23" t="s">
        <v>152</v>
      </c>
      <c r="B105" s="24">
        <v>23</v>
      </c>
      <c r="C105" s="24">
        <v>18</v>
      </c>
      <c r="D105" s="24">
        <v>17</v>
      </c>
      <c r="E105" s="24">
        <v>2</v>
      </c>
      <c r="F105" s="24">
        <v>4</v>
      </c>
      <c r="G105" s="24">
        <v>0</v>
      </c>
      <c r="H105" s="24">
        <v>3</v>
      </c>
      <c r="I105" s="24">
        <v>3</v>
      </c>
      <c r="J105" s="24">
        <v>0</v>
      </c>
      <c r="K105" s="24">
        <v>1</v>
      </c>
    </row>
    <row r="106" spans="1:11">
      <c r="A106" s="23" t="s">
        <v>128</v>
      </c>
      <c r="B106" s="24">
        <v>79</v>
      </c>
      <c r="C106" s="24">
        <v>30</v>
      </c>
      <c r="D106" s="24">
        <v>68</v>
      </c>
      <c r="E106" s="24">
        <v>8</v>
      </c>
      <c r="F106" s="24">
        <v>25</v>
      </c>
      <c r="G106" s="24">
        <v>12</v>
      </c>
      <c r="H106" s="24">
        <v>15</v>
      </c>
      <c r="I106" s="24">
        <v>2</v>
      </c>
      <c r="J106" s="24">
        <v>0</v>
      </c>
      <c r="K106" s="24">
        <v>1</v>
      </c>
    </row>
    <row r="107" spans="1:11">
      <c r="A107" s="8" t="s">
        <v>207</v>
      </c>
      <c r="B107" s="8"/>
      <c r="C107" s="8"/>
      <c r="D107" s="8"/>
      <c r="E107" s="8"/>
      <c r="F107" s="8"/>
      <c r="G107" s="8"/>
      <c r="H107" s="8"/>
      <c r="I107" s="8"/>
      <c r="J107" s="8"/>
      <c r="K107" s="8"/>
    </row>
    <row r="108" spans="1:11">
      <c r="A108" s="23" t="s">
        <v>208</v>
      </c>
      <c r="B108" s="24">
        <v>966</v>
      </c>
      <c r="C108" s="24">
        <v>488</v>
      </c>
      <c r="D108" s="24">
        <v>889</v>
      </c>
      <c r="E108" s="24">
        <v>112</v>
      </c>
      <c r="F108" s="24">
        <v>256</v>
      </c>
      <c r="G108" s="24">
        <v>125</v>
      </c>
      <c r="H108" s="24">
        <v>112</v>
      </c>
      <c r="I108" s="24">
        <v>26</v>
      </c>
      <c r="J108" s="24">
        <v>2</v>
      </c>
      <c r="K108" s="24">
        <v>7</v>
      </c>
    </row>
    <row r="109" spans="1:11">
      <c r="A109" s="23" t="s">
        <v>209</v>
      </c>
      <c r="B109" s="24">
        <v>850</v>
      </c>
      <c r="C109" s="24">
        <v>420</v>
      </c>
      <c r="D109" s="24">
        <v>789</v>
      </c>
      <c r="E109" s="24">
        <v>100</v>
      </c>
      <c r="F109" s="24">
        <v>229</v>
      </c>
      <c r="G109" s="24">
        <v>128</v>
      </c>
      <c r="H109" s="24">
        <v>98</v>
      </c>
      <c r="I109" s="24">
        <v>25</v>
      </c>
      <c r="J109" s="24">
        <v>1</v>
      </c>
      <c r="K109" s="24">
        <v>8</v>
      </c>
    </row>
    <row r="110" spans="1:11">
      <c r="A110" s="23" t="s">
        <v>210</v>
      </c>
      <c r="B110" s="24">
        <v>726</v>
      </c>
      <c r="C110" s="24">
        <v>360</v>
      </c>
      <c r="D110" s="24">
        <v>666</v>
      </c>
      <c r="E110" s="24">
        <v>110</v>
      </c>
      <c r="F110" s="24">
        <v>226</v>
      </c>
      <c r="G110" s="24">
        <v>98</v>
      </c>
      <c r="H110" s="24">
        <v>95</v>
      </c>
      <c r="I110" s="24">
        <v>29</v>
      </c>
      <c r="J110" s="24">
        <v>5</v>
      </c>
      <c r="K110" s="24">
        <v>4</v>
      </c>
    </row>
    <row r="111" spans="1:11">
      <c r="A111" s="23" t="s">
        <v>211</v>
      </c>
      <c r="B111" s="24">
        <v>469</v>
      </c>
      <c r="C111" s="24">
        <v>246</v>
      </c>
      <c r="D111" s="24">
        <v>439</v>
      </c>
      <c r="E111" s="24">
        <v>59</v>
      </c>
      <c r="F111" s="24">
        <v>150</v>
      </c>
      <c r="G111" s="24">
        <v>73</v>
      </c>
      <c r="H111" s="24">
        <v>73</v>
      </c>
      <c r="I111" s="24">
        <v>15</v>
      </c>
      <c r="J111" s="24">
        <v>1</v>
      </c>
      <c r="K111" s="24">
        <v>4</v>
      </c>
    </row>
    <row r="112" spans="1:11">
      <c r="A112" s="23" t="s">
        <v>212</v>
      </c>
      <c r="B112" s="24">
        <v>244</v>
      </c>
      <c r="C112" s="24">
        <v>111</v>
      </c>
      <c r="D112" s="24">
        <v>214</v>
      </c>
      <c r="E112" s="24">
        <v>40</v>
      </c>
      <c r="F112" s="24">
        <v>97</v>
      </c>
      <c r="G112" s="24">
        <v>38</v>
      </c>
      <c r="H112" s="24">
        <v>40</v>
      </c>
      <c r="I112" s="24">
        <v>15</v>
      </c>
      <c r="J112" s="24">
        <v>1</v>
      </c>
      <c r="K112" s="24">
        <v>2</v>
      </c>
    </row>
    <row r="113" spans="1:11">
      <c r="A113" s="23" t="s">
        <v>213</v>
      </c>
      <c r="B113" s="24">
        <v>221</v>
      </c>
      <c r="C113" s="24">
        <v>100</v>
      </c>
      <c r="D113" s="24">
        <v>202</v>
      </c>
      <c r="E113" s="24">
        <v>31</v>
      </c>
      <c r="F113" s="24">
        <v>70</v>
      </c>
      <c r="G113" s="24">
        <v>29</v>
      </c>
      <c r="H113" s="24">
        <v>33</v>
      </c>
      <c r="I113" s="24">
        <v>9</v>
      </c>
      <c r="J113" s="24">
        <v>1</v>
      </c>
      <c r="K113" s="24">
        <v>4</v>
      </c>
    </row>
    <row r="114" spans="1:11">
      <c r="A114" s="23" t="s">
        <v>214</v>
      </c>
      <c r="B114" s="24">
        <v>413</v>
      </c>
      <c r="C114" s="24">
        <v>198</v>
      </c>
      <c r="D114" s="24">
        <v>381</v>
      </c>
      <c r="E114" s="24">
        <v>47</v>
      </c>
      <c r="F114" s="24">
        <v>140</v>
      </c>
      <c r="G114" s="24">
        <v>68</v>
      </c>
      <c r="H114" s="24">
        <v>59</v>
      </c>
      <c r="I114" s="24">
        <v>19</v>
      </c>
      <c r="J114" s="24">
        <v>0</v>
      </c>
      <c r="K114" s="24">
        <v>6</v>
      </c>
    </row>
    <row r="115" spans="1:11">
      <c r="A115" s="23" t="s">
        <v>215</v>
      </c>
      <c r="B115" s="24">
        <v>140</v>
      </c>
      <c r="C115" s="24">
        <v>75</v>
      </c>
      <c r="D115" s="24">
        <v>129</v>
      </c>
      <c r="E115" s="24">
        <v>24</v>
      </c>
      <c r="F115" s="24">
        <v>53</v>
      </c>
      <c r="G115" s="24">
        <v>35</v>
      </c>
      <c r="H115" s="24">
        <v>32</v>
      </c>
      <c r="I115" s="24">
        <v>8</v>
      </c>
      <c r="J115" s="24">
        <v>0</v>
      </c>
      <c r="K115" s="24">
        <v>1</v>
      </c>
    </row>
    <row r="116" spans="1:11">
      <c r="A116" s="23" t="s">
        <v>216</v>
      </c>
      <c r="B116" s="24">
        <v>154</v>
      </c>
      <c r="C116" s="24">
        <v>67</v>
      </c>
      <c r="D116" s="24">
        <v>145</v>
      </c>
      <c r="E116" s="24">
        <v>31</v>
      </c>
      <c r="F116" s="24">
        <v>53</v>
      </c>
      <c r="G116" s="24">
        <v>32</v>
      </c>
      <c r="H116" s="24">
        <v>31</v>
      </c>
      <c r="I116" s="24">
        <v>13</v>
      </c>
      <c r="J116" s="24">
        <v>0</v>
      </c>
      <c r="K116" s="24">
        <v>2</v>
      </c>
    </row>
    <row r="117" spans="1:11">
      <c r="A117" s="23" t="s">
        <v>217</v>
      </c>
      <c r="B117" s="24">
        <v>165</v>
      </c>
      <c r="C117" s="24">
        <v>68</v>
      </c>
      <c r="D117" s="24">
        <v>152</v>
      </c>
      <c r="E117" s="24">
        <v>33</v>
      </c>
      <c r="F117" s="24">
        <v>74</v>
      </c>
      <c r="G117" s="24">
        <v>33</v>
      </c>
      <c r="H117" s="24">
        <v>32</v>
      </c>
      <c r="I117" s="24">
        <v>3</v>
      </c>
      <c r="J117" s="24">
        <v>0</v>
      </c>
      <c r="K117" s="24">
        <v>4</v>
      </c>
    </row>
    <row r="118" spans="1:11">
      <c r="A118" s="23" t="s">
        <v>218</v>
      </c>
      <c r="B118" s="24">
        <v>190</v>
      </c>
      <c r="C118" s="24">
        <v>68</v>
      </c>
      <c r="D118" s="24">
        <v>177</v>
      </c>
      <c r="E118" s="24">
        <v>24</v>
      </c>
      <c r="F118" s="24">
        <v>86</v>
      </c>
      <c r="G118" s="24">
        <v>39</v>
      </c>
      <c r="H118" s="24">
        <v>25</v>
      </c>
      <c r="I118" s="24">
        <v>2</v>
      </c>
      <c r="J118" s="24">
        <v>0</v>
      </c>
      <c r="K118" s="24">
        <v>1</v>
      </c>
    </row>
    <row r="119" spans="1:11">
      <c r="A119" s="23" t="s">
        <v>219</v>
      </c>
      <c r="B119" s="24">
        <v>245</v>
      </c>
      <c r="C119" s="24">
        <v>95</v>
      </c>
      <c r="D119" s="24">
        <v>227</v>
      </c>
      <c r="E119" s="24">
        <v>28</v>
      </c>
      <c r="F119" s="24">
        <v>112</v>
      </c>
      <c r="G119" s="24">
        <v>72</v>
      </c>
      <c r="H119" s="24">
        <v>33</v>
      </c>
      <c r="I119" s="24">
        <v>8</v>
      </c>
      <c r="J119" s="24">
        <v>0</v>
      </c>
      <c r="K119" s="24">
        <v>4</v>
      </c>
    </row>
    <row r="120" spans="1:11">
      <c r="A120" s="23" t="s">
        <v>220</v>
      </c>
      <c r="B120" s="24">
        <v>588</v>
      </c>
      <c r="C120" s="24">
        <v>252</v>
      </c>
      <c r="D120" s="24">
        <v>554</v>
      </c>
      <c r="E120" s="24">
        <v>60</v>
      </c>
      <c r="F120" s="24">
        <v>216</v>
      </c>
      <c r="G120" s="24">
        <v>102</v>
      </c>
      <c r="H120" s="24">
        <v>80</v>
      </c>
      <c r="I120" s="24">
        <v>19</v>
      </c>
      <c r="J120" s="24">
        <v>0</v>
      </c>
      <c r="K120" s="24">
        <v>6</v>
      </c>
    </row>
    <row r="121" spans="1:11">
      <c r="A121" s="23" t="s">
        <v>221</v>
      </c>
      <c r="B121" s="24">
        <v>555</v>
      </c>
      <c r="C121" s="24">
        <v>259</v>
      </c>
      <c r="D121" s="24">
        <v>524</v>
      </c>
      <c r="E121" s="24">
        <v>64</v>
      </c>
      <c r="F121" s="24">
        <v>169</v>
      </c>
      <c r="G121" s="24">
        <v>92</v>
      </c>
      <c r="H121" s="24">
        <v>80</v>
      </c>
      <c r="I121" s="24">
        <v>20</v>
      </c>
      <c r="J121" s="24">
        <v>0</v>
      </c>
      <c r="K121" s="24">
        <v>4</v>
      </c>
    </row>
    <row r="122" spans="1:11">
      <c r="A122" s="23" t="s">
        <v>152</v>
      </c>
      <c r="B122" s="24">
        <v>37</v>
      </c>
      <c r="C122" s="24">
        <v>15</v>
      </c>
      <c r="D122" s="24">
        <v>33</v>
      </c>
      <c r="E122" s="24">
        <v>2</v>
      </c>
      <c r="F122" s="24">
        <v>13</v>
      </c>
      <c r="G122" s="24">
        <v>4</v>
      </c>
      <c r="H122" s="24">
        <v>1</v>
      </c>
      <c r="I122" s="24">
        <v>10</v>
      </c>
      <c r="J122" s="24">
        <v>0</v>
      </c>
      <c r="K122" s="24">
        <v>0</v>
      </c>
    </row>
    <row r="123" spans="1:11">
      <c r="A123" s="23" t="s">
        <v>222</v>
      </c>
      <c r="B123" s="24">
        <v>100</v>
      </c>
      <c r="C123" s="24">
        <v>27</v>
      </c>
      <c r="D123" s="24">
        <v>70</v>
      </c>
      <c r="E123" s="24">
        <v>9</v>
      </c>
      <c r="F123" s="24">
        <v>23</v>
      </c>
      <c r="G123" s="24">
        <v>9</v>
      </c>
      <c r="H123" s="24">
        <v>9</v>
      </c>
      <c r="I123" s="24">
        <v>10</v>
      </c>
      <c r="J123" s="24">
        <v>2</v>
      </c>
      <c r="K123" s="24">
        <v>6</v>
      </c>
    </row>
    <row r="124" spans="1:11">
      <c r="A124" s="26" t="s">
        <v>128</v>
      </c>
      <c r="B124" s="27">
        <v>13</v>
      </c>
      <c r="C124" s="27">
        <v>5</v>
      </c>
      <c r="D124" s="27">
        <v>10</v>
      </c>
      <c r="E124" s="27">
        <v>2</v>
      </c>
      <c r="F124" s="27">
        <v>1</v>
      </c>
      <c r="G124" s="27">
        <v>1</v>
      </c>
      <c r="H124" s="27">
        <v>1</v>
      </c>
      <c r="I124" s="27">
        <v>0</v>
      </c>
      <c r="J124" s="27">
        <v>0</v>
      </c>
      <c r="K124" s="27">
        <v>1</v>
      </c>
    </row>
  </sheetData>
  <phoneticPr fontId="2"/>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6E875A-CD01-48EF-81D7-56DDC0B4161B}">
  <sheetPr codeName="Sheet43"/>
  <dimension ref="A1:I125"/>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HYPERLINK("#'目次'!B48","[42]")</f>
        <v>[42]</v>
      </c>
    </row>
    <row r="3" spans="1:9">
      <c r="A3" s="6" t="s">
        <v>114</v>
      </c>
      <c r="B3" s="7" t="s">
        <v>116</v>
      </c>
    </row>
    <row r="4" spans="1:9">
      <c r="A4" s="6" t="s">
        <v>114</v>
      </c>
      <c r="B4" s="7" t="s">
        <v>499</v>
      </c>
    </row>
    <row r="5" spans="1:9">
      <c r="A5" s="6" t="s">
        <v>114</v>
      </c>
      <c r="B5" s="7" t="s">
        <v>500</v>
      </c>
    </row>
    <row r="6" spans="1:9">
      <c r="A6" s="6" t="s">
        <v>114</v>
      </c>
      <c r="B6" s="7" t="s">
        <v>501</v>
      </c>
    </row>
    <row r="7" spans="1:9">
      <c r="A7" s="6" t="s">
        <v>114</v>
      </c>
      <c r="B7" s="7" t="s">
        <v>502</v>
      </c>
    </row>
    <row r="8" spans="1:9" s="21" customFormat="1" ht="72">
      <c r="A8" s="19" t="s">
        <v>114</v>
      </c>
      <c r="B8" s="20" t="s">
        <v>118</v>
      </c>
      <c r="C8" s="20" t="s">
        <v>503</v>
      </c>
      <c r="D8" s="20" t="s">
        <v>504</v>
      </c>
      <c r="E8" s="20" t="s">
        <v>505</v>
      </c>
      <c r="F8" s="20" t="s">
        <v>506</v>
      </c>
      <c r="G8" s="20" t="s">
        <v>507</v>
      </c>
      <c r="H8" s="20" t="s">
        <v>152</v>
      </c>
      <c r="I8" s="20" t="s">
        <v>128</v>
      </c>
    </row>
    <row r="9" spans="1:9">
      <c r="A9" s="22" t="s">
        <v>121</v>
      </c>
      <c r="B9" s="9">
        <v>2677</v>
      </c>
      <c r="C9" s="9">
        <v>267</v>
      </c>
      <c r="D9" s="9">
        <v>22</v>
      </c>
      <c r="E9" s="9">
        <v>28</v>
      </c>
      <c r="F9" s="9">
        <v>463</v>
      </c>
      <c r="G9" s="9">
        <v>1593</v>
      </c>
      <c r="H9" s="9">
        <v>125</v>
      </c>
      <c r="I9" s="9">
        <v>179</v>
      </c>
    </row>
    <row r="10" spans="1:9">
      <c r="A10" s="8" t="s">
        <v>122</v>
      </c>
      <c r="B10" s="8"/>
      <c r="C10" s="8"/>
      <c r="D10" s="8"/>
      <c r="E10" s="8"/>
      <c r="F10" s="8"/>
      <c r="G10" s="8"/>
      <c r="H10" s="8"/>
      <c r="I10" s="8"/>
    </row>
    <row r="11" spans="1:9">
      <c r="A11" s="23" t="s">
        <v>123</v>
      </c>
      <c r="B11" s="24">
        <v>380</v>
      </c>
      <c r="C11" s="24">
        <v>32</v>
      </c>
      <c r="D11" s="24">
        <v>5</v>
      </c>
      <c r="E11" s="24">
        <v>5</v>
      </c>
      <c r="F11" s="24">
        <v>52</v>
      </c>
      <c r="G11" s="24">
        <v>245</v>
      </c>
      <c r="H11" s="24">
        <v>21</v>
      </c>
      <c r="I11" s="24">
        <v>20</v>
      </c>
    </row>
    <row r="12" spans="1:9">
      <c r="A12" s="23" t="s">
        <v>124</v>
      </c>
      <c r="B12" s="24">
        <v>489</v>
      </c>
      <c r="C12" s="24">
        <v>34</v>
      </c>
      <c r="D12" s="24">
        <v>2</v>
      </c>
      <c r="E12" s="24">
        <v>5</v>
      </c>
      <c r="F12" s="24">
        <v>95</v>
      </c>
      <c r="G12" s="24">
        <v>316</v>
      </c>
      <c r="H12" s="24">
        <v>13</v>
      </c>
      <c r="I12" s="24">
        <v>24</v>
      </c>
    </row>
    <row r="13" spans="1:9">
      <c r="A13" s="23" t="s">
        <v>125</v>
      </c>
      <c r="B13" s="24">
        <v>1114</v>
      </c>
      <c r="C13" s="24">
        <v>112</v>
      </c>
      <c r="D13" s="24">
        <v>8</v>
      </c>
      <c r="E13" s="24">
        <v>12</v>
      </c>
      <c r="F13" s="24">
        <v>199</v>
      </c>
      <c r="G13" s="24">
        <v>672</v>
      </c>
      <c r="H13" s="24">
        <v>48</v>
      </c>
      <c r="I13" s="24">
        <v>63</v>
      </c>
    </row>
    <row r="14" spans="1:9">
      <c r="A14" s="23" t="s">
        <v>126</v>
      </c>
      <c r="B14" s="24">
        <v>521</v>
      </c>
      <c r="C14" s="24">
        <v>62</v>
      </c>
      <c r="D14" s="24">
        <v>3</v>
      </c>
      <c r="E14" s="24">
        <v>6</v>
      </c>
      <c r="F14" s="24">
        <v>95</v>
      </c>
      <c r="G14" s="24">
        <v>281</v>
      </c>
      <c r="H14" s="24">
        <v>26</v>
      </c>
      <c r="I14" s="24">
        <v>48</v>
      </c>
    </row>
    <row r="15" spans="1:9">
      <c r="A15" s="23" t="s">
        <v>127</v>
      </c>
      <c r="B15" s="24">
        <v>129</v>
      </c>
      <c r="C15" s="24">
        <v>19</v>
      </c>
      <c r="D15" s="24">
        <v>4</v>
      </c>
      <c r="E15" s="24">
        <v>0</v>
      </c>
      <c r="F15" s="24">
        <v>16</v>
      </c>
      <c r="G15" s="24">
        <v>61</v>
      </c>
      <c r="H15" s="24">
        <v>13</v>
      </c>
      <c r="I15" s="24">
        <v>16</v>
      </c>
    </row>
    <row r="16" spans="1:9">
      <c r="A16" s="23" t="s">
        <v>128</v>
      </c>
      <c r="B16" s="24">
        <v>44</v>
      </c>
      <c r="C16" s="24">
        <v>8</v>
      </c>
      <c r="D16" s="24">
        <v>0</v>
      </c>
      <c r="E16" s="24">
        <v>0</v>
      </c>
      <c r="F16" s="24">
        <v>6</v>
      </c>
      <c r="G16" s="24">
        <v>18</v>
      </c>
      <c r="H16" s="24">
        <v>4</v>
      </c>
      <c r="I16" s="24">
        <v>8</v>
      </c>
    </row>
    <row r="17" spans="1:9">
      <c r="A17" s="8" t="s">
        <v>129</v>
      </c>
      <c r="B17" s="8"/>
      <c r="C17" s="8"/>
      <c r="D17" s="8"/>
      <c r="E17" s="8"/>
      <c r="F17" s="8"/>
      <c r="G17" s="8"/>
      <c r="H17" s="8"/>
      <c r="I17" s="8"/>
    </row>
    <row r="18" spans="1:9">
      <c r="A18" s="23" t="s">
        <v>130</v>
      </c>
      <c r="B18" s="24">
        <v>799</v>
      </c>
      <c r="C18" s="24">
        <v>74</v>
      </c>
      <c r="D18" s="24">
        <v>6</v>
      </c>
      <c r="E18" s="24">
        <v>9</v>
      </c>
      <c r="F18" s="24">
        <v>139</v>
      </c>
      <c r="G18" s="24">
        <v>502</v>
      </c>
      <c r="H18" s="24">
        <v>27</v>
      </c>
      <c r="I18" s="24">
        <v>42</v>
      </c>
    </row>
    <row r="19" spans="1:9">
      <c r="A19" s="23" t="s">
        <v>131</v>
      </c>
      <c r="B19" s="24">
        <v>1245</v>
      </c>
      <c r="C19" s="24">
        <v>119</v>
      </c>
      <c r="D19" s="24">
        <v>10</v>
      </c>
      <c r="E19" s="24">
        <v>11</v>
      </c>
      <c r="F19" s="24">
        <v>210</v>
      </c>
      <c r="G19" s="24">
        <v>761</v>
      </c>
      <c r="H19" s="24">
        <v>54</v>
      </c>
      <c r="I19" s="24">
        <v>80</v>
      </c>
    </row>
    <row r="20" spans="1:9">
      <c r="A20" s="23" t="s">
        <v>132</v>
      </c>
      <c r="B20" s="24">
        <v>504</v>
      </c>
      <c r="C20" s="24">
        <v>55</v>
      </c>
      <c r="D20" s="24">
        <v>5</v>
      </c>
      <c r="E20" s="24">
        <v>7</v>
      </c>
      <c r="F20" s="24">
        <v>94</v>
      </c>
      <c r="G20" s="24">
        <v>273</v>
      </c>
      <c r="H20" s="24">
        <v>34</v>
      </c>
      <c r="I20" s="24">
        <v>36</v>
      </c>
    </row>
    <row r="21" spans="1:9">
      <c r="A21" s="23" t="s">
        <v>133</v>
      </c>
      <c r="B21" s="24">
        <v>82</v>
      </c>
      <c r="C21" s="24">
        <v>9</v>
      </c>
      <c r="D21" s="24">
        <v>1</v>
      </c>
      <c r="E21" s="24">
        <v>1</v>
      </c>
      <c r="F21" s="24">
        <v>16</v>
      </c>
      <c r="G21" s="24">
        <v>38</v>
      </c>
      <c r="H21" s="24">
        <v>7</v>
      </c>
      <c r="I21" s="24">
        <v>10</v>
      </c>
    </row>
    <row r="22" spans="1:9">
      <c r="A22" s="23" t="s">
        <v>128</v>
      </c>
      <c r="B22" s="24">
        <v>47</v>
      </c>
      <c r="C22" s="24">
        <v>10</v>
      </c>
      <c r="D22" s="24">
        <v>0</v>
      </c>
      <c r="E22" s="24">
        <v>0</v>
      </c>
      <c r="F22" s="24">
        <v>4</v>
      </c>
      <c r="G22" s="24">
        <v>19</v>
      </c>
      <c r="H22" s="24">
        <v>3</v>
      </c>
      <c r="I22" s="24">
        <v>11</v>
      </c>
    </row>
    <row r="23" spans="1:9">
      <c r="A23" s="8" t="s">
        <v>134</v>
      </c>
      <c r="B23" s="8"/>
      <c r="C23" s="8"/>
      <c r="D23" s="8"/>
      <c r="E23" s="8"/>
      <c r="F23" s="8"/>
      <c r="G23" s="8"/>
      <c r="H23" s="8"/>
      <c r="I23" s="8"/>
    </row>
    <row r="24" spans="1:9">
      <c r="A24" s="23" t="s">
        <v>135</v>
      </c>
      <c r="B24" s="24">
        <v>128</v>
      </c>
      <c r="C24" s="24">
        <v>13</v>
      </c>
      <c r="D24" s="24">
        <v>1</v>
      </c>
      <c r="E24" s="24">
        <v>2</v>
      </c>
      <c r="F24" s="24">
        <v>29</v>
      </c>
      <c r="G24" s="24">
        <v>64</v>
      </c>
      <c r="H24" s="24">
        <v>11</v>
      </c>
      <c r="I24" s="24">
        <v>8</v>
      </c>
    </row>
    <row r="25" spans="1:9">
      <c r="A25" s="23" t="s">
        <v>136</v>
      </c>
      <c r="B25" s="24">
        <v>138</v>
      </c>
      <c r="C25" s="24">
        <v>16</v>
      </c>
      <c r="D25" s="24">
        <v>3</v>
      </c>
      <c r="E25" s="24">
        <v>2</v>
      </c>
      <c r="F25" s="24">
        <v>35</v>
      </c>
      <c r="G25" s="24">
        <v>70</v>
      </c>
      <c r="H25" s="24">
        <v>6</v>
      </c>
      <c r="I25" s="24">
        <v>6</v>
      </c>
    </row>
    <row r="26" spans="1:9">
      <c r="A26" s="23" t="s">
        <v>137</v>
      </c>
      <c r="B26" s="24">
        <v>119</v>
      </c>
      <c r="C26" s="24">
        <v>11</v>
      </c>
      <c r="D26" s="24">
        <v>1</v>
      </c>
      <c r="E26" s="24">
        <v>3</v>
      </c>
      <c r="F26" s="24">
        <v>26</v>
      </c>
      <c r="G26" s="24">
        <v>67</v>
      </c>
      <c r="H26" s="24">
        <v>5</v>
      </c>
      <c r="I26" s="24">
        <v>6</v>
      </c>
    </row>
    <row r="27" spans="1:9">
      <c r="A27" s="23" t="s">
        <v>138</v>
      </c>
      <c r="B27" s="24">
        <v>142</v>
      </c>
      <c r="C27" s="24">
        <v>11</v>
      </c>
      <c r="D27" s="24">
        <v>1</v>
      </c>
      <c r="E27" s="24">
        <v>3</v>
      </c>
      <c r="F27" s="24">
        <v>25</v>
      </c>
      <c r="G27" s="24">
        <v>88</v>
      </c>
      <c r="H27" s="24">
        <v>5</v>
      </c>
      <c r="I27" s="24">
        <v>9</v>
      </c>
    </row>
    <row r="28" spans="1:9">
      <c r="A28" s="23" t="s">
        <v>139</v>
      </c>
      <c r="B28" s="24">
        <v>170</v>
      </c>
      <c r="C28" s="24">
        <v>19</v>
      </c>
      <c r="D28" s="24">
        <v>2</v>
      </c>
      <c r="E28" s="24">
        <v>2</v>
      </c>
      <c r="F28" s="24">
        <v>35</v>
      </c>
      <c r="G28" s="24">
        <v>95</v>
      </c>
      <c r="H28" s="24">
        <v>12</v>
      </c>
      <c r="I28" s="24">
        <v>5</v>
      </c>
    </row>
    <row r="29" spans="1:9">
      <c r="A29" s="23" t="s">
        <v>140</v>
      </c>
      <c r="B29" s="24">
        <v>192</v>
      </c>
      <c r="C29" s="24">
        <v>19</v>
      </c>
      <c r="D29" s="24">
        <v>4</v>
      </c>
      <c r="E29" s="24">
        <v>0</v>
      </c>
      <c r="F29" s="24">
        <v>36</v>
      </c>
      <c r="G29" s="24">
        <v>110</v>
      </c>
      <c r="H29" s="24">
        <v>10</v>
      </c>
      <c r="I29" s="24">
        <v>13</v>
      </c>
    </row>
    <row r="30" spans="1:9">
      <c r="A30" s="23" t="s">
        <v>141</v>
      </c>
      <c r="B30" s="24">
        <v>1405</v>
      </c>
      <c r="C30" s="24">
        <v>133</v>
      </c>
      <c r="D30" s="24">
        <v>6</v>
      </c>
      <c r="E30" s="24">
        <v>14</v>
      </c>
      <c r="F30" s="24">
        <v>220</v>
      </c>
      <c r="G30" s="24">
        <v>873</v>
      </c>
      <c r="H30" s="24">
        <v>60</v>
      </c>
      <c r="I30" s="24">
        <v>99</v>
      </c>
    </row>
    <row r="31" spans="1:9">
      <c r="A31" s="23" t="s">
        <v>142</v>
      </c>
      <c r="B31" s="24">
        <v>343</v>
      </c>
      <c r="C31" s="24">
        <v>37</v>
      </c>
      <c r="D31" s="24">
        <v>3</v>
      </c>
      <c r="E31" s="24">
        <v>2</v>
      </c>
      <c r="F31" s="24">
        <v>52</v>
      </c>
      <c r="G31" s="24">
        <v>209</v>
      </c>
      <c r="H31" s="24">
        <v>13</v>
      </c>
      <c r="I31" s="24">
        <v>27</v>
      </c>
    </row>
    <row r="32" spans="1:9">
      <c r="A32" s="23" t="s">
        <v>128</v>
      </c>
      <c r="B32" s="24">
        <v>40</v>
      </c>
      <c r="C32" s="24">
        <v>8</v>
      </c>
      <c r="D32" s="24">
        <v>1</v>
      </c>
      <c r="E32" s="24">
        <v>0</v>
      </c>
      <c r="F32" s="24">
        <v>5</v>
      </c>
      <c r="G32" s="24">
        <v>17</v>
      </c>
      <c r="H32" s="24">
        <v>3</v>
      </c>
      <c r="I32" s="24">
        <v>6</v>
      </c>
    </row>
    <row r="33" spans="1:9">
      <c r="A33" s="8" t="s">
        <v>143</v>
      </c>
      <c r="B33" s="8"/>
      <c r="C33" s="8"/>
      <c r="D33" s="8"/>
      <c r="E33" s="8"/>
      <c r="F33" s="8"/>
      <c r="G33" s="8"/>
      <c r="H33" s="8"/>
      <c r="I33" s="8"/>
    </row>
    <row r="34" spans="1:9">
      <c r="A34" s="23" t="s">
        <v>144</v>
      </c>
      <c r="B34" s="24">
        <v>429</v>
      </c>
      <c r="C34" s="24">
        <v>55</v>
      </c>
      <c r="D34" s="24">
        <v>6</v>
      </c>
      <c r="E34" s="24">
        <v>3</v>
      </c>
      <c r="F34" s="24">
        <v>80</v>
      </c>
      <c r="G34" s="24">
        <v>241</v>
      </c>
      <c r="H34" s="24">
        <v>19</v>
      </c>
      <c r="I34" s="24">
        <v>25</v>
      </c>
    </row>
    <row r="35" spans="1:9">
      <c r="A35" s="23" t="s">
        <v>145</v>
      </c>
      <c r="B35" s="24">
        <v>319</v>
      </c>
      <c r="C35" s="24">
        <v>40</v>
      </c>
      <c r="D35" s="24">
        <v>4</v>
      </c>
      <c r="E35" s="24">
        <v>2</v>
      </c>
      <c r="F35" s="24">
        <v>57</v>
      </c>
      <c r="G35" s="24">
        <v>195</v>
      </c>
      <c r="H35" s="24">
        <v>8</v>
      </c>
      <c r="I35" s="24">
        <v>13</v>
      </c>
    </row>
    <row r="36" spans="1:9">
      <c r="A36" s="23" t="s">
        <v>146</v>
      </c>
      <c r="B36" s="24">
        <v>504</v>
      </c>
      <c r="C36" s="24">
        <v>54</v>
      </c>
      <c r="D36" s="24">
        <v>2</v>
      </c>
      <c r="E36" s="24">
        <v>7</v>
      </c>
      <c r="F36" s="24">
        <v>88</v>
      </c>
      <c r="G36" s="24">
        <v>306</v>
      </c>
      <c r="H36" s="24">
        <v>14</v>
      </c>
      <c r="I36" s="24">
        <v>33</v>
      </c>
    </row>
    <row r="37" spans="1:9">
      <c r="A37" s="23" t="s">
        <v>147</v>
      </c>
      <c r="B37" s="24">
        <v>143</v>
      </c>
      <c r="C37" s="24">
        <v>23</v>
      </c>
      <c r="D37" s="24">
        <v>1</v>
      </c>
      <c r="E37" s="24">
        <v>1</v>
      </c>
      <c r="F37" s="24">
        <v>25</v>
      </c>
      <c r="G37" s="24">
        <v>75</v>
      </c>
      <c r="H37" s="24">
        <v>5</v>
      </c>
      <c r="I37" s="24">
        <v>13</v>
      </c>
    </row>
    <row r="38" spans="1:9">
      <c r="A38" s="23" t="s">
        <v>148</v>
      </c>
      <c r="B38" s="24">
        <v>168</v>
      </c>
      <c r="C38" s="24">
        <v>26</v>
      </c>
      <c r="D38" s="24">
        <v>1</v>
      </c>
      <c r="E38" s="24">
        <v>4</v>
      </c>
      <c r="F38" s="24">
        <v>25</v>
      </c>
      <c r="G38" s="24">
        <v>88</v>
      </c>
      <c r="H38" s="24">
        <v>7</v>
      </c>
      <c r="I38" s="24">
        <v>17</v>
      </c>
    </row>
    <row r="39" spans="1:9">
      <c r="A39" s="23" t="s">
        <v>149</v>
      </c>
      <c r="B39" s="24">
        <v>1270</v>
      </c>
      <c r="C39" s="24">
        <v>136</v>
      </c>
      <c r="D39" s="24">
        <v>6</v>
      </c>
      <c r="E39" s="24">
        <v>12</v>
      </c>
      <c r="F39" s="24">
        <v>230</v>
      </c>
      <c r="G39" s="24">
        <v>765</v>
      </c>
      <c r="H39" s="24">
        <v>41</v>
      </c>
      <c r="I39" s="24">
        <v>80</v>
      </c>
    </row>
    <row r="40" spans="1:9">
      <c r="A40" s="23" t="s">
        <v>150</v>
      </c>
      <c r="B40" s="24">
        <v>1642</v>
      </c>
      <c r="C40" s="24">
        <v>149</v>
      </c>
      <c r="D40" s="24">
        <v>7</v>
      </c>
      <c r="E40" s="24">
        <v>16</v>
      </c>
      <c r="F40" s="24">
        <v>304</v>
      </c>
      <c r="G40" s="24">
        <v>1018</v>
      </c>
      <c r="H40" s="24">
        <v>54</v>
      </c>
      <c r="I40" s="24">
        <v>94</v>
      </c>
    </row>
    <row r="41" spans="1:9">
      <c r="A41" s="23" t="s">
        <v>151</v>
      </c>
      <c r="B41" s="24">
        <v>2266</v>
      </c>
      <c r="C41" s="24">
        <v>205</v>
      </c>
      <c r="D41" s="24">
        <v>14</v>
      </c>
      <c r="E41" s="24">
        <v>21</v>
      </c>
      <c r="F41" s="24">
        <v>417</v>
      </c>
      <c r="G41" s="24">
        <v>1387</v>
      </c>
      <c r="H41" s="24">
        <v>91</v>
      </c>
      <c r="I41" s="24">
        <v>131</v>
      </c>
    </row>
    <row r="42" spans="1:9">
      <c r="A42" s="23" t="s">
        <v>152</v>
      </c>
      <c r="B42" s="24">
        <v>121</v>
      </c>
      <c r="C42" s="24">
        <v>24</v>
      </c>
      <c r="D42" s="24">
        <v>2</v>
      </c>
      <c r="E42" s="24">
        <v>2</v>
      </c>
      <c r="F42" s="24">
        <v>10</v>
      </c>
      <c r="G42" s="24">
        <v>58</v>
      </c>
      <c r="H42" s="24">
        <v>13</v>
      </c>
      <c r="I42" s="24">
        <v>12</v>
      </c>
    </row>
    <row r="43" spans="1:9">
      <c r="A43" s="23" t="s">
        <v>128</v>
      </c>
      <c r="B43" s="24">
        <v>46</v>
      </c>
      <c r="C43" s="24">
        <v>9</v>
      </c>
      <c r="D43" s="24">
        <v>1</v>
      </c>
      <c r="E43" s="24">
        <v>1</v>
      </c>
      <c r="F43" s="24">
        <v>3</v>
      </c>
      <c r="G43" s="24">
        <v>18</v>
      </c>
      <c r="H43" s="24">
        <v>6</v>
      </c>
      <c r="I43" s="24">
        <v>8</v>
      </c>
    </row>
    <row r="44" spans="1:9">
      <c r="A44" s="8" t="s">
        <v>153</v>
      </c>
      <c r="B44" s="8"/>
      <c r="C44" s="8"/>
      <c r="D44" s="8"/>
      <c r="E44" s="8"/>
      <c r="F44" s="8"/>
      <c r="G44" s="8"/>
      <c r="H44" s="8"/>
      <c r="I44" s="8"/>
    </row>
    <row r="45" spans="1:9">
      <c r="A45" s="23" t="s">
        <v>154</v>
      </c>
      <c r="B45" s="24">
        <v>1344</v>
      </c>
      <c r="C45" s="24">
        <v>138</v>
      </c>
      <c r="D45" s="24">
        <v>10</v>
      </c>
      <c r="E45" s="24">
        <v>17</v>
      </c>
      <c r="F45" s="24">
        <v>260</v>
      </c>
      <c r="G45" s="24">
        <v>798</v>
      </c>
      <c r="H45" s="24">
        <v>39</v>
      </c>
      <c r="I45" s="24">
        <v>82</v>
      </c>
    </row>
    <row r="46" spans="1:9">
      <c r="A46" s="23" t="s">
        <v>155</v>
      </c>
      <c r="B46" s="24">
        <v>1107</v>
      </c>
      <c r="C46" s="24">
        <v>129</v>
      </c>
      <c r="D46" s="24">
        <v>10</v>
      </c>
      <c r="E46" s="24">
        <v>15</v>
      </c>
      <c r="F46" s="24">
        <v>185</v>
      </c>
      <c r="G46" s="24">
        <v>665</v>
      </c>
      <c r="H46" s="24">
        <v>41</v>
      </c>
      <c r="I46" s="24">
        <v>62</v>
      </c>
    </row>
    <row r="47" spans="1:9">
      <c r="A47" s="23" t="s">
        <v>156</v>
      </c>
      <c r="B47" s="24">
        <v>1006</v>
      </c>
      <c r="C47" s="24">
        <v>78</v>
      </c>
      <c r="D47" s="24">
        <v>7</v>
      </c>
      <c r="E47" s="24">
        <v>9</v>
      </c>
      <c r="F47" s="24">
        <v>211</v>
      </c>
      <c r="G47" s="24">
        <v>603</v>
      </c>
      <c r="H47" s="24">
        <v>38</v>
      </c>
      <c r="I47" s="24">
        <v>60</v>
      </c>
    </row>
    <row r="48" spans="1:9">
      <c r="A48" s="23" t="s">
        <v>157</v>
      </c>
      <c r="B48" s="24">
        <v>541</v>
      </c>
      <c r="C48" s="24">
        <v>53</v>
      </c>
      <c r="D48" s="24">
        <v>6</v>
      </c>
      <c r="E48" s="24">
        <v>1</v>
      </c>
      <c r="F48" s="24">
        <v>142</v>
      </c>
      <c r="G48" s="24">
        <v>290</v>
      </c>
      <c r="H48" s="24">
        <v>22</v>
      </c>
      <c r="I48" s="24">
        <v>27</v>
      </c>
    </row>
    <row r="49" spans="1:9">
      <c r="A49" s="23" t="s">
        <v>158</v>
      </c>
      <c r="B49" s="24">
        <v>1510</v>
      </c>
      <c r="C49" s="24">
        <v>152</v>
      </c>
      <c r="D49" s="24">
        <v>11</v>
      </c>
      <c r="E49" s="24">
        <v>11</v>
      </c>
      <c r="F49" s="24">
        <v>282</v>
      </c>
      <c r="G49" s="24">
        <v>925</v>
      </c>
      <c r="H49" s="24">
        <v>52</v>
      </c>
      <c r="I49" s="24">
        <v>77</v>
      </c>
    </row>
    <row r="50" spans="1:9">
      <c r="A50" s="23" t="s">
        <v>159</v>
      </c>
      <c r="B50" s="24">
        <v>1011</v>
      </c>
      <c r="C50" s="24">
        <v>70</v>
      </c>
      <c r="D50" s="24">
        <v>5</v>
      </c>
      <c r="E50" s="24">
        <v>14</v>
      </c>
      <c r="F50" s="24">
        <v>205</v>
      </c>
      <c r="G50" s="24">
        <v>642</v>
      </c>
      <c r="H50" s="24">
        <v>33</v>
      </c>
      <c r="I50" s="24">
        <v>42</v>
      </c>
    </row>
    <row r="51" spans="1:9">
      <c r="A51" s="23" t="s">
        <v>160</v>
      </c>
      <c r="B51" s="24">
        <v>1234</v>
      </c>
      <c r="C51" s="24">
        <v>92</v>
      </c>
      <c r="D51" s="24">
        <v>5</v>
      </c>
      <c r="E51" s="24">
        <v>8</v>
      </c>
      <c r="F51" s="24">
        <v>268</v>
      </c>
      <c r="G51" s="24">
        <v>766</v>
      </c>
      <c r="H51" s="24">
        <v>40</v>
      </c>
      <c r="I51" s="24">
        <v>55</v>
      </c>
    </row>
    <row r="52" spans="1:9">
      <c r="A52" s="23" t="s">
        <v>161</v>
      </c>
      <c r="B52" s="24">
        <v>443</v>
      </c>
      <c r="C52" s="24">
        <v>41</v>
      </c>
      <c r="D52" s="24">
        <v>1</v>
      </c>
      <c r="E52" s="24">
        <v>3</v>
      </c>
      <c r="F52" s="24">
        <v>96</v>
      </c>
      <c r="G52" s="24">
        <v>262</v>
      </c>
      <c r="H52" s="24">
        <v>16</v>
      </c>
      <c r="I52" s="24">
        <v>24</v>
      </c>
    </row>
    <row r="53" spans="1:9">
      <c r="A53" s="23" t="s">
        <v>162</v>
      </c>
      <c r="B53" s="24">
        <v>1237</v>
      </c>
      <c r="C53" s="24">
        <v>101</v>
      </c>
      <c r="D53" s="24">
        <v>7</v>
      </c>
      <c r="E53" s="24">
        <v>11</v>
      </c>
      <c r="F53" s="24">
        <v>235</v>
      </c>
      <c r="G53" s="24">
        <v>782</v>
      </c>
      <c r="H53" s="24">
        <v>36</v>
      </c>
      <c r="I53" s="24">
        <v>65</v>
      </c>
    </row>
    <row r="54" spans="1:9">
      <c r="A54" s="23" t="s">
        <v>152</v>
      </c>
      <c r="B54" s="24">
        <v>81</v>
      </c>
      <c r="C54" s="24">
        <v>11</v>
      </c>
      <c r="D54" s="24">
        <v>0</v>
      </c>
      <c r="E54" s="24">
        <v>0</v>
      </c>
      <c r="F54" s="24">
        <v>14</v>
      </c>
      <c r="G54" s="24">
        <v>34</v>
      </c>
      <c r="H54" s="24">
        <v>17</v>
      </c>
      <c r="I54" s="24">
        <v>5</v>
      </c>
    </row>
    <row r="55" spans="1:9">
      <c r="A55" s="23" t="s">
        <v>163</v>
      </c>
      <c r="B55" s="24">
        <v>67</v>
      </c>
      <c r="C55" s="24">
        <v>6</v>
      </c>
      <c r="D55" s="24">
        <v>0</v>
      </c>
      <c r="E55" s="24">
        <v>1</v>
      </c>
      <c r="F55" s="24">
        <v>10</v>
      </c>
      <c r="G55" s="24">
        <v>40</v>
      </c>
      <c r="H55" s="24">
        <v>4</v>
      </c>
      <c r="I55" s="24">
        <v>6</v>
      </c>
    </row>
    <row r="56" spans="1:9">
      <c r="A56" s="23" t="s">
        <v>128</v>
      </c>
      <c r="B56" s="24">
        <v>52</v>
      </c>
      <c r="C56" s="24">
        <v>11</v>
      </c>
      <c r="D56" s="24">
        <v>2</v>
      </c>
      <c r="E56" s="24">
        <v>1</v>
      </c>
      <c r="F56" s="24">
        <v>3</v>
      </c>
      <c r="G56" s="24">
        <v>17</v>
      </c>
      <c r="H56" s="24">
        <v>5</v>
      </c>
      <c r="I56" s="24">
        <v>13</v>
      </c>
    </row>
    <row r="57" spans="1:9">
      <c r="A57" s="8" t="s">
        <v>164</v>
      </c>
      <c r="B57" s="8"/>
      <c r="C57" s="8"/>
      <c r="D57" s="8"/>
      <c r="E57" s="8"/>
      <c r="F57" s="8"/>
      <c r="G57" s="8"/>
      <c r="H57" s="8"/>
      <c r="I57" s="8"/>
    </row>
    <row r="58" spans="1:9">
      <c r="A58" s="23" t="s">
        <v>165</v>
      </c>
      <c r="B58" s="24">
        <v>209</v>
      </c>
      <c r="C58" s="24">
        <v>17</v>
      </c>
      <c r="D58" s="24">
        <v>3</v>
      </c>
      <c r="E58" s="24">
        <v>4</v>
      </c>
      <c r="F58" s="24">
        <v>47</v>
      </c>
      <c r="G58" s="24">
        <v>120</v>
      </c>
      <c r="H58" s="24">
        <v>4</v>
      </c>
      <c r="I58" s="24">
        <v>14</v>
      </c>
    </row>
    <row r="59" spans="1:9">
      <c r="A59" s="23" t="s">
        <v>166</v>
      </c>
      <c r="B59" s="24">
        <v>1043</v>
      </c>
      <c r="C59" s="24">
        <v>114</v>
      </c>
      <c r="D59" s="24">
        <v>7</v>
      </c>
      <c r="E59" s="24">
        <v>7</v>
      </c>
      <c r="F59" s="24">
        <v>188</v>
      </c>
      <c r="G59" s="24">
        <v>619</v>
      </c>
      <c r="H59" s="24">
        <v>35</v>
      </c>
      <c r="I59" s="24">
        <v>73</v>
      </c>
    </row>
    <row r="60" spans="1:9">
      <c r="A60" s="23" t="s">
        <v>167</v>
      </c>
      <c r="B60" s="24">
        <v>963</v>
      </c>
      <c r="C60" s="24">
        <v>94</v>
      </c>
      <c r="D60" s="24">
        <v>8</v>
      </c>
      <c r="E60" s="24">
        <v>13</v>
      </c>
      <c r="F60" s="24">
        <v>164</v>
      </c>
      <c r="G60" s="24">
        <v>578</v>
      </c>
      <c r="H60" s="24">
        <v>52</v>
      </c>
      <c r="I60" s="24">
        <v>54</v>
      </c>
    </row>
    <row r="61" spans="1:9">
      <c r="A61" s="23" t="s">
        <v>168</v>
      </c>
      <c r="B61" s="24">
        <v>338</v>
      </c>
      <c r="C61" s="24">
        <v>26</v>
      </c>
      <c r="D61" s="24">
        <v>4</v>
      </c>
      <c r="E61" s="24">
        <v>2</v>
      </c>
      <c r="F61" s="24">
        <v>46</v>
      </c>
      <c r="G61" s="24">
        <v>211</v>
      </c>
      <c r="H61" s="24">
        <v>23</v>
      </c>
      <c r="I61" s="24">
        <v>26</v>
      </c>
    </row>
    <row r="62" spans="1:9">
      <c r="A62" s="23" t="s">
        <v>169</v>
      </c>
      <c r="B62" s="24">
        <v>94</v>
      </c>
      <c r="C62" s="24">
        <v>10</v>
      </c>
      <c r="D62" s="24">
        <v>0</v>
      </c>
      <c r="E62" s="24">
        <v>1</v>
      </c>
      <c r="F62" s="24">
        <v>17</v>
      </c>
      <c r="G62" s="24">
        <v>55</v>
      </c>
      <c r="H62" s="24">
        <v>8</v>
      </c>
      <c r="I62" s="24">
        <v>3</v>
      </c>
    </row>
    <row r="63" spans="1:9">
      <c r="A63" s="23" t="s">
        <v>128</v>
      </c>
      <c r="B63" s="24">
        <v>30</v>
      </c>
      <c r="C63" s="24">
        <v>6</v>
      </c>
      <c r="D63" s="24">
        <v>0</v>
      </c>
      <c r="E63" s="24">
        <v>1</v>
      </c>
      <c r="F63" s="24">
        <v>1</v>
      </c>
      <c r="G63" s="24">
        <v>10</v>
      </c>
      <c r="H63" s="24">
        <v>3</v>
      </c>
      <c r="I63" s="24">
        <v>9</v>
      </c>
    </row>
    <row r="64" spans="1:9">
      <c r="A64" s="8" t="s">
        <v>170</v>
      </c>
      <c r="B64" s="8"/>
      <c r="C64" s="8"/>
      <c r="D64" s="8"/>
      <c r="E64" s="8"/>
      <c r="F64" s="8"/>
      <c r="G64" s="8"/>
      <c r="H64" s="8"/>
      <c r="I64" s="8"/>
    </row>
    <row r="65" spans="1:9">
      <c r="A65" s="23" t="s">
        <v>171</v>
      </c>
      <c r="B65" s="24">
        <v>386</v>
      </c>
      <c r="C65" s="24">
        <v>48</v>
      </c>
      <c r="D65" s="24">
        <v>9</v>
      </c>
      <c r="E65" s="24">
        <v>5</v>
      </c>
      <c r="F65" s="24">
        <v>73</v>
      </c>
      <c r="G65" s="24">
        <v>190</v>
      </c>
      <c r="H65" s="24">
        <v>20</v>
      </c>
      <c r="I65" s="24">
        <v>41</v>
      </c>
    </row>
    <row r="66" spans="1:9">
      <c r="A66" s="23" t="s">
        <v>172</v>
      </c>
      <c r="B66" s="24">
        <v>919</v>
      </c>
      <c r="C66" s="24">
        <v>89</v>
      </c>
      <c r="D66" s="24">
        <v>6</v>
      </c>
      <c r="E66" s="24">
        <v>5</v>
      </c>
      <c r="F66" s="24">
        <v>223</v>
      </c>
      <c r="G66" s="24">
        <v>501</v>
      </c>
      <c r="H66" s="24">
        <v>40</v>
      </c>
      <c r="I66" s="24">
        <v>55</v>
      </c>
    </row>
    <row r="67" spans="1:9">
      <c r="A67" s="23" t="s">
        <v>173</v>
      </c>
      <c r="B67" s="24">
        <v>978</v>
      </c>
      <c r="C67" s="24">
        <v>84</v>
      </c>
      <c r="D67" s="24">
        <v>7</v>
      </c>
      <c r="E67" s="24">
        <v>14</v>
      </c>
      <c r="F67" s="24">
        <v>143</v>
      </c>
      <c r="G67" s="24">
        <v>637</v>
      </c>
      <c r="H67" s="24">
        <v>44</v>
      </c>
      <c r="I67" s="24">
        <v>49</v>
      </c>
    </row>
    <row r="68" spans="1:9">
      <c r="A68" s="23" t="s">
        <v>174</v>
      </c>
      <c r="B68" s="24">
        <v>347</v>
      </c>
      <c r="C68" s="24">
        <v>39</v>
      </c>
      <c r="D68" s="24">
        <v>0</v>
      </c>
      <c r="E68" s="24">
        <v>2</v>
      </c>
      <c r="F68" s="24">
        <v>22</v>
      </c>
      <c r="G68" s="24">
        <v>253</v>
      </c>
      <c r="H68" s="24">
        <v>18</v>
      </c>
      <c r="I68" s="24">
        <v>13</v>
      </c>
    </row>
    <row r="69" spans="1:9">
      <c r="A69" s="23" t="s">
        <v>128</v>
      </c>
      <c r="B69" s="24">
        <v>47</v>
      </c>
      <c r="C69" s="24">
        <v>7</v>
      </c>
      <c r="D69" s="24">
        <v>0</v>
      </c>
      <c r="E69" s="24">
        <v>2</v>
      </c>
      <c r="F69" s="24">
        <v>2</v>
      </c>
      <c r="G69" s="24">
        <v>12</v>
      </c>
      <c r="H69" s="24">
        <v>3</v>
      </c>
      <c r="I69" s="24">
        <v>21</v>
      </c>
    </row>
    <row r="70" spans="1:9">
      <c r="A70" s="8" t="s">
        <v>175</v>
      </c>
      <c r="B70" s="8"/>
      <c r="C70" s="8"/>
      <c r="D70" s="8"/>
      <c r="E70" s="8"/>
      <c r="F70" s="8"/>
      <c r="G70" s="8"/>
      <c r="H70" s="8"/>
      <c r="I70" s="8"/>
    </row>
    <row r="71" spans="1:9">
      <c r="A71" s="23" t="s">
        <v>176</v>
      </c>
      <c r="B71" s="24">
        <v>425</v>
      </c>
      <c r="C71" s="24">
        <v>35</v>
      </c>
      <c r="D71" s="24">
        <v>3</v>
      </c>
      <c r="E71" s="24">
        <v>2</v>
      </c>
      <c r="F71" s="24">
        <v>100</v>
      </c>
      <c r="G71" s="24">
        <v>258</v>
      </c>
      <c r="H71" s="24">
        <v>11</v>
      </c>
      <c r="I71" s="24">
        <v>16</v>
      </c>
    </row>
    <row r="72" spans="1:9">
      <c r="A72" s="23" t="s">
        <v>177</v>
      </c>
      <c r="B72" s="24">
        <v>811</v>
      </c>
      <c r="C72" s="24">
        <v>79</v>
      </c>
      <c r="D72" s="24">
        <v>8</v>
      </c>
      <c r="E72" s="24">
        <v>11</v>
      </c>
      <c r="F72" s="24">
        <v>172</v>
      </c>
      <c r="G72" s="24">
        <v>470</v>
      </c>
      <c r="H72" s="24">
        <v>25</v>
      </c>
      <c r="I72" s="24">
        <v>46</v>
      </c>
    </row>
    <row r="73" spans="1:9">
      <c r="A73" s="23" t="s">
        <v>178</v>
      </c>
      <c r="B73" s="24">
        <v>207</v>
      </c>
      <c r="C73" s="24">
        <v>34</v>
      </c>
      <c r="D73" s="24">
        <v>3</v>
      </c>
      <c r="E73" s="24">
        <v>2</v>
      </c>
      <c r="F73" s="24">
        <v>41</v>
      </c>
      <c r="G73" s="24">
        <v>112</v>
      </c>
      <c r="H73" s="24">
        <v>4</v>
      </c>
      <c r="I73" s="24">
        <v>11</v>
      </c>
    </row>
    <row r="74" spans="1:9">
      <c r="A74" s="23" t="s">
        <v>179</v>
      </c>
      <c r="B74" s="24">
        <v>154</v>
      </c>
      <c r="C74" s="24">
        <v>13</v>
      </c>
      <c r="D74" s="24">
        <v>1</v>
      </c>
      <c r="E74" s="24">
        <v>1</v>
      </c>
      <c r="F74" s="24">
        <v>33</v>
      </c>
      <c r="G74" s="24">
        <v>92</v>
      </c>
      <c r="H74" s="24">
        <v>7</v>
      </c>
      <c r="I74" s="24">
        <v>7</v>
      </c>
    </row>
    <row r="75" spans="1:9">
      <c r="A75" s="23" t="s">
        <v>180</v>
      </c>
      <c r="B75" s="24">
        <v>318</v>
      </c>
      <c r="C75" s="24">
        <v>32</v>
      </c>
      <c r="D75" s="24">
        <v>1</v>
      </c>
      <c r="E75" s="24">
        <v>4</v>
      </c>
      <c r="F75" s="24">
        <v>64</v>
      </c>
      <c r="G75" s="24">
        <v>194</v>
      </c>
      <c r="H75" s="24">
        <v>9</v>
      </c>
      <c r="I75" s="24">
        <v>14</v>
      </c>
    </row>
    <row r="76" spans="1:9">
      <c r="A76" s="23" t="s">
        <v>181</v>
      </c>
      <c r="B76" s="24">
        <v>203</v>
      </c>
      <c r="C76" s="24">
        <v>22</v>
      </c>
      <c r="D76" s="24">
        <v>2</v>
      </c>
      <c r="E76" s="24">
        <v>2</v>
      </c>
      <c r="F76" s="24">
        <v>41</v>
      </c>
      <c r="G76" s="24">
        <v>120</v>
      </c>
      <c r="H76" s="24">
        <v>5</v>
      </c>
      <c r="I76" s="24">
        <v>11</v>
      </c>
    </row>
    <row r="77" spans="1:9">
      <c r="A77" s="23" t="s">
        <v>182</v>
      </c>
      <c r="B77" s="24">
        <v>79</v>
      </c>
      <c r="C77" s="24">
        <v>12</v>
      </c>
      <c r="D77" s="24">
        <v>0</v>
      </c>
      <c r="E77" s="24">
        <v>1</v>
      </c>
      <c r="F77" s="24">
        <v>20</v>
      </c>
      <c r="G77" s="24">
        <v>37</v>
      </c>
      <c r="H77" s="24">
        <v>3</v>
      </c>
      <c r="I77" s="24">
        <v>6</v>
      </c>
    </row>
    <row r="78" spans="1:9">
      <c r="A78" s="23" t="s">
        <v>183</v>
      </c>
      <c r="B78" s="24">
        <v>68</v>
      </c>
      <c r="C78" s="24">
        <v>3</v>
      </c>
      <c r="D78" s="24">
        <v>1</v>
      </c>
      <c r="E78" s="24">
        <v>1</v>
      </c>
      <c r="F78" s="24">
        <v>19</v>
      </c>
      <c r="G78" s="24">
        <v>38</v>
      </c>
      <c r="H78" s="24">
        <v>3</v>
      </c>
      <c r="I78" s="24">
        <v>3</v>
      </c>
    </row>
    <row r="79" spans="1:9">
      <c r="A79" s="23" t="s">
        <v>184</v>
      </c>
      <c r="B79" s="24">
        <v>586</v>
      </c>
      <c r="C79" s="24">
        <v>69</v>
      </c>
      <c r="D79" s="24">
        <v>4</v>
      </c>
      <c r="E79" s="24">
        <v>7</v>
      </c>
      <c r="F79" s="24">
        <v>106</v>
      </c>
      <c r="G79" s="24">
        <v>351</v>
      </c>
      <c r="H79" s="24">
        <v>17</v>
      </c>
      <c r="I79" s="24">
        <v>32</v>
      </c>
    </row>
    <row r="80" spans="1:9">
      <c r="A80" s="23" t="s">
        <v>185</v>
      </c>
      <c r="B80" s="24">
        <v>276</v>
      </c>
      <c r="C80" s="24">
        <v>31</v>
      </c>
      <c r="D80" s="24">
        <v>1</v>
      </c>
      <c r="E80" s="24">
        <v>4</v>
      </c>
      <c r="F80" s="24">
        <v>52</v>
      </c>
      <c r="G80" s="24">
        <v>167</v>
      </c>
      <c r="H80" s="24">
        <v>7</v>
      </c>
      <c r="I80" s="24">
        <v>14</v>
      </c>
    </row>
    <row r="81" spans="1:9">
      <c r="A81" s="23" t="s">
        <v>152</v>
      </c>
      <c r="B81" s="24">
        <v>197</v>
      </c>
      <c r="C81" s="24">
        <v>26</v>
      </c>
      <c r="D81" s="24">
        <v>2</v>
      </c>
      <c r="E81" s="24">
        <v>2</v>
      </c>
      <c r="F81" s="24">
        <v>35</v>
      </c>
      <c r="G81" s="24">
        <v>101</v>
      </c>
      <c r="H81" s="24">
        <v>20</v>
      </c>
      <c r="I81" s="24">
        <v>11</v>
      </c>
    </row>
    <row r="82" spans="1:9">
      <c r="A82" s="23" t="s">
        <v>186</v>
      </c>
      <c r="B82" s="24">
        <v>944</v>
      </c>
      <c r="C82" s="24">
        <v>80</v>
      </c>
      <c r="D82" s="24">
        <v>9</v>
      </c>
      <c r="E82" s="24">
        <v>7</v>
      </c>
      <c r="F82" s="24">
        <v>135</v>
      </c>
      <c r="G82" s="24">
        <v>593</v>
      </c>
      <c r="H82" s="24">
        <v>49</v>
      </c>
      <c r="I82" s="24">
        <v>71</v>
      </c>
    </row>
    <row r="83" spans="1:9">
      <c r="A83" s="23" t="s">
        <v>128</v>
      </c>
      <c r="B83" s="24">
        <v>41</v>
      </c>
      <c r="C83" s="24">
        <v>5</v>
      </c>
      <c r="D83" s="24">
        <v>1</v>
      </c>
      <c r="E83" s="24">
        <v>1</v>
      </c>
      <c r="F83" s="24">
        <v>3</v>
      </c>
      <c r="G83" s="24">
        <v>10</v>
      </c>
      <c r="H83" s="24">
        <v>1</v>
      </c>
      <c r="I83" s="24">
        <v>20</v>
      </c>
    </row>
    <row r="84" spans="1:9">
      <c r="A84" s="8" t="s">
        <v>187</v>
      </c>
      <c r="B84" s="8"/>
      <c r="C84" s="8"/>
      <c r="D84" s="8"/>
      <c r="E84" s="8"/>
      <c r="F84" s="8"/>
      <c r="G84" s="8"/>
      <c r="H84" s="8"/>
      <c r="I84" s="8"/>
    </row>
    <row r="85" spans="1:9">
      <c r="A85" s="23" t="s">
        <v>188</v>
      </c>
      <c r="B85" s="24">
        <v>2041</v>
      </c>
      <c r="C85" s="24">
        <v>216</v>
      </c>
      <c r="D85" s="24">
        <v>14</v>
      </c>
      <c r="E85" s="24">
        <v>20</v>
      </c>
      <c r="F85" s="24">
        <v>313</v>
      </c>
      <c r="G85" s="24">
        <v>1267</v>
      </c>
      <c r="H85" s="24">
        <v>81</v>
      </c>
      <c r="I85" s="24">
        <v>130</v>
      </c>
    </row>
    <row r="86" spans="1:9">
      <c r="A86" s="23" t="s">
        <v>189</v>
      </c>
      <c r="B86" s="24">
        <v>221</v>
      </c>
      <c r="C86" s="24">
        <v>17</v>
      </c>
      <c r="D86" s="24">
        <v>0</v>
      </c>
      <c r="E86" s="24">
        <v>2</v>
      </c>
      <c r="F86" s="24">
        <v>56</v>
      </c>
      <c r="G86" s="24">
        <v>121</v>
      </c>
      <c r="H86" s="24">
        <v>13</v>
      </c>
      <c r="I86" s="24">
        <v>12</v>
      </c>
    </row>
    <row r="87" spans="1:9">
      <c r="A87" s="23" t="s">
        <v>190</v>
      </c>
      <c r="B87" s="24">
        <v>64</v>
      </c>
      <c r="C87" s="24">
        <v>3</v>
      </c>
      <c r="D87" s="24">
        <v>0</v>
      </c>
      <c r="E87" s="24">
        <v>1</v>
      </c>
      <c r="F87" s="24">
        <v>15</v>
      </c>
      <c r="G87" s="24">
        <v>31</v>
      </c>
      <c r="H87" s="24">
        <v>5</v>
      </c>
      <c r="I87" s="24">
        <v>9</v>
      </c>
    </row>
    <row r="88" spans="1:9">
      <c r="A88" s="23" t="s">
        <v>191</v>
      </c>
      <c r="B88" s="24">
        <v>158</v>
      </c>
      <c r="C88" s="24">
        <v>11</v>
      </c>
      <c r="D88" s="24">
        <v>4</v>
      </c>
      <c r="E88" s="24">
        <v>4</v>
      </c>
      <c r="F88" s="24">
        <v>44</v>
      </c>
      <c r="G88" s="24">
        <v>73</v>
      </c>
      <c r="H88" s="24">
        <v>9</v>
      </c>
      <c r="I88" s="24">
        <v>13</v>
      </c>
    </row>
    <row r="89" spans="1:9">
      <c r="A89" s="23" t="s">
        <v>192</v>
      </c>
      <c r="B89" s="24">
        <v>120</v>
      </c>
      <c r="C89" s="24">
        <v>4</v>
      </c>
      <c r="D89" s="24">
        <v>1</v>
      </c>
      <c r="E89" s="24">
        <v>1</v>
      </c>
      <c r="F89" s="24">
        <v>29</v>
      </c>
      <c r="G89" s="24">
        <v>72</v>
      </c>
      <c r="H89" s="24">
        <v>10</v>
      </c>
      <c r="I89" s="24">
        <v>3</v>
      </c>
    </row>
    <row r="90" spans="1:9">
      <c r="A90" s="23" t="s">
        <v>193</v>
      </c>
      <c r="B90" s="24">
        <v>10</v>
      </c>
      <c r="C90" s="24">
        <v>7</v>
      </c>
      <c r="D90" s="24">
        <v>1</v>
      </c>
      <c r="E90" s="24">
        <v>0</v>
      </c>
      <c r="F90" s="24">
        <v>0</v>
      </c>
      <c r="G90" s="24">
        <v>1</v>
      </c>
      <c r="H90" s="24">
        <v>1</v>
      </c>
      <c r="I90" s="24">
        <v>0</v>
      </c>
    </row>
    <row r="91" spans="1:9">
      <c r="A91" s="23" t="s">
        <v>152</v>
      </c>
      <c r="B91" s="24">
        <v>39</v>
      </c>
      <c r="C91" s="24">
        <v>6</v>
      </c>
      <c r="D91" s="24">
        <v>2</v>
      </c>
      <c r="E91" s="24">
        <v>0</v>
      </c>
      <c r="F91" s="24">
        <v>5</v>
      </c>
      <c r="G91" s="24">
        <v>19</v>
      </c>
      <c r="H91" s="24">
        <v>5</v>
      </c>
      <c r="I91" s="24">
        <v>2</v>
      </c>
    </row>
    <row r="92" spans="1:9">
      <c r="A92" s="23" t="s">
        <v>128</v>
      </c>
      <c r="B92" s="24">
        <v>24</v>
      </c>
      <c r="C92" s="24">
        <v>3</v>
      </c>
      <c r="D92" s="24">
        <v>0</v>
      </c>
      <c r="E92" s="24">
        <v>0</v>
      </c>
      <c r="F92" s="24">
        <v>1</v>
      </c>
      <c r="G92" s="24">
        <v>9</v>
      </c>
      <c r="H92" s="24">
        <v>1</v>
      </c>
      <c r="I92" s="24">
        <v>10</v>
      </c>
    </row>
    <row r="93" spans="1:9">
      <c r="A93" s="8" t="s">
        <v>194</v>
      </c>
      <c r="B93" s="8"/>
      <c r="C93" s="8"/>
      <c r="D93" s="8"/>
      <c r="E93" s="8"/>
      <c r="F93" s="8"/>
      <c r="G93" s="8"/>
      <c r="H93" s="8"/>
      <c r="I93" s="8"/>
    </row>
    <row r="94" spans="1:9">
      <c r="A94" s="23" t="s">
        <v>195</v>
      </c>
      <c r="B94" s="24">
        <v>1341</v>
      </c>
      <c r="C94" s="24">
        <v>119</v>
      </c>
      <c r="D94" s="24">
        <v>11</v>
      </c>
      <c r="E94" s="24">
        <v>13</v>
      </c>
      <c r="F94" s="24">
        <v>261</v>
      </c>
      <c r="G94" s="24">
        <v>819</v>
      </c>
      <c r="H94" s="24">
        <v>48</v>
      </c>
      <c r="I94" s="24">
        <v>70</v>
      </c>
    </row>
    <row r="95" spans="1:9">
      <c r="A95" s="23" t="s">
        <v>196</v>
      </c>
      <c r="B95" s="24">
        <v>523</v>
      </c>
      <c r="C95" s="24">
        <v>58</v>
      </c>
      <c r="D95" s="24">
        <v>6</v>
      </c>
      <c r="E95" s="24">
        <v>7</v>
      </c>
      <c r="F95" s="24">
        <v>83</v>
      </c>
      <c r="G95" s="24">
        <v>317</v>
      </c>
      <c r="H95" s="24">
        <v>17</v>
      </c>
      <c r="I95" s="24">
        <v>35</v>
      </c>
    </row>
    <row r="96" spans="1:9">
      <c r="A96" s="23" t="s">
        <v>197</v>
      </c>
      <c r="B96" s="24">
        <v>116</v>
      </c>
      <c r="C96" s="24">
        <v>10</v>
      </c>
      <c r="D96" s="24">
        <v>1</v>
      </c>
      <c r="E96" s="24">
        <v>0</v>
      </c>
      <c r="F96" s="24">
        <v>28</v>
      </c>
      <c r="G96" s="24">
        <v>65</v>
      </c>
      <c r="H96" s="24">
        <v>2</v>
      </c>
      <c r="I96" s="24">
        <v>10</v>
      </c>
    </row>
    <row r="97" spans="1:9">
      <c r="A97" s="23" t="s">
        <v>198</v>
      </c>
      <c r="B97" s="24">
        <v>25</v>
      </c>
      <c r="C97" s="24">
        <v>4</v>
      </c>
      <c r="D97" s="24">
        <v>0</v>
      </c>
      <c r="E97" s="24">
        <v>0</v>
      </c>
      <c r="F97" s="24">
        <v>4</v>
      </c>
      <c r="G97" s="24">
        <v>13</v>
      </c>
      <c r="H97" s="24">
        <v>3</v>
      </c>
      <c r="I97" s="24">
        <v>1</v>
      </c>
    </row>
    <row r="98" spans="1:9">
      <c r="A98" s="23" t="s">
        <v>199</v>
      </c>
      <c r="B98" s="24">
        <v>68</v>
      </c>
      <c r="C98" s="24">
        <v>3</v>
      </c>
      <c r="D98" s="24">
        <v>0</v>
      </c>
      <c r="E98" s="24">
        <v>3</v>
      </c>
      <c r="F98" s="24">
        <v>15</v>
      </c>
      <c r="G98" s="24">
        <v>44</v>
      </c>
      <c r="H98" s="24">
        <v>0</v>
      </c>
      <c r="I98" s="24">
        <v>3</v>
      </c>
    </row>
    <row r="99" spans="1:9">
      <c r="A99" s="23" t="s">
        <v>200</v>
      </c>
      <c r="B99" s="24">
        <v>1248</v>
      </c>
      <c r="C99" s="24">
        <v>100</v>
      </c>
      <c r="D99" s="24">
        <v>9</v>
      </c>
      <c r="E99" s="24">
        <v>15</v>
      </c>
      <c r="F99" s="24">
        <v>232</v>
      </c>
      <c r="G99" s="24">
        <v>790</v>
      </c>
      <c r="H99" s="24">
        <v>46</v>
      </c>
      <c r="I99" s="24">
        <v>56</v>
      </c>
    </row>
    <row r="100" spans="1:9">
      <c r="A100" s="23" t="s">
        <v>201</v>
      </c>
      <c r="B100" s="24">
        <v>725</v>
      </c>
      <c r="C100" s="24">
        <v>95</v>
      </c>
      <c r="D100" s="24">
        <v>2</v>
      </c>
      <c r="E100" s="24">
        <v>5</v>
      </c>
      <c r="F100" s="24">
        <v>120</v>
      </c>
      <c r="G100" s="24">
        <v>432</v>
      </c>
      <c r="H100" s="24">
        <v>34</v>
      </c>
      <c r="I100" s="24">
        <v>37</v>
      </c>
    </row>
    <row r="101" spans="1:9">
      <c r="A101" s="23" t="s">
        <v>202</v>
      </c>
      <c r="B101" s="24">
        <v>550</v>
      </c>
      <c r="C101" s="24">
        <v>45</v>
      </c>
      <c r="D101" s="24">
        <v>2</v>
      </c>
      <c r="E101" s="24">
        <v>6</v>
      </c>
      <c r="F101" s="24">
        <v>113</v>
      </c>
      <c r="G101" s="24">
        <v>318</v>
      </c>
      <c r="H101" s="24">
        <v>24</v>
      </c>
      <c r="I101" s="24">
        <v>42</v>
      </c>
    </row>
    <row r="102" spans="1:9">
      <c r="A102" s="23" t="s">
        <v>203</v>
      </c>
      <c r="B102" s="24">
        <v>563</v>
      </c>
      <c r="C102" s="24">
        <v>33</v>
      </c>
      <c r="D102" s="24">
        <v>4</v>
      </c>
      <c r="E102" s="24">
        <v>7</v>
      </c>
      <c r="F102" s="24">
        <v>131</v>
      </c>
      <c r="G102" s="24">
        <v>349</v>
      </c>
      <c r="H102" s="24">
        <v>16</v>
      </c>
      <c r="I102" s="24">
        <v>23</v>
      </c>
    </row>
    <row r="103" spans="1:9">
      <c r="A103" s="23" t="s">
        <v>204</v>
      </c>
      <c r="B103" s="24">
        <v>319</v>
      </c>
      <c r="C103" s="24">
        <v>37</v>
      </c>
      <c r="D103" s="24">
        <v>1</v>
      </c>
      <c r="E103" s="24">
        <v>4</v>
      </c>
      <c r="F103" s="24">
        <v>59</v>
      </c>
      <c r="G103" s="24">
        <v>173</v>
      </c>
      <c r="H103" s="24">
        <v>16</v>
      </c>
      <c r="I103" s="24">
        <v>29</v>
      </c>
    </row>
    <row r="104" spans="1:9">
      <c r="A104" s="23" t="s">
        <v>205</v>
      </c>
      <c r="B104" s="24">
        <v>6</v>
      </c>
      <c r="C104" s="24">
        <v>3</v>
      </c>
      <c r="D104" s="24">
        <v>0</v>
      </c>
      <c r="E104" s="24">
        <v>1</v>
      </c>
      <c r="F104" s="24">
        <v>0</v>
      </c>
      <c r="G104" s="24">
        <v>1</v>
      </c>
      <c r="H104" s="24">
        <v>0</v>
      </c>
      <c r="I104" s="24">
        <v>1</v>
      </c>
    </row>
    <row r="105" spans="1:9">
      <c r="A105" s="23" t="s">
        <v>206</v>
      </c>
      <c r="B105" s="24">
        <v>42</v>
      </c>
      <c r="C105" s="24">
        <v>9</v>
      </c>
      <c r="D105" s="24">
        <v>2</v>
      </c>
      <c r="E105" s="24">
        <v>0</v>
      </c>
      <c r="F105" s="24">
        <v>3</v>
      </c>
      <c r="G105" s="24">
        <v>21</v>
      </c>
      <c r="H105" s="24">
        <v>3</v>
      </c>
      <c r="I105" s="24">
        <v>4</v>
      </c>
    </row>
    <row r="106" spans="1:9">
      <c r="A106" s="23" t="s">
        <v>152</v>
      </c>
      <c r="B106" s="24">
        <v>39</v>
      </c>
      <c r="C106" s="24">
        <v>4</v>
      </c>
      <c r="D106" s="24">
        <v>1</v>
      </c>
      <c r="E106" s="24">
        <v>0</v>
      </c>
      <c r="F106" s="24">
        <v>5</v>
      </c>
      <c r="G106" s="24">
        <v>17</v>
      </c>
      <c r="H106" s="24">
        <v>9</v>
      </c>
      <c r="I106" s="24">
        <v>3</v>
      </c>
    </row>
    <row r="107" spans="1:9">
      <c r="A107" s="23" t="s">
        <v>128</v>
      </c>
      <c r="B107" s="24">
        <v>193</v>
      </c>
      <c r="C107" s="24">
        <v>16</v>
      </c>
      <c r="D107" s="24">
        <v>1</v>
      </c>
      <c r="E107" s="24">
        <v>1</v>
      </c>
      <c r="F107" s="24">
        <v>27</v>
      </c>
      <c r="G107" s="24">
        <v>108</v>
      </c>
      <c r="H107" s="24">
        <v>12</v>
      </c>
      <c r="I107" s="24">
        <v>28</v>
      </c>
    </row>
    <row r="108" spans="1:9">
      <c r="A108" s="8" t="s">
        <v>207</v>
      </c>
      <c r="B108" s="8"/>
      <c r="C108" s="8"/>
      <c r="D108" s="8"/>
      <c r="E108" s="8"/>
      <c r="F108" s="8"/>
      <c r="G108" s="8"/>
      <c r="H108" s="8"/>
      <c r="I108" s="8"/>
    </row>
    <row r="109" spans="1:9">
      <c r="A109" s="23" t="s">
        <v>208</v>
      </c>
      <c r="B109" s="24">
        <v>1480</v>
      </c>
      <c r="C109" s="24">
        <v>147</v>
      </c>
      <c r="D109" s="24">
        <v>13</v>
      </c>
      <c r="E109" s="24">
        <v>12</v>
      </c>
      <c r="F109" s="24">
        <v>301</v>
      </c>
      <c r="G109" s="24">
        <v>872</v>
      </c>
      <c r="H109" s="24">
        <v>60</v>
      </c>
      <c r="I109" s="24">
        <v>75</v>
      </c>
    </row>
    <row r="110" spans="1:9">
      <c r="A110" s="23" t="s">
        <v>209</v>
      </c>
      <c r="B110" s="24">
        <v>1280</v>
      </c>
      <c r="C110" s="24">
        <v>124</v>
      </c>
      <c r="D110" s="24">
        <v>10</v>
      </c>
      <c r="E110" s="24">
        <v>9</v>
      </c>
      <c r="F110" s="24">
        <v>253</v>
      </c>
      <c r="G110" s="24">
        <v>768</v>
      </c>
      <c r="H110" s="24">
        <v>52</v>
      </c>
      <c r="I110" s="24">
        <v>64</v>
      </c>
    </row>
    <row r="111" spans="1:9">
      <c r="A111" s="23" t="s">
        <v>210</v>
      </c>
      <c r="B111" s="24">
        <v>1167</v>
      </c>
      <c r="C111" s="24">
        <v>127</v>
      </c>
      <c r="D111" s="24">
        <v>9</v>
      </c>
      <c r="E111" s="24">
        <v>12</v>
      </c>
      <c r="F111" s="24">
        <v>221</v>
      </c>
      <c r="G111" s="24">
        <v>681</v>
      </c>
      <c r="H111" s="24">
        <v>52</v>
      </c>
      <c r="I111" s="24">
        <v>65</v>
      </c>
    </row>
    <row r="112" spans="1:9">
      <c r="A112" s="23" t="s">
        <v>211</v>
      </c>
      <c r="B112" s="24">
        <v>715</v>
      </c>
      <c r="C112" s="24">
        <v>81</v>
      </c>
      <c r="D112" s="24">
        <v>7</v>
      </c>
      <c r="E112" s="24">
        <v>9</v>
      </c>
      <c r="F112" s="24">
        <v>141</v>
      </c>
      <c r="G112" s="24">
        <v>408</v>
      </c>
      <c r="H112" s="24">
        <v>28</v>
      </c>
      <c r="I112" s="24">
        <v>41</v>
      </c>
    </row>
    <row r="113" spans="1:9">
      <c r="A113" s="23" t="s">
        <v>212</v>
      </c>
      <c r="B113" s="24">
        <v>387</v>
      </c>
      <c r="C113" s="24">
        <v>33</v>
      </c>
      <c r="D113" s="24">
        <v>3</v>
      </c>
      <c r="E113" s="24">
        <v>6</v>
      </c>
      <c r="F113" s="24">
        <v>108</v>
      </c>
      <c r="G113" s="24">
        <v>208</v>
      </c>
      <c r="H113" s="24">
        <v>16</v>
      </c>
      <c r="I113" s="24">
        <v>13</v>
      </c>
    </row>
    <row r="114" spans="1:9">
      <c r="A114" s="23" t="s">
        <v>213</v>
      </c>
      <c r="B114" s="24">
        <v>404</v>
      </c>
      <c r="C114" s="24">
        <v>33</v>
      </c>
      <c r="D114" s="24">
        <v>7</v>
      </c>
      <c r="E114" s="24">
        <v>5</v>
      </c>
      <c r="F114" s="24">
        <v>147</v>
      </c>
      <c r="G114" s="24">
        <v>169</v>
      </c>
      <c r="H114" s="24">
        <v>17</v>
      </c>
      <c r="I114" s="24">
        <v>26</v>
      </c>
    </row>
    <row r="115" spans="1:9">
      <c r="A115" s="23" t="s">
        <v>214</v>
      </c>
      <c r="B115" s="24">
        <v>595</v>
      </c>
      <c r="C115" s="24">
        <v>49</v>
      </c>
      <c r="D115" s="24">
        <v>3</v>
      </c>
      <c r="E115" s="24">
        <v>11</v>
      </c>
      <c r="F115" s="24">
        <v>117</v>
      </c>
      <c r="G115" s="24">
        <v>368</v>
      </c>
      <c r="H115" s="24">
        <v>17</v>
      </c>
      <c r="I115" s="24">
        <v>30</v>
      </c>
    </row>
    <row r="116" spans="1:9">
      <c r="A116" s="23" t="s">
        <v>215</v>
      </c>
      <c r="B116" s="24">
        <v>215</v>
      </c>
      <c r="C116" s="24">
        <v>28</v>
      </c>
      <c r="D116" s="24">
        <v>6</v>
      </c>
      <c r="E116" s="24">
        <v>1</v>
      </c>
      <c r="F116" s="24">
        <v>53</v>
      </c>
      <c r="G116" s="24">
        <v>104</v>
      </c>
      <c r="H116" s="24">
        <v>10</v>
      </c>
      <c r="I116" s="24">
        <v>13</v>
      </c>
    </row>
    <row r="117" spans="1:9">
      <c r="A117" s="23" t="s">
        <v>216</v>
      </c>
      <c r="B117" s="24">
        <v>248</v>
      </c>
      <c r="C117" s="24">
        <v>33</v>
      </c>
      <c r="D117" s="24">
        <v>0</v>
      </c>
      <c r="E117" s="24">
        <v>4</v>
      </c>
      <c r="F117" s="24">
        <v>67</v>
      </c>
      <c r="G117" s="24">
        <v>117</v>
      </c>
      <c r="H117" s="24">
        <v>8</v>
      </c>
      <c r="I117" s="24">
        <v>19</v>
      </c>
    </row>
    <row r="118" spans="1:9">
      <c r="A118" s="23" t="s">
        <v>217</v>
      </c>
      <c r="B118" s="24">
        <v>255</v>
      </c>
      <c r="C118" s="24">
        <v>25</v>
      </c>
      <c r="D118" s="24">
        <v>2</v>
      </c>
      <c r="E118" s="24">
        <v>7</v>
      </c>
      <c r="F118" s="24">
        <v>62</v>
      </c>
      <c r="G118" s="24">
        <v>135</v>
      </c>
      <c r="H118" s="24">
        <v>8</v>
      </c>
      <c r="I118" s="24">
        <v>16</v>
      </c>
    </row>
    <row r="119" spans="1:9">
      <c r="A119" s="23" t="s">
        <v>218</v>
      </c>
      <c r="B119" s="24">
        <v>291</v>
      </c>
      <c r="C119" s="24">
        <v>14</v>
      </c>
      <c r="D119" s="24">
        <v>1</v>
      </c>
      <c r="E119" s="24">
        <v>3</v>
      </c>
      <c r="F119" s="24">
        <v>97</v>
      </c>
      <c r="G119" s="24">
        <v>160</v>
      </c>
      <c r="H119" s="24">
        <v>5</v>
      </c>
      <c r="I119" s="24">
        <v>11</v>
      </c>
    </row>
    <row r="120" spans="1:9">
      <c r="A120" s="23" t="s">
        <v>219</v>
      </c>
      <c r="B120" s="24">
        <v>338</v>
      </c>
      <c r="C120" s="24">
        <v>26</v>
      </c>
      <c r="D120" s="24">
        <v>3</v>
      </c>
      <c r="E120" s="24">
        <v>2</v>
      </c>
      <c r="F120" s="24">
        <v>69</v>
      </c>
      <c r="G120" s="24">
        <v>211</v>
      </c>
      <c r="H120" s="24">
        <v>13</v>
      </c>
      <c r="I120" s="24">
        <v>14</v>
      </c>
    </row>
    <row r="121" spans="1:9">
      <c r="A121" s="23" t="s">
        <v>220</v>
      </c>
      <c r="B121" s="24">
        <v>812</v>
      </c>
      <c r="C121" s="24">
        <v>66</v>
      </c>
      <c r="D121" s="24">
        <v>3</v>
      </c>
      <c r="E121" s="24">
        <v>6</v>
      </c>
      <c r="F121" s="24">
        <v>163</v>
      </c>
      <c r="G121" s="24">
        <v>510</v>
      </c>
      <c r="H121" s="24">
        <v>31</v>
      </c>
      <c r="I121" s="24">
        <v>33</v>
      </c>
    </row>
    <row r="122" spans="1:9">
      <c r="A122" s="23" t="s">
        <v>221</v>
      </c>
      <c r="B122" s="24">
        <v>816</v>
      </c>
      <c r="C122" s="24">
        <v>65</v>
      </c>
      <c r="D122" s="24">
        <v>9</v>
      </c>
      <c r="E122" s="24">
        <v>7</v>
      </c>
      <c r="F122" s="24">
        <v>153</v>
      </c>
      <c r="G122" s="24">
        <v>519</v>
      </c>
      <c r="H122" s="24">
        <v>26</v>
      </c>
      <c r="I122" s="24">
        <v>37</v>
      </c>
    </row>
    <row r="123" spans="1:9">
      <c r="A123" s="23" t="s">
        <v>152</v>
      </c>
      <c r="B123" s="24">
        <v>69</v>
      </c>
      <c r="C123" s="24">
        <v>7</v>
      </c>
      <c r="D123" s="24">
        <v>0</v>
      </c>
      <c r="E123" s="24">
        <v>2</v>
      </c>
      <c r="F123" s="24">
        <v>9</v>
      </c>
      <c r="G123" s="24">
        <v>32</v>
      </c>
      <c r="H123" s="24">
        <v>11</v>
      </c>
      <c r="I123" s="24">
        <v>8</v>
      </c>
    </row>
    <row r="124" spans="1:9">
      <c r="A124" s="23" t="s">
        <v>222</v>
      </c>
      <c r="B124" s="24">
        <v>246</v>
      </c>
      <c r="C124" s="24">
        <v>35</v>
      </c>
      <c r="D124" s="24">
        <v>1</v>
      </c>
      <c r="E124" s="24">
        <v>2</v>
      </c>
      <c r="F124" s="24">
        <v>18</v>
      </c>
      <c r="G124" s="24">
        <v>151</v>
      </c>
      <c r="H124" s="24">
        <v>18</v>
      </c>
      <c r="I124" s="24">
        <v>21</v>
      </c>
    </row>
    <row r="125" spans="1:9">
      <c r="A125" s="26" t="s">
        <v>128</v>
      </c>
      <c r="B125" s="27">
        <v>47</v>
      </c>
      <c r="C125" s="27">
        <v>8</v>
      </c>
      <c r="D125" s="27">
        <v>0</v>
      </c>
      <c r="E125" s="27">
        <v>0</v>
      </c>
      <c r="F125" s="27">
        <v>5</v>
      </c>
      <c r="G125" s="27">
        <v>11</v>
      </c>
      <c r="H125" s="27">
        <v>2</v>
      </c>
      <c r="I125" s="27">
        <v>21</v>
      </c>
    </row>
  </sheetData>
  <phoneticPr fontId="2"/>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989ED-5BB3-4170-849D-2B085B1DB1C3}">
  <sheetPr codeName="Sheet44"/>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HYPERLINK("#'目次'!B49","[43]")</f>
        <v>[43]</v>
      </c>
    </row>
    <row r="3" spans="1:9">
      <c r="A3" s="6" t="s">
        <v>114</v>
      </c>
      <c r="B3" s="7" t="s">
        <v>508</v>
      </c>
    </row>
    <row r="4" spans="1:9">
      <c r="A4" s="6" t="s">
        <v>114</v>
      </c>
      <c r="B4" s="7" t="s">
        <v>509</v>
      </c>
    </row>
    <row r="5" spans="1:9" s="21" customFormat="1" ht="60">
      <c r="A5" s="19" t="s">
        <v>114</v>
      </c>
      <c r="B5" s="20" t="s">
        <v>118</v>
      </c>
      <c r="C5" s="20" t="s">
        <v>510</v>
      </c>
      <c r="D5" s="20" t="s">
        <v>511</v>
      </c>
      <c r="E5" s="20" t="s">
        <v>512</v>
      </c>
      <c r="F5" s="20" t="s">
        <v>513</v>
      </c>
      <c r="G5" s="20" t="s">
        <v>152</v>
      </c>
      <c r="H5" s="20" t="s">
        <v>514</v>
      </c>
      <c r="I5" s="20" t="s">
        <v>128</v>
      </c>
    </row>
    <row r="6" spans="1:9">
      <c r="A6" s="22" t="s">
        <v>121</v>
      </c>
      <c r="B6" s="9">
        <v>2677</v>
      </c>
      <c r="C6" s="9">
        <v>1600</v>
      </c>
      <c r="D6" s="9">
        <v>249</v>
      </c>
      <c r="E6" s="9">
        <v>133</v>
      </c>
      <c r="F6" s="9">
        <v>13</v>
      </c>
      <c r="G6" s="9">
        <v>216</v>
      </c>
      <c r="H6" s="9">
        <v>289</v>
      </c>
      <c r="I6" s="9">
        <v>177</v>
      </c>
    </row>
    <row r="7" spans="1:9">
      <c r="A7" s="8" t="s">
        <v>122</v>
      </c>
      <c r="B7" s="8"/>
      <c r="C7" s="8"/>
      <c r="D7" s="8"/>
      <c r="E7" s="8"/>
      <c r="F7" s="8"/>
      <c r="G7" s="8"/>
      <c r="H7" s="8"/>
      <c r="I7" s="8"/>
    </row>
    <row r="8" spans="1:9">
      <c r="A8" s="23" t="s">
        <v>123</v>
      </c>
      <c r="B8" s="24">
        <v>380</v>
      </c>
      <c r="C8" s="24">
        <v>217</v>
      </c>
      <c r="D8" s="24">
        <v>55</v>
      </c>
      <c r="E8" s="24">
        <v>12</v>
      </c>
      <c r="F8" s="24">
        <v>3</v>
      </c>
      <c r="G8" s="24">
        <v>34</v>
      </c>
      <c r="H8" s="24">
        <v>38</v>
      </c>
      <c r="I8" s="24">
        <v>21</v>
      </c>
    </row>
    <row r="9" spans="1:9">
      <c r="A9" s="23" t="s">
        <v>124</v>
      </c>
      <c r="B9" s="24">
        <v>489</v>
      </c>
      <c r="C9" s="24">
        <v>322</v>
      </c>
      <c r="D9" s="24">
        <v>50</v>
      </c>
      <c r="E9" s="24">
        <v>23</v>
      </c>
      <c r="F9" s="24">
        <v>1</v>
      </c>
      <c r="G9" s="24">
        <v>31</v>
      </c>
      <c r="H9" s="24">
        <v>41</v>
      </c>
      <c r="I9" s="24">
        <v>21</v>
      </c>
    </row>
    <row r="10" spans="1:9">
      <c r="A10" s="23" t="s">
        <v>125</v>
      </c>
      <c r="B10" s="24">
        <v>1114</v>
      </c>
      <c r="C10" s="24">
        <v>696</v>
      </c>
      <c r="D10" s="24">
        <v>98</v>
      </c>
      <c r="E10" s="24">
        <v>56</v>
      </c>
      <c r="F10" s="24">
        <v>5</v>
      </c>
      <c r="G10" s="24">
        <v>75</v>
      </c>
      <c r="H10" s="24">
        <v>124</v>
      </c>
      <c r="I10" s="24">
        <v>60</v>
      </c>
    </row>
    <row r="11" spans="1:9">
      <c r="A11" s="23" t="s">
        <v>126</v>
      </c>
      <c r="B11" s="24">
        <v>521</v>
      </c>
      <c r="C11" s="24">
        <v>275</v>
      </c>
      <c r="D11" s="24">
        <v>30</v>
      </c>
      <c r="E11" s="24">
        <v>33</v>
      </c>
      <c r="F11" s="24">
        <v>4</v>
      </c>
      <c r="G11" s="24">
        <v>62</v>
      </c>
      <c r="H11" s="24">
        <v>65</v>
      </c>
      <c r="I11" s="24">
        <v>52</v>
      </c>
    </row>
    <row r="12" spans="1:9">
      <c r="A12" s="23" t="s">
        <v>127</v>
      </c>
      <c r="B12" s="24">
        <v>129</v>
      </c>
      <c r="C12" s="24">
        <v>69</v>
      </c>
      <c r="D12" s="24">
        <v>12</v>
      </c>
      <c r="E12" s="24">
        <v>8</v>
      </c>
      <c r="F12" s="24">
        <v>0</v>
      </c>
      <c r="G12" s="24">
        <v>10</v>
      </c>
      <c r="H12" s="24">
        <v>14</v>
      </c>
      <c r="I12" s="24">
        <v>16</v>
      </c>
    </row>
    <row r="13" spans="1:9">
      <c r="A13" s="23" t="s">
        <v>128</v>
      </c>
      <c r="B13" s="24">
        <v>44</v>
      </c>
      <c r="C13" s="24">
        <v>21</v>
      </c>
      <c r="D13" s="24">
        <v>4</v>
      </c>
      <c r="E13" s="24">
        <v>1</v>
      </c>
      <c r="F13" s="24">
        <v>0</v>
      </c>
      <c r="G13" s="24">
        <v>4</v>
      </c>
      <c r="H13" s="24">
        <v>7</v>
      </c>
      <c r="I13" s="24">
        <v>7</v>
      </c>
    </row>
    <row r="14" spans="1:9">
      <c r="A14" s="8" t="s">
        <v>129</v>
      </c>
      <c r="B14" s="8"/>
      <c r="C14" s="8"/>
      <c r="D14" s="8"/>
      <c r="E14" s="8"/>
      <c r="F14" s="8"/>
      <c r="G14" s="8"/>
      <c r="H14" s="8"/>
      <c r="I14" s="8"/>
    </row>
    <row r="15" spans="1:9">
      <c r="A15" s="23" t="s">
        <v>130</v>
      </c>
      <c r="B15" s="24">
        <v>799</v>
      </c>
      <c r="C15" s="24">
        <v>511</v>
      </c>
      <c r="D15" s="24">
        <v>92</v>
      </c>
      <c r="E15" s="24">
        <v>28</v>
      </c>
      <c r="F15" s="24">
        <v>3</v>
      </c>
      <c r="G15" s="24">
        <v>56</v>
      </c>
      <c r="H15" s="24">
        <v>67</v>
      </c>
      <c r="I15" s="24">
        <v>42</v>
      </c>
    </row>
    <row r="16" spans="1:9">
      <c r="A16" s="23" t="s">
        <v>131</v>
      </c>
      <c r="B16" s="24">
        <v>1245</v>
      </c>
      <c r="C16" s="24">
        <v>782</v>
      </c>
      <c r="D16" s="24">
        <v>106</v>
      </c>
      <c r="E16" s="24">
        <v>57</v>
      </c>
      <c r="F16" s="24">
        <v>5</v>
      </c>
      <c r="G16" s="24">
        <v>85</v>
      </c>
      <c r="H16" s="24">
        <v>135</v>
      </c>
      <c r="I16" s="24">
        <v>75</v>
      </c>
    </row>
    <row r="17" spans="1:9">
      <c r="A17" s="23" t="s">
        <v>132</v>
      </c>
      <c r="B17" s="24">
        <v>504</v>
      </c>
      <c r="C17" s="24">
        <v>249</v>
      </c>
      <c r="D17" s="24">
        <v>43</v>
      </c>
      <c r="E17" s="24">
        <v>38</v>
      </c>
      <c r="F17" s="24">
        <v>5</v>
      </c>
      <c r="G17" s="24">
        <v>64</v>
      </c>
      <c r="H17" s="24">
        <v>65</v>
      </c>
      <c r="I17" s="24">
        <v>40</v>
      </c>
    </row>
    <row r="18" spans="1:9">
      <c r="A18" s="23" t="s">
        <v>133</v>
      </c>
      <c r="B18" s="24">
        <v>82</v>
      </c>
      <c r="C18" s="24">
        <v>35</v>
      </c>
      <c r="D18" s="24">
        <v>6</v>
      </c>
      <c r="E18" s="24">
        <v>8</v>
      </c>
      <c r="F18" s="24">
        <v>0</v>
      </c>
      <c r="G18" s="24">
        <v>8</v>
      </c>
      <c r="H18" s="24">
        <v>16</v>
      </c>
      <c r="I18" s="24">
        <v>9</v>
      </c>
    </row>
    <row r="19" spans="1:9">
      <c r="A19" s="23" t="s">
        <v>128</v>
      </c>
      <c r="B19" s="24">
        <v>47</v>
      </c>
      <c r="C19" s="24">
        <v>23</v>
      </c>
      <c r="D19" s="24">
        <v>2</v>
      </c>
      <c r="E19" s="24">
        <v>2</v>
      </c>
      <c r="F19" s="24">
        <v>0</v>
      </c>
      <c r="G19" s="24">
        <v>3</v>
      </c>
      <c r="H19" s="24">
        <v>6</v>
      </c>
      <c r="I19" s="24">
        <v>11</v>
      </c>
    </row>
    <row r="20" spans="1:9">
      <c r="A20" s="8" t="s">
        <v>134</v>
      </c>
      <c r="B20" s="8"/>
      <c r="C20" s="8"/>
      <c r="D20" s="8"/>
      <c r="E20" s="8"/>
      <c r="F20" s="8"/>
      <c r="G20" s="8"/>
      <c r="H20" s="8"/>
      <c r="I20" s="8"/>
    </row>
    <row r="21" spans="1:9">
      <c r="A21" s="23" t="s">
        <v>135</v>
      </c>
      <c r="B21" s="24">
        <v>128</v>
      </c>
      <c r="C21" s="24">
        <v>40</v>
      </c>
      <c r="D21" s="24">
        <v>12</v>
      </c>
      <c r="E21" s="24">
        <v>6</v>
      </c>
      <c r="F21" s="24">
        <v>0</v>
      </c>
      <c r="G21" s="24">
        <v>34</v>
      </c>
      <c r="H21" s="24">
        <v>19</v>
      </c>
      <c r="I21" s="24">
        <v>17</v>
      </c>
    </row>
    <row r="22" spans="1:9">
      <c r="A22" s="23" t="s">
        <v>136</v>
      </c>
      <c r="B22" s="24">
        <v>138</v>
      </c>
      <c r="C22" s="24">
        <v>54</v>
      </c>
      <c r="D22" s="24">
        <v>11</v>
      </c>
      <c r="E22" s="24">
        <v>3</v>
      </c>
      <c r="F22" s="24">
        <v>1</v>
      </c>
      <c r="G22" s="24">
        <v>33</v>
      </c>
      <c r="H22" s="24">
        <v>25</v>
      </c>
      <c r="I22" s="24">
        <v>11</v>
      </c>
    </row>
    <row r="23" spans="1:9">
      <c r="A23" s="23" t="s">
        <v>137</v>
      </c>
      <c r="B23" s="24">
        <v>119</v>
      </c>
      <c r="C23" s="24">
        <v>60</v>
      </c>
      <c r="D23" s="24">
        <v>9</v>
      </c>
      <c r="E23" s="24">
        <v>1</v>
      </c>
      <c r="F23" s="24">
        <v>1</v>
      </c>
      <c r="G23" s="24">
        <v>16</v>
      </c>
      <c r="H23" s="24">
        <v>22</v>
      </c>
      <c r="I23" s="24">
        <v>10</v>
      </c>
    </row>
    <row r="24" spans="1:9">
      <c r="A24" s="23" t="s">
        <v>138</v>
      </c>
      <c r="B24" s="24">
        <v>142</v>
      </c>
      <c r="C24" s="24">
        <v>75</v>
      </c>
      <c r="D24" s="24">
        <v>17</v>
      </c>
      <c r="E24" s="24">
        <v>7</v>
      </c>
      <c r="F24" s="24">
        <v>1</v>
      </c>
      <c r="G24" s="24">
        <v>11</v>
      </c>
      <c r="H24" s="24">
        <v>22</v>
      </c>
      <c r="I24" s="24">
        <v>9</v>
      </c>
    </row>
    <row r="25" spans="1:9">
      <c r="A25" s="23" t="s">
        <v>139</v>
      </c>
      <c r="B25" s="24">
        <v>170</v>
      </c>
      <c r="C25" s="24">
        <v>97</v>
      </c>
      <c r="D25" s="24">
        <v>24</v>
      </c>
      <c r="E25" s="24">
        <v>8</v>
      </c>
      <c r="F25" s="24">
        <v>3</v>
      </c>
      <c r="G25" s="24">
        <v>10</v>
      </c>
      <c r="H25" s="24">
        <v>22</v>
      </c>
      <c r="I25" s="24">
        <v>6</v>
      </c>
    </row>
    <row r="26" spans="1:9">
      <c r="A26" s="23" t="s">
        <v>140</v>
      </c>
      <c r="B26" s="24">
        <v>192</v>
      </c>
      <c r="C26" s="24">
        <v>104</v>
      </c>
      <c r="D26" s="24">
        <v>30</v>
      </c>
      <c r="E26" s="24">
        <v>5</v>
      </c>
      <c r="F26" s="24">
        <v>1</v>
      </c>
      <c r="G26" s="24">
        <v>13</v>
      </c>
      <c r="H26" s="24">
        <v>23</v>
      </c>
      <c r="I26" s="24">
        <v>16</v>
      </c>
    </row>
    <row r="27" spans="1:9">
      <c r="A27" s="23" t="s">
        <v>141</v>
      </c>
      <c r="B27" s="24">
        <v>1405</v>
      </c>
      <c r="C27" s="24">
        <v>924</v>
      </c>
      <c r="D27" s="24">
        <v>127</v>
      </c>
      <c r="E27" s="24">
        <v>69</v>
      </c>
      <c r="F27" s="24">
        <v>6</v>
      </c>
      <c r="G27" s="24">
        <v>77</v>
      </c>
      <c r="H27" s="24">
        <v>121</v>
      </c>
      <c r="I27" s="24">
        <v>81</v>
      </c>
    </row>
    <row r="28" spans="1:9">
      <c r="A28" s="23" t="s">
        <v>142</v>
      </c>
      <c r="B28" s="24">
        <v>343</v>
      </c>
      <c r="C28" s="24">
        <v>226</v>
      </c>
      <c r="D28" s="24">
        <v>17</v>
      </c>
      <c r="E28" s="24">
        <v>32</v>
      </c>
      <c r="F28" s="24">
        <v>0</v>
      </c>
      <c r="G28" s="24">
        <v>19</v>
      </c>
      <c r="H28" s="24">
        <v>28</v>
      </c>
      <c r="I28" s="24">
        <v>21</v>
      </c>
    </row>
    <row r="29" spans="1:9">
      <c r="A29" s="23" t="s">
        <v>128</v>
      </c>
      <c r="B29" s="24">
        <v>40</v>
      </c>
      <c r="C29" s="24">
        <v>20</v>
      </c>
      <c r="D29" s="24">
        <v>2</v>
      </c>
      <c r="E29" s="24">
        <v>2</v>
      </c>
      <c r="F29" s="24">
        <v>0</v>
      </c>
      <c r="G29" s="24">
        <v>3</v>
      </c>
      <c r="H29" s="24">
        <v>7</v>
      </c>
      <c r="I29" s="24">
        <v>6</v>
      </c>
    </row>
    <row r="30" spans="1:9">
      <c r="A30" s="8" t="s">
        <v>143</v>
      </c>
      <c r="B30" s="8"/>
      <c r="C30" s="8"/>
      <c r="D30" s="8"/>
      <c r="E30" s="8"/>
      <c r="F30" s="8"/>
      <c r="G30" s="8"/>
      <c r="H30" s="8"/>
      <c r="I30" s="8"/>
    </row>
    <row r="31" spans="1:9">
      <c r="A31" s="23" t="s">
        <v>144</v>
      </c>
      <c r="B31" s="24">
        <v>429</v>
      </c>
      <c r="C31" s="24">
        <v>275</v>
      </c>
      <c r="D31" s="24">
        <v>40</v>
      </c>
      <c r="E31" s="24">
        <v>19</v>
      </c>
      <c r="F31" s="24">
        <v>4</v>
      </c>
      <c r="G31" s="24">
        <v>26</v>
      </c>
      <c r="H31" s="24">
        <v>39</v>
      </c>
      <c r="I31" s="24">
        <v>26</v>
      </c>
    </row>
    <row r="32" spans="1:9">
      <c r="A32" s="23" t="s">
        <v>145</v>
      </c>
      <c r="B32" s="24">
        <v>319</v>
      </c>
      <c r="C32" s="24">
        <v>218</v>
      </c>
      <c r="D32" s="24">
        <v>21</v>
      </c>
      <c r="E32" s="24">
        <v>19</v>
      </c>
      <c r="F32" s="24">
        <v>4</v>
      </c>
      <c r="G32" s="24">
        <v>12</v>
      </c>
      <c r="H32" s="24">
        <v>32</v>
      </c>
      <c r="I32" s="24">
        <v>13</v>
      </c>
    </row>
    <row r="33" spans="1:9">
      <c r="A33" s="23" t="s">
        <v>146</v>
      </c>
      <c r="B33" s="24">
        <v>504</v>
      </c>
      <c r="C33" s="24">
        <v>338</v>
      </c>
      <c r="D33" s="24">
        <v>38</v>
      </c>
      <c r="E33" s="24">
        <v>29</v>
      </c>
      <c r="F33" s="24">
        <v>2</v>
      </c>
      <c r="G33" s="24">
        <v>29</v>
      </c>
      <c r="H33" s="24">
        <v>39</v>
      </c>
      <c r="I33" s="24">
        <v>29</v>
      </c>
    </row>
    <row r="34" spans="1:9">
      <c r="A34" s="23" t="s">
        <v>147</v>
      </c>
      <c r="B34" s="24">
        <v>143</v>
      </c>
      <c r="C34" s="24">
        <v>84</v>
      </c>
      <c r="D34" s="24">
        <v>15</v>
      </c>
      <c r="E34" s="24">
        <v>10</v>
      </c>
      <c r="F34" s="24">
        <v>0</v>
      </c>
      <c r="G34" s="24">
        <v>4</v>
      </c>
      <c r="H34" s="24">
        <v>16</v>
      </c>
      <c r="I34" s="24">
        <v>14</v>
      </c>
    </row>
    <row r="35" spans="1:9">
      <c r="A35" s="23" t="s">
        <v>148</v>
      </c>
      <c r="B35" s="24">
        <v>168</v>
      </c>
      <c r="C35" s="24">
        <v>95</v>
      </c>
      <c r="D35" s="24">
        <v>13</v>
      </c>
      <c r="E35" s="24">
        <v>11</v>
      </c>
      <c r="F35" s="24">
        <v>1</v>
      </c>
      <c r="G35" s="24">
        <v>13</v>
      </c>
      <c r="H35" s="24">
        <v>18</v>
      </c>
      <c r="I35" s="24">
        <v>17</v>
      </c>
    </row>
    <row r="36" spans="1:9">
      <c r="A36" s="23" t="s">
        <v>149</v>
      </c>
      <c r="B36" s="24">
        <v>1270</v>
      </c>
      <c r="C36" s="24">
        <v>851</v>
      </c>
      <c r="D36" s="24">
        <v>110</v>
      </c>
      <c r="E36" s="24">
        <v>62</v>
      </c>
      <c r="F36" s="24">
        <v>8</v>
      </c>
      <c r="G36" s="24">
        <v>67</v>
      </c>
      <c r="H36" s="24">
        <v>102</v>
      </c>
      <c r="I36" s="24">
        <v>70</v>
      </c>
    </row>
    <row r="37" spans="1:9">
      <c r="A37" s="23" t="s">
        <v>150</v>
      </c>
      <c r="B37" s="24">
        <v>1642</v>
      </c>
      <c r="C37" s="24">
        <v>1067</v>
      </c>
      <c r="D37" s="24">
        <v>147</v>
      </c>
      <c r="E37" s="24">
        <v>84</v>
      </c>
      <c r="F37" s="24">
        <v>9</v>
      </c>
      <c r="G37" s="24">
        <v>94</v>
      </c>
      <c r="H37" s="24">
        <v>153</v>
      </c>
      <c r="I37" s="24">
        <v>88</v>
      </c>
    </row>
    <row r="38" spans="1:9">
      <c r="A38" s="23" t="s">
        <v>151</v>
      </c>
      <c r="B38" s="24">
        <v>2266</v>
      </c>
      <c r="C38" s="24">
        <v>1387</v>
      </c>
      <c r="D38" s="24">
        <v>212</v>
      </c>
      <c r="E38" s="24">
        <v>109</v>
      </c>
      <c r="F38" s="24">
        <v>10</v>
      </c>
      <c r="G38" s="24">
        <v>177</v>
      </c>
      <c r="H38" s="24">
        <v>239</v>
      </c>
      <c r="I38" s="24">
        <v>132</v>
      </c>
    </row>
    <row r="39" spans="1:9">
      <c r="A39" s="23" t="s">
        <v>152</v>
      </c>
      <c r="B39" s="24">
        <v>121</v>
      </c>
      <c r="C39" s="24">
        <v>60</v>
      </c>
      <c r="D39" s="24">
        <v>6</v>
      </c>
      <c r="E39" s="24">
        <v>7</v>
      </c>
      <c r="F39" s="24">
        <v>1</v>
      </c>
      <c r="G39" s="24">
        <v>20</v>
      </c>
      <c r="H39" s="24">
        <v>17</v>
      </c>
      <c r="I39" s="24">
        <v>10</v>
      </c>
    </row>
    <row r="40" spans="1:9">
      <c r="A40" s="23" t="s">
        <v>128</v>
      </c>
      <c r="B40" s="24">
        <v>46</v>
      </c>
      <c r="C40" s="24">
        <v>22</v>
      </c>
      <c r="D40" s="24">
        <v>3</v>
      </c>
      <c r="E40" s="24">
        <v>3</v>
      </c>
      <c r="F40" s="24">
        <v>0</v>
      </c>
      <c r="G40" s="24">
        <v>3</v>
      </c>
      <c r="H40" s="24">
        <v>6</v>
      </c>
      <c r="I40" s="24">
        <v>9</v>
      </c>
    </row>
    <row r="41" spans="1:9">
      <c r="A41" s="8" t="s">
        <v>153</v>
      </c>
      <c r="B41" s="8"/>
      <c r="C41" s="8"/>
      <c r="D41" s="8"/>
      <c r="E41" s="8"/>
      <c r="F41" s="8"/>
      <c r="G41" s="8"/>
      <c r="H41" s="8"/>
      <c r="I41" s="8"/>
    </row>
    <row r="42" spans="1:9">
      <c r="A42" s="23" t="s">
        <v>154</v>
      </c>
      <c r="B42" s="24">
        <v>1344</v>
      </c>
      <c r="C42" s="24">
        <v>877</v>
      </c>
      <c r="D42" s="24">
        <v>119</v>
      </c>
      <c r="E42" s="24">
        <v>70</v>
      </c>
      <c r="F42" s="24">
        <v>8</v>
      </c>
      <c r="G42" s="24">
        <v>79</v>
      </c>
      <c r="H42" s="24">
        <v>120</v>
      </c>
      <c r="I42" s="24">
        <v>71</v>
      </c>
    </row>
    <row r="43" spans="1:9">
      <c r="A43" s="23" t="s">
        <v>155</v>
      </c>
      <c r="B43" s="24">
        <v>1107</v>
      </c>
      <c r="C43" s="24">
        <v>742</v>
      </c>
      <c r="D43" s="24">
        <v>98</v>
      </c>
      <c r="E43" s="24">
        <v>53</v>
      </c>
      <c r="F43" s="24">
        <v>4</v>
      </c>
      <c r="G43" s="24">
        <v>71</v>
      </c>
      <c r="H43" s="24">
        <v>86</v>
      </c>
      <c r="I43" s="24">
        <v>53</v>
      </c>
    </row>
    <row r="44" spans="1:9">
      <c r="A44" s="23" t="s">
        <v>156</v>
      </c>
      <c r="B44" s="24">
        <v>1006</v>
      </c>
      <c r="C44" s="24">
        <v>574</v>
      </c>
      <c r="D44" s="24">
        <v>94</v>
      </c>
      <c r="E44" s="24">
        <v>51</v>
      </c>
      <c r="F44" s="24">
        <v>8</v>
      </c>
      <c r="G44" s="24">
        <v>104</v>
      </c>
      <c r="H44" s="24">
        <v>104</v>
      </c>
      <c r="I44" s="24">
        <v>71</v>
      </c>
    </row>
    <row r="45" spans="1:9">
      <c r="A45" s="23" t="s">
        <v>157</v>
      </c>
      <c r="B45" s="24">
        <v>541</v>
      </c>
      <c r="C45" s="24">
        <v>324</v>
      </c>
      <c r="D45" s="24">
        <v>68</v>
      </c>
      <c r="E45" s="24">
        <v>31</v>
      </c>
      <c r="F45" s="24">
        <v>3</v>
      </c>
      <c r="G45" s="24">
        <v>45</v>
      </c>
      <c r="H45" s="24">
        <v>41</v>
      </c>
      <c r="I45" s="24">
        <v>29</v>
      </c>
    </row>
    <row r="46" spans="1:9">
      <c r="A46" s="23" t="s">
        <v>158</v>
      </c>
      <c r="B46" s="24">
        <v>1510</v>
      </c>
      <c r="C46" s="24">
        <v>981</v>
      </c>
      <c r="D46" s="24">
        <v>139</v>
      </c>
      <c r="E46" s="24">
        <v>77</v>
      </c>
      <c r="F46" s="24">
        <v>9</v>
      </c>
      <c r="G46" s="24">
        <v>97</v>
      </c>
      <c r="H46" s="24">
        <v>130</v>
      </c>
      <c r="I46" s="24">
        <v>77</v>
      </c>
    </row>
    <row r="47" spans="1:9">
      <c r="A47" s="23" t="s">
        <v>159</v>
      </c>
      <c r="B47" s="24">
        <v>1011</v>
      </c>
      <c r="C47" s="24">
        <v>656</v>
      </c>
      <c r="D47" s="24">
        <v>85</v>
      </c>
      <c r="E47" s="24">
        <v>44</v>
      </c>
      <c r="F47" s="24">
        <v>5</v>
      </c>
      <c r="G47" s="24">
        <v>90</v>
      </c>
      <c r="H47" s="24">
        <v>83</v>
      </c>
      <c r="I47" s="24">
        <v>48</v>
      </c>
    </row>
    <row r="48" spans="1:9">
      <c r="A48" s="23" t="s">
        <v>160</v>
      </c>
      <c r="B48" s="24">
        <v>1234</v>
      </c>
      <c r="C48" s="24">
        <v>798</v>
      </c>
      <c r="D48" s="24">
        <v>122</v>
      </c>
      <c r="E48" s="24">
        <v>61</v>
      </c>
      <c r="F48" s="24">
        <v>5</v>
      </c>
      <c r="G48" s="24">
        <v>88</v>
      </c>
      <c r="H48" s="24">
        <v>107</v>
      </c>
      <c r="I48" s="24">
        <v>53</v>
      </c>
    </row>
    <row r="49" spans="1:9">
      <c r="A49" s="23" t="s">
        <v>161</v>
      </c>
      <c r="B49" s="24">
        <v>443</v>
      </c>
      <c r="C49" s="24">
        <v>299</v>
      </c>
      <c r="D49" s="24">
        <v>34</v>
      </c>
      <c r="E49" s="24">
        <v>18</v>
      </c>
      <c r="F49" s="24">
        <v>3</v>
      </c>
      <c r="G49" s="24">
        <v>30</v>
      </c>
      <c r="H49" s="24">
        <v>33</v>
      </c>
      <c r="I49" s="24">
        <v>26</v>
      </c>
    </row>
    <row r="50" spans="1:9">
      <c r="A50" s="23" t="s">
        <v>162</v>
      </c>
      <c r="B50" s="24">
        <v>1237</v>
      </c>
      <c r="C50" s="24">
        <v>833</v>
      </c>
      <c r="D50" s="24">
        <v>114</v>
      </c>
      <c r="E50" s="24">
        <v>49</v>
      </c>
      <c r="F50" s="24">
        <v>7</v>
      </c>
      <c r="G50" s="24">
        <v>80</v>
      </c>
      <c r="H50" s="24">
        <v>94</v>
      </c>
      <c r="I50" s="24">
        <v>60</v>
      </c>
    </row>
    <row r="51" spans="1:9">
      <c r="A51" s="23" t="s">
        <v>152</v>
      </c>
      <c r="B51" s="24">
        <v>81</v>
      </c>
      <c r="C51" s="24">
        <v>33</v>
      </c>
      <c r="D51" s="24">
        <v>7</v>
      </c>
      <c r="E51" s="24">
        <v>2</v>
      </c>
      <c r="F51" s="24">
        <v>1</v>
      </c>
      <c r="G51" s="24">
        <v>14</v>
      </c>
      <c r="H51" s="24">
        <v>19</v>
      </c>
      <c r="I51" s="24">
        <v>5</v>
      </c>
    </row>
    <row r="52" spans="1:9">
      <c r="A52" s="23" t="s">
        <v>163</v>
      </c>
      <c r="B52" s="24">
        <v>67</v>
      </c>
      <c r="C52" s="24">
        <v>28</v>
      </c>
      <c r="D52" s="24">
        <v>6</v>
      </c>
      <c r="E52" s="24">
        <v>1</v>
      </c>
      <c r="F52" s="24">
        <v>1</v>
      </c>
      <c r="G52" s="24">
        <v>8</v>
      </c>
      <c r="H52" s="24">
        <v>16</v>
      </c>
      <c r="I52" s="24">
        <v>7</v>
      </c>
    </row>
    <row r="53" spans="1:9">
      <c r="A53" s="23" t="s">
        <v>128</v>
      </c>
      <c r="B53" s="24">
        <v>52</v>
      </c>
      <c r="C53" s="24">
        <v>23</v>
      </c>
      <c r="D53" s="24">
        <v>2</v>
      </c>
      <c r="E53" s="24">
        <v>2</v>
      </c>
      <c r="F53" s="24">
        <v>0</v>
      </c>
      <c r="G53" s="24">
        <v>1</v>
      </c>
      <c r="H53" s="24">
        <v>8</v>
      </c>
      <c r="I53" s="24">
        <v>16</v>
      </c>
    </row>
    <row r="54" spans="1:9">
      <c r="A54" s="8" t="s">
        <v>164</v>
      </c>
      <c r="B54" s="8"/>
      <c r="C54" s="8"/>
      <c r="D54" s="8"/>
      <c r="E54" s="8"/>
      <c r="F54" s="8"/>
      <c r="G54" s="8"/>
      <c r="H54" s="8"/>
      <c r="I54" s="8"/>
    </row>
    <row r="55" spans="1:9">
      <c r="A55" s="23" t="s">
        <v>165</v>
      </c>
      <c r="B55" s="24">
        <v>209</v>
      </c>
      <c r="C55" s="24">
        <v>141</v>
      </c>
      <c r="D55" s="24">
        <v>14</v>
      </c>
      <c r="E55" s="24">
        <v>10</v>
      </c>
      <c r="F55" s="24">
        <v>2</v>
      </c>
      <c r="G55" s="24">
        <v>10</v>
      </c>
      <c r="H55" s="24">
        <v>16</v>
      </c>
      <c r="I55" s="24">
        <v>16</v>
      </c>
    </row>
    <row r="56" spans="1:9">
      <c r="A56" s="23" t="s">
        <v>166</v>
      </c>
      <c r="B56" s="24">
        <v>1043</v>
      </c>
      <c r="C56" s="24">
        <v>669</v>
      </c>
      <c r="D56" s="24">
        <v>105</v>
      </c>
      <c r="E56" s="24">
        <v>42</v>
      </c>
      <c r="F56" s="24">
        <v>7</v>
      </c>
      <c r="G56" s="24">
        <v>63</v>
      </c>
      <c r="H56" s="24">
        <v>93</v>
      </c>
      <c r="I56" s="24">
        <v>64</v>
      </c>
    </row>
    <row r="57" spans="1:9">
      <c r="A57" s="23" t="s">
        <v>167</v>
      </c>
      <c r="B57" s="24">
        <v>963</v>
      </c>
      <c r="C57" s="24">
        <v>562</v>
      </c>
      <c r="D57" s="24">
        <v>98</v>
      </c>
      <c r="E57" s="24">
        <v>54</v>
      </c>
      <c r="F57" s="24">
        <v>1</v>
      </c>
      <c r="G57" s="24">
        <v>73</v>
      </c>
      <c r="H57" s="24">
        <v>116</v>
      </c>
      <c r="I57" s="24">
        <v>59</v>
      </c>
    </row>
    <row r="58" spans="1:9">
      <c r="A58" s="23" t="s">
        <v>168</v>
      </c>
      <c r="B58" s="24">
        <v>338</v>
      </c>
      <c r="C58" s="24">
        <v>171</v>
      </c>
      <c r="D58" s="24">
        <v>26</v>
      </c>
      <c r="E58" s="24">
        <v>16</v>
      </c>
      <c r="F58" s="24">
        <v>2</v>
      </c>
      <c r="G58" s="24">
        <v>48</v>
      </c>
      <c r="H58" s="24">
        <v>48</v>
      </c>
      <c r="I58" s="24">
        <v>27</v>
      </c>
    </row>
    <row r="59" spans="1:9">
      <c r="A59" s="23" t="s">
        <v>169</v>
      </c>
      <c r="B59" s="24">
        <v>94</v>
      </c>
      <c r="C59" s="24">
        <v>45</v>
      </c>
      <c r="D59" s="24">
        <v>5</v>
      </c>
      <c r="E59" s="24">
        <v>8</v>
      </c>
      <c r="F59" s="24">
        <v>0</v>
      </c>
      <c r="G59" s="24">
        <v>18</v>
      </c>
      <c r="H59" s="24">
        <v>10</v>
      </c>
      <c r="I59" s="24">
        <v>8</v>
      </c>
    </row>
    <row r="60" spans="1:9">
      <c r="A60" s="23" t="s">
        <v>128</v>
      </c>
      <c r="B60" s="24">
        <v>30</v>
      </c>
      <c r="C60" s="24">
        <v>12</v>
      </c>
      <c r="D60" s="24">
        <v>1</v>
      </c>
      <c r="E60" s="24">
        <v>3</v>
      </c>
      <c r="F60" s="24">
        <v>1</v>
      </c>
      <c r="G60" s="24">
        <v>4</v>
      </c>
      <c r="H60" s="24">
        <v>6</v>
      </c>
      <c r="I60" s="24">
        <v>3</v>
      </c>
    </row>
    <row r="61" spans="1:9">
      <c r="A61" s="8" t="s">
        <v>170</v>
      </c>
      <c r="B61" s="8"/>
      <c r="C61" s="8"/>
      <c r="D61" s="8"/>
      <c r="E61" s="8"/>
      <c r="F61" s="8"/>
      <c r="G61" s="8"/>
      <c r="H61" s="8"/>
      <c r="I61" s="8"/>
    </row>
    <row r="62" spans="1:9">
      <c r="A62" s="23" t="s">
        <v>171</v>
      </c>
      <c r="B62" s="24">
        <v>386</v>
      </c>
      <c r="C62" s="24">
        <v>164</v>
      </c>
      <c r="D62" s="24">
        <v>44</v>
      </c>
      <c r="E62" s="24">
        <v>35</v>
      </c>
      <c r="F62" s="24">
        <v>4</v>
      </c>
      <c r="G62" s="24">
        <v>52</v>
      </c>
      <c r="H62" s="24">
        <v>48</v>
      </c>
      <c r="I62" s="24">
        <v>39</v>
      </c>
    </row>
    <row r="63" spans="1:9">
      <c r="A63" s="23" t="s">
        <v>172</v>
      </c>
      <c r="B63" s="24">
        <v>919</v>
      </c>
      <c r="C63" s="24">
        <v>473</v>
      </c>
      <c r="D63" s="24">
        <v>119</v>
      </c>
      <c r="E63" s="24">
        <v>59</v>
      </c>
      <c r="F63" s="24">
        <v>5</v>
      </c>
      <c r="G63" s="24">
        <v>92</v>
      </c>
      <c r="H63" s="24">
        <v>112</v>
      </c>
      <c r="I63" s="24">
        <v>59</v>
      </c>
    </row>
    <row r="64" spans="1:9">
      <c r="A64" s="23" t="s">
        <v>173</v>
      </c>
      <c r="B64" s="24">
        <v>978</v>
      </c>
      <c r="C64" s="24">
        <v>686</v>
      </c>
      <c r="D64" s="24">
        <v>64</v>
      </c>
      <c r="E64" s="24">
        <v>32</v>
      </c>
      <c r="F64" s="24">
        <v>2</v>
      </c>
      <c r="G64" s="24">
        <v>52</v>
      </c>
      <c r="H64" s="24">
        <v>88</v>
      </c>
      <c r="I64" s="24">
        <v>54</v>
      </c>
    </row>
    <row r="65" spans="1:9">
      <c r="A65" s="23" t="s">
        <v>174</v>
      </c>
      <c r="B65" s="24">
        <v>347</v>
      </c>
      <c r="C65" s="24">
        <v>258</v>
      </c>
      <c r="D65" s="24">
        <v>20</v>
      </c>
      <c r="E65" s="24">
        <v>4</v>
      </c>
      <c r="F65" s="24">
        <v>1</v>
      </c>
      <c r="G65" s="24">
        <v>16</v>
      </c>
      <c r="H65" s="24">
        <v>35</v>
      </c>
      <c r="I65" s="24">
        <v>13</v>
      </c>
    </row>
    <row r="66" spans="1:9">
      <c r="A66" s="23" t="s">
        <v>128</v>
      </c>
      <c r="B66" s="24">
        <v>47</v>
      </c>
      <c r="C66" s="24">
        <v>19</v>
      </c>
      <c r="D66" s="24">
        <v>2</v>
      </c>
      <c r="E66" s="24">
        <v>3</v>
      </c>
      <c r="F66" s="24">
        <v>1</v>
      </c>
      <c r="G66" s="24">
        <v>4</v>
      </c>
      <c r="H66" s="24">
        <v>6</v>
      </c>
      <c r="I66" s="24">
        <v>12</v>
      </c>
    </row>
    <row r="67" spans="1:9">
      <c r="A67" s="8" t="s">
        <v>175</v>
      </c>
      <c r="B67" s="8"/>
      <c r="C67" s="8"/>
      <c r="D67" s="8"/>
      <c r="E67" s="8"/>
      <c r="F67" s="8"/>
      <c r="G67" s="8"/>
      <c r="H67" s="8"/>
      <c r="I67" s="8"/>
    </row>
    <row r="68" spans="1:9">
      <c r="A68" s="23" t="s">
        <v>176</v>
      </c>
      <c r="B68" s="24">
        <v>425</v>
      </c>
      <c r="C68" s="24">
        <v>286</v>
      </c>
      <c r="D68" s="24">
        <v>40</v>
      </c>
      <c r="E68" s="24">
        <v>21</v>
      </c>
      <c r="F68" s="24">
        <v>3</v>
      </c>
      <c r="G68" s="24">
        <v>22</v>
      </c>
      <c r="H68" s="24">
        <v>37</v>
      </c>
      <c r="I68" s="24">
        <v>16</v>
      </c>
    </row>
    <row r="69" spans="1:9">
      <c r="A69" s="23" t="s">
        <v>177</v>
      </c>
      <c r="B69" s="24">
        <v>811</v>
      </c>
      <c r="C69" s="24">
        <v>500</v>
      </c>
      <c r="D69" s="24">
        <v>88</v>
      </c>
      <c r="E69" s="24">
        <v>38</v>
      </c>
      <c r="F69" s="24">
        <v>7</v>
      </c>
      <c r="G69" s="24">
        <v>38</v>
      </c>
      <c r="H69" s="24">
        <v>90</v>
      </c>
      <c r="I69" s="24">
        <v>50</v>
      </c>
    </row>
    <row r="70" spans="1:9">
      <c r="A70" s="23" t="s">
        <v>178</v>
      </c>
      <c r="B70" s="24">
        <v>207</v>
      </c>
      <c r="C70" s="24">
        <v>139</v>
      </c>
      <c r="D70" s="24">
        <v>20</v>
      </c>
      <c r="E70" s="24">
        <v>5</v>
      </c>
      <c r="F70" s="24">
        <v>1</v>
      </c>
      <c r="G70" s="24">
        <v>9</v>
      </c>
      <c r="H70" s="24">
        <v>22</v>
      </c>
      <c r="I70" s="24">
        <v>11</v>
      </c>
    </row>
    <row r="71" spans="1:9">
      <c r="A71" s="23" t="s">
        <v>179</v>
      </c>
      <c r="B71" s="24">
        <v>154</v>
      </c>
      <c r="C71" s="24">
        <v>99</v>
      </c>
      <c r="D71" s="24">
        <v>17</v>
      </c>
      <c r="E71" s="24">
        <v>4</v>
      </c>
      <c r="F71" s="24">
        <v>0</v>
      </c>
      <c r="G71" s="24">
        <v>8</v>
      </c>
      <c r="H71" s="24">
        <v>17</v>
      </c>
      <c r="I71" s="24">
        <v>9</v>
      </c>
    </row>
    <row r="72" spans="1:9">
      <c r="A72" s="23" t="s">
        <v>180</v>
      </c>
      <c r="B72" s="24">
        <v>318</v>
      </c>
      <c r="C72" s="24">
        <v>225</v>
      </c>
      <c r="D72" s="24">
        <v>22</v>
      </c>
      <c r="E72" s="24">
        <v>15</v>
      </c>
      <c r="F72" s="24">
        <v>0</v>
      </c>
      <c r="G72" s="24">
        <v>15</v>
      </c>
      <c r="H72" s="24">
        <v>26</v>
      </c>
      <c r="I72" s="24">
        <v>15</v>
      </c>
    </row>
    <row r="73" spans="1:9">
      <c r="A73" s="23" t="s">
        <v>181</v>
      </c>
      <c r="B73" s="24">
        <v>203</v>
      </c>
      <c r="C73" s="24">
        <v>138</v>
      </c>
      <c r="D73" s="24">
        <v>19</v>
      </c>
      <c r="E73" s="24">
        <v>7</v>
      </c>
      <c r="F73" s="24">
        <v>0</v>
      </c>
      <c r="G73" s="24">
        <v>10</v>
      </c>
      <c r="H73" s="24">
        <v>13</v>
      </c>
      <c r="I73" s="24">
        <v>16</v>
      </c>
    </row>
    <row r="74" spans="1:9">
      <c r="A74" s="23" t="s">
        <v>182</v>
      </c>
      <c r="B74" s="24">
        <v>79</v>
      </c>
      <c r="C74" s="24">
        <v>52</v>
      </c>
      <c r="D74" s="24">
        <v>9</v>
      </c>
      <c r="E74" s="24">
        <v>1</v>
      </c>
      <c r="F74" s="24">
        <v>0</v>
      </c>
      <c r="G74" s="24">
        <v>4</v>
      </c>
      <c r="H74" s="24">
        <v>9</v>
      </c>
      <c r="I74" s="24">
        <v>4</v>
      </c>
    </row>
    <row r="75" spans="1:9">
      <c r="A75" s="23" t="s">
        <v>183</v>
      </c>
      <c r="B75" s="24">
        <v>68</v>
      </c>
      <c r="C75" s="24">
        <v>52</v>
      </c>
      <c r="D75" s="24">
        <v>6</v>
      </c>
      <c r="E75" s="24">
        <v>2</v>
      </c>
      <c r="F75" s="24">
        <v>0</v>
      </c>
      <c r="G75" s="24">
        <v>1</v>
      </c>
      <c r="H75" s="24">
        <v>4</v>
      </c>
      <c r="I75" s="24">
        <v>3</v>
      </c>
    </row>
    <row r="76" spans="1:9">
      <c r="A76" s="23" t="s">
        <v>184</v>
      </c>
      <c r="B76" s="24">
        <v>586</v>
      </c>
      <c r="C76" s="24">
        <v>402</v>
      </c>
      <c r="D76" s="24">
        <v>44</v>
      </c>
      <c r="E76" s="24">
        <v>30</v>
      </c>
      <c r="F76" s="24">
        <v>1</v>
      </c>
      <c r="G76" s="24">
        <v>28</v>
      </c>
      <c r="H76" s="24">
        <v>53</v>
      </c>
      <c r="I76" s="24">
        <v>28</v>
      </c>
    </row>
    <row r="77" spans="1:9">
      <c r="A77" s="23" t="s">
        <v>185</v>
      </c>
      <c r="B77" s="24">
        <v>276</v>
      </c>
      <c r="C77" s="24">
        <v>189</v>
      </c>
      <c r="D77" s="24">
        <v>18</v>
      </c>
      <c r="E77" s="24">
        <v>15</v>
      </c>
      <c r="F77" s="24">
        <v>1</v>
      </c>
      <c r="G77" s="24">
        <v>12</v>
      </c>
      <c r="H77" s="24">
        <v>26</v>
      </c>
      <c r="I77" s="24">
        <v>15</v>
      </c>
    </row>
    <row r="78" spans="1:9">
      <c r="A78" s="23" t="s">
        <v>152</v>
      </c>
      <c r="B78" s="24">
        <v>197</v>
      </c>
      <c r="C78" s="24">
        <v>96</v>
      </c>
      <c r="D78" s="24">
        <v>19</v>
      </c>
      <c r="E78" s="24">
        <v>10</v>
      </c>
      <c r="F78" s="24">
        <v>2</v>
      </c>
      <c r="G78" s="24">
        <v>29</v>
      </c>
      <c r="H78" s="24">
        <v>24</v>
      </c>
      <c r="I78" s="24">
        <v>17</v>
      </c>
    </row>
    <row r="79" spans="1:9">
      <c r="A79" s="23" t="s">
        <v>186</v>
      </c>
      <c r="B79" s="24">
        <v>944</v>
      </c>
      <c r="C79" s="24">
        <v>506</v>
      </c>
      <c r="D79" s="24">
        <v>77</v>
      </c>
      <c r="E79" s="24">
        <v>61</v>
      </c>
      <c r="F79" s="24">
        <v>1</v>
      </c>
      <c r="G79" s="24">
        <v>108</v>
      </c>
      <c r="H79" s="24">
        <v>120</v>
      </c>
      <c r="I79" s="24">
        <v>71</v>
      </c>
    </row>
    <row r="80" spans="1:9">
      <c r="A80" s="23" t="s">
        <v>128</v>
      </c>
      <c r="B80" s="24">
        <v>41</v>
      </c>
      <c r="C80" s="24">
        <v>18</v>
      </c>
      <c r="D80" s="24">
        <v>2</v>
      </c>
      <c r="E80" s="24">
        <v>2</v>
      </c>
      <c r="F80" s="24">
        <v>2</v>
      </c>
      <c r="G80" s="24">
        <v>0</v>
      </c>
      <c r="H80" s="24">
        <v>2</v>
      </c>
      <c r="I80" s="24">
        <v>15</v>
      </c>
    </row>
    <row r="81" spans="1:9">
      <c r="A81" s="8" t="s">
        <v>187</v>
      </c>
      <c r="B81" s="8"/>
      <c r="C81" s="8"/>
      <c r="D81" s="8"/>
      <c r="E81" s="8"/>
      <c r="F81" s="8"/>
      <c r="G81" s="8"/>
      <c r="H81" s="8"/>
      <c r="I81" s="8"/>
    </row>
    <row r="82" spans="1:9">
      <c r="A82" s="23" t="s">
        <v>188</v>
      </c>
      <c r="B82" s="24">
        <v>2041</v>
      </c>
      <c r="C82" s="24">
        <v>1389</v>
      </c>
      <c r="D82" s="24">
        <v>195</v>
      </c>
      <c r="E82" s="24">
        <v>112</v>
      </c>
      <c r="F82" s="24">
        <v>10</v>
      </c>
      <c r="G82" s="24">
        <v>72</v>
      </c>
      <c r="H82" s="24">
        <v>176</v>
      </c>
      <c r="I82" s="24">
        <v>87</v>
      </c>
    </row>
    <row r="83" spans="1:9">
      <c r="A83" s="23" t="s">
        <v>189</v>
      </c>
      <c r="B83" s="24">
        <v>221</v>
      </c>
      <c r="C83" s="24">
        <v>129</v>
      </c>
      <c r="D83" s="24">
        <v>42</v>
      </c>
      <c r="E83" s="24">
        <v>2</v>
      </c>
      <c r="F83" s="24">
        <v>1</v>
      </c>
      <c r="G83" s="24">
        <v>12</v>
      </c>
      <c r="H83" s="24">
        <v>24</v>
      </c>
      <c r="I83" s="24">
        <v>11</v>
      </c>
    </row>
    <row r="84" spans="1:9">
      <c r="A84" s="23" t="s">
        <v>190</v>
      </c>
      <c r="B84" s="24">
        <v>64</v>
      </c>
      <c r="C84" s="24">
        <v>10</v>
      </c>
      <c r="D84" s="24">
        <v>1</v>
      </c>
      <c r="E84" s="24">
        <v>5</v>
      </c>
      <c r="F84" s="24">
        <v>0</v>
      </c>
      <c r="G84" s="24">
        <v>18</v>
      </c>
      <c r="H84" s="24">
        <v>12</v>
      </c>
      <c r="I84" s="24">
        <v>18</v>
      </c>
    </row>
    <row r="85" spans="1:9">
      <c r="A85" s="23" t="s">
        <v>191</v>
      </c>
      <c r="B85" s="24">
        <v>158</v>
      </c>
      <c r="C85" s="24">
        <v>24</v>
      </c>
      <c r="D85" s="24">
        <v>3</v>
      </c>
      <c r="E85" s="24">
        <v>2</v>
      </c>
      <c r="F85" s="24">
        <v>1</v>
      </c>
      <c r="G85" s="24">
        <v>56</v>
      </c>
      <c r="H85" s="24">
        <v>37</v>
      </c>
      <c r="I85" s="24">
        <v>35</v>
      </c>
    </row>
    <row r="86" spans="1:9">
      <c r="A86" s="23" t="s">
        <v>192</v>
      </c>
      <c r="B86" s="24">
        <v>120</v>
      </c>
      <c r="C86" s="24">
        <v>28</v>
      </c>
      <c r="D86" s="24">
        <v>3</v>
      </c>
      <c r="E86" s="24">
        <v>9</v>
      </c>
      <c r="F86" s="24">
        <v>0</v>
      </c>
      <c r="G86" s="24">
        <v>40</v>
      </c>
      <c r="H86" s="24">
        <v>27</v>
      </c>
      <c r="I86" s="24">
        <v>13</v>
      </c>
    </row>
    <row r="87" spans="1:9">
      <c r="A87" s="23" t="s">
        <v>193</v>
      </c>
      <c r="B87" s="24">
        <v>10</v>
      </c>
      <c r="C87" s="24">
        <v>1</v>
      </c>
      <c r="D87" s="24">
        <v>1</v>
      </c>
      <c r="E87" s="24">
        <v>1</v>
      </c>
      <c r="F87" s="24">
        <v>0</v>
      </c>
      <c r="G87" s="24">
        <v>3</v>
      </c>
      <c r="H87" s="24">
        <v>3</v>
      </c>
      <c r="I87" s="24">
        <v>1</v>
      </c>
    </row>
    <row r="88" spans="1:9">
      <c r="A88" s="23" t="s">
        <v>152</v>
      </c>
      <c r="B88" s="24">
        <v>39</v>
      </c>
      <c r="C88" s="24">
        <v>9</v>
      </c>
      <c r="D88" s="24">
        <v>0</v>
      </c>
      <c r="E88" s="24">
        <v>2</v>
      </c>
      <c r="F88" s="24">
        <v>1</v>
      </c>
      <c r="G88" s="24">
        <v>15</v>
      </c>
      <c r="H88" s="24">
        <v>9</v>
      </c>
      <c r="I88" s="24">
        <v>3</v>
      </c>
    </row>
    <row r="89" spans="1:9">
      <c r="A89" s="23" t="s">
        <v>128</v>
      </c>
      <c r="B89" s="24">
        <v>24</v>
      </c>
      <c r="C89" s="24">
        <v>10</v>
      </c>
      <c r="D89" s="24">
        <v>4</v>
      </c>
      <c r="E89" s="24">
        <v>0</v>
      </c>
      <c r="F89" s="24">
        <v>0</v>
      </c>
      <c r="G89" s="24">
        <v>0</v>
      </c>
      <c r="H89" s="24">
        <v>1</v>
      </c>
      <c r="I89" s="24">
        <v>9</v>
      </c>
    </row>
    <row r="90" spans="1:9">
      <c r="A90" s="8" t="s">
        <v>194</v>
      </c>
      <c r="B90" s="8"/>
      <c r="C90" s="8"/>
      <c r="D90" s="8"/>
      <c r="E90" s="8"/>
      <c r="F90" s="8"/>
      <c r="G90" s="8"/>
      <c r="H90" s="8"/>
      <c r="I90" s="8"/>
    </row>
    <row r="91" spans="1:9">
      <c r="A91" s="23" t="s">
        <v>195</v>
      </c>
      <c r="B91" s="24">
        <v>1341</v>
      </c>
      <c r="C91" s="24">
        <v>831</v>
      </c>
      <c r="D91" s="24">
        <v>128</v>
      </c>
      <c r="E91" s="24">
        <v>62</v>
      </c>
      <c r="F91" s="24">
        <v>5</v>
      </c>
      <c r="G91" s="24">
        <v>103</v>
      </c>
      <c r="H91" s="24">
        <v>135</v>
      </c>
      <c r="I91" s="24">
        <v>77</v>
      </c>
    </row>
    <row r="92" spans="1:9">
      <c r="A92" s="23" t="s">
        <v>196</v>
      </c>
      <c r="B92" s="24">
        <v>523</v>
      </c>
      <c r="C92" s="24">
        <v>321</v>
      </c>
      <c r="D92" s="24">
        <v>47</v>
      </c>
      <c r="E92" s="24">
        <v>15</v>
      </c>
      <c r="F92" s="24">
        <v>4</v>
      </c>
      <c r="G92" s="24">
        <v>43</v>
      </c>
      <c r="H92" s="24">
        <v>54</v>
      </c>
      <c r="I92" s="24">
        <v>39</v>
      </c>
    </row>
    <row r="93" spans="1:9">
      <c r="A93" s="23" t="s">
        <v>197</v>
      </c>
      <c r="B93" s="24">
        <v>116</v>
      </c>
      <c r="C93" s="24">
        <v>67</v>
      </c>
      <c r="D93" s="24">
        <v>17</v>
      </c>
      <c r="E93" s="24">
        <v>4</v>
      </c>
      <c r="F93" s="24">
        <v>0</v>
      </c>
      <c r="G93" s="24">
        <v>9</v>
      </c>
      <c r="H93" s="24">
        <v>11</v>
      </c>
      <c r="I93" s="24">
        <v>8</v>
      </c>
    </row>
    <row r="94" spans="1:9">
      <c r="A94" s="23" t="s">
        <v>198</v>
      </c>
      <c r="B94" s="24">
        <v>25</v>
      </c>
      <c r="C94" s="24">
        <v>18</v>
      </c>
      <c r="D94" s="24">
        <v>0</v>
      </c>
      <c r="E94" s="24">
        <v>2</v>
      </c>
      <c r="F94" s="24">
        <v>0</v>
      </c>
      <c r="G94" s="24">
        <v>3</v>
      </c>
      <c r="H94" s="24">
        <v>2</v>
      </c>
      <c r="I94" s="24">
        <v>0</v>
      </c>
    </row>
    <row r="95" spans="1:9">
      <c r="A95" s="23" t="s">
        <v>199</v>
      </c>
      <c r="B95" s="24">
        <v>68</v>
      </c>
      <c r="C95" s="24">
        <v>42</v>
      </c>
      <c r="D95" s="24">
        <v>10</v>
      </c>
      <c r="E95" s="24">
        <v>3</v>
      </c>
      <c r="F95" s="24">
        <v>0</v>
      </c>
      <c r="G95" s="24">
        <v>5</v>
      </c>
      <c r="H95" s="24">
        <v>7</v>
      </c>
      <c r="I95" s="24">
        <v>1</v>
      </c>
    </row>
    <row r="96" spans="1:9">
      <c r="A96" s="23" t="s">
        <v>200</v>
      </c>
      <c r="B96" s="24">
        <v>1248</v>
      </c>
      <c r="C96" s="24">
        <v>807</v>
      </c>
      <c r="D96" s="24">
        <v>136</v>
      </c>
      <c r="E96" s="24">
        <v>58</v>
      </c>
      <c r="F96" s="24">
        <v>7</v>
      </c>
      <c r="G96" s="24">
        <v>61</v>
      </c>
      <c r="H96" s="24">
        <v>121</v>
      </c>
      <c r="I96" s="24">
        <v>58</v>
      </c>
    </row>
    <row r="97" spans="1:9">
      <c r="A97" s="23" t="s">
        <v>201</v>
      </c>
      <c r="B97" s="24">
        <v>725</v>
      </c>
      <c r="C97" s="24">
        <v>514</v>
      </c>
      <c r="D97" s="24">
        <v>49</v>
      </c>
      <c r="E97" s="24">
        <v>35</v>
      </c>
      <c r="F97" s="24">
        <v>2</v>
      </c>
      <c r="G97" s="24">
        <v>43</v>
      </c>
      <c r="H97" s="24">
        <v>47</v>
      </c>
      <c r="I97" s="24">
        <v>35</v>
      </c>
    </row>
    <row r="98" spans="1:9">
      <c r="A98" s="23" t="s">
        <v>202</v>
      </c>
      <c r="B98" s="24">
        <v>550</v>
      </c>
      <c r="C98" s="24">
        <v>284</v>
      </c>
      <c r="D98" s="24">
        <v>62</v>
      </c>
      <c r="E98" s="24">
        <v>24</v>
      </c>
      <c r="F98" s="24">
        <v>2</v>
      </c>
      <c r="G98" s="24">
        <v>65</v>
      </c>
      <c r="H98" s="24">
        <v>65</v>
      </c>
      <c r="I98" s="24">
        <v>48</v>
      </c>
    </row>
    <row r="99" spans="1:9">
      <c r="A99" s="23" t="s">
        <v>203</v>
      </c>
      <c r="B99" s="24">
        <v>563</v>
      </c>
      <c r="C99" s="24">
        <v>323</v>
      </c>
      <c r="D99" s="24">
        <v>74</v>
      </c>
      <c r="E99" s="24">
        <v>23</v>
      </c>
      <c r="F99" s="24">
        <v>4</v>
      </c>
      <c r="G99" s="24">
        <v>50</v>
      </c>
      <c r="H99" s="24">
        <v>58</v>
      </c>
      <c r="I99" s="24">
        <v>31</v>
      </c>
    </row>
    <row r="100" spans="1:9">
      <c r="A100" s="23" t="s">
        <v>204</v>
      </c>
      <c r="B100" s="24">
        <v>319</v>
      </c>
      <c r="C100" s="24">
        <v>182</v>
      </c>
      <c r="D100" s="24">
        <v>30</v>
      </c>
      <c r="E100" s="24">
        <v>19</v>
      </c>
      <c r="F100" s="24">
        <v>0</v>
      </c>
      <c r="G100" s="24">
        <v>27</v>
      </c>
      <c r="H100" s="24">
        <v>32</v>
      </c>
      <c r="I100" s="24">
        <v>29</v>
      </c>
    </row>
    <row r="101" spans="1:9">
      <c r="A101" s="23" t="s">
        <v>205</v>
      </c>
      <c r="B101" s="24">
        <v>6</v>
      </c>
      <c r="C101" s="24">
        <v>2</v>
      </c>
      <c r="D101" s="24">
        <v>0</v>
      </c>
      <c r="E101" s="24">
        <v>0</v>
      </c>
      <c r="F101" s="24">
        <v>0</v>
      </c>
      <c r="G101" s="24">
        <v>1</v>
      </c>
      <c r="H101" s="24">
        <v>2</v>
      </c>
      <c r="I101" s="24">
        <v>1</v>
      </c>
    </row>
    <row r="102" spans="1:9">
      <c r="A102" s="23" t="s">
        <v>206</v>
      </c>
      <c r="B102" s="24">
        <v>42</v>
      </c>
      <c r="C102" s="24">
        <v>21</v>
      </c>
      <c r="D102" s="24">
        <v>3</v>
      </c>
      <c r="E102" s="24">
        <v>2</v>
      </c>
      <c r="F102" s="24">
        <v>0</v>
      </c>
      <c r="G102" s="24">
        <v>6</v>
      </c>
      <c r="H102" s="24">
        <v>8</v>
      </c>
      <c r="I102" s="24">
        <v>2</v>
      </c>
    </row>
    <row r="103" spans="1:9">
      <c r="A103" s="23" t="s">
        <v>152</v>
      </c>
      <c r="B103" s="24">
        <v>39</v>
      </c>
      <c r="C103" s="24">
        <v>16</v>
      </c>
      <c r="D103" s="24">
        <v>3</v>
      </c>
      <c r="E103" s="24">
        <v>2</v>
      </c>
      <c r="F103" s="24">
        <v>0</v>
      </c>
      <c r="G103" s="24">
        <v>9</v>
      </c>
      <c r="H103" s="24">
        <v>6</v>
      </c>
      <c r="I103" s="24">
        <v>3</v>
      </c>
    </row>
    <row r="104" spans="1:9">
      <c r="A104" s="23" t="s">
        <v>128</v>
      </c>
      <c r="B104" s="24">
        <v>193</v>
      </c>
      <c r="C104" s="24">
        <v>102</v>
      </c>
      <c r="D104" s="24">
        <v>14</v>
      </c>
      <c r="E104" s="24">
        <v>12</v>
      </c>
      <c r="F104" s="24">
        <v>1</v>
      </c>
      <c r="G104" s="24">
        <v>15</v>
      </c>
      <c r="H104" s="24">
        <v>27</v>
      </c>
      <c r="I104" s="24">
        <v>22</v>
      </c>
    </row>
    <row r="105" spans="1:9">
      <c r="A105" s="8" t="s">
        <v>207</v>
      </c>
      <c r="B105" s="8"/>
      <c r="C105" s="8"/>
      <c r="D105" s="8"/>
      <c r="E105" s="8"/>
      <c r="F105" s="8"/>
      <c r="G105" s="8"/>
      <c r="H105" s="8"/>
      <c r="I105" s="8"/>
    </row>
    <row r="106" spans="1:9">
      <c r="A106" s="23" t="s">
        <v>208</v>
      </c>
      <c r="B106" s="24">
        <v>1480</v>
      </c>
      <c r="C106" s="24">
        <v>925</v>
      </c>
      <c r="D106" s="24">
        <v>146</v>
      </c>
      <c r="E106" s="24">
        <v>85</v>
      </c>
      <c r="F106" s="24">
        <v>10</v>
      </c>
      <c r="G106" s="24">
        <v>102</v>
      </c>
      <c r="H106" s="24">
        <v>138</v>
      </c>
      <c r="I106" s="24">
        <v>74</v>
      </c>
    </row>
    <row r="107" spans="1:9">
      <c r="A107" s="23" t="s">
        <v>209</v>
      </c>
      <c r="B107" s="24">
        <v>1280</v>
      </c>
      <c r="C107" s="24">
        <v>816</v>
      </c>
      <c r="D107" s="24">
        <v>118</v>
      </c>
      <c r="E107" s="24">
        <v>70</v>
      </c>
      <c r="F107" s="24">
        <v>8</v>
      </c>
      <c r="G107" s="24">
        <v>89</v>
      </c>
      <c r="H107" s="24">
        <v>121</v>
      </c>
      <c r="I107" s="24">
        <v>58</v>
      </c>
    </row>
    <row r="108" spans="1:9">
      <c r="A108" s="23" t="s">
        <v>210</v>
      </c>
      <c r="B108" s="24">
        <v>1167</v>
      </c>
      <c r="C108" s="24">
        <v>732</v>
      </c>
      <c r="D108" s="24">
        <v>96</v>
      </c>
      <c r="E108" s="24">
        <v>52</v>
      </c>
      <c r="F108" s="24">
        <v>8</v>
      </c>
      <c r="G108" s="24">
        <v>92</v>
      </c>
      <c r="H108" s="24">
        <v>124</v>
      </c>
      <c r="I108" s="24">
        <v>63</v>
      </c>
    </row>
    <row r="109" spans="1:9">
      <c r="A109" s="23" t="s">
        <v>211</v>
      </c>
      <c r="B109" s="24">
        <v>715</v>
      </c>
      <c r="C109" s="24">
        <v>452</v>
      </c>
      <c r="D109" s="24">
        <v>78</v>
      </c>
      <c r="E109" s="24">
        <v>36</v>
      </c>
      <c r="F109" s="24">
        <v>2</v>
      </c>
      <c r="G109" s="24">
        <v>51</v>
      </c>
      <c r="H109" s="24">
        <v>57</v>
      </c>
      <c r="I109" s="24">
        <v>39</v>
      </c>
    </row>
    <row r="110" spans="1:9">
      <c r="A110" s="23" t="s">
        <v>212</v>
      </c>
      <c r="B110" s="24">
        <v>387</v>
      </c>
      <c r="C110" s="24">
        <v>214</v>
      </c>
      <c r="D110" s="24">
        <v>44</v>
      </c>
      <c r="E110" s="24">
        <v>11</v>
      </c>
      <c r="F110" s="24">
        <v>3</v>
      </c>
      <c r="G110" s="24">
        <v>52</v>
      </c>
      <c r="H110" s="24">
        <v>38</v>
      </c>
      <c r="I110" s="24">
        <v>25</v>
      </c>
    </row>
    <row r="111" spans="1:9">
      <c r="A111" s="23" t="s">
        <v>213</v>
      </c>
      <c r="B111" s="24">
        <v>404</v>
      </c>
      <c r="C111" s="24">
        <v>158</v>
      </c>
      <c r="D111" s="24">
        <v>52</v>
      </c>
      <c r="E111" s="24">
        <v>28</v>
      </c>
      <c r="F111" s="24">
        <v>4</v>
      </c>
      <c r="G111" s="24">
        <v>64</v>
      </c>
      <c r="H111" s="24">
        <v>59</v>
      </c>
      <c r="I111" s="24">
        <v>39</v>
      </c>
    </row>
    <row r="112" spans="1:9">
      <c r="A112" s="23" t="s">
        <v>214</v>
      </c>
      <c r="B112" s="24">
        <v>595</v>
      </c>
      <c r="C112" s="24">
        <v>401</v>
      </c>
      <c r="D112" s="24">
        <v>54</v>
      </c>
      <c r="E112" s="24">
        <v>21</v>
      </c>
      <c r="F112" s="24">
        <v>3</v>
      </c>
      <c r="G112" s="24">
        <v>43</v>
      </c>
      <c r="H112" s="24">
        <v>46</v>
      </c>
      <c r="I112" s="24">
        <v>27</v>
      </c>
    </row>
    <row r="113" spans="1:9">
      <c r="A113" s="23" t="s">
        <v>215</v>
      </c>
      <c r="B113" s="24">
        <v>215</v>
      </c>
      <c r="C113" s="24">
        <v>132</v>
      </c>
      <c r="D113" s="24">
        <v>23</v>
      </c>
      <c r="E113" s="24">
        <v>6</v>
      </c>
      <c r="F113" s="24">
        <v>1</v>
      </c>
      <c r="G113" s="24">
        <v>20</v>
      </c>
      <c r="H113" s="24">
        <v>20</v>
      </c>
      <c r="I113" s="24">
        <v>13</v>
      </c>
    </row>
    <row r="114" spans="1:9">
      <c r="A114" s="23" t="s">
        <v>216</v>
      </c>
      <c r="B114" s="24">
        <v>248</v>
      </c>
      <c r="C114" s="24">
        <v>137</v>
      </c>
      <c r="D114" s="24">
        <v>24</v>
      </c>
      <c r="E114" s="24">
        <v>16</v>
      </c>
      <c r="F114" s="24">
        <v>5</v>
      </c>
      <c r="G114" s="24">
        <v>19</v>
      </c>
      <c r="H114" s="24">
        <v>32</v>
      </c>
      <c r="I114" s="24">
        <v>15</v>
      </c>
    </row>
    <row r="115" spans="1:9">
      <c r="A115" s="23" t="s">
        <v>217</v>
      </c>
      <c r="B115" s="24">
        <v>255</v>
      </c>
      <c r="C115" s="24">
        <v>154</v>
      </c>
      <c r="D115" s="24">
        <v>31</v>
      </c>
      <c r="E115" s="24">
        <v>11</v>
      </c>
      <c r="F115" s="24">
        <v>3</v>
      </c>
      <c r="G115" s="24">
        <v>17</v>
      </c>
      <c r="H115" s="24">
        <v>23</v>
      </c>
      <c r="I115" s="24">
        <v>16</v>
      </c>
    </row>
    <row r="116" spans="1:9">
      <c r="A116" s="23" t="s">
        <v>218</v>
      </c>
      <c r="B116" s="24">
        <v>291</v>
      </c>
      <c r="C116" s="24">
        <v>183</v>
      </c>
      <c r="D116" s="24">
        <v>37</v>
      </c>
      <c r="E116" s="24">
        <v>11</v>
      </c>
      <c r="F116" s="24">
        <v>4</v>
      </c>
      <c r="G116" s="24">
        <v>13</v>
      </c>
      <c r="H116" s="24">
        <v>28</v>
      </c>
      <c r="I116" s="24">
        <v>15</v>
      </c>
    </row>
    <row r="117" spans="1:9">
      <c r="A117" s="23" t="s">
        <v>219</v>
      </c>
      <c r="B117" s="24">
        <v>338</v>
      </c>
      <c r="C117" s="24">
        <v>235</v>
      </c>
      <c r="D117" s="24">
        <v>34</v>
      </c>
      <c r="E117" s="24">
        <v>11</v>
      </c>
      <c r="F117" s="24">
        <v>3</v>
      </c>
      <c r="G117" s="24">
        <v>16</v>
      </c>
      <c r="H117" s="24">
        <v>26</v>
      </c>
      <c r="I117" s="24">
        <v>13</v>
      </c>
    </row>
    <row r="118" spans="1:9">
      <c r="A118" s="23" t="s">
        <v>220</v>
      </c>
      <c r="B118" s="24">
        <v>812</v>
      </c>
      <c r="C118" s="24">
        <v>552</v>
      </c>
      <c r="D118" s="24">
        <v>71</v>
      </c>
      <c r="E118" s="24">
        <v>33</v>
      </c>
      <c r="F118" s="24">
        <v>7</v>
      </c>
      <c r="G118" s="24">
        <v>55</v>
      </c>
      <c r="H118" s="24">
        <v>62</v>
      </c>
      <c r="I118" s="24">
        <v>32</v>
      </c>
    </row>
    <row r="119" spans="1:9">
      <c r="A119" s="23" t="s">
        <v>221</v>
      </c>
      <c r="B119" s="24">
        <v>816</v>
      </c>
      <c r="C119" s="24">
        <v>545</v>
      </c>
      <c r="D119" s="24">
        <v>79</v>
      </c>
      <c r="E119" s="24">
        <v>41</v>
      </c>
      <c r="F119" s="24">
        <v>5</v>
      </c>
      <c r="G119" s="24">
        <v>50</v>
      </c>
      <c r="H119" s="24">
        <v>57</v>
      </c>
      <c r="I119" s="24">
        <v>39</v>
      </c>
    </row>
    <row r="120" spans="1:9">
      <c r="A120" s="23" t="s">
        <v>152</v>
      </c>
      <c r="B120" s="24">
        <v>69</v>
      </c>
      <c r="C120" s="24">
        <v>30</v>
      </c>
      <c r="D120" s="24">
        <v>8</v>
      </c>
      <c r="E120" s="24">
        <v>5</v>
      </c>
      <c r="F120" s="24">
        <v>0</v>
      </c>
      <c r="G120" s="24">
        <v>9</v>
      </c>
      <c r="H120" s="24">
        <v>10</v>
      </c>
      <c r="I120" s="24">
        <v>7</v>
      </c>
    </row>
    <row r="121" spans="1:9">
      <c r="A121" s="23" t="s">
        <v>222</v>
      </c>
      <c r="B121" s="24">
        <v>246</v>
      </c>
      <c r="C121" s="24">
        <v>118</v>
      </c>
      <c r="D121" s="24">
        <v>19</v>
      </c>
      <c r="E121" s="24">
        <v>8</v>
      </c>
      <c r="F121" s="24">
        <v>0</v>
      </c>
      <c r="G121" s="24">
        <v>37</v>
      </c>
      <c r="H121" s="24">
        <v>40</v>
      </c>
      <c r="I121" s="24">
        <v>24</v>
      </c>
    </row>
    <row r="122" spans="1:9">
      <c r="A122" s="26" t="s">
        <v>128</v>
      </c>
      <c r="B122" s="27">
        <v>47</v>
      </c>
      <c r="C122" s="27">
        <v>16</v>
      </c>
      <c r="D122" s="27">
        <v>1</v>
      </c>
      <c r="E122" s="27">
        <v>4</v>
      </c>
      <c r="F122" s="27">
        <v>0</v>
      </c>
      <c r="G122" s="27">
        <v>4</v>
      </c>
      <c r="H122" s="27">
        <v>5</v>
      </c>
      <c r="I122" s="27">
        <v>17</v>
      </c>
    </row>
  </sheetData>
  <phoneticPr fontId="2"/>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D1732-3EFF-480C-88FE-E32C8C242C6C}">
  <sheetPr codeName="Sheet45"/>
  <dimension ref="A1:M123"/>
  <sheetViews>
    <sheetView workbookViewId="0"/>
  </sheetViews>
  <sheetFormatPr defaultRowHeight="12"/>
  <cols>
    <col min="1" max="1" width="52" style="13" bestFit="1" customWidth="1"/>
    <col min="2" max="256" width="7.625" style="13" customWidth="1"/>
    <col min="257" max="16384" width="9" style="13"/>
  </cols>
  <sheetData>
    <row r="1" spans="1:13">
      <c r="A1" s="12" t="s">
        <v>114</v>
      </c>
      <c r="B1" s="6"/>
    </row>
    <row r="2" spans="1:13">
      <c r="A2" s="18" t="str">
        <f xml:space="preserve"> HYPERLINK("#'目次'!B50","[44]")</f>
        <v>[44]</v>
      </c>
    </row>
    <row r="3" spans="1:13">
      <c r="A3" s="6" t="s">
        <v>114</v>
      </c>
      <c r="B3" s="7" t="s">
        <v>515</v>
      </c>
    </row>
    <row r="4" spans="1:13">
      <c r="A4" s="6" t="s">
        <v>114</v>
      </c>
      <c r="B4" s="7" t="s">
        <v>116</v>
      </c>
    </row>
    <row r="5" spans="1:13">
      <c r="A5" s="6" t="s">
        <v>114</v>
      </c>
      <c r="B5" s="7" t="s">
        <v>516</v>
      </c>
    </row>
    <row r="6" spans="1:13" s="21" customFormat="1" ht="120">
      <c r="A6" s="19" t="s">
        <v>114</v>
      </c>
      <c r="B6" s="20" t="s">
        <v>118</v>
      </c>
      <c r="C6" s="20" t="s">
        <v>517</v>
      </c>
      <c r="D6" s="20" t="s">
        <v>518</v>
      </c>
      <c r="E6" s="20" t="s">
        <v>519</v>
      </c>
      <c r="F6" s="20" t="s">
        <v>520</v>
      </c>
      <c r="G6" s="20" t="s">
        <v>521</v>
      </c>
      <c r="H6" s="20" t="s">
        <v>522</v>
      </c>
      <c r="I6" s="20" t="s">
        <v>523</v>
      </c>
      <c r="J6" s="20" t="s">
        <v>524</v>
      </c>
      <c r="K6" s="20" t="s">
        <v>525</v>
      </c>
      <c r="L6" s="20" t="s">
        <v>152</v>
      </c>
      <c r="M6" s="20" t="s">
        <v>128</v>
      </c>
    </row>
    <row r="7" spans="1:13">
      <c r="A7" s="22" t="s">
        <v>121</v>
      </c>
      <c r="B7" s="9">
        <v>2677</v>
      </c>
      <c r="C7" s="9">
        <v>2151</v>
      </c>
      <c r="D7" s="9">
        <v>617</v>
      </c>
      <c r="E7" s="9">
        <v>1870</v>
      </c>
      <c r="F7" s="9">
        <v>158</v>
      </c>
      <c r="G7" s="9">
        <v>833</v>
      </c>
      <c r="H7" s="9">
        <v>1163</v>
      </c>
      <c r="I7" s="9">
        <v>917</v>
      </c>
      <c r="J7" s="9">
        <v>628</v>
      </c>
      <c r="K7" s="9">
        <v>1363</v>
      </c>
      <c r="L7" s="9">
        <v>126</v>
      </c>
      <c r="M7" s="9">
        <v>161</v>
      </c>
    </row>
    <row r="8" spans="1:13">
      <c r="A8" s="8" t="s">
        <v>122</v>
      </c>
      <c r="B8" s="8"/>
      <c r="C8" s="8"/>
      <c r="D8" s="8"/>
      <c r="E8" s="8"/>
      <c r="F8" s="8"/>
      <c r="G8" s="8"/>
      <c r="H8" s="8"/>
      <c r="I8" s="8"/>
      <c r="J8" s="8"/>
      <c r="K8" s="8"/>
      <c r="L8" s="8"/>
      <c r="M8" s="8"/>
    </row>
    <row r="9" spans="1:13">
      <c r="A9" s="23" t="s">
        <v>123</v>
      </c>
      <c r="B9" s="24">
        <v>380</v>
      </c>
      <c r="C9" s="24">
        <v>316</v>
      </c>
      <c r="D9" s="24">
        <v>104</v>
      </c>
      <c r="E9" s="24">
        <v>186</v>
      </c>
      <c r="F9" s="24">
        <v>7</v>
      </c>
      <c r="G9" s="24">
        <v>125</v>
      </c>
      <c r="H9" s="24">
        <v>182</v>
      </c>
      <c r="I9" s="24">
        <v>186</v>
      </c>
      <c r="J9" s="24">
        <v>141</v>
      </c>
      <c r="K9" s="24">
        <v>209</v>
      </c>
      <c r="L9" s="24">
        <v>15</v>
      </c>
      <c r="M9" s="24">
        <v>23</v>
      </c>
    </row>
    <row r="10" spans="1:13">
      <c r="A10" s="23" t="s">
        <v>124</v>
      </c>
      <c r="B10" s="24">
        <v>489</v>
      </c>
      <c r="C10" s="24">
        <v>426</v>
      </c>
      <c r="D10" s="24">
        <v>146</v>
      </c>
      <c r="E10" s="24">
        <v>319</v>
      </c>
      <c r="F10" s="24">
        <v>15</v>
      </c>
      <c r="G10" s="24">
        <v>177</v>
      </c>
      <c r="H10" s="24">
        <v>231</v>
      </c>
      <c r="I10" s="24">
        <v>249</v>
      </c>
      <c r="J10" s="24">
        <v>149</v>
      </c>
      <c r="K10" s="24">
        <v>264</v>
      </c>
      <c r="L10" s="24">
        <v>14</v>
      </c>
      <c r="M10" s="24">
        <v>18</v>
      </c>
    </row>
    <row r="11" spans="1:13">
      <c r="A11" s="23" t="s">
        <v>125</v>
      </c>
      <c r="B11" s="24">
        <v>1114</v>
      </c>
      <c r="C11" s="24">
        <v>933</v>
      </c>
      <c r="D11" s="24">
        <v>266</v>
      </c>
      <c r="E11" s="24">
        <v>824</v>
      </c>
      <c r="F11" s="24">
        <v>51</v>
      </c>
      <c r="G11" s="24">
        <v>372</v>
      </c>
      <c r="H11" s="24">
        <v>528</v>
      </c>
      <c r="I11" s="24">
        <v>345</v>
      </c>
      <c r="J11" s="24">
        <v>265</v>
      </c>
      <c r="K11" s="24">
        <v>590</v>
      </c>
      <c r="L11" s="24">
        <v>61</v>
      </c>
      <c r="M11" s="24">
        <v>64</v>
      </c>
    </row>
    <row r="12" spans="1:13">
      <c r="A12" s="23" t="s">
        <v>126</v>
      </c>
      <c r="B12" s="24">
        <v>521</v>
      </c>
      <c r="C12" s="24">
        <v>390</v>
      </c>
      <c r="D12" s="24">
        <v>85</v>
      </c>
      <c r="E12" s="24">
        <v>427</v>
      </c>
      <c r="F12" s="24">
        <v>47</v>
      </c>
      <c r="G12" s="24">
        <v>132</v>
      </c>
      <c r="H12" s="24">
        <v>182</v>
      </c>
      <c r="I12" s="24">
        <v>106</v>
      </c>
      <c r="J12" s="24">
        <v>59</v>
      </c>
      <c r="K12" s="24">
        <v>248</v>
      </c>
      <c r="L12" s="24">
        <v>21</v>
      </c>
      <c r="M12" s="24">
        <v>35</v>
      </c>
    </row>
    <row r="13" spans="1:13">
      <c r="A13" s="23" t="s">
        <v>127</v>
      </c>
      <c r="B13" s="24">
        <v>129</v>
      </c>
      <c r="C13" s="24">
        <v>58</v>
      </c>
      <c r="D13" s="24">
        <v>11</v>
      </c>
      <c r="E13" s="24">
        <v>88</v>
      </c>
      <c r="F13" s="24">
        <v>35</v>
      </c>
      <c r="G13" s="24">
        <v>15</v>
      </c>
      <c r="H13" s="24">
        <v>22</v>
      </c>
      <c r="I13" s="24">
        <v>12</v>
      </c>
      <c r="J13" s="24">
        <v>5</v>
      </c>
      <c r="K13" s="24">
        <v>35</v>
      </c>
      <c r="L13" s="24">
        <v>14</v>
      </c>
      <c r="M13" s="24">
        <v>15</v>
      </c>
    </row>
    <row r="14" spans="1:13">
      <c r="A14" s="23" t="s">
        <v>128</v>
      </c>
      <c r="B14" s="24">
        <v>44</v>
      </c>
      <c r="C14" s="24">
        <v>28</v>
      </c>
      <c r="D14" s="24">
        <v>5</v>
      </c>
      <c r="E14" s="24">
        <v>26</v>
      </c>
      <c r="F14" s="24">
        <v>3</v>
      </c>
      <c r="G14" s="24">
        <v>12</v>
      </c>
      <c r="H14" s="24">
        <v>18</v>
      </c>
      <c r="I14" s="24">
        <v>19</v>
      </c>
      <c r="J14" s="24">
        <v>9</v>
      </c>
      <c r="K14" s="24">
        <v>17</v>
      </c>
      <c r="L14" s="24">
        <v>1</v>
      </c>
      <c r="M14" s="24">
        <v>6</v>
      </c>
    </row>
    <row r="15" spans="1:13">
      <c r="A15" s="8" t="s">
        <v>129</v>
      </c>
      <c r="B15" s="8"/>
      <c r="C15" s="8"/>
      <c r="D15" s="8"/>
      <c r="E15" s="8"/>
      <c r="F15" s="8"/>
      <c r="G15" s="8"/>
      <c r="H15" s="8"/>
      <c r="I15" s="8"/>
      <c r="J15" s="8"/>
      <c r="K15" s="8"/>
      <c r="L15" s="8"/>
      <c r="M15" s="8"/>
    </row>
    <row r="16" spans="1:13">
      <c r="A16" s="23" t="s">
        <v>130</v>
      </c>
      <c r="B16" s="24">
        <v>799</v>
      </c>
      <c r="C16" s="24">
        <v>689</v>
      </c>
      <c r="D16" s="24">
        <v>260</v>
      </c>
      <c r="E16" s="24">
        <v>530</v>
      </c>
      <c r="F16" s="24">
        <v>30</v>
      </c>
      <c r="G16" s="24">
        <v>298</v>
      </c>
      <c r="H16" s="24">
        <v>390</v>
      </c>
      <c r="I16" s="24">
        <v>403</v>
      </c>
      <c r="J16" s="24">
        <v>255</v>
      </c>
      <c r="K16" s="24">
        <v>459</v>
      </c>
      <c r="L16" s="24">
        <v>29</v>
      </c>
      <c r="M16" s="24">
        <v>38</v>
      </c>
    </row>
    <row r="17" spans="1:13">
      <c r="A17" s="23" t="s">
        <v>131</v>
      </c>
      <c r="B17" s="24">
        <v>1245</v>
      </c>
      <c r="C17" s="24">
        <v>1039</v>
      </c>
      <c r="D17" s="24">
        <v>273</v>
      </c>
      <c r="E17" s="24">
        <v>889</v>
      </c>
      <c r="F17" s="24">
        <v>55</v>
      </c>
      <c r="G17" s="24">
        <v>416</v>
      </c>
      <c r="H17" s="24">
        <v>571</v>
      </c>
      <c r="I17" s="24">
        <v>422</v>
      </c>
      <c r="J17" s="24">
        <v>283</v>
      </c>
      <c r="K17" s="24">
        <v>630</v>
      </c>
      <c r="L17" s="24">
        <v>56</v>
      </c>
      <c r="M17" s="24">
        <v>76</v>
      </c>
    </row>
    <row r="18" spans="1:13">
      <c r="A18" s="23" t="s">
        <v>132</v>
      </c>
      <c r="B18" s="24">
        <v>504</v>
      </c>
      <c r="C18" s="24">
        <v>352</v>
      </c>
      <c r="D18" s="24">
        <v>70</v>
      </c>
      <c r="E18" s="24">
        <v>368</v>
      </c>
      <c r="F18" s="24">
        <v>56</v>
      </c>
      <c r="G18" s="24">
        <v>102</v>
      </c>
      <c r="H18" s="24">
        <v>170</v>
      </c>
      <c r="I18" s="24">
        <v>74</v>
      </c>
      <c r="J18" s="24">
        <v>78</v>
      </c>
      <c r="K18" s="24">
        <v>231</v>
      </c>
      <c r="L18" s="24">
        <v>30</v>
      </c>
      <c r="M18" s="24">
        <v>31</v>
      </c>
    </row>
    <row r="19" spans="1:13">
      <c r="A19" s="23" t="s">
        <v>133</v>
      </c>
      <c r="B19" s="24">
        <v>82</v>
      </c>
      <c r="C19" s="24">
        <v>43</v>
      </c>
      <c r="D19" s="24">
        <v>8</v>
      </c>
      <c r="E19" s="24">
        <v>58</v>
      </c>
      <c r="F19" s="24">
        <v>12</v>
      </c>
      <c r="G19" s="24">
        <v>6</v>
      </c>
      <c r="H19" s="24">
        <v>13</v>
      </c>
      <c r="I19" s="24">
        <v>2</v>
      </c>
      <c r="J19" s="24">
        <v>5</v>
      </c>
      <c r="K19" s="24">
        <v>27</v>
      </c>
      <c r="L19" s="24">
        <v>8</v>
      </c>
      <c r="M19" s="24">
        <v>8</v>
      </c>
    </row>
    <row r="20" spans="1:13">
      <c r="A20" s="23" t="s">
        <v>128</v>
      </c>
      <c r="B20" s="24">
        <v>47</v>
      </c>
      <c r="C20" s="24">
        <v>28</v>
      </c>
      <c r="D20" s="24">
        <v>6</v>
      </c>
      <c r="E20" s="24">
        <v>25</v>
      </c>
      <c r="F20" s="24">
        <v>5</v>
      </c>
      <c r="G20" s="24">
        <v>11</v>
      </c>
      <c r="H20" s="24">
        <v>19</v>
      </c>
      <c r="I20" s="24">
        <v>16</v>
      </c>
      <c r="J20" s="24">
        <v>7</v>
      </c>
      <c r="K20" s="24">
        <v>16</v>
      </c>
      <c r="L20" s="24">
        <v>3</v>
      </c>
      <c r="M20" s="24">
        <v>8</v>
      </c>
    </row>
    <row r="21" spans="1:13">
      <c r="A21" s="8" t="s">
        <v>134</v>
      </c>
      <c r="B21" s="8"/>
      <c r="C21" s="8"/>
      <c r="D21" s="8"/>
      <c r="E21" s="8"/>
      <c r="F21" s="8"/>
      <c r="G21" s="8"/>
      <c r="H21" s="8"/>
      <c r="I21" s="8"/>
      <c r="J21" s="8"/>
      <c r="K21" s="8"/>
      <c r="L21" s="8"/>
      <c r="M21" s="8"/>
    </row>
    <row r="22" spans="1:13">
      <c r="A22" s="23" t="s">
        <v>135</v>
      </c>
      <c r="B22" s="24">
        <v>128</v>
      </c>
      <c r="C22" s="24">
        <v>94</v>
      </c>
      <c r="D22" s="24">
        <v>21</v>
      </c>
      <c r="E22" s="24">
        <v>83</v>
      </c>
      <c r="F22" s="24">
        <v>9</v>
      </c>
      <c r="G22" s="24">
        <v>22</v>
      </c>
      <c r="H22" s="24">
        <v>51</v>
      </c>
      <c r="I22" s="24">
        <v>28</v>
      </c>
      <c r="J22" s="24">
        <v>27</v>
      </c>
      <c r="K22" s="24">
        <v>62</v>
      </c>
      <c r="L22" s="24">
        <v>10</v>
      </c>
      <c r="M22" s="24">
        <v>9</v>
      </c>
    </row>
    <row r="23" spans="1:13">
      <c r="A23" s="23" t="s">
        <v>136</v>
      </c>
      <c r="B23" s="24">
        <v>138</v>
      </c>
      <c r="C23" s="24">
        <v>109</v>
      </c>
      <c r="D23" s="24">
        <v>33</v>
      </c>
      <c r="E23" s="24">
        <v>92</v>
      </c>
      <c r="F23" s="24">
        <v>10</v>
      </c>
      <c r="G23" s="24">
        <v>33</v>
      </c>
      <c r="H23" s="24">
        <v>45</v>
      </c>
      <c r="I23" s="24">
        <v>38</v>
      </c>
      <c r="J23" s="24">
        <v>29</v>
      </c>
      <c r="K23" s="24">
        <v>67</v>
      </c>
      <c r="L23" s="24">
        <v>6</v>
      </c>
      <c r="M23" s="24">
        <v>12</v>
      </c>
    </row>
    <row r="24" spans="1:13">
      <c r="A24" s="23" t="s">
        <v>137</v>
      </c>
      <c r="B24" s="24">
        <v>119</v>
      </c>
      <c r="C24" s="24">
        <v>97</v>
      </c>
      <c r="D24" s="24">
        <v>32</v>
      </c>
      <c r="E24" s="24">
        <v>77</v>
      </c>
      <c r="F24" s="24">
        <v>2</v>
      </c>
      <c r="G24" s="24">
        <v>31</v>
      </c>
      <c r="H24" s="24">
        <v>53</v>
      </c>
      <c r="I24" s="24">
        <v>34</v>
      </c>
      <c r="J24" s="24">
        <v>32</v>
      </c>
      <c r="K24" s="24">
        <v>61</v>
      </c>
      <c r="L24" s="24">
        <v>6</v>
      </c>
      <c r="M24" s="24">
        <v>10</v>
      </c>
    </row>
    <row r="25" spans="1:13">
      <c r="A25" s="23" t="s">
        <v>138</v>
      </c>
      <c r="B25" s="24">
        <v>142</v>
      </c>
      <c r="C25" s="24">
        <v>118</v>
      </c>
      <c r="D25" s="24">
        <v>35</v>
      </c>
      <c r="E25" s="24">
        <v>97</v>
      </c>
      <c r="F25" s="24">
        <v>7</v>
      </c>
      <c r="G25" s="24">
        <v>42</v>
      </c>
      <c r="H25" s="24">
        <v>61</v>
      </c>
      <c r="I25" s="24">
        <v>45</v>
      </c>
      <c r="J25" s="24">
        <v>34</v>
      </c>
      <c r="K25" s="24">
        <v>83</v>
      </c>
      <c r="L25" s="24">
        <v>8</v>
      </c>
      <c r="M25" s="24">
        <v>8</v>
      </c>
    </row>
    <row r="26" spans="1:13">
      <c r="A26" s="23" t="s">
        <v>139</v>
      </c>
      <c r="B26" s="24">
        <v>170</v>
      </c>
      <c r="C26" s="24">
        <v>142</v>
      </c>
      <c r="D26" s="24">
        <v>44</v>
      </c>
      <c r="E26" s="24">
        <v>118</v>
      </c>
      <c r="F26" s="24">
        <v>11</v>
      </c>
      <c r="G26" s="24">
        <v>43</v>
      </c>
      <c r="H26" s="24">
        <v>76</v>
      </c>
      <c r="I26" s="24">
        <v>58</v>
      </c>
      <c r="J26" s="24">
        <v>43</v>
      </c>
      <c r="K26" s="24">
        <v>85</v>
      </c>
      <c r="L26" s="24">
        <v>5</v>
      </c>
      <c r="M26" s="24">
        <v>8</v>
      </c>
    </row>
    <row r="27" spans="1:13">
      <c r="A27" s="23" t="s">
        <v>140</v>
      </c>
      <c r="B27" s="24">
        <v>192</v>
      </c>
      <c r="C27" s="24">
        <v>160</v>
      </c>
      <c r="D27" s="24">
        <v>58</v>
      </c>
      <c r="E27" s="24">
        <v>120</v>
      </c>
      <c r="F27" s="24">
        <v>8</v>
      </c>
      <c r="G27" s="24">
        <v>55</v>
      </c>
      <c r="H27" s="24">
        <v>73</v>
      </c>
      <c r="I27" s="24">
        <v>69</v>
      </c>
      <c r="J27" s="24">
        <v>58</v>
      </c>
      <c r="K27" s="24">
        <v>99</v>
      </c>
      <c r="L27" s="24">
        <v>12</v>
      </c>
      <c r="M27" s="24">
        <v>10</v>
      </c>
    </row>
    <row r="28" spans="1:13">
      <c r="A28" s="23" t="s">
        <v>141</v>
      </c>
      <c r="B28" s="24">
        <v>1405</v>
      </c>
      <c r="C28" s="24">
        <v>1141</v>
      </c>
      <c r="D28" s="24">
        <v>319</v>
      </c>
      <c r="E28" s="24">
        <v>1016</v>
      </c>
      <c r="F28" s="24">
        <v>94</v>
      </c>
      <c r="G28" s="24">
        <v>465</v>
      </c>
      <c r="H28" s="24">
        <v>651</v>
      </c>
      <c r="I28" s="24">
        <v>503</v>
      </c>
      <c r="J28" s="24">
        <v>293</v>
      </c>
      <c r="K28" s="24">
        <v>732</v>
      </c>
      <c r="L28" s="24">
        <v>60</v>
      </c>
      <c r="M28" s="24">
        <v>79</v>
      </c>
    </row>
    <row r="29" spans="1:13">
      <c r="A29" s="23" t="s">
        <v>142</v>
      </c>
      <c r="B29" s="24">
        <v>343</v>
      </c>
      <c r="C29" s="24">
        <v>263</v>
      </c>
      <c r="D29" s="24">
        <v>69</v>
      </c>
      <c r="E29" s="24">
        <v>246</v>
      </c>
      <c r="F29" s="24">
        <v>15</v>
      </c>
      <c r="G29" s="24">
        <v>131</v>
      </c>
      <c r="H29" s="24">
        <v>134</v>
      </c>
      <c r="I29" s="24">
        <v>125</v>
      </c>
      <c r="J29" s="24">
        <v>105</v>
      </c>
      <c r="K29" s="24">
        <v>157</v>
      </c>
      <c r="L29" s="24">
        <v>17</v>
      </c>
      <c r="M29" s="24">
        <v>18</v>
      </c>
    </row>
    <row r="30" spans="1:13">
      <c r="A30" s="23" t="s">
        <v>128</v>
      </c>
      <c r="B30" s="24">
        <v>40</v>
      </c>
      <c r="C30" s="24">
        <v>27</v>
      </c>
      <c r="D30" s="24">
        <v>6</v>
      </c>
      <c r="E30" s="24">
        <v>21</v>
      </c>
      <c r="F30" s="24">
        <v>2</v>
      </c>
      <c r="G30" s="24">
        <v>11</v>
      </c>
      <c r="H30" s="24">
        <v>19</v>
      </c>
      <c r="I30" s="24">
        <v>17</v>
      </c>
      <c r="J30" s="24">
        <v>7</v>
      </c>
      <c r="K30" s="24">
        <v>17</v>
      </c>
      <c r="L30" s="24">
        <v>2</v>
      </c>
      <c r="M30" s="24">
        <v>7</v>
      </c>
    </row>
    <row r="31" spans="1:13">
      <c r="A31" s="8" t="s">
        <v>143</v>
      </c>
      <c r="B31" s="8"/>
      <c r="C31" s="8"/>
      <c r="D31" s="8"/>
      <c r="E31" s="8"/>
      <c r="F31" s="8"/>
      <c r="G31" s="8"/>
      <c r="H31" s="8"/>
      <c r="I31" s="8"/>
      <c r="J31" s="8"/>
      <c r="K31" s="8"/>
      <c r="L31" s="8"/>
      <c r="M31" s="8"/>
    </row>
    <row r="32" spans="1:13">
      <c r="A32" s="23" t="s">
        <v>144</v>
      </c>
      <c r="B32" s="24">
        <v>429</v>
      </c>
      <c r="C32" s="24">
        <v>381</v>
      </c>
      <c r="D32" s="24">
        <v>131</v>
      </c>
      <c r="E32" s="24">
        <v>329</v>
      </c>
      <c r="F32" s="24">
        <v>19</v>
      </c>
      <c r="G32" s="24">
        <v>217</v>
      </c>
      <c r="H32" s="24">
        <v>232</v>
      </c>
      <c r="I32" s="24">
        <v>201</v>
      </c>
      <c r="J32" s="24">
        <v>94</v>
      </c>
      <c r="K32" s="24">
        <v>260</v>
      </c>
      <c r="L32" s="24">
        <v>19</v>
      </c>
      <c r="M32" s="24">
        <v>17</v>
      </c>
    </row>
    <row r="33" spans="1:13">
      <c r="A33" s="23" t="s">
        <v>145</v>
      </c>
      <c r="B33" s="24">
        <v>319</v>
      </c>
      <c r="C33" s="24">
        <v>279</v>
      </c>
      <c r="D33" s="24">
        <v>91</v>
      </c>
      <c r="E33" s="24">
        <v>235</v>
      </c>
      <c r="F33" s="24">
        <v>10</v>
      </c>
      <c r="G33" s="24">
        <v>151</v>
      </c>
      <c r="H33" s="24">
        <v>177</v>
      </c>
      <c r="I33" s="24">
        <v>215</v>
      </c>
      <c r="J33" s="24">
        <v>61</v>
      </c>
      <c r="K33" s="24">
        <v>170</v>
      </c>
      <c r="L33" s="24">
        <v>11</v>
      </c>
      <c r="M33" s="24">
        <v>17</v>
      </c>
    </row>
    <row r="34" spans="1:13">
      <c r="A34" s="23" t="s">
        <v>146</v>
      </c>
      <c r="B34" s="24">
        <v>504</v>
      </c>
      <c r="C34" s="24">
        <v>436</v>
      </c>
      <c r="D34" s="24">
        <v>150</v>
      </c>
      <c r="E34" s="24">
        <v>384</v>
      </c>
      <c r="F34" s="24">
        <v>22</v>
      </c>
      <c r="G34" s="24">
        <v>247</v>
      </c>
      <c r="H34" s="24">
        <v>254</v>
      </c>
      <c r="I34" s="24">
        <v>242</v>
      </c>
      <c r="J34" s="24">
        <v>118</v>
      </c>
      <c r="K34" s="24">
        <v>313</v>
      </c>
      <c r="L34" s="24">
        <v>17</v>
      </c>
      <c r="M34" s="24">
        <v>30</v>
      </c>
    </row>
    <row r="35" spans="1:13">
      <c r="A35" s="23" t="s">
        <v>147</v>
      </c>
      <c r="B35" s="24">
        <v>143</v>
      </c>
      <c r="C35" s="24">
        <v>118</v>
      </c>
      <c r="D35" s="24">
        <v>36</v>
      </c>
      <c r="E35" s="24">
        <v>113</v>
      </c>
      <c r="F35" s="24">
        <v>14</v>
      </c>
      <c r="G35" s="24">
        <v>76</v>
      </c>
      <c r="H35" s="24">
        <v>69</v>
      </c>
      <c r="I35" s="24">
        <v>63</v>
      </c>
      <c r="J35" s="24">
        <v>34</v>
      </c>
      <c r="K35" s="24">
        <v>86</v>
      </c>
      <c r="L35" s="24">
        <v>5</v>
      </c>
      <c r="M35" s="24">
        <v>9</v>
      </c>
    </row>
    <row r="36" spans="1:13">
      <c r="A36" s="23" t="s">
        <v>148</v>
      </c>
      <c r="B36" s="24">
        <v>168</v>
      </c>
      <c r="C36" s="24">
        <v>146</v>
      </c>
      <c r="D36" s="24">
        <v>49</v>
      </c>
      <c r="E36" s="24">
        <v>132</v>
      </c>
      <c r="F36" s="24">
        <v>11</v>
      </c>
      <c r="G36" s="24">
        <v>92</v>
      </c>
      <c r="H36" s="24">
        <v>84</v>
      </c>
      <c r="I36" s="24">
        <v>82</v>
      </c>
      <c r="J36" s="24">
        <v>43</v>
      </c>
      <c r="K36" s="24">
        <v>105</v>
      </c>
      <c r="L36" s="24">
        <v>4</v>
      </c>
      <c r="M36" s="24">
        <v>8</v>
      </c>
    </row>
    <row r="37" spans="1:13">
      <c r="A37" s="23" t="s">
        <v>149</v>
      </c>
      <c r="B37" s="24">
        <v>1270</v>
      </c>
      <c r="C37" s="24">
        <v>1087</v>
      </c>
      <c r="D37" s="24">
        <v>338</v>
      </c>
      <c r="E37" s="24">
        <v>951</v>
      </c>
      <c r="F37" s="24">
        <v>50</v>
      </c>
      <c r="G37" s="24">
        <v>545</v>
      </c>
      <c r="H37" s="24">
        <v>607</v>
      </c>
      <c r="I37" s="24">
        <v>521</v>
      </c>
      <c r="J37" s="24">
        <v>286</v>
      </c>
      <c r="K37" s="24">
        <v>717</v>
      </c>
      <c r="L37" s="24">
        <v>55</v>
      </c>
      <c r="M37" s="24">
        <v>70</v>
      </c>
    </row>
    <row r="38" spans="1:13">
      <c r="A38" s="23" t="s">
        <v>150</v>
      </c>
      <c r="B38" s="24">
        <v>1642</v>
      </c>
      <c r="C38" s="24">
        <v>1415</v>
      </c>
      <c r="D38" s="24">
        <v>438</v>
      </c>
      <c r="E38" s="24">
        <v>1201</v>
      </c>
      <c r="F38" s="24">
        <v>75</v>
      </c>
      <c r="G38" s="24">
        <v>646</v>
      </c>
      <c r="H38" s="24">
        <v>821</v>
      </c>
      <c r="I38" s="24">
        <v>656</v>
      </c>
      <c r="J38" s="24">
        <v>377</v>
      </c>
      <c r="K38" s="24">
        <v>945</v>
      </c>
      <c r="L38" s="24">
        <v>65</v>
      </c>
      <c r="M38" s="24">
        <v>96</v>
      </c>
    </row>
    <row r="39" spans="1:13">
      <c r="A39" s="23" t="s">
        <v>151</v>
      </c>
      <c r="B39" s="24">
        <v>2266</v>
      </c>
      <c r="C39" s="24">
        <v>1872</v>
      </c>
      <c r="D39" s="24">
        <v>559</v>
      </c>
      <c r="E39" s="24">
        <v>1620</v>
      </c>
      <c r="F39" s="24">
        <v>108</v>
      </c>
      <c r="G39" s="24">
        <v>752</v>
      </c>
      <c r="H39" s="24">
        <v>1035</v>
      </c>
      <c r="I39" s="24">
        <v>799</v>
      </c>
      <c r="J39" s="24">
        <v>562</v>
      </c>
      <c r="K39" s="24">
        <v>1205</v>
      </c>
      <c r="L39" s="24">
        <v>109</v>
      </c>
      <c r="M39" s="24">
        <v>122</v>
      </c>
    </row>
    <row r="40" spans="1:13">
      <c r="A40" s="23" t="s">
        <v>152</v>
      </c>
      <c r="B40" s="24">
        <v>121</v>
      </c>
      <c r="C40" s="24">
        <v>70</v>
      </c>
      <c r="D40" s="24">
        <v>16</v>
      </c>
      <c r="E40" s="24">
        <v>82</v>
      </c>
      <c r="F40" s="24">
        <v>22</v>
      </c>
      <c r="G40" s="24">
        <v>27</v>
      </c>
      <c r="H40" s="24">
        <v>34</v>
      </c>
      <c r="I40" s="24">
        <v>25</v>
      </c>
      <c r="J40" s="24">
        <v>17</v>
      </c>
      <c r="K40" s="24">
        <v>43</v>
      </c>
      <c r="L40" s="24">
        <v>15</v>
      </c>
      <c r="M40" s="24">
        <v>9</v>
      </c>
    </row>
    <row r="41" spans="1:13">
      <c r="A41" s="23" t="s">
        <v>128</v>
      </c>
      <c r="B41" s="24">
        <v>46</v>
      </c>
      <c r="C41" s="24">
        <v>23</v>
      </c>
      <c r="D41" s="24">
        <v>3</v>
      </c>
      <c r="E41" s="24">
        <v>21</v>
      </c>
      <c r="F41" s="24">
        <v>7</v>
      </c>
      <c r="G41" s="24">
        <v>7</v>
      </c>
      <c r="H41" s="24">
        <v>14</v>
      </c>
      <c r="I41" s="24">
        <v>13</v>
      </c>
      <c r="J41" s="24">
        <v>6</v>
      </c>
      <c r="K41" s="24">
        <v>16</v>
      </c>
      <c r="L41" s="24">
        <v>4</v>
      </c>
      <c r="M41" s="24">
        <v>8</v>
      </c>
    </row>
    <row r="42" spans="1:13">
      <c r="A42" s="8" t="s">
        <v>153</v>
      </c>
      <c r="B42" s="8"/>
      <c r="C42" s="8"/>
      <c r="D42" s="8"/>
      <c r="E42" s="8"/>
      <c r="F42" s="8"/>
      <c r="G42" s="8"/>
      <c r="H42" s="8"/>
      <c r="I42" s="8"/>
      <c r="J42" s="8"/>
      <c r="K42" s="8"/>
      <c r="L42" s="8"/>
      <c r="M42" s="8"/>
    </row>
    <row r="43" spans="1:13">
      <c r="A43" s="23" t="s">
        <v>154</v>
      </c>
      <c r="B43" s="24">
        <v>1344</v>
      </c>
      <c r="C43" s="24">
        <v>1142</v>
      </c>
      <c r="D43" s="24">
        <v>350</v>
      </c>
      <c r="E43" s="24">
        <v>986</v>
      </c>
      <c r="F43" s="24">
        <v>66</v>
      </c>
      <c r="G43" s="24">
        <v>559</v>
      </c>
      <c r="H43" s="24">
        <v>665</v>
      </c>
      <c r="I43" s="24">
        <v>559</v>
      </c>
      <c r="J43" s="24">
        <v>321</v>
      </c>
      <c r="K43" s="24">
        <v>753</v>
      </c>
      <c r="L43" s="24">
        <v>47</v>
      </c>
      <c r="M43" s="24">
        <v>83</v>
      </c>
    </row>
    <row r="44" spans="1:13">
      <c r="A44" s="23" t="s">
        <v>155</v>
      </c>
      <c r="B44" s="24">
        <v>1107</v>
      </c>
      <c r="C44" s="24">
        <v>882</v>
      </c>
      <c r="D44" s="24">
        <v>274</v>
      </c>
      <c r="E44" s="24">
        <v>834</v>
      </c>
      <c r="F44" s="24">
        <v>101</v>
      </c>
      <c r="G44" s="24">
        <v>424</v>
      </c>
      <c r="H44" s="24">
        <v>494</v>
      </c>
      <c r="I44" s="24">
        <v>416</v>
      </c>
      <c r="J44" s="24">
        <v>255</v>
      </c>
      <c r="K44" s="24">
        <v>585</v>
      </c>
      <c r="L44" s="24">
        <v>49</v>
      </c>
      <c r="M44" s="24">
        <v>51</v>
      </c>
    </row>
    <row r="45" spans="1:13">
      <c r="A45" s="23" t="s">
        <v>156</v>
      </c>
      <c r="B45" s="24">
        <v>1006</v>
      </c>
      <c r="C45" s="24">
        <v>811</v>
      </c>
      <c r="D45" s="24">
        <v>242</v>
      </c>
      <c r="E45" s="24">
        <v>742</v>
      </c>
      <c r="F45" s="24">
        <v>75</v>
      </c>
      <c r="G45" s="24">
        <v>326</v>
      </c>
      <c r="H45" s="24">
        <v>421</v>
      </c>
      <c r="I45" s="24">
        <v>346</v>
      </c>
      <c r="J45" s="24">
        <v>249</v>
      </c>
      <c r="K45" s="24">
        <v>559</v>
      </c>
      <c r="L45" s="24">
        <v>54</v>
      </c>
      <c r="M45" s="24">
        <v>58</v>
      </c>
    </row>
    <row r="46" spans="1:13">
      <c r="A46" s="23" t="s">
        <v>157</v>
      </c>
      <c r="B46" s="24">
        <v>541</v>
      </c>
      <c r="C46" s="24">
        <v>429</v>
      </c>
      <c r="D46" s="24">
        <v>156</v>
      </c>
      <c r="E46" s="24">
        <v>412</v>
      </c>
      <c r="F46" s="24">
        <v>63</v>
      </c>
      <c r="G46" s="24">
        <v>209</v>
      </c>
      <c r="H46" s="24">
        <v>241</v>
      </c>
      <c r="I46" s="24">
        <v>203</v>
      </c>
      <c r="J46" s="24">
        <v>122</v>
      </c>
      <c r="K46" s="24">
        <v>308</v>
      </c>
      <c r="L46" s="24">
        <v>32</v>
      </c>
      <c r="M46" s="24">
        <v>26</v>
      </c>
    </row>
    <row r="47" spans="1:13">
      <c r="A47" s="23" t="s">
        <v>158</v>
      </c>
      <c r="B47" s="24">
        <v>1510</v>
      </c>
      <c r="C47" s="24">
        <v>1239</v>
      </c>
      <c r="D47" s="24">
        <v>372</v>
      </c>
      <c r="E47" s="24">
        <v>1162</v>
      </c>
      <c r="F47" s="24">
        <v>104</v>
      </c>
      <c r="G47" s="24">
        <v>539</v>
      </c>
      <c r="H47" s="24">
        <v>709</v>
      </c>
      <c r="I47" s="24">
        <v>580</v>
      </c>
      <c r="J47" s="24">
        <v>341</v>
      </c>
      <c r="K47" s="24">
        <v>818</v>
      </c>
      <c r="L47" s="24">
        <v>63</v>
      </c>
      <c r="M47" s="24">
        <v>75</v>
      </c>
    </row>
    <row r="48" spans="1:13">
      <c r="A48" s="23" t="s">
        <v>159</v>
      </c>
      <c r="B48" s="24">
        <v>1011</v>
      </c>
      <c r="C48" s="24">
        <v>849</v>
      </c>
      <c r="D48" s="24">
        <v>288</v>
      </c>
      <c r="E48" s="24">
        <v>724</v>
      </c>
      <c r="F48" s="24">
        <v>46</v>
      </c>
      <c r="G48" s="24">
        <v>358</v>
      </c>
      <c r="H48" s="24">
        <v>457</v>
      </c>
      <c r="I48" s="24">
        <v>414</v>
      </c>
      <c r="J48" s="24">
        <v>312</v>
      </c>
      <c r="K48" s="24">
        <v>567</v>
      </c>
      <c r="L48" s="24">
        <v>47</v>
      </c>
      <c r="M48" s="24">
        <v>46</v>
      </c>
    </row>
    <row r="49" spans="1:13">
      <c r="A49" s="23" t="s">
        <v>160</v>
      </c>
      <c r="B49" s="24">
        <v>1234</v>
      </c>
      <c r="C49" s="24">
        <v>1052</v>
      </c>
      <c r="D49" s="24">
        <v>343</v>
      </c>
      <c r="E49" s="24">
        <v>933</v>
      </c>
      <c r="F49" s="24">
        <v>61</v>
      </c>
      <c r="G49" s="24">
        <v>457</v>
      </c>
      <c r="H49" s="24">
        <v>608</v>
      </c>
      <c r="I49" s="24">
        <v>510</v>
      </c>
      <c r="J49" s="24">
        <v>289</v>
      </c>
      <c r="K49" s="24">
        <v>717</v>
      </c>
      <c r="L49" s="24">
        <v>51</v>
      </c>
      <c r="M49" s="24">
        <v>70</v>
      </c>
    </row>
    <row r="50" spans="1:13">
      <c r="A50" s="23" t="s">
        <v>161</v>
      </c>
      <c r="B50" s="24">
        <v>443</v>
      </c>
      <c r="C50" s="24">
        <v>376</v>
      </c>
      <c r="D50" s="24">
        <v>126</v>
      </c>
      <c r="E50" s="24">
        <v>340</v>
      </c>
      <c r="F50" s="24">
        <v>23</v>
      </c>
      <c r="G50" s="24">
        <v>207</v>
      </c>
      <c r="H50" s="24">
        <v>226</v>
      </c>
      <c r="I50" s="24">
        <v>216</v>
      </c>
      <c r="J50" s="24">
        <v>113</v>
      </c>
      <c r="K50" s="24">
        <v>264</v>
      </c>
      <c r="L50" s="24">
        <v>20</v>
      </c>
      <c r="M50" s="24">
        <v>28</v>
      </c>
    </row>
    <row r="51" spans="1:13">
      <c r="A51" s="23" t="s">
        <v>162</v>
      </c>
      <c r="B51" s="24">
        <v>1237</v>
      </c>
      <c r="C51" s="24">
        <v>1073</v>
      </c>
      <c r="D51" s="24">
        <v>347</v>
      </c>
      <c r="E51" s="24">
        <v>919</v>
      </c>
      <c r="F51" s="24">
        <v>53</v>
      </c>
      <c r="G51" s="24">
        <v>497</v>
      </c>
      <c r="H51" s="24">
        <v>625</v>
      </c>
      <c r="I51" s="24">
        <v>531</v>
      </c>
      <c r="J51" s="24">
        <v>324</v>
      </c>
      <c r="K51" s="24">
        <v>727</v>
      </c>
      <c r="L51" s="24">
        <v>51</v>
      </c>
      <c r="M51" s="24">
        <v>57</v>
      </c>
    </row>
    <row r="52" spans="1:13">
      <c r="A52" s="23" t="s">
        <v>152</v>
      </c>
      <c r="B52" s="24">
        <v>81</v>
      </c>
      <c r="C52" s="24">
        <v>65</v>
      </c>
      <c r="D52" s="24">
        <v>16</v>
      </c>
      <c r="E52" s="24">
        <v>49</v>
      </c>
      <c r="F52" s="24">
        <v>3</v>
      </c>
      <c r="G52" s="24">
        <v>26</v>
      </c>
      <c r="H52" s="24">
        <v>29</v>
      </c>
      <c r="I52" s="24">
        <v>24</v>
      </c>
      <c r="J52" s="24">
        <v>23</v>
      </c>
      <c r="K52" s="24">
        <v>39</v>
      </c>
      <c r="L52" s="24">
        <v>21</v>
      </c>
      <c r="M52" s="24">
        <v>4</v>
      </c>
    </row>
    <row r="53" spans="1:13">
      <c r="A53" s="23" t="s">
        <v>163</v>
      </c>
      <c r="B53" s="24">
        <v>67</v>
      </c>
      <c r="C53" s="24">
        <v>46</v>
      </c>
      <c r="D53" s="24">
        <v>14</v>
      </c>
      <c r="E53" s="24">
        <v>38</v>
      </c>
      <c r="F53" s="24">
        <v>1</v>
      </c>
      <c r="G53" s="24">
        <v>12</v>
      </c>
      <c r="H53" s="24">
        <v>23</v>
      </c>
      <c r="I53" s="24">
        <v>17</v>
      </c>
      <c r="J53" s="24">
        <v>12</v>
      </c>
      <c r="K53" s="24">
        <v>27</v>
      </c>
      <c r="L53" s="24">
        <v>3</v>
      </c>
      <c r="M53" s="24">
        <v>8</v>
      </c>
    </row>
    <row r="54" spans="1:13">
      <c r="A54" s="23" t="s">
        <v>128</v>
      </c>
      <c r="B54" s="24">
        <v>52</v>
      </c>
      <c r="C54" s="24">
        <v>34</v>
      </c>
      <c r="D54" s="24">
        <v>3</v>
      </c>
      <c r="E54" s="24">
        <v>30</v>
      </c>
      <c r="F54" s="24">
        <v>3</v>
      </c>
      <c r="G54" s="24">
        <v>10</v>
      </c>
      <c r="H54" s="24">
        <v>20</v>
      </c>
      <c r="I54" s="24">
        <v>13</v>
      </c>
      <c r="J54" s="24">
        <v>8</v>
      </c>
      <c r="K54" s="24">
        <v>21</v>
      </c>
      <c r="L54" s="24">
        <v>2</v>
      </c>
      <c r="M54" s="24">
        <v>9</v>
      </c>
    </row>
    <row r="55" spans="1:13">
      <c r="A55" s="8" t="s">
        <v>164</v>
      </c>
      <c r="B55" s="8"/>
      <c r="C55" s="8"/>
      <c r="D55" s="8"/>
      <c r="E55" s="8"/>
      <c r="F55" s="8"/>
      <c r="G55" s="8"/>
      <c r="H55" s="8"/>
      <c r="I55" s="8"/>
      <c r="J55" s="8"/>
      <c r="K55" s="8"/>
      <c r="L55" s="8"/>
      <c r="M55" s="8"/>
    </row>
    <row r="56" spans="1:13">
      <c r="A56" s="23" t="s">
        <v>165</v>
      </c>
      <c r="B56" s="24">
        <v>209</v>
      </c>
      <c r="C56" s="24">
        <v>172</v>
      </c>
      <c r="D56" s="24">
        <v>65</v>
      </c>
      <c r="E56" s="24">
        <v>144</v>
      </c>
      <c r="F56" s="24">
        <v>4</v>
      </c>
      <c r="G56" s="24">
        <v>103</v>
      </c>
      <c r="H56" s="24">
        <v>96</v>
      </c>
      <c r="I56" s="24">
        <v>133</v>
      </c>
      <c r="J56" s="24">
        <v>67</v>
      </c>
      <c r="K56" s="24">
        <v>114</v>
      </c>
      <c r="L56" s="24">
        <v>10</v>
      </c>
      <c r="M56" s="24">
        <v>15</v>
      </c>
    </row>
    <row r="57" spans="1:13">
      <c r="A57" s="23" t="s">
        <v>166</v>
      </c>
      <c r="B57" s="24">
        <v>1043</v>
      </c>
      <c r="C57" s="24">
        <v>908</v>
      </c>
      <c r="D57" s="24">
        <v>286</v>
      </c>
      <c r="E57" s="24">
        <v>718</v>
      </c>
      <c r="F57" s="24">
        <v>35</v>
      </c>
      <c r="G57" s="24">
        <v>424</v>
      </c>
      <c r="H57" s="24">
        <v>492</v>
      </c>
      <c r="I57" s="24">
        <v>478</v>
      </c>
      <c r="J57" s="24">
        <v>287</v>
      </c>
      <c r="K57" s="24">
        <v>565</v>
      </c>
      <c r="L57" s="24">
        <v>40</v>
      </c>
      <c r="M57" s="24">
        <v>52</v>
      </c>
    </row>
    <row r="58" spans="1:13">
      <c r="A58" s="23" t="s">
        <v>167</v>
      </c>
      <c r="B58" s="24">
        <v>963</v>
      </c>
      <c r="C58" s="24">
        <v>757</v>
      </c>
      <c r="D58" s="24">
        <v>199</v>
      </c>
      <c r="E58" s="24">
        <v>689</v>
      </c>
      <c r="F58" s="24">
        <v>63</v>
      </c>
      <c r="G58" s="24">
        <v>263</v>
      </c>
      <c r="H58" s="24">
        <v>428</v>
      </c>
      <c r="I58" s="24">
        <v>254</v>
      </c>
      <c r="J58" s="24">
        <v>208</v>
      </c>
      <c r="K58" s="24">
        <v>499</v>
      </c>
      <c r="L58" s="24">
        <v>38</v>
      </c>
      <c r="M58" s="24">
        <v>61</v>
      </c>
    </row>
    <row r="59" spans="1:13">
      <c r="A59" s="23" t="s">
        <v>168</v>
      </c>
      <c r="B59" s="24">
        <v>338</v>
      </c>
      <c r="C59" s="24">
        <v>238</v>
      </c>
      <c r="D59" s="24">
        <v>50</v>
      </c>
      <c r="E59" s="24">
        <v>242</v>
      </c>
      <c r="F59" s="24">
        <v>42</v>
      </c>
      <c r="G59" s="24">
        <v>34</v>
      </c>
      <c r="H59" s="24">
        <v>119</v>
      </c>
      <c r="I59" s="24">
        <v>42</v>
      </c>
      <c r="J59" s="24">
        <v>55</v>
      </c>
      <c r="K59" s="24">
        <v>139</v>
      </c>
      <c r="L59" s="24">
        <v>26</v>
      </c>
      <c r="M59" s="24">
        <v>19</v>
      </c>
    </row>
    <row r="60" spans="1:13">
      <c r="A60" s="23" t="s">
        <v>169</v>
      </c>
      <c r="B60" s="24">
        <v>94</v>
      </c>
      <c r="C60" s="24">
        <v>60</v>
      </c>
      <c r="D60" s="24">
        <v>15</v>
      </c>
      <c r="E60" s="24">
        <v>63</v>
      </c>
      <c r="F60" s="24">
        <v>12</v>
      </c>
      <c r="G60" s="24">
        <v>5</v>
      </c>
      <c r="H60" s="24">
        <v>19</v>
      </c>
      <c r="I60" s="24">
        <v>5</v>
      </c>
      <c r="J60" s="24">
        <v>9</v>
      </c>
      <c r="K60" s="24">
        <v>35</v>
      </c>
      <c r="L60" s="24">
        <v>11</v>
      </c>
      <c r="M60" s="24">
        <v>6</v>
      </c>
    </row>
    <row r="61" spans="1:13">
      <c r="A61" s="23" t="s">
        <v>128</v>
      </c>
      <c r="B61" s="24">
        <v>30</v>
      </c>
      <c r="C61" s="24">
        <v>16</v>
      </c>
      <c r="D61" s="24">
        <v>2</v>
      </c>
      <c r="E61" s="24">
        <v>14</v>
      </c>
      <c r="F61" s="24">
        <v>2</v>
      </c>
      <c r="G61" s="24">
        <v>4</v>
      </c>
      <c r="H61" s="24">
        <v>9</v>
      </c>
      <c r="I61" s="24">
        <v>5</v>
      </c>
      <c r="J61" s="24">
        <v>2</v>
      </c>
      <c r="K61" s="24">
        <v>11</v>
      </c>
      <c r="L61" s="24">
        <v>1</v>
      </c>
      <c r="M61" s="24">
        <v>8</v>
      </c>
    </row>
    <row r="62" spans="1:13">
      <c r="A62" s="8" t="s">
        <v>170</v>
      </c>
      <c r="B62" s="8"/>
      <c r="C62" s="8"/>
      <c r="D62" s="8"/>
      <c r="E62" s="8"/>
      <c r="F62" s="8"/>
      <c r="G62" s="8"/>
      <c r="H62" s="8"/>
      <c r="I62" s="8"/>
      <c r="J62" s="8"/>
      <c r="K62" s="8"/>
      <c r="L62" s="8"/>
      <c r="M62" s="8"/>
    </row>
    <row r="63" spans="1:13">
      <c r="A63" s="23" t="s">
        <v>171</v>
      </c>
      <c r="B63" s="24">
        <v>386</v>
      </c>
      <c r="C63" s="24">
        <v>313</v>
      </c>
      <c r="D63" s="24">
        <v>74</v>
      </c>
      <c r="E63" s="24">
        <v>258</v>
      </c>
      <c r="F63" s="24">
        <v>31</v>
      </c>
      <c r="G63" s="24">
        <v>123</v>
      </c>
      <c r="H63" s="24">
        <v>157</v>
      </c>
      <c r="I63" s="24">
        <v>98</v>
      </c>
      <c r="J63" s="24">
        <v>78</v>
      </c>
      <c r="K63" s="24">
        <v>213</v>
      </c>
      <c r="L63" s="24">
        <v>23</v>
      </c>
      <c r="M63" s="24">
        <v>30</v>
      </c>
    </row>
    <row r="64" spans="1:13">
      <c r="A64" s="23" t="s">
        <v>172</v>
      </c>
      <c r="B64" s="24">
        <v>919</v>
      </c>
      <c r="C64" s="24">
        <v>768</v>
      </c>
      <c r="D64" s="24">
        <v>232</v>
      </c>
      <c r="E64" s="24">
        <v>678</v>
      </c>
      <c r="F64" s="24">
        <v>52</v>
      </c>
      <c r="G64" s="24">
        <v>281</v>
      </c>
      <c r="H64" s="24">
        <v>416</v>
      </c>
      <c r="I64" s="24">
        <v>301</v>
      </c>
      <c r="J64" s="24">
        <v>213</v>
      </c>
      <c r="K64" s="24">
        <v>511</v>
      </c>
      <c r="L64" s="24">
        <v>30</v>
      </c>
      <c r="M64" s="24">
        <v>47</v>
      </c>
    </row>
    <row r="65" spans="1:13">
      <c r="A65" s="23" t="s">
        <v>173</v>
      </c>
      <c r="B65" s="24">
        <v>978</v>
      </c>
      <c r="C65" s="24">
        <v>770</v>
      </c>
      <c r="D65" s="24">
        <v>225</v>
      </c>
      <c r="E65" s="24">
        <v>661</v>
      </c>
      <c r="F65" s="24">
        <v>52</v>
      </c>
      <c r="G65" s="24">
        <v>306</v>
      </c>
      <c r="H65" s="24">
        <v>441</v>
      </c>
      <c r="I65" s="24">
        <v>384</v>
      </c>
      <c r="J65" s="24">
        <v>255</v>
      </c>
      <c r="K65" s="24">
        <v>460</v>
      </c>
      <c r="L65" s="24">
        <v>48</v>
      </c>
      <c r="M65" s="24">
        <v>54</v>
      </c>
    </row>
    <row r="66" spans="1:13">
      <c r="A66" s="23" t="s">
        <v>174</v>
      </c>
      <c r="B66" s="24">
        <v>347</v>
      </c>
      <c r="C66" s="24">
        <v>273</v>
      </c>
      <c r="D66" s="24">
        <v>83</v>
      </c>
      <c r="E66" s="24">
        <v>247</v>
      </c>
      <c r="F66" s="24">
        <v>18</v>
      </c>
      <c r="G66" s="24">
        <v>118</v>
      </c>
      <c r="H66" s="24">
        <v>134</v>
      </c>
      <c r="I66" s="24">
        <v>126</v>
      </c>
      <c r="J66" s="24">
        <v>77</v>
      </c>
      <c r="K66" s="24">
        <v>160</v>
      </c>
      <c r="L66" s="24">
        <v>23</v>
      </c>
      <c r="M66" s="24">
        <v>17</v>
      </c>
    </row>
    <row r="67" spans="1:13">
      <c r="A67" s="23" t="s">
        <v>128</v>
      </c>
      <c r="B67" s="24">
        <v>47</v>
      </c>
      <c r="C67" s="24">
        <v>27</v>
      </c>
      <c r="D67" s="24">
        <v>3</v>
      </c>
      <c r="E67" s="24">
        <v>26</v>
      </c>
      <c r="F67" s="24">
        <v>5</v>
      </c>
      <c r="G67" s="24">
        <v>5</v>
      </c>
      <c r="H67" s="24">
        <v>15</v>
      </c>
      <c r="I67" s="24">
        <v>8</v>
      </c>
      <c r="J67" s="24">
        <v>5</v>
      </c>
      <c r="K67" s="24">
        <v>19</v>
      </c>
      <c r="L67" s="24">
        <v>2</v>
      </c>
      <c r="M67" s="24">
        <v>13</v>
      </c>
    </row>
    <row r="68" spans="1:13">
      <c r="A68" s="8" t="s">
        <v>175</v>
      </c>
      <c r="B68" s="8"/>
      <c r="C68" s="8"/>
      <c r="D68" s="8"/>
      <c r="E68" s="8"/>
      <c r="F68" s="8"/>
      <c r="G68" s="8"/>
      <c r="H68" s="8"/>
      <c r="I68" s="8"/>
      <c r="J68" s="8"/>
      <c r="K68" s="8"/>
      <c r="L68" s="8"/>
      <c r="M68" s="8"/>
    </row>
    <row r="69" spans="1:13">
      <c r="A69" s="23" t="s">
        <v>176</v>
      </c>
      <c r="B69" s="24">
        <v>425</v>
      </c>
      <c r="C69" s="24">
        <v>376</v>
      </c>
      <c r="D69" s="24">
        <v>130</v>
      </c>
      <c r="E69" s="24">
        <v>310</v>
      </c>
      <c r="F69" s="24">
        <v>15</v>
      </c>
      <c r="G69" s="24">
        <v>173</v>
      </c>
      <c r="H69" s="24">
        <v>224</v>
      </c>
      <c r="I69" s="24">
        <v>328</v>
      </c>
      <c r="J69" s="24">
        <v>96</v>
      </c>
      <c r="K69" s="24">
        <v>242</v>
      </c>
      <c r="L69" s="24">
        <v>13</v>
      </c>
      <c r="M69" s="24">
        <v>11</v>
      </c>
    </row>
    <row r="70" spans="1:13">
      <c r="A70" s="23" t="s">
        <v>177</v>
      </c>
      <c r="B70" s="24">
        <v>811</v>
      </c>
      <c r="C70" s="24">
        <v>717</v>
      </c>
      <c r="D70" s="24">
        <v>216</v>
      </c>
      <c r="E70" s="24">
        <v>582</v>
      </c>
      <c r="F70" s="24">
        <v>32</v>
      </c>
      <c r="G70" s="24">
        <v>315</v>
      </c>
      <c r="H70" s="24">
        <v>452</v>
      </c>
      <c r="I70" s="24">
        <v>509</v>
      </c>
      <c r="J70" s="24">
        <v>186</v>
      </c>
      <c r="K70" s="24">
        <v>450</v>
      </c>
      <c r="L70" s="24">
        <v>23</v>
      </c>
      <c r="M70" s="24">
        <v>36</v>
      </c>
    </row>
    <row r="71" spans="1:13">
      <c r="A71" s="23" t="s">
        <v>178</v>
      </c>
      <c r="B71" s="24">
        <v>207</v>
      </c>
      <c r="C71" s="24">
        <v>186</v>
      </c>
      <c r="D71" s="24">
        <v>49</v>
      </c>
      <c r="E71" s="24">
        <v>151</v>
      </c>
      <c r="F71" s="24">
        <v>7</v>
      </c>
      <c r="G71" s="24">
        <v>102</v>
      </c>
      <c r="H71" s="24">
        <v>107</v>
      </c>
      <c r="I71" s="24">
        <v>114</v>
      </c>
      <c r="J71" s="24">
        <v>101</v>
      </c>
      <c r="K71" s="24">
        <v>117</v>
      </c>
      <c r="L71" s="24">
        <v>11</v>
      </c>
      <c r="M71" s="24">
        <v>7</v>
      </c>
    </row>
    <row r="72" spans="1:13">
      <c r="A72" s="23" t="s">
        <v>179</v>
      </c>
      <c r="B72" s="24">
        <v>154</v>
      </c>
      <c r="C72" s="24">
        <v>135</v>
      </c>
      <c r="D72" s="24">
        <v>47</v>
      </c>
      <c r="E72" s="24">
        <v>106</v>
      </c>
      <c r="F72" s="24">
        <v>7</v>
      </c>
      <c r="G72" s="24">
        <v>83</v>
      </c>
      <c r="H72" s="24">
        <v>93</v>
      </c>
      <c r="I72" s="24">
        <v>114</v>
      </c>
      <c r="J72" s="24">
        <v>50</v>
      </c>
      <c r="K72" s="24">
        <v>91</v>
      </c>
      <c r="L72" s="24">
        <v>7</v>
      </c>
      <c r="M72" s="24">
        <v>4</v>
      </c>
    </row>
    <row r="73" spans="1:13">
      <c r="A73" s="23" t="s">
        <v>180</v>
      </c>
      <c r="B73" s="24">
        <v>318</v>
      </c>
      <c r="C73" s="24">
        <v>285</v>
      </c>
      <c r="D73" s="24">
        <v>94</v>
      </c>
      <c r="E73" s="24">
        <v>229</v>
      </c>
      <c r="F73" s="24">
        <v>7</v>
      </c>
      <c r="G73" s="24">
        <v>158</v>
      </c>
      <c r="H73" s="24">
        <v>170</v>
      </c>
      <c r="I73" s="24">
        <v>180</v>
      </c>
      <c r="J73" s="24">
        <v>95</v>
      </c>
      <c r="K73" s="24">
        <v>199</v>
      </c>
      <c r="L73" s="24">
        <v>11</v>
      </c>
      <c r="M73" s="24">
        <v>15</v>
      </c>
    </row>
    <row r="74" spans="1:13">
      <c r="A74" s="23" t="s">
        <v>181</v>
      </c>
      <c r="B74" s="24">
        <v>203</v>
      </c>
      <c r="C74" s="24">
        <v>176</v>
      </c>
      <c r="D74" s="24">
        <v>68</v>
      </c>
      <c r="E74" s="24">
        <v>147</v>
      </c>
      <c r="F74" s="24">
        <v>13</v>
      </c>
      <c r="G74" s="24">
        <v>100</v>
      </c>
      <c r="H74" s="24">
        <v>127</v>
      </c>
      <c r="I74" s="24">
        <v>119</v>
      </c>
      <c r="J74" s="24">
        <v>56</v>
      </c>
      <c r="K74" s="24">
        <v>131</v>
      </c>
      <c r="L74" s="24">
        <v>12</v>
      </c>
      <c r="M74" s="24">
        <v>15</v>
      </c>
    </row>
    <row r="75" spans="1:13">
      <c r="A75" s="23" t="s">
        <v>182</v>
      </c>
      <c r="B75" s="24">
        <v>79</v>
      </c>
      <c r="C75" s="24">
        <v>61</v>
      </c>
      <c r="D75" s="24">
        <v>18</v>
      </c>
      <c r="E75" s="24">
        <v>55</v>
      </c>
      <c r="F75" s="24">
        <v>9</v>
      </c>
      <c r="G75" s="24">
        <v>42</v>
      </c>
      <c r="H75" s="24">
        <v>33</v>
      </c>
      <c r="I75" s="24">
        <v>42</v>
      </c>
      <c r="J75" s="24">
        <v>23</v>
      </c>
      <c r="K75" s="24">
        <v>47</v>
      </c>
      <c r="L75" s="24">
        <v>4</v>
      </c>
      <c r="M75" s="24">
        <v>3</v>
      </c>
    </row>
    <row r="76" spans="1:13">
      <c r="A76" s="23" t="s">
        <v>183</v>
      </c>
      <c r="B76" s="24">
        <v>68</v>
      </c>
      <c r="C76" s="24">
        <v>59</v>
      </c>
      <c r="D76" s="24">
        <v>24</v>
      </c>
      <c r="E76" s="24">
        <v>51</v>
      </c>
      <c r="F76" s="24">
        <v>1</v>
      </c>
      <c r="G76" s="24">
        <v>42</v>
      </c>
      <c r="H76" s="24">
        <v>38</v>
      </c>
      <c r="I76" s="24">
        <v>43</v>
      </c>
      <c r="J76" s="24">
        <v>31</v>
      </c>
      <c r="K76" s="24">
        <v>41</v>
      </c>
      <c r="L76" s="24">
        <v>1</v>
      </c>
      <c r="M76" s="24">
        <v>4</v>
      </c>
    </row>
    <row r="77" spans="1:13">
      <c r="A77" s="23" t="s">
        <v>184</v>
      </c>
      <c r="B77" s="24">
        <v>586</v>
      </c>
      <c r="C77" s="24">
        <v>502</v>
      </c>
      <c r="D77" s="24">
        <v>151</v>
      </c>
      <c r="E77" s="24">
        <v>416</v>
      </c>
      <c r="F77" s="24">
        <v>16</v>
      </c>
      <c r="G77" s="24">
        <v>262</v>
      </c>
      <c r="H77" s="24">
        <v>288</v>
      </c>
      <c r="I77" s="24">
        <v>282</v>
      </c>
      <c r="J77" s="24">
        <v>168</v>
      </c>
      <c r="K77" s="24">
        <v>335</v>
      </c>
      <c r="L77" s="24">
        <v>22</v>
      </c>
      <c r="M77" s="24">
        <v>36</v>
      </c>
    </row>
    <row r="78" spans="1:13">
      <c r="A78" s="23" t="s">
        <v>185</v>
      </c>
      <c r="B78" s="24">
        <v>276</v>
      </c>
      <c r="C78" s="24">
        <v>234</v>
      </c>
      <c r="D78" s="24">
        <v>73</v>
      </c>
      <c r="E78" s="24">
        <v>195</v>
      </c>
      <c r="F78" s="24">
        <v>3</v>
      </c>
      <c r="G78" s="24">
        <v>124</v>
      </c>
      <c r="H78" s="24">
        <v>125</v>
      </c>
      <c r="I78" s="24">
        <v>168</v>
      </c>
      <c r="J78" s="24">
        <v>84</v>
      </c>
      <c r="K78" s="24">
        <v>165</v>
      </c>
      <c r="L78" s="24">
        <v>9</v>
      </c>
      <c r="M78" s="24">
        <v>22</v>
      </c>
    </row>
    <row r="79" spans="1:13">
      <c r="A79" s="23" t="s">
        <v>152</v>
      </c>
      <c r="B79" s="24">
        <v>197</v>
      </c>
      <c r="C79" s="24">
        <v>153</v>
      </c>
      <c r="D79" s="24">
        <v>37</v>
      </c>
      <c r="E79" s="24">
        <v>128</v>
      </c>
      <c r="F79" s="24">
        <v>13</v>
      </c>
      <c r="G79" s="24">
        <v>59</v>
      </c>
      <c r="H79" s="24">
        <v>75</v>
      </c>
      <c r="I79" s="24">
        <v>63</v>
      </c>
      <c r="J79" s="24">
        <v>43</v>
      </c>
      <c r="K79" s="24">
        <v>101</v>
      </c>
      <c r="L79" s="24">
        <v>21</v>
      </c>
      <c r="M79" s="24">
        <v>16</v>
      </c>
    </row>
    <row r="80" spans="1:13">
      <c r="A80" s="23" t="s">
        <v>186</v>
      </c>
      <c r="B80" s="24">
        <v>944</v>
      </c>
      <c r="C80" s="24">
        <v>688</v>
      </c>
      <c r="D80" s="24">
        <v>200</v>
      </c>
      <c r="E80" s="24">
        <v>664</v>
      </c>
      <c r="F80" s="24">
        <v>88</v>
      </c>
      <c r="G80" s="24">
        <v>202</v>
      </c>
      <c r="H80" s="24">
        <v>336</v>
      </c>
      <c r="I80" s="24">
        <v>88</v>
      </c>
      <c r="J80" s="24">
        <v>185</v>
      </c>
      <c r="K80" s="24">
        <v>430</v>
      </c>
      <c r="L80" s="24">
        <v>47</v>
      </c>
      <c r="M80" s="24">
        <v>65</v>
      </c>
    </row>
    <row r="81" spans="1:13">
      <c r="A81" s="23" t="s">
        <v>128</v>
      </c>
      <c r="B81" s="24">
        <v>41</v>
      </c>
      <c r="C81" s="24">
        <v>25</v>
      </c>
      <c r="D81" s="24">
        <v>1</v>
      </c>
      <c r="E81" s="24">
        <v>18</v>
      </c>
      <c r="F81" s="24">
        <v>3</v>
      </c>
      <c r="G81" s="24">
        <v>9</v>
      </c>
      <c r="H81" s="24">
        <v>16</v>
      </c>
      <c r="I81" s="24">
        <v>5</v>
      </c>
      <c r="J81" s="24">
        <v>7</v>
      </c>
      <c r="K81" s="24">
        <v>16</v>
      </c>
      <c r="L81" s="24">
        <v>3</v>
      </c>
      <c r="M81" s="24">
        <v>9</v>
      </c>
    </row>
    <row r="82" spans="1:13">
      <c r="A82" s="8" t="s">
        <v>187</v>
      </c>
      <c r="B82" s="8"/>
      <c r="C82" s="8"/>
      <c r="D82" s="8"/>
      <c r="E82" s="8"/>
      <c r="F82" s="8"/>
      <c r="G82" s="8"/>
      <c r="H82" s="8"/>
      <c r="I82" s="8"/>
      <c r="J82" s="8"/>
      <c r="K82" s="8"/>
      <c r="L82" s="8"/>
      <c r="M82" s="8"/>
    </row>
    <row r="83" spans="1:13">
      <c r="A83" s="23" t="s">
        <v>188</v>
      </c>
      <c r="B83" s="24">
        <v>2041</v>
      </c>
      <c r="C83" s="24">
        <v>1643</v>
      </c>
      <c r="D83" s="24">
        <v>462</v>
      </c>
      <c r="E83" s="24">
        <v>1454</v>
      </c>
      <c r="F83" s="24">
        <v>128</v>
      </c>
      <c r="G83" s="24">
        <v>689</v>
      </c>
      <c r="H83" s="24">
        <v>896</v>
      </c>
      <c r="I83" s="24">
        <v>768</v>
      </c>
      <c r="J83" s="24">
        <v>457</v>
      </c>
      <c r="K83" s="24">
        <v>1027</v>
      </c>
      <c r="L83" s="24">
        <v>94</v>
      </c>
      <c r="M83" s="24">
        <v>114</v>
      </c>
    </row>
    <row r="84" spans="1:13">
      <c r="A84" s="23" t="s">
        <v>189</v>
      </c>
      <c r="B84" s="24">
        <v>221</v>
      </c>
      <c r="C84" s="24">
        <v>191</v>
      </c>
      <c r="D84" s="24">
        <v>80</v>
      </c>
      <c r="E84" s="24">
        <v>153</v>
      </c>
      <c r="F84" s="24">
        <v>10</v>
      </c>
      <c r="G84" s="24">
        <v>65</v>
      </c>
      <c r="H84" s="24">
        <v>113</v>
      </c>
      <c r="I84" s="24">
        <v>77</v>
      </c>
      <c r="J84" s="24">
        <v>57</v>
      </c>
      <c r="K84" s="24">
        <v>123</v>
      </c>
      <c r="L84" s="24">
        <v>13</v>
      </c>
      <c r="M84" s="24">
        <v>9</v>
      </c>
    </row>
    <row r="85" spans="1:13">
      <c r="A85" s="23" t="s">
        <v>190</v>
      </c>
      <c r="B85" s="24">
        <v>64</v>
      </c>
      <c r="C85" s="24">
        <v>48</v>
      </c>
      <c r="D85" s="24">
        <v>11</v>
      </c>
      <c r="E85" s="24">
        <v>38</v>
      </c>
      <c r="F85" s="24">
        <v>1</v>
      </c>
      <c r="G85" s="24">
        <v>14</v>
      </c>
      <c r="H85" s="24">
        <v>23</v>
      </c>
      <c r="I85" s="24">
        <v>15</v>
      </c>
      <c r="J85" s="24">
        <v>21</v>
      </c>
      <c r="K85" s="24">
        <v>32</v>
      </c>
      <c r="L85" s="24">
        <v>1</v>
      </c>
      <c r="M85" s="24">
        <v>6</v>
      </c>
    </row>
    <row r="86" spans="1:13">
      <c r="A86" s="23" t="s">
        <v>191</v>
      </c>
      <c r="B86" s="24">
        <v>158</v>
      </c>
      <c r="C86" s="24">
        <v>136</v>
      </c>
      <c r="D86" s="24">
        <v>32</v>
      </c>
      <c r="E86" s="24">
        <v>106</v>
      </c>
      <c r="F86" s="24">
        <v>6</v>
      </c>
      <c r="G86" s="24">
        <v>25</v>
      </c>
      <c r="H86" s="24">
        <v>66</v>
      </c>
      <c r="I86" s="24">
        <v>25</v>
      </c>
      <c r="J86" s="24">
        <v>50</v>
      </c>
      <c r="K86" s="24">
        <v>87</v>
      </c>
      <c r="L86" s="24">
        <v>4</v>
      </c>
      <c r="M86" s="24">
        <v>7</v>
      </c>
    </row>
    <row r="87" spans="1:13">
      <c r="A87" s="23" t="s">
        <v>192</v>
      </c>
      <c r="B87" s="24">
        <v>120</v>
      </c>
      <c r="C87" s="24">
        <v>98</v>
      </c>
      <c r="D87" s="24">
        <v>23</v>
      </c>
      <c r="E87" s="24">
        <v>84</v>
      </c>
      <c r="F87" s="24">
        <v>8</v>
      </c>
      <c r="G87" s="24">
        <v>26</v>
      </c>
      <c r="H87" s="24">
        <v>47</v>
      </c>
      <c r="I87" s="24">
        <v>23</v>
      </c>
      <c r="J87" s="24">
        <v>29</v>
      </c>
      <c r="K87" s="24">
        <v>74</v>
      </c>
      <c r="L87" s="24">
        <v>1</v>
      </c>
      <c r="M87" s="24">
        <v>11</v>
      </c>
    </row>
    <row r="88" spans="1:13">
      <c r="A88" s="23" t="s">
        <v>193</v>
      </c>
      <c r="B88" s="24">
        <v>10</v>
      </c>
      <c r="C88" s="24">
        <v>1</v>
      </c>
      <c r="D88" s="24">
        <v>0</v>
      </c>
      <c r="E88" s="24">
        <v>5</v>
      </c>
      <c r="F88" s="24">
        <v>0</v>
      </c>
      <c r="G88" s="24">
        <v>2</v>
      </c>
      <c r="H88" s="24">
        <v>3</v>
      </c>
      <c r="I88" s="24">
        <v>1</v>
      </c>
      <c r="J88" s="24">
        <v>1</v>
      </c>
      <c r="K88" s="24">
        <v>1</v>
      </c>
      <c r="L88" s="24">
        <v>3</v>
      </c>
      <c r="M88" s="24">
        <v>2</v>
      </c>
    </row>
    <row r="89" spans="1:13">
      <c r="A89" s="23" t="s">
        <v>152</v>
      </c>
      <c r="B89" s="24">
        <v>39</v>
      </c>
      <c r="C89" s="24">
        <v>22</v>
      </c>
      <c r="D89" s="24">
        <v>6</v>
      </c>
      <c r="E89" s="24">
        <v>22</v>
      </c>
      <c r="F89" s="24">
        <v>3</v>
      </c>
      <c r="G89" s="24">
        <v>9</v>
      </c>
      <c r="H89" s="24">
        <v>9</v>
      </c>
      <c r="I89" s="24">
        <v>4</v>
      </c>
      <c r="J89" s="24">
        <v>9</v>
      </c>
      <c r="K89" s="24">
        <v>13</v>
      </c>
      <c r="L89" s="24">
        <v>9</v>
      </c>
      <c r="M89" s="24">
        <v>5</v>
      </c>
    </row>
    <row r="90" spans="1:13">
      <c r="A90" s="23" t="s">
        <v>128</v>
      </c>
      <c r="B90" s="24">
        <v>24</v>
      </c>
      <c r="C90" s="24">
        <v>12</v>
      </c>
      <c r="D90" s="24">
        <v>3</v>
      </c>
      <c r="E90" s="24">
        <v>8</v>
      </c>
      <c r="F90" s="24">
        <v>2</v>
      </c>
      <c r="G90" s="24">
        <v>3</v>
      </c>
      <c r="H90" s="24">
        <v>6</v>
      </c>
      <c r="I90" s="24">
        <v>4</v>
      </c>
      <c r="J90" s="24">
        <v>4</v>
      </c>
      <c r="K90" s="24">
        <v>6</v>
      </c>
      <c r="L90" s="24">
        <v>1</v>
      </c>
      <c r="M90" s="24">
        <v>7</v>
      </c>
    </row>
    <row r="91" spans="1:13">
      <c r="A91" s="8" t="s">
        <v>194</v>
      </c>
      <c r="B91" s="8"/>
      <c r="C91" s="8"/>
      <c r="D91" s="8"/>
      <c r="E91" s="8"/>
      <c r="F91" s="8"/>
      <c r="G91" s="8"/>
      <c r="H91" s="8"/>
      <c r="I91" s="8"/>
      <c r="J91" s="8"/>
      <c r="K91" s="8"/>
      <c r="L91" s="8"/>
      <c r="M91" s="8"/>
    </row>
    <row r="92" spans="1:13">
      <c r="A92" s="23" t="s">
        <v>195</v>
      </c>
      <c r="B92" s="24">
        <v>1341</v>
      </c>
      <c r="C92" s="24">
        <v>1229</v>
      </c>
      <c r="D92" s="24">
        <v>401</v>
      </c>
      <c r="E92" s="24">
        <v>1027</v>
      </c>
      <c r="F92" s="24">
        <v>54</v>
      </c>
      <c r="G92" s="24">
        <v>502</v>
      </c>
      <c r="H92" s="24">
        <v>876</v>
      </c>
      <c r="I92" s="24">
        <v>580</v>
      </c>
      <c r="J92" s="24">
        <v>306</v>
      </c>
      <c r="K92" s="24">
        <v>812</v>
      </c>
      <c r="L92" s="24">
        <v>59</v>
      </c>
      <c r="M92" s="24">
        <v>1</v>
      </c>
    </row>
    <row r="93" spans="1:13">
      <c r="A93" s="23" t="s">
        <v>196</v>
      </c>
      <c r="B93" s="24">
        <v>523</v>
      </c>
      <c r="C93" s="24">
        <v>499</v>
      </c>
      <c r="D93" s="24">
        <v>147</v>
      </c>
      <c r="E93" s="24">
        <v>371</v>
      </c>
      <c r="F93" s="24">
        <v>12</v>
      </c>
      <c r="G93" s="24">
        <v>178</v>
      </c>
      <c r="H93" s="24">
        <v>283</v>
      </c>
      <c r="I93" s="24">
        <v>238</v>
      </c>
      <c r="J93" s="24">
        <v>151</v>
      </c>
      <c r="K93" s="24">
        <v>293</v>
      </c>
      <c r="L93" s="24">
        <v>24</v>
      </c>
      <c r="M93" s="24">
        <v>2</v>
      </c>
    </row>
    <row r="94" spans="1:13">
      <c r="A94" s="23" t="s">
        <v>197</v>
      </c>
      <c r="B94" s="24">
        <v>116</v>
      </c>
      <c r="C94" s="24">
        <v>109</v>
      </c>
      <c r="D94" s="24">
        <v>33</v>
      </c>
      <c r="E94" s="24">
        <v>86</v>
      </c>
      <c r="F94" s="24">
        <v>2</v>
      </c>
      <c r="G94" s="24">
        <v>43</v>
      </c>
      <c r="H94" s="24">
        <v>60</v>
      </c>
      <c r="I94" s="24">
        <v>55</v>
      </c>
      <c r="J94" s="24">
        <v>28</v>
      </c>
      <c r="K94" s="24">
        <v>70</v>
      </c>
      <c r="L94" s="24">
        <v>9</v>
      </c>
      <c r="M94" s="24">
        <v>0</v>
      </c>
    </row>
    <row r="95" spans="1:13">
      <c r="A95" s="23" t="s">
        <v>198</v>
      </c>
      <c r="B95" s="24">
        <v>25</v>
      </c>
      <c r="C95" s="24">
        <v>20</v>
      </c>
      <c r="D95" s="24">
        <v>3</v>
      </c>
      <c r="E95" s="24">
        <v>21</v>
      </c>
      <c r="F95" s="24">
        <v>6</v>
      </c>
      <c r="G95" s="24">
        <v>6</v>
      </c>
      <c r="H95" s="24">
        <v>10</v>
      </c>
      <c r="I95" s="24">
        <v>8</v>
      </c>
      <c r="J95" s="24">
        <v>0</v>
      </c>
      <c r="K95" s="24">
        <v>11</v>
      </c>
      <c r="L95" s="24">
        <v>2</v>
      </c>
      <c r="M95" s="24">
        <v>0</v>
      </c>
    </row>
    <row r="96" spans="1:13">
      <c r="A96" s="23" t="s">
        <v>199</v>
      </c>
      <c r="B96" s="24">
        <v>68</v>
      </c>
      <c r="C96" s="24">
        <v>62</v>
      </c>
      <c r="D96" s="24">
        <v>19</v>
      </c>
      <c r="E96" s="24">
        <v>46</v>
      </c>
      <c r="F96" s="24">
        <v>3</v>
      </c>
      <c r="G96" s="24">
        <v>24</v>
      </c>
      <c r="H96" s="24">
        <v>35</v>
      </c>
      <c r="I96" s="24">
        <v>40</v>
      </c>
      <c r="J96" s="24">
        <v>26</v>
      </c>
      <c r="K96" s="24">
        <v>35</v>
      </c>
      <c r="L96" s="24">
        <v>4</v>
      </c>
      <c r="M96" s="24">
        <v>0</v>
      </c>
    </row>
    <row r="97" spans="1:13">
      <c r="A97" s="23" t="s">
        <v>200</v>
      </c>
      <c r="B97" s="24">
        <v>1248</v>
      </c>
      <c r="C97" s="24">
        <v>1159</v>
      </c>
      <c r="D97" s="24">
        <v>338</v>
      </c>
      <c r="E97" s="24">
        <v>919</v>
      </c>
      <c r="F97" s="24">
        <v>19</v>
      </c>
      <c r="G97" s="24">
        <v>515</v>
      </c>
      <c r="H97" s="24">
        <v>579</v>
      </c>
      <c r="I97" s="24">
        <v>579</v>
      </c>
      <c r="J97" s="24">
        <v>440</v>
      </c>
      <c r="K97" s="24">
        <v>735</v>
      </c>
      <c r="L97" s="24">
        <v>56</v>
      </c>
      <c r="M97" s="24">
        <v>1</v>
      </c>
    </row>
    <row r="98" spans="1:13">
      <c r="A98" s="23" t="s">
        <v>201</v>
      </c>
      <c r="B98" s="24">
        <v>725</v>
      </c>
      <c r="C98" s="24">
        <v>565</v>
      </c>
      <c r="D98" s="24">
        <v>192</v>
      </c>
      <c r="E98" s="24">
        <v>587</v>
      </c>
      <c r="F98" s="24">
        <v>84</v>
      </c>
      <c r="G98" s="24">
        <v>270</v>
      </c>
      <c r="H98" s="24">
        <v>328</v>
      </c>
      <c r="I98" s="24">
        <v>224</v>
      </c>
      <c r="J98" s="24">
        <v>110</v>
      </c>
      <c r="K98" s="24">
        <v>373</v>
      </c>
      <c r="L98" s="24">
        <v>41</v>
      </c>
      <c r="M98" s="24">
        <v>4</v>
      </c>
    </row>
    <row r="99" spans="1:13">
      <c r="A99" s="23" t="s">
        <v>202</v>
      </c>
      <c r="B99" s="24">
        <v>550</v>
      </c>
      <c r="C99" s="24">
        <v>512</v>
      </c>
      <c r="D99" s="24">
        <v>196</v>
      </c>
      <c r="E99" s="24">
        <v>439</v>
      </c>
      <c r="F99" s="24">
        <v>26</v>
      </c>
      <c r="G99" s="24">
        <v>200</v>
      </c>
      <c r="H99" s="24">
        <v>335</v>
      </c>
      <c r="I99" s="24">
        <v>227</v>
      </c>
      <c r="J99" s="24">
        <v>111</v>
      </c>
      <c r="K99" s="24">
        <v>369</v>
      </c>
      <c r="L99" s="24">
        <v>27</v>
      </c>
      <c r="M99" s="24">
        <v>1</v>
      </c>
    </row>
    <row r="100" spans="1:13">
      <c r="A100" s="23" t="s">
        <v>203</v>
      </c>
      <c r="B100" s="24">
        <v>563</v>
      </c>
      <c r="C100" s="24">
        <v>537</v>
      </c>
      <c r="D100" s="24">
        <v>227</v>
      </c>
      <c r="E100" s="24">
        <v>419</v>
      </c>
      <c r="F100" s="24">
        <v>17</v>
      </c>
      <c r="G100" s="24">
        <v>224</v>
      </c>
      <c r="H100" s="24">
        <v>347</v>
      </c>
      <c r="I100" s="24">
        <v>279</v>
      </c>
      <c r="J100" s="24">
        <v>160</v>
      </c>
      <c r="K100" s="24">
        <v>381</v>
      </c>
      <c r="L100" s="24">
        <v>19</v>
      </c>
      <c r="M100" s="24">
        <v>1</v>
      </c>
    </row>
    <row r="101" spans="1:13">
      <c r="A101" s="23" t="s">
        <v>204</v>
      </c>
      <c r="B101" s="24">
        <v>319</v>
      </c>
      <c r="C101" s="24">
        <v>257</v>
      </c>
      <c r="D101" s="24">
        <v>95</v>
      </c>
      <c r="E101" s="24">
        <v>269</v>
      </c>
      <c r="F101" s="24">
        <v>37</v>
      </c>
      <c r="G101" s="24">
        <v>116</v>
      </c>
      <c r="H101" s="24">
        <v>161</v>
      </c>
      <c r="I101" s="24">
        <v>101</v>
      </c>
      <c r="J101" s="24">
        <v>44</v>
      </c>
      <c r="K101" s="24">
        <v>211</v>
      </c>
      <c r="L101" s="24">
        <v>19</v>
      </c>
      <c r="M101" s="24">
        <v>3</v>
      </c>
    </row>
    <row r="102" spans="1:13">
      <c r="A102" s="23" t="s">
        <v>205</v>
      </c>
      <c r="B102" s="24">
        <v>6</v>
      </c>
      <c r="C102" s="24">
        <v>6</v>
      </c>
      <c r="D102" s="24">
        <v>1</v>
      </c>
      <c r="E102" s="24">
        <v>6</v>
      </c>
      <c r="F102" s="24">
        <v>1</v>
      </c>
      <c r="G102" s="24">
        <v>4</v>
      </c>
      <c r="H102" s="24">
        <v>2</v>
      </c>
      <c r="I102" s="24">
        <v>1</v>
      </c>
      <c r="J102" s="24">
        <v>1</v>
      </c>
      <c r="K102" s="24">
        <v>5</v>
      </c>
      <c r="L102" s="24">
        <v>0</v>
      </c>
      <c r="M102" s="24">
        <v>0</v>
      </c>
    </row>
    <row r="103" spans="1:13">
      <c r="A103" s="23" t="s">
        <v>206</v>
      </c>
      <c r="B103" s="24">
        <v>42</v>
      </c>
      <c r="C103" s="24">
        <v>6</v>
      </c>
      <c r="D103" s="24">
        <v>2</v>
      </c>
      <c r="E103" s="24">
        <v>25</v>
      </c>
      <c r="F103" s="24">
        <v>18</v>
      </c>
      <c r="G103" s="24">
        <v>3</v>
      </c>
      <c r="H103" s="24">
        <v>4</v>
      </c>
      <c r="I103" s="24">
        <v>0</v>
      </c>
      <c r="J103" s="24">
        <v>0</v>
      </c>
      <c r="K103" s="24">
        <v>3</v>
      </c>
      <c r="L103" s="24">
        <v>8</v>
      </c>
      <c r="M103" s="24">
        <v>2</v>
      </c>
    </row>
    <row r="104" spans="1:13">
      <c r="A104" s="23" t="s">
        <v>152</v>
      </c>
      <c r="B104" s="24">
        <v>39</v>
      </c>
      <c r="C104" s="24">
        <v>14</v>
      </c>
      <c r="D104" s="24">
        <v>3</v>
      </c>
      <c r="E104" s="24">
        <v>25</v>
      </c>
      <c r="F104" s="24">
        <v>13</v>
      </c>
      <c r="G104" s="24">
        <v>4</v>
      </c>
      <c r="H104" s="24">
        <v>8</v>
      </c>
      <c r="I104" s="24">
        <v>4</v>
      </c>
      <c r="J104" s="24">
        <v>4</v>
      </c>
      <c r="K104" s="24">
        <v>8</v>
      </c>
      <c r="L104" s="24">
        <v>10</v>
      </c>
      <c r="M104" s="24">
        <v>0</v>
      </c>
    </row>
    <row r="105" spans="1:13">
      <c r="A105" s="23" t="s">
        <v>128</v>
      </c>
      <c r="B105" s="24">
        <v>193</v>
      </c>
      <c r="C105" s="24">
        <v>32</v>
      </c>
      <c r="D105" s="24">
        <v>6</v>
      </c>
      <c r="E105" s="24">
        <v>28</v>
      </c>
      <c r="F105" s="24">
        <v>3</v>
      </c>
      <c r="G105" s="24">
        <v>8</v>
      </c>
      <c r="H105" s="24">
        <v>8</v>
      </c>
      <c r="I105" s="24">
        <v>10</v>
      </c>
      <c r="J105" s="24">
        <v>14</v>
      </c>
      <c r="K105" s="24">
        <v>20</v>
      </c>
      <c r="L105" s="24">
        <v>3</v>
      </c>
      <c r="M105" s="24">
        <v>151</v>
      </c>
    </row>
    <row r="106" spans="1:13">
      <c r="A106" s="8" t="s">
        <v>207</v>
      </c>
      <c r="B106" s="8"/>
      <c r="C106" s="8"/>
      <c r="D106" s="8"/>
      <c r="E106" s="8"/>
      <c r="F106" s="8"/>
      <c r="G106" s="8"/>
      <c r="H106" s="8"/>
      <c r="I106" s="8"/>
      <c r="J106" s="8"/>
      <c r="K106" s="8"/>
      <c r="L106" s="8"/>
      <c r="M106" s="8"/>
    </row>
    <row r="107" spans="1:13">
      <c r="A107" s="23" t="s">
        <v>208</v>
      </c>
      <c r="B107" s="24">
        <v>1480</v>
      </c>
      <c r="C107" s="24">
        <v>1202</v>
      </c>
      <c r="D107" s="24">
        <v>356</v>
      </c>
      <c r="E107" s="24">
        <v>1105</v>
      </c>
      <c r="F107" s="24">
        <v>118</v>
      </c>
      <c r="G107" s="24">
        <v>505</v>
      </c>
      <c r="H107" s="24">
        <v>685</v>
      </c>
      <c r="I107" s="24">
        <v>529</v>
      </c>
      <c r="J107" s="24">
        <v>337</v>
      </c>
      <c r="K107" s="24">
        <v>768</v>
      </c>
      <c r="L107" s="24">
        <v>57</v>
      </c>
      <c r="M107" s="24">
        <v>86</v>
      </c>
    </row>
    <row r="108" spans="1:13">
      <c r="A108" s="23" t="s">
        <v>209</v>
      </c>
      <c r="B108" s="24">
        <v>1280</v>
      </c>
      <c r="C108" s="24">
        <v>1054</v>
      </c>
      <c r="D108" s="24">
        <v>338</v>
      </c>
      <c r="E108" s="24">
        <v>993</v>
      </c>
      <c r="F108" s="24">
        <v>92</v>
      </c>
      <c r="G108" s="24">
        <v>446</v>
      </c>
      <c r="H108" s="24">
        <v>618</v>
      </c>
      <c r="I108" s="24">
        <v>469</v>
      </c>
      <c r="J108" s="24">
        <v>296</v>
      </c>
      <c r="K108" s="24">
        <v>711</v>
      </c>
      <c r="L108" s="24">
        <v>51</v>
      </c>
      <c r="M108" s="24">
        <v>67</v>
      </c>
    </row>
    <row r="109" spans="1:13">
      <c r="A109" s="23" t="s">
        <v>210</v>
      </c>
      <c r="B109" s="24">
        <v>1167</v>
      </c>
      <c r="C109" s="24">
        <v>973</v>
      </c>
      <c r="D109" s="24">
        <v>280</v>
      </c>
      <c r="E109" s="24">
        <v>858</v>
      </c>
      <c r="F109" s="24">
        <v>67</v>
      </c>
      <c r="G109" s="24">
        <v>406</v>
      </c>
      <c r="H109" s="24">
        <v>531</v>
      </c>
      <c r="I109" s="24">
        <v>421</v>
      </c>
      <c r="J109" s="24">
        <v>299</v>
      </c>
      <c r="K109" s="24">
        <v>652</v>
      </c>
      <c r="L109" s="24">
        <v>53</v>
      </c>
      <c r="M109" s="24">
        <v>58</v>
      </c>
    </row>
    <row r="110" spans="1:13">
      <c r="A110" s="23" t="s">
        <v>211</v>
      </c>
      <c r="B110" s="24">
        <v>715</v>
      </c>
      <c r="C110" s="24">
        <v>593</v>
      </c>
      <c r="D110" s="24">
        <v>193</v>
      </c>
      <c r="E110" s="24">
        <v>547</v>
      </c>
      <c r="F110" s="24">
        <v>48</v>
      </c>
      <c r="G110" s="24">
        <v>273</v>
      </c>
      <c r="H110" s="24">
        <v>368</v>
      </c>
      <c r="I110" s="24">
        <v>285</v>
      </c>
      <c r="J110" s="24">
        <v>157</v>
      </c>
      <c r="K110" s="24">
        <v>428</v>
      </c>
      <c r="L110" s="24">
        <v>37</v>
      </c>
      <c r="M110" s="24">
        <v>36</v>
      </c>
    </row>
    <row r="111" spans="1:13">
      <c r="A111" s="23" t="s">
        <v>212</v>
      </c>
      <c r="B111" s="24">
        <v>387</v>
      </c>
      <c r="C111" s="24">
        <v>338</v>
      </c>
      <c r="D111" s="24">
        <v>102</v>
      </c>
      <c r="E111" s="24">
        <v>263</v>
      </c>
      <c r="F111" s="24">
        <v>11</v>
      </c>
      <c r="G111" s="24">
        <v>145</v>
      </c>
      <c r="H111" s="24">
        <v>169</v>
      </c>
      <c r="I111" s="24">
        <v>163</v>
      </c>
      <c r="J111" s="24">
        <v>185</v>
      </c>
      <c r="K111" s="24">
        <v>230</v>
      </c>
      <c r="L111" s="24">
        <v>21</v>
      </c>
      <c r="M111" s="24">
        <v>21</v>
      </c>
    </row>
    <row r="112" spans="1:13">
      <c r="A112" s="23" t="s">
        <v>213</v>
      </c>
      <c r="B112" s="24">
        <v>404</v>
      </c>
      <c r="C112" s="24">
        <v>334</v>
      </c>
      <c r="D112" s="24">
        <v>108</v>
      </c>
      <c r="E112" s="24">
        <v>299</v>
      </c>
      <c r="F112" s="24">
        <v>24</v>
      </c>
      <c r="G112" s="24">
        <v>137</v>
      </c>
      <c r="H112" s="24">
        <v>186</v>
      </c>
      <c r="I112" s="24">
        <v>149</v>
      </c>
      <c r="J112" s="24">
        <v>120</v>
      </c>
      <c r="K112" s="24">
        <v>260</v>
      </c>
      <c r="L112" s="24">
        <v>15</v>
      </c>
      <c r="M112" s="24">
        <v>34</v>
      </c>
    </row>
    <row r="113" spans="1:13">
      <c r="A113" s="23" t="s">
        <v>214</v>
      </c>
      <c r="B113" s="24">
        <v>595</v>
      </c>
      <c r="C113" s="24">
        <v>518</v>
      </c>
      <c r="D113" s="24">
        <v>185</v>
      </c>
      <c r="E113" s="24">
        <v>471</v>
      </c>
      <c r="F113" s="24">
        <v>44</v>
      </c>
      <c r="G113" s="24">
        <v>249</v>
      </c>
      <c r="H113" s="24">
        <v>327</v>
      </c>
      <c r="I113" s="24">
        <v>261</v>
      </c>
      <c r="J113" s="24">
        <v>144</v>
      </c>
      <c r="K113" s="24">
        <v>384</v>
      </c>
      <c r="L113" s="24">
        <v>26</v>
      </c>
      <c r="M113" s="24">
        <v>29</v>
      </c>
    </row>
    <row r="114" spans="1:13">
      <c r="A114" s="23" t="s">
        <v>215</v>
      </c>
      <c r="B114" s="24">
        <v>215</v>
      </c>
      <c r="C114" s="24">
        <v>185</v>
      </c>
      <c r="D114" s="24">
        <v>69</v>
      </c>
      <c r="E114" s="24">
        <v>171</v>
      </c>
      <c r="F114" s="24">
        <v>17</v>
      </c>
      <c r="G114" s="24">
        <v>101</v>
      </c>
      <c r="H114" s="24">
        <v>118</v>
      </c>
      <c r="I114" s="24">
        <v>101</v>
      </c>
      <c r="J114" s="24">
        <v>62</v>
      </c>
      <c r="K114" s="24">
        <v>158</v>
      </c>
      <c r="L114" s="24">
        <v>14</v>
      </c>
      <c r="M114" s="24">
        <v>10</v>
      </c>
    </row>
    <row r="115" spans="1:13">
      <c r="A115" s="23" t="s">
        <v>216</v>
      </c>
      <c r="B115" s="24">
        <v>248</v>
      </c>
      <c r="C115" s="24">
        <v>202</v>
      </c>
      <c r="D115" s="24">
        <v>67</v>
      </c>
      <c r="E115" s="24">
        <v>179</v>
      </c>
      <c r="F115" s="24">
        <v>12</v>
      </c>
      <c r="G115" s="24">
        <v>96</v>
      </c>
      <c r="H115" s="24">
        <v>105</v>
      </c>
      <c r="I115" s="24">
        <v>91</v>
      </c>
      <c r="J115" s="24">
        <v>74</v>
      </c>
      <c r="K115" s="24">
        <v>151</v>
      </c>
      <c r="L115" s="24">
        <v>15</v>
      </c>
      <c r="M115" s="24">
        <v>25</v>
      </c>
    </row>
    <row r="116" spans="1:13">
      <c r="A116" s="23" t="s">
        <v>217</v>
      </c>
      <c r="B116" s="24">
        <v>255</v>
      </c>
      <c r="C116" s="24">
        <v>228</v>
      </c>
      <c r="D116" s="24">
        <v>72</v>
      </c>
      <c r="E116" s="24">
        <v>190</v>
      </c>
      <c r="F116" s="24">
        <v>13</v>
      </c>
      <c r="G116" s="24">
        <v>120</v>
      </c>
      <c r="H116" s="24">
        <v>151</v>
      </c>
      <c r="I116" s="24">
        <v>138</v>
      </c>
      <c r="J116" s="24">
        <v>86</v>
      </c>
      <c r="K116" s="24">
        <v>165</v>
      </c>
      <c r="L116" s="24">
        <v>9</v>
      </c>
      <c r="M116" s="24">
        <v>15</v>
      </c>
    </row>
    <row r="117" spans="1:13">
      <c r="A117" s="23" t="s">
        <v>218</v>
      </c>
      <c r="B117" s="24">
        <v>291</v>
      </c>
      <c r="C117" s="24">
        <v>252</v>
      </c>
      <c r="D117" s="24">
        <v>97</v>
      </c>
      <c r="E117" s="24">
        <v>210</v>
      </c>
      <c r="F117" s="24">
        <v>14</v>
      </c>
      <c r="G117" s="24">
        <v>134</v>
      </c>
      <c r="H117" s="24">
        <v>160</v>
      </c>
      <c r="I117" s="24">
        <v>183</v>
      </c>
      <c r="J117" s="24">
        <v>91</v>
      </c>
      <c r="K117" s="24">
        <v>172</v>
      </c>
      <c r="L117" s="24">
        <v>6</v>
      </c>
      <c r="M117" s="24">
        <v>20</v>
      </c>
    </row>
    <row r="118" spans="1:13">
      <c r="A118" s="23" t="s">
        <v>219</v>
      </c>
      <c r="B118" s="24">
        <v>338</v>
      </c>
      <c r="C118" s="24">
        <v>291</v>
      </c>
      <c r="D118" s="24">
        <v>113</v>
      </c>
      <c r="E118" s="24">
        <v>243</v>
      </c>
      <c r="F118" s="24">
        <v>14</v>
      </c>
      <c r="G118" s="24">
        <v>154</v>
      </c>
      <c r="H118" s="24">
        <v>180</v>
      </c>
      <c r="I118" s="24">
        <v>165</v>
      </c>
      <c r="J118" s="24">
        <v>115</v>
      </c>
      <c r="K118" s="24">
        <v>203</v>
      </c>
      <c r="L118" s="24">
        <v>17</v>
      </c>
      <c r="M118" s="24">
        <v>16</v>
      </c>
    </row>
    <row r="119" spans="1:13">
      <c r="A119" s="23" t="s">
        <v>220</v>
      </c>
      <c r="B119" s="24">
        <v>812</v>
      </c>
      <c r="C119" s="24">
        <v>701</v>
      </c>
      <c r="D119" s="24">
        <v>237</v>
      </c>
      <c r="E119" s="24">
        <v>600</v>
      </c>
      <c r="F119" s="24">
        <v>37</v>
      </c>
      <c r="G119" s="24">
        <v>354</v>
      </c>
      <c r="H119" s="24">
        <v>396</v>
      </c>
      <c r="I119" s="24">
        <v>363</v>
      </c>
      <c r="J119" s="24">
        <v>225</v>
      </c>
      <c r="K119" s="24">
        <v>489</v>
      </c>
      <c r="L119" s="24">
        <v>40</v>
      </c>
      <c r="M119" s="24">
        <v>39</v>
      </c>
    </row>
    <row r="120" spans="1:13">
      <c r="A120" s="23" t="s">
        <v>221</v>
      </c>
      <c r="B120" s="24">
        <v>816</v>
      </c>
      <c r="C120" s="24">
        <v>709</v>
      </c>
      <c r="D120" s="24">
        <v>234</v>
      </c>
      <c r="E120" s="24">
        <v>616</v>
      </c>
      <c r="F120" s="24">
        <v>45</v>
      </c>
      <c r="G120" s="24">
        <v>346</v>
      </c>
      <c r="H120" s="24">
        <v>435</v>
      </c>
      <c r="I120" s="24">
        <v>355</v>
      </c>
      <c r="J120" s="24">
        <v>208</v>
      </c>
      <c r="K120" s="24">
        <v>516</v>
      </c>
      <c r="L120" s="24">
        <v>35</v>
      </c>
      <c r="M120" s="24">
        <v>37</v>
      </c>
    </row>
    <row r="121" spans="1:13">
      <c r="A121" s="23" t="s">
        <v>152</v>
      </c>
      <c r="B121" s="24">
        <v>69</v>
      </c>
      <c r="C121" s="24">
        <v>50</v>
      </c>
      <c r="D121" s="24">
        <v>19</v>
      </c>
      <c r="E121" s="24">
        <v>44</v>
      </c>
      <c r="F121" s="24">
        <v>6</v>
      </c>
      <c r="G121" s="24">
        <v>14</v>
      </c>
      <c r="H121" s="24">
        <v>20</v>
      </c>
      <c r="I121" s="24">
        <v>18</v>
      </c>
      <c r="J121" s="24">
        <v>13</v>
      </c>
      <c r="K121" s="24">
        <v>36</v>
      </c>
      <c r="L121" s="24">
        <v>17</v>
      </c>
      <c r="M121" s="24">
        <v>8</v>
      </c>
    </row>
    <row r="122" spans="1:13">
      <c r="A122" s="23" t="s">
        <v>222</v>
      </c>
      <c r="B122" s="24">
        <v>246</v>
      </c>
      <c r="C122" s="24">
        <v>183</v>
      </c>
      <c r="D122" s="24">
        <v>33</v>
      </c>
      <c r="E122" s="24">
        <v>148</v>
      </c>
      <c r="F122" s="24">
        <v>9</v>
      </c>
      <c r="G122" s="24">
        <v>53</v>
      </c>
      <c r="H122" s="24">
        <v>94</v>
      </c>
      <c r="I122" s="24">
        <v>52</v>
      </c>
      <c r="J122" s="24">
        <v>43</v>
      </c>
      <c r="K122" s="24">
        <v>91</v>
      </c>
      <c r="L122" s="24">
        <v>17</v>
      </c>
      <c r="M122" s="24">
        <v>21</v>
      </c>
    </row>
    <row r="123" spans="1:13">
      <c r="A123" s="26" t="s">
        <v>128</v>
      </c>
      <c r="B123" s="27">
        <v>47</v>
      </c>
      <c r="C123" s="27">
        <v>35</v>
      </c>
      <c r="D123" s="27">
        <v>7</v>
      </c>
      <c r="E123" s="27">
        <v>25</v>
      </c>
      <c r="F123" s="27">
        <v>4</v>
      </c>
      <c r="G123" s="27">
        <v>13</v>
      </c>
      <c r="H123" s="27">
        <v>19</v>
      </c>
      <c r="I123" s="27">
        <v>5</v>
      </c>
      <c r="J123" s="27">
        <v>6</v>
      </c>
      <c r="K123" s="27">
        <v>22</v>
      </c>
      <c r="L123" s="27">
        <v>6</v>
      </c>
      <c r="M123" s="27">
        <v>6</v>
      </c>
    </row>
  </sheetData>
  <phoneticPr fontId="2"/>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CEEFE6-99FE-42B9-9448-51D67C894EAF}">
  <sheetPr codeName="Sheet46"/>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HYPERLINK("#'目次'!B51","[45]")</f>
        <v>[45]</v>
      </c>
    </row>
    <row r="3" spans="1:9">
      <c r="A3" s="6" t="s">
        <v>114</v>
      </c>
      <c r="B3" s="7" t="s">
        <v>526</v>
      </c>
    </row>
    <row r="4" spans="1:9">
      <c r="A4" s="6" t="s">
        <v>114</v>
      </c>
      <c r="B4" s="7" t="s">
        <v>527</v>
      </c>
    </row>
    <row r="5" spans="1:9" s="21" customFormat="1" ht="24">
      <c r="A5" s="19" t="s">
        <v>114</v>
      </c>
      <c r="B5" s="20" t="s">
        <v>118</v>
      </c>
      <c r="C5" s="20" t="s">
        <v>528</v>
      </c>
      <c r="D5" s="20" t="s">
        <v>529</v>
      </c>
      <c r="E5" s="20" t="s">
        <v>530</v>
      </c>
      <c r="F5" s="20" t="s">
        <v>531</v>
      </c>
      <c r="G5" s="20" t="s">
        <v>532</v>
      </c>
      <c r="H5" s="20" t="s">
        <v>533</v>
      </c>
      <c r="I5" s="20" t="s">
        <v>128</v>
      </c>
    </row>
    <row r="6" spans="1:9">
      <c r="A6" s="22" t="s">
        <v>121</v>
      </c>
      <c r="B6" s="9">
        <v>2677</v>
      </c>
      <c r="C6" s="9">
        <v>1483</v>
      </c>
      <c r="D6" s="9">
        <v>681</v>
      </c>
      <c r="E6" s="9">
        <v>175</v>
      </c>
      <c r="F6" s="9">
        <v>69</v>
      </c>
      <c r="G6" s="9">
        <v>13</v>
      </c>
      <c r="H6" s="9">
        <v>92</v>
      </c>
      <c r="I6" s="9">
        <v>164</v>
      </c>
    </row>
    <row r="7" spans="1:9">
      <c r="A7" s="8" t="s">
        <v>122</v>
      </c>
      <c r="B7" s="8"/>
      <c r="C7" s="8"/>
      <c r="D7" s="8"/>
      <c r="E7" s="8"/>
      <c r="F7" s="8"/>
      <c r="G7" s="8"/>
      <c r="H7" s="8"/>
      <c r="I7" s="8"/>
    </row>
    <row r="8" spans="1:9">
      <c r="A8" s="23" t="s">
        <v>123</v>
      </c>
      <c r="B8" s="24">
        <v>380</v>
      </c>
      <c r="C8" s="24">
        <v>278</v>
      </c>
      <c r="D8" s="24">
        <v>60</v>
      </c>
      <c r="E8" s="24">
        <v>13</v>
      </c>
      <c r="F8" s="24">
        <v>3</v>
      </c>
      <c r="G8" s="24">
        <v>1</v>
      </c>
      <c r="H8" s="24">
        <v>1</v>
      </c>
      <c r="I8" s="24">
        <v>24</v>
      </c>
    </row>
    <row r="9" spans="1:9">
      <c r="A9" s="23" t="s">
        <v>124</v>
      </c>
      <c r="B9" s="24">
        <v>489</v>
      </c>
      <c r="C9" s="24">
        <v>335</v>
      </c>
      <c r="D9" s="24">
        <v>104</v>
      </c>
      <c r="E9" s="24">
        <v>19</v>
      </c>
      <c r="F9" s="24">
        <v>7</v>
      </c>
      <c r="G9" s="24">
        <v>1</v>
      </c>
      <c r="H9" s="24">
        <v>4</v>
      </c>
      <c r="I9" s="24">
        <v>19</v>
      </c>
    </row>
    <row r="10" spans="1:9">
      <c r="A10" s="23" t="s">
        <v>125</v>
      </c>
      <c r="B10" s="24">
        <v>1114</v>
      </c>
      <c r="C10" s="24">
        <v>627</v>
      </c>
      <c r="D10" s="24">
        <v>300</v>
      </c>
      <c r="E10" s="24">
        <v>72</v>
      </c>
      <c r="F10" s="24">
        <v>21</v>
      </c>
      <c r="G10" s="24">
        <v>7</v>
      </c>
      <c r="H10" s="24">
        <v>23</v>
      </c>
      <c r="I10" s="24">
        <v>64</v>
      </c>
    </row>
    <row r="11" spans="1:9">
      <c r="A11" s="23" t="s">
        <v>126</v>
      </c>
      <c r="B11" s="24">
        <v>521</v>
      </c>
      <c r="C11" s="24">
        <v>195</v>
      </c>
      <c r="D11" s="24">
        <v>169</v>
      </c>
      <c r="E11" s="24">
        <v>61</v>
      </c>
      <c r="F11" s="24">
        <v>29</v>
      </c>
      <c r="G11" s="24">
        <v>3</v>
      </c>
      <c r="H11" s="24">
        <v>26</v>
      </c>
      <c r="I11" s="24">
        <v>38</v>
      </c>
    </row>
    <row r="12" spans="1:9">
      <c r="A12" s="23" t="s">
        <v>127</v>
      </c>
      <c r="B12" s="24">
        <v>129</v>
      </c>
      <c r="C12" s="24">
        <v>31</v>
      </c>
      <c r="D12" s="24">
        <v>31</v>
      </c>
      <c r="E12" s="24">
        <v>9</v>
      </c>
      <c r="F12" s="24">
        <v>9</v>
      </c>
      <c r="G12" s="24">
        <v>1</v>
      </c>
      <c r="H12" s="24">
        <v>35</v>
      </c>
      <c r="I12" s="24">
        <v>13</v>
      </c>
    </row>
    <row r="13" spans="1:9">
      <c r="A13" s="23" t="s">
        <v>128</v>
      </c>
      <c r="B13" s="24">
        <v>44</v>
      </c>
      <c r="C13" s="24">
        <v>17</v>
      </c>
      <c r="D13" s="24">
        <v>17</v>
      </c>
      <c r="E13" s="24">
        <v>1</v>
      </c>
      <c r="F13" s="24">
        <v>0</v>
      </c>
      <c r="G13" s="24">
        <v>0</v>
      </c>
      <c r="H13" s="24">
        <v>3</v>
      </c>
      <c r="I13" s="24">
        <v>6</v>
      </c>
    </row>
    <row r="14" spans="1:9">
      <c r="A14" s="8" t="s">
        <v>129</v>
      </c>
      <c r="B14" s="8"/>
      <c r="C14" s="8"/>
      <c r="D14" s="8"/>
      <c r="E14" s="8"/>
      <c r="F14" s="8"/>
      <c r="G14" s="8"/>
      <c r="H14" s="8"/>
      <c r="I14" s="8"/>
    </row>
    <row r="15" spans="1:9">
      <c r="A15" s="23" t="s">
        <v>130</v>
      </c>
      <c r="B15" s="24">
        <v>799</v>
      </c>
      <c r="C15" s="24">
        <v>542</v>
      </c>
      <c r="D15" s="24">
        <v>160</v>
      </c>
      <c r="E15" s="24">
        <v>38</v>
      </c>
      <c r="F15" s="24">
        <v>10</v>
      </c>
      <c r="G15" s="24">
        <v>1</v>
      </c>
      <c r="H15" s="24">
        <v>8</v>
      </c>
      <c r="I15" s="24">
        <v>40</v>
      </c>
    </row>
    <row r="16" spans="1:9">
      <c r="A16" s="23" t="s">
        <v>131</v>
      </c>
      <c r="B16" s="24">
        <v>1245</v>
      </c>
      <c r="C16" s="24">
        <v>699</v>
      </c>
      <c r="D16" s="24">
        <v>340</v>
      </c>
      <c r="E16" s="24">
        <v>69</v>
      </c>
      <c r="F16" s="24">
        <v>28</v>
      </c>
      <c r="G16" s="24">
        <v>6</v>
      </c>
      <c r="H16" s="24">
        <v>25</v>
      </c>
      <c r="I16" s="24">
        <v>78</v>
      </c>
    </row>
    <row r="17" spans="1:9">
      <c r="A17" s="23" t="s">
        <v>132</v>
      </c>
      <c r="B17" s="24">
        <v>504</v>
      </c>
      <c r="C17" s="24">
        <v>202</v>
      </c>
      <c r="D17" s="24">
        <v>145</v>
      </c>
      <c r="E17" s="24">
        <v>61</v>
      </c>
      <c r="F17" s="24">
        <v>24</v>
      </c>
      <c r="G17" s="24">
        <v>5</v>
      </c>
      <c r="H17" s="24">
        <v>36</v>
      </c>
      <c r="I17" s="24">
        <v>31</v>
      </c>
    </row>
    <row r="18" spans="1:9">
      <c r="A18" s="23" t="s">
        <v>133</v>
      </c>
      <c r="B18" s="24">
        <v>82</v>
      </c>
      <c r="C18" s="24">
        <v>22</v>
      </c>
      <c r="D18" s="24">
        <v>22</v>
      </c>
      <c r="E18" s="24">
        <v>5</v>
      </c>
      <c r="F18" s="24">
        <v>6</v>
      </c>
      <c r="G18" s="24">
        <v>1</v>
      </c>
      <c r="H18" s="24">
        <v>20</v>
      </c>
      <c r="I18" s="24">
        <v>6</v>
      </c>
    </row>
    <row r="19" spans="1:9">
      <c r="A19" s="23" t="s">
        <v>128</v>
      </c>
      <c r="B19" s="24">
        <v>47</v>
      </c>
      <c r="C19" s="24">
        <v>18</v>
      </c>
      <c r="D19" s="24">
        <v>14</v>
      </c>
      <c r="E19" s="24">
        <v>2</v>
      </c>
      <c r="F19" s="24">
        <v>1</v>
      </c>
      <c r="G19" s="24">
        <v>0</v>
      </c>
      <c r="H19" s="24">
        <v>3</v>
      </c>
      <c r="I19" s="24">
        <v>9</v>
      </c>
    </row>
    <row r="20" spans="1:9">
      <c r="A20" s="8" t="s">
        <v>134</v>
      </c>
      <c r="B20" s="8"/>
      <c r="C20" s="8"/>
      <c r="D20" s="8"/>
      <c r="E20" s="8"/>
      <c r="F20" s="8"/>
      <c r="G20" s="8"/>
      <c r="H20" s="8"/>
      <c r="I20" s="8"/>
    </row>
    <row r="21" spans="1:9">
      <c r="A21" s="23" t="s">
        <v>135</v>
      </c>
      <c r="B21" s="24">
        <v>128</v>
      </c>
      <c r="C21" s="24">
        <v>54</v>
      </c>
      <c r="D21" s="24">
        <v>40</v>
      </c>
      <c r="E21" s="24">
        <v>8</v>
      </c>
      <c r="F21" s="24">
        <v>7</v>
      </c>
      <c r="G21" s="24">
        <v>1</v>
      </c>
      <c r="H21" s="24">
        <v>9</v>
      </c>
      <c r="I21" s="24">
        <v>9</v>
      </c>
    </row>
    <row r="22" spans="1:9">
      <c r="A22" s="23" t="s">
        <v>136</v>
      </c>
      <c r="B22" s="24">
        <v>138</v>
      </c>
      <c r="C22" s="24">
        <v>66</v>
      </c>
      <c r="D22" s="24">
        <v>42</v>
      </c>
      <c r="E22" s="24">
        <v>9</v>
      </c>
      <c r="F22" s="24">
        <v>6</v>
      </c>
      <c r="G22" s="24">
        <v>1</v>
      </c>
      <c r="H22" s="24">
        <v>2</v>
      </c>
      <c r="I22" s="24">
        <v>12</v>
      </c>
    </row>
    <row r="23" spans="1:9">
      <c r="A23" s="23" t="s">
        <v>137</v>
      </c>
      <c r="B23" s="24">
        <v>119</v>
      </c>
      <c r="C23" s="24">
        <v>80</v>
      </c>
      <c r="D23" s="24">
        <v>21</v>
      </c>
      <c r="E23" s="24">
        <v>3</v>
      </c>
      <c r="F23" s="24">
        <v>3</v>
      </c>
      <c r="G23" s="24">
        <v>0</v>
      </c>
      <c r="H23" s="24">
        <v>2</v>
      </c>
      <c r="I23" s="24">
        <v>10</v>
      </c>
    </row>
    <row r="24" spans="1:9">
      <c r="A24" s="23" t="s">
        <v>138</v>
      </c>
      <c r="B24" s="24">
        <v>142</v>
      </c>
      <c r="C24" s="24">
        <v>72</v>
      </c>
      <c r="D24" s="24">
        <v>39</v>
      </c>
      <c r="E24" s="24">
        <v>11</v>
      </c>
      <c r="F24" s="24">
        <v>3</v>
      </c>
      <c r="G24" s="24">
        <v>0</v>
      </c>
      <c r="H24" s="24">
        <v>7</v>
      </c>
      <c r="I24" s="24">
        <v>10</v>
      </c>
    </row>
    <row r="25" spans="1:9">
      <c r="A25" s="23" t="s">
        <v>139</v>
      </c>
      <c r="B25" s="24">
        <v>170</v>
      </c>
      <c r="C25" s="24">
        <v>101</v>
      </c>
      <c r="D25" s="24">
        <v>39</v>
      </c>
      <c r="E25" s="24">
        <v>17</v>
      </c>
      <c r="F25" s="24">
        <v>2</v>
      </c>
      <c r="G25" s="24">
        <v>0</v>
      </c>
      <c r="H25" s="24">
        <v>3</v>
      </c>
      <c r="I25" s="24">
        <v>8</v>
      </c>
    </row>
    <row r="26" spans="1:9">
      <c r="A26" s="23" t="s">
        <v>140</v>
      </c>
      <c r="B26" s="24">
        <v>192</v>
      </c>
      <c r="C26" s="24">
        <v>116</v>
      </c>
      <c r="D26" s="24">
        <v>47</v>
      </c>
      <c r="E26" s="24">
        <v>8</v>
      </c>
      <c r="F26" s="24">
        <v>4</v>
      </c>
      <c r="G26" s="24">
        <v>0</v>
      </c>
      <c r="H26" s="24">
        <v>6</v>
      </c>
      <c r="I26" s="24">
        <v>11</v>
      </c>
    </row>
    <row r="27" spans="1:9">
      <c r="A27" s="23" t="s">
        <v>141</v>
      </c>
      <c r="B27" s="24">
        <v>1405</v>
      </c>
      <c r="C27" s="24">
        <v>777</v>
      </c>
      <c r="D27" s="24">
        <v>373</v>
      </c>
      <c r="E27" s="24">
        <v>90</v>
      </c>
      <c r="F27" s="24">
        <v>36</v>
      </c>
      <c r="G27" s="24">
        <v>10</v>
      </c>
      <c r="H27" s="24">
        <v>41</v>
      </c>
      <c r="I27" s="24">
        <v>78</v>
      </c>
    </row>
    <row r="28" spans="1:9">
      <c r="A28" s="23" t="s">
        <v>142</v>
      </c>
      <c r="B28" s="24">
        <v>343</v>
      </c>
      <c r="C28" s="24">
        <v>198</v>
      </c>
      <c r="D28" s="24">
        <v>70</v>
      </c>
      <c r="E28" s="24">
        <v>27</v>
      </c>
      <c r="F28" s="24">
        <v>8</v>
      </c>
      <c r="G28" s="24">
        <v>1</v>
      </c>
      <c r="H28" s="24">
        <v>20</v>
      </c>
      <c r="I28" s="24">
        <v>19</v>
      </c>
    </row>
    <row r="29" spans="1:9">
      <c r="A29" s="23" t="s">
        <v>128</v>
      </c>
      <c r="B29" s="24">
        <v>40</v>
      </c>
      <c r="C29" s="24">
        <v>19</v>
      </c>
      <c r="D29" s="24">
        <v>10</v>
      </c>
      <c r="E29" s="24">
        <v>2</v>
      </c>
      <c r="F29" s="24">
        <v>0</v>
      </c>
      <c r="G29" s="24">
        <v>0</v>
      </c>
      <c r="H29" s="24">
        <v>2</v>
      </c>
      <c r="I29" s="24">
        <v>7</v>
      </c>
    </row>
    <row r="30" spans="1:9">
      <c r="A30" s="8" t="s">
        <v>143</v>
      </c>
      <c r="B30" s="8"/>
      <c r="C30" s="8"/>
      <c r="D30" s="8"/>
      <c r="E30" s="8"/>
      <c r="F30" s="8"/>
      <c r="G30" s="8"/>
      <c r="H30" s="8"/>
      <c r="I30" s="8"/>
    </row>
    <row r="31" spans="1:9">
      <c r="A31" s="23" t="s">
        <v>144</v>
      </c>
      <c r="B31" s="24">
        <v>429</v>
      </c>
      <c r="C31" s="24">
        <v>278</v>
      </c>
      <c r="D31" s="24">
        <v>99</v>
      </c>
      <c r="E31" s="24">
        <v>22</v>
      </c>
      <c r="F31" s="24">
        <v>7</v>
      </c>
      <c r="G31" s="24">
        <v>0</v>
      </c>
      <c r="H31" s="24">
        <v>4</v>
      </c>
      <c r="I31" s="24">
        <v>19</v>
      </c>
    </row>
    <row r="32" spans="1:9">
      <c r="A32" s="23" t="s">
        <v>145</v>
      </c>
      <c r="B32" s="24">
        <v>319</v>
      </c>
      <c r="C32" s="24">
        <v>221</v>
      </c>
      <c r="D32" s="24">
        <v>61</v>
      </c>
      <c r="E32" s="24">
        <v>11</v>
      </c>
      <c r="F32" s="24">
        <v>8</v>
      </c>
      <c r="G32" s="24">
        <v>0</v>
      </c>
      <c r="H32" s="24">
        <v>1</v>
      </c>
      <c r="I32" s="24">
        <v>17</v>
      </c>
    </row>
    <row r="33" spans="1:9">
      <c r="A33" s="23" t="s">
        <v>146</v>
      </c>
      <c r="B33" s="24">
        <v>504</v>
      </c>
      <c r="C33" s="24">
        <v>299</v>
      </c>
      <c r="D33" s="24">
        <v>135</v>
      </c>
      <c r="E33" s="24">
        <v>24</v>
      </c>
      <c r="F33" s="24">
        <v>10</v>
      </c>
      <c r="G33" s="24">
        <v>0</v>
      </c>
      <c r="H33" s="24">
        <v>4</v>
      </c>
      <c r="I33" s="24">
        <v>32</v>
      </c>
    </row>
    <row r="34" spans="1:9">
      <c r="A34" s="23" t="s">
        <v>147</v>
      </c>
      <c r="B34" s="24">
        <v>143</v>
      </c>
      <c r="C34" s="24">
        <v>74</v>
      </c>
      <c r="D34" s="24">
        <v>44</v>
      </c>
      <c r="E34" s="24">
        <v>10</v>
      </c>
      <c r="F34" s="24">
        <v>5</v>
      </c>
      <c r="G34" s="24">
        <v>0</v>
      </c>
      <c r="H34" s="24">
        <v>1</v>
      </c>
      <c r="I34" s="24">
        <v>9</v>
      </c>
    </row>
    <row r="35" spans="1:9">
      <c r="A35" s="23" t="s">
        <v>148</v>
      </c>
      <c r="B35" s="24">
        <v>168</v>
      </c>
      <c r="C35" s="24">
        <v>108</v>
      </c>
      <c r="D35" s="24">
        <v>40</v>
      </c>
      <c r="E35" s="24">
        <v>5</v>
      </c>
      <c r="F35" s="24">
        <v>7</v>
      </c>
      <c r="G35" s="24">
        <v>0</v>
      </c>
      <c r="H35" s="24">
        <v>1</v>
      </c>
      <c r="I35" s="24">
        <v>7</v>
      </c>
    </row>
    <row r="36" spans="1:9">
      <c r="A36" s="23" t="s">
        <v>149</v>
      </c>
      <c r="B36" s="24">
        <v>1270</v>
      </c>
      <c r="C36" s="24">
        <v>740</v>
      </c>
      <c r="D36" s="24">
        <v>323</v>
      </c>
      <c r="E36" s="24">
        <v>81</v>
      </c>
      <c r="F36" s="24">
        <v>31</v>
      </c>
      <c r="G36" s="24">
        <v>1</v>
      </c>
      <c r="H36" s="24">
        <v>20</v>
      </c>
      <c r="I36" s="24">
        <v>74</v>
      </c>
    </row>
    <row r="37" spans="1:9">
      <c r="A37" s="23" t="s">
        <v>150</v>
      </c>
      <c r="B37" s="24">
        <v>1642</v>
      </c>
      <c r="C37" s="24">
        <v>969</v>
      </c>
      <c r="D37" s="24">
        <v>423</v>
      </c>
      <c r="E37" s="24">
        <v>99</v>
      </c>
      <c r="F37" s="24">
        <v>28</v>
      </c>
      <c r="G37" s="24">
        <v>5</v>
      </c>
      <c r="H37" s="24">
        <v>18</v>
      </c>
      <c r="I37" s="24">
        <v>100</v>
      </c>
    </row>
    <row r="38" spans="1:9">
      <c r="A38" s="23" t="s">
        <v>151</v>
      </c>
      <c r="B38" s="24">
        <v>2266</v>
      </c>
      <c r="C38" s="24">
        <v>1286</v>
      </c>
      <c r="D38" s="24">
        <v>589</v>
      </c>
      <c r="E38" s="24">
        <v>145</v>
      </c>
      <c r="F38" s="24">
        <v>54</v>
      </c>
      <c r="G38" s="24">
        <v>12</v>
      </c>
      <c r="H38" s="24">
        <v>52</v>
      </c>
      <c r="I38" s="24">
        <v>128</v>
      </c>
    </row>
    <row r="39" spans="1:9">
      <c r="A39" s="23" t="s">
        <v>152</v>
      </c>
      <c r="B39" s="24">
        <v>121</v>
      </c>
      <c r="C39" s="24">
        <v>51</v>
      </c>
      <c r="D39" s="24">
        <v>21</v>
      </c>
      <c r="E39" s="24">
        <v>10</v>
      </c>
      <c r="F39" s="24">
        <v>9</v>
      </c>
      <c r="G39" s="24">
        <v>0</v>
      </c>
      <c r="H39" s="24">
        <v>22</v>
      </c>
      <c r="I39" s="24">
        <v>8</v>
      </c>
    </row>
    <row r="40" spans="1:9">
      <c r="A40" s="23" t="s">
        <v>128</v>
      </c>
      <c r="B40" s="24">
        <v>46</v>
      </c>
      <c r="C40" s="24">
        <v>14</v>
      </c>
      <c r="D40" s="24">
        <v>12</v>
      </c>
      <c r="E40" s="24">
        <v>2</v>
      </c>
      <c r="F40" s="24">
        <v>0</v>
      </c>
      <c r="G40" s="24">
        <v>1</v>
      </c>
      <c r="H40" s="24">
        <v>10</v>
      </c>
      <c r="I40" s="24">
        <v>7</v>
      </c>
    </row>
    <row r="41" spans="1:9">
      <c r="A41" s="8" t="s">
        <v>153</v>
      </c>
      <c r="B41" s="8"/>
      <c r="C41" s="8"/>
      <c r="D41" s="8"/>
      <c r="E41" s="8"/>
      <c r="F41" s="8"/>
      <c r="G41" s="8"/>
      <c r="H41" s="8"/>
      <c r="I41" s="8"/>
    </row>
    <row r="42" spans="1:9">
      <c r="A42" s="23" t="s">
        <v>154</v>
      </c>
      <c r="B42" s="24">
        <v>1344</v>
      </c>
      <c r="C42" s="24">
        <v>814</v>
      </c>
      <c r="D42" s="24">
        <v>312</v>
      </c>
      <c r="E42" s="24">
        <v>81</v>
      </c>
      <c r="F42" s="24">
        <v>29</v>
      </c>
      <c r="G42" s="24">
        <v>4</v>
      </c>
      <c r="H42" s="24">
        <v>24</v>
      </c>
      <c r="I42" s="24">
        <v>80</v>
      </c>
    </row>
    <row r="43" spans="1:9">
      <c r="A43" s="23" t="s">
        <v>155</v>
      </c>
      <c r="B43" s="24">
        <v>1107</v>
      </c>
      <c r="C43" s="24">
        <v>593</v>
      </c>
      <c r="D43" s="24">
        <v>306</v>
      </c>
      <c r="E43" s="24">
        <v>73</v>
      </c>
      <c r="F43" s="24">
        <v>38</v>
      </c>
      <c r="G43" s="24">
        <v>5</v>
      </c>
      <c r="H43" s="24">
        <v>43</v>
      </c>
      <c r="I43" s="24">
        <v>49</v>
      </c>
    </row>
    <row r="44" spans="1:9">
      <c r="A44" s="23" t="s">
        <v>156</v>
      </c>
      <c r="B44" s="24">
        <v>1006</v>
      </c>
      <c r="C44" s="24">
        <v>533</v>
      </c>
      <c r="D44" s="24">
        <v>270</v>
      </c>
      <c r="E44" s="24">
        <v>69</v>
      </c>
      <c r="F44" s="24">
        <v>31</v>
      </c>
      <c r="G44" s="24">
        <v>4</v>
      </c>
      <c r="H44" s="24">
        <v>40</v>
      </c>
      <c r="I44" s="24">
        <v>59</v>
      </c>
    </row>
    <row r="45" spans="1:9">
      <c r="A45" s="23" t="s">
        <v>157</v>
      </c>
      <c r="B45" s="24">
        <v>541</v>
      </c>
      <c r="C45" s="24">
        <v>288</v>
      </c>
      <c r="D45" s="24">
        <v>150</v>
      </c>
      <c r="E45" s="24">
        <v>35</v>
      </c>
      <c r="F45" s="24">
        <v>15</v>
      </c>
      <c r="G45" s="24">
        <v>4</v>
      </c>
      <c r="H45" s="24">
        <v>21</v>
      </c>
      <c r="I45" s="24">
        <v>28</v>
      </c>
    </row>
    <row r="46" spans="1:9">
      <c r="A46" s="23" t="s">
        <v>158</v>
      </c>
      <c r="B46" s="24">
        <v>1510</v>
      </c>
      <c r="C46" s="24">
        <v>830</v>
      </c>
      <c r="D46" s="24">
        <v>418</v>
      </c>
      <c r="E46" s="24">
        <v>87</v>
      </c>
      <c r="F46" s="24">
        <v>43</v>
      </c>
      <c r="G46" s="24">
        <v>8</v>
      </c>
      <c r="H46" s="24">
        <v>50</v>
      </c>
      <c r="I46" s="24">
        <v>74</v>
      </c>
    </row>
    <row r="47" spans="1:9">
      <c r="A47" s="23" t="s">
        <v>159</v>
      </c>
      <c r="B47" s="24">
        <v>1011</v>
      </c>
      <c r="C47" s="24">
        <v>615</v>
      </c>
      <c r="D47" s="24">
        <v>246</v>
      </c>
      <c r="E47" s="24">
        <v>57</v>
      </c>
      <c r="F47" s="24">
        <v>25</v>
      </c>
      <c r="G47" s="24">
        <v>3</v>
      </c>
      <c r="H47" s="24">
        <v>18</v>
      </c>
      <c r="I47" s="24">
        <v>47</v>
      </c>
    </row>
    <row r="48" spans="1:9">
      <c r="A48" s="23" t="s">
        <v>160</v>
      </c>
      <c r="B48" s="24">
        <v>1234</v>
      </c>
      <c r="C48" s="24">
        <v>718</v>
      </c>
      <c r="D48" s="24">
        <v>324</v>
      </c>
      <c r="E48" s="24">
        <v>68</v>
      </c>
      <c r="F48" s="24">
        <v>30</v>
      </c>
      <c r="G48" s="24">
        <v>4</v>
      </c>
      <c r="H48" s="24">
        <v>20</v>
      </c>
      <c r="I48" s="24">
        <v>70</v>
      </c>
    </row>
    <row r="49" spans="1:9">
      <c r="A49" s="23" t="s">
        <v>161</v>
      </c>
      <c r="B49" s="24">
        <v>443</v>
      </c>
      <c r="C49" s="24">
        <v>266</v>
      </c>
      <c r="D49" s="24">
        <v>106</v>
      </c>
      <c r="E49" s="24">
        <v>25</v>
      </c>
      <c r="F49" s="24">
        <v>11</v>
      </c>
      <c r="G49" s="24">
        <v>1</v>
      </c>
      <c r="H49" s="24">
        <v>5</v>
      </c>
      <c r="I49" s="24">
        <v>29</v>
      </c>
    </row>
    <row r="50" spans="1:9">
      <c r="A50" s="23" t="s">
        <v>162</v>
      </c>
      <c r="B50" s="24">
        <v>1237</v>
      </c>
      <c r="C50" s="24">
        <v>745</v>
      </c>
      <c r="D50" s="24">
        <v>318</v>
      </c>
      <c r="E50" s="24">
        <v>66</v>
      </c>
      <c r="F50" s="24">
        <v>26</v>
      </c>
      <c r="G50" s="24">
        <v>4</v>
      </c>
      <c r="H50" s="24">
        <v>21</v>
      </c>
      <c r="I50" s="24">
        <v>57</v>
      </c>
    </row>
    <row r="51" spans="1:9">
      <c r="A51" s="23" t="s">
        <v>152</v>
      </c>
      <c r="B51" s="24">
        <v>81</v>
      </c>
      <c r="C51" s="24">
        <v>31</v>
      </c>
      <c r="D51" s="24">
        <v>29</v>
      </c>
      <c r="E51" s="24">
        <v>11</v>
      </c>
      <c r="F51" s="24">
        <v>1</v>
      </c>
      <c r="G51" s="24">
        <v>0</v>
      </c>
      <c r="H51" s="24">
        <v>5</v>
      </c>
      <c r="I51" s="24">
        <v>4</v>
      </c>
    </row>
    <row r="52" spans="1:9">
      <c r="A52" s="23" t="s">
        <v>163</v>
      </c>
      <c r="B52" s="24">
        <v>67</v>
      </c>
      <c r="C52" s="24">
        <v>36</v>
      </c>
      <c r="D52" s="24">
        <v>14</v>
      </c>
      <c r="E52" s="24">
        <v>4</v>
      </c>
      <c r="F52" s="24">
        <v>2</v>
      </c>
      <c r="G52" s="24">
        <v>0</v>
      </c>
      <c r="H52" s="24">
        <v>3</v>
      </c>
      <c r="I52" s="24">
        <v>8</v>
      </c>
    </row>
    <row r="53" spans="1:9">
      <c r="A53" s="23" t="s">
        <v>128</v>
      </c>
      <c r="B53" s="24">
        <v>52</v>
      </c>
      <c r="C53" s="24">
        <v>21</v>
      </c>
      <c r="D53" s="24">
        <v>16</v>
      </c>
      <c r="E53" s="24">
        <v>2</v>
      </c>
      <c r="F53" s="24">
        <v>0</v>
      </c>
      <c r="G53" s="24">
        <v>1</v>
      </c>
      <c r="H53" s="24">
        <v>3</v>
      </c>
      <c r="I53" s="24">
        <v>9</v>
      </c>
    </row>
    <row r="54" spans="1:9">
      <c r="A54" s="8" t="s">
        <v>164</v>
      </c>
      <c r="B54" s="8"/>
      <c r="C54" s="8"/>
      <c r="D54" s="8"/>
      <c r="E54" s="8"/>
      <c r="F54" s="8"/>
      <c r="G54" s="8"/>
      <c r="H54" s="8"/>
      <c r="I54" s="8"/>
    </row>
    <row r="55" spans="1:9">
      <c r="A55" s="23" t="s">
        <v>165</v>
      </c>
      <c r="B55" s="24">
        <v>209</v>
      </c>
      <c r="C55" s="24">
        <v>152</v>
      </c>
      <c r="D55" s="24">
        <v>31</v>
      </c>
      <c r="E55" s="24">
        <v>8</v>
      </c>
      <c r="F55" s="24">
        <v>1</v>
      </c>
      <c r="G55" s="24">
        <v>0</v>
      </c>
      <c r="H55" s="24">
        <v>3</v>
      </c>
      <c r="I55" s="24">
        <v>14</v>
      </c>
    </row>
    <row r="56" spans="1:9">
      <c r="A56" s="23" t="s">
        <v>166</v>
      </c>
      <c r="B56" s="24">
        <v>1043</v>
      </c>
      <c r="C56" s="24">
        <v>676</v>
      </c>
      <c r="D56" s="24">
        <v>245</v>
      </c>
      <c r="E56" s="24">
        <v>40</v>
      </c>
      <c r="F56" s="24">
        <v>15</v>
      </c>
      <c r="G56" s="24">
        <v>2</v>
      </c>
      <c r="H56" s="24">
        <v>11</v>
      </c>
      <c r="I56" s="24">
        <v>54</v>
      </c>
    </row>
    <row r="57" spans="1:9">
      <c r="A57" s="23" t="s">
        <v>167</v>
      </c>
      <c r="B57" s="24">
        <v>963</v>
      </c>
      <c r="C57" s="24">
        <v>483</v>
      </c>
      <c r="D57" s="24">
        <v>278</v>
      </c>
      <c r="E57" s="24">
        <v>77</v>
      </c>
      <c r="F57" s="24">
        <v>30</v>
      </c>
      <c r="G57" s="24">
        <v>3</v>
      </c>
      <c r="H57" s="24">
        <v>28</v>
      </c>
      <c r="I57" s="24">
        <v>64</v>
      </c>
    </row>
    <row r="58" spans="1:9">
      <c r="A58" s="23" t="s">
        <v>168</v>
      </c>
      <c r="B58" s="24">
        <v>338</v>
      </c>
      <c r="C58" s="24">
        <v>132</v>
      </c>
      <c r="D58" s="24">
        <v>99</v>
      </c>
      <c r="E58" s="24">
        <v>39</v>
      </c>
      <c r="F58" s="24">
        <v>16</v>
      </c>
      <c r="G58" s="24">
        <v>6</v>
      </c>
      <c r="H58" s="24">
        <v>28</v>
      </c>
      <c r="I58" s="24">
        <v>18</v>
      </c>
    </row>
    <row r="59" spans="1:9">
      <c r="A59" s="23" t="s">
        <v>169</v>
      </c>
      <c r="B59" s="24">
        <v>94</v>
      </c>
      <c r="C59" s="24">
        <v>28</v>
      </c>
      <c r="D59" s="24">
        <v>22</v>
      </c>
      <c r="E59" s="24">
        <v>10</v>
      </c>
      <c r="F59" s="24">
        <v>6</v>
      </c>
      <c r="G59" s="24">
        <v>2</v>
      </c>
      <c r="H59" s="24">
        <v>21</v>
      </c>
      <c r="I59" s="24">
        <v>5</v>
      </c>
    </row>
    <row r="60" spans="1:9">
      <c r="A60" s="23" t="s">
        <v>128</v>
      </c>
      <c r="B60" s="24">
        <v>30</v>
      </c>
      <c r="C60" s="24">
        <v>12</v>
      </c>
      <c r="D60" s="24">
        <v>6</v>
      </c>
      <c r="E60" s="24">
        <v>1</v>
      </c>
      <c r="F60" s="24">
        <v>1</v>
      </c>
      <c r="G60" s="24">
        <v>0</v>
      </c>
      <c r="H60" s="24">
        <v>1</v>
      </c>
      <c r="I60" s="24">
        <v>9</v>
      </c>
    </row>
    <row r="61" spans="1:9">
      <c r="A61" s="8" t="s">
        <v>170</v>
      </c>
      <c r="B61" s="8"/>
      <c r="C61" s="8"/>
      <c r="D61" s="8"/>
      <c r="E61" s="8"/>
      <c r="F61" s="8"/>
      <c r="G61" s="8"/>
      <c r="H61" s="8"/>
      <c r="I61" s="8"/>
    </row>
    <row r="62" spans="1:9">
      <c r="A62" s="23" t="s">
        <v>171</v>
      </c>
      <c r="B62" s="24">
        <v>386</v>
      </c>
      <c r="C62" s="24">
        <v>183</v>
      </c>
      <c r="D62" s="24">
        <v>112</v>
      </c>
      <c r="E62" s="24">
        <v>27</v>
      </c>
      <c r="F62" s="24">
        <v>12</v>
      </c>
      <c r="G62" s="24">
        <v>2</v>
      </c>
      <c r="H62" s="24">
        <v>17</v>
      </c>
      <c r="I62" s="24">
        <v>33</v>
      </c>
    </row>
    <row r="63" spans="1:9">
      <c r="A63" s="23" t="s">
        <v>172</v>
      </c>
      <c r="B63" s="24">
        <v>919</v>
      </c>
      <c r="C63" s="24">
        <v>504</v>
      </c>
      <c r="D63" s="24">
        <v>261</v>
      </c>
      <c r="E63" s="24">
        <v>61</v>
      </c>
      <c r="F63" s="24">
        <v>19</v>
      </c>
      <c r="G63" s="24">
        <v>5</v>
      </c>
      <c r="H63" s="24">
        <v>24</v>
      </c>
      <c r="I63" s="24">
        <v>45</v>
      </c>
    </row>
    <row r="64" spans="1:9">
      <c r="A64" s="23" t="s">
        <v>173</v>
      </c>
      <c r="B64" s="24">
        <v>978</v>
      </c>
      <c r="C64" s="24">
        <v>577</v>
      </c>
      <c r="D64" s="24">
        <v>221</v>
      </c>
      <c r="E64" s="24">
        <v>60</v>
      </c>
      <c r="F64" s="24">
        <v>26</v>
      </c>
      <c r="G64" s="24">
        <v>4</v>
      </c>
      <c r="H64" s="24">
        <v>35</v>
      </c>
      <c r="I64" s="24">
        <v>55</v>
      </c>
    </row>
    <row r="65" spans="1:9">
      <c r="A65" s="23" t="s">
        <v>174</v>
      </c>
      <c r="B65" s="24">
        <v>347</v>
      </c>
      <c r="C65" s="24">
        <v>203</v>
      </c>
      <c r="D65" s="24">
        <v>76</v>
      </c>
      <c r="E65" s="24">
        <v>25</v>
      </c>
      <c r="F65" s="24">
        <v>11</v>
      </c>
      <c r="G65" s="24">
        <v>2</v>
      </c>
      <c r="H65" s="24">
        <v>12</v>
      </c>
      <c r="I65" s="24">
        <v>18</v>
      </c>
    </row>
    <row r="66" spans="1:9">
      <c r="A66" s="23" t="s">
        <v>128</v>
      </c>
      <c r="B66" s="24">
        <v>47</v>
      </c>
      <c r="C66" s="24">
        <v>16</v>
      </c>
      <c r="D66" s="24">
        <v>11</v>
      </c>
      <c r="E66" s="24">
        <v>2</v>
      </c>
      <c r="F66" s="24">
        <v>1</v>
      </c>
      <c r="G66" s="24">
        <v>0</v>
      </c>
      <c r="H66" s="24">
        <v>4</v>
      </c>
      <c r="I66" s="24">
        <v>13</v>
      </c>
    </row>
    <row r="67" spans="1:9">
      <c r="A67" s="8" t="s">
        <v>175</v>
      </c>
      <c r="B67" s="8"/>
      <c r="C67" s="8"/>
      <c r="D67" s="8"/>
      <c r="E67" s="8"/>
      <c r="F67" s="8"/>
      <c r="G67" s="8"/>
      <c r="H67" s="8"/>
      <c r="I67" s="8"/>
    </row>
    <row r="68" spans="1:9">
      <c r="A68" s="23" t="s">
        <v>176</v>
      </c>
      <c r="B68" s="24">
        <v>425</v>
      </c>
      <c r="C68" s="24">
        <v>283</v>
      </c>
      <c r="D68" s="24">
        <v>108</v>
      </c>
      <c r="E68" s="24">
        <v>12</v>
      </c>
      <c r="F68" s="24">
        <v>6</v>
      </c>
      <c r="G68" s="24">
        <v>0</v>
      </c>
      <c r="H68" s="24">
        <v>4</v>
      </c>
      <c r="I68" s="24">
        <v>12</v>
      </c>
    </row>
    <row r="69" spans="1:9">
      <c r="A69" s="23" t="s">
        <v>177</v>
      </c>
      <c r="B69" s="24">
        <v>811</v>
      </c>
      <c r="C69" s="24">
        <v>566</v>
      </c>
      <c r="D69" s="24">
        <v>174</v>
      </c>
      <c r="E69" s="24">
        <v>24</v>
      </c>
      <c r="F69" s="24">
        <v>7</v>
      </c>
      <c r="G69" s="24">
        <v>0</v>
      </c>
      <c r="H69" s="24">
        <v>4</v>
      </c>
      <c r="I69" s="24">
        <v>36</v>
      </c>
    </row>
    <row r="70" spans="1:9">
      <c r="A70" s="23" t="s">
        <v>178</v>
      </c>
      <c r="B70" s="24">
        <v>207</v>
      </c>
      <c r="C70" s="24">
        <v>152</v>
      </c>
      <c r="D70" s="24">
        <v>38</v>
      </c>
      <c r="E70" s="24">
        <v>6</v>
      </c>
      <c r="F70" s="24">
        <v>0</v>
      </c>
      <c r="G70" s="24">
        <v>0</v>
      </c>
      <c r="H70" s="24">
        <v>3</v>
      </c>
      <c r="I70" s="24">
        <v>8</v>
      </c>
    </row>
    <row r="71" spans="1:9">
      <c r="A71" s="23" t="s">
        <v>179</v>
      </c>
      <c r="B71" s="24">
        <v>154</v>
      </c>
      <c r="C71" s="24">
        <v>118</v>
      </c>
      <c r="D71" s="24">
        <v>28</v>
      </c>
      <c r="E71" s="24">
        <v>3</v>
      </c>
      <c r="F71" s="24">
        <v>1</v>
      </c>
      <c r="G71" s="24">
        <v>0</v>
      </c>
      <c r="H71" s="24">
        <v>0</v>
      </c>
      <c r="I71" s="24">
        <v>4</v>
      </c>
    </row>
    <row r="72" spans="1:9">
      <c r="A72" s="23" t="s">
        <v>180</v>
      </c>
      <c r="B72" s="24">
        <v>318</v>
      </c>
      <c r="C72" s="24">
        <v>229</v>
      </c>
      <c r="D72" s="24">
        <v>60</v>
      </c>
      <c r="E72" s="24">
        <v>7</v>
      </c>
      <c r="F72" s="24">
        <v>7</v>
      </c>
      <c r="G72" s="24">
        <v>0</v>
      </c>
      <c r="H72" s="24">
        <v>0</v>
      </c>
      <c r="I72" s="24">
        <v>15</v>
      </c>
    </row>
    <row r="73" spans="1:9">
      <c r="A73" s="23" t="s">
        <v>181</v>
      </c>
      <c r="B73" s="24">
        <v>203</v>
      </c>
      <c r="C73" s="24">
        <v>137</v>
      </c>
      <c r="D73" s="24">
        <v>45</v>
      </c>
      <c r="E73" s="24">
        <v>2</v>
      </c>
      <c r="F73" s="24">
        <v>3</v>
      </c>
      <c r="G73" s="24">
        <v>0</v>
      </c>
      <c r="H73" s="24">
        <v>0</v>
      </c>
      <c r="I73" s="24">
        <v>16</v>
      </c>
    </row>
    <row r="74" spans="1:9">
      <c r="A74" s="23" t="s">
        <v>182</v>
      </c>
      <c r="B74" s="24">
        <v>79</v>
      </c>
      <c r="C74" s="24">
        <v>52</v>
      </c>
      <c r="D74" s="24">
        <v>16</v>
      </c>
      <c r="E74" s="24">
        <v>2</v>
      </c>
      <c r="F74" s="24">
        <v>3</v>
      </c>
      <c r="G74" s="24">
        <v>0</v>
      </c>
      <c r="H74" s="24">
        <v>3</v>
      </c>
      <c r="I74" s="24">
        <v>3</v>
      </c>
    </row>
    <row r="75" spans="1:9">
      <c r="A75" s="23" t="s">
        <v>183</v>
      </c>
      <c r="B75" s="24">
        <v>68</v>
      </c>
      <c r="C75" s="24">
        <v>50</v>
      </c>
      <c r="D75" s="24">
        <v>14</v>
      </c>
      <c r="E75" s="24">
        <v>0</v>
      </c>
      <c r="F75" s="24">
        <v>0</v>
      </c>
      <c r="G75" s="24">
        <v>0</v>
      </c>
      <c r="H75" s="24">
        <v>0</v>
      </c>
      <c r="I75" s="24">
        <v>4</v>
      </c>
    </row>
    <row r="76" spans="1:9">
      <c r="A76" s="23" t="s">
        <v>184</v>
      </c>
      <c r="B76" s="24">
        <v>586</v>
      </c>
      <c r="C76" s="24">
        <v>388</v>
      </c>
      <c r="D76" s="24">
        <v>125</v>
      </c>
      <c r="E76" s="24">
        <v>24</v>
      </c>
      <c r="F76" s="24">
        <v>10</v>
      </c>
      <c r="G76" s="24">
        <v>0</v>
      </c>
      <c r="H76" s="24">
        <v>3</v>
      </c>
      <c r="I76" s="24">
        <v>36</v>
      </c>
    </row>
    <row r="77" spans="1:9">
      <c r="A77" s="23" t="s">
        <v>185</v>
      </c>
      <c r="B77" s="24">
        <v>276</v>
      </c>
      <c r="C77" s="24">
        <v>186</v>
      </c>
      <c r="D77" s="24">
        <v>53</v>
      </c>
      <c r="E77" s="24">
        <v>8</v>
      </c>
      <c r="F77" s="24">
        <v>1</v>
      </c>
      <c r="G77" s="24">
        <v>1</v>
      </c>
      <c r="H77" s="24">
        <v>4</v>
      </c>
      <c r="I77" s="24">
        <v>23</v>
      </c>
    </row>
    <row r="78" spans="1:9">
      <c r="A78" s="23" t="s">
        <v>152</v>
      </c>
      <c r="B78" s="24">
        <v>197</v>
      </c>
      <c r="C78" s="24">
        <v>106</v>
      </c>
      <c r="D78" s="24">
        <v>51</v>
      </c>
      <c r="E78" s="24">
        <v>16</v>
      </c>
      <c r="F78" s="24">
        <v>2</v>
      </c>
      <c r="G78" s="24">
        <v>2</v>
      </c>
      <c r="H78" s="24">
        <v>3</v>
      </c>
      <c r="I78" s="24">
        <v>17</v>
      </c>
    </row>
    <row r="79" spans="1:9">
      <c r="A79" s="23" t="s">
        <v>186</v>
      </c>
      <c r="B79" s="24">
        <v>944</v>
      </c>
      <c r="C79" s="24">
        <v>400</v>
      </c>
      <c r="D79" s="24">
        <v>259</v>
      </c>
      <c r="E79" s="24">
        <v>99</v>
      </c>
      <c r="F79" s="24">
        <v>43</v>
      </c>
      <c r="G79" s="24">
        <v>9</v>
      </c>
      <c r="H79" s="24">
        <v>70</v>
      </c>
      <c r="I79" s="24">
        <v>64</v>
      </c>
    </row>
    <row r="80" spans="1:9">
      <c r="A80" s="23" t="s">
        <v>128</v>
      </c>
      <c r="B80" s="24">
        <v>41</v>
      </c>
      <c r="C80" s="24">
        <v>15</v>
      </c>
      <c r="D80" s="24">
        <v>11</v>
      </c>
      <c r="E80" s="24">
        <v>1</v>
      </c>
      <c r="F80" s="24">
        <v>1</v>
      </c>
      <c r="G80" s="24">
        <v>1</v>
      </c>
      <c r="H80" s="24">
        <v>3</v>
      </c>
      <c r="I80" s="24">
        <v>9</v>
      </c>
    </row>
    <row r="81" spans="1:9">
      <c r="A81" s="8" t="s">
        <v>187</v>
      </c>
      <c r="B81" s="8"/>
      <c r="C81" s="8"/>
      <c r="D81" s="8"/>
      <c r="E81" s="8"/>
      <c r="F81" s="8"/>
      <c r="G81" s="8"/>
      <c r="H81" s="8"/>
      <c r="I81" s="8"/>
    </row>
    <row r="82" spans="1:9">
      <c r="A82" s="23" t="s">
        <v>188</v>
      </c>
      <c r="B82" s="24">
        <v>2041</v>
      </c>
      <c r="C82" s="24">
        <v>1161</v>
      </c>
      <c r="D82" s="24">
        <v>507</v>
      </c>
      <c r="E82" s="24">
        <v>127</v>
      </c>
      <c r="F82" s="24">
        <v>51</v>
      </c>
      <c r="G82" s="24">
        <v>11</v>
      </c>
      <c r="H82" s="24">
        <v>69</v>
      </c>
      <c r="I82" s="24">
        <v>115</v>
      </c>
    </row>
    <row r="83" spans="1:9">
      <c r="A83" s="23" t="s">
        <v>189</v>
      </c>
      <c r="B83" s="24">
        <v>221</v>
      </c>
      <c r="C83" s="24">
        <v>121</v>
      </c>
      <c r="D83" s="24">
        <v>69</v>
      </c>
      <c r="E83" s="24">
        <v>13</v>
      </c>
      <c r="F83" s="24">
        <v>4</v>
      </c>
      <c r="G83" s="24">
        <v>0</v>
      </c>
      <c r="H83" s="24">
        <v>5</v>
      </c>
      <c r="I83" s="24">
        <v>9</v>
      </c>
    </row>
    <row r="84" spans="1:9">
      <c r="A84" s="23" t="s">
        <v>190</v>
      </c>
      <c r="B84" s="24">
        <v>64</v>
      </c>
      <c r="C84" s="24">
        <v>31</v>
      </c>
      <c r="D84" s="24">
        <v>16</v>
      </c>
      <c r="E84" s="24">
        <v>5</v>
      </c>
      <c r="F84" s="24">
        <v>2</v>
      </c>
      <c r="G84" s="24">
        <v>0</v>
      </c>
      <c r="H84" s="24">
        <v>4</v>
      </c>
      <c r="I84" s="24">
        <v>6</v>
      </c>
    </row>
    <row r="85" spans="1:9">
      <c r="A85" s="23" t="s">
        <v>191</v>
      </c>
      <c r="B85" s="24">
        <v>158</v>
      </c>
      <c r="C85" s="24">
        <v>88</v>
      </c>
      <c r="D85" s="24">
        <v>38</v>
      </c>
      <c r="E85" s="24">
        <v>16</v>
      </c>
      <c r="F85" s="24">
        <v>6</v>
      </c>
      <c r="G85" s="24">
        <v>0</v>
      </c>
      <c r="H85" s="24">
        <v>2</v>
      </c>
      <c r="I85" s="24">
        <v>8</v>
      </c>
    </row>
    <row r="86" spans="1:9">
      <c r="A86" s="23" t="s">
        <v>192</v>
      </c>
      <c r="B86" s="24">
        <v>120</v>
      </c>
      <c r="C86" s="24">
        <v>60</v>
      </c>
      <c r="D86" s="24">
        <v>33</v>
      </c>
      <c r="E86" s="24">
        <v>11</v>
      </c>
      <c r="F86" s="24">
        <v>3</v>
      </c>
      <c r="G86" s="24">
        <v>0</v>
      </c>
      <c r="H86" s="24">
        <v>2</v>
      </c>
      <c r="I86" s="24">
        <v>11</v>
      </c>
    </row>
    <row r="87" spans="1:9">
      <c r="A87" s="23" t="s">
        <v>193</v>
      </c>
      <c r="B87" s="24">
        <v>10</v>
      </c>
      <c r="C87" s="24">
        <v>1</v>
      </c>
      <c r="D87" s="24">
        <v>0</v>
      </c>
      <c r="E87" s="24">
        <v>1</v>
      </c>
      <c r="F87" s="24">
        <v>3</v>
      </c>
      <c r="G87" s="24">
        <v>1</v>
      </c>
      <c r="H87" s="24">
        <v>2</v>
      </c>
      <c r="I87" s="24">
        <v>2</v>
      </c>
    </row>
    <row r="88" spans="1:9">
      <c r="A88" s="23" t="s">
        <v>152</v>
      </c>
      <c r="B88" s="24">
        <v>39</v>
      </c>
      <c r="C88" s="24">
        <v>16</v>
      </c>
      <c r="D88" s="24">
        <v>9</v>
      </c>
      <c r="E88" s="24">
        <v>2</v>
      </c>
      <c r="F88" s="24">
        <v>0</v>
      </c>
      <c r="G88" s="24">
        <v>0</v>
      </c>
      <c r="H88" s="24">
        <v>7</v>
      </c>
      <c r="I88" s="24">
        <v>5</v>
      </c>
    </row>
    <row r="89" spans="1:9">
      <c r="A89" s="23" t="s">
        <v>128</v>
      </c>
      <c r="B89" s="24">
        <v>24</v>
      </c>
      <c r="C89" s="24">
        <v>5</v>
      </c>
      <c r="D89" s="24">
        <v>9</v>
      </c>
      <c r="E89" s="24">
        <v>0</v>
      </c>
      <c r="F89" s="24">
        <v>0</v>
      </c>
      <c r="G89" s="24">
        <v>1</v>
      </c>
      <c r="H89" s="24">
        <v>1</v>
      </c>
      <c r="I89" s="24">
        <v>8</v>
      </c>
    </row>
    <row r="90" spans="1:9">
      <c r="A90" s="8" t="s">
        <v>194</v>
      </c>
      <c r="B90" s="8"/>
      <c r="C90" s="8"/>
      <c r="D90" s="8"/>
      <c r="E90" s="8"/>
      <c r="F90" s="8"/>
      <c r="G90" s="8"/>
      <c r="H90" s="8"/>
      <c r="I90" s="8"/>
    </row>
    <row r="91" spans="1:9">
      <c r="A91" s="23" t="s">
        <v>195</v>
      </c>
      <c r="B91" s="24">
        <v>1341</v>
      </c>
      <c r="C91" s="24">
        <v>870</v>
      </c>
      <c r="D91" s="24">
        <v>362</v>
      </c>
      <c r="E91" s="24">
        <v>80</v>
      </c>
      <c r="F91" s="24">
        <v>18</v>
      </c>
      <c r="G91" s="24">
        <v>2</v>
      </c>
      <c r="H91" s="24">
        <v>4</v>
      </c>
      <c r="I91" s="24">
        <v>5</v>
      </c>
    </row>
    <row r="92" spans="1:9">
      <c r="A92" s="23" t="s">
        <v>196</v>
      </c>
      <c r="B92" s="24">
        <v>523</v>
      </c>
      <c r="C92" s="24">
        <v>351</v>
      </c>
      <c r="D92" s="24">
        <v>137</v>
      </c>
      <c r="E92" s="24">
        <v>23</v>
      </c>
      <c r="F92" s="24">
        <v>4</v>
      </c>
      <c r="G92" s="24">
        <v>0</v>
      </c>
      <c r="H92" s="24">
        <v>5</v>
      </c>
      <c r="I92" s="24">
        <v>3</v>
      </c>
    </row>
    <row r="93" spans="1:9">
      <c r="A93" s="23" t="s">
        <v>197</v>
      </c>
      <c r="B93" s="24">
        <v>116</v>
      </c>
      <c r="C93" s="24">
        <v>68</v>
      </c>
      <c r="D93" s="24">
        <v>41</v>
      </c>
      <c r="E93" s="24">
        <v>4</v>
      </c>
      <c r="F93" s="24">
        <v>1</v>
      </c>
      <c r="G93" s="24">
        <v>0</v>
      </c>
      <c r="H93" s="24">
        <v>0</v>
      </c>
      <c r="I93" s="24">
        <v>2</v>
      </c>
    </row>
    <row r="94" spans="1:9">
      <c r="A94" s="23" t="s">
        <v>198</v>
      </c>
      <c r="B94" s="24">
        <v>25</v>
      </c>
      <c r="C94" s="24">
        <v>8</v>
      </c>
      <c r="D94" s="24">
        <v>12</v>
      </c>
      <c r="E94" s="24">
        <v>2</v>
      </c>
      <c r="F94" s="24">
        <v>1</v>
      </c>
      <c r="G94" s="24">
        <v>0</v>
      </c>
      <c r="H94" s="24">
        <v>2</v>
      </c>
      <c r="I94" s="24">
        <v>0</v>
      </c>
    </row>
    <row r="95" spans="1:9">
      <c r="A95" s="23" t="s">
        <v>199</v>
      </c>
      <c r="B95" s="24">
        <v>68</v>
      </c>
      <c r="C95" s="24">
        <v>54</v>
      </c>
      <c r="D95" s="24">
        <v>8</v>
      </c>
      <c r="E95" s="24">
        <v>1</v>
      </c>
      <c r="F95" s="24">
        <v>4</v>
      </c>
      <c r="G95" s="24">
        <v>0</v>
      </c>
      <c r="H95" s="24">
        <v>0</v>
      </c>
      <c r="I95" s="24">
        <v>1</v>
      </c>
    </row>
    <row r="96" spans="1:9">
      <c r="A96" s="23" t="s">
        <v>200</v>
      </c>
      <c r="B96" s="24">
        <v>1248</v>
      </c>
      <c r="C96" s="24">
        <v>893</v>
      </c>
      <c r="D96" s="24">
        <v>275</v>
      </c>
      <c r="E96" s="24">
        <v>55</v>
      </c>
      <c r="F96" s="24">
        <v>14</v>
      </c>
      <c r="G96" s="24">
        <v>2</v>
      </c>
      <c r="H96" s="24">
        <v>6</v>
      </c>
      <c r="I96" s="24">
        <v>3</v>
      </c>
    </row>
    <row r="97" spans="1:9">
      <c r="A97" s="23" t="s">
        <v>201</v>
      </c>
      <c r="B97" s="24">
        <v>725</v>
      </c>
      <c r="C97" s="24">
        <v>319</v>
      </c>
      <c r="D97" s="24">
        <v>246</v>
      </c>
      <c r="E97" s="24">
        <v>74</v>
      </c>
      <c r="F97" s="24">
        <v>32</v>
      </c>
      <c r="G97" s="24">
        <v>8</v>
      </c>
      <c r="H97" s="24">
        <v>44</v>
      </c>
      <c r="I97" s="24">
        <v>2</v>
      </c>
    </row>
    <row r="98" spans="1:9">
      <c r="A98" s="23" t="s">
        <v>202</v>
      </c>
      <c r="B98" s="24">
        <v>550</v>
      </c>
      <c r="C98" s="24">
        <v>316</v>
      </c>
      <c r="D98" s="24">
        <v>186</v>
      </c>
      <c r="E98" s="24">
        <v>34</v>
      </c>
      <c r="F98" s="24">
        <v>6</v>
      </c>
      <c r="G98" s="24">
        <v>1</v>
      </c>
      <c r="H98" s="24">
        <v>4</v>
      </c>
      <c r="I98" s="24">
        <v>3</v>
      </c>
    </row>
    <row r="99" spans="1:9">
      <c r="A99" s="23" t="s">
        <v>203</v>
      </c>
      <c r="B99" s="24">
        <v>563</v>
      </c>
      <c r="C99" s="24">
        <v>388</v>
      </c>
      <c r="D99" s="24">
        <v>150</v>
      </c>
      <c r="E99" s="24">
        <v>19</v>
      </c>
      <c r="F99" s="24">
        <v>1</v>
      </c>
      <c r="G99" s="24">
        <v>1</v>
      </c>
      <c r="H99" s="24">
        <v>2</v>
      </c>
      <c r="I99" s="24">
        <v>2</v>
      </c>
    </row>
    <row r="100" spans="1:9">
      <c r="A100" s="23" t="s">
        <v>204</v>
      </c>
      <c r="B100" s="24">
        <v>319</v>
      </c>
      <c r="C100" s="24">
        <v>130</v>
      </c>
      <c r="D100" s="24">
        <v>111</v>
      </c>
      <c r="E100" s="24">
        <v>41</v>
      </c>
      <c r="F100" s="24">
        <v>16</v>
      </c>
      <c r="G100" s="24">
        <v>1</v>
      </c>
      <c r="H100" s="24">
        <v>17</v>
      </c>
      <c r="I100" s="24">
        <v>3</v>
      </c>
    </row>
    <row r="101" spans="1:9">
      <c r="A101" s="23" t="s">
        <v>205</v>
      </c>
      <c r="B101" s="24">
        <v>6</v>
      </c>
      <c r="C101" s="24">
        <v>4</v>
      </c>
      <c r="D101" s="24">
        <v>1</v>
      </c>
      <c r="E101" s="24">
        <v>0</v>
      </c>
      <c r="F101" s="24">
        <v>1</v>
      </c>
      <c r="G101" s="24">
        <v>0</v>
      </c>
      <c r="H101" s="24">
        <v>0</v>
      </c>
      <c r="I101" s="24">
        <v>0</v>
      </c>
    </row>
    <row r="102" spans="1:9">
      <c r="A102" s="23" t="s">
        <v>206</v>
      </c>
      <c r="B102" s="24">
        <v>42</v>
      </c>
      <c r="C102" s="24">
        <v>3</v>
      </c>
      <c r="D102" s="24">
        <v>6</v>
      </c>
      <c r="E102" s="24">
        <v>3</v>
      </c>
      <c r="F102" s="24">
        <v>8</v>
      </c>
      <c r="G102" s="24">
        <v>4</v>
      </c>
      <c r="H102" s="24">
        <v>17</v>
      </c>
      <c r="I102" s="24">
        <v>1</v>
      </c>
    </row>
    <row r="103" spans="1:9">
      <c r="A103" s="23" t="s">
        <v>152</v>
      </c>
      <c r="B103" s="24">
        <v>39</v>
      </c>
      <c r="C103" s="24">
        <v>10</v>
      </c>
      <c r="D103" s="24">
        <v>12</v>
      </c>
      <c r="E103" s="24">
        <v>4</v>
      </c>
      <c r="F103" s="24">
        <v>2</v>
      </c>
      <c r="G103" s="24">
        <v>0</v>
      </c>
      <c r="H103" s="24">
        <v>10</v>
      </c>
      <c r="I103" s="24">
        <v>1</v>
      </c>
    </row>
    <row r="104" spans="1:9">
      <c r="A104" s="23" t="s">
        <v>128</v>
      </c>
      <c r="B104" s="24">
        <v>193</v>
      </c>
      <c r="C104" s="24">
        <v>27</v>
      </c>
      <c r="D104" s="24">
        <v>10</v>
      </c>
      <c r="E104" s="24">
        <v>2</v>
      </c>
      <c r="F104" s="24">
        <v>0</v>
      </c>
      <c r="G104" s="24">
        <v>0</v>
      </c>
      <c r="H104" s="24">
        <v>4</v>
      </c>
      <c r="I104" s="24">
        <v>150</v>
      </c>
    </row>
    <row r="105" spans="1:9">
      <c r="A105" s="8" t="s">
        <v>207</v>
      </c>
      <c r="B105" s="8"/>
      <c r="C105" s="8"/>
      <c r="D105" s="8"/>
      <c r="E105" s="8"/>
      <c r="F105" s="8"/>
      <c r="G105" s="8"/>
      <c r="H105" s="8"/>
      <c r="I105" s="8"/>
    </row>
    <row r="106" spans="1:9">
      <c r="A106" s="23" t="s">
        <v>208</v>
      </c>
      <c r="B106" s="24">
        <v>1480</v>
      </c>
      <c r="C106" s="24">
        <v>814</v>
      </c>
      <c r="D106" s="24">
        <v>390</v>
      </c>
      <c r="E106" s="24">
        <v>92</v>
      </c>
      <c r="F106" s="24">
        <v>36</v>
      </c>
      <c r="G106" s="24">
        <v>7</v>
      </c>
      <c r="H106" s="24">
        <v>57</v>
      </c>
      <c r="I106" s="24">
        <v>84</v>
      </c>
    </row>
    <row r="107" spans="1:9">
      <c r="A107" s="23" t="s">
        <v>209</v>
      </c>
      <c r="B107" s="24">
        <v>1280</v>
      </c>
      <c r="C107" s="24">
        <v>714</v>
      </c>
      <c r="D107" s="24">
        <v>348</v>
      </c>
      <c r="E107" s="24">
        <v>75</v>
      </c>
      <c r="F107" s="24">
        <v>30</v>
      </c>
      <c r="G107" s="24">
        <v>5</v>
      </c>
      <c r="H107" s="24">
        <v>40</v>
      </c>
      <c r="I107" s="24">
        <v>68</v>
      </c>
    </row>
    <row r="108" spans="1:9">
      <c r="A108" s="23" t="s">
        <v>210</v>
      </c>
      <c r="B108" s="24">
        <v>1167</v>
      </c>
      <c r="C108" s="24">
        <v>649</v>
      </c>
      <c r="D108" s="24">
        <v>295</v>
      </c>
      <c r="E108" s="24">
        <v>85</v>
      </c>
      <c r="F108" s="24">
        <v>35</v>
      </c>
      <c r="G108" s="24">
        <v>6</v>
      </c>
      <c r="H108" s="24">
        <v>39</v>
      </c>
      <c r="I108" s="24">
        <v>58</v>
      </c>
    </row>
    <row r="109" spans="1:9">
      <c r="A109" s="23" t="s">
        <v>211</v>
      </c>
      <c r="B109" s="24">
        <v>715</v>
      </c>
      <c r="C109" s="24">
        <v>389</v>
      </c>
      <c r="D109" s="24">
        <v>208</v>
      </c>
      <c r="E109" s="24">
        <v>38</v>
      </c>
      <c r="F109" s="24">
        <v>20</v>
      </c>
      <c r="G109" s="24">
        <v>5</v>
      </c>
      <c r="H109" s="24">
        <v>19</v>
      </c>
      <c r="I109" s="24">
        <v>36</v>
      </c>
    </row>
    <row r="110" spans="1:9">
      <c r="A110" s="23" t="s">
        <v>212</v>
      </c>
      <c r="B110" s="24">
        <v>387</v>
      </c>
      <c r="C110" s="24">
        <v>258</v>
      </c>
      <c r="D110" s="24">
        <v>79</v>
      </c>
      <c r="E110" s="24">
        <v>15</v>
      </c>
      <c r="F110" s="24">
        <v>6</v>
      </c>
      <c r="G110" s="24">
        <v>3</v>
      </c>
      <c r="H110" s="24">
        <v>4</v>
      </c>
      <c r="I110" s="24">
        <v>22</v>
      </c>
    </row>
    <row r="111" spans="1:9">
      <c r="A111" s="23" t="s">
        <v>213</v>
      </c>
      <c r="B111" s="24">
        <v>404</v>
      </c>
      <c r="C111" s="24">
        <v>223</v>
      </c>
      <c r="D111" s="24">
        <v>99</v>
      </c>
      <c r="E111" s="24">
        <v>26</v>
      </c>
      <c r="F111" s="24">
        <v>11</v>
      </c>
      <c r="G111" s="24">
        <v>1</v>
      </c>
      <c r="H111" s="24">
        <v>10</v>
      </c>
      <c r="I111" s="24">
        <v>34</v>
      </c>
    </row>
    <row r="112" spans="1:9">
      <c r="A112" s="23" t="s">
        <v>214</v>
      </c>
      <c r="B112" s="24">
        <v>595</v>
      </c>
      <c r="C112" s="24">
        <v>346</v>
      </c>
      <c r="D112" s="24">
        <v>161</v>
      </c>
      <c r="E112" s="24">
        <v>31</v>
      </c>
      <c r="F112" s="24">
        <v>11</v>
      </c>
      <c r="G112" s="24">
        <v>2</v>
      </c>
      <c r="H112" s="24">
        <v>15</v>
      </c>
      <c r="I112" s="24">
        <v>29</v>
      </c>
    </row>
    <row r="113" spans="1:9">
      <c r="A113" s="23" t="s">
        <v>215</v>
      </c>
      <c r="B113" s="24">
        <v>215</v>
      </c>
      <c r="C113" s="24">
        <v>114</v>
      </c>
      <c r="D113" s="24">
        <v>67</v>
      </c>
      <c r="E113" s="24">
        <v>16</v>
      </c>
      <c r="F113" s="24">
        <v>4</v>
      </c>
      <c r="G113" s="24">
        <v>0</v>
      </c>
      <c r="H113" s="24">
        <v>4</v>
      </c>
      <c r="I113" s="24">
        <v>10</v>
      </c>
    </row>
    <row r="114" spans="1:9">
      <c r="A114" s="23" t="s">
        <v>216</v>
      </c>
      <c r="B114" s="24">
        <v>248</v>
      </c>
      <c r="C114" s="24">
        <v>142</v>
      </c>
      <c r="D114" s="24">
        <v>54</v>
      </c>
      <c r="E114" s="24">
        <v>17</v>
      </c>
      <c r="F114" s="24">
        <v>5</v>
      </c>
      <c r="G114" s="24">
        <v>1</v>
      </c>
      <c r="H114" s="24">
        <v>4</v>
      </c>
      <c r="I114" s="24">
        <v>25</v>
      </c>
    </row>
    <row r="115" spans="1:9">
      <c r="A115" s="23" t="s">
        <v>217</v>
      </c>
      <c r="B115" s="24">
        <v>255</v>
      </c>
      <c r="C115" s="24">
        <v>174</v>
      </c>
      <c r="D115" s="24">
        <v>52</v>
      </c>
      <c r="E115" s="24">
        <v>10</v>
      </c>
      <c r="F115" s="24">
        <v>1</v>
      </c>
      <c r="G115" s="24">
        <v>1</v>
      </c>
      <c r="H115" s="24">
        <v>2</v>
      </c>
      <c r="I115" s="24">
        <v>15</v>
      </c>
    </row>
    <row r="116" spans="1:9">
      <c r="A116" s="23" t="s">
        <v>218</v>
      </c>
      <c r="B116" s="24">
        <v>291</v>
      </c>
      <c r="C116" s="24">
        <v>182</v>
      </c>
      <c r="D116" s="24">
        <v>74</v>
      </c>
      <c r="E116" s="24">
        <v>9</v>
      </c>
      <c r="F116" s="24">
        <v>4</v>
      </c>
      <c r="G116" s="24">
        <v>1</v>
      </c>
      <c r="H116" s="24">
        <v>1</v>
      </c>
      <c r="I116" s="24">
        <v>20</v>
      </c>
    </row>
    <row r="117" spans="1:9">
      <c r="A117" s="23" t="s">
        <v>219</v>
      </c>
      <c r="B117" s="24">
        <v>338</v>
      </c>
      <c r="C117" s="24">
        <v>211</v>
      </c>
      <c r="D117" s="24">
        <v>83</v>
      </c>
      <c r="E117" s="24">
        <v>15</v>
      </c>
      <c r="F117" s="24">
        <v>7</v>
      </c>
      <c r="G117" s="24">
        <v>2</v>
      </c>
      <c r="H117" s="24">
        <v>3</v>
      </c>
      <c r="I117" s="24">
        <v>17</v>
      </c>
    </row>
    <row r="118" spans="1:9">
      <c r="A118" s="23" t="s">
        <v>220</v>
      </c>
      <c r="B118" s="24">
        <v>812</v>
      </c>
      <c r="C118" s="24">
        <v>478</v>
      </c>
      <c r="D118" s="24">
        <v>215</v>
      </c>
      <c r="E118" s="24">
        <v>47</v>
      </c>
      <c r="F118" s="24">
        <v>16</v>
      </c>
      <c r="G118" s="24">
        <v>3</v>
      </c>
      <c r="H118" s="24">
        <v>12</v>
      </c>
      <c r="I118" s="24">
        <v>41</v>
      </c>
    </row>
    <row r="119" spans="1:9">
      <c r="A119" s="23" t="s">
        <v>221</v>
      </c>
      <c r="B119" s="24">
        <v>816</v>
      </c>
      <c r="C119" s="24">
        <v>480</v>
      </c>
      <c r="D119" s="24">
        <v>220</v>
      </c>
      <c r="E119" s="24">
        <v>45</v>
      </c>
      <c r="F119" s="24">
        <v>19</v>
      </c>
      <c r="G119" s="24">
        <v>2</v>
      </c>
      <c r="H119" s="24">
        <v>13</v>
      </c>
      <c r="I119" s="24">
        <v>37</v>
      </c>
    </row>
    <row r="120" spans="1:9">
      <c r="A120" s="23" t="s">
        <v>152</v>
      </c>
      <c r="B120" s="24">
        <v>69</v>
      </c>
      <c r="C120" s="24">
        <v>29</v>
      </c>
      <c r="D120" s="24">
        <v>19</v>
      </c>
      <c r="E120" s="24">
        <v>6</v>
      </c>
      <c r="F120" s="24">
        <v>1</v>
      </c>
      <c r="G120" s="24">
        <v>1</v>
      </c>
      <c r="H120" s="24">
        <v>5</v>
      </c>
      <c r="I120" s="24">
        <v>8</v>
      </c>
    </row>
    <row r="121" spans="1:9">
      <c r="A121" s="23" t="s">
        <v>222</v>
      </c>
      <c r="B121" s="24">
        <v>246</v>
      </c>
      <c r="C121" s="24">
        <v>124</v>
      </c>
      <c r="D121" s="24">
        <v>56</v>
      </c>
      <c r="E121" s="24">
        <v>23</v>
      </c>
      <c r="F121" s="24">
        <v>12</v>
      </c>
      <c r="G121" s="24">
        <v>1</v>
      </c>
      <c r="H121" s="24">
        <v>7</v>
      </c>
      <c r="I121" s="24">
        <v>23</v>
      </c>
    </row>
    <row r="122" spans="1:9">
      <c r="A122" s="26" t="s">
        <v>128</v>
      </c>
      <c r="B122" s="27">
        <v>47</v>
      </c>
      <c r="C122" s="27">
        <v>21</v>
      </c>
      <c r="D122" s="27">
        <v>14</v>
      </c>
      <c r="E122" s="27">
        <v>3</v>
      </c>
      <c r="F122" s="27">
        <v>0</v>
      </c>
      <c r="G122" s="27">
        <v>1</v>
      </c>
      <c r="H122" s="27">
        <v>1</v>
      </c>
      <c r="I122" s="27">
        <v>7</v>
      </c>
    </row>
  </sheetData>
  <phoneticPr fontId="2"/>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0C97F-F96B-4A04-8999-C90371EDC484}">
  <sheetPr codeName="Sheet47"/>
  <dimension ref="A1:P123"/>
  <sheetViews>
    <sheetView workbookViewId="0"/>
  </sheetViews>
  <sheetFormatPr defaultRowHeight="12"/>
  <cols>
    <col min="1" max="1" width="52" style="13" bestFit="1" customWidth="1"/>
    <col min="2" max="256" width="7.625" style="13" customWidth="1"/>
    <col min="257" max="16384" width="9" style="13"/>
  </cols>
  <sheetData>
    <row r="1" spans="1:16">
      <c r="A1" s="12" t="s">
        <v>114</v>
      </c>
      <c r="B1" s="6"/>
    </row>
    <row r="2" spans="1:16">
      <c r="A2" s="18" t="str">
        <f xml:space="preserve"> HYPERLINK("#'目次'!B52","[46]")</f>
        <v>[46]</v>
      </c>
    </row>
    <row r="3" spans="1:16">
      <c r="A3" s="6" t="s">
        <v>114</v>
      </c>
      <c r="B3" s="7" t="s">
        <v>116</v>
      </c>
    </row>
    <row r="4" spans="1:16">
      <c r="A4" s="6" t="s">
        <v>114</v>
      </c>
      <c r="B4" s="7" t="s">
        <v>534</v>
      </c>
    </row>
    <row r="5" spans="1:16">
      <c r="A5" s="6" t="s">
        <v>114</v>
      </c>
      <c r="B5" s="7" t="s">
        <v>535</v>
      </c>
    </row>
    <row r="6" spans="1:16" s="21" customFormat="1" ht="48">
      <c r="A6" s="19" t="s">
        <v>114</v>
      </c>
      <c r="B6" s="20" t="s">
        <v>118</v>
      </c>
      <c r="C6" s="20" t="s">
        <v>195</v>
      </c>
      <c r="D6" s="20" t="s">
        <v>196</v>
      </c>
      <c r="E6" s="20" t="s">
        <v>197</v>
      </c>
      <c r="F6" s="20" t="s">
        <v>198</v>
      </c>
      <c r="G6" s="20" t="s">
        <v>199</v>
      </c>
      <c r="H6" s="20" t="s">
        <v>200</v>
      </c>
      <c r="I6" s="20" t="s">
        <v>201</v>
      </c>
      <c r="J6" s="20" t="s">
        <v>202</v>
      </c>
      <c r="K6" s="20" t="s">
        <v>203</v>
      </c>
      <c r="L6" s="20" t="s">
        <v>204</v>
      </c>
      <c r="M6" s="20" t="s">
        <v>205</v>
      </c>
      <c r="N6" s="20" t="s">
        <v>206</v>
      </c>
      <c r="O6" s="20" t="s">
        <v>152</v>
      </c>
      <c r="P6" s="20" t="s">
        <v>128</v>
      </c>
    </row>
    <row r="7" spans="1:16">
      <c r="A7" s="22" t="s">
        <v>121</v>
      </c>
      <c r="B7" s="9">
        <v>2677</v>
      </c>
      <c r="C7" s="9">
        <v>1341</v>
      </c>
      <c r="D7" s="9">
        <v>523</v>
      </c>
      <c r="E7" s="9">
        <v>116</v>
      </c>
      <c r="F7" s="9">
        <v>25</v>
      </c>
      <c r="G7" s="9">
        <v>68</v>
      </c>
      <c r="H7" s="9">
        <v>1248</v>
      </c>
      <c r="I7" s="9">
        <v>725</v>
      </c>
      <c r="J7" s="9">
        <v>550</v>
      </c>
      <c r="K7" s="9">
        <v>563</v>
      </c>
      <c r="L7" s="9">
        <v>319</v>
      </c>
      <c r="M7" s="9">
        <v>6</v>
      </c>
      <c r="N7" s="9">
        <v>42</v>
      </c>
      <c r="O7" s="9">
        <v>39</v>
      </c>
      <c r="P7" s="9">
        <v>193</v>
      </c>
    </row>
    <row r="8" spans="1:16">
      <c r="A8" s="8" t="s">
        <v>122</v>
      </c>
      <c r="B8" s="8"/>
      <c r="C8" s="8"/>
      <c r="D8" s="8"/>
      <c r="E8" s="8"/>
      <c r="F8" s="8"/>
      <c r="G8" s="8"/>
      <c r="H8" s="8"/>
      <c r="I8" s="8"/>
      <c r="J8" s="8"/>
      <c r="K8" s="8"/>
      <c r="L8" s="8"/>
      <c r="M8" s="8"/>
      <c r="N8" s="8"/>
      <c r="O8" s="8"/>
      <c r="P8" s="8"/>
    </row>
    <row r="9" spans="1:16">
      <c r="A9" s="23" t="s">
        <v>123</v>
      </c>
      <c r="B9" s="24">
        <v>380</v>
      </c>
      <c r="C9" s="24">
        <v>220</v>
      </c>
      <c r="D9" s="24">
        <v>97</v>
      </c>
      <c r="E9" s="24">
        <v>16</v>
      </c>
      <c r="F9" s="24">
        <v>0</v>
      </c>
      <c r="G9" s="24">
        <v>13</v>
      </c>
      <c r="H9" s="24">
        <v>203</v>
      </c>
      <c r="I9" s="24">
        <v>58</v>
      </c>
      <c r="J9" s="24">
        <v>87</v>
      </c>
      <c r="K9" s="24">
        <v>115</v>
      </c>
      <c r="L9" s="24">
        <v>38</v>
      </c>
      <c r="M9" s="24">
        <v>1</v>
      </c>
      <c r="N9" s="24">
        <v>0</v>
      </c>
      <c r="O9" s="24">
        <v>3</v>
      </c>
      <c r="P9" s="24">
        <v>30</v>
      </c>
    </row>
    <row r="10" spans="1:16">
      <c r="A10" s="23" t="s">
        <v>124</v>
      </c>
      <c r="B10" s="24">
        <v>489</v>
      </c>
      <c r="C10" s="24">
        <v>276</v>
      </c>
      <c r="D10" s="24">
        <v>111</v>
      </c>
      <c r="E10" s="24">
        <v>12</v>
      </c>
      <c r="F10" s="24">
        <v>4</v>
      </c>
      <c r="G10" s="24">
        <v>17</v>
      </c>
      <c r="H10" s="24">
        <v>283</v>
      </c>
      <c r="I10" s="24">
        <v>116</v>
      </c>
      <c r="J10" s="24">
        <v>101</v>
      </c>
      <c r="K10" s="24">
        <v>125</v>
      </c>
      <c r="L10" s="24">
        <v>47</v>
      </c>
      <c r="M10" s="24">
        <v>0</v>
      </c>
      <c r="N10" s="24">
        <v>2</v>
      </c>
      <c r="O10" s="24">
        <v>5</v>
      </c>
      <c r="P10" s="24">
        <v>23</v>
      </c>
    </row>
    <row r="11" spans="1:16">
      <c r="A11" s="23" t="s">
        <v>125</v>
      </c>
      <c r="B11" s="24">
        <v>1114</v>
      </c>
      <c r="C11" s="24">
        <v>577</v>
      </c>
      <c r="D11" s="24">
        <v>219</v>
      </c>
      <c r="E11" s="24">
        <v>49</v>
      </c>
      <c r="F11" s="24">
        <v>11</v>
      </c>
      <c r="G11" s="24">
        <v>24</v>
      </c>
      <c r="H11" s="24">
        <v>552</v>
      </c>
      <c r="I11" s="24">
        <v>301</v>
      </c>
      <c r="J11" s="24">
        <v>221</v>
      </c>
      <c r="K11" s="24">
        <v>222</v>
      </c>
      <c r="L11" s="24">
        <v>116</v>
      </c>
      <c r="M11" s="24">
        <v>2</v>
      </c>
      <c r="N11" s="24">
        <v>11</v>
      </c>
      <c r="O11" s="24">
        <v>8</v>
      </c>
      <c r="P11" s="24">
        <v>79</v>
      </c>
    </row>
    <row r="12" spans="1:16">
      <c r="A12" s="23" t="s">
        <v>126</v>
      </c>
      <c r="B12" s="24">
        <v>521</v>
      </c>
      <c r="C12" s="24">
        <v>218</v>
      </c>
      <c r="D12" s="24">
        <v>75</v>
      </c>
      <c r="E12" s="24">
        <v>30</v>
      </c>
      <c r="F12" s="24">
        <v>9</v>
      </c>
      <c r="G12" s="24">
        <v>12</v>
      </c>
      <c r="H12" s="24">
        <v>175</v>
      </c>
      <c r="I12" s="24">
        <v>185</v>
      </c>
      <c r="J12" s="24">
        <v>112</v>
      </c>
      <c r="K12" s="24">
        <v>79</v>
      </c>
      <c r="L12" s="24">
        <v>86</v>
      </c>
      <c r="M12" s="24">
        <v>3</v>
      </c>
      <c r="N12" s="24">
        <v>12</v>
      </c>
      <c r="O12" s="24">
        <v>12</v>
      </c>
      <c r="P12" s="24">
        <v>40</v>
      </c>
    </row>
    <row r="13" spans="1:16">
      <c r="A13" s="23" t="s">
        <v>127</v>
      </c>
      <c r="B13" s="24">
        <v>129</v>
      </c>
      <c r="C13" s="24">
        <v>27</v>
      </c>
      <c r="D13" s="24">
        <v>13</v>
      </c>
      <c r="E13" s="24">
        <v>4</v>
      </c>
      <c r="F13" s="24">
        <v>0</v>
      </c>
      <c r="G13" s="24">
        <v>2</v>
      </c>
      <c r="H13" s="24">
        <v>19</v>
      </c>
      <c r="I13" s="24">
        <v>52</v>
      </c>
      <c r="J13" s="24">
        <v>15</v>
      </c>
      <c r="K13" s="24">
        <v>11</v>
      </c>
      <c r="L13" s="24">
        <v>24</v>
      </c>
      <c r="M13" s="24">
        <v>0</v>
      </c>
      <c r="N13" s="24">
        <v>16</v>
      </c>
      <c r="O13" s="24">
        <v>9</v>
      </c>
      <c r="P13" s="24">
        <v>15</v>
      </c>
    </row>
    <row r="14" spans="1:16">
      <c r="A14" s="23" t="s">
        <v>128</v>
      </c>
      <c r="B14" s="24">
        <v>44</v>
      </c>
      <c r="C14" s="24">
        <v>23</v>
      </c>
      <c r="D14" s="24">
        <v>8</v>
      </c>
      <c r="E14" s="24">
        <v>5</v>
      </c>
      <c r="F14" s="24">
        <v>1</v>
      </c>
      <c r="G14" s="24">
        <v>0</v>
      </c>
      <c r="H14" s="24">
        <v>16</v>
      </c>
      <c r="I14" s="24">
        <v>13</v>
      </c>
      <c r="J14" s="24">
        <v>14</v>
      </c>
      <c r="K14" s="24">
        <v>11</v>
      </c>
      <c r="L14" s="24">
        <v>8</v>
      </c>
      <c r="M14" s="24">
        <v>0</v>
      </c>
      <c r="N14" s="24">
        <v>1</v>
      </c>
      <c r="O14" s="24">
        <v>2</v>
      </c>
      <c r="P14" s="24">
        <v>6</v>
      </c>
    </row>
    <row r="15" spans="1:16">
      <c r="A15" s="8" t="s">
        <v>129</v>
      </c>
      <c r="B15" s="8"/>
      <c r="C15" s="8"/>
      <c r="D15" s="8"/>
      <c r="E15" s="8"/>
      <c r="F15" s="8"/>
      <c r="G15" s="8"/>
      <c r="H15" s="8"/>
      <c r="I15" s="8"/>
      <c r="J15" s="8"/>
      <c r="K15" s="8"/>
      <c r="L15" s="8"/>
      <c r="M15" s="8"/>
      <c r="N15" s="8"/>
      <c r="O15" s="8"/>
      <c r="P15" s="8"/>
    </row>
    <row r="16" spans="1:16">
      <c r="A16" s="23" t="s">
        <v>130</v>
      </c>
      <c r="B16" s="24">
        <v>799</v>
      </c>
      <c r="C16" s="24">
        <v>437</v>
      </c>
      <c r="D16" s="24">
        <v>189</v>
      </c>
      <c r="E16" s="24">
        <v>37</v>
      </c>
      <c r="F16" s="24">
        <v>5</v>
      </c>
      <c r="G16" s="24">
        <v>26</v>
      </c>
      <c r="H16" s="24">
        <v>426</v>
      </c>
      <c r="I16" s="24">
        <v>205</v>
      </c>
      <c r="J16" s="24">
        <v>183</v>
      </c>
      <c r="K16" s="24">
        <v>227</v>
      </c>
      <c r="L16" s="24">
        <v>96</v>
      </c>
      <c r="M16" s="24">
        <v>3</v>
      </c>
      <c r="N16" s="24">
        <v>1</v>
      </c>
      <c r="O16" s="24">
        <v>7</v>
      </c>
      <c r="P16" s="24">
        <v>46</v>
      </c>
    </row>
    <row r="17" spans="1:16">
      <c r="A17" s="23" t="s">
        <v>131</v>
      </c>
      <c r="B17" s="24">
        <v>1245</v>
      </c>
      <c r="C17" s="24">
        <v>656</v>
      </c>
      <c r="D17" s="24">
        <v>245</v>
      </c>
      <c r="E17" s="24">
        <v>53</v>
      </c>
      <c r="F17" s="24">
        <v>14</v>
      </c>
      <c r="G17" s="24">
        <v>33</v>
      </c>
      <c r="H17" s="24">
        <v>609</v>
      </c>
      <c r="I17" s="24">
        <v>338</v>
      </c>
      <c r="J17" s="24">
        <v>254</v>
      </c>
      <c r="K17" s="24">
        <v>241</v>
      </c>
      <c r="L17" s="24">
        <v>132</v>
      </c>
      <c r="M17" s="24">
        <v>1</v>
      </c>
      <c r="N17" s="24">
        <v>18</v>
      </c>
      <c r="O17" s="24">
        <v>10</v>
      </c>
      <c r="P17" s="24">
        <v>90</v>
      </c>
    </row>
    <row r="18" spans="1:16">
      <c r="A18" s="23" t="s">
        <v>132</v>
      </c>
      <c r="B18" s="24">
        <v>504</v>
      </c>
      <c r="C18" s="24">
        <v>204</v>
      </c>
      <c r="D18" s="24">
        <v>68</v>
      </c>
      <c r="E18" s="24">
        <v>20</v>
      </c>
      <c r="F18" s="24">
        <v>5</v>
      </c>
      <c r="G18" s="24">
        <v>7</v>
      </c>
      <c r="H18" s="24">
        <v>185</v>
      </c>
      <c r="I18" s="24">
        <v>144</v>
      </c>
      <c r="J18" s="24">
        <v>91</v>
      </c>
      <c r="K18" s="24">
        <v>78</v>
      </c>
      <c r="L18" s="24">
        <v>72</v>
      </c>
      <c r="M18" s="24">
        <v>2</v>
      </c>
      <c r="N18" s="24">
        <v>14</v>
      </c>
      <c r="O18" s="24">
        <v>16</v>
      </c>
      <c r="P18" s="24">
        <v>40</v>
      </c>
    </row>
    <row r="19" spans="1:16">
      <c r="A19" s="23" t="s">
        <v>133</v>
      </c>
      <c r="B19" s="24">
        <v>82</v>
      </c>
      <c r="C19" s="24">
        <v>24</v>
      </c>
      <c r="D19" s="24">
        <v>12</v>
      </c>
      <c r="E19" s="24">
        <v>3</v>
      </c>
      <c r="F19" s="24">
        <v>0</v>
      </c>
      <c r="G19" s="24">
        <v>2</v>
      </c>
      <c r="H19" s="24">
        <v>13</v>
      </c>
      <c r="I19" s="24">
        <v>24</v>
      </c>
      <c r="J19" s="24">
        <v>9</v>
      </c>
      <c r="K19" s="24">
        <v>7</v>
      </c>
      <c r="L19" s="24">
        <v>13</v>
      </c>
      <c r="M19" s="24">
        <v>0</v>
      </c>
      <c r="N19" s="24">
        <v>8</v>
      </c>
      <c r="O19" s="24">
        <v>4</v>
      </c>
      <c r="P19" s="24">
        <v>10</v>
      </c>
    </row>
    <row r="20" spans="1:16">
      <c r="A20" s="23" t="s">
        <v>128</v>
      </c>
      <c r="B20" s="24">
        <v>47</v>
      </c>
      <c r="C20" s="24">
        <v>20</v>
      </c>
      <c r="D20" s="24">
        <v>9</v>
      </c>
      <c r="E20" s="24">
        <v>3</v>
      </c>
      <c r="F20" s="24">
        <v>1</v>
      </c>
      <c r="G20" s="24">
        <v>0</v>
      </c>
      <c r="H20" s="24">
        <v>15</v>
      </c>
      <c r="I20" s="24">
        <v>14</v>
      </c>
      <c r="J20" s="24">
        <v>13</v>
      </c>
      <c r="K20" s="24">
        <v>10</v>
      </c>
      <c r="L20" s="24">
        <v>6</v>
      </c>
      <c r="M20" s="24">
        <v>0</v>
      </c>
      <c r="N20" s="24">
        <v>1</v>
      </c>
      <c r="O20" s="24">
        <v>2</v>
      </c>
      <c r="P20" s="24">
        <v>7</v>
      </c>
    </row>
    <row r="21" spans="1:16">
      <c r="A21" s="8" t="s">
        <v>134</v>
      </c>
      <c r="B21" s="8"/>
      <c r="C21" s="8"/>
      <c r="D21" s="8"/>
      <c r="E21" s="8"/>
      <c r="F21" s="8"/>
      <c r="G21" s="8"/>
      <c r="H21" s="8"/>
      <c r="I21" s="8"/>
      <c r="J21" s="8"/>
      <c r="K21" s="8"/>
      <c r="L21" s="8"/>
      <c r="M21" s="8"/>
      <c r="N21" s="8"/>
      <c r="O21" s="8"/>
      <c r="P21" s="8"/>
    </row>
    <row r="22" spans="1:16">
      <c r="A22" s="23" t="s">
        <v>135</v>
      </c>
      <c r="B22" s="24">
        <v>128</v>
      </c>
      <c r="C22" s="24">
        <v>62</v>
      </c>
      <c r="D22" s="24">
        <v>16</v>
      </c>
      <c r="E22" s="24">
        <v>8</v>
      </c>
      <c r="F22" s="24">
        <v>1</v>
      </c>
      <c r="G22" s="24">
        <v>2</v>
      </c>
      <c r="H22" s="24">
        <v>35</v>
      </c>
      <c r="I22" s="24">
        <v>34</v>
      </c>
      <c r="J22" s="24">
        <v>27</v>
      </c>
      <c r="K22" s="24">
        <v>29</v>
      </c>
      <c r="L22" s="24">
        <v>17</v>
      </c>
      <c r="M22" s="24">
        <v>0</v>
      </c>
      <c r="N22" s="24">
        <v>5</v>
      </c>
      <c r="O22" s="24">
        <v>8</v>
      </c>
      <c r="P22" s="24">
        <v>12</v>
      </c>
    </row>
    <row r="23" spans="1:16">
      <c r="A23" s="23" t="s">
        <v>136</v>
      </c>
      <c r="B23" s="24">
        <v>138</v>
      </c>
      <c r="C23" s="24">
        <v>69</v>
      </c>
      <c r="D23" s="24">
        <v>27</v>
      </c>
      <c r="E23" s="24">
        <v>4</v>
      </c>
      <c r="F23" s="24">
        <v>0</v>
      </c>
      <c r="G23" s="24">
        <v>2</v>
      </c>
      <c r="H23" s="24">
        <v>44</v>
      </c>
      <c r="I23" s="24">
        <v>31</v>
      </c>
      <c r="J23" s="24">
        <v>47</v>
      </c>
      <c r="K23" s="24">
        <v>38</v>
      </c>
      <c r="L23" s="24">
        <v>18</v>
      </c>
      <c r="M23" s="24">
        <v>0</v>
      </c>
      <c r="N23" s="24">
        <v>2</v>
      </c>
      <c r="O23" s="24">
        <v>1</v>
      </c>
      <c r="P23" s="24">
        <v>13</v>
      </c>
    </row>
    <row r="24" spans="1:16">
      <c r="A24" s="23" t="s">
        <v>137</v>
      </c>
      <c r="B24" s="24">
        <v>119</v>
      </c>
      <c r="C24" s="24">
        <v>61</v>
      </c>
      <c r="D24" s="24">
        <v>18</v>
      </c>
      <c r="E24" s="24">
        <v>5</v>
      </c>
      <c r="F24" s="24">
        <v>0</v>
      </c>
      <c r="G24" s="24">
        <v>4</v>
      </c>
      <c r="H24" s="24">
        <v>52</v>
      </c>
      <c r="I24" s="24">
        <v>21</v>
      </c>
      <c r="J24" s="24">
        <v>31</v>
      </c>
      <c r="K24" s="24">
        <v>31</v>
      </c>
      <c r="L24" s="24">
        <v>16</v>
      </c>
      <c r="M24" s="24">
        <v>0</v>
      </c>
      <c r="N24" s="24">
        <v>1</v>
      </c>
      <c r="O24" s="24">
        <v>1</v>
      </c>
      <c r="P24" s="24">
        <v>11</v>
      </c>
    </row>
    <row r="25" spans="1:16">
      <c r="A25" s="23" t="s">
        <v>138</v>
      </c>
      <c r="B25" s="24">
        <v>142</v>
      </c>
      <c r="C25" s="24">
        <v>76</v>
      </c>
      <c r="D25" s="24">
        <v>28</v>
      </c>
      <c r="E25" s="24">
        <v>10</v>
      </c>
      <c r="F25" s="24">
        <v>1</v>
      </c>
      <c r="G25" s="24">
        <v>2</v>
      </c>
      <c r="H25" s="24">
        <v>60</v>
      </c>
      <c r="I25" s="24">
        <v>30</v>
      </c>
      <c r="J25" s="24">
        <v>42</v>
      </c>
      <c r="K25" s="24">
        <v>37</v>
      </c>
      <c r="L25" s="24">
        <v>21</v>
      </c>
      <c r="M25" s="24">
        <v>0</v>
      </c>
      <c r="N25" s="24">
        <v>2</v>
      </c>
      <c r="O25" s="24">
        <v>1</v>
      </c>
      <c r="P25" s="24">
        <v>11</v>
      </c>
    </row>
    <row r="26" spans="1:16">
      <c r="A26" s="23" t="s">
        <v>139</v>
      </c>
      <c r="B26" s="24">
        <v>170</v>
      </c>
      <c r="C26" s="24">
        <v>99</v>
      </c>
      <c r="D26" s="24">
        <v>34</v>
      </c>
      <c r="E26" s="24">
        <v>12</v>
      </c>
      <c r="F26" s="24">
        <v>2</v>
      </c>
      <c r="G26" s="24">
        <v>6</v>
      </c>
      <c r="H26" s="24">
        <v>73</v>
      </c>
      <c r="I26" s="24">
        <v>44</v>
      </c>
      <c r="J26" s="24">
        <v>39</v>
      </c>
      <c r="K26" s="24">
        <v>49</v>
      </c>
      <c r="L26" s="24">
        <v>21</v>
      </c>
      <c r="M26" s="24">
        <v>1</v>
      </c>
      <c r="N26" s="24">
        <v>1</v>
      </c>
      <c r="O26" s="24">
        <v>0</v>
      </c>
      <c r="P26" s="24">
        <v>10</v>
      </c>
    </row>
    <row r="27" spans="1:16">
      <c r="A27" s="23" t="s">
        <v>140</v>
      </c>
      <c r="B27" s="24">
        <v>192</v>
      </c>
      <c r="C27" s="24">
        <v>107</v>
      </c>
      <c r="D27" s="24">
        <v>32</v>
      </c>
      <c r="E27" s="24">
        <v>6</v>
      </c>
      <c r="F27" s="24">
        <v>3</v>
      </c>
      <c r="G27" s="24">
        <v>7</v>
      </c>
      <c r="H27" s="24">
        <v>105</v>
      </c>
      <c r="I27" s="24">
        <v>38</v>
      </c>
      <c r="J27" s="24">
        <v>42</v>
      </c>
      <c r="K27" s="24">
        <v>33</v>
      </c>
      <c r="L27" s="24">
        <v>19</v>
      </c>
      <c r="M27" s="24">
        <v>0</v>
      </c>
      <c r="N27" s="24">
        <v>1</v>
      </c>
      <c r="O27" s="24">
        <v>2</v>
      </c>
      <c r="P27" s="24">
        <v>12</v>
      </c>
    </row>
    <row r="28" spans="1:16">
      <c r="A28" s="23" t="s">
        <v>141</v>
      </c>
      <c r="B28" s="24">
        <v>1405</v>
      </c>
      <c r="C28" s="24">
        <v>696</v>
      </c>
      <c r="D28" s="24">
        <v>283</v>
      </c>
      <c r="E28" s="24">
        <v>55</v>
      </c>
      <c r="F28" s="24">
        <v>17</v>
      </c>
      <c r="G28" s="24">
        <v>29</v>
      </c>
      <c r="H28" s="24">
        <v>660</v>
      </c>
      <c r="I28" s="24">
        <v>432</v>
      </c>
      <c r="J28" s="24">
        <v>280</v>
      </c>
      <c r="K28" s="24">
        <v>290</v>
      </c>
      <c r="L28" s="24">
        <v>184</v>
      </c>
      <c r="M28" s="24">
        <v>5</v>
      </c>
      <c r="N28" s="24">
        <v>20</v>
      </c>
      <c r="O28" s="24">
        <v>19</v>
      </c>
      <c r="P28" s="24">
        <v>95</v>
      </c>
    </row>
    <row r="29" spans="1:16">
      <c r="A29" s="23" t="s">
        <v>142</v>
      </c>
      <c r="B29" s="24">
        <v>343</v>
      </c>
      <c r="C29" s="24">
        <v>149</v>
      </c>
      <c r="D29" s="24">
        <v>74</v>
      </c>
      <c r="E29" s="24">
        <v>13</v>
      </c>
      <c r="F29" s="24">
        <v>0</v>
      </c>
      <c r="G29" s="24">
        <v>16</v>
      </c>
      <c r="H29" s="24">
        <v>206</v>
      </c>
      <c r="I29" s="24">
        <v>86</v>
      </c>
      <c r="J29" s="24">
        <v>30</v>
      </c>
      <c r="K29" s="24">
        <v>48</v>
      </c>
      <c r="L29" s="24">
        <v>17</v>
      </c>
      <c r="M29" s="24">
        <v>0</v>
      </c>
      <c r="N29" s="24">
        <v>8</v>
      </c>
      <c r="O29" s="24">
        <v>5</v>
      </c>
      <c r="P29" s="24">
        <v>24</v>
      </c>
    </row>
    <row r="30" spans="1:16">
      <c r="A30" s="23" t="s">
        <v>128</v>
      </c>
      <c r="B30" s="24">
        <v>40</v>
      </c>
      <c r="C30" s="24">
        <v>22</v>
      </c>
      <c r="D30" s="24">
        <v>11</v>
      </c>
      <c r="E30" s="24">
        <v>3</v>
      </c>
      <c r="F30" s="24">
        <v>1</v>
      </c>
      <c r="G30" s="24">
        <v>0</v>
      </c>
      <c r="H30" s="24">
        <v>13</v>
      </c>
      <c r="I30" s="24">
        <v>9</v>
      </c>
      <c r="J30" s="24">
        <v>12</v>
      </c>
      <c r="K30" s="24">
        <v>8</v>
      </c>
      <c r="L30" s="24">
        <v>6</v>
      </c>
      <c r="M30" s="24">
        <v>0</v>
      </c>
      <c r="N30" s="24">
        <v>2</v>
      </c>
      <c r="O30" s="24">
        <v>2</v>
      </c>
      <c r="P30" s="24">
        <v>5</v>
      </c>
    </row>
    <row r="31" spans="1:16">
      <c r="A31" s="8" t="s">
        <v>143</v>
      </c>
      <c r="B31" s="8"/>
      <c r="C31" s="8"/>
      <c r="D31" s="8"/>
      <c r="E31" s="8"/>
      <c r="F31" s="8"/>
      <c r="G31" s="8"/>
      <c r="H31" s="8"/>
      <c r="I31" s="8"/>
      <c r="J31" s="8"/>
      <c r="K31" s="8"/>
      <c r="L31" s="8"/>
      <c r="M31" s="8"/>
      <c r="N31" s="8"/>
      <c r="O31" s="8"/>
      <c r="P31" s="8"/>
    </row>
    <row r="32" spans="1:16">
      <c r="A32" s="23" t="s">
        <v>144</v>
      </c>
      <c r="B32" s="24">
        <v>429</v>
      </c>
      <c r="C32" s="24">
        <v>250</v>
      </c>
      <c r="D32" s="24">
        <v>112</v>
      </c>
      <c r="E32" s="24">
        <v>19</v>
      </c>
      <c r="F32" s="24">
        <v>2</v>
      </c>
      <c r="G32" s="24">
        <v>12</v>
      </c>
      <c r="H32" s="24">
        <v>205</v>
      </c>
      <c r="I32" s="24">
        <v>131</v>
      </c>
      <c r="J32" s="24">
        <v>112</v>
      </c>
      <c r="K32" s="24">
        <v>100</v>
      </c>
      <c r="L32" s="24">
        <v>58</v>
      </c>
      <c r="M32" s="24">
        <v>0</v>
      </c>
      <c r="N32" s="24">
        <v>3</v>
      </c>
      <c r="O32" s="24">
        <v>4</v>
      </c>
      <c r="P32" s="24">
        <v>24</v>
      </c>
    </row>
    <row r="33" spans="1:16">
      <c r="A33" s="23" t="s">
        <v>145</v>
      </c>
      <c r="B33" s="24">
        <v>319</v>
      </c>
      <c r="C33" s="24">
        <v>194</v>
      </c>
      <c r="D33" s="24">
        <v>73</v>
      </c>
      <c r="E33" s="24">
        <v>13</v>
      </c>
      <c r="F33" s="24">
        <v>0</v>
      </c>
      <c r="G33" s="24">
        <v>16</v>
      </c>
      <c r="H33" s="24">
        <v>183</v>
      </c>
      <c r="I33" s="24">
        <v>85</v>
      </c>
      <c r="J33" s="24">
        <v>63</v>
      </c>
      <c r="K33" s="24">
        <v>63</v>
      </c>
      <c r="L33" s="24">
        <v>37</v>
      </c>
      <c r="M33" s="24">
        <v>0</v>
      </c>
      <c r="N33" s="24">
        <v>1</v>
      </c>
      <c r="O33" s="24">
        <v>2</v>
      </c>
      <c r="P33" s="24">
        <v>24</v>
      </c>
    </row>
    <row r="34" spans="1:16">
      <c r="A34" s="23" t="s">
        <v>146</v>
      </c>
      <c r="B34" s="24">
        <v>504</v>
      </c>
      <c r="C34" s="24">
        <v>287</v>
      </c>
      <c r="D34" s="24">
        <v>118</v>
      </c>
      <c r="E34" s="24">
        <v>23</v>
      </c>
      <c r="F34" s="24">
        <v>3</v>
      </c>
      <c r="G34" s="24">
        <v>15</v>
      </c>
      <c r="H34" s="24">
        <v>258</v>
      </c>
      <c r="I34" s="24">
        <v>162</v>
      </c>
      <c r="J34" s="24">
        <v>100</v>
      </c>
      <c r="K34" s="24">
        <v>100</v>
      </c>
      <c r="L34" s="24">
        <v>63</v>
      </c>
      <c r="M34" s="24">
        <v>1</v>
      </c>
      <c r="N34" s="24">
        <v>2</v>
      </c>
      <c r="O34" s="24">
        <v>3</v>
      </c>
      <c r="P34" s="24">
        <v>37</v>
      </c>
    </row>
    <row r="35" spans="1:16">
      <c r="A35" s="23" t="s">
        <v>147</v>
      </c>
      <c r="B35" s="24">
        <v>143</v>
      </c>
      <c r="C35" s="24">
        <v>70</v>
      </c>
      <c r="D35" s="24">
        <v>30</v>
      </c>
      <c r="E35" s="24">
        <v>9</v>
      </c>
      <c r="F35" s="24">
        <v>2</v>
      </c>
      <c r="G35" s="24">
        <v>4</v>
      </c>
      <c r="H35" s="24">
        <v>64</v>
      </c>
      <c r="I35" s="24">
        <v>41</v>
      </c>
      <c r="J35" s="24">
        <v>24</v>
      </c>
      <c r="K35" s="24">
        <v>20</v>
      </c>
      <c r="L35" s="24">
        <v>21</v>
      </c>
      <c r="M35" s="24">
        <v>1</v>
      </c>
      <c r="N35" s="24">
        <v>1</v>
      </c>
      <c r="O35" s="24">
        <v>0</v>
      </c>
      <c r="P35" s="24">
        <v>12</v>
      </c>
    </row>
    <row r="36" spans="1:16">
      <c r="A36" s="23" t="s">
        <v>148</v>
      </c>
      <c r="B36" s="24">
        <v>168</v>
      </c>
      <c r="C36" s="24">
        <v>92</v>
      </c>
      <c r="D36" s="24">
        <v>37</v>
      </c>
      <c r="E36" s="24">
        <v>6</v>
      </c>
      <c r="F36" s="24">
        <v>0</v>
      </c>
      <c r="G36" s="24">
        <v>5</v>
      </c>
      <c r="H36" s="24">
        <v>87</v>
      </c>
      <c r="I36" s="24">
        <v>52</v>
      </c>
      <c r="J36" s="24">
        <v>33</v>
      </c>
      <c r="K36" s="24">
        <v>30</v>
      </c>
      <c r="L36" s="24">
        <v>23</v>
      </c>
      <c r="M36" s="24">
        <v>0</v>
      </c>
      <c r="N36" s="24">
        <v>2</v>
      </c>
      <c r="O36" s="24">
        <v>2</v>
      </c>
      <c r="P36" s="24">
        <v>11</v>
      </c>
    </row>
    <row r="37" spans="1:16">
      <c r="A37" s="23" t="s">
        <v>149</v>
      </c>
      <c r="B37" s="24">
        <v>1270</v>
      </c>
      <c r="C37" s="24">
        <v>667</v>
      </c>
      <c r="D37" s="24">
        <v>262</v>
      </c>
      <c r="E37" s="24">
        <v>56</v>
      </c>
      <c r="F37" s="24">
        <v>12</v>
      </c>
      <c r="G37" s="24">
        <v>33</v>
      </c>
      <c r="H37" s="24">
        <v>638</v>
      </c>
      <c r="I37" s="24">
        <v>410</v>
      </c>
      <c r="J37" s="24">
        <v>270</v>
      </c>
      <c r="K37" s="24">
        <v>239</v>
      </c>
      <c r="L37" s="24">
        <v>162</v>
      </c>
      <c r="M37" s="24">
        <v>4</v>
      </c>
      <c r="N37" s="24">
        <v>7</v>
      </c>
      <c r="O37" s="24">
        <v>7</v>
      </c>
      <c r="P37" s="24">
        <v>88</v>
      </c>
    </row>
    <row r="38" spans="1:16">
      <c r="A38" s="23" t="s">
        <v>150</v>
      </c>
      <c r="B38" s="24">
        <v>1642</v>
      </c>
      <c r="C38" s="24">
        <v>908</v>
      </c>
      <c r="D38" s="24">
        <v>346</v>
      </c>
      <c r="E38" s="24">
        <v>78</v>
      </c>
      <c r="F38" s="24">
        <v>20</v>
      </c>
      <c r="G38" s="24">
        <v>48</v>
      </c>
      <c r="H38" s="24">
        <v>817</v>
      </c>
      <c r="I38" s="24">
        <v>477</v>
      </c>
      <c r="J38" s="24">
        <v>375</v>
      </c>
      <c r="K38" s="24">
        <v>353</v>
      </c>
      <c r="L38" s="24">
        <v>205</v>
      </c>
      <c r="M38" s="24">
        <v>5</v>
      </c>
      <c r="N38" s="24">
        <v>3</v>
      </c>
      <c r="O38" s="24">
        <v>10</v>
      </c>
      <c r="P38" s="24">
        <v>115</v>
      </c>
    </row>
    <row r="39" spans="1:16">
      <c r="A39" s="23" t="s">
        <v>151</v>
      </c>
      <c r="B39" s="24">
        <v>2266</v>
      </c>
      <c r="C39" s="24">
        <v>1183</v>
      </c>
      <c r="D39" s="24">
        <v>466</v>
      </c>
      <c r="E39" s="24">
        <v>95</v>
      </c>
      <c r="F39" s="24">
        <v>18</v>
      </c>
      <c r="G39" s="24">
        <v>59</v>
      </c>
      <c r="H39" s="24">
        <v>1102</v>
      </c>
      <c r="I39" s="24">
        <v>610</v>
      </c>
      <c r="J39" s="24">
        <v>476</v>
      </c>
      <c r="K39" s="24">
        <v>503</v>
      </c>
      <c r="L39" s="24">
        <v>269</v>
      </c>
      <c r="M39" s="24">
        <v>4</v>
      </c>
      <c r="N39" s="24">
        <v>25</v>
      </c>
      <c r="O39" s="24">
        <v>21</v>
      </c>
      <c r="P39" s="24">
        <v>150</v>
      </c>
    </row>
    <row r="40" spans="1:16">
      <c r="A40" s="23" t="s">
        <v>152</v>
      </c>
      <c r="B40" s="24">
        <v>121</v>
      </c>
      <c r="C40" s="24">
        <v>44</v>
      </c>
      <c r="D40" s="24">
        <v>21</v>
      </c>
      <c r="E40" s="24">
        <v>7</v>
      </c>
      <c r="F40" s="24">
        <v>0</v>
      </c>
      <c r="G40" s="24">
        <v>1</v>
      </c>
      <c r="H40" s="24">
        <v>27</v>
      </c>
      <c r="I40" s="24">
        <v>42</v>
      </c>
      <c r="J40" s="24">
        <v>24</v>
      </c>
      <c r="K40" s="24">
        <v>26</v>
      </c>
      <c r="L40" s="24">
        <v>15</v>
      </c>
      <c r="M40" s="24">
        <v>0</v>
      </c>
      <c r="N40" s="24">
        <v>10</v>
      </c>
      <c r="O40" s="24">
        <v>13</v>
      </c>
      <c r="P40" s="24">
        <v>9</v>
      </c>
    </row>
    <row r="41" spans="1:16">
      <c r="A41" s="23" t="s">
        <v>128</v>
      </c>
      <c r="B41" s="24">
        <v>46</v>
      </c>
      <c r="C41" s="24">
        <v>16</v>
      </c>
      <c r="D41" s="24">
        <v>7</v>
      </c>
      <c r="E41" s="24">
        <v>3</v>
      </c>
      <c r="F41" s="24">
        <v>1</v>
      </c>
      <c r="G41" s="24">
        <v>0</v>
      </c>
      <c r="H41" s="24">
        <v>13</v>
      </c>
      <c r="I41" s="24">
        <v>11</v>
      </c>
      <c r="J41" s="24">
        <v>8</v>
      </c>
      <c r="K41" s="24">
        <v>8</v>
      </c>
      <c r="L41" s="24">
        <v>6</v>
      </c>
      <c r="M41" s="24">
        <v>0</v>
      </c>
      <c r="N41" s="24">
        <v>5</v>
      </c>
      <c r="O41" s="24">
        <v>3</v>
      </c>
      <c r="P41" s="24">
        <v>8</v>
      </c>
    </row>
    <row r="42" spans="1:16">
      <c r="A42" s="8" t="s">
        <v>153</v>
      </c>
      <c r="B42" s="8"/>
      <c r="C42" s="8"/>
      <c r="D42" s="8"/>
      <c r="E42" s="8"/>
      <c r="F42" s="8"/>
      <c r="G42" s="8"/>
      <c r="H42" s="8"/>
      <c r="I42" s="8"/>
      <c r="J42" s="8"/>
      <c r="K42" s="8"/>
      <c r="L42" s="8"/>
      <c r="M42" s="8"/>
      <c r="N42" s="8"/>
      <c r="O42" s="8"/>
      <c r="P42" s="8"/>
    </row>
    <row r="43" spans="1:16">
      <c r="A43" s="23" t="s">
        <v>154</v>
      </c>
      <c r="B43" s="24">
        <v>1344</v>
      </c>
      <c r="C43" s="24">
        <v>728</v>
      </c>
      <c r="D43" s="24">
        <v>295</v>
      </c>
      <c r="E43" s="24">
        <v>54</v>
      </c>
      <c r="F43" s="24">
        <v>12</v>
      </c>
      <c r="G43" s="24">
        <v>37</v>
      </c>
      <c r="H43" s="24">
        <v>676</v>
      </c>
      <c r="I43" s="24">
        <v>386</v>
      </c>
      <c r="J43" s="24">
        <v>274</v>
      </c>
      <c r="K43" s="24">
        <v>283</v>
      </c>
      <c r="L43" s="24">
        <v>177</v>
      </c>
      <c r="M43" s="24">
        <v>5</v>
      </c>
      <c r="N43" s="24">
        <v>10</v>
      </c>
      <c r="O43" s="24">
        <v>8</v>
      </c>
      <c r="P43" s="24">
        <v>103</v>
      </c>
    </row>
    <row r="44" spans="1:16">
      <c r="A44" s="23" t="s">
        <v>155</v>
      </c>
      <c r="B44" s="24">
        <v>1107</v>
      </c>
      <c r="C44" s="24">
        <v>566</v>
      </c>
      <c r="D44" s="24">
        <v>210</v>
      </c>
      <c r="E44" s="24">
        <v>44</v>
      </c>
      <c r="F44" s="24">
        <v>13</v>
      </c>
      <c r="G44" s="24">
        <v>19</v>
      </c>
      <c r="H44" s="24">
        <v>496</v>
      </c>
      <c r="I44" s="24">
        <v>412</v>
      </c>
      <c r="J44" s="24">
        <v>221</v>
      </c>
      <c r="K44" s="24">
        <v>222</v>
      </c>
      <c r="L44" s="24">
        <v>161</v>
      </c>
      <c r="M44" s="24">
        <v>4</v>
      </c>
      <c r="N44" s="24">
        <v>24</v>
      </c>
      <c r="O44" s="24">
        <v>23</v>
      </c>
      <c r="P44" s="24">
        <v>61</v>
      </c>
    </row>
    <row r="45" spans="1:16">
      <c r="A45" s="23" t="s">
        <v>156</v>
      </c>
      <c r="B45" s="24">
        <v>1006</v>
      </c>
      <c r="C45" s="24">
        <v>516</v>
      </c>
      <c r="D45" s="24">
        <v>186</v>
      </c>
      <c r="E45" s="24">
        <v>35</v>
      </c>
      <c r="F45" s="24">
        <v>9</v>
      </c>
      <c r="G45" s="24">
        <v>22</v>
      </c>
      <c r="H45" s="24">
        <v>439</v>
      </c>
      <c r="I45" s="24">
        <v>296</v>
      </c>
      <c r="J45" s="24">
        <v>217</v>
      </c>
      <c r="K45" s="24">
        <v>215</v>
      </c>
      <c r="L45" s="24">
        <v>125</v>
      </c>
      <c r="M45" s="24">
        <v>2</v>
      </c>
      <c r="N45" s="24">
        <v>19</v>
      </c>
      <c r="O45" s="24">
        <v>19</v>
      </c>
      <c r="P45" s="24">
        <v>70</v>
      </c>
    </row>
    <row r="46" spans="1:16">
      <c r="A46" s="23" t="s">
        <v>157</v>
      </c>
      <c r="B46" s="24">
        <v>541</v>
      </c>
      <c r="C46" s="24">
        <v>288</v>
      </c>
      <c r="D46" s="24">
        <v>96</v>
      </c>
      <c r="E46" s="24">
        <v>21</v>
      </c>
      <c r="F46" s="24">
        <v>7</v>
      </c>
      <c r="G46" s="24">
        <v>17</v>
      </c>
      <c r="H46" s="24">
        <v>240</v>
      </c>
      <c r="I46" s="24">
        <v>193</v>
      </c>
      <c r="J46" s="24">
        <v>116</v>
      </c>
      <c r="K46" s="24">
        <v>122</v>
      </c>
      <c r="L46" s="24">
        <v>92</v>
      </c>
      <c r="M46" s="24">
        <v>1</v>
      </c>
      <c r="N46" s="24">
        <v>16</v>
      </c>
      <c r="O46" s="24">
        <v>11</v>
      </c>
      <c r="P46" s="24">
        <v>29</v>
      </c>
    </row>
    <row r="47" spans="1:16">
      <c r="A47" s="23" t="s">
        <v>158</v>
      </c>
      <c r="B47" s="24">
        <v>1510</v>
      </c>
      <c r="C47" s="24">
        <v>801</v>
      </c>
      <c r="D47" s="24">
        <v>307</v>
      </c>
      <c r="E47" s="24">
        <v>64</v>
      </c>
      <c r="F47" s="24">
        <v>14</v>
      </c>
      <c r="G47" s="24">
        <v>39</v>
      </c>
      <c r="H47" s="24">
        <v>702</v>
      </c>
      <c r="I47" s="24">
        <v>471</v>
      </c>
      <c r="J47" s="24">
        <v>324</v>
      </c>
      <c r="K47" s="24">
        <v>348</v>
      </c>
      <c r="L47" s="24">
        <v>196</v>
      </c>
      <c r="M47" s="24">
        <v>5</v>
      </c>
      <c r="N47" s="24">
        <v>26</v>
      </c>
      <c r="O47" s="24">
        <v>19</v>
      </c>
      <c r="P47" s="24">
        <v>97</v>
      </c>
    </row>
    <row r="48" spans="1:16">
      <c r="A48" s="23" t="s">
        <v>159</v>
      </c>
      <c r="B48" s="24">
        <v>1011</v>
      </c>
      <c r="C48" s="24">
        <v>545</v>
      </c>
      <c r="D48" s="24">
        <v>209</v>
      </c>
      <c r="E48" s="24">
        <v>46</v>
      </c>
      <c r="F48" s="24">
        <v>7</v>
      </c>
      <c r="G48" s="24">
        <v>31</v>
      </c>
      <c r="H48" s="24">
        <v>536</v>
      </c>
      <c r="I48" s="24">
        <v>275</v>
      </c>
      <c r="J48" s="24">
        <v>212</v>
      </c>
      <c r="K48" s="24">
        <v>254</v>
      </c>
      <c r="L48" s="24">
        <v>113</v>
      </c>
      <c r="M48" s="24">
        <v>3</v>
      </c>
      <c r="N48" s="24">
        <v>10</v>
      </c>
      <c r="O48" s="24">
        <v>10</v>
      </c>
      <c r="P48" s="24">
        <v>61</v>
      </c>
    </row>
    <row r="49" spans="1:16">
      <c r="A49" s="23" t="s">
        <v>160</v>
      </c>
      <c r="B49" s="24">
        <v>1234</v>
      </c>
      <c r="C49" s="24">
        <v>685</v>
      </c>
      <c r="D49" s="24">
        <v>232</v>
      </c>
      <c r="E49" s="24">
        <v>60</v>
      </c>
      <c r="F49" s="24">
        <v>9</v>
      </c>
      <c r="G49" s="24">
        <v>29</v>
      </c>
      <c r="H49" s="24">
        <v>627</v>
      </c>
      <c r="I49" s="24">
        <v>363</v>
      </c>
      <c r="J49" s="24">
        <v>289</v>
      </c>
      <c r="K49" s="24">
        <v>304</v>
      </c>
      <c r="L49" s="24">
        <v>174</v>
      </c>
      <c r="M49" s="24">
        <v>5</v>
      </c>
      <c r="N49" s="24">
        <v>10</v>
      </c>
      <c r="O49" s="24">
        <v>12</v>
      </c>
      <c r="P49" s="24">
        <v>85</v>
      </c>
    </row>
    <row r="50" spans="1:16">
      <c r="A50" s="23" t="s">
        <v>161</v>
      </c>
      <c r="B50" s="24">
        <v>443</v>
      </c>
      <c r="C50" s="24">
        <v>247</v>
      </c>
      <c r="D50" s="24">
        <v>99</v>
      </c>
      <c r="E50" s="24">
        <v>13</v>
      </c>
      <c r="F50" s="24">
        <v>3</v>
      </c>
      <c r="G50" s="24">
        <v>13</v>
      </c>
      <c r="H50" s="24">
        <v>234</v>
      </c>
      <c r="I50" s="24">
        <v>143</v>
      </c>
      <c r="J50" s="24">
        <v>94</v>
      </c>
      <c r="K50" s="24">
        <v>99</v>
      </c>
      <c r="L50" s="24">
        <v>55</v>
      </c>
      <c r="M50" s="24">
        <v>2</v>
      </c>
      <c r="N50" s="24">
        <v>4</v>
      </c>
      <c r="O50" s="24">
        <v>3</v>
      </c>
      <c r="P50" s="24">
        <v>31</v>
      </c>
    </row>
    <row r="51" spans="1:16">
      <c r="A51" s="23" t="s">
        <v>162</v>
      </c>
      <c r="B51" s="24">
        <v>1237</v>
      </c>
      <c r="C51" s="24">
        <v>703</v>
      </c>
      <c r="D51" s="24">
        <v>251</v>
      </c>
      <c r="E51" s="24">
        <v>55</v>
      </c>
      <c r="F51" s="24">
        <v>10</v>
      </c>
      <c r="G51" s="24">
        <v>36</v>
      </c>
      <c r="H51" s="24">
        <v>638</v>
      </c>
      <c r="I51" s="24">
        <v>349</v>
      </c>
      <c r="J51" s="24">
        <v>283</v>
      </c>
      <c r="K51" s="24">
        <v>310</v>
      </c>
      <c r="L51" s="24">
        <v>163</v>
      </c>
      <c r="M51" s="24">
        <v>3</v>
      </c>
      <c r="N51" s="24">
        <v>11</v>
      </c>
      <c r="O51" s="24">
        <v>9</v>
      </c>
      <c r="P51" s="24">
        <v>71</v>
      </c>
    </row>
    <row r="52" spans="1:16">
      <c r="A52" s="23" t="s">
        <v>152</v>
      </c>
      <c r="B52" s="24">
        <v>81</v>
      </c>
      <c r="C52" s="24">
        <v>44</v>
      </c>
      <c r="D52" s="24">
        <v>15</v>
      </c>
      <c r="E52" s="24">
        <v>2</v>
      </c>
      <c r="F52" s="24">
        <v>0</v>
      </c>
      <c r="G52" s="24">
        <v>0</v>
      </c>
      <c r="H52" s="24">
        <v>44</v>
      </c>
      <c r="I52" s="24">
        <v>24</v>
      </c>
      <c r="J52" s="24">
        <v>12</v>
      </c>
      <c r="K52" s="24">
        <v>16</v>
      </c>
      <c r="L52" s="24">
        <v>7</v>
      </c>
      <c r="M52" s="24">
        <v>0</v>
      </c>
      <c r="N52" s="24">
        <v>0</v>
      </c>
      <c r="O52" s="24">
        <v>4</v>
      </c>
      <c r="P52" s="24">
        <v>3</v>
      </c>
    </row>
    <row r="53" spans="1:16">
      <c r="A53" s="23" t="s">
        <v>163</v>
      </c>
      <c r="B53" s="24">
        <v>67</v>
      </c>
      <c r="C53" s="24">
        <v>26</v>
      </c>
      <c r="D53" s="24">
        <v>11</v>
      </c>
      <c r="E53" s="24">
        <v>2</v>
      </c>
      <c r="F53" s="24">
        <v>1</v>
      </c>
      <c r="G53" s="24">
        <v>1</v>
      </c>
      <c r="H53" s="24">
        <v>27</v>
      </c>
      <c r="I53" s="24">
        <v>9</v>
      </c>
      <c r="J53" s="24">
        <v>11</v>
      </c>
      <c r="K53" s="24">
        <v>15</v>
      </c>
      <c r="L53" s="24">
        <v>4</v>
      </c>
      <c r="M53" s="24">
        <v>0</v>
      </c>
      <c r="N53" s="24">
        <v>0</v>
      </c>
      <c r="O53" s="24">
        <v>0</v>
      </c>
      <c r="P53" s="24">
        <v>10</v>
      </c>
    </row>
    <row r="54" spans="1:16">
      <c r="A54" s="23" t="s">
        <v>128</v>
      </c>
      <c r="B54" s="24">
        <v>52</v>
      </c>
      <c r="C54" s="24">
        <v>25</v>
      </c>
      <c r="D54" s="24">
        <v>7</v>
      </c>
      <c r="E54" s="24">
        <v>3</v>
      </c>
      <c r="F54" s="24">
        <v>2</v>
      </c>
      <c r="G54" s="24">
        <v>0</v>
      </c>
      <c r="H54" s="24">
        <v>18</v>
      </c>
      <c r="I54" s="24">
        <v>10</v>
      </c>
      <c r="J54" s="24">
        <v>12</v>
      </c>
      <c r="K54" s="24">
        <v>8</v>
      </c>
      <c r="L54" s="24">
        <v>8</v>
      </c>
      <c r="M54" s="24">
        <v>0</v>
      </c>
      <c r="N54" s="24">
        <v>4</v>
      </c>
      <c r="O54" s="24">
        <v>2</v>
      </c>
      <c r="P54" s="24">
        <v>9</v>
      </c>
    </row>
    <row r="55" spans="1:16">
      <c r="A55" s="8" t="s">
        <v>164</v>
      </c>
      <c r="B55" s="8"/>
      <c r="C55" s="8"/>
      <c r="D55" s="8"/>
      <c r="E55" s="8"/>
      <c r="F55" s="8"/>
      <c r="G55" s="8"/>
      <c r="H55" s="8"/>
      <c r="I55" s="8"/>
      <c r="J55" s="8"/>
      <c r="K55" s="8"/>
      <c r="L55" s="8"/>
      <c r="M55" s="8"/>
      <c r="N55" s="8"/>
      <c r="O55" s="8"/>
      <c r="P55" s="8"/>
    </row>
    <row r="56" spans="1:16">
      <c r="A56" s="23" t="s">
        <v>165</v>
      </c>
      <c r="B56" s="24">
        <v>209</v>
      </c>
      <c r="C56" s="24">
        <v>105</v>
      </c>
      <c r="D56" s="24">
        <v>47</v>
      </c>
      <c r="E56" s="24">
        <v>7</v>
      </c>
      <c r="F56" s="24">
        <v>3</v>
      </c>
      <c r="G56" s="24">
        <v>11</v>
      </c>
      <c r="H56" s="24">
        <v>121</v>
      </c>
      <c r="I56" s="24">
        <v>47</v>
      </c>
      <c r="J56" s="24">
        <v>42</v>
      </c>
      <c r="K56" s="24">
        <v>54</v>
      </c>
      <c r="L56" s="24">
        <v>19</v>
      </c>
      <c r="M56" s="24">
        <v>0</v>
      </c>
      <c r="N56" s="24">
        <v>4</v>
      </c>
      <c r="O56" s="24">
        <v>0</v>
      </c>
      <c r="P56" s="24">
        <v>16</v>
      </c>
    </row>
    <row r="57" spans="1:16">
      <c r="A57" s="23" t="s">
        <v>166</v>
      </c>
      <c r="B57" s="24">
        <v>1043</v>
      </c>
      <c r="C57" s="24">
        <v>574</v>
      </c>
      <c r="D57" s="24">
        <v>221</v>
      </c>
      <c r="E57" s="24">
        <v>51</v>
      </c>
      <c r="F57" s="24">
        <v>7</v>
      </c>
      <c r="G57" s="24">
        <v>27</v>
      </c>
      <c r="H57" s="24">
        <v>563</v>
      </c>
      <c r="I57" s="24">
        <v>284</v>
      </c>
      <c r="J57" s="24">
        <v>228</v>
      </c>
      <c r="K57" s="24">
        <v>236</v>
      </c>
      <c r="L57" s="24">
        <v>129</v>
      </c>
      <c r="M57" s="24">
        <v>2</v>
      </c>
      <c r="N57" s="24">
        <v>4</v>
      </c>
      <c r="O57" s="24">
        <v>5</v>
      </c>
      <c r="P57" s="24">
        <v>63</v>
      </c>
    </row>
    <row r="58" spans="1:16">
      <c r="A58" s="23" t="s">
        <v>167</v>
      </c>
      <c r="B58" s="24">
        <v>963</v>
      </c>
      <c r="C58" s="24">
        <v>476</v>
      </c>
      <c r="D58" s="24">
        <v>168</v>
      </c>
      <c r="E58" s="24">
        <v>43</v>
      </c>
      <c r="F58" s="24">
        <v>11</v>
      </c>
      <c r="G58" s="24">
        <v>21</v>
      </c>
      <c r="H58" s="24">
        <v>422</v>
      </c>
      <c r="I58" s="24">
        <v>273</v>
      </c>
      <c r="J58" s="24">
        <v>200</v>
      </c>
      <c r="K58" s="24">
        <v>195</v>
      </c>
      <c r="L58" s="24">
        <v>119</v>
      </c>
      <c r="M58" s="24">
        <v>3</v>
      </c>
      <c r="N58" s="24">
        <v>8</v>
      </c>
      <c r="O58" s="24">
        <v>17</v>
      </c>
      <c r="P58" s="24">
        <v>71</v>
      </c>
    </row>
    <row r="59" spans="1:16">
      <c r="A59" s="23" t="s">
        <v>168</v>
      </c>
      <c r="B59" s="24">
        <v>338</v>
      </c>
      <c r="C59" s="24">
        <v>143</v>
      </c>
      <c r="D59" s="24">
        <v>71</v>
      </c>
      <c r="E59" s="24">
        <v>13</v>
      </c>
      <c r="F59" s="24">
        <v>3</v>
      </c>
      <c r="G59" s="24">
        <v>5</v>
      </c>
      <c r="H59" s="24">
        <v>109</v>
      </c>
      <c r="I59" s="24">
        <v>87</v>
      </c>
      <c r="J59" s="24">
        <v>63</v>
      </c>
      <c r="K59" s="24">
        <v>61</v>
      </c>
      <c r="L59" s="24">
        <v>37</v>
      </c>
      <c r="M59" s="24">
        <v>1</v>
      </c>
      <c r="N59" s="24">
        <v>22</v>
      </c>
      <c r="O59" s="24">
        <v>12</v>
      </c>
      <c r="P59" s="24">
        <v>24</v>
      </c>
    </row>
    <row r="60" spans="1:16">
      <c r="A60" s="23" t="s">
        <v>169</v>
      </c>
      <c r="B60" s="24">
        <v>94</v>
      </c>
      <c r="C60" s="24">
        <v>34</v>
      </c>
      <c r="D60" s="24">
        <v>12</v>
      </c>
      <c r="E60" s="24">
        <v>2</v>
      </c>
      <c r="F60" s="24">
        <v>1</v>
      </c>
      <c r="G60" s="24">
        <v>3</v>
      </c>
      <c r="H60" s="24">
        <v>25</v>
      </c>
      <c r="I60" s="24">
        <v>30</v>
      </c>
      <c r="J60" s="24">
        <v>12</v>
      </c>
      <c r="K60" s="24">
        <v>13</v>
      </c>
      <c r="L60" s="24">
        <v>12</v>
      </c>
      <c r="M60" s="24">
        <v>0</v>
      </c>
      <c r="N60" s="24">
        <v>4</v>
      </c>
      <c r="O60" s="24">
        <v>5</v>
      </c>
      <c r="P60" s="24">
        <v>10</v>
      </c>
    </row>
    <row r="61" spans="1:16">
      <c r="A61" s="23" t="s">
        <v>128</v>
      </c>
      <c r="B61" s="24">
        <v>30</v>
      </c>
      <c r="C61" s="24">
        <v>9</v>
      </c>
      <c r="D61" s="24">
        <v>4</v>
      </c>
      <c r="E61" s="24">
        <v>0</v>
      </c>
      <c r="F61" s="24">
        <v>0</v>
      </c>
      <c r="G61" s="24">
        <v>1</v>
      </c>
      <c r="H61" s="24">
        <v>8</v>
      </c>
      <c r="I61" s="24">
        <v>4</v>
      </c>
      <c r="J61" s="24">
        <v>5</v>
      </c>
      <c r="K61" s="24">
        <v>4</v>
      </c>
      <c r="L61" s="24">
        <v>3</v>
      </c>
      <c r="M61" s="24">
        <v>0</v>
      </c>
      <c r="N61" s="24">
        <v>0</v>
      </c>
      <c r="O61" s="24">
        <v>0</v>
      </c>
      <c r="P61" s="24">
        <v>9</v>
      </c>
    </row>
    <row r="62" spans="1:16">
      <c r="A62" s="8" t="s">
        <v>170</v>
      </c>
      <c r="B62" s="8"/>
      <c r="C62" s="8"/>
      <c r="D62" s="8"/>
      <c r="E62" s="8"/>
      <c r="F62" s="8"/>
      <c r="G62" s="8"/>
      <c r="H62" s="8"/>
      <c r="I62" s="8"/>
      <c r="J62" s="8"/>
      <c r="K62" s="8"/>
      <c r="L62" s="8"/>
      <c r="M62" s="8"/>
      <c r="N62" s="8"/>
      <c r="O62" s="8"/>
      <c r="P62" s="8"/>
    </row>
    <row r="63" spans="1:16">
      <c r="A63" s="23" t="s">
        <v>171</v>
      </c>
      <c r="B63" s="24">
        <v>386</v>
      </c>
      <c r="C63" s="24">
        <v>181</v>
      </c>
      <c r="D63" s="24">
        <v>81</v>
      </c>
      <c r="E63" s="24">
        <v>18</v>
      </c>
      <c r="F63" s="24">
        <v>4</v>
      </c>
      <c r="G63" s="24">
        <v>10</v>
      </c>
      <c r="H63" s="24">
        <v>157</v>
      </c>
      <c r="I63" s="24">
        <v>86</v>
      </c>
      <c r="J63" s="24">
        <v>84</v>
      </c>
      <c r="K63" s="24">
        <v>77</v>
      </c>
      <c r="L63" s="24">
        <v>63</v>
      </c>
      <c r="M63" s="24">
        <v>4</v>
      </c>
      <c r="N63" s="24">
        <v>7</v>
      </c>
      <c r="O63" s="24">
        <v>7</v>
      </c>
      <c r="P63" s="24">
        <v>30</v>
      </c>
    </row>
    <row r="64" spans="1:16">
      <c r="A64" s="23" t="s">
        <v>172</v>
      </c>
      <c r="B64" s="24">
        <v>919</v>
      </c>
      <c r="C64" s="24">
        <v>471</v>
      </c>
      <c r="D64" s="24">
        <v>167</v>
      </c>
      <c r="E64" s="24">
        <v>51</v>
      </c>
      <c r="F64" s="24">
        <v>7</v>
      </c>
      <c r="G64" s="24">
        <v>22</v>
      </c>
      <c r="H64" s="24">
        <v>433</v>
      </c>
      <c r="I64" s="24">
        <v>230</v>
      </c>
      <c r="J64" s="24">
        <v>224</v>
      </c>
      <c r="K64" s="24">
        <v>205</v>
      </c>
      <c r="L64" s="24">
        <v>118</v>
      </c>
      <c r="M64" s="24">
        <v>1</v>
      </c>
      <c r="N64" s="24">
        <v>12</v>
      </c>
      <c r="O64" s="24">
        <v>9</v>
      </c>
      <c r="P64" s="24">
        <v>63</v>
      </c>
    </row>
    <row r="65" spans="1:16">
      <c r="A65" s="23" t="s">
        <v>173</v>
      </c>
      <c r="B65" s="24">
        <v>978</v>
      </c>
      <c r="C65" s="24">
        <v>507</v>
      </c>
      <c r="D65" s="24">
        <v>194</v>
      </c>
      <c r="E65" s="24">
        <v>35</v>
      </c>
      <c r="F65" s="24">
        <v>8</v>
      </c>
      <c r="G65" s="24">
        <v>28</v>
      </c>
      <c r="H65" s="24">
        <v>477</v>
      </c>
      <c r="I65" s="24">
        <v>288</v>
      </c>
      <c r="J65" s="24">
        <v>180</v>
      </c>
      <c r="K65" s="24">
        <v>216</v>
      </c>
      <c r="L65" s="24">
        <v>100</v>
      </c>
      <c r="M65" s="24">
        <v>1</v>
      </c>
      <c r="N65" s="24">
        <v>15</v>
      </c>
      <c r="O65" s="24">
        <v>17</v>
      </c>
      <c r="P65" s="24">
        <v>66</v>
      </c>
    </row>
    <row r="66" spans="1:16">
      <c r="A66" s="23" t="s">
        <v>174</v>
      </c>
      <c r="B66" s="24">
        <v>347</v>
      </c>
      <c r="C66" s="24">
        <v>166</v>
      </c>
      <c r="D66" s="24">
        <v>72</v>
      </c>
      <c r="E66" s="24">
        <v>11</v>
      </c>
      <c r="F66" s="24">
        <v>6</v>
      </c>
      <c r="G66" s="24">
        <v>7</v>
      </c>
      <c r="H66" s="24">
        <v>171</v>
      </c>
      <c r="I66" s="24">
        <v>113</v>
      </c>
      <c r="J66" s="24">
        <v>55</v>
      </c>
      <c r="K66" s="24">
        <v>60</v>
      </c>
      <c r="L66" s="24">
        <v>33</v>
      </c>
      <c r="M66" s="24">
        <v>0</v>
      </c>
      <c r="N66" s="24">
        <v>7</v>
      </c>
      <c r="O66" s="24">
        <v>6</v>
      </c>
      <c r="P66" s="24">
        <v>21</v>
      </c>
    </row>
    <row r="67" spans="1:16">
      <c r="A67" s="23" t="s">
        <v>128</v>
      </c>
      <c r="B67" s="24">
        <v>47</v>
      </c>
      <c r="C67" s="24">
        <v>16</v>
      </c>
      <c r="D67" s="24">
        <v>9</v>
      </c>
      <c r="E67" s="24">
        <v>1</v>
      </c>
      <c r="F67" s="24">
        <v>0</v>
      </c>
      <c r="G67" s="24">
        <v>1</v>
      </c>
      <c r="H67" s="24">
        <v>10</v>
      </c>
      <c r="I67" s="24">
        <v>8</v>
      </c>
      <c r="J67" s="24">
        <v>7</v>
      </c>
      <c r="K67" s="24">
        <v>5</v>
      </c>
      <c r="L67" s="24">
        <v>5</v>
      </c>
      <c r="M67" s="24">
        <v>0</v>
      </c>
      <c r="N67" s="24">
        <v>1</v>
      </c>
      <c r="O67" s="24">
        <v>0</v>
      </c>
      <c r="P67" s="24">
        <v>13</v>
      </c>
    </row>
    <row r="68" spans="1:16">
      <c r="A68" s="8" t="s">
        <v>175</v>
      </c>
      <c r="B68" s="8"/>
      <c r="C68" s="8"/>
      <c r="D68" s="8"/>
      <c r="E68" s="8"/>
      <c r="F68" s="8"/>
      <c r="G68" s="8"/>
      <c r="H68" s="8"/>
      <c r="I68" s="8"/>
      <c r="J68" s="8"/>
      <c r="K68" s="8"/>
      <c r="L68" s="8"/>
      <c r="M68" s="8"/>
      <c r="N68" s="8"/>
      <c r="O68" s="8"/>
      <c r="P68" s="8"/>
    </row>
    <row r="69" spans="1:16">
      <c r="A69" s="23" t="s">
        <v>176</v>
      </c>
      <c r="B69" s="24">
        <v>425</v>
      </c>
      <c r="C69" s="24">
        <v>263</v>
      </c>
      <c r="D69" s="24">
        <v>86</v>
      </c>
      <c r="E69" s="24">
        <v>22</v>
      </c>
      <c r="F69" s="24">
        <v>5</v>
      </c>
      <c r="G69" s="24">
        <v>15</v>
      </c>
      <c r="H69" s="24">
        <v>233</v>
      </c>
      <c r="I69" s="24">
        <v>111</v>
      </c>
      <c r="J69" s="24">
        <v>110</v>
      </c>
      <c r="K69" s="24">
        <v>127</v>
      </c>
      <c r="L69" s="24">
        <v>49</v>
      </c>
      <c r="M69" s="24">
        <v>0</v>
      </c>
      <c r="N69" s="24">
        <v>3</v>
      </c>
      <c r="O69" s="24">
        <v>2</v>
      </c>
      <c r="P69" s="24">
        <v>16</v>
      </c>
    </row>
    <row r="70" spans="1:16">
      <c r="A70" s="23" t="s">
        <v>177</v>
      </c>
      <c r="B70" s="24">
        <v>811</v>
      </c>
      <c r="C70" s="24">
        <v>483</v>
      </c>
      <c r="D70" s="24">
        <v>199</v>
      </c>
      <c r="E70" s="24">
        <v>36</v>
      </c>
      <c r="F70" s="24">
        <v>3</v>
      </c>
      <c r="G70" s="24">
        <v>22</v>
      </c>
      <c r="H70" s="24">
        <v>470</v>
      </c>
      <c r="I70" s="24">
        <v>199</v>
      </c>
      <c r="J70" s="24">
        <v>205</v>
      </c>
      <c r="K70" s="24">
        <v>219</v>
      </c>
      <c r="L70" s="24">
        <v>87</v>
      </c>
      <c r="M70" s="24">
        <v>1</v>
      </c>
      <c r="N70" s="24">
        <v>0</v>
      </c>
      <c r="O70" s="24">
        <v>3</v>
      </c>
      <c r="P70" s="24">
        <v>50</v>
      </c>
    </row>
    <row r="71" spans="1:16">
      <c r="A71" s="23" t="s">
        <v>178</v>
      </c>
      <c r="B71" s="24">
        <v>207</v>
      </c>
      <c r="C71" s="24">
        <v>115</v>
      </c>
      <c r="D71" s="24">
        <v>55</v>
      </c>
      <c r="E71" s="24">
        <v>14</v>
      </c>
      <c r="F71" s="24">
        <v>2</v>
      </c>
      <c r="G71" s="24">
        <v>9</v>
      </c>
      <c r="H71" s="24">
        <v>138</v>
      </c>
      <c r="I71" s="24">
        <v>55</v>
      </c>
      <c r="J71" s="24">
        <v>39</v>
      </c>
      <c r="K71" s="24">
        <v>44</v>
      </c>
      <c r="L71" s="24">
        <v>15</v>
      </c>
      <c r="M71" s="24">
        <v>4</v>
      </c>
      <c r="N71" s="24">
        <v>1</v>
      </c>
      <c r="O71" s="24">
        <v>1</v>
      </c>
      <c r="P71" s="24">
        <v>8</v>
      </c>
    </row>
    <row r="72" spans="1:16">
      <c r="A72" s="23" t="s">
        <v>179</v>
      </c>
      <c r="B72" s="24">
        <v>154</v>
      </c>
      <c r="C72" s="24">
        <v>105</v>
      </c>
      <c r="D72" s="24">
        <v>49</v>
      </c>
      <c r="E72" s="24">
        <v>9</v>
      </c>
      <c r="F72" s="24">
        <v>1</v>
      </c>
      <c r="G72" s="24">
        <v>7</v>
      </c>
      <c r="H72" s="24">
        <v>99</v>
      </c>
      <c r="I72" s="24">
        <v>40</v>
      </c>
      <c r="J72" s="24">
        <v>32</v>
      </c>
      <c r="K72" s="24">
        <v>39</v>
      </c>
      <c r="L72" s="24">
        <v>14</v>
      </c>
      <c r="M72" s="24">
        <v>0</v>
      </c>
      <c r="N72" s="24">
        <v>2</v>
      </c>
      <c r="O72" s="24">
        <v>1</v>
      </c>
      <c r="P72" s="24">
        <v>5</v>
      </c>
    </row>
    <row r="73" spans="1:16">
      <c r="A73" s="23" t="s">
        <v>180</v>
      </c>
      <c r="B73" s="24">
        <v>318</v>
      </c>
      <c r="C73" s="24">
        <v>185</v>
      </c>
      <c r="D73" s="24">
        <v>93</v>
      </c>
      <c r="E73" s="24">
        <v>11</v>
      </c>
      <c r="F73" s="24">
        <v>1</v>
      </c>
      <c r="G73" s="24">
        <v>10</v>
      </c>
      <c r="H73" s="24">
        <v>223</v>
      </c>
      <c r="I73" s="24">
        <v>79</v>
      </c>
      <c r="J73" s="24">
        <v>54</v>
      </c>
      <c r="K73" s="24">
        <v>58</v>
      </c>
      <c r="L73" s="24">
        <v>29</v>
      </c>
      <c r="M73" s="24">
        <v>2</v>
      </c>
      <c r="N73" s="24">
        <v>0</v>
      </c>
      <c r="O73" s="24">
        <v>0</v>
      </c>
      <c r="P73" s="24">
        <v>17</v>
      </c>
    </row>
    <row r="74" spans="1:16">
      <c r="A74" s="23" t="s">
        <v>181</v>
      </c>
      <c r="B74" s="24">
        <v>203</v>
      </c>
      <c r="C74" s="24">
        <v>127</v>
      </c>
      <c r="D74" s="24">
        <v>60</v>
      </c>
      <c r="E74" s="24">
        <v>12</v>
      </c>
      <c r="F74" s="24">
        <v>1</v>
      </c>
      <c r="G74" s="24">
        <v>8</v>
      </c>
      <c r="H74" s="24">
        <v>124</v>
      </c>
      <c r="I74" s="24">
        <v>46</v>
      </c>
      <c r="J74" s="24">
        <v>42</v>
      </c>
      <c r="K74" s="24">
        <v>48</v>
      </c>
      <c r="L74" s="24">
        <v>23</v>
      </c>
      <c r="M74" s="24">
        <v>0</v>
      </c>
      <c r="N74" s="24">
        <v>0</v>
      </c>
      <c r="O74" s="24">
        <v>2</v>
      </c>
      <c r="P74" s="24">
        <v>16</v>
      </c>
    </row>
    <row r="75" spans="1:16">
      <c r="A75" s="23" t="s">
        <v>182</v>
      </c>
      <c r="B75" s="24">
        <v>79</v>
      </c>
      <c r="C75" s="24">
        <v>41</v>
      </c>
      <c r="D75" s="24">
        <v>19</v>
      </c>
      <c r="E75" s="24">
        <v>3</v>
      </c>
      <c r="F75" s="24">
        <v>0</v>
      </c>
      <c r="G75" s="24">
        <v>3</v>
      </c>
      <c r="H75" s="24">
        <v>43</v>
      </c>
      <c r="I75" s="24">
        <v>28</v>
      </c>
      <c r="J75" s="24">
        <v>11</v>
      </c>
      <c r="K75" s="24">
        <v>13</v>
      </c>
      <c r="L75" s="24">
        <v>6</v>
      </c>
      <c r="M75" s="24">
        <v>0</v>
      </c>
      <c r="N75" s="24">
        <v>2</v>
      </c>
      <c r="O75" s="24">
        <v>2</v>
      </c>
      <c r="P75" s="24">
        <v>4</v>
      </c>
    </row>
    <row r="76" spans="1:16">
      <c r="A76" s="23" t="s">
        <v>183</v>
      </c>
      <c r="B76" s="24">
        <v>68</v>
      </c>
      <c r="C76" s="24">
        <v>38</v>
      </c>
      <c r="D76" s="24">
        <v>14</v>
      </c>
      <c r="E76" s="24">
        <v>1</v>
      </c>
      <c r="F76" s="24">
        <v>0</v>
      </c>
      <c r="G76" s="24">
        <v>2</v>
      </c>
      <c r="H76" s="24">
        <v>45</v>
      </c>
      <c r="I76" s="24">
        <v>23</v>
      </c>
      <c r="J76" s="24">
        <v>14</v>
      </c>
      <c r="K76" s="24">
        <v>20</v>
      </c>
      <c r="L76" s="24">
        <v>5</v>
      </c>
      <c r="M76" s="24">
        <v>0</v>
      </c>
      <c r="N76" s="24">
        <v>0</v>
      </c>
      <c r="O76" s="24">
        <v>0</v>
      </c>
      <c r="P76" s="24">
        <v>4</v>
      </c>
    </row>
    <row r="77" spans="1:16">
      <c r="A77" s="23" t="s">
        <v>184</v>
      </c>
      <c r="B77" s="24">
        <v>586</v>
      </c>
      <c r="C77" s="24">
        <v>317</v>
      </c>
      <c r="D77" s="24">
        <v>131</v>
      </c>
      <c r="E77" s="24">
        <v>24</v>
      </c>
      <c r="F77" s="24">
        <v>2</v>
      </c>
      <c r="G77" s="24">
        <v>24</v>
      </c>
      <c r="H77" s="24">
        <v>358</v>
      </c>
      <c r="I77" s="24">
        <v>157</v>
      </c>
      <c r="J77" s="24">
        <v>105</v>
      </c>
      <c r="K77" s="24">
        <v>105</v>
      </c>
      <c r="L77" s="24">
        <v>53</v>
      </c>
      <c r="M77" s="24">
        <v>2</v>
      </c>
      <c r="N77" s="24">
        <v>3</v>
      </c>
      <c r="O77" s="24">
        <v>6</v>
      </c>
      <c r="P77" s="24">
        <v>41</v>
      </c>
    </row>
    <row r="78" spans="1:16">
      <c r="A78" s="23" t="s">
        <v>185</v>
      </c>
      <c r="B78" s="24">
        <v>276</v>
      </c>
      <c r="C78" s="24">
        <v>151</v>
      </c>
      <c r="D78" s="24">
        <v>62</v>
      </c>
      <c r="E78" s="24">
        <v>14</v>
      </c>
      <c r="F78" s="24">
        <v>0</v>
      </c>
      <c r="G78" s="24">
        <v>13</v>
      </c>
      <c r="H78" s="24">
        <v>177</v>
      </c>
      <c r="I78" s="24">
        <v>67</v>
      </c>
      <c r="J78" s="24">
        <v>49</v>
      </c>
      <c r="K78" s="24">
        <v>46</v>
      </c>
      <c r="L78" s="24">
        <v>17</v>
      </c>
      <c r="M78" s="24">
        <v>0</v>
      </c>
      <c r="N78" s="24">
        <v>0</v>
      </c>
      <c r="O78" s="24">
        <v>3</v>
      </c>
      <c r="P78" s="24">
        <v>23</v>
      </c>
    </row>
    <row r="79" spans="1:16">
      <c r="A79" s="23" t="s">
        <v>152</v>
      </c>
      <c r="B79" s="24">
        <v>197</v>
      </c>
      <c r="C79" s="24">
        <v>93</v>
      </c>
      <c r="D79" s="24">
        <v>40</v>
      </c>
      <c r="E79" s="24">
        <v>8</v>
      </c>
      <c r="F79" s="24">
        <v>3</v>
      </c>
      <c r="G79" s="24">
        <v>5</v>
      </c>
      <c r="H79" s="24">
        <v>91</v>
      </c>
      <c r="I79" s="24">
        <v>44</v>
      </c>
      <c r="J79" s="24">
        <v>33</v>
      </c>
      <c r="K79" s="24">
        <v>41</v>
      </c>
      <c r="L79" s="24">
        <v>28</v>
      </c>
      <c r="M79" s="24">
        <v>0</v>
      </c>
      <c r="N79" s="24">
        <v>3</v>
      </c>
      <c r="O79" s="24">
        <v>5</v>
      </c>
      <c r="P79" s="24">
        <v>15</v>
      </c>
    </row>
    <row r="80" spans="1:16">
      <c r="A80" s="23" t="s">
        <v>186</v>
      </c>
      <c r="B80" s="24">
        <v>944</v>
      </c>
      <c r="C80" s="24">
        <v>405</v>
      </c>
      <c r="D80" s="24">
        <v>152</v>
      </c>
      <c r="E80" s="24">
        <v>39</v>
      </c>
      <c r="F80" s="24">
        <v>10</v>
      </c>
      <c r="G80" s="24">
        <v>20</v>
      </c>
      <c r="H80" s="24">
        <v>308</v>
      </c>
      <c r="I80" s="24">
        <v>281</v>
      </c>
      <c r="J80" s="24">
        <v>191</v>
      </c>
      <c r="K80" s="24">
        <v>176</v>
      </c>
      <c r="L80" s="24">
        <v>135</v>
      </c>
      <c r="M80" s="24">
        <v>1</v>
      </c>
      <c r="N80" s="24">
        <v>29</v>
      </c>
      <c r="O80" s="24">
        <v>22</v>
      </c>
      <c r="P80" s="24">
        <v>80</v>
      </c>
    </row>
    <row r="81" spans="1:16">
      <c r="A81" s="23" t="s">
        <v>128</v>
      </c>
      <c r="B81" s="24">
        <v>41</v>
      </c>
      <c r="C81" s="24">
        <v>18</v>
      </c>
      <c r="D81" s="24">
        <v>6</v>
      </c>
      <c r="E81" s="24">
        <v>1</v>
      </c>
      <c r="F81" s="24">
        <v>0</v>
      </c>
      <c r="G81" s="24">
        <v>0</v>
      </c>
      <c r="H81" s="24">
        <v>13</v>
      </c>
      <c r="I81" s="24">
        <v>13</v>
      </c>
      <c r="J81" s="24">
        <v>6</v>
      </c>
      <c r="K81" s="24">
        <v>2</v>
      </c>
      <c r="L81" s="24">
        <v>3</v>
      </c>
      <c r="M81" s="24">
        <v>0</v>
      </c>
      <c r="N81" s="24">
        <v>2</v>
      </c>
      <c r="O81" s="24">
        <v>0</v>
      </c>
      <c r="P81" s="24">
        <v>9</v>
      </c>
    </row>
    <row r="82" spans="1:16">
      <c r="A82" s="8" t="s">
        <v>187</v>
      </c>
      <c r="B82" s="8"/>
      <c r="C82" s="8"/>
      <c r="D82" s="8"/>
      <c r="E82" s="8"/>
      <c r="F82" s="8"/>
      <c r="G82" s="8"/>
      <c r="H82" s="8"/>
      <c r="I82" s="8"/>
      <c r="J82" s="8"/>
      <c r="K82" s="8"/>
      <c r="L82" s="8"/>
      <c r="M82" s="8"/>
      <c r="N82" s="8"/>
      <c r="O82" s="8"/>
      <c r="P82" s="8"/>
    </row>
    <row r="83" spans="1:16">
      <c r="A83" s="23" t="s">
        <v>188</v>
      </c>
      <c r="B83" s="24">
        <v>2041</v>
      </c>
      <c r="C83" s="24">
        <v>1000</v>
      </c>
      <c r="D83" s="24">
        <v>390</v>
      </c>
      <c r="E83" s="24">
        <v>83</v>
      </c>
      <c r="F83" s="24">
        <v>19</v>
      </c>
      <c r="G83" s="24">
        <v>58</v>
      </c>
      <c r="H83" s="24">
        <v>1070</v>
      </c>
      <c r="I83" s="24">
        <v>617</v>
      </c>
      <c r="J83" s="24">
        <v>339</v>
      </c>
      <c r="K83" s="24">
        <v>358</v>
      </c>
      <c r="L83" s="24">
        <v>226</v>
      </c>
      <c r="M83" s="24">
        <v>5</v>
      </c>
      <c r="N83" s="24">
        <v>27</v>
      </c>
      <c r="O83" s="24">
        <v>27</v>
      </c>
      <c r="P83" s="24">
        <v>134</v>
      </c>
    </row>
    <row r="84" spans="1:16">
      <c r="A84" s="23" t="s">
        <v>189</v>
      </c>
      <c r="B84" s="24">
        <v>221</v>
      </c>
      <c r="C84" s="24">
        <v>150</v>
      </c>
      <c r="D84" s="24">
        <v>42</v>
      </c>
      <c r="E84" s="24">
        <v>17</v>
      </c>
      <c r="F84" s="24">
        <v>3</v>
      </c>
      <c r="G84" s="24">
        <v>2</v>
      </c>
      <c r="H84" s="24">
        <v>73</v>
      </c>
      <c r="I84" s="24">
        <v>35</v>
      </c>
      <c r="J84" s="24">
        <v>86</v>
      </c>
      <c r="K84" s="24">
        <v>106</v>
      </c>
      <c r="L84" s="24">
        <v>37</v>
      </c>
      <c r="M84" s="24">
        <v>1</v>
      </c>
      <c r="N84" s="24">
        <v>5</v>
      </c>
      <c r="O84" s="24">
        <v>3</v>
      </c>
      <c r="P84" s="24">
        <v>16</v>
      </c>
    </row>
    <row r="85" spans="1:16">
      <c r="A85" s="23" t="s">
        <v>190</v>
      </c>
      <c r="B85" s="24">
        <v>64</v>
      </c>
      <c r="C85" s="24">
        <v>24</v>
      </c>
      <c r="D85" s="24">
        <v>14</v>
      </c>
      <c r="E85" s="24">
        <v>4</v>
      </c>
      <c r="F85" s="24">
        <v>0</v>
      </c>
      <c r="G85" s="24">
        <v>2</v>
      </c>
      <c r="H85" s="24">
        <v>28</v>
      </c>
      <c r="I85" s="24">
        <v>14</v>
      </c>
      <c r="J85" s="24">
        <v>13</v>
      </c>
      <c r="K85" s="24">
        <v>11</v>
      </c>
      <c r="L85" s="24">
        <v>9</v>
      </c>
      <c r="M85" s="24">
        <v>0</v>
      </c>
      <c r="N85" s="24">
        <v>0</v>
      </c>
      <c r="O85" s="24">
        <v>0</v>
      </c>
      <c r="P85" s="24">
        <v>7</v>
      </c>
    </row>
    <row r="86" spans="1:16">
      <c r="A86" s="23" t="s">
        <v>191</v>
      </c>
      <c r="B86" s="24">
        <v>158</v>
      </c>
      <c r="C86" s="24">
        <v>80</v>
      </c>
      <c r="D86" s="24">
        <v>47</v>
      </c>
      <c r="E86" s="24">
        <v>6</v>
      </c>
      <c r="F86" s="24">
        <v>0</v>
      </c>
      <c r="G86" s="24">
        <v>3</v>
      </c>
      <c r="H86" s="24">
        <v>40</v>
      </c>
      <c r="I86" s="24">
        <v>24</v>
      </c>
      <c r="J86" s="24">
        <v>50</v>
      </c>
      <c r="K86" s="24">
        <v>44</v>
      </c>
      <c r="L86" s="24">
        <v>23</v>
      </c>
      <c r="M86" s="24">
        <v>0</v>
      </c>
      <c r="N86" s="24">
        <v>1</v>
      </c>
      <c r="O86" s="24">
        <v>2</v>
      </c>
      <c r="P86" s="24">
        <v>12</v>
      </c>
    </row>
    <row r="87" spans="1:16">
      <c r="A87" s="23" t="s">
        <v>192</v>
      </c>
      <c r="B87" s="24">
        <v>120</v>
      </c>
      <c r="C87" s="24">
        <v>65</v>
      </c>
      <c r="D87" s="24">
        <v>20</v>
      </c>
      <c r="E87" s="24">
        <v>4</v>
      </c>
      <c r="F87" s="24">
        <v>3</v>
      </c>
      <c r="G87" s="24">
        <v>2</v>
      </c>
      <c r="H87" s="24">
        <v>23</v>
      </c>
      <c r="I87" s="24">
        <v>17</v>
      </c>
      <c r="J87" s="24">
        <v>51</v>
      </c>
      <c r="K87" s="24">
        <v>36</v>
      </c>
      <c r="L87" s="24">
        <v>18</v>
      </c>
      <c r="M87" s="24">
        <v>0</v>
      </c>
      <c r="N87" s="24">
        <v>0</v>
      </c>
      <c r="O87" s="24">
        <v>0</v>
      </c>
      <c r="P87" s="24">
        <v>12</v>
      </c>
    </row>
    <row r="88" spans="1:16">
      <c r="A88" s="23" t="s">
        <v>193</v>
      </c>
      <c r="B88" s="24">
        <v>10</v>
      </c>
      <c r="C88" s="24">
        <v>1</v>
      </c>
      <c r="D88" s="24">
        <v>1</v>
      </c>
      <c r="E88" s="24">
        <v>0</v>
      </c>
      <c r="F88" s="24">
        <v>0</v>
      </c>
      <c r="G88" s="24">
        <v>0</v>
      </c>
      <c r="H88" s="24">
        <v>0</v>
      </c>
      <c r="I88" s="24">
        <v>3</v>
      </c>
      <c r="J88" s="24">
        <v>1</v>
      </c>
      <c r="K88" s="24">
        <v>0</v>
      </c>
      <c r="L88" s="24">
        <v>1</v>
      </c>
      <c r="M88" s="24">
        <v>0</v>
      </c>
      <c r="N88" s="24">
        <v>4</v>
      </c>
      <c r="O88" s="24">
        <v>1</v>
      </c>
      <c r="P88" s="24">
        <v>1</v>
      </c>
    </row>
    <row r="89" spans="1:16">
      <c r="A89" s="23" t="s">
        <v>152</v>
      </c>
      <c r="B89" s="24">
        <v>39</v>
      </c>
      <c r="C89" s="24">
        <v>13</v>
      </c>
      <c r="D89" s="24">
        <v>2</v>
      </c>
      <c r="E89" s="24">
        <v>2</v>
      </c>
      <c r="F89" s="24">
        <v>0</v>
      </c>
      <c r="G89" s="24">
        <v>0</v>
      </c>
      <c r="H89" s="24">
        <v>9</v>
      </c>
      <c r="I89" s="24">
        <v>11</v>
      </c>
      <c r="J89" s="24">
        <v>7</v>
      </c>
      <c r="K89" s="24">
        <v>5</v>
      </c>
      <c r="L89" s="24">
        <v>5</v>
      </c>
      <c r="M89" s="24">
        <v>0</v>
      </c>
      <c r="N89" s="24">
        <v>3</v>
      </c>
      <c r="O89" s="24">
        <v>6</v>
      </c>
      <c r="P89" s="24">
        <v>4</v>
      </c>
    </row>
    <row r="90" spans="1:16">
      <c r="A90" s="23" t="s">
        <v>128</v>
      </c>
      <c r="B90" s="24">
        <v>24</v>
      </c>
      <c r="C90" s="24">
        <v>8</v>
      </c>
      <c r="D90" s="24">
        <v>7</v>
      </c>
      <c r="E90" s="24">
        <v>0</v>
      </c>
      <c r="F90" s="24">
        <v>0</v>
      </c>
      <c r="G90" s="24">
        <v>1</v>
      </c>
      <c r="H90" s="24">
        <v>5</v>
      </c>
      <c r="I90" s="24">
        <v>4</v>
      </c>
      <c r="J90" s="24">
        <v>3</v>
      </c>
      <c r="K90" s="24">
        <v>3</v>
      </c>
      <c r="L90" s="24">
        <v>0</v>
      </c>
      <c r="M90" s="24">
        <v>0</v>
      </c>
      <c r="N90" s="24">
        <v>2</v>
      </c>
      <c r="O90" s="24">
        <v>0</v>
      </c>
      <c r="P90" s="24">
        <v>7</v>
      </c>
    </row>
    <row r="91" spans="1:16">
      <c r="A91" s="8" t="s">
        <v>194</v>
      </c>
      <c r="B91" s="8"/>
      <c r="C91" s="8"/>
      <c r="D91" s="8"/>
      <c r="E91" s="8"/>
      <c r="F91" s="8"/>
      <c r="G91" s="8"/>
      <c r="H91" s="8"/>
      <c r="I91" s="8"/>
      <c r="J91" s="8"/>
      <c r="K91" s="8"/>
      <c r="L91" s="8"/>
      <c r="M91" s="8"/>
      <c r="N91" s="8"/>
      <c r="O91" s="8"/>
      <c r="P91" s="8"/>
    </row>
    <row r="92" spans="1:16">
      <c r="A92" s="23" t="s">
        <v>195</v>
      </c>
      <c r="B92" s="24">
        <v>1341</v>
      </c>
      <c r="C92" s="24">
        <v>1341</v>
      </c>
      <c r="D92" s="24">
        <v>370</v>
      </c>
      <c r="E92" s="24">
        <v>74</v>
      </c>
      <c r="F92" s="24">
        <v>8</v>
      </c>
      <c r="G92" s="24">
        <v>38</v>
      </c>
      <c r="H92" s="24">
        <v>567</v>
      </c>
      <c r="I92" s="24">
        <v>407</v>
      </c>
      <c r="J92" s="24">
        <v>446</v>
      </c>
      <c r="K92" s="24">
        <v>461</v>
      </c>
      <c r="L92" s="24">
        <v>204</v>
      </c>
      <c r="M92" s="24">
        <v>2</v>
      </c>
      <c r="N92" s="24">
        <v>2</v>
      </c>
      <c r="O92" s="24">
        <v>11</v>
      </c>
      <c r="P92" s="24">
        <v>0</v>
      </c>
    </row>
    <row r="93" spans="1:16">
      <c r="A93" s="23" t="s">
        <v>196</v>
      </c>
      <c r="B93" s="24">
        <v>523</v>
      </c>
      <c r="C93" s="24">
        <v>370</v>
      </c>
      <c r="D93" s="24">
        <v>523</v>
      </c>
      <c r="E93" s="24">
        <v>17</v>
      </c>
      <c r="F93" s="24">
        <v>3</v>
      </c>
      <c r="G93" s="24">
        <v>12</v>
      </c>
      <c r="H93" s="24">
        <v>194</v>
      </c>
      <c r="I93" s="24">
        <v>124</v>
      </c>
      <c r="J93" s="24">
        <v>153</v>
      </c>
      <c r="K93" s="24">
        <v>194</v>
      </c>
      <c r="L93" s="24">
        <v>68</v>
      </c>
      <c r="M93" s="24">
        <v>1</v>
      </c>
      <c r="N93" s="24">
        <v>0</v>
      </c>
      <c r="O93" s="24">
        <v>1</v>
      </c>
      <c r="P93" s="24">
        <v>0</v>
      </c>
    </row>
    <row r="94" spans="1:16">
      <c r="A94" s="23" t="s">
        <v>197</v>
      </c>
      <c r="B94" s="24">
        <v>116</v>
      </c>
      <c r="C94" s="24">
        <v>74</v>
      </c>
      <c r="D94" s="24">
        <v>17</v>
      </c>
      <c r="E94" s="24">
        <v>116</v>
      </c>
      <c r="F94" s="24">
        <v>1</v>
      </c>
      <c r="G94" s="24">
        <v>3</v>
      </c>
      <c r="H94" s="24">
        <v>35</v>
      </c>
      <c r="I94" s="24">
        <v>35</v>
      </c>
      <c r="J94" s="24">
        <v>36</v>
      </c>
      <c r="K94" s="24">
        <v>47</v>
      </c>
      <c r="L94" s="24">
        <v>18</v>
      </c>
      <c r="M94" s="24">
        <v>1</v>
      </c>
      <c r="N94" s="24">
        <v>0</v>
      </c>
      <c r="O94" s="24">
        <v>1</v>
      </c>
      <c r="P94" s="24">
        <v>0</v>
      </c>
    </row>
    <row r="95" spans="1:16">
      <c r="A95" s="23" t="s">
        <v>198</v>
      </c>
      <c r="B95" s="24">
        <v>25</v>
      </c>
      <c r="C95" s="24">
        <v>8</v>
      </c>
      <c r="D95" s="24">
        <v>3</v>
      </c>
      <c r="E95" s="24">
        <v>1</v>
      </c>
      <c r="F95" s="24">
        <v>25</v>
      </c>
      <c r="G95" s="24">
        <v>0</v>
      </c>
      <c r="H95" s="24">
        <v>2</v>
      </c>
      <c r="I95" s="24">
        <v>13</v>
      </c>
      <c r="J95" s="24">
        <v>5</v>
      </c>
      <c r="K95" s="24">
        <v>3</v>
      </c>
      <c r="L95" s="24">
        <v>8</v>
      </c>
      <c r="M95" s="24">
        <v>1</v>
      </c>
      <c r="N95" s="24">
        <v>0</v>
      </c>
      <c r="O95" s="24">
        <v>0</v>
      </c>
      <c r="P95" s="24">
        <v>0</v>
      </c>
    </row>
    <row r="96" spans="1:16">
      <c r="A96" s="23" t="s">
        <v>199</v>
      </c>
      <c r="B96" s="24">
        <v>68</v>
      </c>
      <c r="C96" s="24">
        <v>38</v>
      </c>
      <c r="D96" s="24">
        <v>12</v>
      </c>
      <c r="E96" s="24">
        <v>3</v>
      </c>
      <c r="F96" s="24">
        <v>0</v>
      </c>
      <c r="G96" s="24">
        <v>68</v>
      </c>
      <c r="H96" s="24">
        <v>42</v>
      </c>
      <c r="I96" s="24">
        <v>7</v>
      </c>
      <c r="J96" s="24">
        <v>12</v>
      </c>
      <c r="K96" s="24">
        <v>13</v>
      </c>
      <c r="L96" s="24">
        <v>8</v>
      </c>
      <c r="M96" s="24">
        <v>1</v>
      </c>
      <c r="N96" s="24">
        <v>0</v>
      </c>
      <c r="O96" s="24">
        <v>0</v>
      </c>
      <c r="P96" s="24">
        <v>0</v>
      </c>
    </row>
    <row r="97" spans="1:16">
      <c r="A97" s="23" t="s">
        <v>200</v>
      </c>
      <c r="B97" s="24">
        <v>1248</v>
      </c>
      <c r="C97" s="24">
        <v>567</v>
      </c>
      <c r="D97" s="24">
        <v>194</v>
      </c>
      <c r="E97" s="24">
        <v>35</v>
      </c>
      <c r="F97" s="24">
        <v>2</v>
      </c>
      <c r="G97" s="24">
        <v>42</v>
      </c>
      <c r="H97" s="24">
        <v>1248</v>
      </c>
      <c r="I97" s="24">
        <v>203</v>
      </c>
      <c r="J97" s="24">
        <v>105</v>
      </c>
      <c r="K97" s="24">
        <v>182</v>
      </c>
      <c r="L97" s="24">
        <v>45</v>
      </c>
      <c r="M97" s="24">
        <v>1</v>
      </c>
      <c r="N97" s="24">
        <v>0</v>
      </c>
      <c r="O97" s="24">
        <v>1</v>
      </c>
      <c r="P97" s="24">
        <v>0</v>
      </c>
    </row>
    <row r="98" spans="1:16">
      <c r="A98" s="23" t="s">
        <v>201</v>
      </c>
      <c r="B98" s="24">
        <v>725</v>
      </c>
      <c r="C98" s="24">
        <v>407</v>
      </c>
      <c r="D98" s="24">
        <v>124</v>
      </c>
      <c r="E98" s="24">
        <v>35</v>
      </c>
      <c r="F98" s="24">
        <v>13</v>
      </c>
      <c r="G98" s="24">
        <v>7</v>
      </c>
      <c r="H98" s="24">
        <v>203</v>
      </c>
      <c r="I98" s="24">
        <v>725</v>
      </c>
      <c r="J98" s="24">
        <v>157</v>
      </c>
      <c r="K98" s="24">
        <v>152</v>
      </c>
      <c r="L98" s="24">
        <v>124</v>
      </c>
      <c r="M98" s="24">
        <v>2</v>
      </c>
      <c r="N98" s="24">
        <v>15</v>
      </c>
      <c r="O98" s="24">
        <v>11</v>
      </c>
      <c r="P98" s="24">
        <v>0</v>
      </c>
    </row>
    <row r="99" spans="1:16">
      <c r="A99" s="23" t="s">
        <v>202</v>
      </c>
      <c r="B99" s="24">
        <v>550</v>
      </c>
      <c r="C99" s="24">
        <v>446</v>
      </c>
      <c r="D99" s="24">
        <v>153</v>
      </c>
      <c r="E99" s="24">
        <v>36</v>
      </c>
      <c r="F99" s="24">
        <v>5</v>
      </c>
      <c r="G99" s="24">
        <v>12</v>
      </c>
      <c r="H99" s="24">
        <v>105</v>
      </c>
      <c r="I99" s="24">
        <v>157</v>
      </c>
      <c r="J99" s="24">
        <v>550</v>
      </c>
      <c r="K99" s="24">
        <v>312</v>
      </c>
      <c r="L99" s="24">
        <v>152</v>
      </c>
      <c r="M99" s="24">
        <v>1</v>
      </c>
      <c r="N99" s="24">
        <v>0</v>
      </c>
      <c r="O99" s="24">
        <v>6</v>
      </c>
      <c r="P99" s="24">
        <v>0</v>
      </c>
    </row>
    <row r="100" spans="1:16">
      <c r="A100" s="23" t="s">
        <v>203</v>
      </c>
      <c r="B100" s="24">
        <v>563</v>
      </c>
      <c r="C100" s="24">
        <v>461</v>
      </c>
      <c r="D100" s="24">
        <v>194</v>
      </c>
      <c r="E100" s="24">
        <v>47</v>
      </c>
      <c r="F100" s="24">
        <v>3</v>
      </c>
      <c r="G100" s="24">
        <v>13</v>
      </c>
      <c r="H100" s="24">
        <v>182</v>
      </c>
      <c r="I100" s="24">
        <v>152</v>
      </c>
      <c r="J100" s="24">
        <v>312</v>
      </c>
      <c r="K100" s="24">
        <v>563</v>
      </c>
      <c r="L100" s="24">
        <v>121</v>
      </c>
      <c r="M100" s="24">
        <v>0</v>
      </c>
      <c r="N100" s="24">
        <v>0</v>
      </c>
      <c r="O100" s="24">
        <v>5</v>
      </c>
      <c r="P100" s="24">
        <v>0</v>
      </c>
    </row>
    <row r="101" spans="1:16">
      <c r="A101" s="23" t="s">
        <v>204</v>
      </c>
      <c r="B101" s="24">
        <v>319</v>
      </c>
      <c r="C101" s="24">
        <v>204</v>
      </c>
      <c r="D101" s="24">
        <v>68</v>
      </c>
      <c r="E101" s="24">
        <v>18</v>
      </c>
      <c r="F101" s="24">
        <v>8</v>
      </c>
      <c r="G101" s="24">
        <v>8</v>
      </c>
      <c r="H101" s="24">
        <v>45</v>
      </c>
      <c r="I101" s="24">
        <v>124</v>
      </c>
      <c r="J101" s="24">
        <v>152</v>
      </c>
      <c r="K101" s="24">
        <v>121</v>
      </c>
      <c r="L101" s="24">
        <v>319</v>
      </c>
      <c r="M101" s="24">
        <v>0</v>
      </c>
      <c r="N101" s="24">
        <v>2</v>
      </c>
      <c r="O101" s="24">
        <v>5</v>
      </c>
      <c r="P101" s="24">
        <v>0</v>
      </c>
    </row>
    <row r="102" spans="1:16">
      <c r="A102" s="23" t="s">
        <v>205</v>
      </c>
      <c r="B102" s="24">
        <v>6</v>
      </c>
      <c r="C102" s="24">
        <v>2</v>
      </c>
      <c r="D102" s="24">
        <v>1</v>
      </c>
      <c r="E102" s="24">
        <v>1</v>
      </c>
      <c r="F102" s="24">
        <v>1</v>
      </c>
      <c r="G102" s="24">
        <v>1</v>
      </c>
      <c r="H102" s="24">
        <v>1</v>
      </c>
      <c r="I102" s="24">
        <v>2</v>
      </c>
      <c r="J102" s="24">
        <v>1</v>
      </c>
      <c r="K102" s="24">
        <v>0</v>
      </c>
      <c r="L102" s="24">
        <v>0</v>
      </c>
      <c r="M102" s="24">
        <v>6</v>
      </c>
      <c r="N102" s="24">
        <v>0</v>
      </c>
      <c r="O102" s="24">
        <v>0</v>
      </c>
      <c r="P102" s="24">
        <v>0</v>
      </c>
    </row>
    <row r="103" spans="1:16">
      <c r="A103" s="23" t="s">
        <v>206</v>
      </c>
      <c r="B103" s="24">
        <v>42</v>
      </c>
      <c r="C103" s="24">
        <v>2</v>
      </c>
      <c r="D103" s="24">
        <v>0</v>
      </c>
      <c r="E103" s="24">
        <v>0</v>
      </c>
      <c r="F103" s="24">
        <v>0</v>
      </c>
      <c r="G103" s="24">
        <v>0</v>
      </c>
      <c r="H103" s="24">
        <v>0</v>
      </c>
      <c r="I103" s="24">
        <v>15</v>
      </c>
      <c r="J103" s="24">
        <v>0</v>
      </c>
      <c r="K103" s="24">
        <v>0</v>
      </c>
      <c r="L103" s="24">
        <v>2</v>
      </c>
      <c r="M103" s="24">
        <v>0</v>
      </c>
      <c r="N103" s="24">
        <v>42</v>
      </c>
      <c r="O103" s="24">
        <v>0</v>
      </c>
      <c r="P103" s="24">
        <v>0</v>
      </c>
    </row>
    <row r="104" spans="1:16">
      <c r="A104" s="23" t="s">
        <v>152</v>
      </c>
      <c r="B104" s="24">
        <v>39</v>
      </c>
      <c r="C104" s="24">
        <v>11</v>
      </c>
      <c r="D104" s="24">
        <v>1</v>
      </c>
      <c r="E104" s="24">
        <v>1</v>
      </c>
      <c r="F104" s="24">
        <v>0</v>
      </c>
      <c r="G104" s="24">
        <v>0</v>
      </c>
      <c r="H104" s="24">
        <v>1</v>
      </c>
      <c r="I104" s="24">
        <v>11</v>
      </c>
      <c r="J104" s="24">
        <v>6</v>
      </c>
      <c r="K104" s="24">
        <v>5</v>
      </c>
      <c r="L104" s="24">
        <v>5</v>
      </c>
      <c r="M104" s="24">
        <v>0</v>
      </c>
      <c r="N104" s="24">
        <v>0</v>
      </c>
      <c r="O104" s="24">
        <v>39</v>
      </c>
      <c r="P104" s="24">
        <v>0</v>
      </c>
    </row>
    <row r="105" spans="1:16">
      <c r="A105" s="23" t="s">
        <v>128</v>
      </c>
      <c r="B105" s="24">
        <v>193</v>
      </c>
      <c r="C105" s="24">
        <v>0</v>
      </c>
      <c r="D105" s="24">
        <v>0</v>
      </c>
      <c r="E105" s="24">
        <v>0</v>
      </c>
      <c r="F105" s="24">
        <v>0</v>
      </c>
      <c r="G105" s="24">
        <v>0</v>
      </c>
      <c r="H105" s="24">
        <v>0</v>
      </c>
      <c r="I105" s="24">
        <v>0</v>
      </c>
      <c r="J105" s="24">
        <v>0</v>
      </c>
      <c r="K105" s="24">
        <v>0</v>
      </c>
      <c r="L105" s="24">
        <v>0</v>
      </c>
      <c r="M105" s="24">
        <v>0</v>
      </c>
      <c r="N105" s="24">
        <v>0</v>
      </c>
      <c r="O105" s="24">
        <v>0</v>
      </c>
      <c r="P105" s="24">
        <v>193</v>
      </c>
    </row>
    <row r="106" spans="1:16">
      <c r="A106" s="8" t="s">
        <v>207</v>
      </c>
      <c r="B106" s="8"/>
      <c r="C106" s="8"/>
      <c r="D106" s="8"/>
      <c r="E106" s="8"/>
      <c r="F106" s="8"/>
      <c r="G106" s="8"/>
      <c r="H106" s="8"/>
      <c r="I106" s="8"/>
      <c r="J106" s="8"/>
      <c r="K106" s="8"/>
      <c r="L106" s="8"/>
      <c r="M106" s="8"/>
      <c r="N106" s="8"/>
      <c r="O106" s="8"/>
      <c r="P106" s="8"/>
    </row>
    <row r="107" spans="1:16">
      <c r="A107" s="23" t="s">
        <v>208</v>
      </c>
      <c r="B107" s="24">
        <v>1480</v>
      </c>
      <c r="C107" s="24">
        <v>768</v>
      </c>
      <c r="D107" s="24">
        <v>288</v>
      </c>
      <c r="E107" s="24">
        <v>64</v>
      </c>
      <c r="F107" s="24">
        <v>17</v>
      </c>
      <c r="G107" s="24">
        <v>40</v>
      </c>
      <c r="H107" s="24">
        <v>695</v>
      </c>
      <c r="I107" s="24">
        <v>444</v>
      </c>
      <c r="J107" s="24">
        <v>320</v>
      </c>
      <c r="K107" s="24">
        <v>344</v>
      </c>
      <c r="L107" s="24">
        <v>190</v>
      </c>
      <c r="M107" s="24">
        <v>3</v>
      </c>
      <c r="N107" s="24">
        <v>33</v>
      </c>
      <c r="O107" s="24">
        <v>18</v>
      </c>
      <c r="P107" s="24">
        <v>104</v>
      </c>
    </row>
    <row r="108" spans="1:16">
      <c r="A108" s="23" t="s">
        <v>209</v>
      </c>
      <c r="B108" s="24">
        <v>1280</v>
      </c>
      <c r="C108" s="24">
        <v>679</v>
      </c>
      <c r="D108" s="24">
        <v>236</v>
      </c>
      <c r="E108" s="24">
        <v>45</v>
      </c>
      <c r="F108" s="24">
        <v>12</v>
      </c>
      <c r="G108" s="24">
        <v>36</v>
      </c>
      <c r="H108" s="24">
        <v>614</v>
      </c>
      <c r="I108" s="24">
        <v>396</v>
      </c>
      <c r="J108" s="24">
        <v>288</v>
      </c>
      <c r="K108" s="24">
        <v>304</v>
      </c>
      <c r="L108" s="24">
        <v>170</v>
      </c>
      <c r="M108" s="24">
        <v>2</v>
      </c>
      <c r="N108" s="24">
        <v>22</v>
      </c>
      <c r="O108" s="24">
        <v>17</v>
      </c>
      <c r="P108" s="24">
        <v>88</v>
      </c>
    </row>
    <row r="109" spans="1:16">
      <c r="A109" s="23" t="s">
        <v>210</v>
      </c>
      <c r="B109" s="24">
        <v>1167</v>
      </c>
      <c r="C109" s="24">
        <v>590</v>
      </c>
      <c r="D109" s="24">
        <v>235</v>
      </c>
      <c r="E109" s="24">
        <v>45</v>
      </c>
      <c r="F109" s="24">
        <v>8</v>
      </c>
      <c r="G109" s="24">
        <v>34</v>
      </c>
      <c r="H109" s="24">
        <v>580</v>
      </c>
      <c r="I109" s="24">
        <v>321</v>
      </c>
      <c r="J109" s="24">
        <v>241</v>
      </c>
      <c r="K109" s="24">
        <v>254</v>
      </c>
      <c r="L109" s="24">
        <v>140</v>
      </c>
      <c r="M109" s="24">
        <v>4</v>
      </c>
      <c r="N109" s="24">
        <v>17</v>
      </c>
      <c r="O109" s="24">
        <v>17</v>
      </c>
      <c r="P109" s="24">
        <v>72</v>
      </c>
    </row>
    <row r="110" spans="1:16">
      <c r="A110" s="23" t="s">
        <v>211</v>
      </c>
      <c r="B110" s="24">
        <v>715</v>
      </c>
      <c r="C110" s="24">
        <v>383</v>
      </c>
      <c r="D110" s="24">
        <v>135</v>
      </c>
      <c r="E110" s="24">
        <v>38</v>
      </c>
      <c r="F110" s="24">
        <v>5</v>
      </c>
      <c r="G110" s="24">
        <v>19</v>
      </c>
      <c r="H110" s="24">
        <v>364</v>
      </c>
      <c r="I110" s="24">
        <v>216</v>
      </c>
      <c r="J110" s="24">
        <v>162</v>
      </c>
      <c r="K110" s="24">
        <v>161</v>
      </c>
      <c r="L110" s="24">
        <v>110</v>
      </c>
      <c r="M110" s="24">
        <v>2</v>
      </c>
      <c r="N110" s="24">
        <v>13</v>
      </c>
      <c r="O110" s="24">
        <v>12</v>
      </c>
      <c r="P110" s="24">
        <v>41</v>
      </c>
    </row>
    <row r="111" spans="1:16">
      <c r="A111" s="23" t="s">
        <v>212</v>
      </c>
      <c r="B111" s="24">
        <v>387</v>
      </c>
      <c r="C111" s="24">
        <v>218</v>
      </c>
      <c r="D111" s="24">
        <v>93</v>
      </c>
      <c r="E111" s="24">
        <v>23</v>
      </c>
      <c r="F111" s="24">
        <v>3</v>
      </c>
      <c r="G111" s="24">
        <v>18</v>
      </c>
      <c r="H111" s="24">
        <v>221</v>
      </c>
      <c r="I111" s="24">
        <v>74</v>
      </c>
      <c r="J111" s="24">
        <v>87</v>
      </c>
      <c r="K111" s="24">
        <v>108</v>
      </c>
      <c r="L111" s="24">
        <v>40</v>
      </c>
      <c r="M111" s="24">
        <v>2</v>
      </c>
      <c r="N111" s="24">
        <v>0</v>
      </c>
      <c r="O111" s="24">
        <v>4</v>
      </c>
      <c r="P111" s="24">
        <v>29</v>
      </c>
    </row>
    <row r="112" spans="1:16">
      <c r="A112" s="23" t="s">
        <v>213</v>
      </c>
      <c r="B112" s="24">
        <v>404</v>
      </c>
      <c r="C112" s="24">
        <v>224</v>
      </c>
      <c r="D112" s="24">
        <v>81</v>
      </c>
      <c r="E112" s="24">
        <v>24</v>
      </c>
      <c r="F112" s="24">
        <v>4</v>
      </c>
      <c r="G112" s="24">
        <v>9</v>
      </c>
      <c r="H112" s="24">
        <v>158</v>
      </c>
      <c r="I112" s="24">
        <v>98</v>
      </c>
      <c r="J112" s="24">
        <v>99</v>
      </c>
      <c r="K112" s="24">
        <v>123</v>
      </c>
      <c r="L112" s="24">
        <v>57</v>
      </c>
      <c r="M112" s="24">
        <v>0</v>
      </c>
      <c r="N112" s="24">
        <v>4</v>
      </c>
      <c r="O112" s="24">
        <v>4</v>
      </c>
      <c r="P112" s="24">
        <v>35</v>
      </c>
    </row>
    <row r="113" spans="1:16">
      <c r="A113" s="23" t="s">
        <v>214</v>
      </c>
      <c r="B113" s="24">
        <v>595</v>
      </c>
      <c r="C113" s="24">
        <v>344</v>
      </c>
      <c r="D113" s="24">
        <v>130</v>
      </c>
      <c r="E113" s="24">
        <v>29</v>
      </c>
      <c r="F113" s="24">
        <v>8</v>
      </c>
      <c r="G113" s="24">
        <v>13</v>
      </c>
      <c r="H113" s="24">
        <v>300</v>
      </c>
      <c r="I113" s="24">
        <v>188</v>
      </c>
      <c r="J113" s="24">
        <v>151</v>
      </c>
      <c r="K113" s="24">
        <v>158</v>
      </c>
      <c r="L113" s="24">
        <v>107</v>
      </c>
      <c r="M113" s="24">
        <v>1</v>
      </c>
      <c r="N113" s="24">
        <v>8</v>
      </c>
      <c r="O113" s="24">
        <v>14</v>
      </c>
      <c r="P113" s="24">
        <v>34</v>
      </c>
    </row>
    <row r="114" spans="1:16">
      <c r="A114" s="23" t="s">
        <v>215</v>
      </c>
      <c r="B114" s="24">
        <v>215</v>
      </c>
      <c r="C114" s="24">
        <v>120</v>
      </c>
      <c r="D114" s="24">
        <v>50</v>
      </c>
      <c r="E114" s="24">
        <v>13</v>
      </c>
      <c r="F114" s="24">
        <v>2</v>
      </c>
      <c r="G114" s="24">
        <v>5</v>
      </c>
      <c r="H114" s="24">
        <v>103</v>
      </c>
      <c r="I114" s="24">
        <v>64</v>
      </c>
      <c r="J114" s="24">
        <v>52</v>
      </c>
      <c r="K114" s="24">
        <v>48</v>
      </c>
      <c r="L114" s="24">
        <v>37</v>
      </c>
      <c r="M114" s="24">
        <v>1</v>
      </c>
      <c r="N114" s="24">
        <v>3</v>
      </c>
      <c r="O114" s="24">
        <v>3</v>
      </c>
      <c r="P114" s="24">
        <v>12</v>
      </c>
    </row>
    <row r="115" spans="1:16">
      <c r="A115" s="23" t="s">
        <v>216</v>
      </c>
      <c r="B115" s="24">
        <v>248</v>
      </c>
      <c r="C115" s="24">
        <v>117</v>
      </c>
      <c r="D115" s="24">
        <v>47</v>
      </c>
      <c r="E115" s="24">
        <v>14</v>
      </c>
      <c r="F115" s="24">
        <v>2</v>
      </c>
      <c r="G115" s="24">
        <v>5</v>
      </c>
      <c r="H115" s="24">
        <v>120</v>
      </c>
      <c r="I115" s="24">
        <v>55</v>
      </c>
      <c r="J115" s="24">
        <v>56</v>
      </c>
      <c r="K115" s="24">
        <v>56</v>
      </c>
      <c r="L115" s="24">
        <v>33</v>
      </c>
      <c r="M115" s="24">
        <v>2</v>
      </c>
      <c r="N115" s="24">
        <v>2</v>
      </c>
      <c r="O115" s="24">
        <v>5</v>
      </c>
      <c r="P115" s="24">
        <v>31</v>
      </c>
    </row>
    <row r="116" spans="1:16">
      <c r="A116" s="23" t="s">
        <v>217</v>
      </c>
      <c r="B116" s="24">
        <v>255</v>
      </c>
      <c r="C116" s="24">
        <v>156</v>
      </c>
      <c r="D116" s="24">
        <v>52</v>
      </c>
      <c r="E116" s="24">
        <v>17</v>
      </c>
      <c r="F116" s="24">
        <v>3</v>
      </c>
      <c r="G116" s="24">
        <v>11</v>
      </c>
      <c r="H116" s="24">
        <v>150</v>
      </c>
      <c r="I116" s="24">
        <v>60</v>
      </c>
      <c r="J116" s="24">
        <v>53</v>
      </c>
      <c r="K116" s="24">
        <v>66</v>
      </c>
      <c r="L116" s="24">
        <v>31</v>
      </c>
      <c r="M116" s="24">
        <v>1</v>
      </c>
      <c r="N116" s="24">
        <v>1</v>
      </c>
      <c r="O116" s="24">
        <v>2</v>
      </c>
      <c r="P116" s="24">
        <v>21</v>
      </c>
    </row>
    <row r="117" spans="1:16">
      <c r="A117" s="23" t="s">
        <v>218</v>
      </c>
      <c r="B117" s="24">
        <v>291</v>
      </c>
      <c r="C117" s="24">
        <v>187</v>
      </c>
      <c r="D117" s="24">
        <v>66</v>
      </c>
      <c r="E117" s="24">
        <v>17</v>
      </c>
      <c r="F117" s="24">
        <v>1</v>
      </c>
      <c r="G117" s="24">
        <v>12</v>
      </c>
      <c r="H117" s="24">
        <v>165</v>
      </c>
      <c r="I117" s="24">
        <v>67</v>
      </c>
      <c r="J117" s="24">
        <v>73</v>
      </c>
      <c r="K117" s="24">
        <v>95</v>
      </c>
      <c r="L117" s="24">
        <v>35</v>
      </c>
      <c r="M117" s="24">
        <v>1</v>
      </c>
      <c r="N117" s="24">
        <v>0</v>
      </c>
      <c r="O117" s="24">
        <v>1</v>
      </c>
      <c r="P117" s="24">
        <v>21</v>
      </c>
    </row>
    <row r="118" spans="1:16">
      <c r="A118" s="23" t="s">
        <v>219</v>
      </c>
      <c r="B118" s="24">
        <v>338</v>
      </c>
      <c r="C118" s="24">
        <v>202</v>
      </c>
      <c r="D118" s="24">
        <v>72</v>
      </c>
      <c r="E118" s="24">
        <v>17</v>
      </c>
      <c r="F118" s="24">
        <v>3</v>
      </c>
      <c r="G118" s="24">
        <v>15</v>
      </c>
      <c r="H118" s="24">
        <v>193</v>
      </c>
      <c r="I118" s="24">
        <v>100</v>
      </c>
      <c r="J118" s="24">
        <v>78</v>
      </c>
      <c r="K118" s="24">
        <v>89</v>
      </c>
      <c r="L118" s="24">
        <v>46</v>
      </c>
      <c r="M118" s="24">
        <v>1</v>
      </c>
      <c r="N118" s="24">
        <v>1</v>
      </c>
      <c r="O118" s="24">
        <v>5</v>
      </c>
      <c r="P118" s="24">
        <v>21</v>
      </c>
    </row>
    <row r="119" spans="1:16">
      <c r="A119" s="23" t="s">
        <v>220</v>
      </c>
      <c r="B119" s="24">
        <v>812</v>
      </c>
      <c r="C119" s="24">
        <v>447</v>
      </c>
      <c r="D119" s="24">
        <v>161</v>
      </c>
      <c r="E119" s="24">
        <v>38</v>
      </c>
      <c r="F119" s="24">
        <v>9</v>
      </c>
      <c r="G119" s="24">
        <v>21</v>
      </c>
      <c r="H119" s="24">
        <v>423</v>
      </c>
      <c r="I119" s="24">
        <v>250</v>
      </c>
      <c r="J119" s="24">
        <v>187</v>
      </c>
      <c r="K119" s="24">
        <v>195</v>
      </c>
      <c r="L119" s="24">
        <v>114</v>
      </c>
      <c r="M119" s="24">
        <v>1</v>
      </c>
      <c r="N119" s="24">
        <v>4</v>
      </c>
      <c r="O119" s="24">
        <v>11</v>
      </c>
      <c r="P119" s="24">
        <v>47</v>
      </c>
    </row>
    <row r="120" spans="1:16">
      <c r="A120" s="23" t="s">
        <v>221</v>
      </c>
      <c r="B120" s="24">
        <v>816</v>
      </c>
      <c r="C120" s="24">
        <v>482</v>
      </c>
      <c r="D120" s="24">
        <v>182</v>
      </c>
      <c r="E120" s="24">
        <v>42</v>
      </c>
      <c r="F120" s="24">
        <v>10</v>
      </c>
      <c r="G120" s="24">
        <v>22</v>
      </c>
      <c r="H120" s="24">
        <v>405</v>
      </c>
      <c r="I120" s="24">
        <v>254</v>
      </c>
      <c r="J120" s="24">
        <v>198</v>
      </c>
      <c r="K120" s="24">
        <v>208</v>
      </c>
      <c r="L120" s="24">
        <v>120</v>
      </c>
      <c r="M120" s="24">
        <v>1</v>
      </c>
      <c r="N120" s="24">
        <v>7</v>
      </c>
      <c r="O120" s="24">
        <v>12</v>
      </c>
      <c r="P120" s="24">
        <v>47</v>
      </c>
    </row>
    <row r="121" spans="1:16">
      <c r="A121" s="23" t="s">
        <v>152</v>
      </c>
      <c r="B121" s="24">
        <v>69</v>
      </c>
      <c r="C121" s="24">
        <v>26</v>
      </c>
      <c r="D121" s="24">
        <v>10</v>
      </c>
      <c r="E121" s="24">
        <v>3</v>
      </c>
      <c r="F121" s="24">
        <v>2</v>
      </c>
      <c r="G121" s="24">
        <v>1</v>
      </c>
      <c r="H121" s="24">
        <v>33</v>
      </c>
      <c r="I121" s="24">
        <v>15</v>
      </c>
      <c r="J121" s="24">
        <v>11</v>
      </c>
      <c r="K121" s="24">
        <v>11</v>
      </c>
      <c r="L121" s="24">
        <v>12</v>
      </c>
      <c r="M121" s="24">
        <v>0</v>
      </c>
      <c r="N121" s="24">
        <v>3</v>
      </c>
      <c r="O121" s="24">
        <v>4</v>
      </c>
      <c r="P121" s="24">
        <v>7</v>
      </c>
    </row>
    <row r="122" spans="1:16">
      <c r="A122" s="23" t="s">
        <v>222</v>
      </c>
      <c r="B122" s="24">
        <v>246</v>
      </c>
      <c r="C122" s="24">
        <v>108</v>
      </c>
      <c r="D122" s="24">
        <v>49</v>
      </c>
      <c r="E122" s="24">
        <v>7</v>
      </c>
      <c r="F122" s="24">
        <v>3</v>
      </c>
      <c r="G122" s="24">
        <v>3</v>
      </c>
      <c r="H122" s="24">
        <v>92</v>
      </c>
      <c r="I122" s="24">
        <v>49</v>
      </c>
      <c r="J122" s="24">
        <v>39</v>
      </c>
      <c r="K122" s="24">
        <v>36</v>
      </c>
      <c r="L122" s="24">
        <v>21</v>
      </c>
      <c r="M122" s="24">
        <v>1</v>
      </c>
      <c r="N122" s="24">
        <v>2</v>
      </c>
      <c r="O122" s="24">
        <v>5</v>
      </c>
      <c r="P122" s="24">
        <v>25</v>
      </c>
    </row>
    <row r="123" spans="1:16">
      <c r="A123" s="26" t="s">
        <v>128</v>
      </c>
      <c r="B123" s="27">
        <v>47</v>
      </c>
      <c r="C123" s="27">
        <v>22</v>
      </c>
      <c r="D123" s="27">
        <v>6</v>
      </c>
      <c r="E123" s="27">
        <v>2</v>
      </c>
      <c r="F123" s="27">
        <v>0</v>
      </c>
      <c r="G123" s="27">
        <v>0</v>
      </c>
      <c r="H123" s="27">
        <v>15</v>
      </c>
      <c r="I123" s="27">
        <v>11</v>
      </c>
      <c r="J123" s="27">
        <v>11</v>
      </c>
      <c r="K123" s="27">
        <v>4</v>
      </c>
      <c r="L123" s="27">
        <v>3</v>
      </c>
      <c r="M123" s="27">
        <v>1</v>
      </c>
      <c r="N123" s="27">
        <v>1</v>
      </c>
      <c r="O123" s="27">
        <v>0</v>
      </c>
      <c r="P123" s="27">
        <v>7</v>
      </c>
    </row>
  </sheetData>
  <phoneticPr fontId="2"/>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A0471-4F92-4E6A-B479-354D7B6BE2F7}">
  <sheetPr codeName="Sheet48"/>
  <dimension ref="A1:H123"/>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HYPERLINK("#'目次'!B53","[47]")</f>
        <v>[47]</v>
      </c>
    </row>
    <row r="3" spans="1:8">
      <c r="A3" s="6" t="s">
        <v>114</v>
      </c>
      <c r="B3" s="7" t="s">
        <v>536</v>
      </c>
    </row>
    <row r="4" spans="1:8">
      <c r="A4" s="6" t="s">
        <v>114</v>
      </c>
      <c r="B4" s="7" t="s">
        <v>537</v>
      </c>
    </row>
    <row r="5" spans="1:8">
      <c r="A5" s="6" t="s">
        <v>114</v>
      </c>
      <c r="B5" s="7" t="s">
        <v>538</v>
      </c>
    </row>
    <row r="6" spans="1:8" s="21" customFormat="1" ht="36">
      <c r="A6" s="19" t="s">
        <v>114</v>
      </c>
      <c r="B6" s="20" t="s">
        <v>118</v>
      </c>
      <c r="C6" s="20" t="s">
        <v>539</v>
      </c>
      <c r="D6" s="20" t="s">
        <v>540</v>
      </c>
      <c r="E6" s="20" t="s">
        <v>541</v>
      </c>
      <c r="F6" s="20" t="s">
        <v>542</v>
      </c>
      <c r="G6" s="20" t="s">
        <v>543</v>
      </c>
      <c r="H6" s="20" t="s">
        <v>128</v>
      </c>
    </row>
    <row r="7" spans="1:8">
      <c r="A7" s="22" t="s">
        <v>121</v>
      </c>
      <c r="B7" s="9">
        <v>1274</v>
      </c>
      <c r="C7" s="9">
        <v>791</v>
      </c>
      <c r="D7" s="9">
        <v>330</v>
      </c>
      <c r="E7" s="9">
        <v>98</v>
      </c>
      <c r="F7" s="9">
        <v>44</v>
      </c>
      <c r="G7" s="9">
        <v>3</v>
      </c>
      <c r="H7" s="9">
        <v>8</v>
      </c>
    </row>
    <row r="8" spans="1:8">
      <c r="A8" s="8" t="s">
        <v>122</v>
      </c>
      <c r="B8" s="8"/>
      <c r="C8" s="8"/>
      <c r="D8" s="8"/>
      <c r="E8" s="8"/>
      <c r="F8" s="8"/>
      <c r="G8" s="8"/>
      <c r="H8" s="8"/>
    </row>
    <row r="9" spans="1:8">
      <c r="A9" s="23" t="s">
        <v>123</v>
      </c>
      <c r="B9" s="24">
        <v>204</v>
      </c>
      <c r="C9" s="24">
        <v>148</v>
      </c>
      <c r="D9" s="24">
        <v>38</v>
      </c>
      <c r="E9" s="24">
        <v>11</v>
      </c>
      <c r="F9" s="24">
        <v>6</v>
      </c>
      <c r="G9" s="24">
        <v>0</v>
      </c>
      <c r="H9" s="24">
        <v>1</v>
      </c>
    </row>
    <row r="10" spans="1:8">
      <c r="A10" s="23" t="s">
        <v>124</v>
      </c>
      <c r="B10" s="24">
        <v>292</v>
      </c>
      <c r="C10" s="24">
        <v>197</v>
      </c>
      <c r="D10" s="24">
        <v>61</v>
      </c>
      <c r="E10" s="24">
        <v>25</v>
      </c>
      <c r="F10" s="24">
        <v>5</v>
      </c>
      <c r="G10" s="24">
        <v>1</v>
      </c>
      <c r="H10" s="24">
        <v>3</v>
      </c>
    </row>
    <row r="11" spans="1:8">
      <c r="A11" s="23" t="s">
        <v>125</v>
      </c>
      <c r="B11" s="24">
        <v>561</v>
      </c>
      <c r="C11" s="24">
        <v>344</v>
      </c>
      <c r="D11" s="24">
        <v>160</v>
      </c>
      <c r="E11" s="24">
        <v>36</v>
      </c>
      <c r="F11" s="24">
        <v>16</v>
      </c>
      <c r="G11" s="24">
        <v>1</v>
      </c>
      <c r="H11" s="24">
        <v>4</v>
      </c>
    </row>
    <row r="12" spans="1:8">
      <c r="A12" s="23" t="s">
        <v>126</v>
      </c>
      <c r="B12" s="24">
        <v>181</v>
      </c>
      <c r="C12" s="24">
        <v>85</v>
      </c>
      <c r="D12" s="24">
        <v>59</v>
      </c>
      <c r="E12" s="24">
        <v>23</v>
      </c>
      <c r="F12" s="24">
        <v>13</v>
      </c>
      <c r="G12" s="24">
        <v>1</v>
      </c>
      <c r="H12" s="24">
        <v>0</v>
      </c>
    </row>
    <row r="13" spans="1:8">
      <c r="A13" s="23" t="s">
        <v>127</v>
      </c>
      <c r="B13" s="24">
        <v>20</v>
      </c>
      <c r="C13" s="24">
        <v>9</v>
      </c>
      <c r="D13" s="24">
        <v>6</v>
      </c>
      <c r="E13" s="24">
        <v>2</v>
      </c>
      <c r="F13" s="24">
        <v>3</v>
      </c>
      <c r="G13" s="24">
        <v>0</v>
      </c>
      <c r="H13" s="24">
        <v>0</v>
      </c>
    </row>
    <row r="14" spans="1:8">
      <c r="A14" s="23" t="s">
        <v>128</v>
      </c>
      <c r="B14" s="24">
        <v>16</v>
      </c>
      <c r="C14" s="24">
        <v>8</v>
      </c>
      <c r="D14" s="24">
        <v>6</v>
      </c>
      <c r="E14" s="24">
        <v>1</v>
      </c>
      <c r="F14" s="24">
        <v>1</v>
      </c>
      <c r="G14" s="24">
        <v>0</v>
      </c>
      <c r="H14" s="24">
        <v>0</v>
      </c>
    </row>
    <row r="15" spans="1:8">
      <c r="A15" s="8" t="s">
        <v>129</v>
      </c>
      <c r="B15" s="8"/>
      <c r="C15" s="8"/>
      <c r="D15" s="8"/>
      <c r="E15" s="8"/>
      <c r="F15" s="8"/>
      <c r="G15" s="8"/>
      <c r="H15" s="8"/>
    </row>
    <row r="16" spans="1:8">
      <c r="A16" s="23" t="s">
        <v>130</v>
      </c>
      <c r="B16" s="24">
        <v>433</v>
      </c>
      <c r="C16" s="24">
        <v>298</v>
      </c>
      <c r="D16" s="24">
        <v>94</v>
      </c>
      <c r="E16" s="24">
        <v>27</v>
      </c>
      <c r="F16" s="24">
        <v>11</v>
      </c>
      <c r="G16" s="24">
        <v>0</v>
      </c>
      <c r="H16" s="24">
        <v>3</v>
      </c>
    </row>
    <row r="17" spans="1:8">
      <c r="A17" s="23" t="s">
        <v>131</v>
      </c>
      <c r="B17" s="24">
        <v>623</v>
      </c>
      <c r="C17" s="24">
        <v>381</v>
      </c>
      <c r="D17" s="24">
        <v>173</v>
      </c>
      <c r="E17" s="24">
        <v>45</v>
      </c>
      <c r="F17" s="24">
        <v>19</v>
      </c>
      <c r="G17" s="24">
        <v>2</v>
      </c>
      <c r="H17" s="24">
        <v>3</v>
      </c>
    </row>
    <row r="18" spans="1:8">
      <c r="A18" s="23" t="s">
        <v>132</v>
      </c>
      <c r="B18" s="24">
        <v>188</v>
      </c>
      <c r="C18" s="24">
        <v>99</v>
      </c>
      <c r="D18" s="24">
        <v>54</v>
      </c>
      <c r="E18" s="24">
        <v>24</v>
      </c>
      <c r="F18" s="24">
        <v>9</v>
      </c>
      <c r="G18" s="24">
        <v>1</v>
      </c>
      <c r="H18" s="24">
        <v>1</v>
      </c>
    </row>
    <row r="19" spans="1:8">
      <c r="A19" s="23" t="s">
        <v>133</v>
      </c>
      <c r="B19" s="24">
        <v>15</v>
      </c>
      <c r="C19" s="24">
        <v>6</v>
      </c>
      <c r="D19" s="24">
        <v>4</v>
      </c>
      <c r="E19" s="24">
        <v>1</v>
      </c>
      <c r="F19" s="24">
        <v>4</v>
      </c>
      <c r="G19" s="24">
        <v>0</v>
      </c>
      <c r="H19" s="24">
        <v>0</v>
      </c>
    </row>
    <row r="20" spans="1:8">
      <c r="A20" s="23" t="s">
        <v>128</v>
      </c>
      <c r="B20" s="24">
        <v>15</v>
      </c>
      <c r="C20" s="24">
        <v>7</v>
      </c>
      <c r="D20" s="24">
        <v>5</v>
      </c>
      <c r="E20" s="24">
        <v>1</v>
      </c>
      <c r="F20" s="24">
        <v>1</v>
      </c>
      <c r="G20" s="24">
        <v>0</v>
      </c>
      <c r="H20" s="24">
        <v>1</v>
      </c>
    </row>
    <row r="21" spans="1:8">
      <c r="A21" s="8" t="s">
        <v>134</v>
      </c>
      <c r="B21" s="8"/>
      <c r="C21" s="8"/>
      <c r="D21" s="8"/>
      <c r="E21" s="8"/>
      <c r="F21" s="8"/>
      <c r="G21" s="8"/>
      <c r="H21" s="8"/>
    </row>
    <row r="22" spans="1:8">
      <c r="A22" s="23" t="s">
        <v>135</v>
      </c>
      <c r="B22" s="24">
        <v>35</v>
      </c>
      <c r="C22" s="24">
        <v>17</v>
      </c>
      <c r="D22" s="24">
        <v>14</v>
      </c>
      <c r="E22" s="24">
        <v>4</v>
      </c>
      <c r="F22" s="24">
        <v>0</v>
      </c>
      <c r="G22" s="24">
        <v>0</v>
      </c>
      <c r="H22" s="24">
        <v>0</v>
      </c>
    </row>
    <row r="23" spans="1:8">
      <c r="A23" s="23" t="s">
        <v>136</v>
      </c>
      <c r="B23" s="24">
        <v>45</v>
      </c>
      <c r="C23" s="24">
        <v>29</v>
      </c>
      <c r="D23" s="24">
        <v>10</v>
      </c>
      <c r="E23" s="24">
        <v>3</v>
      </c>
      <c r="F23" s="24">
        <v>3</v>
      </c>
      <c r="G23" s="24">
        <v>0</v>
      </c>
      <c r="H23" s="24">
        <v>0</v>
      </c>
    </row>
    <row r="24" spans="1:8">
      <c r="A24" s="23" t="s">
        <v>137</v>
      </c>
      <c r="B24" s="24">
        <v>55</v>
      </c>
      <c r="C24" s="24">
        <v>41</v>
      </c>
      <c r="D24" s="24">
        <v>8</v>
      </c>
      <c r="E24" s="24">
        <v>1</v>
      </c>
      <c r="F24" s="24">
        <v>2</v>
      </c>
      <c r="G24" s="24">
        <v>1</v>
      </c>
      <c r="H24" s="24">
        <v>2</v>
      </c>
    </row>
    <row r="25" spans="1:8">
      <c r="A25" s="23" t="s">
        <v>138</v>
      </c>
      <c r="B25" s="24">
        <v>61</v>
      </c>
      <c r="C25" s="24">
        <v>35</v>
      </c>
      <c r="D25" s="24">
        <v>15</v>
      </c>
      <c r="E25" s="24">
        <v>6</v>
      </c>
      <c r="F25" s="24">
        <v>4</v>
      </c>
      <c r="G25" s="24">
        <v>0</v>
      </c>
      <c r="H25" s="24">
        <v>1</v>
      </c>
    </row>
    <row r="26" spans="1:8">
      <c r="A26" s="23" t="s">
        <v>139</v>
      </c>
      <c r="B26" s="24">
        <v>73</v>
      </c>
      <c r="C26" s="24">
        <v>39</v>
      </c>
      <c r="D26" s="24">
        <v>22</v>
      </c>
      <c r="E26" s="24">
        <v>8</v>
      </c>
      <c r="F26" s="24">
        <v>4</v>
      </c>
      <c r="G26" s="24">
        <v>0</v>
      </c>
      <c r="H26" s="24">
        <v>0</v>
      </c>
    </row>
    <row r="27" spans="1:8">
      <c r="A27" s="23" t="s">
        <v>140</v>
      </c>
      <c r="B27" s="24">
        <v>107</v>
      </c>
      <c r="C27" s="24">
        <v>73</v>
      </c>
      <c r="D27" s="24">
        <v>20</v>
      </c>
      <c r="E27" s="24">
        <v>10</v>
      </c>
      <c r="F27" s="24">
        <v>4</v>
      </c>
      <c r="G27" s="24">
        <v>0</v>
      </c>
      <c r="H27" s="24">
        <v>0</v>
      </c>
    </row>
    <row r="28" spans="1:8">
      <c r="A28" s="23" t="s">
        <v>141</v>
      </c>
      <c r="B28" s="24">
        <v>673</v>
      </c>
      <c r="C28" s="24">
        <v>417</v>
      </c>
      <c r="D28" s="24">
        <v>180</v>
      </c>
      <c r="E28" s="24">
        <v>53</v>
      </c>
      <c r="F28" s="24">
        <v>19</v>
      </c>
      <c r="G28" s="24">
        <v>2</v>
      </c>
      <c r="H28" s="24">
        <v>2</v>
      </c>
    </row>
    <row r="29" spans="1:8">
      <c r="A29" s="23" t="s">
        <v>142</v>
      </c>
      <c r="B29" s="24">
        <v>212</v>
      </c>
      <c r="C29" s="24">
        <v>134</v>
      </c>
      <c r="D29" s="24">
        <v>57</v>
      </c>
      <c r="E29" s="24">
        <v>12</v>
      </c>
      <c r="F29" s="24">
        <v>7</v>
      </c>
      <c r="G29" s="24">
        <v>0</v>
      </c>
      <c r="H29" s="24">
        <v>2</v>
      </c>
    </row>
    <row r="30" spans="1:8">
      <c r="A30" s="23" t="s">
        <v>128</v>
      </c>
      <c r="B30" s="24">
        <v>13</v>
      </c>
      <c r="C30" s="24">
        <v>6</v>
      </c>
      <c r="D30" s="24">
        <v>4</v>
      </c>
      <c r="E30" s="24">
        <v>1</v>
      </c>
      <c r="F30" s="24">
        <v>1</v>
      </c>
      <c r="G30" s="24">
        <v>0</v>
      </c>
      <c r="H30" s="24">
        <v>1</v>
      </c>
    </row>
    <row r="31" spans="1:8">
      <c r="A31" s="8" t="s">
        <v>143</v>
      </c>
      <c r="B31" s="8"/>
      <c r="C31" s="8"/>
      <c r="D31" s="8"/>
      <c r="E31" s="8"/>
      <c r="F31" s="8"/>
      <c r="G31" s="8"/>
      <c r="H31" s="8"/>
    </row>
    <row r="32" spans="1:8">
      <c r="A32" s="23" t="s">
        <v>144</v>
      </c>
      <c r="B32" s="24">
        <v>208</v>
      </c>
      <c r="C32" s="24">
        <v>138</v>
      </c>
      <c r="D32" s="24">
        <v>49</v>
      </c>
      <c r="E32" s="24">
        <v>12</v>
      </c>
      <c r="F32" s="24">
        <v>8</v>
      </c>
      <c r="G32" s="24">
        <v>0</v>
      </c>
      <c r="H32" s="24">
        <v>1</v>
      </c>
    </row>
    <row r="33" spans="1:8">
      <c r="A33" s="23" t="s">
        <v>145</v>
      </c>
      <c r="B33" s="24">
        <v>188</v>
      </c>
      <c r="C33" s="24">
        <v>121</v>
      </c>
      <c r="D33" s="24">
        <v>50</v>
      </c>
      <c r="E33" s="24">
        <v>8</v>
      </c>
      <c r="F33" s="24">
        <v>8</v>
      </c>
      <c r="G33" s="24">
        <v>0</v>
      </c>
      <c r="H33" s="24">
        <v>1</v>
      </c>
    </row>
    <row r="34" spans="1:8">
      <c r="A34" s="23" t="s">
        <v>146</v>
      </c>
      <c r="B34" s="24">
        <v>261</v>
      </c>
      <c r="C34" s="24">
        <v>168</v>
      </c>
      <c r="D34" s="24">
        <v>64</v>
      </c>
      <c r="E34" s="24">
        <v>19</v>
      </c>
      <c r="F34" s="24">
        <v>9</v>
      </c>
      <c r="G34" s="24">
        <v>1</v>
      </c>
      <c r="H34" s="24">
        <v>0</v>
      </c>
    </row>
    <row r="35" spans="1:8">
      <c r="A35" s="23" t="s">
        <v>147</v>
      </c>
      <c r="B35" s="24">
        <v>64</v>
      </c>
      <c r="C35" s="24">
        <v>45</v>
      </c>
      <c r="D35" s="24">
        <v>14</v>
      </c>
      <c r="E35" s="24">
        <v>4</v>
      </c>
      <c r="F35" s="24">
        <v>1</v>
      </c>
      <c r="G35" s="24">
        <v>0</v>
      </c>
      <c r="H35" s="24">
        <v>0</v>
      </c>
    </row>
    <row r="36" spans="1:8">
      <c r="A36" s="23" t="s">
        <v>148</v>
      </c>
      <c r="B36" s="24">
        <v>87</v>
      </c>
      <c r="C36" s="24">
        <v>62</v>
      </c>
      <c r="D36" s="24">
        <v>18</v>
      </c>
      <c r="E36" s="24">
        <v>5</v>
      </c>
      <c r="F36" s="24">
        <v>0</v>
      </c>
      <c r="G36" s="24">
        <v>1</v>
      </c>
      <c r="H36" s="24">
        <v>1</v>
      </c>
    </row>
    <row r="37" spans="1:8">
      <c r="A37" s="23" t="s">
        <v>149</v>
      </c>
      <c r="B37" s="24">
        <v>648</v>
      </c>
      <c r="C37" s="24">
        <v>419</v>
      </c>
      <c r="D37" s="24">
        <v>159</v>
      </c>
      <c r="E37" s="24">
        <v>46</v>
      </c>
      <c r="F37" s="24">
        <v>20</v>
      </c>
      <c r="G37" s="24">
        <v>1</v>
      </c>
      <c r="H37" s="24">
        <v>3</v>
      </c>
    </row>
    <row r="38" spans="1:8">
      <c r="A38" s="23" t="s">
        <v>150</v>
      </c>
      <c r="B38" s="24">
        <v>834</v>
      </c>
      <c r="C38" s="24">
        <v>523</v>
      </c>
      <c r="D38" s="24">
        <v>215</v>
      </c>
      <c r="E38" s="24">
        <v>62</v>
      </c>
      <c r="F38" s="24">
        <v>28</v>
      </c>
      <c r="G38" s="24">
        <v>1</v>
      </c>
      <c r="H38" s="24">
        <v>5</v>
      </c>
    </row>
    <row r="39" spans="1:8">
      <c r="A39" s="23" t="s">
        <v>151</v>
      </c>
      <c r="B39" s="24">
        <v>1125</v>
      </c>
      <c r="C39" s="24">
        <v>699</v>
      </c>
      <c r="D39" s="24">
        <v>289</v>
      </c>
      <c r="E39" s="24">
        <v>87</v>
      </c>
      <c r="F39" s="24">
        <v>41</v>
      </c>
      <c r="G39" s="24">
        <v>3</v>
      </c>
      <c r="H39" s="24">
        <v>6</v>
      </c>
    </row>
    <row r="40" spans="1:8">
      <c r="A40" s="23" t="s">
        <v>152</v>
      </c>
      <c r="B40" s="24">
        <v>27</v>
      </c>
      <c r="C40" s="24">
        <v>18</v>
      </c>
      <c r="D40" s="24">
        <v>5</v>
      </c>
      <c r="E40" s="24">
        <v>3</v>
      </c>
      <c r="F40" s="24">
        <v>0</v>
      </c>
      <c r="G40" s="24">
        <v>0</v>
      </c>
      <c r="H40" s="24">
        <v>1</v>
      </c>
    </row>
    <row r="41" spans="1:8">
      <c r="A41" s="23" t="s">
        <v>128</v>
      </c>
      <c r="B41" s="24">
        <v>13</v>
      </c>
      <c r="C41" s="24">
        <v>5</v>
      </c>
      <c r="D41" s="24">
        <v>6</v>
      </c>
      <c r="E41" s="24">
        <v>1</v>
      </c>
      <c r="F41" s="24">
        <v>1</v>
      </c>
      <c r="G41" s="24">
        <v>0</v>
      </c>
      <c r="H41" s="24">
        <v>0</v>
      </c>
    </row>
    <row r="42" spans="1:8">
      <c r="A42" s="8" t="s">
        <v>153</v>
      </c>
      <c r="B42" s="8"/>
      <c r="C42" s="8"/>
      <c r="D42" s="8"/>
      <c r="E42" s="8"/>
      <c r="F42" s="8"/>
      <c r="G42" s="8"/>
      <c r="H42" s="8"/>
    </row>
    <row r="43" spans="1:8">
      <c r="A43" s="23" t="s">
        <v>154</v>
      </c>
      <c r="B43" s="24">
        <v>693</v>
      </c>
      <c r="C43" s="24">
        <v>444</v>
      </c>
      <c r="D43" s="24">
        <v>181</v>
      </c>
      <c r="E43" s="24">
        <v>47</v>
      </c>
      <c r="F43" s="24">
        <v>16</v>
      </c>
      <c r="G43" s="24">
        <v>1</v>
      </c>
      <c r="H43" s="24">
        <v>4</v>
      </c>
    </row>
    <row r="44" spans="1:8">
      <c r="A44" s="23" t="s">
        <v>155</v>
      </c>
      <c r="B44" s="24">
        <v>502</v>
      </c>
      <c r="C44" s="24">
        <v>307</v>
      </c>
      <c r="D44" s="24">
        <v>141</v>
      </c>
      <c r="E44" s="24">
        <v>38</v>
      </c>
      <c r="F44" s="24">
        <v>12</v>
      </c>
      <c r="G44" s="24">
        <v>1</v>
      </c>
      <c r="H44" s="24">
        <v>3</v>
      </c>
    </row>
    <row r="45" spans="1:8">
      <c r="A45" s="23" t="s">
        <v>156</v>
      </c>
      <c r="B45" s="24">
        <v>449</v>
      </c>
      <c r="C45" s="24">
        <v>286</v>
      </c>
      <c r="D45" s="24">
        <v>108</v>
      </c>
      <c r="E45" s="24">
        <v>30</v>
      </c>
      <c r="F45" s="24">
        <v>18</v>
      </c>
      <c r="G45" s="24">
        <v>3</v>
      </c>
      <c r="H45" s="24">
        <v>4</v>
      </c>
    </row>
    <row r="46" spans="1:8">
      <c r="A46" s="23" t="s">
        <v>157</v>
      </c>
      <c r="B46" s="24">
        <v>246</v>
      </c>
      <c r="C46" s="24">
        <v>156</v>
      </c>
      <c r="D46" s="24">
        <v>54</v>
      </c>
      <c r="E46" s="24">
        <v>24</v>
      </c>
      <c r="F46" s="24">
        <v>10</v>
      </c>
      <c r="G46" s="24">
        <v>1</v>
      </c>
      <c r="H46" s="24">
        <v>1</v>
      </c>
    </row>
    <row r="47" spans="1:8">
      <c r="A47" s="23" t="s">
        <v>158</v>
      </c>
      <c r="B47" s="24">
        <v>719</v>
      </c>
      <c r="C47" s="24">
        <v>425</v>
      </c>
      <c r="D47" s="24">
        <v>203</v>
      </c>
      <c r="E47" s="24">
        <v>55</v>
      </c>
      <c r="F47" s="24">
        <v>30</v>
      </c>
      <c r="G47" s="24">
        <v>2</v>
      </c>
      <c r="H47" s="24">
        <v>4</v>
      </c>
    </row>
    <row r="48" spans="1:8">
      <c r="A48" s="23" t="s">
        <v>159</v>
      </c>
      <c r="B48" s="24">
        <v>545</v>
      </c>
      <c r="C48" s="24">
        <v>350</v>
      </c>
      <c r="D48" s="24">
        <v>125</v>
      </c>
      <c r="E48" s="24">
        <v>44</v>
      </c>
      <c r="F48" s="24">
        <v>20</v>
      </c>
      <c r="G48" s="24">
        <v>2</v>
      </c>
      <c r="H48" s="24">
        <v>4</v>
      </c>
    </row>
    <row r="49" spans="1:8">
      <c r="A49" s="23" t="s">
        <v>160</v>
      </c>
      <c r="B49" s="24">
        <v>635</v>
      </c>
      <c r="C49" s="24">
        <v>372</v>
      </c>
      <c r="D49" s="24">
        <v>184</v>
      </c>
      <c r="E49" s="24">
        <v>49</v>
      </c>
      <c r="F49" s="24">
        <v>26</v>
      </c>
      <c r="G49" s="24">
        <v>1</v>
      </c>
      <c r="H49" s="24">
        <v>3</v>
      </c>
    </row>
    <row r="50" spans="1:8">
      <c r="A50" s="23" t="s">
        <v>161</v>
      </c>
      <c r="B50" s="24">
        <v>238</v>
      </c>
      <c r="C50" s="24">
        <v>163</v>
      </c>
      <c r="D50" s="24">
        <v>55</v>
      </c>
      <c r="E50" s="24">
        <v>14</v>
      </c>
      <c r="F50" s="24">
        <v>4</v>
      </c>
      <c r="G50" s="24">
        <v>1</v>
      </c>
      <c r="H50" s="24">
        <v>1</v>
      </c>
    </row>
    <row r="51" spans="1:8">
      <c r="A51" s="23" t="s">
        <v>162</v>
      </c>
      <c r="B51" s="24">
        <v>651</v>
      </c>
      <c r="C51" s="24">
        <v>399</v>
      </c>
      <c r="D51" s="24">
        <v>175</v>
      </c>
      <c r="E51" s="24">
        <v>55</v>
      </c>
      <c r="F51" s="24">
        <v>18</v>
      </c>
      <c r="G51" s="24">
        <v>1</v>
      </c>
      <c r="H51" s="24">
        <v>3</v>
      </c>
    </row>
    <row r="52" spans="1:8">
      <c r="A52" s="23" t="s">
        <v>152</v>
      </c>
      <c r="B52" s="24">
        <v>44</v>
      </c>
      <c r="C52" s="24">
        <v>23</v>
      </c>
      <c r="D52" s="24">
        <v>15</v>
      </c>
      <c r="E52" s="24">
        <v>4</v>
      </c>
      <c r="F52" s="24">
        <v>1</v>
      </c>
      <c r="G52" s="24">
        <v>0</v>
      </c>
      <c r="H52" s="24">
        <v>1</v>
      </c>
    </row>
    <row r="53" spans="1:8">
      <c r="A53" s="23" t="s">
        <v>163</v>
      </c>
      <c r="B53" s="24">
        <v>27</v>
      </c>
      <c r="C53" s="24">
        <v>19</v>
      </c>
      <c r="D53" s="24">
        <v>6</v>
      </c>
      <c r="E53" s="24">
        <v>1</v>
      </c>
      <c r="F53" s="24">
        <v>1</v>
      </c>
      <c r="G53" s="24">
        <v>0</v>
      </c>
      <c r="H53" s="24">
        <v>0</v>
      </c>
    </row>
    <row r="54" spans="1:8">
      <c r="A54" s="23" t="s">
        <v>128</v>
      </c>
      <c r="B54" s="24">
        <v>18</v>
      </c>
      <c r="C54" s="24">
        <v>10</v>
      </c>
      <c r="D54" s="24">
        <v>5</v>
      </c>
      <c r="E54" s="24">
        <v>2</v>
      </c>
      <c r="F54" s="24">
        <v>1</v>
      </c>
      <c r="G54" s="24">
        <v>0</v>
      </c>
      <c r="H54" s="24">
        <v>0</v>
      </c>
    </row>
    <row r="55" spans="1:8">
      <c r="A55" s="8" t="s">
        <v>164</v>
      </c>
      <c r="B55" s="8"/>
      <c r="C55" s="8"/>
      <c r="D55" s="8"/>
      <c r="E55" s="8"/>
      <c r="F55" s="8"/>
      <c r="G55" s="8"/>
      <c r="H55" s="8"/>
    </row>
    <row r="56" spans="1:8">
      <c r="A56" s="23" t="s">
        <v>165</v>
      </c>
      <c r="B56" s="24">
        <v>124</v>
      </c>
      <c r="C56" s="24">
        <v>97</v>
      </c>
      <c r="D56" s="24">
        <v>20</v>
      </c>
      <c r="E56" s="24">
        <v>5</v>
      </c>
      <c r="F56" s="24">
        <v>2</v>
      </c>
      <c r="G56" s="24">
        <v>0</v>
      </c>
      <c r="H56" s="24">
        <v>0</v>
      </c>
    </row>
    <row r="57" spans="1:8">
      <c r="A57" s="23" t="s">
        <v>166</v>
      </c>
      <c r="B57" s="24">
        <v>573</v>
      </c>
      <c r="C57" s="24">
        <v>374</v>
      </c>
      <c r="D57" s="24">
        <v>149</v>
      </c>
      <c r="E57" s="24">
        <v>31</v>
      </c>
      <c r="F57" s="24">
        <v>14</v>
      </c>
      <c r="G57" s="24">
        <v>1</v>
      </c>
      <c r="H57" s="24">
        <v>4</v>
      </c>
    </row>
    <row r="58" spans="1:8">
      <c r="A58" s="23" t="s">
        <v>167</v>
      </c>
      <c r="B58" s="24">
        <v>431</v>
      </c>
      <c r="C58" s="24">
        <v>259</v>
      </c>
      <c r="D58" s="24">
        <v>109</v>
      </c>
      <c r="E58" s="24">
        <v>41</v>
      </c>
      <c r="F58" s="24">
        <v>20</v>
      </c>
      <c r="G58" s="24">
        <v>0</v>
      </c>
      <c r="H58" s="24">
        <v>2</v>
      </c>
    </row>
    <row r="59" spans="1:8">
      <c r="A59" s="23" t="s">
        <v>168</v>
      </c>
      <c r="B59" s="24">
        <v>111</v>
      </c>
      <c r="C59" s="24">
        <v>47</v>
      </c>
      <c r="D59" s="24">
        <v>45</v>
      </c>
      <c r="E59" s="24">
        <v>13</v>
      </c>
      <c r="F59" s="24">
        <v>5</v>
      </c>
      <c r="G59" s="24">
        <v>1</v>
      </c>
      <c r="H59" s="24">
        <v>0</v>
      </c>
    </row>
    <row r="60" spans="1:8">
      <c r="A60" s="23" t="s">
        <v>169</v>
      </c>
      <c r="B60" s="24">
        <v>27</v>
      </c>
      <c r="C60" s="24">
        <v>11</v>
      </c>
      <c r="D60" s="24">
        <v>5</v>
      </c>
      <c r="E60" s="24">
        <v>7</v>
      </c>
      <c r="F60" s="24">
        <v>3</v>
      </c>
      <c r="G60" s="24">
        <v>1</v>
      </c>
      <c r="H60" s="24">
        <v>0</v>
      </c>
    </row>
    <row r="61" spans="1:8">
      <c r="A61" s="23" t="s">
        <v>128</v>
      </c>
      <c r="B61" s="24">
        <v>8</v>
      </c>
      <c r="C61" s="24">
        <v>3</v>
      </c>
      <c r="D61" s="24">
        <v>2</v>
      </c>
      <c r="E61" s="24">
        <v>1</v>
      </c>
      <c r="F61" s="24">
        <v>0</v>
      </c>
      <c r="G61" s="24">
        <v>0</v>
      </c>
      <c r="H61" s="24">
        <v>2</v>
      </c>
    </row>
    <row r="62" spans="1:8">
      <c r="A62" s="8" t="s">
        <v>170</v>
      </c>
      <c r="B62" s="8"/>
      <c r="C62" s="8"/>
      <c r="D62" s="8"/>
      <c r="E62" s="8"/>
      <c r="F62" s="8"/>
      <c r="G62" s="8"/>
      <c r="H62" s="8"/>
    </row>
    <row r="63" spans="1:8">
      <c r="A63" s="23" t="s">
        <v>171</v>
      </c>
      <c r="B63" s="24">
        <v>161</v>
      </c>
      <c r="C63" s="24">
        <v>104</v>
      </c>
      <c r="D63" s="24">
        <v>35</v>
      </c>
      <c r="E63" s="24">
        <v>13</v>
      </c>
      <c r="F63" s="24">
        <v>7</v>
      </c>
      <c r="G63" s="24">
        <v>0</v>
      </c>
      <c r="H63" s="24">
        <v>2</v>
      </c>
    </row>
    <row r="64" spans="1:8">
      <c r="A64" s="23" t="s">
        <v>172</v>
      </c>
      <c r="B64" s="24">
        <v>441</v>
      </c>
      <c r="C64" s="24">
        <v>274</v>
      </c>
      <c r="D64" s="24">
        <v>113</v>
      </c>
      <c r="E64" s="24">
        <v>35</v>
      </c>
      <c r="F64" s="24">
        <v>16</v>
      </c>
      <c r="G64" s="24">
        <v>1</v>
      </c>
      <c r="H64" s="24">
        <v>2</v>
      </c>
    </row>
    <row r="65" spans="1:8">
      <c r="A65" s="23" t="s">
        <v>173</v>
      </c>
      <c r="B65" s="24">
        <v>489</v>
      </c>
      <c r="C65" s="24">
        <v>296</v>
      </c>
      <c r="D65" s="24">
        <v>140</v>
      </c>
      <c r="E65" s="24">
        <v>36</v>
      </c>
      <c r="F65" s="24">
        <v>14</v>
      </c>
      <c r="G65" s="24">
        <v>1</v>
      </c>
      <c r="H65" s="24">
        <v>2</v>
      </c>
    </row>
    <row r="66" spans="1:8">
      <c r="A66" s="23" t="s">
        <v>174</v>
      </c>
      <c r="B66" s="24">
        <v>173</v>
      </c>
      <c r="C66" s="24">
        <v>113</v>
      </c>
      <c r="D66" s="24">
        <v>39</v>
      </c>
      <c r="E66" s="24">
        <v>13</v>
      </c>
      <c r="F66" s="24">
        <v>7</v>
      </c>
      <c r="G66" s="24">
        <v>1</v>
      </c>
      <c r="H66" s="24">
        <v>0</v>
      </c>
    </row>
    <row r="67" spans="1:8">
      <c r="A67" s="23" t="s">
        <v>128</v>
      </c>
      <c r="B67" s="24">
        <v>10</v>
      </c>
      <c r="C67" s="24">
        <v>4</v>
      </c>
      <c r="D67" s="24">
        <v>3</v>
      </c>
      <c r="E67" s="24">
        <v>1</v>
      </c>
      <c r="F67" s="24">
        <v>0</v>
      </c>
      <c r="G67" s="24">
        <v>0</v>
      </c>
      <c r="H67" s="24">
        <v>2</v>
      </c>
    </row>
    <row r="68" spans="1:8">
      <c r="A68" s="8" t="s">
        <v>175</v>
      </c>
      <c r="B68" s="8"/>
      <c r="C68" s="8"/>
      <c r="D68" s="8"/>
      <c r="E68" s="8"/>
      <c r="F68" s="8"/>
      <c r="G68" s="8"/>
      <c r="H68" s="8"/>
    </row>
    <row r="69" spans="1:8">
      <c r="A69" s="23" t="s">
        <v>176</v>
      </c>
      <c r="B69" s="24">
        <v>239</v>
      </c>
      <c r="C69" s="24">
        <v>153</v>
      </c>
      <c r="D69" s="24">
        <v>66</v>
      </c>
      <c r="E69" s="24">
        <v>14</v>
      </c>
      <c r="F69" s="24">
        <v>6</v>
      </c>
      <c r="G69" s="24">
        <v>0</v>
      </c>
      <c r="H69" s="24">
        <v>0</v>
      </c>
    </row>
    <row r="70" spans="1:8">
      <c r="A70" s="23" t="s">
        <v>177</v>
      </c>
      <c r="B70" s="24">
        <v>479</v>
      </c>
      <c r="C70" s="24">
        <v>311</v>
      </c>
      <c r="D70" s="24">
        <v>126</v>
      </c>
      <c r="E70" s="24">
        <v>30</v>
      </c>
      <c r="F70" s="24">
        <v>10</v>
      </c>
      <c r="G70" s="24">
        <v>0</v>
      </c>
      <c r="H70" s="24">
        <v>2</v>
      </c>
    </row>
    <row r="71" spans="1:8">
      <c r="A71" s="23" t="s">
        <v>178</v>
      </c>
      <c r="B71" s="24">
        <v>139</v>
      </c>
      <c r="C71" s="24">
        <v>97</v>
      </c>
      <c r="D71" s="24">
        <v>31</v>
      </c>
      <c r="E71" s="24">
        <v>7</v>
      </c>
      <c r="F71" s="24">
        <v>4</v>
      </c>
      <c r="G71" s="24">
        <v>0</v>
      </c>
      <c r="H71" s="24">
        <v>0</v>
      </c>
    </row>
    <row r="72" spans="1:8">
      <c r="A72" s="23" t="s">
        <v>179</v>
      </c>
      <c r="B72" s="24">
        <v>101</v>
      </c>
      <c r="C72" s="24">
        <v>72</v>
      </c>
      <c r="D72" s="24">
        <v>23</v>
      </c>
      <c r="E72" s="24">
        <v>4</v>
      </c>
      <c r="F72" s="24">
        <v>1</v>
      </c>
      <c r="G72" s="24">
        <v>1</v>
      </c>
      <c r="H72" s="24">
        <v>0</v>
      </c>
    </row>
    <row r="73" spans="1:8">
      <c r="A73" s="23" t="s">
        <v>180</v>
      </c>
      <c r="B73" s="24">
        <v>223</v>
      </c>
      <c r="C73" s="24">
        <v>159</v>
      </c>
      <c r="D73" s="24">
        <v>55</v>
      </c>
      <c r="E73" s="24">
        <v>8</v>
      </c>
      <c r="F73" s="24">
        <v>1</v>
      </c>
      <c r="G73" s="24">
        <v>0</v>
      </c>
      <c r="H73" s="24">
        <v>0</v>
      </c>
    </row>
    <row r="74" spans="1:8">
      <c r="A74" s="23" t="s">
        <v>181</v>
      </c>
      <c r="B74" s="24">
        <v>125</v>
      </c>
      <c r="C74" s="24">
        <v>84</v>
      </c>
      <c r="D74" s="24">
        <v>31</v>
      </c>
      <c r="E74" s="24">
        <v>7</v>
      </c>
      <c r="F74" s="24">
        <v>3</v>
      </c>
      <c r="G74" s="24">
        <v>0</v>
      </c>
      <c r="H74" s="24">
        <v>0</v>
      </c>
    </row>
    <row r="75" spans="1:8">
      <c r="A75" s="23" t="s">
        <v>182</v>
      </c>
      <c r="B75" s="24">
        <v>45</v>
      </c>
      <c r="C75" s="24">
        <v>32</v>
      </c>
      <c r="D75" s="24">
        <v>9</v>
      </c>
      <c r="E75" s="24">
        <v>2</v>
      </c>
      <c r="F75" s="24">
        <v>1</v>
      </c>
      <c r="G75" s="24">
        <v>0</v>
      </c>
      <c r="H75" s="24">
        <v>1</v>
      </c>
    </row>
    <row r="76" spans="1:8">
      <c r="A76" s="23" t="s">
        <v>183</v>
      </c>
      <c r="B76" s="24">
        <v>46</v>
      </c>
      <c r="C76" s="24">
        <v>36</v>
      </c>
      <c r="D76" s="24">
        <v>9</v>
      </c>
      <c r="E76" s="24">
        <v>0</v>
      </c>
      <c r="F76" s="24">
        <v>1</v>
      </c>
      <c r="G76" s="24">
        <v>0</v>
      </c>
      <c r="H76" s="24">
        <v>0</v>
      </c>
    </row>
    <row r="77" spans="1:8">
      <c r="A77" s="23" t="s">
        <v>184</v>
      </c>
      <c r="B77" s="24">
        <v>367</v>
      </c>
      <c r="C77" s="24">
        <v>254</v>
      </c>
      <c r="D77" s="24">
        <v>85</v>
      </c>
      <c r="E77" s="24">
        <v>18</v>
      </c>
      <c r="F77" s="24">
        <v>9</v>
      </c>
      <c r="G77" s="24">
        <v>0</v>
      </c>
      <c r="H77" s="24">
        <v>1</v>
      </c>
    </row>
    <row r="78" spans="1:8">
      <c r="A78" s="23" t="s">
        <v>185</v>
      </c>
      <c r="B78" s="24">
        <v>181</v>
      </c>
      <c r="C78" s="24">
        <v>131</v>
      </c>
      <c r="D78" s="24">
        <v>42</v>
      </c>
      <c r="E78" s="24">
        <v>6</v>
      </c>
      <c r="F78" s="24">
        <v>0</v>
      </c>
      <c r="G78" s="24">
        <v>0</v>
      </c>
      <c r="H78" s="24">
        <v>2</v>
      </c>
    </row>
    <row r="79" spans="1:8">
      <c r="A79" s="23" t="s">
        <v>152</v>
      </c>
      <c r="B79" s="24">
        <v>93</v>
      </c>
      <c r="C79" s="24">
        <v>57</v>
      </c>
      <c r="D79" s="24">
        <v>26</v>
      </c>
      <c r="E79" s="24">
        <v>5</v>
      </c>
      <c r="F79" s="24">
        <v>4</v>
      </c>
      <c r="G79" s="24">
        <v>0</v>
      </c>
      <c r="H79" s="24">
        <v>1</v>
      </c>
    </row>
    <row r="80" spans="1:8">
      <c r="A80" s="23" t="s">
        <v>186</v>
      </c>
      <c r="B80" s="24">
        <v>319</v>
      </c>
      <c r="C80" s="24">
        <v>173</v>
      </c>
      <c r="D80" s="24">
        <v>86</v>
      </c>
      <c r="E80" s="24">
        <v>37</v>
      </c>
      <c r="F80" s="24">
        <v>19</v>
      </c>
      <c r="G80" s="24">
        <v>2</v>
      </c>
      <c r="H80" s="24">
        <v>2</v>
      </c>
    </row>
    <row r="81" spans="1:8">
      <c r="A81" s="23" t="s">
        <v>128</v>
      </c>
      <c r="B81" s="24">
        <v>13</v>
      </c>
      <c r="C81" s="24">
        <v>8</v>
      </c>
      <c r="D81" s="24">
        <v>2</v>
      </c>
      <c r="E81" s="24">
        <v>2</v>
      </c>
      <c r="F81" s="24">
        <v>0</v>
      </c>
      <c r="G81" s="24">
        <v>0</v>
      </c>
      <c r="H81" s="24">
        <v>1</v>
      </c>
    </row>
    <row r="82" spans="1:8">
      <c r="A82" s="8" t="s">
        <v>187</v>
      </c>
      <c r="B82" s="8"/>
      <c r="C82" s="8"/>
      <c r="D82" s="8"/>
      <c r="E82" s="8"/>
      <c r="F82" s="8"/>
      <c r="G82" s="8"/>
      <c r="H82" s="8"/>
    </row>
    <row r="83" spans="1:8">
      <c r="A83" s="23" t="s">
        <v>188</v>
      </c>
      <c r="B83" s="24">
        <v>1091</v>
      </c>
      <c r="C83" s="24">
        <v>693</v>
      </c>
      <c r="D83" s="24">
        <v>280</v>
      </c>
      <c r="E83" s="24">
        <v>79</v>
      </c>
      <c r="F83" s="24">
        <v>34</v>
      </c>
      <c r="G83" s="24">
        <v>1</v>
      </c>
      <c r="H83" s="24">
        <v>4</v>
      </c>
    </row>
    <row r="84" spans="1:8">
      <c r="A84" s="23" t="s">
        <v>189</v>
      </c>
      <c r="B84" s="24">
        <v>74</v>
      </c>
      <c r="C84" s="24">
        <v>31</v>
      </c>
      <c r="D84" s="24">
        <v>27</v>
      </c>
      <c r="E84" s="24">
        <v>10</v>
      </c>
      <c r="F84" s="24">
        <v>6</v>
      </c>
      <c r="G84" s="24">
        <v>0</v>
      </c>
      <c r="H84" s="24">
        <v>0</v>
      </c>
    </row>
    <row r="85" spans="1:8">
      <c r="A85" s="23" t="s">
        <v>190</v>
      </c>
      <c r="B85" s="24">
        <v>28</v>
      </c>
      <c r="C85" s="24">
        <v>18</v>
      </c>
      <c r="D85" s="24">
        <v>7</v>
      </c>
      <c r="E85" s="24">
        <v>0</v>
      </c>
      <c r="F85" s="24">
        <v>2</v>
      </c>
      <c r="G85" s="24">
        <v>0</v>
      </c>
      <c r="H85" s="24">
        <v>1</v>
      </c>
    </row>
    <row r="86" spans="1:8">
      <c r="A86" s="23" t="s">
        <v>191</v>
      </c>
      <c r="B86" s="24">
        <v>42</v>
      </c>
      <c r="C86" s="24">
        <v>27</v>
      </c>
      <c r="D86" s="24">
        <v>6</v>
      </c>
      <c r="E86" s="24">
        <v>5</v>
      </c>
      <c r="F86" s="24">
        <v>1</v>
      </c>
      <c r="G86" s="24">
        <v>1</v>
      </c>
      <c r="H86" s="24">
        <v>2</v>
      </c>
    </row>
    <row r="87" spans="1:8">
      <c r="A87" s="23" t="s">
        <v>192</v>
      </c>
      <c r="B87" s="24">
        <v>24</v>
      </c>
      <c r="C87" s="24">
        <v>14</v>
      </c>
      <c r="D87" s="24">
        <v>5</v>
      </c>
      <c r="E87" s="24">
        <v>4</v>
      </c>
      <c r="F87" s="24">
        <v>0</v>
      </c>
      <c r="G87" s="24">
        <v>1</v>
      </c>
      <c r="H87" s="24">
        <v>0</v>
      </c>
    </row>
    <row r="88" spans="1:8">
      <c r="A88" s="23" t="s">
        <v>193</v>
      </c>
      <c r="B88" s="24">
        <v>0</v>
      </c>
      <c r="C88" s="24">
        <v>0</v>
      </c>
      <c r="D88" s="24">
        <v>0</v>
      </c>
      <c r="E88" s="24">
        <v>0</v>
      </c>
      <c r="F88" s="24">
        <v>0</v>
      </c>
      <c r="G88" s="24">
        <v>0</v>
      </c>
      <c r="H88" s="24">
        <v>0</v>
      </c>
    </row>
    <row r="89" spans="1:8">
      <c r="A89" s="23" t="s">
        <v>152</v>
      </c>
      <c r="B89" s="24">
        <v>9</v>
      </c>
      <c r="C89" s="24">
        <v>4</v>
      </c>
      <c r="D89" s="24">
        <v>3</v>
      </c>
      <c r="E89" s="24">
        <v>0</v>
      </c>
      <c r="F89" s="24">
        <v>1</v>
      </c>
      <c r="G89" s="24">
        <v>0</v>
      </c>
      <c r="H89" s="24">
        <v>1</v>
      </c>
    </row>
    <row r="90" spans="1:8">
      <c r="A90" s="23" t="s">
        <v>128</v>
      </c>
      <c r="B90" s="24">
        <v>6</v>
      </c>
      <c r="C90" s="24">
        <v>4</v>
      </c>
      <c r="D90" s="24">
        <v>2</v>
      </c>
      <c r="E90" s="24">
        <v>0</v>
      </c>
      <c r="F90" s="24">
        <v>0</v>
      </c>
      <c r="G90" s="24">
        <v>0</v>
      </c>
      <c r="H90" s="24">
        <v>0</v>
      </c>
    </row>
    <row r="91" spans="1:8">
      <c r="A91" s="8" t="s">
        <v>194</v>
      </c>
      <c r="B91" s="8"/>
      <c r="C91" s="8"/>
      <c r="D91" s="8"/>
      <c r="E91" s="8"/>
      <c r="F91" s="8"/>
      <c r="G91" s="8"/>
      <c r="H91" s="8"/>
    </row>
    <row r="92" spans="1:8">
      <c r="A92" s="23" t="s">
        <v>195</v>
      </c>
      <c r="B92" s="24">
        <v>583</v>
      </c>
      <c r="C92" s="24">
        <v>315</v>
      </c>
      <c r="D92" s="24">
        <v>178</v>
      </c>
      <c r="E92" s="24">
        <v>57</v>
      </c>
      <c r="F92" s="24">
        <v>26</v>
      </c>
      <c r="G92" s="24">
        <v>3</v>
      </c>
      <c r="H92" s="24">
        <v>4</v>
      </c>
    </row>
    <row r="93" spans="1:8">
      <c r="A93" s="23" t="s">
        <v>196</v>
      </c>
      <c r="B93" s="24">
        <v>198</v>
      </c>
      <c r="C93" s="24">
        <v>96</v>
      </c>
      <c r="D93" s="24">
        <v>65</v>
      </c>
      <c r="E93" s="24">
        <v>28</v>
      </c>
      <c r="F93" s="24">
        <v>9</v>
      </c>
      <c r="G93" s="24">
        <v>0</v>
      </c>
      <c r="H93" s="24">
        <v>0</v>
      </c>
    </row>
    <row r="94" spans="1:8">
      <c r="A94" s="23" t="s">
        <v>197</v>
      </c>
      <c r="B94" s="24">
        <v>35</v>
      </c>
      <c r="C94" s="24">
        <v>13</v>
      </c>
      <c r="D94" s="24">
        <v>8</v>
      </c>
      <c r="E94" s="24">
        <v>9</v>
      </c>
      <c r="F94" s="24">
        <v>5</v>
      </c>
      <c r="G94" s="24">
        <v>0</v>
      </c>
      <c r="H94" s="24">
        <v>0</v>
      </c>
    </row>
    <row r="95" spans="1:8">
      <c r="A95" s="23" t="s">
        <v>198</v>
      </c>
      <c r="B95" s="24">
        <v>2</v>
      </c>
      <c r="C95" s="24">
        <v>0</v>
      </c>
      <c r="D95" s="24">
        <v>1</v>
      </c>
      <c r="E95" s="24">
        <v>1</v>
      </c>
      <c r="F95" s="24">
        <v>0</v>
      </c>
      <c r="G95" s="24">
        <v>0</v>
      </c>
      <c r="H95" s="24">
        <v>0</v>
      </c>
    </row>
    <row r="96" spans="1:8">
      <c r="A96" s="23" t="s">
        <v>199</v>
      </c>
      <c r="B96" s="24">
        <v>68</v>
      </c>
      <c r="C96" s="24">
        <v>45</v>
      </c>
      <c r="D96" s="24">
        <v>14</v>
      </c>
      <c r="E96" s="24">
        <v>3</v>
      </c>
      <c r="F96" s="24">
        <v>5</v>
      </c>
      <c r="G96" s="24">
        <v>0</v>
      </c>
      <c r="H96" s="24">
        <v>1</v>
      </c>
    </row>
    <row r="97" spans="1:8">
      <c r="A97" s="23" t="s">
        <v>200</v>
      </c>
      <c r="B97" s="24">
        <v>1248</v>
      </c>
      <c r="C97" s="24">
        <v>779</v>
      </c>
      <c r="D97" s="24">
        <v>321</v>
      </c>
      <c r="E97" s="24">
        <v>96</v>
      </c>
      <c r="F97" s="24">
        <v>41</v>
      </c>
      <c r="G97" s="24">
        <v>3</v>
      </c>
      <c r="H97" s="24">
        <v>8</v>
      </c>
    </row>
    <row r="98" spans="1:8">
      <c r="A98" s="23" t="s">
        <v>201</v>
      </c>
      <c r="B98" s="24">
        <v>208</v>
      </c>
      <c r="C98" s="24">
        <v>99</v>
      </c>
      <c r="D98" s="24">
        <v>71</v>
      </c>
      <c r="E98" s="24">
        <v>18</v>
      </c>
      <c r="F98" s="24">
        <v>17</v>
      </c>
      <c r="G98" s="24">
        <v>2</v>
      </c>
      <c r="H98" s="24">
        <v>1</v>
      </c>
    </row>
    <row r="99" spans="1:8">
      <c r="A99" s="23" t="s">
        <v>202</v>
      </c>
      <c r="B99" s="24">
        <v>112</v>
      </c>
      <c r="C99" s="24">
        <v>53</v>
      </c>
      <c r="D99" s="24">
        <v>33</v>
      </c>
      <c r="E99" s="24">
        <v>18</v>
      </c>
      <c r="F99" s="24">
        <v>5</v>
      </c>
      <c r="G99" s="24">
        <v>2</v>
      </c>
      <c r="H99" s="24">
        <v>1</v>
      </c>
    </row>
    <row r="100" spans="1:8">
      <c r="A100" s="23" t="s">
        <v>203</v>
      </c>
      <c r="B100" s="24">
        <v>188</v>
      </c>
      <c r="C100" s="24">
        <v>82</v>
      </c>
      <c r="D100" s="24">
        <v>59</v>
      </c>
      <c r="E100" s="24">
        <v>32</v>
      </c>
      <c r="F100" s="24">
        <v>11</v>
      </c>
      <c r="G100" s="24">
        <v>2</v>
      </c>
      <c r="H100" s="24">
        <v>2</v>
      </c>
    </row>
    <row r="101" spans="1:8">
      <c r="A101" s="23" t="s">
        <v>204</v>
      </c>
      <c r="B101" s="24">
        <v>49</v>
      </c>
      <c r="C101" s="24">
        <v>27</v>
      </c>
      <c r="D101" s="24">
        <v>14</v>
      </c>
      <c r="E101" s="24">
        <v>5</v>
      </c>
      <c r="F101" s="24">
        <v>2</v>
      </c>
      <c r="G101" s="24">
        <v>1</v>
      </c>
      <c r="H101" s="24">
        <v>0</v>
      </c>
    </row>
    <row r="102" spans="1:8">
      <c r="A102" s="23" t="s">
        <v>205</v>
      </c>
      <c r="B102" s="24">
        <v>1</v>
      </c>
      <c r="C102" s="24">
        <v>1</v>
      </c>
      <c r="D102" s="24">
        <v>0</v>
      </c>
      <c r="E102" s="24">
        <v>0</v>
      </c>
      <c r="F102" s="24">
        <v>0</v>
      </c>
      <c r="G102" s="24">
        <v>0</v>
      </c>
      <c r="H102" s="24">
        <v>0</v>
      </c>
    </row>
    <row r="103" spans="1:8">
      <c r="A103" s="23" t="s">
        <v>206</v>
      </c>
      <c r="B103" s="24">
        <v>0</v>
      </c>
      <c r="C103" s="24">
        <v>0</v>
      </c>
      <c r="D103" s="24">
        <v>0</v>
      </c>
      <c r="E103" s="24">
        <v>0</v>
      </c>
      <c r="F103" s="24">
        <v>0</v>
      </c>
      <c r="G103" s="24">
        <v>0</v>
      </c>
      <c r="H103" s="24">
        <v>0</v>
      </c>
    </row>
    <row r="104" spans="1:8">
      <c r="A104" s="23" t="s">
        <v>152</v>
      </c>
      <c r="B104" s="24">
        <v>1</v>
      </c>
      <c r="C104" s="24">
        <v>1</v>
      </c>
      <c r="D104" s="24">
        <v>0</v>
      </c>
      <c r="E104" s="24">
        <v>0</v>
      </c>
      <c r="F104" s="24">
        <v>0</v>
      </c>
      <c r="G104" s="24">
        <v>0</v>
      </c>
      <c r="H104" s="24">
        <v>0</v>
      </c>
    </row>
    <row r="105" spans="1:8">
      <c r="A105" s="23" t="s">
        <v>128</v>
      </c>
      <c r="B105" s="24">
        <v>0</v>
      </c>
      <c r="C105" s="24">
        <v>0</v>
      </c>
      <c r="D105" s="24">
        <v>0</v>
      </c>
      <c r="E105" s="24">
        <v>0</v>
      </c>
      <c r="F105" s="24">
        <v>0</v>
      </c>
      <c r="G105" s="24">
        <v>0</v>
      </c>
      <c r="H105" s="24">
        <v>0</v>
      </c>
    </row>
    <row r="106" spans="1:8">
      <c r="A106" s="8" t="s">
        <v>207</v>
      </c>
      <c r="B106" s="8"/>
      <c r="C106" s="8"/>
      <c r="D106" s="8"/>
      <c r="E106" s="8"/>
      <c r="F106" s="8"/>
      <c r="G106" s="8"/>
      <c r="H106" s="8"/>
    </row>
    <row r="107" spans="1:8">
      <c r="A107" s="23" t="s">
        <v>208</v>
      </c>
      <c r="B107" s="24">
        <v>711</v>
      </c>
      <c r="C107" s="24">
        <v>448</v>
      </c>
      <c r="D107" s="24">
        <v>176</v>
      </c>
      <c r="E107" s="24">
        <v>57</v>
      </c>
      <c r="F107" s="24">
        <v>25</v>
      </c>
      <c r="G107" s="24">
        <v>2</v>
      </c>
      <c r="H107" s="24">
        <v>3</v>
      </c>
    </row>
    <row r="108" spans="1:8">
      <c r="A108" s="23" t="s">
        <v>209</v>
      </c>
      <c r="B108" s="24">
        <v>627</v>
      </c>
      <c r="C108" s="24">
        <v>387</v>
      </c>
      <c r="D108" s="24">
        <v>162</v>
      </c>
      <c r="E108" s="24">
        <v>47</v>
      </c>
      <c r="F108" s="24">
        <v>26</v>
      </c>
      <c r="G108" s="24">
        <v>2</v>
      </c>
      <c r="H108" s="24">
        <v>3</v>
      </c>
    </row>
    <row r="109" spans="1:8">
      <c r="A109" s="23" t="s">
        <v>210</v>
      </c>
      <c r="B109" s="24">
        <v>595</v>
      </c>
      <c r="C109" s="24">
        <v>395</v>
      </c>
      <c r="D109" s="24">
        <v>142</v>
      </c>
      <c r="E109" s="24">
        <v>37</v>
      </c>
      <c r="F109" s="24">
        <v>17</v>
      </c>
      <c r="G109" s="24">
        <v>3</v>
      </c>
      <c r="H109" s="24">
        <v>1</v>
      </c>
    </row>
    <row r="110" spans="1:8">
      <c r="A110" s="23" t="s">
        <v>211</v>
      </c>
      <c r="B110" s="24">
        <v>370</v>
      </c>
      <c r="C110" s="24">
        <v>228</v>
      </c>
      <c r="D110" s="24">
        <v>101</v>
      </c>
      <c r="E110" s="24">
        <v>28</v>
      </c>
      <c r="F110" s="24">
        <v>11</v>
      </c>
      <c r="G110" s="24">
        <v>1</v>
      </c>
      <c r="H110" s="24">
        <v>1</v>
      </c>
    </row>
    <row r="111" spans="1:8">
      <c r="A111" s="23" t="s">
        <v>212</v>
      </c>
      <c r="B111" s="24">
        <v>226</v>
      </c>
      <c r="C111" s="24">
        <v>166</v>
      </c>
      <c r="D111" s="24">
        <v>39</v>
      </c>
      <c r="E111" s="24">
        <v>15</v>
      </c>
      <c r="F111" s="24">
        <v>4</v>
      </c>
      <c r="G111" s="24">
        <v>1</v>
      </c>
      <c r="H111" s="24">
        <v>1</v>
      </c>
    </row>
    <row r="112" spans="1:8">
      <c r="A112" s="23" t="s">
        <v>213</v>
      </c>
      <c r="B112" s="24">
        <v>162</v>
      </c>
      <c r="C112" s="24">
        <v>102</v>
      </c>
      <c r="D112" s="24">
        <v>35</v>
      </c>
      <c r="E112" s="24">
        <v>17</v>
      </c>
      <c r="F112" s="24">
        <v>7</v>
      </c>
      <c r="G112" s="24">
        <v>0</v>
      </c>
      <c r="H112" s="24">
        <v>1</v>
      </c>
    </row>
    <row r="113" spans="1:8">
      <c r="A113" s="23" t="s">
        <v>214</v>
      </c>
      <c r="B113" s="24">
        <v>303</v>
      </c>
      <c r="C113" s="24">
        <v>177</v>
      </c>
      <c r="D113" s="24">
        <v>88</v>
      </c>
      <c r="E113" s="24">
        <v>27</v>
      </c>
      <c r="F113" s="24">
        <v>10</v>
      </c>
      <c r="G113" s="24">
        <v>1</v>
      </c>
      <c r="H113" s="24">
        <v>0</v>
      </c>
    </row>
    <row r="114" spans="1:8">
      <c r="A114" s="23" t="s">
        <v>215</v>
      </c>
      <c r="B114" s="24">
        <v>105</v>
      </c>
      <c r="C114" s="24">
        <v>64</v>
      </c>
      <c r="D114" s="24">
        <v>30</v>
      </c>
      <c r="E114" s="24">
        <v>5</v>
      </c>
      <c r="F114" s="24">
        <v>4</v>
      </c>
      <c r="G114" s="24">
        <v>1</v>
      </c>
      <c r="H114" s="24">
        <v>1</v>
      </c>
    </row>
    <row r="115" spans="1:8">
      <c r="A115" s="23" t="s">
        <v>216</v>
      </c>
      <c r="B115" s="24">
        <v>122</v>
      </c>
      <c r="C115" s="24">
        <v>79</v>
      </c>
      <c r="D115" s="24">
        <v>29</v>
      </c>
      <c r="E115" s="24">
        <v>6</v>
      </c>
      <c r="F115" s="24">
        <v>6</v>
      </c>
      <c r="G115" s="24">
        <v>1</v>
      </c>
      <c r="H115" s="24">
        <v>1</v>
      </c>
    </row>
    <row r="116" spans="1:8">
      <c r="A116" s="23" t="s">
        <v>217</v>
      </c>
      <c r="B116" s="24">
        <v>152</v>
      </c>
      <c r="C116" s="24">
        <v>104</v>
      </c>
      <c r="D116" s="24">
        <v>34</v>
      </c>
      <c r="E116" s="24">
        <v>11</v>
      </c>
      <c r="F116" s="24">
        <v>2</v>
      </c>
      <c r="G116" s="24">
        <v>0</v>
      </c>
      <c r="H116" s="24">
        <v>1</v>
      </c>
    </row>
    <row r="117" spans="1:8">
      <c r="A117" s="23" t="s">
        <v>218</v>
      </c>
      <c r="B117" s="24">
        <v>169</v>
      </c>
      <c r="C117" s="24">
        <v>108</v>
      </c>
      <c r="D117" s="24">
        <v>45</v>
      </c>
      <c r="E117" s="24">
        <v>12</v>
      </c>
      <c r="F117" s="24">
        <v>4</v>
      </c>
      <c r="G117" s="24">
        <v>0</v>
      </c>
      <c r="H117" s="24">
        <v>0</v>
      </c>
    </row>
    <row r="118" spans="1:8">
      <c r="A118" s="23" t="s">
        <v>219</v>
      </c>
      <c r="B118" s="24">
        <v>197</v>
      </c>
      <c r="C118" s="24">
        <v>123</v>
      </c>
      <c r="D118" s="24">
        <v>57</v>
      </c>
      <c r="E118" s="24">
        <v>12</v>
      </c>
      <c r="F118" s="24">
        <v>4</v>
      </c>
      <c r="G118" s="24">
        <v>0</v>
      </c>
      <c r="H118" s="24">
        <v>1</v>
      </c>
    </row>
    <row r="119" spans="1:8">
      <c r="A119" s="23" t="s">
        <v>220</v>
      </c>
      <c r="B119" s="24">
        <v>426</v>
      </c>
      <c r="C119" s="24">
        <v>264</v>
      </c>
      <c r="D119" s="24">
        <v>120</v>
      </c>
      <c r="E119" s="24">
        <v>25</v>
      </c>
      <c r="F119" s="24">
        <v>14</v>
      </c>
      <c r="G119" s="24">
        <v>1</v>
      </c>
      <c r="H119" s="24">
        <v>2</v>
      </c>
    </row>
    <row r="120" spans="1:8">
      <c r="A120" s="23" t="s">
        <v>221</v>
      </c>
      <c r="B120" s="24">
        <v>412</v>
      </c>
      <c r="C120" s="24">
        <v>253</v>
      </c>
      <c r="D120" s="24">
        <v>112</v>
      </c>
      <c r="E120" s="24">
        <v>28</v>
      </c>
      <c r="F120" s="24">
        <v>16</v>
      </c>
      <c r="G120" s="24">
        <v>2</v>
      </c>
      <c r="H120" s="24">
        <v>1</v>
      </c>
    </row>
    <row r="121" spans="1:8">
      <c r="A121" s="23" t="s">
        <v>152</v>
      </c>
      <c r="B121" s="24">
        <v>33</v>
      </c>
      <c r="C121" s="24">
        <v>20</v>
      </c>
      <c r="D121" s="24">
        <v>7</v>
      </c>
      <c r="E121" s="24">
        <v>2</v>
      </c>
      <c r="F121" s="24">
        <v>2</v>
      </c>
      <c r="G121" s="24">
        <v>1</v>
      </c>
      <c r="H121" s="24">
        <v>1</v>
      </c>
    </row>
    <row r="122" spans="1:8">
      <c r="A122" s="23" t="s">
        <v>222</v>
      </c>
      <c r="B122" s="24">
        <v>94</v>
      </c>
      <c r="C122" s="24">
        <v>54</v>
      </c>
      <c r="D122" s="24">
        <v>27</v>
      </c>
      <c r="E122" s="24">
        <v>9</v>
      </c>
      <c r="F122" s="24">
        <v>4</v>
      </c>
      <c r="G122" s="24">
        <v>0</v>
      </c>
      <c r="H122" s="24">
        <v>0</v>
      </c>
    </row>
    <row r="123" spans="1:8">
      <c r="A123" s="26" t="s">
        <v>128</v>
      </c>
      <c r="B123" s="27">
        <v>15</v>
      </c>
      <c r="C123" s="27">
        <v>9</v>
      </c>
      <c r="D123" s="27">
        <v>3</v>
      </c>
      <c r="E123" s="27">
        <v>1</v>
      </c>
      <c r="F123" s="27">
        <v>0</v>
      </c>
      <c r="G123" s="27">
        <v>0</v>
      </c>
      <c r="H123" s="27">
        <v>2</v>
      </c>
    </row>
  </sheetData>
  <phoneticPr fontId="2"/>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D3ADD-B554-4C49-A30A-456F69BE3CEE}">
  <sheetPr codeName="Sheet49"/>
  <dimension ref="A1:H123"/>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HYPERLINK("#'目次'!B54","[48]")</f>
        <v>[48]</v>
      </c>
    </row>
    <row r="3" spans="1:8">
      <c r="A3" s="6" t="s">
        <v>114</v>
      </c>
      <c r="B3" s="7" t="s">
        <v>536</v>
      </c>
    </row>
    <row r="4" spans="1:8">
      <c r="A4" s="6" t="s">
        <v>114</v>
      </c>
      <c r="B4" s="7" t="s">
        <v>544</v>
      </c>
    </row>
    <row r="5" spans="1:8">
      <c r="A5" s="6" t="s">
        <v>114</v>
      </c>
      <c r="B5" s="7" t="s">
        <v>545</v>
      </c>
    </row>
    <row r="6" spans="1:8" s="21" customFormat="1" ht="108">
      <c r="A6" s="19" t="s">
        <v>114</v>
      </c>
      <c r="B6" s="20" t="s">
        <v>118</v>
      </c>
      <c r="C6" s="20" t="s">
        <v>546</v>
      </c>
      <c r="D6" s="20" t="s">
        <v>547</v>
      </c>
      <c r="E6" s="20" t="s">
        <v>548</v>
      </c>
      <c r="F6" s="20" t="s">
        <v>549</v>
      </c>
      <c r="G6" s="20" t="s">
        <v>550</v>
      </c>
      <c r="H6" s="20" t="s">
        <v>128</v>
      </c>
    </row>
    <row r="7" spans="1:8">
      <c r="A7" s="22" t="s">
        <v>121</v>
      </c>
      <c r="B7" s="9">
        <v>1274</v>
      </c>
      <c r="C7" s="9">
        <v>490</v>
      </c>
      <c r="D7" s="9">
        <v>530</v>
      </c>
      <c r="E7" s="9">
        <v>64</v>
      </c>
      <c r="F7" s="9">
        <v>65</v>
      </c>
      <c r="G7" s="9">
        <v>91</v>
      </c>
      <c r="H7" s="9">
        <v>34</v>
      </c>
    </row>
    <row r="8" spans="1:8">
      <c r="A8" s="8" t="s">
        <v>122</v>
      </c>
      <c r="B8" s="8"/>
      <c r="C8" s="8"/>
      <c r="D8" s="8"/>
      <c r="E8" s="8"/>
      <c r="F8" s="8"/>
      <c r="G8" s="8"/>
      <c r="H8" s="8"/>
    </row>
    <row r="9" spans="1:8">
      <c r="A9" s="23" t="s">
        <v>123</v>
      </c>
      <c r="B9" s="24">
        <v>204</v>
      </c>
      <c r="C9" s="24">
        <v>80</v>
      </c>
      <c r="D9" s="24">
        <v>83</v>
      </c>
      <c r="E9" s="24">
        <v>11</v>
      </c>
      <c r="F9" s="24">
        <v>11</v>
      </c>
      <c r="G9" s="24">
        <v>14</v>
      </c>
      <c r="H9" s="24">
        <v>5</v>
      </c>
    </row>
    <row r="10" spans="1:8">
      <c r="A10" s="23" t="s">
        <v>124</v>
      </c>
      <c r="B10" s="24">
        <v>292</v>
      </c>
      <c r="C10" s="24">
        <v>113</v>
      </c>
      <c r="D10" s="24">
        <v>125</v>
      </c>
      <c r="E10" s="24">
        <v>16</v>
      </c>
      <c r="F10" s="24">
        <v>14</v>
      </c>
      <c r="G10" s="24">
        <v>18</v>
      </c>
      <c r="H10" s="24">
        <v>6</v>
      </c>
    </row>
    <row r="11" spans="1:8">
      <c r="A11" s="23" t="s">
        <v>125</v>
      </c>
      <c r="B11" s="24">
        <v>561</v>
      </c>
      <c r="C11" s="24">
        <v>225</v>
      </c>
      <c r="D11" s="24">
        <v>230</v>
      </c>
      <c r="E11" s="24">
        <v>23</v>
      </c>
      <c r="F11" s="24">
        <v>28</v>
      </c>
      <c r="G11" s="24">
        <v>43</v>
      </c>
      <c r="H11" s="24">
        <v>12</v>
      </c>
    </row>
    <row r="12" spans="1:8">
      <c r="A12" s="23" t="s">
        <v>126</v>
      </c>
      <c r="B12" s="24">
        <v>181</v>
      </c>
      <c r="C12" s="24">
        <v>61</v>
      </c>
      <c r="D12" s="24">
        <v>78</v>
      </c>
      <c r="E12" s="24">
        <v>10</v>
      </c>
      <c r="F12" s="24">
        <v>12</v>
      </c>
      <c r="G12" s="24">
        <v>12</v>
      </c>
      <c r="H12" s="24">
        <v>8</v>
      </c>
    </row>
    <row r="13" spans="1:8">
      <c r="A13" s="23" t="s">
        <v>127</v>
      </c>
      <c r="B13" s="24">
        <v>20</v>
      </c>
      <c r="C13" s="24">
        <v>5</v>
      </c>
      <c r="D13" s="24">
        <v>7</v>
      </c>
      <c r="E13" s="24">
        <v>4</v>
      </c>
      <c r="F13" s="24">
        <v>0</v>
      </c>
      <c r="G13" s="24">
        <v>2</v>
      </c>
      <c r="H13" s="24">
        <v>2</v>
      </c>
    </row>
    <row r="14" spans="1:8">
      <c r="A14" s="23" t="s">
        <v>128</v>
      </c>
      <c r="B14" s="24">
        <v>16</v>
      </c>
      <c r="C14" s="24">
        <v>6</v>
      </c>
      <c r="D14" s="24">
        <v>7</v>
      </c>
      <c r="E14" s="24">
        <v>0</v>
      </c>
      <c r="F14" s="24">
        <v>0</v>
      </c>
      <c r="G14" s="24">
        <v>2</v>
      </c>
      <c r="H14" s="24">
        <v>1</v>
      </c>
    </row>
    <row r="15" spans="1:8">
      <c r="A15" s="8" t="s">
        <v>129</v>
      </c>
      <c r="B15" s="8"/>
      <c r="C15" s="8"/>
      <c r="D15" s="8"/>
      <c r="E15" s="8"/>
      <c r="F15" s="8"/>
      <c r="G15" s="8"/>
      <c r="H15" s="8"/>
    </row>
    <row r="16" spans="1:8">
      <c r="A16" s="23" t="s">
        <v>130</v>
      </c>
      <c r="B16" s="24">
        <v>433</v>
      </c>
      <c r="C16" s="24">
        <v>179</v>
      </c>
      <c r="D16" s="24">
        <v>176</v>
      </c>
      <c r="E16" s="24">
        <v>17</v>
      </c>
      <c r="F16" s="24">
        <v>16</v>
      </c>
      <c r="G16" s="24">
        <v>33</v>
      </c>
      <c r="H16" s="24">
        <v>12</v>
      </c>
    </row>
    <row r="17" spans="1:8">
      <c r="A17" s="23" t="s">
        <v>131</v>
      </c>
      <c r="B17" s="24">
        <v>623</v>
      </c>
      <c r="C17" s="24">
        <v>240</v>
      </c>
      <c r="D17" s="24">
        <v>267</v>
      </c>
      <c r="E17" s="24">
        <v>34</v>
      </c>
      <c r="F17" s="24">
        <v>34</v>
      </c>
      <c r="G17" s="24">
        <v>38</v>
      </c>
      <c r="H17" s="24">
        <v>10</v>
      </c>
    </row>
    <row r="18" spans="1:8">
      <c r="A18" s="23" t="s">
        <v>132</v>
      </c>
      <c r="B18" s="24">
        <v>188</v>
      </c>
      <c r="C18" s="24">
        <v>63</v>
      </c>
      <c r="D18" s="24">
        <v>75</v>
      </c>
      <c r="E18" s="24">
        <v>10</v>
      </c>
      <c r="F18" s="24">
        <v>12</v>
      </c>
      <c r="G18" s="24">
        <v>18</v>
      </c>
      <c r="H18" s="24">
        <v>10</v>
      </c>
    </row>
    <row r="19" spans="1:8">
      <c r="A19" s="23" t="s">
        <v>133</v>
      </c>
      <c r="B19" s="24">
        <v>15</v>
      </c>
      <c r="C19" s="24">
        <v>3</v>
      </c>
      <c r="D19" s="24">
        <v>6</v>
      </c>
      <c r="E19" s="24">
        <v>3</v>
      </c>
      <c r="F19" s="24">
        <v>2</v>
      </c>
      <c r="G19" s="24">
        <v>1</v>
      </c>
      <c r="H19" s="24">
        <v>0</v>
      </c>
    </row>
    <row r="20" spans="1:8">
      <c r="A20" s="23" t="s">
        <v>128</v>
      </c>
      <c r="B20" s="24">
        <v>15</v>
      </c>
      <c r="C20" s="24">
        <v>5</v>
      </c>
      <c r="D20" s="24">
        <v>6</v>
      </c>
      <c r="E20" s="24">
        <v>0</v>
      </c>
      <c r="F20" s="24">
        <v>1</v>
      </c>
      <c r="G20" s="24">
        <v>1</v>
      </c>
      <c r="H20" s="24">
        <v>2</v>
      </c>
    </row>
    <row r="21" spans="1:8">
      <c r="A21" s="8" t="s">
        <v>134</v>
      </c>
      <c r="B21" s="8"/>
      <c r="C21" s="8"/>
      <c r="D21" s="8"/>
      <c r="E21" s="8"/>
      <c r="F21" s="8"/>
      <c r="G21" s="8"/>
      <c r="H21" s="8"/>
    </row>
    <row r="22" spans="1:8">
      <c r="A22" s="23" t="s">
        <v>135</v>
      </c>
      <c r="B22" s="24">
        <v>35</v>
      </c>
      <c r="C22" s="24">
        <v>12</v>
      </c>
      <c r="D22" s="24">
        <v>15</v>
      </c>
      <c r="E22" s="24">
        <v>3</v>
      </c>
      <c r="F22" s="24">
        <v>2</v>
      </c>
      <c r="G22" s="24">
        <v>2</v>
      </c>
      <c r="H22" s="24">
        <v>1</v>
      </c>
    </row>
    <row r="23" spans="1:8">
      <c r="A23" s="23" t="s">
        <v>136</v>
      </c>
      <c r="B23" s="24">
        <v>45</v>
      </c>
      <c r="C23" s="24">
        <v>25</v>
      </c>
      <c r="D23" s="24">
        <v>12</v>
      </c>
      <c r="E23" s="24">
        <v>0</v>
      </c>
      <c r="F23" s="24">
        <v>2</v>
      </c>
      <c r="G23" s="24">
        <v>5</v>
      </c>
      <c r="H23" s="24">
        <v>1</v>
      </c>
    </row>
    <row r="24" spans="1:8">
      <c r="A24" s="23" t="s">
        <v>137</v>
      </c>
      <c r="B24" s="24">
        <v>55</v>
      </c>
      <c r="C24" s="24">
        <v>24</v>
      </c>
      <c r="D24" s="24">
        <v>21</v>
      </c>
      <c r="E24" s="24">
        <v>0</v>
      </c>
      <c r="F24" s="24">
        <v>1</v>
      </c>
      <c r="G24" s="24">
        <v>7</v>
      </c>
      <c r="H24" s="24">
        <v>2</v>
      </c>
    </row>
    <row r="25" spans="1:8">
      <c r="A25" s="23" t="s">
        <v>138</v>
      </c>
      <c r="B25" s="24">
        <v>61</v>
      </c>
      <c r="C25" s="24">
        <v>20</v>
      </c>
      <c r="D25" s="24">
        <v>28</v>
      </c>
      <c r="E25" s="24">
        <v>3</v>
      </c>
      <c r="F25" s="24">
        <v>2</v>
      </c>
      <c r="G25" s="24">
        <v>7</v>
      </c>
      <c r="H25" s="24">
        <v>1</v>
      </c>
    </row>
    <row r="26" spans="1:8">
      <c r="A26" s="23" t="s">
        <v>139</v>
      </c>
      <c r="B26" s="24">
        <v>73</v>
      </c>
      <c r="C26" s="24">
        <v>24</v>
      </c>
      <c r="D26" s="24">
        <v>32</v>
      </c>
      <c r="E26" s="24">
        <v>4</v>
      </c>
      <c r="F26" s="24">
        <v>3</v>
      </c>
      <c r="G26" s="24">
        <v>9</v>
      </c>
      <c r="H26" s="24">
        <v>1</v>
      </c>
    </row>
    <row r="27" spans="1:8">
      <c r="A27" s="23" t="s">
        <v>140</v>
      </c>
      <c r="B27" s="24">
        <v>107</v>
      </c>
      <c r="C27" s="24">
        <v>47</v>
      </c>
      <c r="D27" s="24">
        <v>40</v>
      </c>
      <c r="E27" s="24">
        <v>7</v>
      </c>
      <c r="F27" s="24">
        <v>5</v>
      </c>
      <c r="G27" s="24">
        <v>7</v>
      </c>
      <c r="H27" s="24">
        <v>1</v>
      </c>
    </row>
    <row r="28" spans="1:8">
      <c r="A28" s="23" t="s">
        <v>141</v>
      </c>
      <c r="B28" s="24">
        <v>673</v>
      </c>
      <c r="C28" s="24">
        <v>271</v>
      </c>
      <c r="D28" s="24">
        <v>278</v>
      </c>
      <c r="E28" s="24">
        <v>35</v>
      </c>
      <c r="F28" s="24">
        <v>39</v>
      </c>
      <c r="G28" s="24">
        <v>35</v>
      </c>
      <c r="H28" s="24">
        <v>15</v>
      </c>
    </row>
    <row r="29" spans="1:8">
      <c r="A29" s="23" t="s">
        <v>142</v>
      </c>
      <c r="B29" s="24">
        <v>212</v>
      </c>
      <c r="C29" s="24">
        <v>62</v>
      </c>
      <c r="D29" s="24">
        <v>99</v>
      </c>
      <c r="E29" s="24">
        <v>12</v>
      </c>
      <c r="F29" s="24">
        <v>11</v>
      </c>
      <c r="G29" s="24">
        <v>18</v>
      </c>
      <c r="H29" s="24">
        <v>10</v>
      </c>
    </row>
    <row r="30" spans="1:8">
      <c r="A30" s="23" t="s">
        <v>128</v>
      </c>
      <c r="B30" s="24">
        <v>13</v>
      </c>
      <c r="C30" s="24">
        <v>5</v>
      </c>
      <c r="D30" s="24">
        <v>5</v>
      </c>
      <c r="E30" s="24">
        <v>0</v>
      </c>
      <c r="F30" s="24">
        <v>0</v>
      </c>
      <c r="G30" s="24">
        <v>1</v>
      </c>
      <c r="H30" s="24">
        <v>2</v>
      </c>
    </row>
    <row r="31" spans="1:8">
      <c r="A31" s="8" t="s">
        <v>143</v>
      </c>
      <c r="B31" s="8"/>
      <c r="C31" s="8"/>
      <c r="D31" s="8"/>
      <c r="E31" s="8"/>
      <c r="F31" s="8"/>
      <c r="G31" s="8"/>
      <c r="H31" s="8"/>
    </row>
    <row r="32" spans="1:8">
      <c r="A32" s="23" t="s">
        <v>144</v>
      </c>
      <c r="B32" s="24">
        <v>208</v>
      </c>
      <c r="C32" s="24">
        <v>79</v>
      </c>
      <c r="D32" s="24">
        <v>80</v>
      </c>
      <c r="E32" s="24">
        <v>22</v>
      </c>
      <c r="F32" s="24">
        <v>9</v>
      </c>
      <c r="G32" s="24">
        <v>13</v>
      </c>
      <c r="H32" s="24">
        <v>5</v>
      </c>
    </row>
    <row r="33" spans="1:8">
      <c r="A33" s="23" t="s">
        <v>145</v>
      </c>
      <c r="B33" s="24">
        <v>188</v>
      </c>
      <c r="C33" s="24">
        <v>69</v>
      </c>
      <c r="D33" s="24">
        <v>83</v>
      </c>
      <c r="E33" s="24">
        <v>15</v>
      </c>
      <c r="F33" s="24">
        <v>9</v>
      </c>
      <c r="G33" s="24">
        <v>5</v>
      </c>
      <c r="H33" s="24">
        <v>7</v>
      </c>
    </row>
    <row r="34" spans="1:8">
      <c r="A34" s="23" t="s">
        <v>146</v>
      </c>
      <c r="B34" s="24">
        <v>261</v>
      </c>
      <c r="C34" s="24">
        <v>91</v>
      </c>
      <c r="D34" s="24">
        <v>135</v>
      </c>
      <c r="E34" s="24">
        <v>13</v>
      </c>
      <c r="F34" s="24">
        <v>8</v>
      </c>
      <c r="G34" s="24">
        <v>9</v>
      </c>
      <c r="H34" s="24">
        <v>5</v>
      </c>
    </row>
    <row r="35" spans="1:8">
      <c r="A35" s="23" t="s">
        <v>147</v>
      </c>
      <c r="B35" s="24">
        <v>64</v>
      </c>
      <c r="C35" s="24">
        <v>26</v>
      </c>
      <c r="D35" s="24">
        <v>28</v>
      </c>
      <c r="E35" s="24">
        <v>3</v>
      </c>
      <c r="F35" s="24">
        <v>3</v>
      </c>
      <c r="G35" s="24">
        <v>2</v>
      </c>
      <c r="H35" s="24">
        <v>2</v>
      </c>
    </row>
    <row r="36" spans="1:8">
      <c r="A36" s="23" t="s">
        <v>148</v>
      </c>
      <c r="B36" s="24">
        <v>87</v>
      </c>
      <c r="C36" s="24">
        <v>37</v>
      </c>
      <c r="D36" s="24">
        <v>35</v>
      </c>
      <c r="E36" s="24">
        <v>4</v>
      </c>
      <c r="F36" s="24">
        <v>4</v>
      </c>
      <c r="G36" s="24">
        <v>4</v>
      </c>
      <c r="H36" s="24">
        <v>3</v>
      </c>
    </row>
    <row r="37" spans="1:8">
      <c r="A37" s="23" t="s">
        <v>149</v>
      </c>
      <c r="B37" s="24">
        <v>648</v>
      </c>
      <c r="C37" s="24">
        <v>254</v>
      </c>
      <c r="D37" s="24">
        <v>280</v>
      </c>
      <c r="E37" s="24">
        <v>36</v>
      </c>
      <c r="F37" s="24">
        <v>31</v>
      </c>
      <c r="G37" s="24">
        <v>33</v>
      </c>
      <c r="H37" s="24">
        <v>14</v>
      </c>
    </row>
    <row r="38" spans="1:8">
      <c r="A38" s="23" t="s">
        <v>150</v>
      </c>
      <c r="B38" s="24">
        <v>834</v>
      </c>
      <c r="C38" s="24">
        <v>323</v>
      </c>
      <c r="D38" s="24">
        <v>361</v>
      </c>
      <c r="E38" s="24">
        <v>43</v>
      </c>
      <c r="F38" s="24">
        <v>40</v>
      </c>
      <c r="G38" s="24">
        <v>45</v>
      </c>
      <c r="H38" s="24">
        <v>22</v>
      </c>
    </row>
    <row r="39" spans="1:8">
      <c r="A39" s="23" t="s">
        <v>151</v>
      </c>
      <c r="B39" s="24">
        <v>1125</v>
      </c>
      <c r="C39" s="24">
        <v>423</v>
      </c>
      <c r="D39" s="24">
        <v>476</v>
      </c>
      <c r="E39" s="24">
        <v>59</v>
      </c>
      <c r="F39" s="24">
        <v>58</v>
      </c>
      <c r="G39" s="24">
        <v>82</v>
      </c>
      <c r="H39" s="24">
        <v>27</v>
      </c>
    </row>
    <row r="40" spans="1:8">
      <c r="A40" s="23" t="s">
        <v>152</v>
      </c>
      <c r="B40" s="24">
        <v>27</v>
      </c>
      <c r="C40" s="24">
        <v>9</v>
      </c>
      <c r="D40" s="24">
        <v>11</v>
      </c>
      <c r="E40" s="24">
        <v>3</v>
      </c>
      <c r="F40" s="24">
        <v>1</v>
      </c>
      <c r="G40" s="24">
        <v>2</v>
      </c>
      <c r="H40" s="24">
        <v>1</v>
      </c>
    </row>
    <row r="41" spans="1:8">
      <c r="A41" s="23" t="s">
        <v>128</v>
      </c>
      <c r="B41" s="24">
        <v>13</v>
      </c>
      <c r="C41" s="24">
        <v>4</v>
      </c>
      <c r="D41" s="24">
        <v>6</v>
      </c>
      <c r="E41" s="24">
        <v>0</v>
      </c>
      <c r="F41" s="24">
        <v>0</v>
      </c>
      <c r="G41" s="24">
        <v>2</v>
      </c>
      <c r="H41" s="24">
        <v>1</v>
      </c>
    </row>
    <row r="42" spans="1:8">
      <c r="A42" s="8" t="s">
        <v>153</v>
      </c>
      <c r="B42" s="8"/>
      <c r="C42" s="8"/>
      <c r="D42" s="8"/>
      <c r="E42" s="8"/>
      <c r="F42" s="8"/>
      <c r="G42" s="8"/>
      <c r="H42" s="8"/>
    </row>
    <row r="43" spans="1:8">
      <c r="A43" s="23" t="s">
        <v>154</v>
      </c>
      <c r="B43" s="24">
        <v>693</v>
      </c>
      <c r="C43" s="24">
        <v>274</v>
      </c>
      <c r="D43" s="24">
        <v>289</v>
      </c>
      <c r="E43" s="24">
        <v>36</v>
      </c>
      <c r="F43" s="24">
        <v>37</v>
      </c>
      <c r="G43" s="24">
        <v>39</v>
      </c>
      <c r="H43" s="24">
        <v>18</v>
      </c>
    </row>
    <row r="44" spans="1:8">
      <c r="A44" s="23" t="s">
        <v>155</v>
      </c>
      <c r="B44" s="24">
        <v>502</v>
      </c>
      <c r="C44" s="24">
        <v>203</v>
      </c>
      <c r="D44" s="24">
        <v>203</v>
      </c>
      <c r="E44" s="24">
        <v>28</v>
      </c>
      <c r="F44" s="24">
        <v>30</v>
      </c>
      <c r="G44" s="24">
        <v>33</v>
      </c>
      <c r="H44" s="24">
        <v>5</v>
      </c>
    </row>
    <row r="45" spans="1:8">
      <c r="A45" s="23" t="s">
        <v>156</v>
      </c>
      <c r="B45" s="24">
        <v>449</v>
      </c>
      <c r="C45" s="24">
        <v>158</v>
      </c>
      <c r="D45" s="24">
        <v>191</v>
      </c>
      <c r="E45" s="24">
        <v>30</v>
      </c>
      <c r="F45" s="24">
        <v>25</v>
      </c>
      <c r="G45" s="24">
        <v>33</v>
      </c>
      <c r="H45" s="24">
        <v>12</v>
      </c>
    </row>
    <row r="46" spans="1:8">
      <c r="A46" s="23" t="s">
        <v>157</v>
      </c>
      <c r="B46" s="24">
        <v>246</v>
      </c>
      <c r="C46" s="24">
        <v>100</v>
      </c>
      <c r="D46" s="24">
        <v>102</v>
      </c>
      <c r="E46" s="24">
        <v>15</v>
      </c>
      <c r="F46" s="24">
        <v>12</v>
      </c>
      <c r="G46" s="24">
        <v>13</v>
      </c>
      <c r="H46" s="24">
        <v>4</v>
      </c>
    </row>
    <row r="47" spans="1:8">
      <c r="A47" s="23" t="s">
        <v>158</v>
      </c>
      <c r="B47" s="24">
        <v>719</v>
      </c>
      <c r="C47" s="24">
        <v>284</v>
      </c>
      <c r="D47" s="24">
        <v>305</v>
      </c>
      <c r="E47" s="24">
        <v>47</v>
      </c>
      <c r="F47" s="24">
        <v>35</v>
      </c>
      <c r="G47" s="24">
        <v>36</v>
      </c>
      <c r="H47" s="24">
        <v>12</v>
      </c>
    </row>
    <row r="48" spans="1:8">
      <c r="A48" s="23" t="s">
        <v>159</v>
      </c>
      <c r="B48" s="24">
        <v>545</v>
      </c>
      <c r="C48" s="24">
        <v>202</v>
      </c>
      <c r="D48" s="24">
        <v>238</v>
      </c>
      <c r="E48" s="24">
        <v>29</v>
      </c>
      <c r="F48" s="24">
        <v>33</v>
      </c>
      <c r="G48" s="24">
        <v>37</v>
      </c>
      <c r="H48" s="24">
        <v>6</v>
      </c>
    </row>
    <row r="49" spans="1:8">
      <c r="A49" s="23" t="s">
        <v>160</v>
      </c>
      <c r="B49" s="24">
        <v>635</v>
      </c>
      <c r="C49" s="24">
        <v>227</v>
      </c>
      <c r="D49" s="24">
        <v>282</v>
      </c>
      <c r="E49" s="24">
        <v>47</v>
      </c>
      <c r="F49" s="24">
        <v>29</v>
      </c>
      <c r="G49" s="24">
        <v>37</v>
      </c>
      <c r="H49" s="24">
        <v>13</v>
      </c>
    </row>
    <row r="50" spans="1:8">
      <c r="A50" s="23" t="s">
        <v>161</v>
      </c>
      <c r="B50" s="24">
        <v>238</v>
      </c>
      <c r="C50" s="24">
        <v>84</v>
      </c>
      <c r="D50" s="24">
        <v>112</v>
      </c>
      <c r="E50" s="24">
        <v>16</v>
      </c>
      <c r="F50" s="24">
        <v>11</v>
      </c>
      <c r="G50" s="24">
        <v>9</v>
      </c>
      <c r="H50" s="24">
        <v>6</v>
      </c>
    </row>
    <row r="51" spans="1:8">
      <c r="A51" s="23" t="s">
        <v>162</v>
      </c>
      <c r="B51" s="24">
        <v>651</v>
      </c>
      <c r="C51" s="24">
        <v>255</v>
      </c>
      <c r="D51" s="24">
        <v>287</v>
      </c>
      <c r="E51" s="24">
        <v>34</v>
      </c>
      <c r="F51" s="24">
        <v>36</v>
      </c>
      <c r="G51" s="24">
        <v>32</v>
      </c>
      <c r="H51" s="24">
        <v>7</v>
      </c>
    </row>
    <row r="52" spans="1:8">
      <c r="A52" s="23" t="s">
        <v>152</v>
      </c>
      <c r="B52" s="24">
        <v>44</v>
      </c>
      <c r="C52" s="24">
        <v>18</v>
      </c>
      <c r="D52" s="24">
        <v>19</v>
      </c>
      <c r="E52" s="24">
        <v>2</v>
      </c>
      <c r="F52" s="24">
        <v>2</v>
      </c>
      <c r="G52" s="24">
        <v>2</v>
      </c>
      <c r="H52" s="24">
        <v>1</v>
      </c>
    </row>
    <row r="53" spans="1:8">
      <c r="A53" s="23" t="s">
        <v>163</v>
      </c>
      <c r="B53" s="24">
        <v>27</v>
      </c>
      <c r="C53" s="24">
        <v>13</v>
      </c>
      <c r="D53" s="24">
        <v>9</v>
      </c>
      <c r="E53" s="24">
        <v>1</v>
      </c>
      <c r="F53" s="24">
        <v>1</v>
      </c>
      <c r="G53" s="24">
        <v>2</v>
      </c>
      <c r="H53" s="24">
        <v>1</v>
      </c>
    </row>
    <row r="54" spans="1:8">
      <c r="A54" s="23" t="s">
        <v>128</v>
      </c>
      <c r="B54" s="24">
        <v>18</v>
      </c>
      <c r="C54" s="24">
        <v>6</v>
      </c>
      <c r="D54" s="24">
        <v>6</v>
      </c>
      <c r="E54" s="24">
        <v>0</v>
      </c>
      <c r="F54" s="24">
        <v>1</v>
      </c>
      <c r="G54" s="24">
        <v>2</v>
      </c>
      <c r="H54" s="24">
        <v>3</v>
      </c>
    </row>
    <row r="55" spans="1:8">
      <c r="A55" s="8" t="s">
        <v>164</v>
      </c>
      <c r="B55" s="8"/>
      <c r="C55" s="8"/>
      <c r="D55" s="8"/>
      <c r="E55" s="8"/>
      <c r="F55" s="8"/>
      <c r="G55" s="8"/>
      <c r="H55" s="8"/>
    </row>
    <row r="56" spans="1:8">
      <c r="A56" s="23" t="s">
        <v>165</v>
      </c>
      <c r="B56" s="24">
        <v>124</v>
      </c>
      <c r="C56" s="24">
        <v>44</v>
      </c>
      <c r="D56" s="24">
        <v>52</v>
      </c>
      <c r="E56" s="24">
        <v>7</v>
      </c>
      <c r="F56" s="24">
        <v>12</v>
      </c>
      <c r="G56" s="24">
        <v>5</v>
      </c>
      <c r="H56" s="24">
        <v>4</v>
      </c>
    </row>
    <row r="57" spans="1:8">
      <c r="A57" s="23" t="s">
        <v>166</v>
      </c>
      <c r="B57" s="24">
        <v>573</v>
      </c>
      <c r="C57" s="24">
        <v>237</v>
      </c>
      <c r="D57" s="24">
        <v>235</v>
      </c>
      <c r="E57" s="24">
        <v>27</v>
      </c>
      <c r="F57" s="24">
        <v>22</v>
      </c>
      <c r="G57" s="24">
        <v>38</v>
      </c>
      <c r="H57" s="24">
        <v>14</v>
      </c>
    </row>
    <row r="58" spans="1:8">
      <c r="A58" s="23" t="s">
        <v>167</v>
      </c>
      <c r="B58" s="24">
        <v>431</v>
      </c>
      <c r="C58" s="24">
        <v>156</v>
      </c>
      <c r="D58" s="24">
        <v>181</v>
      </c>
      <c r="E58" s="24">
        <v>25</v>
      </c>
      <c r="F58" s="24">
        <v>21</v>
      </c>
      <c r="G58" s="24">
        <v>34</v>
      </c>
      <c r="H58" s="24">
        <v>14</v>
      </c>
    </row>
    <row r="59" spans="1:8">
      <c r="A59" s="23" t="s">
        <v>168</v>
      </c>
      <c r="B59" s="24">
        <v>111</v>
      </c>
      <c r="C59" s="24">
        <v>42</v>
      </c>
      <c r="D59" s="24">
        <v>49</v>
      </c>
      <c r="E59" s="24">
        <v>1</v>
      </c>
      <c r="F59" s="24">
        <v>10</v>
      </c>
      <c r="G59" s="24">
        <v>8</v>
      </c>
      <c r="H59" s="24">
        <v>1</v>
      </c>
    </row>
    <row r="60" spans="1:8">
      <c r="A60" s="23" t="s">
        <v>169</v>
      </c>
      <c r="B60" s="24">
        <v>27</v>
      </c>
      <c r="C60" s="24">
        <v>7</v>
      </c>
      <c r="D60" s="24">
        <v>13</v>
      </c>
      <c r="E60" s="24">
        <v>2</v>
      </c>
      <c r="F60" s="24">
        <v>0</v>
      </c>
      <c r="G60" s="24">
        <v>5</v>
      </c>
      <c r="H60" s="24">
        <v>0</v>
      </c>
    </row>
    <row r="61" spans="1:8">
      <c r="A61" s="23" t="s">
        <v>128</v>
      </c>
      <c r="B61" s="24">
        <v>8</v>
      </c>
      <c r="C61" s="24">
        <v>4</v>
      </c>
      <c r="D61" s="24">
        <v>0</v>
      </c>
      <c r="E61" s="24">
        <v>2</v>
      </c>
      <c r="F61" s="24">
        <v>0</v>
      </c>
      <c r="G61" s="24">
        <v>1</v>
      </c>
      <c r="H61" s="24">
        <v>1</v>
      </c>
    </row>
    <row r="62" spans="1:8">
      <c r="A62" s="8" t="s">
        <v>170</v>
      </c>
      <c r="B62" s="8"/>
      <c r="C62" s="8"/>
      <c r="D62" s="8"/>
      <c r="E62" s="8"/>
      <c r="F62" s="8"/>
      <c r="G62" s="8"/>
      <c r="H62" s="8"/>
    </row>
    <row r="63" spans="1:8">
      <c r="A63" s="23" t="s">
        <v>171</v>
      </c>
      <c r="B63" s="24">
        <v>161</v>
      </c>
      <c r="C63" s="24">
        <v>66</v>
      </c>
      <c r="D63" s="24">
        <v>64</v>
      </c>
      <c r="E63" s="24">
        <v>11</v>
      </c>
      <c r="F63" s="24">
        <v>11</v>
      </c>
      <c r="G63" s="24">
        <v>4</v>
      </c>
      <c r="H63" s="24">
        <v>5</v>
      </c>
    </row>
    <row r="64" spans="1:8">
      <c r="A64" s="23" t="s">
        <v>172</v>
      </c>
      <c r="B64" s="24">
        <v>441</v>
      </c>
      <c r="C64" s="24">
        <v>165</v>
      </c>
      <c r="D64" s="24">
        <v>183</v>
      </c>
      <c r="E64" s="24">
        <v>24</v>
      </c>
      <c r="F64" s="24">
        <v>27</v>
      </c>
      <c r="G64" s="24">
        <v>26</v>
      </c>
      <c r="H64" s="24">
        <v>16</v>
      </c>
    </row>
    <row r="65" spans="1:8">
      <c r="A65" s="23" t="s">
        <v>173</v>
      </c>
      <c r="B65" s="24">
        <v>489</v>
      </c>
      <c r="C65" s="24">
        <v>191</v>
      </c>
      <c r="D65" s="24">
        <v>212</v>
      </c>
      <c r="E65" s="24">
        <v>21</v>
      </c>
      <c r="F65" s="24">
        <v>18</v>
      </c>
      <c r="G65" s="24">
        <v>39</v>
      </c>
      <c r="H65" s="24">
        <v>8</v>
      </c>
    </row>
    <row r="66" spans="1:8">
      <c r="A66" s="23" t="s">
        <v>174</v>
      </c>
      <c r="B66" s="24">
        <v>173</v>
      </c>
      <c r="C66" s="24">
        <v>63</v>
      </c>
      <c r="D66" s="24">
        <v>70</v>
      </c>
      <c r="E66" s="24">
        <v>6</v>
      </c>
      <c r="F66" s="24">
        <v>9</v>
      </c>
      <c r="G66" s="24">
        <v>21</v>
      </c>
      <c r="H66" s="24">
        <v>4</v>
      </c>
    </row>
    <row r="67" spans="1:8">
      <c r="A67" s="23" t="s">
        <v>128</v>
      </c>
      <c r="B67" s="24">
        <v>10</v>
      </c>
      <c r="C67" s="24">
        <v>5</v>
      </c>
      <c r="D67" s="24">
        <v>1</v>
      </c>
      <c r="E67" s="24">
        <v>2</v>
      </c>
      <c r="F67" s="24">
        <v>0</v>
      </c>
      <c r="G67" s="24">
        <v>1</v>
      </c>
      <c r="H67" s="24">
        <v>1</v>
      </c>
    </row>
    <row r="68" spans="1:8">
      <c r="A68" s="8" t="s">
        <v>175</v>
      </c>
      <c r="B68" s="8"/>
      <c r="C68" s="8"/>
      <c r="D68" s="8"/>
      <c r="E68" s="8"/>
      <c r="F68" s="8"/>
      <c r="G68" s="8"/>
      <c r="H68" s="8"/>
    </row>
    <row r="69" spans="1:8">
      <c r="A69" s="23" t="s">
        <v>176</v>
      </c>
      <c r="B69" s="24">
        <v>239</v>
      </c>
      <c r="C69" s="24">
        <v>88</v>
      </c>
      <c r="D69" s="24">
        <v>110</v>
      </c>
      <c r="E69" s="24">
        <v>16</v>
      </c>
      <c r="F69" s="24">
        <v>7</v>
      </c>
      <c r="G69" s="24">
        <v>10</v>
      </c>
      <c r="H69" s="24">
        <v>8</v>
      </c>
    </row>
    <row r="70" spans="1:8">
      <c r="A70" s="23" t="s">
        <v>177</v>
      </c>
      <c r="B70" s="24">
        <v>479</v>
      </c>
      <c r="C70" s="24">
        <v>188</v>
      </c>
      <c r="D70" s="24">
        <v>204</v>
      </c>
      <c r="E70" s="24">
        <v>28</v>
      </c>
      <c r="F70" s="24">
        <v>26</v>
      </c>
      <c r="G70" s="24">
        <v>21</v>
      </c>
      <c r="H70" s="24">
        <v>12</v>
      </c>
    </row>
    <row r="71" spans="1:8">
      <c r="A71" s="23" t="s">
        <v>178</v>
      </c>
      <c r="B71" s="24">
        <v>139</v>
      </c>
      <c r="C71" s="24">
        <v>52</v>
      </c>
      <c r="D71" s="24">
        <v>66</v>
      </c>
      <c r="E71" s="24">
        <v>7</v>
      </c>
      <c r="F71" s="24">
        <v>5</v>
      </c>
      <c r="G71" s="24">
        <v>7</v>
      </c>
      <c r="H71" s="24">
        <v>2</v>
      </c>
    </row>
    <row r="72" spans="1:8">
      <c r="A72" s="23" t="s">
        <v>179</v>
      </c>
      <c r="B72" s="24">
        <v>101</v>
      </c>
      <c r="C72" s="24">
        <v>33</v>
      </c>
      <c r="D72" s="24">
        <v>53</v>
      </c>
      <c r="E72" s="24">
        <v>6</v>
      </c>
      <c r="F72" s="24">
        <v>3</v>
      </c>
      <c r="G72" s="24">
        <v>4</v>
      </c>
      <c r="H72" s="24">
        <v>2</v>
      </c>
    </row>
    <row r="73" spans="1:8">
      <c r="A73" s="23" t="s">
        <v>180</v>
      </c>
      <c r="B73" s="24">
        <v>223</v>
      </c>
      <c r="C73" s="24">
        <v>69</v>
      </c>
      <c r="D73" s="24">
        <v>111</v>
      </c>
      <c r="E73" s="24">
        <v>12</v>
      </c>
      <c r="F73" s="24">
        <v>15</v>
      </c>
      <c r="G73" s="24">
        <v>13</v>
      </c>
      <c r="H73" s="24">
        <v>3</v>
      </c>
    </row>
    <row r="74" spans="1:8">
      <c r="A74" s="23" t="s">
        <v>181</v>
      </c>
      <c r="B74" s="24">
        <v>125</v>
      </c>
      <c r="C74" s="24">
        <v>34</v>
      </c>
      <c r="D74" s="24">
        <v>63</v>
      </c>
      <c r="E74" s="24">
        <v>7</v>
      </c>
      <c r="F74" s="24">
        <v>10</v>
      </c>
      <c r="G74" s="24">
        <v>9</v>
      </c>
      <c r="H74" s="24">
        <v>2</v>
      </c>
    </row>
    <row r="75" spans="1:8">
      <c r="A75" s="23" t="s">
        <v>182</v>
      </c>
      <c r="B75" s="24">
        <v>45</v>
      </c>
      <c r="C75" s="24">
        <v>15</v>
      </c>
      <c r="D75" s="24">
        <v>23</v>
      </c>
      <c r="E75" s="24">
        <v>3</v>
      </c>
      <c r="F75" s="24">
        <v>2</v>
      </c>
      <c r="G75" s="24">
        <v>2</v>
      </c>
      <c r="H75" s="24">
        <v>0</v>
      </c>
    </row>
    <row r="76" spans="1:8">
      <c r="A76" s="23" t="s">
        <v>183</v>
      </c>
      <c r="B76" s="24">
        <v>46</v>
      </c>
      <c r="C76" s="24">
        <v>19</v>
      </c>
      <c r="D76" s="24">
        <v>22</v>
      </c>
      <c r="E76" s="24">
        <v>2</v>
      </c>
      <c r="F76" s="24">
        <v>2</v>
      </c>
      <c r="G76" s="24">
        <v>0</v>
      </c>
      <c r="H76" s="24">
        <v>1</v>
      </c>
    </row>
    <row r="77" spans="1:8">
      <c r="A77" s="23" t="s">
        <v>184</v>
      </c>
      <c r="B77" s="24">
        <v>367</v>
      </c>
      <c r="C77" s="24">
        <v>129</v>
      </c>
      <c r="D77" s="24">
        <v>167</v>
      </c>
      <c r="E77" s="24">
        <v>24</v>
      </c>
      <c r="F77" s="24">
        <v>19</v>
      </c>
      <c r="G77" s="24">
        <v>20</v>
      </c>
      <c r="H77" s="24">
        <v>8</v>
      </c>
    </row>
    <row r="78" spans="1:8">
      <c r="A78" s="23" t="s">
        <v>185</v>
      </c>
      <c r="B78" s="24">
        <v>181</v>
      </c>
      <c r="C78" s="24">
        <v>66</v>
      </c>
      <c r="D78" s="24">
        <v>85</v>
      </c>
      <c r="E78" s="24">
        <v>10</v>
      </c>
      <c r="F78" s="24">
        <v>12</v>
      </c>
      <c r="G78" s="24">
        <v>7</v>
      </c>
      <c r="H78" s="24">
        <v>1</v>
      </c>
    </row>
    <row r="79" spans="1:8">
      <c r="A79" s="23" t="s">
        <v>152</v>
      </c>
      <c r="B79" s="24">
        <v>93</v>
      </c>
      <c r="C79" s="24">
        <v>29</v>
      </c>
      <c r="D79" s="24">
        <v>42</v>
      </c>
      <c r="E79" s="24">
        <v>6</v>
      </c>
      <c r="F79" s="24">
        <v>8</v>
      </c>
      <c r="G79" s="24">
        <v>3</v>
      </c>
      <c r="H79" s="24">
        <v>5</v>
      </c>
    </row>
    <row r="80" spans="1:8">
      <c r="A80" s="23" t="s">
        <v>186</v>
      </c>
      <c r="B80" s="24">
        <v>319</v>
      </c>
      <c r="C80" s="24">
        <v>129</v>
      </c>
      <c r="D80" s="24">
        <v>116</v>
      </c>
      <c r="E80" s="24">
        <v>14</v>
      </c>
      <c r="F80" s="24">
        <v>17</v>
      </c>
      <c r="G80" s="24">
        <v>36</v>
      </c>
      <c r="H80" s="24">
        <v>7</v>
      </c>
    </row>
    <row r="81" spans="1:8">
      <c r="A81" s="23" t="s">
        <v>128</v>
      </c>
      <c r="B81" s="24">
        <v>13</v>
      </c>
      <c r="C81" s="24">
        <v>5</v>
      </c>
      <c r="D81" s="24">
        <v>3</v>
      </c>
      <c r="E81" s="24">
        <v>2</v>
      </c>
      <c r="F81" s="24">
        <v>1</v>
      </c>
      <c r="G81" s="24">
        <v>1</v>
      </c>
      <c r="H81" s="24">
        <v>1</v>
      </c>
    </row>
    <row r="82" spans="1:8">
      <c r="A82" s="8" t="s">
        <v>187</v>
      </c>
      <c r="B82" s="8"/>
      <c r="C82" s="8"/>
      <c r="D82" s="8"/>
      <c r="E82" s="8"/>
      <c r="F82" s="8"/>
      <c r="G82" s="8"/>
      <c r="H82" s="8"/>
    </row>
    <row r="83" spans="1:8">
      <c r="A83" s="23" t="s">
        <v>188</v>
      </c>
      <c r="B83" s="24">
        <v>1091</v>
      </c>
      <c r="C83" s="24">
        <v>408</v>
      </c>
      <c r="D83" s="24">
        <v>467</v>
      </c>
      <c r="E83" s="24">
        <v>59</v>
      </c>
      <c r="F83" s="24">
        <v>57</v>
      </c>
      <c r="G83" s="24">
        <v>75</v>
      </c>
      <c r="H83" s="24">
        <v>25</v>
      </c>
    </row>
    <row r="84" spans="1:8">
      <c r="A84" s="23" t="s">
        <v>189</v>
      </c>
      <c r="B84" s="24">
        <v>74</v>
      </c>
      <c r="C84" s="24">
        <v>33</v>
      </c>
      <c r="D84" s="24">
        <v>28</v>
      </c>
      <c r="E84" s="24">
        <v>3</v>
      </c>
      <c r="F84" s="24">
        <v>2</v>
      </c>
      <c r="G84" s="24">
        <v>3</v>
      </c>
      <c r="H84" s="24">
        <v>5</v>
      </c>
    </row>
    <row r="85" spans="1:8">
      <c r="A85" s="23" t="s">
        <v>190</v>
      </c>
      <c r="B85" s="24">
        <v>28</v>
      </c>
      <c r="C85" s="24">
        <v>12</v>
      </c>
      <c r="D85" s="24">
        <v>7</v>
      </c>
      <c r="E85" s="24">
        <v>0</v>
      </c>
      <c r="F85" s="24">
        <v>4</v>
      </c>
      <c r="G85" s="24">
        <v>2</v>
      </c>
      <c r="H85" s="24">
        <v>3</v>
      </c>
    </row>
    <row r="86" spans="1:8">
      <c r="A86" s="23" t="s">
        <v>191</v>
      </c>
      <c r="B86" s="24">
        <v>42</v>
      </c>
      <c r="C86" s="24">
        <v>20</v>
      </c>
      <c r="D86" s="24">
        <v>16</v>
      </c>
      <c r="E86" s="24">
        <v>0</v>
      </c>
      <c r="F86" s="24">
        <v>0</v>
      </c>
      <c r="G86" s="24">
        <v>6</v>
      </c>
      <c r="H86" s="24">
        <v>0</v>
      </c>
    </row>
    <row r="87" spans="1:8">
      <c r="A87" s="23" t="s">
        <v>192</v>
      </c>
      <c r="B87" s="24">
        <v>24</v>
      </c>
      <c r="C87" s="24">
        <v>12</v>
      </c>
      <c r="D87" s="24">
        <v>6</v>
      </c>
      <c r="E87" s="24">
        <v>2</v>
      </c>
      <c r="F87" s="24">
        <v>1</v>
      </c>
      <c r="G87" s="24">
        <v>3</v>
      </c>
      <c r="H87" s="24">
        <v>0</v>
      </c>
    </row>
    <row r="88" spans="1:8">
      <c r="A88" s="23" t="s">
        <v>193</v>
      </c>
      <c r="B88" s="24">
        <v>0</v>
      </c>
      <c r="C88" s="24">
        <v>0</v>
      </c>
      <c r="D88" s="24">
        <v>0</v>
      </c>
      <c r="E88" s="24">
        <v>0</v>
      </c>
      <c r="F88" s="24">
        <v>0</v>
      </c>
      <c r="G88" s="24">
        <v>0</v>
      </c>
      <c r="H88" s="24">
        <v>0</v>
      </c>
    </row>
    <row r="89" spans="1:8">
      <c r="A89" s="23" t="s">
        <v>152</v>
      </c>
      <c r="B89" s="24">
        <v>9</v>
      </c>
      <c r="C89" s="24">
        <v>4</v>
      </c>
      <c r="D89" s="24">
        <v>2</v>
      </c>
      <c r="E89" s="24">
        <v>0</v>
      </c>
      <c r="F89" s="24">
        <v>1</v>
      </c>
      <c r="G89" s="24">
        <v>1</v>
      </c>
      <c r="H89" s="24">
        <v>1</v>
      </c>
    </row>
    <row r="90" spans="1:8">
      <c r="A90" s="23" t="s">
        <v>128</v>
      </c>
      <c r="B90" s="24">
        <v>6</v>
      </c>
      <c r="C90" s="24">
        <v>1</v>
      </c>
      <c r="D90" s="24">
        <v>4</v>
      </c>
      <c r="E90" s="24">
        <v>0</v>
      </c>
      <c r="F90" s="24">
        <v>0</v>
      </c>
      <c r="G90" s="24">
        <v>1</v>
      </c>
      <c r="H90" s="24">
        <v>0</v>
      </c>
    </row>
    <row r="91" spans="1:8">
      <c r="A91" s="8" t="s">
        <v>194</v>
      </c>
      <c r="B91" s="8"/>
      <c r="C91" s="8"/>
      <c r="D91" s="8"/>
      <c r="E91" s="8"/>
      <c r="F91" s="8"/>
      <c r="G91" s="8"/>
      <c r="H91" s="8"/>
    </row>
    <row r="92" spans="1:8">
      <c r="A92" s="23" t="s">
        <v>195</v>
      </c>
      <c r="B92" s="24">
        <v>583</v>
      </c>
      <c r="C92" s="24">
        <v>224</v>
      </c>
      <c r="D92" s="24">
        <v>261</v>
      </c>
      <c r="E92" s="24">
        <v>31</v>
      </c>
      <c r="F92" s="24">
        <v>26</v>
      </c>
      <c r="G92" s="24">
        <v>28</v>
      </c>
      <c r="H92" s="24">
        <v>13</v>
      </c>
    </row>
    <row r="93" spans="1:8">
      <c r="A93" s="23" t="s">
        <v>196</v>
      </c>
      <c r="B93" s="24">
        <v>198</v>
      </c>
      <c r="C93" s="24">
        <v>59</v>
      </c>
      <c r="D93" s="24">
        <v>99</v>
      </c>
      <c r="E93" s="24">
        <v>13</v>
      </c>
      <c r="F93" s="24">
        <v>11</v>
      </c>
      <c r="G93" s="24">
        <v>12</v>
      </c>
      <c r="H93" s="24">
        <v>4</v>
      </c>
    </row>
    <row r="94" spans="1:8">
      <c r="A94" s="23" t="s">
        <v>197</v>
      </c>
      <c r="B94" s="24">
        <v>35</v>
      </c>
      <c r="C94" s="24">
        <v>16</v>
      </c>
      <c r="D94" s="24">
        <v>14</v>
      </c>
      <c r="E94" s="24">
        <v>2</v>
      </c>
      <c r="F94" s="24">
        <v>2</v>
      </c>
      <c r="G94" s="24">
        <v>1</v>
      </c>
      <c r="H94" s="24">
        <v>0</v>
      </c>
    </row>
    <row r="95" spans="1:8">
      <c r="A95" s="23" t="s">
        <v>198</v>
      </c>
      <c r="B95" s="24">
        <v>2</v>
      </c>
      <c r="C95" s="24">
        <v>1</v>
      </c>
      <c r="D95" s="24">
        <v>0</v>
      </c>
      <c r="E95" s="24">
        <v>0</v>
      </c>
      <c r="F95" s="24">
        <v>0</v>
      </c>
      <c r="G95" s="24">
        <v>1</v>
      </c>
      <c r="H95" s="24">
        <v>0</v>
      </c>
    </row>
    <row r="96" spans="1:8">
      <c r="A96" s="23" t="s">
        <v>199</v>
      </c>
      <c r="B96" s="24">
        <v>68</v>
      </c>
      <c r="C96" s="24">
        <v>20</v>
      </c>
      <c r="D96" s="24">
        <v>33</v>
      </c>
      <c r="E96" s="24">
        <v>3</v>
      </c>
      <c r="F96" s="24">
        <v>4</v>
      </c>
      <c r="G96" s="24">
        <v>5</v>
      </c>
      <c r="H96" s="24">
        <v>3</v>
      </c>
    </row>
    <row r="97" spans="1:8">
      <c r="A97" s="23" t="s">
        <v>200</v>
      </c>
      <c r="B97" s="24">
        <v>1248</v>
      </c>
      <c r="C97" s="24">
        <v>478</v>
      </c>
      <c r="D97" s="24">
        <v>522</v>
      </c>
      <c r="E97" s="24">
        <v>63</v>
      </c>
      <c r="F97" s="24">
        <v>64</v>
      </c>
      <c r="G97" s="24">
        <v>89</v>
      </c>
      <c r="H97" s="24">
        <v>32</v>
      </c>
    </row>
    <row r="98" spans="1:8">
      <c r="A98" s="23" t="s">
        <v>201</v>
      </c>
      <c r="B98" s="24">
        <v>208</v>
      </c>
      <c r="C98" s="24">
        <v>91</v>
      </c>
      <c r="D98" s="24">
        <v>87</v>
      </c>
      <c r="E98" s="24">
        <v>15</v>
      </c>
      <c r="F98" s="24">
        <v>2</v>
      </c>
      <c r="G98" s="24">
        <v>11</v>
      </c>
      <c r="H98" s="24">
        <v>2</v>
      </c>
    </row>
    <row r="99" spans="1:8">
      <c r="A99" s="23" t="s">
        <v>202</v>
      </c>
      <c r="B99" s="24">
        <v>112</v>
      </c>
      <c r="C99" s="24">
        <v>53</v>
      </c>
      <c r="D99" s="24">
        <v>42</v>
      </c>
      <c r="E99" s="24">
        <v>4</v>
      </c>
      <c r="F99" s="24">
        <v>4</v>
      </c>
      <c r="G99" s="24">
        <v>6</v>
      </c>
      <c r="H99" s="24">
        <v>3</v>
      </c>
    </row>
    <row r="100" spans="1:8">
      <c r="A100" s="23" t="s">
        <v>203</v>
      </c>
      <c r="B100" s="24">
        <v>188</v>
      </c>
      <c r="C100" s="24">
        <v>66</v>
      </c>
      <c r="D100" s="24">
        <v>94</v>
      </c>
      <c r="E100" s="24">
        <v>9</v>
      </c>
      <c r="F100" s="24">
        <v>6</v>
      </c>
      <c r="G100" s="24">
        <v>8</v>
      </c>
      <c r="H100" s="24">
        <v>5</v>
      </c>
    </row>
    <row r="101" spans="1:8">
      <c r="A101" s="23" t="s">
        <v>204</v>
      </c>
      <c r="B101" s="24">
        <v>49</v>
      </c>
      <c r="C101" s="24">
        <v>23</v>
      </c>
      <c r="D101" s="24">
        <v>20</v>
      </c>
      <c r="E101" s="24">
        <v>1</v>
      </c>
      <c r="F101" s="24">
        <v>2</v>
      </c>
      <c r="G101" s="24">
        <v>3</v>
      </c>
      <c r="H101" s="24">
        <v>0</v>
      </c>
    </row>
    <row r="102" spans="1:8">
      <c r="A102" s="23" t="s">
        <v>205</v>
      </c>
      <c r="B102" s="24">
        <v>1</v>
      </c>
      <c r="C102" s="24">
        <v>0</v>
      </c>
      <c r="D102" s="24">
        <v>1</v>
      </c>
      <c r="E102" s="24">
        <v>0</v>
      </c>
      <c r="F102" s="24">
        <v>0</v>
      </c>
      <c r="G102" s="24">
        <v>0</v>
      </c>
      <c r="H102" s="24">
        <v>0</v>
      </c>
    </row>
    <row r="103" spans="1:8">
      <c r="A103" s="23" t="s">
        <v>206</v>
      </c>
      <c r="B103" s="24">
        <v>0</v>
      </c>
      <c r="C103" s="24">
        <v>0</v>
      </c>
      <c r="D103" s="24">
        <v>0</v>
      </c>
      <c r="E103" s="24">
        <v>0</v>
      </c>
      <c r="F103" s="24">
        <v>0</v>
      </c>
      <c r="G103" s="24">
        <v>0</v>
      </c>
      <c r="H103" s="24">
        <v>0</v>
      </c>
    </row>
    <row r="104" spans="1:8">
      <c r="A104" s="23" t="s">
        <v>152</v>
      </c>
      <c r="B104" s="24">
        <v>1</v>
      </c>
      <c r="C104" s="24">
        <v>1</v>
      </c>
      <c r="D104" s="24">
        <v>0</v>
      </c>
      <c r="E104" s="24">
        <v>0</v>
      </c>
      <c r="F104" s="24">
        <v>0</v>
      </c>
      <c r="G104" s="24">
        <v>0</v>
      </c>
      <c r="H104" s="24">
        <v>0</v>
      </c>
    </row>
    <row r="105" spans="1:8">
      <c r="A105" s="23" t="s">
        <v>128</v>
      </c>
      <c r="B105" s="24">
        <v>0</v>
      </c>
      <c r="C105" s="24">
        <v>0</v>
      </c>
      <c r="D105" s="24">
        <v>0</v>
      </c>
      <c r="E105" s="24">
        <v>0</v>
      </c>
      <c r="F105" s="24">
        <v>0</v>
      </c>
      <c r="G105" s="24">
        <v>0</v>
      </c>
      <c r="H105" s="24">
        <v>0</v>
      </c>
    </row>
    <row r="106" spans="1:8">
      <c r="A106" s="8" t="s">
        <v>207</v>
      </c>
      <c r="B106" s="8"/>
      <c r="C106" s="8"/>
      <c r="D106" s="8"/>
      <c r="E106" s="8"/>
      <c r="F106" s="8"/>
      <c r="G106" s="8"/>
      <c r="H106" s="8"/>
    </row>
    <row r="107" spans="1:8">
      <c r="A107" s="23" t="s">
        <v>208</v>
      </c>
      <c r="B107" s="24">
        <v>711</v>
      </c>
      <c r="C107" s="24">
        <v>266</v>
      </c>
      <c r="D107" s="24">
        <v>314</v>
      </c>
      <c r="E107" s="24">
        <v>40</v>
      </c>
      <c r="F107" s="24">
        <v>33</v>
      </c>
      <c r="G107" s="24">
        <v>43</v>
      </c>
      <c r="H107" s="24">
        <v>15</v>
      </c>
    </row>
    <row r="108" spans="1:8">
      <c r="A108" s="23" t="s">
        <v>209</v>
      </c>
      <c r="B108" s="24">
        <v>627</v>
      </c>
      <c r="C108" s="24">
        <v>220</v>
      </c>
      <c r="D108" s="24">
        <v>280</v>
      </c>
      <c r="E108" s="24">
        <v>38</v>
      </c>
      <c r="F108" s="24">
        <v>31</v>
      </c>
      <c r="G108" s="24">
        <v>39</v>
      </c>
      <c r="H108" s="24">
        <v>19</v>
      </c>
    </row>
    <row r="109" spans="1:8">
      <c r="A109" s="23" t="s">
        <v>210</v>
      </c>
      <c r="B109" s="24">
        <v>595</v>
      </c>
      <c r="C109" s="24">
        <v>218</v>
      </c>
      <c r="D109" s="24">
        <v>241</v>
      </c>
      <c r="E109" s="24">
        <v>41</v>
      </c>
      <c r="F109" s="24">
        <v>36</v>
      </c>
      <c r="G109" s="24">
        <v>45</v>
      </c>
      <c r="H109" s="24">
        <v>14</v>
      </c>
    </row>
    <row r="110" spans="1:8">
      <c r="A110" s="23" t="s">
        <v>211</v>
      </c>
      <c r="B110" s="24">
        <v>370</v>
      </c>
      <c r="C110" s="24">
        <v>142</v>
      </c>
      <c r="D110" s="24">
        <v>158</v>
      </c>
      <c r="E110" s="24">
        <v>26</v>
      </c>
      <c r="F110" s="24">
        <v>16</v>
      </c>
      <c r="G110" s="24">
        <v>18</v>
      </c>
      <c r="H110" s="24">
        <v>10</v>
      </c>
    </row>
    <row r="111" spans="1:8">
      <c r="A111" s="23" t="s">
        <v>212</v>
      </c>
      <c r="B111" s="24">
        <v>226</v>
      </c>
      <c r="C111" s="24">
        <v>72</v>
      </c>
      <c r="D111" s="24">
        <v>91</v>
      </c>
      <c r="E111" s="24">
        <v>12</v>
      </c>
      <c r="F111" s="24">
        <v>19</v>
      </c>
      <c r="G111" s="24">
        <v>22</v>
      </c>
      <c r="H111" s="24">
        <v>10</v>
      </c>
    </row>
    <row r="112" spans="1:8">
      <c r="A112" s="23" t="s">
        <v>213</v>
      </c>
      <c r="B112" s="24">
        <v>162</v>
      </c>
      <c r="C112" s="24">
        <v>64</v>
      </c>
      <c r="D112" s="24">
        <v>61</v>
      </c>
      <c r="E112" s="24">
        <v>13</v>
      </c>
      <c r="F112" s="24">
        <v>11</v>
      </c>
      <c r="G112" s="24">
        <v>9</v>
      </c>
      <c r="H112" s="24">
        <v>4</v>
      </c>
    </row>
    <row r="113" spans="1:8">
      <c r="A113" s="23" t="s">
        <v>214</v>
      </c>
      <c r="B113" s="24">
        <v>303</v>
      </c>
      <c r="C113" s="24">
        <v>124</v>
      </c>
      <c r="D113" s="24">
        <v>125</v>
      </c>
      <c r="E113" s="24">
        <v>16</v>
      </c>
      <c r="F113" s="24">
        <v>15</v>
      </c>
      <c r="G113" s="24">
        <v>15</v>
      </c>
      <c r="H113" s="24">
        <v>8</v>
      </c>
    </row>
    <row r="114" spans="1:8">
      <c r="A114" s="23" t="s">
        <v>215</v>
      </c>
      <c r="B114" s="24">
        <v>105</v>
      </c>
      <c r="C114" s="24">
        <v>36</v>
      </c>
      <c r="D114" s="24">
        <v>51</v>
      </c>
      <c r="E114" s="24">
        <v>7</v>
      </c>
      <c r="F114" s="24">
        <v>6</v>
      </c>
      <c r="G114" s="24">
        <v>4</v>
      </c>
      <c r="H114" s="24">
        <v>1</v>
      </c>
    </row>
    <row r="115" spans="1:8">
      <c r="A115" s="23" t="s">
        <v>216</v>
      </c>
      <c r="B115" s="24">
        <v>122</v>
      </c>
      <c r="C115" s="24">
        <v>46</v>
      </c>
      <c r="D115" s="24">
        <v>45</v>
      </c>
      <c r="E115" s="24">
        <v>10</v>
      </c>
      <c r="F115" s="24">
        <v>14</v>
      </c>
      <c r="G115" s="24">
        <v>6</v>
      </c>
      <c r="H115" s="24">
        <v>1</v>
      </c>
    </row>
    <row r="116" spans="1:8">
      <c r="A116" s="23" t="s">
        <v>217</v>
      </c>
      <c r="B116" s="24">
        <v>152</v>
      </c>
      <c r="C116" s="24">
        <v>60</v>
      </c>
      <c r="D116" s="24">
        <v>69</v>
      </c>
      <c r="E116" s="24">
        <v>10</v>
      </c>
      <c r="F116" s="24">
        <v>6</v>
      </c>
      <c r="G116" s="24">
        <v>5</v>
      </c>
      <c r="H116" s="24">
        <v>2</v>
      </c>
    </row>
    <row r="117" spans="1:8">
      <c r="A117" s="23" t="s">
        <v>218</v>
      </c>
      <c r="B117" s="24">
        <v>169</v>
      </c>
      <c r="C117" s="24">
        <v>58</v>
      </c>
      <c r="D117" s="24">
        <v>80</v>
      </c>
      <c r="E117" s="24">
        <v>15</v>
      </c>
      <c r="F117" s="24">
        <v>10</v>
      </c>
      <c r="G117" s="24">
        <v>4</v>
      </c>
      <c r="H117" s="24">
        <v>2</v>
      </c>
    </row>
    <row r="118" spans="1:8">
      <c r="A118" s="23" t="s">
        <v>219</v>
      </c>
      <c r="B118" s="24">
        <v>197</v>
      </c>
      <c r="C118" s="24">
        <v>75</v>
      </c>
      <c r="D118" s="24">
        <v>97</v>
      </c>
      <c r="E118" s="24">
        <v>10</v>
      </c>
      <c r="F118" s="24">
        <v>7</v>
      </c>
      <c r="G118" s="24">
        <v>7</v>
      </c>
      <c r="H118" s="24">
        <v>1</v>
      </c>
    </row>
    <row r="119" spans="1:8">
      <c r="A119" s="23" t="s">
        <v>220</v>
      </c>
      <c r="B119" s="24">
        <v>426</v>
      </c>
      <c r="C119" s="24">
        <v>173</v>
      </c>
      <c r="D119" s="24">
        <v>185</v>
      </c>
      <c r="E119" s="24">
        <v>28</v>
      </c>
      <c r="F119" s="24">
        <v>18</v>
      </c>
      <c r="G119" s="24">
        <v>17</v>
      </c>
      <c r="H119" s="24">
        <v>5</v>
      </c>
    </row>
    <row r="120" spans="1:8">
      <c r="A120" s="23" t="s">
        <v>221</v>
      </c>
      <c r="B120" s="24">
        <v>412</v>
      </c>
      <c r="C120" s="24">
        <v>161</v>
      </c>
      <c r="D120" s="24">
        <v>186</v>
      </c>
      <c r="E120" s="24">
        <v>23</v>
      </c>
      <c r="F120" s="24">
        <v>20</v>
      </c>
      <c r="G120" s="24">
        <v>13</v>
      </c>
      <c r="H120" s="24">
        <v>9</v>
      </c>
    </row>
    <row r="121" spans="1:8">
      <c r="A121" s="23" t="s">
        <v>152</v>
      </c>
      <c r="B121" s="24">
        <v>33</v>
      </c>
      <c r="C121" s="24">
        <v>15</v>
      </c>
      <c r="D121" s="24">
        <v>8</v>
      </c>
      <c r="E121" s="24">
        <v>3</v>
      </c>
      <c r="F121" s="24">
        <v>2</v>
      </c>
      <c r="G121" s="24">
        <v>3</v>
      </c>
      <c r="H121" s="24">
        <v>2</v>
      </c>
    </row>
    <row r="122" spans="1:8">
      <c r="A122" s="23" t="s">
        <v>222</v>
      </c>
      <c r="B122" s="24">
        <v>94</v>
      </c>
      <c r="C122" s="24">
        <v>38</v>
      </c>
      <c r="D122" s="24">
        <v>33</v>
      </c>
      <c r="E122" s="24">
        <v>1</v>
      </c>
      <c r="F122" s="24">
        <v>4</v>
      </c>
      <c r="G122" s="24">
        <v>14</v>
      </c>
      <c r="H122" s="24">
        <v>4</v>
      </c>
    </row>
    <row r="123" spans="1:8">
      <c r="A123" s="26" t="s">
        <v>128</v>
      </c>
      <c r="B123" s="27">
        <v>15</v>
      </c>
      <c r="C123" s="27">
        <v>7</v>
      </c>
      <c r="D123" s="27">
        <v>2</v>
      </c>
      <c r="E123" s="27">
        <v>0</v>
      </c>
      <c r="F123" s="27">
        <v>1</v>
      </c>
      <c r="G123" s="27">
        <v>3</v>
      </c>
      <c r="H123" s="27">
        <v>2</v>
      </c>
    </row>
  </sheetData>
  <phoneticPr fontId="2"/>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5F4F1-AF47-4594-8FFE-0D807FE5FA8A}">
  <sheetPr codeName="Sheet50"/>
  <dimension ref="A1:O123"/>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HYPERLINK("#'目次'!B55","[49]")</f>
        <v>[49]</v>
      </c>
    </row>
    <row r="3" spans="1:15">
      <c r="A3" s="6" t="s">
        <v>114</v>
      </c>
      <c r="B3" s="7" t="s">
        <v>116</v>
      </c>
    </row>
    <row r="4" spans="1:15">
      <c r="A4" s="6" t="s">
        <v>114</v>
      </c>
      <c r="B4" s="7" t="s">
        <v>551</v>
      </c>
    </row>
    <row r="5" spans="1:15">
      <c r="A5" s="6" t="s">
        <v>114</v>
      </c>
      <c r="B5" s="7" t="s">
        <v>552</v>
      </c>
    </row>
    <row r="6" spans="1:15" s="21" customFormat="1" ht="72">
      <c r="A6" s="19" t="s">
        <v>114</v>
      </c>
      <c r="B6" s="20" t="s">
        <v>118</v>
      </c>
      <c r="C6" s="20" t="s">
        <v>553</v>
      </c>
      <c r="D6" s="20" t="s">
        <v>554</v>
      </c>
      <c r="E6" s="20" t="s">
        <v>555</v>
      </c>
      <c r="F6" s="20" t="s">
        <v>556</v>
      </c>
      <c r="G6" s="20" t="s">
        <v>557</v>
      </c>
      <c r="H6" s="20" t="s">
        <v>558</v>
      </c>
      <c r="I6" s="20" t="s">
        <v>559</v>
      </c>
      <c r="J6" s="20" t="s">
        <v>560</v>
      </c>
      <c r="K6" s="20" t="s">
        <v>561</v>
      </c>
      <c r="L6" s="20" t="s">
        <v>562</v>
      </c>
      <c r="M6" s="20" t="s">
        <v>152</v>
      </c>
      <c r="N6" s="20" t="s">
        <v>222</v>
      </c>
      <c r="O6" s="20" t="s">
        <v>128</v>
      </c>
    </row>
    <row r="7" spans="1:15">
      <c r="A7" s="22" t="s">
        <v>121</v>
      </c>
      <c r="B7" s="9">
        <v>2677</v>
      </c>
      <c r="C7" s="9">
        <v>640</v>
      </c>
      <c r="D7" s="9">
        <v>636</v>
      </c>
      <c r="E7" s="9">
        <v>180</v>
      </c>
      <c r="F7" s="9">
        <v>175</v>
      </c>
      <c r="G7" s="9">
        <v>575</v>
      </c>
      <c r="H7" s="9">
        <v>163</v>
      </c>
      <c r="I7" s="9">
        <v>258</v>
      </c>
      <c r="J7" s="9">
        <v>343</v>
      </c>
      <c r="K7" s="9">
        <v>260</v>
      </c>
      <c r="L7" s="9">
        <v>161</v>
      </c>
      <c r="M7" s="9">
        <v>86</v>
      </c>
      <c r="N7" s="9">
        <v>1051</v>
      </c>
      <c r="O7" s="9">
        <v>73</v>
      </c>
    </row>
    <row r="8" spans="1:15">
      <c r="A8" s="8" t="s">
        <v>122</v>
      </c>
      <c r="B8" s="8"/>
      <c r="C8" s="8"/>
      <c r="D8" s="8"/>
      <c r="E8" s="8"/>
      <c r="F8" s="8"/>
      <c r="G8" s="8"/>
      <c r="H8" s="8"/>
      <c r="I8" s="8"/>
      <c r="J8" s="8"/>
      <c r="K8" s="8"/>
      <c r="L8" s="8"/>
      <c r="M8" s="8"/>
      <c r="N8" s="8"/>
      <c r="O8" s="8"/>
    </row>
    <row r="9" spans="1:15">
      <c r="A9" s="23" t="s">
        <v>123</v>
      </c>
      <c r="B9" s="24">
        <v>380</v>
      </c>
      <c r="C9" s="24">
        <v>71</v>
      </c>
      <c r="D9" s="24">
        <v>48</v>
      </c>
      <c r="E9" s="24">
        <v>25</v>
      </c>
      <c r="F9" s="24">
        <v>25</v>
      </c>
      <c r="G9" s="24">
        <v>70</v>
      </c>
      <c r="H9" s="24">
        <v>27</v>
      </c>
      <c r="I9" s="24">
        <v>23</v>
      </c>
      <c r="J9" s="24">
        <v>31</v>
      </c>
      <c r="K9" s="24">
        <v>28</v>
      </c>
      <c r="L9" s="24">
        <v>23</v>
      </c>
      <c r="M9" s="24">
        <v>11</v>
      </c>
      <c r="N9" s="24">
        <v>188</v>
      </c>
      <c r="O9" s="24">
        <v>11</v>
      </c>
    </row>
    <row r="10" spans="1:15">
      <c r="A10" s="23" t="s">
        <v>124</v>
      </c>
      <c r="B10" s="24">
        <v>489</v>
      </c>
      <c r="C10" s="24">
        <v>104</v>
      </c>
      <c r="D10" s="24">
        <v>85</v>
      </c>
      <c r="E10" s="24">
        <v>36</v>
      </c>
      <c r="F10" s="24">
        <v>26</v>
      </c>
      <c r="G10" s="24">
        <v>98</v>
      </c>
      <c r="H10" s="24">
        <v>24</v>
      </c>
      <c r="I10" s="24">
        <v>37</v>
      </c>
      <c r="J10" s="24">
        <v>78</v>
      </c>
      <c r="K10" s="24">
        <v>43</v>
      </c>
      <c r="L10" s="24">
        <v>36</v>
      </c>
      <c r="M10" s="24">
        <v>10</v>
      </c>
      <c r="N10" s="24">
        <v>212</v>
      </c>
      <c r="O10" s="24">
        <v>4</v>
      </c>
    </row>
    <row r="11" spans="1:15">
      <c r="A11" s="23" t="s">
        <v>125</v>
      </c>
      <c r="B11" s="24">
        <v>1114</v>
      </c>
      <c r="C11" s="24">
        <v>254</v>
      </c>
      <c r="D11" s="24">
        <v>264</v>
      </c>
      <c r="E11" s="24">
        <v>74</v>
      </c>
      <c r="F11" s="24">
        <v>60</v>
      </c>
      <c r="G11" s="24">
        <v>231</v>
      </c>
      <c r="H11" s="24">
        <v>62</v>
      </c>
      <c r="I11" s="24">
        <v>111</v>
      </c>
      <c r="J11" s="24">
        <v>132</v>
      </c>
      <c r="K11" s="24">
        <v>115</v>
      </c>
      <c r="L11" s="24">
        <v>60</v>
      </c>
      <c r="M11" s="24">
        <v>32</v>
      </c>
      <c r="N11" s="24">
        <v>456</v>
      </c>
      <c r="O11" s="24">
        <v>20</v>
      </c>
    </row>
    <row r="12" spans="1:15">
      <c r="A12" s="23" t="s">
        <v>126</v>
      </c>
      <c r="B12" s="24">
        <v>521</v>
      </c>
      <c r="C12" s="24">
        <v>164</v>
      </c>
      <c r="D12" s="24">
        <v>180</v>
      </c>
      <c r="E12" s="24">
        <v>33</v>
      </c>
      <c r="F12" s="24">
        <v>50</v>
      </c>
      <c r="G12" s="24">
        <v>129</v>
      </c>
      <c r="H12" s="24">
        <v>34</v>
      </c>
      <c r="I12" s="24">
        <v>65</v>
      </c>
      <c r="J12" s="24">
        <v>75</v>
      </c>
      <c r="K12" s="24">
        <v>54</v>
      </c>
      <c r="L12" s="24">
        <v>32</v>
      </c>
      <c r="M12" s="24">
        <v>24</v>
      </c>
      <c r="N12" s="24">
        <v>147</v>
      </c>
      <c r="O12" s="24">
        <v>24</v>
      </c>
    </row>
    <row r="13" spans="1:15">
      <c r="A13" s="23" t="s">
        <v>127</v>
      </c>
      <c r="B13" s="24">
        <v>129</v>
      </c>
      <c r="C13" s="24">
        <v>39</v>
      </c>
      <c r="D13" s="24">
        <v>47</v>
      </c>
      <c r="E13" s="24">
        <v>10</v>
      </c>
      <c r="F13" s="24">
        <v>13</v>
      </c>
      <c r="G13" s="24">
        <v>32</v>
      </c>
      <c r="H13" s="24">
        <v>12</v>
      </c>
      <c r="I13" s="24">
        <v>16</v>
      </c>
      <c r="J13" s="24">
        <v>21</v>
      </c>
      <c r="K13" s="24">
        <v>16</v>
      </c>
      <c r="L13" s="24">
        <v>9</v>
      </c>
      <c r="M13" s="24">
        <v>8</v>
      </c>
      <c r="N13" s="24">
        <v>34</v>
      </c>
      <c r="O13" s="24">
        <v>10</v>
      </c>
    </row>
    <row r="14" spans="1:15">
      <c r="A14" s="23" t="s">
        <v>128</v>
      </c>
      <c r="B14" s="24">
        <v>44</v>
      </c>
      <c r="C14" s="24">
        <v>8</v>
      </c>
      <c r="D14" s="24">
        <v>12</v>
      </c>
      <c r="E14" s="24">
        <v>2</v>
      </c>
      <c r="F14" s="24">
        <v>1</v>
      </c>
      <c r="G14" s="24">
        <v>15</v>
      </c>
      <c r="H14" s="24">
        <v>4</v>
      </c>
      <c r="I14" s="24">
        <v>6</v>
      </c>
      <c r="J14" s="24">
        <v>6</v>
      </c>
      <c r="K14" s="24">
        <v>4</v>
      </c>
      <c r="L14" s="24">
        <v>1</v>
      </c>
      <c r="M14" s="24">
        <v>1</v>
      </c>
      <c r="N14" s="24">
        <v>14</v>
      </c>
      <c r="O14" s="24">
        <v>4</v>
      </c>
    </row>
    <row r="15" spans="1:15">
      <c r="A15" s="8" t="s">
        <v>129</v>
      </c>
      <c r="B15" s="8"/>
      <c r="C15" s="8"/>
      <c r="D15" s="8"/>
      <c r="E15" s="8"/>
      <c r="F15" s="8"/>
      <c r="G15" s="8"/>
      <c r="H15" s="8"/>
      <c r="I15" s="8"/>
      <c r="J15" s="8"/>
      <c r="K15" s="8"/>
      <c r="L15" s="8"/>
      <c r="M15" s="8"/>
      <c r="N15" s="8"/>
      <c r="O15" s="8"/>
    </row>
    <row r="16" spans="1:15">
      <c r="A16" s="23" t="s">
        <v>130</v>
      </c>
      <c r="B16" s="24">
        <v>799</v>
      </c>
      <c r="C16" s="24">
        <v>150</v>
      </c>
      <c r="D16" s="24">
        <v>136</v>
      </c>
      <c r="E16" s="24">
        <v>49</v>
      </c>
      <c r="F16" s="24">
        <v>45</v>
      </c>
      <c r="G16" s="24">
        <v>149</v>
      </c>
      <c r="H16" s="24">
        <v>44</v>
      </c>
      <c r="I16" s="24">
        <v>63</v>
      </c>
      <c r="J16" s="24">
        <v>94</v>
      </c>
      <c r="K16" s="24">
        <v>80</v>
      </c>
      <c r="L16" s="24">
        <v>56</v>
      </c>
      <c r="M16" s="24">
        <v>14</v>
      </c>
      <c r="N16" s="24">
        <v>370</v>
      </c>
      <c r="O16" s="24">
        <v>18</v>
      </c>
    </row>
    <row r="17" spans="1:15">
      <c r="A17" s="23" t="s">
        <v>131</v>
      </c>
      <c r="B17" s="24">
        <v>1245</v>
      </c>
      <c r="C17" s="24">
        <v>301</v>
      </c>
      <c r="D17" s="24">
        <v>298</v>
      </c>
      <c r="E17" s="24">
        <v>89</v>
      </c>
      <c r="F17" s="24">
        <v>84</v>
      </c>
      <c r="G17" s="24">
        <v>272</v>
      </c>
      <c r="H17" s="24">
        <v>76</v>
      </c>
      <c r="I17" s="24">
        <v>119</v>
      </c>
      <c r="J17" s="24">
        <v>160</v>
      </c>
      <c r="K17" s="24">
        <v>116</v>
      </c>
      <c r="L17" s="24">
        <v>77</v>
      </c>
      <c r="M17" s="24">
        <v>44</v>
      </c>
      <c r="N17" s="24">
        <v>473</v>
      </c>
      <c r="O17" s="24">
        <v>29</v>
      </c>
    </row>
    <row r="18" spans="1:15">
      <c r="A18" s="23" t="s">
        <v>132</v>
      </c>
      <c r="B18" s="24">
        <v>504</v>
      </c>
      <c r="C18" s="24">
        <v>151</v>
      </c>
      <c r="D18" s="24">
        <v>156</v>
      </c>
      <c r="E18" s="24">
        <v>33</v>
      </c>
      <c r="F18" s="24">
        <v>40</v>
      </c>
      <c r="G18" s="24">
        <v>116</v>
      </c>
      <c r="H18" s="24">
        <v>30</v>
      </c>
      <c r="I18" s="24">
        <v>63</v>
      </c>
      <c r="J18" s="24">
        <v>67</v>
      </c>
      <c r="K18" s="24">
        <v>51</v>
      </c>
      <c r="L18" s="24">
        <v>20</v>
      </c>
      <c r="M18" s="24">
        <v>23</v>
      </c>
      <c r="N18" s="24">
        <v>167</v>
      </c>
      <c r="O18" s="24">
        <v>18</v>
      </c>
    </row>
    <row r="19" spans="1:15">
      <c r="A19" s="23" t="s">
        <v>133</v>
      </c>
      <c r="B19" s="24">
        <v>82</v>
      </c>
      <c r="C19" s="24">
        <v>28</v>
      </c>
      <c r="D19" s="24">
        <v>34</v>
      </c>
      <c r="E19" s="24">
        <v>7</v>
      </c>
      <c r="F19" s="24">
        <v>5</v>
      </c>
      <c r="G19" s="24">
        <v>24</v>
      </c>
      <c r="H19" s="24">
        <v>8</v>
      </c>
      <c r="I19" s="24">
        <v>6</v>
      </c>
      <c r="J19" s="24">
        <v>16</v>
      </c>
      <c r="K19" s="24">
        <v>9</v>
      </c>
      <c r="L19" s="24">
        <v>7</v>
      </c>
      <c r="M19" s="24">
        <v>4</v>
      </c>
      <c r="N19" s="24">
        <v>25</v>
      </c>
      <c r="O19" s="24">
        <v>4</v>
      </c>
    </row>
    <row r="20" spans="1:15">
      <c r="A20" s="23" t="s">
        <v>128</v>
      </c>
      <c r="B20" s="24">
        <v>47</v>
      </c>
      <c r="C20" s="24">
        <v>10</v>
      </c>
      <c r="D20" s="24">
        <v>12</v>
      </c>
      <c r="E20" s="24">
        <v>2</v>
      </c>
      <c r="F20" s="24">
        <v>1</v>
      </c>
      <c r="G20" s="24">
        <v>14</v>
      </c>
      <c r="H20" s="24">
        <v>5</v>
      </c>
      <c r="I20" s="24">
        <v>7</v>
      </c>
      <c r="J20" s="24">
        <v>6</v>
      </c>
      <c r="K20" s="24">
        <v>4</v>
      </c>
      <c r="L20" s="24">
        <v>1</v>
      </c>
      <c r="M20" s="24">
        <v>1</v>
      </c>
      <c r="N20" s="24">
        <v>16</v>
      </c>
      <c r="O20" s="24">
        <v>4</v>
      </c>
    </row>
    <row r="21" spans="1:15">
      <c r="A21" s="8" t="s">
        <v>134</v>
      </c>
      <c r="B21" s="8"/>
      <c r="C21" s="8"/>
      <c r="D21" s="8"/>
      <c r="E21" s="8"/>
      <c r="F21" s="8"/>
      <c r="G21" s="8"/>
      <c r="H21" s="8"/>
      <c r="I21" s="8"/>
      <c r="J21" s="8"/>
      <c r="K21" s="8"/>
      <c r="L21" s="8"/>
      <c r="M21" s="8"/>
      <c r="N21" s="8"/>
      <c r="O21" s="8"/>
    </row>
    <row r="22" spans="1:15">
      <c r="A22" s="23" t="s">
        <v>135</v>
      </c>
      <c r="B22" s="24">
        <v>128</v>
      </c>
      <c r="C22" s="24">
        <v>31</v>
      </c>
      <c r="D22" s="24">
        <v>25</v>
      </c>
      <c r="E22" s="24">
        <v>9</v>
      </c>
      <c r="F22" s="24">
        <v>12</v>
      </c>
      <c r="G22" s="24">
        <v>24</v>
      </c>
      <c r="H22" s="24">
        <v>8</v>
      </c>
      <c r="I22" s="24">
        <v>17</v>
      </c>
      <c r="J22" s="24">
        <v>19</v>
      </c>
      <c r="K22" s="24">
        <v>10</v>
      </c>
      <c r="L22" s="24">
        <v>6</v>
      </c>
      <c r="M22" s="24">
        <v>9</v>
      </c>
      <c r="N22" s="24">
        <v>55</v>
      </c>
      <c r="O22" s="24">
        <v>2</v>
      </c>
    </row>
    <row r="23" spans="1:15">
      <c r="A23" s="23" t="s">
        <v>136</v>
      </c>
      <c r="B23" s="24">
        <v>138</v>
      </c>
      <c r="C23" s="24">
        <v>30</v>
      </c>
      <c r="D23" s="24">
        <v>23</v>
      </c>
      <c r="E23" s="24">
        <v>6</v>
      </c>
      <c r="F23" s="24">
        <v>3</v>
      </c>
      <c r="G23" s="24">
        <v>16</v>
      </c>
      <c r="H23" s="24">
        <v>11</v>
      </c>
      <c r="I23" s="24">
        <v>18</v>
      </c>
      <c r="J23" s="24">
        <v>10</v>
      </c>
      <c r="K23" s="24">
        <v>9</v>
      </c>
      <c r="L23" s="24">
        <v>4</v>
      </c>
      <c r="M23" s="24">
        <v>6</v>
      </c>
      <c r="N23" s="24">
        <v>68</v>
      </c>
      <c r="O23" s="24">
        <v>4</v>
      </c>
    </row>
    <row r="24" spans="1:15">
      <c r="A24" s="23" t="s">
        <v>137</v>
      </c>
      <c r="B24" s="24">
        <v>119</v>
      </c>
      <c r="C24" s="24">
        <v>20</v>
      </c>
      <c r="D24" s="24">
        <v>21</v>
      </c>
      <c r="E24" s="24">
        <v>8</v>
      </c>
      <c r="F24" s="24">
        <v>4</v>
      </c>
      <c r="G24" s="24">
        <v>20</v>
      </c>
      <c r="H24" s="24">
        <v>5</v>
      </c>
      <c r="I24" s="24">
        <v>10</v>
      </c>
      <c r="J24" s="24">
        <v>17</v>
      </c>
      <c r="K24" s="24">
        <v>4</v>
      </c>
      <c r="L24" s="24">
        <v>6</v>
      </c>
      <c r="M24" s="24">
        <v>3</v>
      </c>
      <c r="N24" s="24">
        <v>54</v>
      </c>
      <c r="O24" s="24">
        <v>4</v>
      </c>
    </row>
    <row r="25" spans="1:15">
      <c r="A25" s="23" t="s">
        <v>138</v>
      </c>
      <c r="B25" s="24">
        <v>142</v>
      </c>
      <c r="C25" s="24">
        <v>21</v>
      </c>
      <c r="D25" s="24">
        <v>25</v>
      </c>
      <c r="E25" s="24">
        <v>8</v>
      </c>
      <c r="F25" s="24">
        <v>4</v>
      </c>
      <c r="G25" s="24">
        <v>25</v>
      </c>
      <c r="H25" s="24">
        <v>11</v>
      </c>
      <c r="I25" s="24">
        <v>17</v>
      </c>
      <c r="J25" s="24">
        <v>24</v>
      </c>
      <c r="K25" s="24">
        <v>15</v>
      </c>
      <c r="L25" s="24">
        <v>9</v>
      </c>
      <c r="M25" s="24">
        <v>3</v>
      </c>
      <c r="N25" s="24">
        <v>66</v>
      </c>
      <c r="O25" s="24">
        <v>6</v>
      </c>
    </row>
    <row r="26" spans="1:15">
      <c r="A26" s="23" t="s">
        <v>139</v>
      </c>
      <c r="B26" s="24">
        <v>170</v>
      </c>
      <c r="C26" s="24">
        <v>42</v>
      </c>
      <c r="D26" s="24">
        <v>47</v>
      </c>
      <c r="E26" s="24">
        <v>12</v>
      </c>
      <c r="F26" s="24">
        <v>14</v>
      </c>
      <c r="G26" s="24">
        <v>41</v>
      </c>
      <c r="H26" s="24">
        <v>11</v>
      </c>
      <c r="I26" s="24">
        <v>9</v>
      </c>
      <c r="J26" s="24">
        <v>23</v>
      </c>
      <c r="K26" s="24">
        <v>15</v>
      </c>
      <c r="L26" s="24">
        <v>9</v>
      </c>
      <c r="M26" s="24">
        <v>4</v>
      </c>
      <c r="N26" s="24">
        <v>58</v>
      </c>
      <c r="O26" s="24">
        <v>6</v>
      </c>
    </row>
    <row r="27" spans="1:15">
      <c r="A27" s="23" t="s">
        <v>140</v>
      </c>
      <c r="B27" s="24">
        <v>192</v>
      </c>
      <c r="C27" s="24">
        <v>44</v>
      </c>
      <c r="D27" s="24">
        <v>39</v>
      </c>
      <c r="E27" s="24">
        <v>14</v>
      </c>
      <c r="F27" s="24">
        <v>10</v>
      </c>
      <c r="G27" s="24">
        <v>36</v>
      </c>
      <c r="H27" s="24">
        <v>9</v>
      </c>
      <c r="I27" s="24">
        <v>18</v>
      </c>
      <c r="J27" s="24">
        <v>25</v>
      </c>
      <c r="K27" s="24">
        <v>20</v>
      </c>
      <c r="L27" s="24">
        <v>12</v>
      </c>
      <c r="M27" s="24">
        <v>5</v>
      </c>
      <c r="N27" s="24">
        <v>83</v>
      </c>
      <c r="O27" s="24">
        <v>3</v>
      </c>
    </row>
    <row r="28" spans="1:15">
      <c r="A28" s="23" t="s">
        <v>141</v>
      </c>
      <c r="B28" s="24">
        <v>1405</v>
      </c>
      <c r="C28" s="24">
        <v>346</v>
      </c>
      <c r="D28" s="24">
        <v>350</v>
      </c>
      <c r="E28" s="24">
        <v>104</v>
      </c>
      <c r="F28" s="24">
        <v>102</v>
      </c>
      <c r="G28" s="24">
        <v>317</v>
      </c>
      <c r="H28" s="24">
        <v>79</v>
      </c>
      <c r="I28" s="24">
        <v>127</v>
      </c>
      <c r="J28" s="24">
        <v>168</v>
      </c>
      <c r="K28" s="24">
        <v>147</v>
      </c>
      <c r="L28" s="24">
        <v>90</v>
      </c>
      <c r="M28" s="24">
        <v>47</v>
      </c>
      <c r="N28" s="24">
        <v>527</v>
      </c>
      <c r="O28" s="24">
        <v>38</v>
      </c>
    </row>
    <row r="29" spans="1:15">
      <c r="A29" s="23" t="s">
        <v>142</v>
      </c>
      <c r="B29" s="24">
        <v>343</v>
      </c>
      <c r="C29" s="24">
        <v>99</v>
      </c>
      <c r="D29" s="24">
        <v>98</v>
      </c>
      <c r="E29" s="24">
        <v>17</v>
      </c>
      <c r="F29" s="24">
        <v>25</v>
      </c>
      <c r="G29" s="24">
        <v>82</v>
      </c>
      <c r="H29" s="24">
        <v>25</v>
      </c>
      <c r="I29" s="24">
        <v>38</v>
      </c>
      <c r="J29" s="24">
        <v>53</v>
      </c>
      <c r="K29" s="24">
        <v>36</v>
      </c>
      <c r="L29" s="24">
        <v>25</v>
      </c>
      <c r="M29" s="24">
        <v>8</v>
      </c>
      <c r="N29" s="24">
        <v>122</v>
      </c>
      <c r="O29" s="24">
        <v>7</v>
      </c>
    </row>
    <row r="30" spans="1:15">
      <c r="A30" s="23" t="s">
        <v>128</v>
      </c>
      <c r="B30" s="24">
        <v>40</v>
      </c>
      <c r="C30" s="24">
        <v>7</v>
      </c>
      <c r="D30" s="24">
        <v>8</v>
      </c>
      <c r="E30" s="24">
        <v>2</v>
      </c>
      <c r="F30" s="24">
        <v>1</v>
      </c>
      <c r="G30" s="24">
        <v>14</v>
      </c>
      <c r="H30" s="24">
        <v>4</v>
      </c>
      <c r="I30" s="24">
        <v>4</v>
      </c>
      <c r="J30" s="24">
        <v>4</v>
      </c>
      <c r="K30" s="24">
        <v>4</v>
      </c>
      <c r="L30" s="24">
        <v>0</v>
      </c>
      <c r="M30" s="24">
        <v>1</v>
      </c>
      <c r="N30" s="24">
        <v>18</v>
      </c>
      <c r="O30" s="24">
        <v>3</v>
      </c>
    </row>
    <row r="31" spans="1:15">
      <c r="A31" s="8" t="s">
        <v>143</v>
      </c>
      <c r="B31" s="8"/>
      <c r="C31" s="8"/>
      <c r="D31" s="8"/>
      <c r="E31" s="8"/>
      <c r="F31" s="8"/>
      <c r="G31" s="8"/>
      <c r="H31" s="8"/>
      <c r="I31" s="8"/>
      <c r="J31" s="8"/>
      <c r="K31" s="8"/>
      <c r="L31" s="8"/>
      <c r="M31" s="8"/>
      <c r="N31" s="8"/>
      <c r="O31" s="8"/>
    </row>
    <row r="32" spans="1:15">
      <c r="A32" s="23" t="s">
        <v>144</v>
      </c>
      <c r="B32" s="24">
        <v>429</v>
      </c>
      <c r="C32" s="24">
        <v>97</v>
      </c>
      <c r="D32" s="24">
        <v>106</v>
      </c>
      <c r="E32" s="24">
        <v>29</v>
      </c>
      <c r="F32" s="24">
        <v>38</v>
      </c>
      <c r="G32" s="24">
        <v>115</v>
      </c>
      <c r="H32" s="24">
        <v>33</v>
      </c>
      <c r="I32" s="24">
        <v>49</v>
      </c>
      <c r="J32" s="24">
        <v>56</v>
      </c>
      <c r="K32" s="24">
        <v>52</v>
      </c>
      <c r="L32" s="24">
        <v>33</v>
      </c>
      <c r="M32" s="24">
        <v>11</v>
      </c>
      <c r="N32" s="24">
        <v>152</v>
      </c>
      <c r="O32" s="24">
        <v>15</v>
      </c>
    </row>
    <row r="33" spans="1:15">
      <c r="A33" s="23" t="s">
        <v>145</v>
      </c>
      <c r="B33" s="24">
        <v>319</v>
      </c>
      <c r="C33" s="24">
        <v>82</v>
      </c>
      <c r="D33" s="24">
        <v>86</v>
      </c>
      <c r="E33" s="24">
        <v>19</v>
      </c>
      <c r="F33" s="24">
        <v>25</v>
      </c>
      <c r="G33" s="24">
        <v>92</v>
      </c>
      <c r="H33" s="24">
        <v>22</v>
      </c>
      <c r="I33" s="24">
        <v>36</v>
      </c>
      <c r="J33" s="24">
        <v>39</v>
      </c>
      <c r="K33" s="24">
        <v>46</v>
      </c>
      <c r="L33" s="24">
        <v>28</v>
      </c>
      <c r="M33" s="24">
        <v>6</v>
      </c>
      <c r="N33" s="24">
        <v>114</v>
      </c>
      <c r="O33" s="24">
        <v>8</v>
      </c>
    </row>
    <row r="34" spans="1:15">
      <c r="A34" s="23" t="s">
        <v>146</v>
      </c>
      <c r="B34" s="24">
        <v>504</v>
      </c>
      <c r="C34" s="24">
        <v>123</v>
      </c>
      <c r="D34" s="24">
        <v>136</v>
      </c>
      <c r="E34" s="24">
        <v>40</v>
      </c>
      <c r="F34" s="24">
        <v>43</v>
      </c>
      <c r="G34" s="24">
        <v>126</v>
      </c>
      <c r="H34" s="24">
        <v>39</v>
      </c>
      <c r="I34" s="24">
        <v>56</v>
      </c>
      <c r="J34" s="24">
        <v>69</v>
      </c>
      <c r="K34" s="24">
        <v>71</v>
      </c>
      <c r="L34" s="24">
        <v>40</v>
      </c>
      <c r="M34" s="24">
        <v>11</v>
      </c>
      <c r="N34" s="24">
        <v>173</v>
      </c>
      <c r="O34" s="24">
        <v>15</v>
      </c>
    </row>
    <row r="35" spans="1:15">
      <c r="A35" s="23" t="s">
        <v>147</v>
      </c>
      <c r="B35" s="24">
        <v>143</v>
      </c>
      <c r="C35" s="24">
        <v>39</v>
      </c>
      <c r="D35" s="24">
        <v>45</v>
      </c>
      <c r="E35" s="24">
        <v>9</v>
      </c>
      <c r="F35" s="24">
        <v>14</v>
      </c>
      <c r="G35" s="24">
        <v>37</v>
      </c>
      <c r="H35" s="24">
        <v>3</v>
      </c>
      <c r="I35" s="24">
        <v>14</v>
      </c>
      <c r="J35" s="24">
        <v>18</v>
      </c>
      <c r="K35" s="24">
        <v>13</v>
      </c>
      <c r="L35" s="24">
        <v>7</v>
      </c>
      <c r="M35" s="24">
        <v>5</v>
      </c>
      <c r="N35" s="24">
        <v>54</v>
      </c>
      <c r="O35" s="24">
        <v>7</v>
      </c>
    </row>
    <row r="36" spans="1:15">
      <c r="A36" s="23" t="s">
        <v>148</v>
      </c>
      <c r="B36" s="24">
        <v>168</v>
      </c>
      <c r="C36" s="24">
        <v>59</v>
      </c>
      <c r="D36" s="24">
        <v>57</v>
      </c>
      <c r="E36" s="24">
        <v>13</v>
      </c>
      <c r="F36" s="24">
        <v>24</v>
      </c>
      <c r="G36" s="24">
        <v>49</v>
      </c>
      <c r="H36" s="24">
        <v>12</v>
      </c>
      <c r="I36" s="24">
        <v>18</v>
      </c>
      <c r="J36" s="24">
        <v>23</v>
      </c>
      <c r="K36" s="24">
        <v>22</v>
      </c>
      <c r="L36" s="24">
        <v>11</v>
      </c>
      <c r="M36" s="24">
        <v>3</v>
      </c>
      <c r="N36" s="24">
        <v>51</v>
      </c>
      <c r="O36" s="24">
        <v>6</v>
      </c>
    </row>
    <row r="37" spans="1:15">
      <c r="A37" s="23" t="s">
        <v>149</v>
      </c>
      <c r="B37" s="24">
        <v>1270</v>
      </c>
      <c r="C37" s="24">
        <v>319</v>
      </c>
      <c r="D37" s="24">
        <v>330</v>
      </c>
      <c r="E37" s="24">
        <v>89</v>
      </c>
      <c r="F37" s="24">
        <v>98</v>
      </c>
      <c r="G37" s="24">
        <v>318</v>
      </c>
      <c r="H37" s="24">
        <v>81</v>
      </c>
      <c r="I37" s="24">
        <v>132</v>
      </c>
      <c r="J37" s="24">
        <v>158</v>
      </c>
      <c r="K37" s="24">
        <v>144</v>
      </c>
      <c r="L37" s="24">
        <v>97</v>
      </c>
      <c r="M37" s="24">
        <v>33</v>
      </c>
      <c r="N37" s="24">
        <v>461</v>
      </c>
      <c r="O37" s="24">
        <v>35</v>
      </c>
    </row>
    <row r="38" spans="1:15">
      <c r="A38" s="23" t="s">
        <v>150</v>
      </c>
      <c r="B38" s="24">
        <v>1642</v>
      </c>
      <c r="C38" s="24">
        <v>408</v>
      </c>
      <c r="D38" s="24">
        <v>415</v>
      </c>
      <c r="E38" s="24">
        <v>127</v>
      </c>
      <c r="F38" s="24">
        <v>120</v>
      </c>
      <c r="G38" s="24">
        <v>382</v>
      </c>
      <c r="H38" s="24">
        <v>108</v>
      </c>
      <c r="I38" s="24">
        <v>171</v>
      </c>
      <c r="J38" s="24">
        <v>220</v>
      </c>
      <c r="K38" s="24">
        <v>173</v>
      </c>
      <c r="L38" s="24">
        <v>116</v>
      </c>
      <c r="M38" s="24">
        <v>45</v>
      </c>
      <c r="N38" s="24">
        <v>607</v>
      </c>
      <c r="O38" s="24">
        <v>41</v>
      </c>
    </row>
    <row r="39" spans="1:15">
      <c r="A39" s="23" t="s">
        <v>151</v>
      </c>
      <c r="B39" s="24">
        <v>2266</v>
      </c>
      <c r="C39" s="24">
        <v>546</v>
      </c>
      <c r="D39" s="24">
        <v>532</v>
      </c>
      <c r="E39" s="24">
        <v>157</v>
      </c>
      <c r="F39" s="24">
        <v>155</v>
      </c>
      <c r="G39" s="24">
        <v>493</v>
      </c>
      <c r="H39" s="24">
        <v>135</v>
      </c>
      <c r="I39" s="24">
        <v>229</v>
      </c>
      <c r="J39" s="24">
        <v>293</v>
      </c>
      <c r="K39" s="24">
        <v>229</v>
      </c>
      <c r="L39" s="24">
        <v>143</v>
      </c>
      <c r="M39" s="24">
        <v>64</v>
      </c>
      <c r="N39" s="24">
        <v>893</v>
      </c>
      <c r="O39" s="24">
        <v>53</v>
      </c>
    </row>
    <row r="40" spans="1:15">
      <c r="A40" s="23" t="s">
        <v>152</v>
      </c>
      <c r="B40" s="24">
        <v>121</v>
      </c>
      <c r="C40" s="24">
        <v>28</v>
      </c>
      <c r="D40" s="24">
        <v>33</v>
      </c>
      <c r="E40" s="24">
        <v>5</v>
      </c>
      <c r="F40" s="24">
        <v>11</v>
      </c>
      <c r="G40" s="24">
        <v>23</v>
      </c>
      <c r="H40" s="24">
        <v>8</v>
      </c>
      <c r="I40" s="24">
        <v>5</v>
      </c>
      <c r="J40" s="24">
        <v>13</v>
      </c>
      <c r="K40" s="24">
        <v>14</v>
      </c>
      <c r="L40" s="24">
        <v>9</v>
      </c>
      <c r="M40" s="24">
        <v>9</v>
      </c>
      <c r="N40" s="24">
        <v>41</v>
      </c>
      <c r="O40" s="24">
        <v>8</v>
      </c>
    </row>
    <row r="41" spans="1:15">
      <c r="A41" s="23" t="s">
        <v>128</v>
      </c>
      <c r="B41" s="24">
        <v>46</v>
      </c>
      <c r="C41" s="24">
        <v>8</v>
      </c>
      <c r="D41" s="24">
        <v>12</v>
      </c>
      <c r="E41" s="24">
        <v>3</v>
      </c>
      <c r="F41" s="24">
        <v>3</v>
      </c>
      <c r="G41" s="24">
        <v>15</v>
      </c>
      <c r="H41" s="24">
        <v>6</v>
      </c>
      <c r="I41" s="24">
        <v>7</v>
      </c>
      <c r="J41" s="24">
        <v>9</v>
      </c>
      <c r="K41" s="24">
        <v>5</v>
      </c>
      <c r="L41" s="24">
        <v>0</v>
      </c>
      <c r="M41" s="24">
        <v>1</v>
      </c>
      <c r="N41" s="24">
        <v>16</v>
      </c>
      <c r="O41" s="24">
        <v>4</v>
      </c>
    </row>
    <row r="42" spans="1:15">
      <c r="A42" s="8" t="s">
        <v>153</v>
      </c>
      <c r="B42" s="8"/>
      <c r="C42" s="8"/>
      <c r="D42" s="8"/>
      <c r="E42" s="8"/>
      <c r="F42" s="8"/>
      <c r="G42" s="8"/>
      <c r="H42" s="8"/>
      <c r="I42" s="8"/>
      <c r="J42" s="8"/>
      <c r="K42" s="8"/>
      <c r="L42" s="8"/>
      <c r="M42" s="8"/>
      <c r="N42" s="8"/>
      <c r="O42" s="8"/>
    </row>
    <row r="43" spans="1:15">
      <c r="A43" s="23" t="s">
        <v>154</v>
      </c>
      <c r="B43" s="24">
        <v>1344</v>
      </c>
      <c r="C43" s="24">
        <v>344</v>
      </c>
      <c r="D43" s="24">
        <v>340</v>
      </c>
      <c r="E43" s="24">
        <v>111</v>
      </c>
      <c r="F43" s="24">
        <v>104</v>
      </c>
      <c r="G43" s="24">
        <v>311</v>
      </c>
      <c r="H43" s="24">
        <v>81</v>
      </c>
      <c r="I43" s="24">
        <v>149</v>
      </c>
      <c r="J43" s="24">
        <v>179</v>
      </c>
      <c r="K43" s="24">
        <v>158</v>
      </c>
      <c r="L43" s="24">
        <v>98</v>
      </c>
      <c r="M43" s="24">
        <v>27</v>
      </c>
      <c r="N43" s="24">
        <v>499</v>
      </c>
      <c r="O43" s="24">
        <v>37</v>
      </c>
    </row>
    <row r="44" spans="1:15">
      <c r="A44" s="23" t="s">
        <v>155</v>
      </c>
      <c r="B44" s="24">
        <v>1107</v>
      </c>
      <c r="C44" s="24">
        <v>293</v>
      </c>
      <c r="D44" s="24">
        <v>313</v>
      </c>
      <c r="E44" s="24">
        <v>90</v>
      </c>
      <c r="F44" s="24">
        <v>81</v>
      </c>
      <c r="G44" s="24">
        <v>251</v>
      </c>
      <c r="H44" s="24">
        <v>76</v>
      </c>
      <c r="I44" s="24">
        <v>135</v>
      </c>
      <c r="J44" s="24">
        <v>144</v>
      </c>
      <c r="K44" s="24">
        <v>120</v>
      </c>
      <c r="L44" s="24">
        <v>77</v>
      </c>
      <c r="M44" s="24">
        <v>26</v>
      </c>
      <c r="N44" s="24">
        <v>401</v>
      </c>
      <c r="O44" s="24">
        <v>26</v>
      </c>
    </row>
    <row r="45" spans="1:15">
      <c r="A45" s="23" t="s">
        <v>156</v>
      </c>
      <c r="B45" s="24">
        <v>1006</v>
      </c>
      <c r="C45" s="24">
        <v>267</v>
      </c>
      <c r="D45" s="24">
        <v>284</v>
      </c>
      <c r="E45" s="24">
        <v>78</v>
      </c>
      <c r="F45" s="24">
        <v>88</v>
      </c>
      <c r="G45" s="24">
        <v>265</v>
      </c>
      <c r="H45" s="24">
        <v>69</v>
      </c>
      <c r="I45" s="24">
        <v>124</v>
      </c>
      <c r="J45" s="24">
        <v>155</v>
      </c>
      <c r="K45" s="24">
        <v>128</v>
      </c>
      <c r="L45" s="24">
        <v>72</v>
      </c>
      <c r="M45" s="24">
        <v>41</v>
      </c>
      <c r="N45" s="24">
        <v>335</v>
      </c>
      <c r="O45" s="24">
        <v>26</v>
      </c>
    </row>
    <row r="46" spans="1:15">
      <c r="A46" s="23" t="s">
        <v>157</v>
      </c>
      <c r="B46" s="24">
        <v>541</v>
      </c>
      <c r="C46" s="24">
        <v>150</v>
      </c>
      <c r="D46" s="24">
        <v>173</v>
      </c>
      <c r="E46" s="24">
        <v>59</v>
      </c>
      <c r="F46" s="24">
        <v>52</v>
      </c>
      <c r="G46" s="24">
        <v>148</v>
      </c>
      <c r="H46" s="24">
        <v>44</v>
      </c>
      <c r="I46" s="24">
        <v>83</v>
      </c>
      <c r="J46" s="24">
        <v>85</v>
      </c>
      <c r="K46" s="24">
        <v>78</v>
      </c>
      <c r="L46" s="24">
        <v>34</v>
      </c>
      <c r="M46" s="24">
        <v>24</v>
      </c>
      <c r="N46" s="24">
        <v>164</v>
      </c>
      <c r="O46" s="24">
        <v>14</v>
      </c>
    </row>
    <row r="47" spans="1:15">
      <c r="A47" s="23" t="s">
        <v>158</v>
      </c>
      <c r="B47" s="24">
        <v>1510</v>
      </c>
      <c r="C47" s="24">
        <v>381</v>
      </c>
      <c r="D47" s="24">
        <v>398</v>
      </c>
      <c r="E47" s="24">
        <v>120</v>
      </c>
      <c r="F47" s="24">
        <v>122</v>
      </c>
      <c r="G47" s="24">
        <v>358</v>
      </c>
      <c r="H47" s="24">
        <v>110</v>
      </c>
      <c r="I47" s="24">
        <v>168</v>
      </c>
      <c r="J47" s="24">
        <v>226</v>
      </c>
      <c r="K47" s="24">
        <v>191</v>
      </c>
      <c r="L47" s="24">
        <v>112</v>
      </c>
      <c r="M47" s="24">
        <v>44</v>
      </c>
      <c r="N47" s="24">
        <v>536</v>
      </c>
      <c r="O47" s="24">
        <v>31</v>
      </c>
    </row>
    <row r="48" spans="1:15">
      <c r="A48" s="23" t="s">
        <v>159</v>
      </c>
      <c r="B48" s="24">
        <v>1011</v>
      </c>
      <c r="C48" s="24">
        <v>228</v>
      </c>
      <c r="D48" s="24">
        <v>245</v>
      </c>
      <c r="E48" s="24">
        <v>78</v>
      </c>
      <c r="F48" s="24">
        <v>78</v>
      </c>
      <c r="G48" s="24">
        <v>254</v>
      </c>
      <c r="H48" s="24">
        <v>65</v>
      </c>
      <c r="I48" s="24">
        <v>133</v>
      </c>
      <c r="J48" s="24">
        <v>138</v>
      </c>
      <c r="K48" s="24">
        <v>122</v>
      </c>
      <c r="L48" s="24">
        <v>74</v>
      </c>
      <c r="M48" s="24">
        <v>29</v>
      </c>
      <c r="N48" s="24">
        <v>376</v>
      </c>
      <c r="O48" s="24">
        <v>17</v>
      </c>
    </row>
    <row r="49" spans="1:15">
      <c r="A49" s="23" t="s">
        <v>160</v>
      </c>
      <c r="B49" s="24">
        <v>1234</v>
      </c>
      <c r="C49" s="24">
        <v>382</v>
      </c>
      <c r="D49" s="24">
        <v>382</v>
      </c>
      <c r="E49" s="24">
        <v>109</v>
      </c>
      <c r="F49" s="24">
        <v>120</v>
      </c>
      <c r="G49" s="24">
        <v>368</v>
      </c>
      <c r="H49" s="24">
        <v>99</v>
      </c>
      <c r="I49" s="24">
        <v>143</v>
      </c>
      <c r="J49" s="24">
        <v>196</v>
      </c>
      <c r="K49" s="24">
        <v>148</v>
      </c>
      <c r="L49" s="24">
        <v>103</v>
      </c>
      <c r="M49" s="24">
        <v>36</v>
      </c>
      <c r="N49" s="24">
        <v>360</v>
      </c>
      <c r="O49" s="24">
        <v>20</v>
      </c>
    </row>
    <row r="50" spans="1:15">
      <c r="A50" s="23" t="s">
        <v>161</v>
      </c>
      <c r="B50" s="24">
        <v>443</v>
      </c>
      <c r="C50" s="24">
        <v>113</v>
      </c>
      <c r="D50" s="24">
        <v>126</v>
      </c>
      <c r="E50" s="24">
        <v>41</v>
      </c>
      <c r="F50" s="24">
        <v>50</v>
      </c>
      <c r="G50" s="24">
        <v>130</v>
      </c>
      <c r="H50" s="24">
        <v>36</v>
      </c>
      <c r="I50" s="24">
        <v>58</v>
      </c>
      <c r="J50" s="24">
        <v>68</v>
      </c>
      <c r="K50" s="24">
        <v>73</v>
      </c>
      <c r="L50" s="24">
        <v>57</v>
      </c>
      <c r="M50" s="24">
        <v>9</v>
      </c>
      <c r="N50" s="24">
        <v>132</v>
      </c>
      <c r="O50" s="24">
        <v>13</v>
      </c>
    </row>
    <row r="51" spans="1:15">
      <c r="A51" s="23" t="s">
        <v>162</v>
      </c>
      <c r="B51" s="24">
        <v>1237</v>
      </c>
      <c r="C51" s="24">
        <v>257</v>
      </c>
      <c r="D51" s="24">
        <v>265</v>
      </c>
      <c r="E51" s="24">
        <v>97</v>
      </c>
      <c r="F51" s="24">
        <v>96</v>
      </c>
      <c r="G51" s="24">
        <v>265</v>
      </c>
      <c r="H51" s="24">
        <v>91</v>
      </c>
      <c r="I51" s="24">
        <v>148</v>
      </c>
      <c r="J51" s="24">
        <v>180</v>
      </c>
      <c r="K51" s="24">
        <v>192</v>
      </c>
      <c r="L51" s="24">
        <v>96</v>
      </c>
      <c r="M51" s="24">
        <v>30</v>
      </c>
      <c r="N51" s="24">
        <v>475</v>
      </c>
      <c r="O51" s="24">
        <v>22</v>
      </c>
    </row>
    <row r="52" spans="1:15">
      <c r="A52" s="23" t="s">
        <v>152</v>
      </c>
      <c r="B52" s="24">
        <v>81</v>
      </c>
      <c r="C52" s="24">
        <v>17</v>
      </c>
      <c r="D52" s="24">
        <v>20</v>
      </c>
      <c r="E52" s="24">
        <v>8</v>
      </c>
      <c r="F52" s="24">
        <v>4</v>
      </c>
      <c r="G52" s="24">
        <v>12</v>
      </c>
      <c r="H52" s="24">
        <v>7</v>
      </c>
      <c r="I52" s="24">
        <v>10</v>
      </c>
      <c r="J52" s="24">
        <v>10</v>
      </c>
      <c r="K52" s="24">
        <v>5</v>
      </c>
      <c r="L52" s="24">
        <v>5</v>
      </c>
      <c r="M52" s="24">
        <v>12</v>
      </c>
      <c r="N52" s="24">
        <v>33</v>
      </c>
      <c r="O52" s="24">
        <v>2</v>
      </c>
    </row>
    <row r="53" spans="1:15">
      <c r="A53" s="23" t="s">
        <v>163</v>
      </c>
      <c r="B53" s="24">
        <v>67</v>
      </c>
      <c r="C53" s="24">
        <v>10</v>
      </c>
      <c r="D53" s="24">
        <v>7</v>
      </c>
      <c r="E53" s="24">
        <v>1</v>
      </c>
      <c r="F53" s="24">
        <v>1</v>
      </c>
      <c r="G53" s="24">
        <v>4</v>
      </c>
      <c r="H53" s="24">
        <v>2</v>
      </c>
      <c r="I53" s="24">
        <v>3</v>
      </c>
      <c r="J53" s="24">
        <v>5</v>
      </c>
      <c r="K53" s="24">
        <v>2</v>
      </c>
      <c r="L53" s="24">
        <v>2</v>
      </c>
      <c r="M53" s="24">
        <v>3</v>
      </c>
      <c r="N53" s="24">
        <v>45</v>
      </c>
      <c r="O53" s="24">
        <v>0</v>
      </c>
    </row>
    <row r="54" spans="1:15">
      <c r="A54" s="23" t="s">
        <v>128</v>
      </c>
      <c r="B54" s="24">
        <v>52</v>
      </c>
      <c r="C54" s="24">
        <v>10</v>
      </c>
      <c r="D54" s="24">
        <v>11</v>
      </c>
      <c r="E54" s="24">
        <v>3</v>
      </c>
      <c r="F54" s="24">
        <v>4</v>
      </c>
      <c r="G54" s="24">
        <v>16</v>
      </c>
      <c r="H54" s="24">
        <v>6</v>
      </c>
      <c r="I54" s="24">
        <v>5</v>
      </c>
      <c r="J54" s="24">
        <v>8</v>
      </c>
      <c r="K54" s="24">
        <v>6</v>
      </c>
      <c r="L54" s="24">
        <v>1</v>
      </c>
      <c r="M54" s="24">
        <v>0</v>
      </c>
      <c r="N54" s="24">
        <v>18</v>
      </c>
      <c r="O54" s="24">
        <v>6</v>
      </c>
    </row>
    <row r="55" spans="1:15">
      <c r="A55" s="8" t="s">
        <v>164</v>
      </c>
      <c r="B55" s="8"/>
      <c r="C55" s="8"/>
      <c r="D55" s="8"/>
      <c r="E55" s="8"/>
      <c r="F55" s="8"/>
      <c r="G55" s="8"/>
      <c r="H55" s="8"/>
      <c r="I55" s="8"/>
      <c r="J55" s="8"/>
      <c r="K55" s="8"/>
      <c r="L55" s="8"/>
      <c r="M55" s="8"/>
      <c r="N55" s="8"/>
      <c r="O55" s="8"/>
    </row>
    <row r="56" spans="1:15">
      <c r="A56" s="23" t="s">
        <v>165</v>
      </c>
      <c r="B56" s="24">
        <v>209</v>
      </c>
      <c r="C56" s="24">
        <v>41</v>
      </c>
      <c r="D56" s="24">
        <v>40</v>
      </c>
      <c r="E56" s="24">
        <v>7</v>
      </c>
      <c r="F56" s="24">
        <v>16</v>
      </c>
      <c r="G56" s="24">
        <v>56</v>
      </c>
      <c r="H56" s="24">
        <v>14</v>
      </c>
      <c r="I56" s="24">
        <v>24</v>
      </c>
      <c r="J56" s="24">
        <v>27</v>
      </c>
      <c r="K56" s="24">
        <v>37</v>
      </c>
      <c r="L56" s="24">
        <v>24</v>
      </c>
      <c r="M56" s="24">
        <v>2</v>
      </c>
      <c r="N56" s="24">
        <v>89</v>
      </c>
      <c r="O56" s="24">
        <v>6</v>
      </c>
    </row>
    <row r="57" spans="1:15">
      <c r="A57" s="23" t="s">
        <v>166</v>
      </c>
      <c r="B57" s="24">
        <v>1043</v>
      </c>
      <c r="C57" s="24">
        <v>244</v>
      </c>
      <c r="D57" s="24">
        <v>249</v>
      </c>
      <c r="E57" s="24">
        <v>85</v>
      </c>
      <c r="F57" s="24">
        <v>60</v>
      </c>
      <c r="G57" s="24">
        <v>242</v>
      </c>
      <c r="H57" s="24">
        <v>53</v>
      </c>
      <c r="I57" s="24">
        <v>88</v>
      </c>
      <c r="J57" s="24">
        <v>120</v>
      </c>
      <c r="K57" s="24">
        <v>85</v>
      </c>
      <c r="L57" s="24">
        <v>64</v>
      </c>
      <c r="M57" s="24">
        <v>27</v>
      </c>
      <c r="N57" s="24">
        <v>418</v>
      </c>
      <c r="O57" s="24">
        <v>26</v>
      </c>
    </row>
    <row r="58" spans="1:15">
      <c r="A58" s="23" t="s">
        <v>167</v>
      </c>
      <c r="B58" s="24">
        <v>963</v>
      </c>
      <c r="C58" s="24">
        <v>239</v>
      </c>
      <c r="D58" s="24">
        <v>215</v>
      </c>
      <c r="E58" s="24">
        <v>63</v>
      </c>
      <c r="F58" s="24">
        <v>71</v>
      </c>
      <c r="G58" s="24">
        <v>191</v>
      </c>
      <c r="H58" s="24">
        <v>69</v>
      </c>
      <c r="I58" s="24">
        <v>104</v>
      </c>
      <c r="J58" s="24">
        <v>128</v>
      </c>
      <c r="K58" s="24">
        <v>105</v>
      </c>
      <c r="L58" s="24">
        <v>54</v>
      </c>
      <c r="M58" s="24">
        <v>36</v>
      </c>
      <c r="N58" s="24">
        <v>361</v>
      </c>
      <c r="O58" s="24">
        <v>31</v>
      </c>
    </row>
    <row r="59" spans="1:15">
      <c r="A59" s="23" t="s">
        <v>168</v>
      </c>
      <c r="B59" s="24">
        <v>338</v>
      </c>
      <c r="C59" s="24">
        <v>79</v>
      </c>
      <c r="D59" s="24">
        <v>92</v>
      </c>
      <c r="E59" s="24">
        <v>16</v>
      </c>
      <c r="F59" s="24">
        <v>17</v>
      </c>
      <c r="G59" s="24">
        <v>57</v>
      </c>
      <c r="H59" s="24">
        <v>13</v>
      </c>
      <c r="I59" s="24">
        <v>31</v>
      </c>
      <c r="J59" s="24">
        <v>45</v>
      </c>
      <c r="K59" s="24">
        <v>21</v>
      </c>
      <c r="L59" s="24">
        <v>16</v>
      </c>
      <c r="M59" s="24">
        <v>14</v>
      </c>
      <c r="N59" s="24">
        <v>139</v>
      </c>
      <c r="O59" s="24">
        <v>8</v>
      </c>
    </row>
    <row r="60" spans="1:15">
      <c r="A60" s="23" t="s">
        <v>169</v>
      </c>
      <c r="B60" s="24">
        <v>94</v>
      </c>
      <c r="C60" s="24">
        <v>29</v>
      </c>
      <c r="D60" s="24">
        <v>31</v>
      </c>
      <c r="E60" s="24">
        <v>6</v>
      </c>
      <c r="F60" s="24">
        <v>7</v>
      </c>
      <c r="G60" s="24">
        <v>22</v>
      </c>
      <c r="H60" s="24">
        <v>11</v>
      </c>
      <c r="I60" s="24">
        <v>8</v>
      </c>
      <c r="J60" s="24">
        <v>15</v>
      </c>
      <c r="K60" s="24">
        <v>8</v>
      </c>
      <c r="L60" s="24">
        <v>3</v>
      </c>
      <c r="M60" s="24">
        <v>5</v>
      </c>
      <c r="N60" s="24">
        <v>33</v>
      </c>
      <c r="O60" s="24">
        <v>1</v>
      </c>
    </row>
    <row r="61" spans="1:15">
      <c r="A61" s="23" t="s">
        <v>128</v>
      </c>
      <c r="B61" s="24">
        <v>30</v>
      </c>
      <c r="C61" s="24">
        <v>8</v>
      </c>
      <c r="D61" s="24">
        <v>9</v>
      </c>
      <c r="E61" s="24">
        <v>3</v>
      </c>
      <c r="F61" s="24">
        <v>4</v>
      </c>
      <c r="G61" s="24">
        <v>7</v>
      </c>
      <c r="H61" s="24">
        <v>3</v>
      </c>
      <c r="I61" s="24">
        <v>3</v>
      </c>
      <c r="J61" s="24">
        <v>8</v>
      </c>
      <c r="K61" s="24">
        <v>4</v>
      </c>
      <c r="L61" s="24">
        <v>0</v>
      </c>
      <c r="M61" s="24">
        <v>2</v>
      </c>
      <c r="N61" s="24">
        <v>11</v>
      </c>
      <c r="O61" s="24">
        <v>1</v>
      </c>
    </row>
    <row r="62" spans="1:15">
      <c r="A62" s="8" t="s">
        <v>170</v>
      </c>
      <c r="B62" s="8"/>
      <c r="C62" s="8"/>
      <c r="D62" s="8"/>
      <c r="E62" s="8"/>
      <c r="F62" s="8"/>
      <c r="G62" s="8"/>
      <c r="H62" s="8"/>
      <c r="I62" s="8"/>
      <c r="J62" s="8"/>
      <c r="K62" s="8"/>
      <c r="L62" s="8"/>
      <c r="M62" s="8"/>
      <c r="N62" s="8"/>
      <c r="O62" s="8"/>
    </row>
    <row r="63" spans="1:15">
      <c r="A63" s="23" t="s">
        <v>171</v>
      </c>
      <c r="B63" s="24">
        <v>386</v>
      </c>
      <c r="C63" s="24">
        <v>116</v>
      </c>
      <c r="D63" s="24">
        <v>111</v>
      </c>
      <c r="E63" s="24">
        <v>30</v>
      </c>
      <c r="F63" s="24">
        <v>37</v>
      </c>
      <c r="G63" s="24">
        <v>89</v>
      </c>
      <c r="H63" s="24">
        <v>25</v>
      </c>
      <c r="I63" s="24">
        <v>46</v>
      </c>
      <c r="J63" s="24">
        <v>54</v>
      </c>
      <c r="K63" s="24">
        <v>56</v>
      </c>
      <c r="L63" s="24">
        <v>27</v>
      </c>
      <c r="M63" s="24">
        <v>15</v>
      </c>
      <c r="N63" s="24">
        <v>127</v>
      </c>
      <c r="O63" s="24">
        <v>13</v>
      </c>
    </row>
    <row r="64" spans="1:15">
      <c r="A64" s="23" t="s">
        <v>172</v>
      </c>
      <c r="B64" s="24">
        <v>919</v>
      </c>
      <c r="C64" s="24">
        <v>242</v>
      </c>
      <c r="D64" s="24">
        <v>245</v>
      </c>
      <c r="E64" s="24">
        <v>69</v>
      </c>
      <c r="F64" s="24">
        <v>58</v>
      </c>
      <c r="G64" s="24">
        <v>219</v>
      </c>
      <c r="H64" s="24">
        <v>65</v>
      </c>
      <c r="I64" s="24">
        <v>102</v>
      </c>
      <c r="J64" s="24">
        <v>130</v>
      </c>
      <c r="K64" s="24">
        <v>98</v>
      </c>
      <c r="L64" s="24">
        <v>44</v>
      </c>
      <c r="M64" s="24">
        <v>33</v>
      </c>
      <c r="N64" s="24">
        <v>316</v>
      </c>
      <c r="O64" s="24">
        <v>30</v>
      </c>
    </row>
    <row r="65" spans="1:15">
      <c r="A65" s="23" t="s">
        <v>173</v>
      </c>
      <c r="B65" s="24">
        <v>978</v>
      </c>
      <c r="C65" s="24">
        <v>215</v>
      </c>
      <c r="D65" s="24">
        <v>210</v>
      </c>
      <c r="E65" s="24">
        <v>62</v>
      </c>
      <c r="F65" s="24">
        <v>58</v>
      </c>
      <c r="G65" s="24">
        <v>209</v>
      </c>
      <c r="H65" s="24">
        <v>53</v>
      </c>
      <c r="I65" s="24">
        <v>81</v>
      </c>
      <c r="J65" s="24">
        <v>114</v>
      </c>
      <c r="K65" s="24">
        <v>70</v>
      </c>
      <c r="L65" s="24">
        <v>68</v>
      </c>
      <c r="M65" s="24">
        <v>30</v>
      </c>
      <c r="N65" s="24">
        <v>421</v>
      </c>
      <c r="O65" s="24">
        <v>17</v>
      </c>
    </row>
    <row r="66" spans="1:15">
      <c r="A66" s="23" t="s">
        <v>174</v>
      </c>
      <c r="B66" s="24">
        <v>347</v>
      </c>
      <c r="C66" s="24">
        <v>56</v>
      </c>
      <c r="D66" s="24">
        <v>54</v>
      </c>
      <c r="E66" s="24">
        <v>16</v>
      </c>
      <c r="F66" s="24">
        <v>16</v>
      </c>
      <c r="G66" s="24">
        <v>50</v>
      </c>
      <c r="H66" s="24">
        <v>16</v>
      </c>
      <c r="I66" s="24">
        <v>23</v>
      </c>
      <c r="J66" s="24">
        <v>39</v>
      </c>
      <c r="K66" s="24">
        <v>30</v>
      </c>
      <c r="L66" s="24">
        <v>21</v>
      </c>
      <c r="M66" s="24">
        <v>6</v>
      </c>
      <c r="N66" s="24">
        <v>174</v>
      </c>
      <c r="O66" s="24">
        <v>8</v>
      </c>
    </row>
    <row r="67" spans="1:15">
      <c r="A67" s="23" t="s">
        <v>128</v>
      </c>
      <c r="B67" s="24">
        <v>47</v>
      </c>
      <c r="C67" s="24">
        <v>11</v>
      </c>
      <c r="D67" s="24">
        <v>16</v>
      </c>
      <c r="E67" s="24">
        <v>3</v>
      </c>
      <c r="F67" s="24">
        <v>6</v>
      </c>
      <c r="G67" s="24">
        <v>8</v>
      </c>
      <c r="H67" s="24">
        <v>4</v>
      </c>
      <c r="I67" s="24">
        <v>6</v>
      </c>
      <c r="J67" s="24">
        <v>6</v>
      </c>
      <c r="K67" s="24">
        <v>6</v>
      </c>
      <c r="L67" s="24">
        <v>1</v>
      </c>
      <c r="M67" s="24">
        <v>2</v>
      </c>
      <c r="N67" s="24">
        <v>13</v>
      </c>
      <c r="O67" s="24">
        <v>5</v>
      </c>
    </row>
    <row r="68" spans="1:15">
      <c r="A68" s="8" t="s">
        <v>175</v>
      </c>
      <c r="B68" s="8"/>
      <c r="C68" s="8"/>
      <c r="D68" s="8"/>
      <c r="E68" s="8"/>
      <c r="F68" s="8"/>
      <c r="G68" s="8"/>
      <c r="H68" s="8"/>
      <c r="I68" s="8"/>
      <c r="J68" s="8"/>
      <c r="K68" s="8"/>
      <c r="L68" s="8"/>
      <c r="M68" s="8"/>
      <c r="N68" s="8"/>
      <c r="O68" s="8"/>
    </row>
    <row r="69" spans="1:15">
      <c r="A69" s="23" t="s">
        <v>176</v>
      </c>
      <c r="B69" s="24">
        <v>425</v>
      </c>
      <c r="C69" s="24">
        <v>93</v>
      </c>
      <c r="D69" s="24">
        <v>99</v>
      </c>
      <c r="E69" s="24">
        <v>32</v>
      </c>
      <c r="F69" s="24">
        <v>27</v>
      </c>
      <c r="G69" s="24">
        <v>111</v>
      </c>
      <c r="H69" s="24">
        <v>25</v>
      </c>
      <c r="I69" s="24">
        <v>49</v>
      </c>
      <c r="J69" s="24">
        <v>52</v>
      </c>
      <c r="K69" s="24">
        <v>49</v>
      </c>
      <c r="L69" s="24">
        <v>27</v>
      </c>
      <c r="M69" s="24">
        <v>11</v>
      </c>
      <c r="N69" s="24">
        <v>164</v>
      </c>
      <c r="O69" s="24">
        <v>8</v>
      </c>
    </row>
    <row r="70" spans="1:15">
      <c r="A70" s="23" t="s">
        <v>177</v>
      </c>
      <c r="B70" s="24">
        <v>811</v>
      </c>
      <c r="C70" s="24">
        <v>205</v>
      </c>
      <c r="D70" s="24">
        <v>196</v>
      </c>
      <c r="E70" s="24">
        <v>55</v>
      </c>
      <c r="F70" s="24">
        <v>53</v>
      </c>
      <c r="G70" s="24">
        <v>204</v>
      </c>
      <c r="H70" s="24">
        <v>53</v>
      </c>
      <c r="I70" s="24">
        <v>86</v>
      </c>
      <c r="J70" s="24">
        <v>106</v>
      </c>
      <c r="K70" s="24">
        <v>95</v>
      </c>
      <c r="L70" s="24">
        <v>63</v>
      </c>
      <c r="M70" s="24">
        <v>20</v>
      </c>
      <c r="N70" s="24">
        <v>305</v>
      </c>
      <c r="O70" s="24">
        <v>17</v>
      </c>
    </row>
    <row r="71" spans="1:15">
      <c r="A71" s="23" t="s">
        <v>178</v>
      </c>
      <c r="B71" s="24">
        <v>207</v>
      </c>
      <c r="C71" s="24">
        <v>60</v>
      </c>
      <c r="D71" s="24">
        <v>59</v>
      </c>
      <c r="E71" s="24">
        <v>18</v>
      </c>
      <c r="F71" s="24">
        <v>22</v>
      </c>
      <c r="G71" s="24">
        <v>65</v>
      </c>
      <c r="H71" s="24">
        <v>15</v>
      </c>
      <c r="I71" s="24">
        <v>31</v>
      </c>
      <c r="J71" s="24">
        <v>27</v>
      </c>
      <c r="K71" s="24">
        <v>26</v>
      </c>
      <c r="L71" s="24">
        <v>17</v>
      </c>
      <c r="M71" s="24">
        <v>2</v>
      </c>
      <c r="N71" s="24">
        <v>71</v>
      </c>
      <c r="O71" s="24">
        <v>5</v>
      </c>
    </row>
    <row r="72" spans="1:15">
      <c r="A72" s="23" t="s">
        <v>179</v>
      </c>
      <c r="B72" s="24">
        <v>154</v>
      </c>
      <c r="C72" s="24">
        <v>24</v>
      </c>
      <c r="D72" s="24">
        <v>24</v>
      </c>
      <c r="E72" s="24">
        <v>20</v>
      </c>
      <c r="F72" s="24">
        <v>19</v>
      </c>
      <c r="G72" s="24">
        <v>45</v>
      </c>
      <c r="H72" s="24">
        <v>10</v>
      </c>
      <c r="I72" s="24">
        <v>21</v>
      </c>
      <c r="J72" s="24">
        <v>15</v>
      </c>
      <c r="K72" s="24">
        <v>27</v>
      </c>
      <c r="L72" s="24">
        <v>16</v>
      </c>
      <c r="M72" s="24">
        <v>8</v>
      </c>
      <c r="N72" s="24">
        <v>62</v>
      </c>
      <c r="O72" s="24">
        <v>1</v>
      </c>
    </row>
    <row r="73" spans="1:15">
      <c r="A73" s="23" t="s">
        <v>180</v>
      </c>
      <c r="B73" s="24">
        <v>318</v>
      </c>
      <c r="C73" s="24">
        <v>72</v>
      </c>
      <c r="D73" s="24">
        <v>82</v>
      </c>
      <c r="E73" s="24">
        <v>26</v>
      </c>
      <c r="F73" s="24">
        <v>26</v>
      </c>
      <c r="G73" s="24">
        <v>102</v>
      </c>
      <c r="H73" s="24">
        <v>23</v>
      </c>
      <c r="I73" s="24">
        <v>42</v>
      </c>
      <c r="J73" s="24">
        <v>41</v>
      </c>
      <c r="K73" s="24">
        <v>51</v>
      </c>
      <c r="L73" s="24">
        <v>37</v>
      </c>
      <c r="M73" s="24">
        <v>6</v>
      </c>
      <c r="N73" s="24">
        <v>110</v>
      </c>
      <c r="O73" s="24">
        <v>7</v>
      </c>
    </row>
    <row r="74" spans="1:15">
      <c r="A74" s="23" t="s">
        <v>181</v>
      </c>
      <c r="B74" s="24">
        <v>203</v>
      </c>
      <c r="C74" s="24">
        <v>48</v>
      </c>
      <c r="D74" s="24">
        <v>52</v>
      </c>
      <c r="E74" s="24">
        <v>15</v>
      </c>
      <c r="F74" s="24">
        <v>22</v>
      </c>
      <c r="G74" s="24">
        <v>49</v>
      </c>
      <c r="H74" s="24">
        <v>21</v>
      </c>
      <c r="I74" s="24">
        <v>25</v>
      </c>
      <c r="J74" s="24">
        <v>29</v>
      </c>
      <c r="K74" s="24">
        <v>35</v>
      </c>
      <c r="L74" s="24">
        <v>27</v>
      </c>
      <c r="M74" s="24">
        <v>6</v>
      </c>
      <c r="N74" s="24">
        <v>70</v>
      </c>
      <c r="O74" s="24">
        <v>4</v>
      </c>
    </row>
    <row r="75" spans="1:15">
      <c r="A75" s="23" t="s">
        <v>182</v>
      </c>
      <c r="B75" s="24">
        <v>79</v>
      </c>
      <c r="C75" s="24">
        <v>16</v>
      </c>
      <c r="D75" s="24">
        <v>19</v>
      </c>
      <c r="E75" s="24">
        <v>8</v>
      </c>
      <c r="F75" s="24">
        <v>14</v>
      </c>
      <c r="G75" s="24">
        <v>24</v>
      </c>
      <c r="H75" s="24">
        <v>8</v>
      </c>
      <c r="I75" s="24">
        <v>10</v>
      </c>
      <c r="J75" s="24">
        <v>14</v>
      </c>
      <c r="K75" s="24">
        <v>17</v>
      </c>
      <c r="L75" s="24">
        <v>12</v>
      </c>
      <c r="M75" s="24">
        <v>2</v>
      </c>
      <c r="N75" s="24">
        <v>27</v>
      </c>
      <c r="O75" s="24">
        <v>1</v>
      </c>
    </row>
    <row r="76" spans="1:15">
      <c r="A76" s="23" t="s">
        <v>183</v>
      </c>
      <c r="B76" s="24">
        <v>68</v>
      </c>
      <c r="C76" s="24">
        <v>8</v>
      </c>
      <c r="D76" s="24">
        <v>10</v>
      </c>
      <c r="E76" s="24">
        <v>5</v>
      </c>
      <c r="F76" s="24">
        <v>9</v>
      </c>
      <c r="G76" s="24">
        <v>22</v>
      </c>
      <c r="H76" s="24">
        <v>5</v>
      </c>
      <c r="I76" s="24">
        <v>8</v>
      </c>
      <c r="J76" s="24">
        <v>15</v>
      </c>
      <c r="K76" s="24">
        <v>15</v>
      </c>
      <c r="L76" s="24">
        <v>16</v>
      </c>
      <c r="M76" s="24">
        <v>1</v>
      </c>
      <c r="N76" s="24">
        <v>19</v>
      </c>
      <c r="O76" s="24">
        <v>2</v>
      </c>
    </row>
    <row r="77" spans="1:15">
      <c r="A77" s="23" t="s">
        <v>184</v>
      </c>
      <c r="B77" s="24">
        <v>586</v>
      </c>
      <c r="C77" s="24">
        <v>126</v>
      </c>
      <c r="D77" s="24">
        <v>141</v>
      </c>
      <c r="E77" s="24">
        <v>40</v>
      </c>
      <c r="F77" s="24">
        <v>43</v>
      </c>
      <c r="G77" s="24">
        <v>166</v>
      </c>
      <c r="H77" s="24">
        <v>34</v>
      </c>
      <c r="I77" s="24">
        <v>72</v>
      </c>
      <c r="J77" s="24">
        <v>67</v>
      </c>
      <c r="K77" s="24">
        <v>76</v>
      </c>
      <c r="L77" s="24">
        <v>59</v>
      </c>
      <c r="M77" s="24">
        <v>11</v>
      </c>
      <c r="N77" s="24">
        <v>211</v>
      </c>
      <c r="O77" s="24">
        <v>12</v>
      </c>
    </row>
    <row r="78" spans="1:15">
      <c r="A78" s="23" t="s">
        <v>185</v>
      </c>
      <c r="B78" s="24">
        <v>276</v>
      </c>
      <c r="C78" s="24">
        <v>66</v>
      </c>
      <c r="D78" s="24">
        <v>69</v>
      </c>
      <c r="E78" s="24">
        <v>24</v>
      </c>
      <c r="F78" s="24">
        <v>24</v>
      </c>
      <c r="G78" s="24">
        <v>88</v>
      </c>
      <c r="H78" s="24">
        <v>13</v>
      </c>
      <c r="I78" s="24">
        <v>31</v>
      </c>
      <c r="J78" s="24">
        <v>35</v>
      </c>
      <c r="K78" s="24">
        <v>43</v>
      </c>
      <c r="L78" s="24">
        <v>29</v>
      </c>
      <c r="M78" s="24">
        <v>4</v>
      </c>
      <c r="N78" s="24">
        <v>99</v>
      </c>
      <c r="O78" s="24">
        <v>7</v>
      </c>
    </row>
    <row r="79" spans="1:15">
      <c r="A79" s="23" t="s">
        <v>152</v>
      </c>
      <c r="B79" s="24">
        <v>197</v>
      </c>
      <c r="C79" s="24">
        <v>52</v>
      </c>
      <c r="D79" s="24">
        <v>54</v>
      </c>
      <c r="E79" s="24">
        <v>13</v>
      </c>
      <c r="F79" s="24">
        <v>12</v>
      </c>
      <c r="G79" s="24">
        <v>41</v>
      </c>
      <c r="H79" s="24">
        <v>14</v>
      </c>
      <c r="I79" s="24">
        <v>13</v>
      </c>
      <c r="J79" s="24">
        <v>19</v>
      </c>
      <c r="K79" s="24">
        <v>22</v>
      </c>
      <c r="L79" s="24">
        <v>8</v>
      </c>
      <c r="M79" s="24">
        <v>18</v>
      </c>
      <c r="N79" s="24">
        <v>76</v>
      </c>
      <c r="O79" s="24">
        <v>2</v>
      </c>
    </row>
    <row r="80" spans="1:15">
      <c r="A80" s="23" t="s">
        <v>186</v>
      </c>
      <c r="B80" s="24">
        <v>944</v>
      </c>
      <c r="C80" s="24">
        <v>229</v>
      </c>
      <c r="D80" s="24">
        <v>223</v>
      </c>
      <c r="E80" s="24">
        <v>57</v>
      </c>
      <c r="F80" s="24">
        <v>55</v>
      </c>
      <c r="G80" s="24">
        <v>155</v>
      </c>
      <c r="H80" s="24">
        <v>48</v>
      </c>
      <c r="I80" s="24">
        <v>78</v>
      </c>
      <c r="J80" s="24">
        <v>128</v>
      </c>
      <c r="K80" s="24">
        <v>73</v>
      </c>
      <c r="L80" s="24">
        <v>43</v>
      </c>
      <c r="M80" s="24">
        <v>26</v>
      </c>
      <c r="N80" s="24">
        <v>398</v>
      </c>
      <c r="O80" s="24">
        <v>30</v>
      </c>
    </row>
    <row r="81" spans="1:15">
      <c r="A81" s="23" t="s">
        <v>128</v>
      </c>
      <c r="B81" s="24">
        <v>41</v>
      </c>
      <c r="C81" s="24">
        <v>11</v>
      </c>
      <c r="D81" s="24">
        <v>12</v>
      </c>
      <c r="E81" s="24">
        <v>4</v>
      </c>
      <c r="F81" s="24">
        <v>4</v>
      </c>
      <c r="G81" s="24">
        <v>11</v>
      </c>
      <c r="H81" s="24">
        <v>4</v>
      </c>
      <c r="I81" s="24">
        <v>3</v>
      </c>
      <c r="J81" s="24">
        <v>6</v>
      </c>
      <c r="K81" s="24">
        <v>5</v>
      </c>
      <c r="L81" s="24">
        <v>1</v>
      </c>
      <c r="M81" s="24">
        <v>2</v>
      </c>
      <c r="N81" s="24">
        <v>9</v>
      </c>
      <c r="O81" s="24">
        <v>9</v>
      </c>
    </row>
    <row r="82" spans="1:15">
      <c r="A82" s="8" t="s">
        <v>187</v>
      </c>
      <c r="B82" s="8"/>
      <c r="C82" s="8"/>
      <c r="D82" s="8"/>
      <c r="E82" s="8"/>
      <c r="F82" s="8"/>
      <c r="G82" s="8"/>
      <c r="H82" s="8"/>
      <c r="I82" s="8"/>
      <c r="J82" s="8"/>
      <c r="K82" s="8"/>
      <c r="L82" s="8"/>
      <c r="M82" s="8"/>
      <c r="N82" s="8"/>
      <c r="O82" s="8"/>
    </row>
    <row r="83" spans="1:15">
      <c r="A83" s="23" t="s">
        <v>188</v>
      </c>
      <c r="B83" s="24">
        <v>2041</v>
      </c>
      <c r="C83" s="24">
        <v>534</v>
      </c>
      <c r="D83" s="24">
        <v>533</v>
      </c>
      <c r="E83" s="24">
        <v>145</v>
      </c>
      <c r="F83" s="24">
        <v>141</v>
      </c>
      <c r="G83" s="24">
        <v>488</v>
      </c>
      <c r="H83" s="24">
        <v>134</v>
      </c>
      <c r="I83" s="24">
        <v>208</v>
      </c>
      <c r="J83" s="24">
        <v>277</v>
      </c>
      <c r="K83" s="24">
        <v>218</v>
      </c>
      <c r="L83" s="24">
        <v>142</v>
      </c>
      <c r="M83" s="24">
        <v>62</v>
      </c>
      <c r="N83" s="24">
        <v>728</v>
      </c>
      <c r="O83" s="24">
        <v>53</v>
      </c>
    </row>
    <row r="84" spans="1:15">
      <c r="A84" s="23" t="s">
        <v>189</v>
      </c>
      <c r="B84" s="24">
        <v>221</v>
      </c>
      <c r="C84" s="24">
        <v>24</v>
      </c>
      <c r="D84" s="24">
        <v>23</v>
      </c>
      <c r="E84" s="24">
        <v>16</v>
      </c>
      <c r="F84" s="24">
        <v>10</v>
      </c>
      <c r="G84" s="24">
        <v>23</v>
      </c>
      <c r="H84" s="24">
        <v>11</v>
      </c>
      <c r="I84" s="24">
        <v>17</v>
      </c>
      <c r="J84" s="24">
        <v>20</v>
      </c>
      <c r="K84" s="24">
        <v>15</v>
      </c>
      <c r="L84" s="24">
        <v>7</v>
      </c>
      <c r="M84" s="24">
        <v>5</v>
      </c>
      <c r="N84" s="24">
        <v>126</v>
      </c>
      <c r="O84" s="24">
        <v>4</v>
      </c>
    </row>
    <row r="85" spans="1:15">
      <c r="A85" s="23" t="s">
        <v>190</v>
      </c>
      <c r="B85" s="24">
        <v>64</v>
      </c>
      <c r="C85" s="24">
        <v>16</v>
      </c>
      <c r="D85" s="24">
        <v>15</v>
      </c>
      <c r="E85" s="24">
        <v>5</v>
      </c>
      <c r="F85" s="24">
        <v>5</v>
      </c>
      <c r="G85" s="24">
        <v>14</v>
      </c>
      <c r="H85" s="24">
        <v>3</v>
      </c>
      <c r="I85" s="24">
        <v>6</v>
      </c>
      <c r="J85" s="24">
        <v>10</v>
      </c>
      <c r="K85" s="24">
        <v>5</v>
      </c>
      <c r="L85" s="24">
        <v>2</v>
      </c>
      <c r="M85" s="24">
        <v>1</v>
      </c>
      <c r="N85" s="24">
        <v>27</v>
      </c>
      <c r="O85" s="24">
        <v>2</v>
      </c>
    </row>
    <row r="86" spans="1:15">
      <c r="A86" s="23" t="s">
        <v>191</v>
      </c>
      <c r="B86" s="24">
        <v>158</v>
      </c>
      <c r="C86" s="24">
        <v>28</v>
      </c>
      <c r="D86" s="24">
        <v>25</v>
      </c>
      <c r="E86" s="24">
        <v>4</v>
      </c>
      <c r="F86" s="24">
        <v>9</v>
      </c>
      <c r="G86" s="24">
        <v>19</v>
      </c>
      <c r="H86" s="24">
        <v>4</v>
      </c>
      <c r="I86" s="24">
        <v>12</v>
      </c>
      <c r="J86" s="24">
        <v>15</v>
      </c>
      <c r="K86" s="24">
        <v>7</v>
      </c>
      <c r="L86" s="24">
        <v>3</v>
      </c>
      <c r="M86" s="24">
        <v>9</v>
      </c>
      <c r="N86" s="24">
        <v>83</v>
      </c>
      <c r="O86" s="24">
        <v>5</v>
      </c>
    </row>
    <row r="87" spans="1:15">
      <c r="A87" s="23" t="s">
        <v>192</v>
      </c>
      <c r="B87" s="24">
        <v>120</v>
      </c>
      <c r="C87" s="24">
        <v>22</v>
      </c>
      <c r="D87" s="24">
        <v>24</v>
      </c>
      <c r="E87" s="24">
        <v>7</v>
      </c>
      <c r="F87" s="24">
        <v>7</v>
      </c>
      <c r="G87" s="24">
        <v>16</v>
      </c>
      <c r="H87" s="24">
        <v>3</v>
      </c>
      <c r="I87" s="24">
        <v>6</v>
      </c>
      <c r="J87" s="24">
        <v>9</v>
      </c>
      <c r="K87" s="24">
        <v>8</v>
      </c>
      <c r="L87" s="24">
        <v>4</v>
      </c>
      <c r="M87" s="24">
        <v>5</v>
      </c>
      <c r="N87" s="24">
        <v>57</v>
      </c>
      <c r="O87" s="24">
        <v>6</v>
      </c>
    </row>
    <row r="88" spans="1:15">
      <c r="A88" s="23" t="s">
        <v>193</v>
      </c>
      <c r="B88" s="24">
        <v>10</v>
      </c>
      <c r="C88" s="24">
        <v>1</v>
      </c>
      <c r="D88" s="24">
        <v>1</v>
      </c>
      <c r="E88" s="24">
        <v>0</v>
      </c>
      <c r="F88" s="24">
        <v>0</v>
      </c>
      <c r="G88" s="24">
        <v>2</v>
      </c>
      <c r="H88" s="24">
        <v>0</v>
      </c>
      <c r="I88" s="24">
        <v>2</v>
      </c>
      <c r="J88" s="24">
        <v>0</v>
      </c>
      <c r="K88" s="24">
        <v>0</v>
      </c>
      <c r="L88" s="24">
        <v>0</v>
      </c>
      <c r="M88" s="24">
        <v>0</v>
      </c>
      <c r="N88" s="24">
        <v>7</v>
      </c>
      <c r="O88" s="24">
        <v>0</v>
      </c>
    </row>
    <row r="89" spans="1:15">
      <c r="A89" s="23" t="s">
        <v>152</v>
      </c>
      <c r="B89" s="24">
        <v>39</v>
      </c>
      <c r="C89" s="24">
        <v>9</v>
      </c>
      <c r="D89" s="24">
        <v>10</v>
      </c>
      <c r="E89" s="24">
        <v>0</v>
      </c>
      <c r="F89" s="24">
        <v>2</v>
      </c>
      <c r="G89" s="24">
        <v>9</v>
      </c>
      <c r="H89" s="24">
        <v>4</v>
      </c>
      <c r="I89" s="24">
        <v>6</v>
      </c>
      <c r="J89" s="24">
        <v>6</v>
      </c>
      <c r="K89" s="24">
        <v>2</v>
      </c>
      <c r="L89" s="24">
        <v>2</v>
      </c>
      <c r="M89" s="24">
        <v>4</v>
      </c>
      <c r="N89" s="24">
        <v>16</v>
      </c>
      <c r="O89" s="24">
        <v>0</v>
      </c>
    </row>
    <row r="90" spans="1:15">
      <c r="A90" s="23" t="s">
        <v>128</v>
      </c>
      <c r="B90" s="24">
        <v>24</v>
      </c>
      <c r="C90" s="24">
        <v>6</v>
      </c>
      <c r="D90" s="24">
        <v>5</v>
      </c>
      <c r="E90" s="24">
        <v>3</v>
      </c>
      <c r="F90" s="24">
        <v>1</v>
      </c>
      <c r="G90" s="24">
        <v>4</v>
      </c>
      <c r="H90" s="24">
        <v>4</v>
      </c>
      <c r="I90" s="24">
        <v>1</v>
      </c>
      <c r="J90" s="24">
        <v>6</v>
      </c>
      <c r="K90" s="24">
        <v>5</v>
      </c>
      <c r="L90" s="24">
        <v>1</v>
      </c>
      <c r="M90" s="24">
        <v>0</v>
      </c>
      <c r="N90" s="24">
        <v>7</v>
      </c>
      <c r="O90" s="24">
        <v>3</v>
      </c>
    </row>
    <row r="91" spans="1:15">
      <c r="A91" s="8" t="s">
        <v>194</v>
      </c>
      <c r="B91" s="8"/>
      <c r="C91" s="8"/>
      <c r="D91" s="8"/>
      <c r="E91" s="8"/>
      <c r="F91" s="8"/>
      <c r="G91" s="8"/>
      <c r="H91" s="8"/>
      <c r="I91" s="8"/>
      <c r="J91" s="8"/>
      <c r="K91" s="8"/>
      <c r="L91" s="8"/>
      <c r="M91" s="8"/>
      <c r="N91" s="8"/>
      <c r="O91" s="8"/>
    </row>
    <row r="92" spans="1:15">
      <c r="A92" s="23" t="s">
        <v>195</v>
      </c>
      <c r="B92" s="24">
        <v>1341</v>
      </c>
      <c r="C92" s="24">
        <v>299</v>
      </c>
      <c r="D92" s="24">
        <v>288</v>
      </c>
      <c r="E92" s="24">
        <v>105</v>
      </c>
      <c r="F92" s="24">
        <v>78</v>
      </c>
      <c r="G92" s="24">
        <v>261</v>
      </c>
      <c r="H92" s="24">
        <v>87</v>
      </c>
      <c r="I92" s="24">
        <v>144</v>
      </c>
      <c r="J92" s="24">
        <v>172</v>
      </c>
      <c r="K92" s="24">
        <v>143</v>
      </c>
      <c r="L92" s="24">
        <v>78</v>
      </c>
      <c r="M92" s="24">
        <v>40</v>
      </c>
      <c r="N92" s="24">
        <v>546</v>
      </c>
      <c r="O92" s="24">
        <v>26</v>
      </c>
    </row>
    <row r="93" spans="1:15">
      <c r="A93" s="23" t="s">
        <v>196</v>
      </c>
      <c r="B93" s="24">
        <v>523</v>
      </c>
      <c r="C93" s="24">
        <v>80</v>
      </c>
      <c r="D93" s="24">
        <v>77</v>
      </c>
      <c r="E93" s="24">
        <v>40</v>
      </c>
      <c r="F93" s="24">
        <v>28</v>
      </c>
      <c r="G93" s="24">
        <v>92</v>
      </c>
      <c r="H93" s="24">
        <v>30</v>
      </c>
      <c r="I93" s="24">
        <v>65</v>
      </c>
      <c r="J93" s="24">
        <v>68</v>
      </c>
      <c r="K93" s="24">
        <v>62</v>
      </c>
      <c r="L93" s="24">
        <v>37</v>
      </c>
      <c r="M93" s="24">
        <v>10</v>
      </c>
      <c r="N93" s="24">
        <v>233</v>
      </c>
      <c r="O93" s="24">
        <v>10</v>
      </c>
    </row>
    <row r="94" spans="1:15">
      <c r="A94" s="23" t="s">
        <v>197</v>
      </c>
      <c r="B94" s="24">
        <v>116</v>
      </c>
      <c r="C94" s="24">
        <v>24</v>
      </c>
      <c r="D94" s="24">
        <v>31</v>
      </c>
      <c r="E94" s="24">
        <v>13</v>
      </c>
      <c r="F94" s="24">
        <v>8</v>
      </c>
      <c r="G94" s="24">
        <v>22</v>
      </c>
      <c r="H94" s="24">
        <v>14</v>
      </c>
      <c r="I94" s="24">
        <v>22</v>
      </c>
      <c r="J94" s="24">
        <v>19</v>
      </c>
      <c r="K94" s="24">
        <v>15</v>
      </c>
      <c r="L94" s="24">
        <v>11</v>
      </c>
      <c r="M94" s="24">
        <v>8</v>
      </c>
      <c r="N94" s="24">
        <v>38</v>
      </c>
      <c r="O94" s="24">
        <v>3</v>
      </c>
    </row>
    <row r="95" spans="1:15">
      <c r="A95" s="23" t="s">
        <v>198</v>
      </c>
      <c r="B95" s="24">
        <v>25</v>
      </c>
      <c r="C95" s="24">
        <v>9</v>
      </c>
      <c r="D95" s="24">
        <v>10</v>
      </c>
      <c r="E95" s="24">
        <v>3</v>
      </c>
      <c r="F95" s="24">
        <v>3</v>
      </c>
      <c r="G95" s="24">
        <v>6</v>
      </c>
      <c r="H95" s="24">
        <v>2</v>
      </c>
      <c r="I95" s="24">
        <v>3</v>
      </c>
      <c r="J95" s="24">
        <v>3</v>
      </c>
      <c r="K95" s="24">
        <v>5</v>
      </c>
      <c r="L95" s="24">
        <v>2</v>
      </c>
      <c r="M95" s="24">
        <v>1</v>
      </c>
      <c r="N95" s="24">
        <v>8</v>
      </c>
      <c r="O95" s="24">
        <v>1</v>
      </c>
    </row>
    <row r="96" spans="1:15">
      <c r="A96" s="23" t="s">
        <v>199</v>
      </c>
      <c r="B96" s="24">
        <v>68</v>
      </c>
      <c r="C96" s="24">
        <v>21</v>
      </c>
      <c r="D96" s="24">
        <v>13</v>
      </c>
      <c r="E96" s="24">
        <v>5</v>
      </c>
      <c r="F96" s="24">
        <v>2</v>
      </c>
      <c r="G96" s="24">
        <v>15</v>
      </c>
      <c r="H96" s="24">
        <v>7</v>
      </c>
      <c r="I96" s="24">
        <v>5</v>
      </c>
      <c r="J96" s="24">
        <v>10</v>
      </c>
      <c r="K96" s="24">
        <v>5</v>
      </c>
      <c r="L96" s="24">
        <v>4</v>
      </c>
      <c r="M96" s="24">
        <v>2</v>
      </c>
      <c r="N96" s="24">
        <v>22</v>
      </c>
      <c r="O96" s="24">
        <v>2</v>
      </c>
    </row>
    <row r="97" spans="1:15">
      <c r="A97" s="23" t="s">
        <v>200</v>
      </c>
      <c r="B97" s="24">
        <v>1248</v>
      </c>
      <c r="C97" s="24">
        <v>303</v>
      </c>
      <c r="D97" s="24">
        <v>294</v>
      </c>
      <c r="E97" s="24">
        <v>74</v>
      </c>
      <c r="F97" s="24">
        <v>90</v>
      </c>
      <c r="G97" s="24">
        <v>326</v>
      </c>
      <c r="H97" s="24">
        <v>90</v>
      </c>
      <c r="I97" s="24">
        <v>126</v>
      </c>
      <c r="J97" s="24">
        <v>177</v>
      </c>
      <c r="K97" s="24">
        <v>132</v>
      </c>
      <c r="L97" s="24">
        <v>100</v>
      </c>
      <c r="M97" s="24">
        <v>37</v>
      </c>
      <c r="N97" s="24">
        <v>464</v>
      </c>
      <c r="O97" s="24">
        <v>21</v>
      </c>
    </row>
    <row r="98" spans="1:15">
      <c r="A98" s="23" t="s">
        <v>201</v>
      </c>
      <c r="B98" s="24">
        <v>725</v>
      </c>
      <c r="C98" s="24">
        <v>198</v>
      </c>
      <c r="D98" s="24">
        <v>216</v>
      </c>
      <c r="E98" s="24">
        <v>62</v>
      </c>
      <c r="F98" s="24">
        <v>48</v>
      </c>
      <c r="G98" s="24">
        <v>159</v>
      </c>
      <c r="H98" s="24">
        <v>53</v>
      </c>
      <c r="I98" s="24">
        <v>78</v>
      </c>
      <c r="J98" s="24">
        <v>97</v>
      </c>
      <c r="K98" s="24">
        <v>84</v>
      </c>
      <c r="L98" s="24">
        <v>45</v>
      </c>
      <c r="M98" s="24">
        <v>23</v>
      </c>
      <c r="N98" s="24">
        <v>249</v>
      </c>
      <c r="O98" s="24">
        <v>21</v>
      </c>
    </row>
    <row r="99" spans="1:15">
      <c r="A99" s="23" t="s">
        <v>202</v>
      </c>
      <c r="B99" s="24">
        <v>550</v>
      </c>
      <c r="C99" s="24">
        <v>137</v>
      </c>
      <c r="D99" s="24">
        <v>124</v>
      </c>
      <c r="E99" s="24">
        <v>49</v>
      </c>
      <c r="F99" s="24">
        <v>36</v>
      </c>
      <c r="G99" s="24">
        <v>76</v>
      </c>
      <c r="H99" s="24">
        <v>32</v>
      </c>
      <c r="I99" s="24">
        <v>52</v>
      </c>
      <c r="J99" s="24">
        <v>66</v>
      </c>
      <c r="K99" s="24">
        <v>47</v>
      </c>
      <c r="L99" s="24">
        <v>28</v>
      </c>
      <c r="M99" s="24">
        <v>18</v>
      </c>
      <c r="N99" s="24">
        <v>243</v>
      </c>
      <c r="O99" s="24">
        <v>18</v>
      </c>
    </row>
    <row r="100" spans="1:15">
      <c r="A100" s="23" t="s">
        <v>203</v>
      </c>
      <c r="B100" s="24">
        <v>563</v>
      </c>
      <c r="C100" s="24">
        <v>96</v>
      </c>
      <c r="D100" s="24">
        <v>90</v>
      </c>
      <c r="E100" s="24">
        <v>51</v>
      </c>
      <c r="F100" s="24">
        <v>38</v>
      </c>
      <c r="G100" s="24">
        <v>80</v>
      </c>
      <c r="H100" s="24">
        <v>34</v>
      </c>
      <c r="I100" s="24">
        <v>53</v>
      </c>
      <c r="J100" s="24">
        <v>67</v>
      </c>
      <c r="K100" s="24">
        <v>66</v>
      </c>
      <c r="L100" s="24">
        <v>33</v>
      </c>
      <c r="M100" s="24">
        <v>18</v>
      </c>
      <c r="N100" s="24">
        <v>263</v>
      </c>
      <c r="O100" s="24">
        <v>8</v>
      </c>
    </row>
    <row r="101" spans="1:15">
      <c r="A101" s="23" t="s">
        <v>204</v>
      </c>
      <c r="B101" s="24">
        <v>319</v>
      </c>
      <c r="C101" s="24">
        <v>95</v>
      </c>
      <c r="D101" s="24">
        <v>110</v>
      </c>
      <c r="E101" s="24">
        <v>24</v>
      </c>
      <c r="F101" s="24">
        <v>35</v>
      </c>
      <c r="G101" s="24">
        <v>67</v>
      </c>
      <c r="H101" s="24">
        <v>20</v>
      </c>
      <c r="I101" s="24">
        <v>44</v>
      </c>
      <c r="J101" s="24">
        <v>38</v>
      </c>
      <c r="K101" s="24">
        <v>42</v>
      </c>
      <c r="L101" s="24">
        <v>18</v>
      </c>
      <c r="M101" s="24">
        <v>11</v>
      </c>
      <c r="N101" s="24">
        <v>117</v>
      </c>
      <c r="O101" s="24">
        <v>7</v>
      </c>
    </row>
    <row r="102" spans="1:15">
      <c r="A102" s="23" t="s">
        <v>205</v>
      </c>
      <c r="B102" s="24">
        <v>6</v>
      </c>
      <c r="C102" s="24">
        <v>1</v>
      </c>
      <c r="D102" s="24">
        <v>1</v>
      </c>
      <c r="E102" s="24">
        <v>1</v>
      </c>
      <c r="F102" s="24">
        <v>1</v>
      </c>
      <c r="G102" s="24">
        <v>2</v>
      </c>
      <c r="H102" s="24">
        <v>0</v>
      </c>
      <c r="I102" s="24">
        <v>1</v>
      </c>
      <c r="J102" s="24">
        <v>1</v>
      </c>
      <c r="K102" s="24">
        <v>0</v>
      </c>
      <c r="L102" s="24">
        <v>1</v>
      </c>
      <c r="M102" s="24">
        <v>0</v>
      </c>
      <c r="N102" s="24">
        <v>1</v>
      </c>
      <c r="O102" s="24">
        <v>0</v>
      </c>
    </row>
    <row r="103" spans="1:15">
      <c r="A103" s="23" t="s">
        <v>206</v>
      </c>
      <c r="B103" s="24">
        <v>42</v>
      </c>
      <c r="C103" s="24">
        <v>8</v>
      </c>
      <c r="D103" s="24">
        <v>12</v>
      </c>
      <c r="E103" s="24">
        <v>0</v>
      </c>
      <c r="F103" s="24">
        <v>3</v>
      </c>
      <c r="G103" s="24">
        <v>6</v>
      </c>
      <c r="H103" s="24">
        <v>3</v>
      </c>
      <c r="I103" s="24">
        <v>5</v>
      </c>
      <c r="J103" s="24">
        <v>4</v>
      </c>
      <c r="K103" s="24">
        <v>1</v>
      </c>
      <c r="L103" s="24">
        <v>0</v>
      </c>
      <c r="M103" s="24">
        <v>4</v>
      </c>
      <c r="N103" s="24">
        <v>18</v>
      </c>
      <c r="O103" s="24">
        <v>1</v>
      </c>
    </row>
    <row r="104" spans="1:15">
      <c r="A104" s="23" t="s">
        <v>152</v>
      </c>
      <c r="B104" s="24">
        <v>39</v>
      </c>
      <c r="C104" s="24">
        <v>17</v>
      </c>
      <c r="D104" s="24">
        <v>14</v>
      </c>
      <c r="E104" s="24">
        <v>2</v>
      </c>
      <c r="F104" s="24">
        <v>7</v>
      </c>
      <c r="G104" s="24">
        <v>11</v>
      </c>
      <c r="H104" s="24">
        <v>3</v>
      </c>
      <c r="I104" s="24">
        <v>4</v>
      </c>
      <c r="J104" s="24">
        <v>7</v>
      </c>
      <c r="K104" s="24">
        <v>5</v>
      </c>
      <c r="L104" s="24">
        <v>4</v>
      </c>
      <c r="M104" s="24">
        <v>6</v>
      </c>
      <c r="N104" s="24">
        <v>10</v>
      </c>
      <c r="O104" s="24">
        <v>0</v>
      </c>
    </row>
    <row r="105" spans="1:15">
      <c r="A105" s="23" t="s">
        <v>128</v>
      </c>
      <c r="B105" s="24">
        <v>193</v>
      </c>
      <c r="C105" s="24">
        <v>44</v>
      </c>
      <c r="D105" s="24">
        <v>43</v>
      </c>
      <c r="E105" s="24">
        <v>17</v>
      </c>
      <c r="F105" s="24">
        <v>13</v>
      </c>
      <c r="G105" s="24">
        <v>53</v>
      </c>
      <c r="H105" s="24">
        <v>10</v>
      </c>
      <c r="I105" s="24">
        <v>20</v>
      </c>
      <c r="J105" s="24">
        <v>20</v>
      </c>
      <c r="K105" s="24">
        <v>14</v>
      </c>
      <c r="L105" s="24">
        <v>9</v>
      </c>
      <c r="M105" s="24">
        <v>7</v>
      </c>
      <c r="N105" s="24">
        <v>72</v>
      </c>
      <c r="O105" s="24">
        <v>12</v>
      </c>
    </row>
    <row r="106" spans="1:15">
      <c r="A106" s="8" t="s">
        <v>207</v>
      </c>
      <c r="B106" s="8"/>
      <c r="C106" s="8"/>
      <c r="D106" s="8"/>
      <c r="E106" s="8"/>
      <c r="F106" s="8"/>
      <c r="G106" s="8"/>
      <c r="H106" s="8"/>
      <c r="I106" s="8"/>
      <c r="J106" s="8"/>
      <c r="K106" s="8"/>
      <c r="L106" s="8"/>
      <c r="M106" s="8"/>
      <c r="N106" s="8"/>
      <c r="O106" s="8"/>
    </row>
    <row r="107" spans="1:15">
      <c r="A107" s="23" t="s">
        <v>208</v>
      </c>
      <c r="B107" s="24">
        <v>1480</v>
      </c>
      <c r="C107" s="24">
        <v>411</v>
      </c>
      <c r="D107" s="24">
        <v>429</v>
      </c>
      <c r="E107" s="24">
        <v>125</v>
      </c>
      <c r="F107" s="24">
        <v>121</v>
      </c>
      <c r="G107" s="24">
        <v>375</v>
      </c>
      <c r="H107" s="24">
        <v>107</v>
      </c>
      <c r="I107" s="24">
        <v>184</v>
      </c>
      <c r="J107" s="24">
        <v>220</v>
      </c>
      <c r="K107" s="24">
        <v>175</v>
      </c>
      <c r="L107" s="24">
        <v>109</v>
      </c>
      <c r="M107" s="24">
        <v>43</v>
      </c>
      <c r="N107" s="24">
        <v>493</v>
      </c>
      <c r="O107" s="24">
        <v>26</v>
      </c>
    </row>
    <row r="108" spans="1:15">
      <c r="A108" s="23" t="s">
        <v>209</v>
      </c>
      <c r="B108" s="24">
        <v>1280</v>
      </c>
      <c r="C108" s="24">
        <v>376</v>
      </c>
      <c r="D108" s="24">
        <v>413</v>
      </c>
      <c r="E108" s="24">
        <v>103</v>
      </c>
      <c r="F108" s="24">
        <v>113</v>
      </c>
      <c r="G108" s="24">
        <v>348</v>
      </c>
      <c r="H108" s="24">
        <v>93</v>
      </c>
      <c r="I108" s="24">
        <v>153</v>
      </c>
      <c r="J108" s="24">
        <v>191</v>
      </c>
      <c r="K108" s="24">
        <v>169</v>
      </c>
      <c r="L108" s="24">
        <v>99</v>
      </c>
      <c r="M108" s="24">
        <v>37</v>
      </c>
      <c r="N108" s="24">
        <v>414</v>
      </c>
      <c r="O108" s="24">
        <v>23</v>
      </c>
    </row>
    <row r="109" spans="1:15">
      <c r="A109" s="23" t="s">
        <v>210</v>
      </c>
      <c r="B109" s="24">
        <v>1167</v>
      </c>
      <c r="C109" s="24">
        <v>311</v>
      </c>
      <c r="D109" s="24">
        <v>322</v>
      </c>
      <c r="E109" s="24">
        <v>99</v>
      </c>
      <c r="F109" s="24">
        <v>95</v>
      </c>
      <c r="G109" s="24">
        <v>318</v>
      </c>
      <c r="H109" s="24">
        <v>81</v>
      </c>
      <c r="I109" s="24">
        <v>151</v>
      </c>
      <c r="J109" s="24">
        <v>199</v>
      </c>
      <c r="K109" s="24">
        <v>163</v>
      </c>
      <c r="L109" s="24">
        <v>93</v>
      </c>
      <c r="M109" s="24">
        <v>45</v>
      </c>
      <c r="N109" s="24">
        <v>386</v>
      </c>
      <c r="O109" s="24">
        <v>22</v>
      </c>
    </row>
    <row r="110" spans="1:15">
      <c r="A110" s="23" t="s">
        <v>211</v>
      </c>
      <c r="B110" s="24">
        <v>715</v>
      </c>
      <c r="C110" s="24">
        <v>239</v>
      </c>
      <c r="D110" s="24">
        <v>245</v>
      </c>
      <c r="E110" s="24">
        <v>87</v>
      </c>
      <c r="F110" s="24">
        <v>90</v>
      </c>
      <c r="G110" s="24">
        <v>253</v>
      </c>
      <c r="H110" s="24">
        <v>79</v>
      </c>
      <c r="I110" s="24">
        <v>121</v>
      </c>
      <c r="J110" s="24">
        <v>144</v>
      </c>
      <c r="K110" s="24">
        <v>113</v>
      </c>
      <c r="L110" s="24">
        <v>69</v>
      </c>
      <c r="M110" s="24">
        <v>25</v>
      </c>
      <c r="N110" s="24">
        <v>185</v>
      </c>
      <c r="O110" s="24">
        <v>12</v>
      </c>
    </row>
    <row r="111" spans="1:15">
      <c r="A111" s="23" t="s">
        <v>212</v>
      </c>
      <c r="B111" s="24">
        <v>387</v>
      </c>
      <c r="C111" s="24">
        <v>78</v>
      </c>
      <c r="D111" s="24">
        <v>83</v>
      </c>
      <c r="E111" s="24">
        <v>37</v>
      </c>
      <c r="F111" s="24">
        <v>28</v>
      </c>
      <c r="G111" s="24">
        <v>100</v>
      </c>
      <c r="H111" s="24">
        <v>33</v>
      </c>
      <c r="I111" s="24">
        <v>54</v>
      </c>
      <c r="J111" s="24">
        <v>66</v>
      </c>
      <c r="K111" s="24">
        <v>60</v>
      </c>
      <c r="L111" s="24">
        <v>49</v>
      </c>
      <c r="M111" s="24">
        <v>8</v>
      </c>
      <c r="N111" s="24">
        <v>140</v>
      </c>
      <c r="O111" s="24">
        <v>6</v>
      </c>
    </row>
    <row r="112" spans="1:15">
      <c r="A112" s="23" t="s">
        <v>213</v>
      </c>
      <c r="B112" s="24">
        <v>404</v>
      </c>
      <c r="C112" s="24">
        <v>115</v>
      </c>
      <c r="D112" s="24">
        <v>128</v>
      </c>
      <c r="E112" s="24">
        <v>48</v>
      </c>
      <c r="F112" s="24">
        <v>42</v>
      </c>
      <c r="G112" s="24">
        <v>118</v>
      </c>
      <c r="H112" s="24">
        <v>48</v>
      </c>
      <c r="I112" s="24">
        <v>69</v>
      </c>
      <c r="J112" s="24">
        <v>79</v>
      </c>
      <c r="K112" s="24">
        <v>73</v>
      </c>
      <c r="L112" s="24">
        <v>30</v>
      </c>
      <c r="M112" s="24">
        <v>18</v>
      </c>
      <c r="N112" s="24">
        <v>115</v>
      </c>
      <c r="O112" s="24">
        <v>12</v>
      </c>
    </row>
    <row r="113" spans="1:15">
      <c r="A113" s="23" t="s">
        <v>214</v>
      </c>
      <c r="B113" s="24">
        <v>595</v>
      </c>
      <c r="C113" s="24">
        <v>144</v>
      </c>
      <c r="D113" s="24">
        <v>154</v>
      </c>
      <c r="E113" s="24">
        <v>64</v>
      </c>
      <c r="F113" s="24">
        <v>59</v>
      </c>
      <c r="G113" s="24">
        <v>172</v>
      </c>
      <c r="H113" s="24">
        <v>67</v>
      </c>
      <c r="I113" s="24">
        <v>124</v>
      </c>
      <c r="J113" s="24">
        <v>118</v>
      </c>
      <c r="K113" s="24">
        <v>121</v>
      </c>
      <c r="L113" s="24">
        <v>65</v>
      </c>
      <c r="M113" s="24">
        <v>19</v>
      </c>
      <c r="N113" s="24">
        <v>172</v>
      </c>
      <c r="O113" s="24">
        <v>4</v>
      </c>
    </row>
    <row r="114" spans="1:15">
      <c r="A114" s="23" t="s">
        <v>215</v>
      </c>
      <c r="B114" s="24">
        <v>215</v>
      </c>
      <c r="C114" s="24">
        <v>64</v>
      </c>
      <c r="D114" s="24">
        <v>69</v>
      </c>
      <c r="E114" s="24">
        <v>33</v>
      </c>
      <c r="F114" s="24">
        <v>28</v>
      </c>
      <c r="G114" s="24">
        <v>79</v>
      </c>
      <c r="H114" s="24">
        <v>36</v>
      </c>
      <c r="I114" s="24">
        <v>52</v>
      </c>
      <c r="J114" s="24">
        <v>47</v>
      </c>
      <c r="K114" s="24">
        <v>50</v>
      </c>
      <c r="L114" s="24">
        <v>29</v>
      </c>
      <c r="M114" s="24">
        <v>4</v>
      </c>
      <c r="N114" s="24">
        <v>55</v>
      </c>
      <c r="O114" s="24">
        <v>2</v>
      </c>
    </row>
    <row r="115" spans="1:15">
      <c r="A115" s="23" t="s">
        <v>216</v>
      </c>
      <c r="B115" s="24">
        <v>248</v>
      </c>
      <c r="C115" s="24">
        <v>67</v>
      </c>
      <c r="D115" s="24">
        <v>85</v>
      </c>
      <c r="E115" s="24">
        <v>34</v>
      </c>
      <c r="F115" s="24">
        <v>26</v>
      </c>
      <c r="G115" s="24">
        <v>82</v>
      </c>
      <c r="H115" s="24">
        <v>29</v>
      </c>
      <c r="I115" s="24">
        <v>46</v>
      </c>
      <c r="J115" s="24">
        <v>57</v>
      </c>
      <c r="K115" s="24">
        <v>49</v>
      </c>
      <c r="L115" s="24">
        <v>27</v>
      </c>
      <c r="M115" s="24">
        <v>15</v>
      </c>
      <c r="N115" s="24">
        <v>73</v>
      </c>
      <c r="O115" s="24">
        <v>4</v>
      </c>
    </row>
    <row r="116" spans="1:15">
      <c r="A116" s="23" t="s">
        <v>217</v>
      </c>
      <c r="B116" s="24">
        <v>255</v>
      </c>
      <c r="C116" s="24">
        <v>64</v>
      </c>
      <c r="D116" s="24">
        <v>77</v>
      </c>
      <c r="E116" s="24">
        <v>44</v>
      </c>
      <c r="F116" s="24">
        <v>35</v>
      </c>
      <c r="G116" s="24">
        <v>88</v>
      </c>
      <c r="H116" s="24">
        <v>30</v>
      </c>
      <c r="I116" s="24">
        <v>43</v>
      </c>
      <c r="J116" s="24">
        <v>57</v>
      </c>
      <c r="K116" s="24">
        <v>53</v>
      </c>
      <c r="L116" s="24">
        <v>39</v>
      </c>
      <c r="M116" s="24">
        <v>4</v>
      </c>
      <c r="N116" s="24">
        <v>78</v>
      </c>
      <c r="O116" s="24">
        <v>2</v>
      </c>
    </row>
    <row r="117" spans="1:15">
      <c r="A117" s="23" t="s">
        <v>218</v>
      </c>
      <c r="B117" s="24">
        <v>291</v>
      </c>
      <c r="C117" s="24">
        <v>66</v>
      </c>
      <c r="D117" s="24">
        <v>76</v>
      </c>
      <c r="E117" s="24">
        <v>51</v>
      </c>
      <c r="F117" s="24">
        <v>31</v>
      </c>
      <c r="G117" s="24">
        <v>90</v>
      </c>
      <c r="H117" s="24">
        <v>29</v>
      </c>
      <c r="I117" s="24">
        <v>49</v>
      </c>
      <c r="J117" s="24">
        <v>59</v>
      </c>
      <c r="K117" s="24">
        <v>53</v>
      </c>
      <c r="L117" s="24">
        <v>34</v>
      </c>
      <c r="M117" s="24">
        <v>4</v>
      </c>
      <c r="N117" s="24">
        <v>91</v>
      </c>
      <c r="O117" s="24">
        <v>3</v>
      </c>
    </row>
    <row r="118" spans="1:15">
      <c r="A118" s="23" t="s">
        <v>219</v>
      </c>
      <c r="B118" s="24">
        <v>338</v>
      </c>
      <c r="C118" s="24">
        <v>87</v>
      </c>
      <c r="D118" s="24">
        <v>85</v>
      </c>
      <c r="E118" s="24">
        <v>31</v>
      </c>
      <c r="F118" s="24">
        <v>21</v>
      </c>
      <c r="G118" s="24">
        <v>84</v>
      </c>
      <c r="H118" s="24">
        <v>32</v>
      </c>
      <c r="I118" s="24">
        <v>53</v>
      </c>
      <c r="J118" s="24">
        <v>70</v>
      </c>
      <c r="K118" s="24">
        <v>64</v>
      </c>
      <c r="L118" s="24">
        <v>71</v>
      </c>
      <c r="M118" s="24">
        <v>10</v>
      </c>
      <c r="N118" s="24">
        <v>104</v>
      </c>
      <c r="O118" s="24">
        <v>6</v>
      </c>
    </row>
    <row r="119" spans="1:15">
      <c r="A119" s="23" t="s">
        <v>220</v>
      </c>
      <c r="B119" s="24">
        <v>812</v>
      </c>
      <c r="C119" s="24">
        <v>210</v>
      </c>
      <c r="D119" s="24">
        <v>208</v>
      </c>
      <c r="E119" s="24">
        <v>91</v>
      </c>
      <c r="F119" s="24">
        <v>72</v>
      </c>
      <c r="G119" s="24">
        <v>233</v>
      </c>
      <c r="H119" s="24">
        <v>80</v>
      </c>
      <c r="I119" s="24">
        <v>114</v>
      </c>
      <c r="J119" s="24">
        <v>147</v>
      </c>
      <c r="K119" s="24">
        <v>114</v>
      </c>
      <c r="L119" s="24">
        <v>94</v>
      </c>
      <c r="M119" s="24">
        <v>24</v>
      </c>
      <c r="N119" s="24">
        <v>260</v>
      </c>
      <c r="O119" s="24">
        <v>13</v>
      </c>
    </row>
    <row r="120" spans="1:15">
      <c r="A120" s="23" t="s">
        <v>221</v>
      </c>
      <c r="B120" s="24">
        <v>816</v>
      </c>
      <c r="C120" s="24">
        <v>192</v>
      </c>
      <c r="D120" s="24">
        <v>221</v>
      </c>
      <c r="E120" s="24">
        <v>79</v>
      </c>
      <c r="F120" s="24">
        <v>75</v>
      </c>
      <c r="G120" s="24">
        <v>215</v>
      </c>
      <c r="H120" s="24">
        <v>84</v>
      </c>
      <c r="I120" s="24">
        <v>132</v>
      </c>
      <c r="J120" s="24">
        <v>147</v>
      </c>
      <c r="K120" s="24">
        <v>189</v>
      </c>
      <c r="L120" s="24">
        <v>79</v>
      </c>
      <c r="M120" s="24">
        <v>25</v>
      </c>
      <c r="N120" s="24">
        <v>259</v>
      </c>
      <c r="O120" s="24">
        <v>9</v>
      </c>
    </row>
    <row r="121" spans="1:15">
      <c r="A121" s="23" t="s">
        <v>152</v>
      </c>
      <c r="B121" s="24">
        <v>69</v>
      </c>
      <c r="C121" s="24">
        <v>20</v>
      </c>
      <c r="D121" s="24">
        <v>18</v>
      </c>
      <c r="E121" s="24">
        <v>8</v>
      </c>
      <c r="F121" s="24">
        <v>5</v>
      </c>
      <c r="G121" s="24">
        <v>12</v>
      </c>
      <c r="H121" s="24">
        <v>4</v>
      </c>
      <c r="I121" s="24">
        <v>7</v>
      </c>
      <c r="J121" s="24">
        <v>7</v>
      </c>
      <c r="K121" s="24">
        <v>7</v>
      </c>
      <c r="L121" s="24">
        <v>4</v>
      </c>
      <c r="M121" s="24">
        <v>29</v>
      </c>
      <c r="N121" s="24">
        <v>13</v>
      </c>
      <c r="O121" s="24">
        <v>1</v>
      </c>
    </row>
    <row r="122" spans="1:15">
      <c r="A122" s="23" t="s">
        <v>222</v>
      </c>
      <c r="B122" s="24">
        <v>246</v>
      </c>
      <c r="C122" s="24">
        <v>22</v>
      </c>
      <c r="D122" s="24">
        <v>15</v>
      </c>
      <c r="E122" s="24">
        <v>5</v>
      </c>
      <c r="F122" s="24">
        <v>2</v>
      </c>
      <c r="G122" s="24">
        <v>13</v>
      </c>
      <c r="H122" s="24">
        <v>4</v>
      </c>
      <c r="I122" s="24">
        <v>4</v>
      </c>
      <c r="J122" s="24">
        <v>8</v>
      </c>
      <c r="K122" s="24">
        <v>1</v>
      </c>
      <c r="L122" s="24">
        <v>3</v>
      </c>
      <c r="M122" s="24">
        <v>2</v>
      </c>
      <c r="N122" s="24">
        <v>189</v>
      </c>
      <c r="O122" s="24">
        <v>2</v>
      </c>
    </row>
    <row r="123" spans="1:15">
      <c r="A123" s="26" t="s">
        <v>128</v>
      </c>
      <c r="B123" s="27">
        <v>47</v>
      </c>
      <c r="C123" s="27">
        <v>10</v>
      </c>
      <c r="D123" s="27">
        <v>6</v>
      </c>
      <c r="E123" s="27">
        <v>1</v>
      </c>
      <c r="F123" s="27">
        <v>2</v>
      </c>
      <c r="G123" s="27">
        <v>5</v>
      </c>
      <c r="H123" s="27">
        <v>0</v>
      </c>
      <c r="I123" s="27">
        <v>0</v>
      </c>
      <c r="J123" s="27">
        <v>2</v>
      </c>
      <c r="K123" s="27">
        <v>0</v>
      </c>
      <c r="L123" s="27">
        <v>0</v>
      </c>
      <c r="M123" s="27">
        <v>0</v>
      </c>
      <c r="N123" s="27">
        <v>9</v>
      </c>
      <c r="O123" s="27">
        <v>24</v>
      </c>
    </row>
  </sheetData>
  <phoneticPr fontId="2"/>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7F9EB-EB9D-4DF1-B799-8966E4EDA2F3}">
  <sheetPr codeName="Sheet51"/>
  <dimension ref="A1:S122"/>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HYPERLINK("#'目次'!B56","[50]")</f>
        <v>[50]</v>
      </c>
    </row>
    <row r="3" spans="1:19">
      <c r="A3" s="6" t="s">
        <v>114</v>
      </c>
      <c r="B3" s="7" t="s">
        <v>563</v>
      </c>
    </row>
    <row r="4" spans="1:19">
      <c r="A4" s="6" t="s">
        <v>114</v>
      </c>
      <c r="B4" s="7" t="s">
        <v>564</v>
      </c>
    </row>
    <row r="5" spans="1:19" s="21" customFormat="1" ht="72">
      <c r="A5" s="19" t="s">
        <v>114</v>
      </c>
      <c r="B5" s="20" t="s">
        <v>118</v>
      </c>
      <c r="C5" s="20" t="s">
        <v>208</v>
      </c>
      <c r="D5" s="20" t="s">
        <v>209</v>
      </c>
      <c r="E5" s="20" t="s">
        <v>210</v>
      </c>
      <c r="F5" s="20" t="s">
        <v>211</v>
      </c>
      <c r="G5" s="20" t="s">
        <v>212</v>
      </c>
      <c r="H5" s="20" t="s">
        <v>213</v>
      </c>
      <c r="I5" s="20" t="s">
        <v>214</v>
      </c>
      <c r="J5" s="20" t="s">
        <v>215</v>
      </c>
      <c r="K5" s="20" t="s">
        <v>216</v>
      </c>
      <c r="L5" s="20" t="s">
        <v>217</v>
      </c>
      <c r="M5" s="20" t="s">
        <v>218</v>
      </c>
      <c r="N5" s="20" t="s">
        <v>219</v>
      </c>
      <c r="O5" s="20" t="s">
        <v>220</v>
      </c>
      <c r="P5" s="20" t="s">
        <v>221</v>
      </c>
      <c r="Q5" s="20" t="s">
        <v>152</v>
      </c>
      <c r="R5" s="20" t="s">
        <v>222</v>
      </c>
      <c r="S5" s="20" t="s">
        <v>128</v>
      </c>
    </row>
    <row r="6" spans="1:19">
      <c r="A6" s="22" t="s">
        <v>121</v>
      </c>
      <c r="B6" s="9">
        <v>2677</v>
      </c>
      <c r="C6" s="9">
        <v>1480</v>
      </c>
      <c r="D6" s="9">
        <v>1280</v>
      </c>
      <c r="E6" s="9">
        <v>1167</v>
      </c>
      <c r="F6" s="9">
        <v>715</v>
      </c>
      <c r="G6" s="9">
        <v>387</v>
      </c>
      <c r="H6" s="9">
        <v>404</v>
      </c>
      <c r="I6" s="9">
        <v>595</v>
      </c>
      <c r="J6" s="9">
        <v>215</v>
      </c>
      <c r="K6" s="9">
        <v>248</v>
      </c>
      <c r="L6" s="9">
        <v>255</v>
      </c>
      <c r="M6" s="9">
        <v>291</v>
      </c>
      <c r="N6" s="9">
        <v>338</v>
      </c>
      <c r="O6" s="9">
        <v>812</v>
      </c>
      <c r="P6" s="9">
        <v>816</v>
      </c>
      <c r="Q6" s="9">
        <v>69</v>
      </c>
      <c r="R6" s="9">
        <v>246</v>
      </c>
      <c r="S6" s="9">
        <v>47</v>
      </c>
    </row>
    <row r="7" spans="1:19">
      <c r="A7" s="8" t="s">
        <v>122</v>
      </c>
      <c r="B7" s="8"/>
      <c r="C7" s="8"/>
      <c r="D7" s="8"/>
      <c r="E7" s="8"/>
      <c r="F7" s="8"/>
      <c r="G7" s="8"/>
      <c r="H7" s="8"/>
      <c r="I7" s="8"/>
      <c r="J7" s="8"/>
      <c r="K7" s="8"/>
      <c r="L7" s="8"/>
      <c r="M7" s="8"/>
      <c r="N7" s="8"/>
      <c r="O7" s="8"/>
      <c r="P7" s="8"/>
      <c r="Q7" s="8"/>
      <c r="R7" s="8"/>
      <c r="S7" s="8"/>
    </row>
    <row r="8" spans="1:19">
      <c r="A8" s="23" t="s">
        <v>123</v>
      </c>
      <c r="B8" s="24">
        <v>380</v>
      </c>
      <c r="C8" s="24">
        <v>178</v>
      </c>
      <c r="D8" s="24">
        <v>148</v>
      </c>
      <c r="E8" s="24">
        <v>126</v>
      </c>
      <c r="F8" s="24">
        <v>96</v>
      </c>
      <c r="G8" s="24">
        <v>70</v>
      </c>
      <c r="H8" s="24">
        <v>46</v>
      </c>
      <c r="I8" s="24">
        <v>81</v>
      </c>
      <c r="J8" s="24">
        <v>34</v>
      </c>
      <c r="K8" s="24">
        <v>28</v>
      </c>
      <c r="L8" s="24">
        <v>47</v>
      </c>
      <c r="M8" s="24">
        <v>60</v>
      </c>
      <c r="N8" s="24">
        <v>71</v>
      </c>
      <c r="O8" s="24">
        <v>134</v>
      </c>
      <c r="P8" s="24">
        <v>117</v>
      </c>
      <c r="Q8" s="24">
        <v>13</v>
      </c>
      <c r="R8" s="24">
        <v>44</v>
      </c>
      <c r="S8" s="24">
        <v>7</v>
      </c>
    </row>
    <row r="9" spans="1:19">
      <c r="A9" s="23" t="s">
        <v>124</v>
      </c>
      <c r="B9" s="24">
        <v>489</v>
      </c>
      <c r="C9" s="24">
        <v>275</v>
      </c>
      <c r="D9" s="24">
        <v>219</v>
      </c>
      <c r="E9" s="24">
        <v>190</v>
      </c>
      <c r="F9" s="24">
        <v>130</v>
      </c>
      <c r="G9" s="24">
        <v>85</v>
      </c>
      <c r="H9" s="24">
        <v>62</v>
      </c>
      <c r="I9" s="24">
        <v>116</v>
      </c>
      <c r="J9" s="24">
        <v>38</v>
      </c>
      <c r="K9" s="24">
        <v>50</v>
      </c>
      <c r="L9" s="24">
        <v>62</v>
      </c>
      <c r="M9" s="24">
        <v>74</v>
      </c>
      <c r="N9" s="24">
        <v>79</v>
      </c>
      <c r="O9" s="24">
        <v>161</v>
      </c>
      <c r="P9" s="24">
        <v>169</v>
      </c>
      <c r="Q9" s="24">
        <v>9</v>
      </c>
      <c r="R9" s="24">
        <v>41</v>
      </c>
      <c r="S9" s="24">
        <v>9</v>
      </c>
    </row>
    <row r="10" spans="1:19">
      <c r="A10" s="23" t="s">
        <v>125</v>
      </c>
      <c r="B10" s="24">
        <v>1114</v>
      </c>
      <c r="C10" s="24">
        <v>629</v>
      </c>
      <c r="D10" s="24">
        <v>564</v>
      </c>
      <c r="E10" s="24">
        <v>515</v>
      </c>
      <c r="F10" s="24">
        <v>290</v>
      </c>
      <c r="G10" s="24">
        <v>154</v>
      </c>
      <c r="H10" s="24">
        <v>150</v>
      </c>
      <c r="I10" s="24">
        <v>261</v>
      </c>
      <c r="J10" s="24">
        <v>78</v>
      </c>
      <c r="K10" s="24">
        <v>89</v>
      </c>
      <c r="L10" s="24">
        <v>87</v>
      </c>
      <c r="M10" s="24">
        <v>109</v>
      </c>
      <c r="N10" s="24">
        <v>126</v>
      </c>
      <c r="O10" s="24">
        <v>348</v>
      </c>
      <c r="P10" s="24">
        <v>342</v>
      </c>
      <c r="Q10" s="24">
        <v>24</v>
      </c>
      <c r="R10" s="24">
        <v>107</v>
      </c>
      <c r="S10" s="24">
        <v>15</v>
      </c>
    </row>
    <row r="11" spans="1:19">
      <c r="A11" s="23" t="s">
        <v>126</v>
      </c>
      <c r="B11" s="24">
        <v>521</v>
      </c>
      <c r="C11" s="24">
        <v>296</v>
      </c>
      <c r="D11" s="24">
        <v>260</v>
      </c>
      <c r="E11" s="24">
        <v>253</v>
      </c>
      <c r="F11" s="24">
        <v>148</v>
      </c>
      <c r="G11" s="24">
        <v>60</v>
      </c>
      <c r="H11" s="24">
        <v>105</v>
      </c>
      <c r="I11" s="24">
        <v>107</v>
      </c>
      <c r="J11" s="24">
        <v>47</v>
      </c>
      <c r="K11" s="24">
        <v>59</v>
      </c>
      <c r="L11" s="24">
        <v>45</v>
      </c>
      <c r="M11" s="24">
        <v>39</v>
      </c>
      <c r="N11" s="24">
        <v>48</v>
      </c>
      <c r="O11" s="24">
        <v>130</v>
      </c>
      <c r="P11" s="24">
        <v>145</v>
      </c>
      <c r="Q11" s="24">
        <v>15</v>
      </c>
      <c r="R11" s="24">
        <v>46</v>
      </c>
      <c r="S11" s="24">
        <v>12</v>
      </c>
    </row>
    <row r="12" spans="1:19">
      <c r="A12" s="23" t="s">
        <v>127</v>
      </c>
      <c r="B12" s="24">
        <v>129</v>
      </c>
      <c r="C12" s="24">
        <v>84</v>
      </c>
      <c r="D12" s="24">
        <v>68</v>
      </c>
      <c r="E12" s="24">
        <v>61</v>
      </c>
      <c r="F12" s="24">
        <v>40</v>
      </c>
      <c r="G12" s="24">
        <v>11</v>
      </c>
      <c r="H12" s="24">
        <v>29</v>
      </c>
      <c r="I12" s="24">
        <v>21</v>
      </c>
      <c r="J12" s="24">
        <v>12</v>
      </c>
      <c r="K12" s="24">
        <v>17</v>
      </c>
      <c r="L12" s="24">
        <v>11</v>
      </c>
      <c r="M12" s="24">
        <v>5</v>
      </c>
      <c r="N12" s="24">
        <v>11</v>
      </c>
      <c r="O12" s="24">
        <v>21</v>
      </c>
      <c r="P12" s="24">
        <v>29</v>
      </c>
      <c r="Q12" s="24">
        <v>7</v>
      </c>
      <c r="R12" s="24">
        <v>8</v>
      </c>
      <c r="S12" s="24">
        <v>2</v>
      </c>
    </row>
    <row r="13" spans="1:19">
      <c r="A13" s="23" t="s">
        <v>128</v>
      </c>
      <c r="B13" s="24">
        <v>44</v>
      </c>
      <c r="C13" s="24">
        <v>18</v>
      </c>
      <c r="D13" s="24">
        <v>21</v>
      </c>
      <c r="E13" s="24">
        <v>22</v>
      </c>
      <c r="F13" s="24">
        <v>11</v>
      </c>
      <c r="G13" s="24">
        <v>7</v>
      </c>
      <c r="H13" s="24">
        <v>12</v>
      </c>
      <c r="I13" s="24">
        <v>9</v>
      </c>
      <c r="J13" s="24">
        <v>6</v>
      </c>
      <c r="K13" s="24">
        <v>5</v>
      </c>
      <c r="L13" s="24">
        <v>3</v>
      </c>
      <c r="M13" s="24">
        <v>4</v>
      </c>
      <c r="N13" s="24">
        <v>3</v>
      </c>
      <c r="O13" s="24">
        <v>18</v>
      </c>
      <c r="P13" s="24">
        <v>14</v>
      </c>
      <c r="Q13" s="24">
        <v>1</v>
      </c>
      <c r="R13" s="24">
        <v>0</v>
      </c>
      <c r="S13" s="24">
        <v>2</v>
      </c>
    </row>
    <row r="14" spans="1:19">
      <c r="A14" s="8" t="s">
        <v>129</v>
      </c>
      <c r="B14" s="8"/>
      <c r="C14" s="8"/>
      <c r="D14" s="8"/>
      <c r="E14" s="8"/>
      <c r="F14" s="8"/>
      <c r="G14" s="8"/>
      <c r="H14" s="8"/>
      <c r="I14" s="8"/>
      <c r="J14" s="8"/>
      <c r="K14" s="8"/>
      <c r="L14" s="8"/>
      <c r="M14" s="8"/>
      <c r="N14" s="8"/>
      <c r="O14" s="8"/>
      <c r="P14" s="8"/>
      <c r="Q14" s="8"/>
      <c r="R14" s="8"/>
      <c r="S14" s="8"/>
    </row>
    <row r="15" spans="1:19">
      <c r="A15" s="23" t="s">
        <v>130</v>
      </c>
      <c r="B15" s="24">
        <v>799</v>
      </c>
      <c r="C15" s="24">
        <v>408</v>
      </c>
      <c r="D15" s="24">
        <v>375</v>
      </c>
      <c r="E15" s="24">
        <v>299</v>
      </c>
      <c r="F15" s="24">
        <v>202</v>
      </c>
      <c r="G15" s="24">
        <v>110</v>
      </c>
      <c r="H15" s="24">
        <v>102</v>
      </c>
      <c r="I15" s="24">
        <v>202</v>
      </c>
      <c r="J15" s="24">
        <v>74</v>
      </c>
      <c r="K15" s="24">
        <v>65</v>
      </c>
      <c r="L15" s="24">
        <v>92</v>
      </c>
      <c r="M15" s="24">
        <v>114</v>
      </c>
      <c r="N15" s="24">
        <v>133</v>
      </c>
      <c r="O15" s="24">
        <v>276</v>
      </c>
      <c r="P15" s="24">
        <v>280</v>
      </c>
      <c r="Q15" s="24">
        <v>20</v>
      </c>
      <c r="R15" s="24">
        <v>84</v>
      </c>
      <c r="S15" s="24">
        <v>16</v>
      </c>
    </row>
    <row r="16" spans="1:19">
      <c r="A16" s="23" t="s">
        <v>131</v>
      </c>
      <c r="B16" s="24">
        <v>1245</v>
      </c>
      <c r="C16" s="24">
        <v>715</v>
      </c>
      <c r="D16" s="24">
        <v>606</v>
      </c>
      <c r="E16" s="24">
        <v>555</v>
      </c>
      <c r="F16" s="24">
        <v>336</v>
      </c>
      <c r="G16" s="24">
        <v>181</v>
      </c>
      <c r="H16" s="24">
        <v>179</v>
      </c>
      <c r="I16" s="24">
        <v>281</v>
      </c>
      <c r="J16" s="24">
        <v>89</v>
      </c>
      <c r="K16" s="24">
        <v>113</v>
      </c>
      <c r="L16" s="24">
        <v>125</v>
      </c>
      <c r="M16" s="24">
        <v>141</v>
      </c>
      <c r="N16" s="24">
        <v>153</v>
      </c>
      <c r="O16" s="24">
        <v>394</v>
      </c>
      <c r="P16" s="24">
        <v>371</v>
      </c>
      <c r="Q16" s="24">
        <v>30</v>
      </c>
      <c r="R16" s="24">
        <v>110</v>
      </c>
      <c r="S16" s="24">
        <v>19</v>
      </c>
    </row>
    <row r="17" spans="1:19">
      <c r="A17" s="23" t="s">
        <v>132</v>
      </c>
      <c r="B17" s="24">
        <v>504</v>
      </c>
      <c r="C17" s="24">
        <v>288</v>
      </c>
      <c r="D17" s="24">
        <v>238</v>
      </c>
      <c r="E17" s="24">
        <v>246</v>
      </c>
      <c r="F17" s="24">
        <v>143</v>
      </c>
      <c r="G17" s="24">
        <v>73</v>
      </c>
      <c r="H17" s="24">
        <v>93</v>
      </c>
      <c r="I17" s="24">
        <v>96</v>
      </c>
      <c r="J17" s="24">
        <v>40</v>
      </c>
      <c r="K17" s="24">
        <v>53</v>
      </c>
      <c r="L17" s="24">
        <v>30</v>
      </c>
      <c r="M17" s="24">
        <v>30</v>
      </c>
      <c r="N17" s="24">
        <v>44</v>
      </c>
      <c r="O17" s="24">
        <v>118</v>
      </c>
      <c r="P17" s="24">
        <v>132</v>
      </c>
      <c r="Q17" s="24">
        <v>13</v>
      </c>
      <c r="R17" s="24">
        <v>43</v>
      </c>
      <c r="S17" s="24">
        <v>8</v>
      </c>
    </row>
    <row r="18" spans="1:19">
      <c r="A18" s="23" t="s">
        <v>133</v>
      </c>
      <c r="B18" s="24">
        <v>82</v>
      </c>
      <c r="C18" s="24">
        <v>46</v>
      </c>
      <c r="D18" s="24">
        <v>39</v>
      </c>
      <c r="E18" s="24">
        <v>45</v>
      </c>
      <c r="F18" s="24">
        <v>20</v>
      </c>
      <c r="G18" s="24">
        <v>16</v>
      </c>
      <c r="H18" s="24">
        <v>18</v>
      </c>
      <c r="I18" s="24">
        <v>8</v>
      </c>
      <c r="J18" s="24">
        <v>7</v>
      </c>
      <c r="K18" s="24">
        <v>12</v>
      </c>
      <c r="L18" s="24">
        <v>7</v>
      </c>
      <c r="M18" s="24">
        <v>2</v>
      </c>
      <c r="N18" s="24">
        <v>6</v>
      </c>
      <c r="O18" s="24">
        <v>13</v>
      </c>
      <c r="P18" s="24">
        <v>18</v>
      </c>
      <c r="Q18" s="24">
        <v>5</v>
      </c>
      <c r="R18" s="24">
        <v>7</v>
      </c>
      <c r="S18" s="24">
        <v>3</v>
      </c>
    </row>
    <row r="19" spans="1:19">
      <c r="A19" s="23" t="s">
        <v>128</v>
      </c>
      <c r="B19" s="24">
        <v>47</v>
      </c>
      <c r="C19" s="24">
        <v>23</v>
      </c>
      <c r="D19" s="24">
        <v>22</v>
      </c>
      <c r="E19" s="24">
        <v>22</v>
      </c>
      <c r="F19" s="24">
        <v>14</v>
      </c>
      <c r="G19" s="24">
        <v>7</v>
      </c>
      <c r="H19" s="24">
        <v>12</v>
      </c>
      <c r="I19" s="24">
        <v>8</v>
      </c>
      <c r="J19" s="24">
        <v>5</v>
      </c>
      <c r="K19" s="24">
        <v>5</v>
      </c>
      <c r="L19" s="24">
        <v>1</v>
      </c>
      <c r="M19" s="24">
        <v>4</v>
      </c>
      <c r="N19" s="24">
        <v>2</v>
      </c>
      <c r="O19" s="24">
        <v>11</v>
      </c>
      <c r="P19" s="24">
        <v>15</v>
      </c>
      <c r="Q19" s="24">
        <v>1</v>
      </c>
      <c r="R19" s="24">
        <v>2</v>
      </c>
      <c r="S19" s="24">
        <v>1</v>
      </c>
    </row>
    <row r="20" spans="1:19">
      <c r="A20" s="8" t="s">
        <v>134</v>
      </c>
      <c r="B20" s="8"/>
      <c r="C20" s="8"/>
      <c r="D20" s="8"/>
      <c r="E20" s="8"/>
      <c r="F20" s="8"/>
      <c r="G20" s="8"/>
      <c r="H20" s="8"/>
      <c r="I20" s="8"/>
      <c r="J20" s="8"/>
      <c r="K20" s="8"/>
      <c r="L20" s="8"/>
      <c r="M20" s="8"/>
      <c r="N20" s="8"/>
      <c r="O20" s="8"/>
      <c r="P20" s="8"/>
      <c r="Q20" s="8"/>
      <c r="R20" s="8"/>
      <c r="S20" s="8"/>
    </row>
    <row r="21" spans="1:19">
      <c r="A21" s="23" t="s">
        <v>135</v>
      </c>
      <c r="B21" s="24">
        <v>128</v>
      </c>
      <c r="C21" s="24">
        <v>63</v>
      </c>
      <c r="D21" s="24">
        <v>45</v>
      </c>
      <c r="E21" s="24">
        <v>59</v>
      </c>
      <c r="F21" s="24">
        <v>37</v>
      </c>
      <c r="G21" s="24">
        <v>30</v>
      </c>
      <c r="H21" s="24">
        <v>35</v>
      </c>
      <c r="I21" s="24">
        <v>17</v>
      </c>
      <c r="J21" s="24">
        <v>8</v>
      </c>
      <c r="K21" s="24">
        <v>15</v>
      </c>
      <c r="L21" s="24">
        <v>13</v>
      </c>
      <c r="M21" s="24">
        <v>16</v>
      </c>
      <c r="N21" s="24">
        <v>6</v>
      </c>
      <c r="O21" s="24">
        <v>33</v>
      </c>
      <c r="P21" s="24">
        <v>31</v>
      </c>
      <c r="Q21" s="24">
        <v>5</v>
      </c>
      <c r="R21" s="24">
        <v>18</v>
      </c>
      <c r="S21" s="24">
        <v>1</v>
      </c>
    </row>
    <row r="22" spans="1:19">
      <c r="A22" s="23" t="s">
        <v>136</v>
      </c>
      <c r="B22" s="24">
        <v>138</v>
      </c>
      <c r="C22" s="24">
        <v>74</v>
      </c>
      <c r="D22" s="24">
        <v>62</v>
      </c>
      <c r="E22" s="24">
        <v>65</v>
      </c>
      <c r="F22" s="24">
        <v>27</v>
      </c>
      <c r="G22" s="24">
        <v>30</v>
      </c>
      <c r="H22" s="24">
        <v>41</v>
      </c>
      <c r="I22" s="24">
        <v>22</v>
      </c>
      <c r="J22" s="24">
        <v>10</v>
      </c>
      <c r="K22" s="24">
        <v>11</v>
      </c>
      <c r="L22" s="24">
        <v>13</v>
      </c>
      <c r="M22" s="24">
        <v>14</v>
      </c>
      <c r="N22" s="24">
        <v>14</v>
      </c>
      <c r="O22" s="24">
        <v>40</v>
      </c>
      <c r="P22" s="24">
        <v>42</v>
      </c>
      <c r="Q22" s="24">
        <v>2</v>
      </c>
      <c r="R22" s="24">
        <v>15</v>
      </c>
      <c r="S22" s="24">
        <v>2</v>
      </c>
    </row>
    <row r="23" spans="1:19">
      <c r="A23" s="23" t="s">
        <v>137</v>
      </c>
      <c r="B23" s="24">
        <v>119</v>
      </c>
      <c r="C23" s="24">
        <v>59</v>
      </c>
      <c r="D23" s="24">
        <v>48</v>
      </c>
      <c r="E23" s="24">
        <v>56</v>
      </c>
      <c r="F23" s="24">
        <v>25</v>
      </c>
      <c r="G23" s="24">
        <v>24</v>
      </c>
      <c r="H23" s="24">
        <v>27</v>
      </c>
      <c r="I23" s="24">
        <v>24</v>
      </c>
      <c r="J23" s="24">
        <v>7</v>
      </c>
      <c r="K23" s="24">
        <v>12</v>
      </c>
      <c r="L23" s="24">
        <v>9</v>
      </c>
      <c r="M23" s="24">
        <v>13</v>
      </c>
      <c r="N23" s="24">
        <v>15</v>
      </c>
      <c r="O23" s="24">
        <v>30</v>
      </c>
      <c r="P23" s="24">
        <v>29</v>
      </c>
      <c r="Q23" s="24">
        <v>3</v>
      </c>
      <c r="R23" s="24">
        <v>14</v>
      </c>
      <c r="S23" s="24">
        <v>3</v>
      </c>
    </row>
    <row r="24" spans="1:19">
      <c r="A24" s="23" t="s">
        <v>138</v>
      </c>
      <c r="B24" s="24">
        <v>142</v>
      </c>
      <c r="C24" s="24">
        <v>67</v>
      </c>
      <c r="D24" s="24">
        <v>55</v>
      </c>
      <c r="E24" s="24">
        <v>54</v>
      </c>
      <c r="F24" s="24">
        <v>31</v>
      </c>
      <c r="G24" s="24">
        <v>26</v>
      </c>
      <c r="H24" s="24">
        <v>24</v>
      </c>
      <c r="I24" s="24">
        <v>28</v>
      </c>
      <c r="J24" s="24">
        <v>10</v>
      </c>
      <c r="K24" s="24">
        <v>13</v>
      </c>
      <c r="L24" s="24">
        <v>12</v>
      </c>
      <c r="M24" s="24">
        <v>12</v>
      </c>
      <c r="N24" s="24">
        <v>23</v>
      </c>
      <c r="O24" s="24">
        <v>39</v>
      </c>
      <c r="P24" s="24">
        <v>39</v>
      </c>
      <c r="Q24" s="24">
        <v>3</v>
      </c>
      <c r="R24" s="24">
        <v>17</v>
      </c>
      <c r="S24" s="24">
        <v>4</v>
      </c>
    </row>
    <row r="25" spans="1:19">
      <c r="A25" s="23" t="s">
        <v>139</v>
      </c>
      <c r="B25" s="24">
        <v>170</v>
      </c>
      <c r="C25" s="24">
        <v>91</v>
      </c>
      <c r="D25" s="24">
        <v>86</v>
      </c>
      <c r="E25" s="24">
        <v>61</v>
      </c>
      <c r="F25" s="24">
        <v>45</v>
      </c>
      <c r="G25" s="24">
        <v>29</v>
      </c>
      <c r="H25" s="24">
        <v>35</v>
      </c>
      <c r="I25" s="24">
        <v>34</v>
      </c>
      <c r="J25" s="24">
        <v>14</v>
      </c>
      <c r="K25" s="24">
        <v>12</v>
      </c>
      <c r="L25" s="24">
        <v>21</v>
      </c>
      <c r="M25" s="24">
        <v>19</v>
      </c>
      <c r="N25" s="24">
        <v>19</v>
      </c>
      <c r="O25" s="24">
        <v>55</v>
      </c>
      <c r="P25" s="24">
        <v>53</v>
      </c>
      <c r="Q25" s="24">
        <v>1</v>
      </c>
      <c r="R25" s="24">
        <v>7</v>
      </c>
      <c r="S25" s="24">
        <v>4</v>
      </c>
    </row>
    <row r="26" spans="1:19">
      <c r="A26" s="23" t="s">
        <v>140</v>
      </c>
      <c r="B26" s="24">
        <v>192</v>
      </c>
      <c r="C26" s="24">
        <v>93</v>
      </c>
      <c r="D26" s="24">
        <v>85</v>
      </c>
      <c r="E26" s="24">
        <v>78</v>
      </c>
      <c r="F26" s="24">
        <v>50</v>
      </c>
      <c r="G26" s="24">
        <v>23</v>
      </c>
      <c r="H26" s="24">
        <v>23</v>
      </c>
      <c r="I26" s="24">
        <v>44</v>
      </c>
      <c r="J26" s="24">
        <v>20</v>
      </c>
      <c r="K26" s="24">
        <v>22</v>
      </c>
      <c r="L26" s="24">
        <v>19</v>
      </c>
      <c r="M26" s="24">
        <v>21</v>
      </c>
      <c r="N26" s="24">
        <v>29</v>
      </c>
      <c r="O26" s="24">
        <v>51</v>
      </c>
      <c r="P26" s="24">
        <v>54</v>
      </c>
      <c r="Q26" s="24">
        <v>5</v>
      </c>
      <c r="R26" s="24">
        <v>15</v>
      </c>
      <c r="S26" s="24">
        <v>5</v>
      </c>
    </row>
    <row r="27" spans="1:19">
      <c r="A27" s="23" t="s">
        <v>141</v>
      </c>
      <c r="B27" s="24">
        <v>1405</v>
      </c>
      <c r="C27" s="24">
        <v>817</v>
      </c>
      <c r="D27" s="24">
        <v>707</v>
      </c>
      <c r="E27" s="24">
        <v>604</v>
      </c>
      <c r="F27" s="24">
        <v>397</v>
      </c>
      <c r="G27" s="24">
        <v>175</v>
      </c>
      <c r="H27" s="24">
        <v>167</v>
      </c>
      <c r="I27" s="24">
        <v>347</v>
      </c>
      <c r="J27" s="24">
        <v>112</v>
      </c>
      <c r="K27" s="24">
        <v>122</v>
      </c>
      <c r="L27" s="24">
        <v>131</v>
      </c>
      <c r="M27" s="24">
        <v>163</v>
      </c>
      <c r="N27" s="24">
        <v>185</v>
      </c>
      <c r="O27" s="24">
        <v>437</v>
      </c>
      <c r="P27" s="24">
        <v>455</v>
      </c>
      <c r="Q27" s="24">
        <v>40</v>
      </c>
      <c r="R27" s="24">
        <v>128</v>
      </c>
      <c r="S27" s="24">
        <v>21</v>
      </c>
    </row>
    <row r="28" spans="1:19">
      <c r="A28" s="23" t="s">
        <v>142</v>
      </c>
      <c r="B28" s="24">
        <v>343</v>
      </c>
      <c r="C28" s="24">
        <v>197</v>
      </c>
      <c r="D28" s="24">
        <v>172</v>
      </c>
      <c r="E28" s="24">
        <v>174</v>
      </c>
      <c r="F28" s="24">
        <v>91</v>
      </c>
      <c r="G28" s="24">
        <v>44</v>
      </c>
      <c r="H28" s="24">
        <v>42</v>
      </c>
      <c r="I28" s="24">
        <v>70</v>
      </c>
      <c r="J28" s="24">
        <v>26</v>
      </c>
      <c r="K28" s="24">
        <v>38</v>
      </c>
      <c r="L28" s="24">
        <v>36</v>
      </c>
      <c r="M28" s="24">
        <v>29</v>
      </c>
      <c r="N28" s="24">
        <v>45</v>
      </c>
      <c r="O28" s="24">
        <v>117</v>
      </c>
      <c r="P28" s="24">
        <v>99</v>
      </c>
      <c r="Q28" s="24">
        <v>9</v>
      </c>
      <c r="R28" s="24">
        <v>30</v>
      </c>
      <c r="S28" s="24">
        <v>6</v>
      </c>
    </row>
    <row r="29" spans="1:19">
      <c r="A29" s="23" t="s">
        <v>128</v>
      </c>
      <c r="B29" s="24">
        <v>40</v>
      </c>
      <c r="C29" s="24">
        <v>19</v>
      </c>
      <c r="D29" s="24">
        <v>20</v>
      </c>
      <c r="E29" s="24">
        <v>16</v>
      </c>
      <c r="F29" s="24">
        <v>12</v>
      </c>
      <c r="G29" s="24">
        <v>6</v>
      </c>
      <c r="H29" s="24">
        <v>10</v>
      </c>
      <c r="I29" s="24">
        <v>9</v>
      </c>
      <c r="J29" s="24">
        <v>8</v>
      </c>
      <c r="K29" s="24">
        <v>3</v>
      </c>
      <c r="L29" s="24">
        <v>1</v>
      </c>
      <c r="M29" s="24">
        <v>4</v>
      </c>
      <c r="N29" s="24">
        <v>2</v>
      </c>
      <c r="O29" s="24">
        <v>10</v>
      </c>
      <c r="P29" s="24">
        <v>14</v>
      </c>
      <c r="Q29" s="24">
        <v>1</v>
      </c>
      <c r="R29" s="24">
        <v>2</v>
      </c>
      <c r="S29" s="24">
        <v>1</v>
      </c>
    </row>
    <row r="30" spans="1:19">
      <c r="A30" s="8" t="s">
        <v>143</v>
      </c>
      <c r="B30" s="8"/>
      <c r="C30" s="8"/>
      <c r="D30" s="8"/>
      <c r="E30" s="8"/>
      <c r="F30" s="8"/>
      <c r="G30" s="8"/>
      <c r="H30" s="8"/>
      <c r="I30" s="8"/>
      <c r="J30" s="8"/>
      <c r="K30" s="8"/>
      <c r="L30" s="8"/>
      <c r="M30" s="8"/>
      <c r="N30" s="8"/>
      <c r="O30" s="8"/>
      <c r="P30" s="8"/>
      <c r="Q30" s="8"/>
      <c r="R30" s="8"/>
      <c r="S30" s="8"/>
    </row>
    <row r="31" spans="1:19">
      <c r="A31" s="23" t="s">
        <v>144</v>
      </c>
      <c r="B31" s="24">
        <v>429</v>
      </c>
      <c r="C31" s="24">
        <v>267</v>
      </c>
      <c r="D31" s="24">
        <v>229</v>
      </c>
      <c r="E31" s="24">
        <v>187</v>
      </c>
      <c r="F31" s="24">
        <v>139</v>
      </c>
      <c r="G31" s="24">
        <v>48</v>
      </c>
      <c r="H31" s="24">
        <v>58</v>
      </c>
      <c r="I31" s="24">
        <v>112</v>
      </c>
      <c r="J31" s="24">
        <v>45</v>
      </c>
      <c r="K31" s="24">
        <v>43</v>
      </c>
      <c r="L31" s="24">
        <v>52</v>
      </c>
      <c r="M31" s="24">
        <v>58</v>
      </c>
      <c r="N31" s="24">
        <v>64</v>
      </c>
      <c r="O31" s="24">
        <v>166</v>
      </c>
      <c r="P31" s="24">
        <v>138</v>
      </c>
      <c r="Q31" s="24">
        <v>11</v>
      </c>
      <c r="R31" s="24">
        <v>40</v>
      </c>
      <c r="S31" s="24">
        <v>8</v>
      </c>
    </row>
    <row r="32" spans="1:19">
      <c r="A32" s="23" t="s">
        <v>145</v>
      </c>
      <c r="B32" s="24">
        <v>319</v>
      </c>
      <c r="C32" s="24">
        <v>195</v>
      </c>
      <c r="D32" s="24">
        <v>177</v>
      </c>
      <c r="E32" s="24">
        <v>145</v>
      </c>
      <c r="F32" s="24">
        <v>105</v>
      </c>
      <c r="G32" s="24">
        <v>28</v>
      </c>
      <c r="H32" s="24">
        <v>41</v>
      </c>
      <c r="I32" s="24">
        <v>89</v>
      </c>
      <c r="J32" s="24">
        <v>33</v>
      </c>
      <c r="K32" s="24">
        <v>36</v>
      </c>
      <c r="L32" s="24">
        <v>53</v>
      </c>
      <c r="M32" s="24">
        <v>47</v>
      </c>
      <c r="N32" s="24">
        <v>51</v>
      </c>
      <c r="O32" s="24">
        <v>125</v>
      </c>
      <c r="P32" s="24">
        <v>128</v>
      </c>
      <c r="Q32" s="24">
        <v>5</v>
      </c>
      <c r="R32" s="24">
        <v>27</v>
      </c>
      <c r="S32" s="24">
        <v>2</v>
      </c>
    </row>
    <row r="33" spans="1:19">
      <c r="A33" s="23" t="s">
        <v>146</v>
      </c>
      <c r="B33" s="24">
        <v>504</v>
      </c>
      <c r="C33" s="24">
        <v>301</v>
      </c>
      <c r="D33" s="24">
        <v>270</v>
      </c>
      <c r="E33" s="24">
        <v>224</v>
      </c>
      <c r="F33" s="24">
        <v>183</v>
      </c>
      <c r="G33" s="24">
        <v>67</v>
      </c>
      <c r="H33" s="24">
        <v>72</v>
      </c>
      <c r="I33" s="24">
        <v>156</v>
      </c>
      <c r="J33" s="24">
        <v>63</v>
      </c>
      <c r="K33" s="24">
        <v>45</v>
      </c>
      <c r="L33" s="24">
        <v>78</v>
      </c>
      <c r="M33" s="24">
        <v>65</v>
      </c>
      <c r="N33" s="24">
        <v>98</v>
      </c>
      <c r="O33" s="24">
        <v>199</v>
      </c>
      <c r="P33" s="24">
        <v>205</v>
      </c>
      <c r="Q33" s="24">
        <v>10</v>
      </c>
      <c r="R33" s="24">
        <v>39</v>
      </c>
      <c r="S33" s="24">
        <v>8</v>
      </c>
    </row>
    <row r="34" spans="1:19">
      <c r="A34" s="23" t="s">
        <v>147</v>
      </c>
      <c r="B34" s="24">
        <v>143</v>
      </c>
      <c r="C34" s="24">
        <v>83</v>
      </c>
      <c r="D34" s="24">
        <v>71</v>
      </c>
      <c r="E34" s="24">
        <v>63</v>
      </c>
      <c r="F34" s="24">
        <v>48</v>
      </c>
      <c r="G34" s="24">
        <v>15</v>
      </c>
      <c r="H34" s="24">
        <v>21</v>
      </c>
      <c r="I34" s="24">
        <v>41</v>
      </c>
      <c r="J34" s="24">
        <v>15</v>
      </c>
      <c r="K34" s="24">
        <v>17</v>
      </c>
      <c r="L34" s="24">
        <v>20</v>
      </c>
      <c r="M34" s="24">
        <v>18</v>
      </c>
      <c r="N34" s="24">
        <v>17</v>
      </c>
      <c r="O34" s="24">
        <v>47</v>
      </c>
      <c r="P34" s="24">
        <v>56</v>
      </c>
      <c r="Q34" s="24">
        <v>4</v>
      </c>
      <c r="R34" s="24">
        <v>15</v>
      </c>
      <c r="S34" s="24">
        <v>5</v>
      </c>
    </row>
    <row r="35" spans="1:19">
      <c r="A35" s="23" t="s">
        <v>148</v>
      </c>
      <c r="B35" s="24">
        <v>168</v>
      </c>
      <c r="C35" s="24">
        <v>98</v>
      </c>
      <c r="D35" s="24">
        <v>83</v>
      </c>
      <c r="E35" s="24">
        <v>70</v>
      </c>
      <c r="F35" s="24">
        <v>60</v>
      </c>
      <c r="G35" s="24">
        <v>22</v>
      </c>
      <c r="H35" s="24">
        <v>28</v>
      </c>
      <c r="I35" s="24">
        <v>49</v>
      </c>
      <c r="J35" s="24">
        <v>15</v>
      </c>
      <c r="K35" s="24">
        <v>18</v>
      </c>
      <c r="L35" s="24">
        <v>28</v>
      </c>
      <c r="M35" s="24">
        <v>16</v>
      </c>
      <c r="N35" s="24">
        <v>25</v>
      </c>
      <c r="O35" s="24">
        <v>66</v>
      </c>
      <c r="P35" s="24">
        <v>64</v>
      </c>
      <c r="Q35" s="24">
        <v>6</v>
      </c>
      <c r="R35" s="24">
        <v>17</v>
      </c>
      <c r="S35" s="24">
        <v>6</v>
      </c>
    </row>
    <row r="36" spans="1:19">
      <c r="A36" s="23" t="s">
        <v>149</v>
      </c>
      <c r="B36" s="24">
        <v>1270</v>
      </c>
      <c r="C36" s="24">
        <v>757</v>
      </c>
      <c r="D36" s="24">
        <v>653</v>
      </c>
      <c r="E36" s="24">
        <v>578</v>
      </c>
      <c r="F36" s="24">
        <v>369</v>
      </c>
      <c r="G36" s="24">
        <v>160</v>
      </c>
      <c r="H36" s="24">
        <v>165</v>
      </c>
      <c r="I36" s="24">
        <v>324</v>
      </c>
      <c r="J36" s="24">
        <v>119</v>
      </c>
      <c r="K36" s="24">
        <v>123</v>
      </c>
      <c r="L36" s="24">
        <v>141</v>
      </c>
      <c r="M36" s="24">
        <v>147</v>
      </c>
      <c r="N36" s="24">
        <v>190</v>
      </c>
      <c r="O36" s="24">
        <v>459</v>
      </c>
      <c r="P36" s="24">
        <v>451</v>
      </c>
      <c r="Q36" s="24">
        <v>31</v>
      </c>
      <c r="R36" s="24">
        <v>96</v>
      </c>
      <c r="S36" s="24">
        <v>24</v>
      </c>
    </row>
    <row r="37" spans="1:19">
      <c r="A37" s="23" t="s">
        <v>150</v>
      </c>
      <c r="B37" s="24">
        <v>1642</v>
      </c>
      <c r="C37" s="24">
        <v>942</v>
      </c>
      <c r="D37" s="24">
        <v>829</v>
      </c>
      <c r="E37" s="24">
        <v>718</v>
      </c>
      <c r="F37" s="24">
        <v>479</v>
      </c>
      <c r="G37" s="24">
        <v>228</v>
      </c>
      <c r="H37" s="24">
        <v>228</v>
      </c>
      <c r="I37" s="24">
        <v>413</v>
      </c>
      <c r="J37" s="24">
        <v>150</v>
      </c>
      <c r="K37" s="24">
        <v>154</v>
      </c>
      <c r="L37" s="24">
        <v>184</v>
      </c>
      <c r="M37" s="24">
        <v>197</v>
      </c>
      <c r="N37" s="24">
        <v>245</v>
      </c>
      <c r="O37" s="24">
        <v>582</v>
      </c>
      <c r="P37" s="24">
        <v>558</v>
      </c>
      <c r="Q37" s="24">
        <v>38</v>
      </c>
      <c r="R37" s="24">
        <v>147</v>
      </c>
      <c r="S37" s="24">
        <v>26</v>
      </c>
    </row>
    <row r="38" spans="1:19">
      <c r="A38" s="23" t="s">
        <v>151</v>
      </c>
      <c r="B38" s="24">
        <v>2266</v>
      </c>
      <c r="C38" s="24">
        <v>1258</v>
      </c>
      <c r="D38" s="24">
        <v>1101</v>
      </c>
      <c r="E38" s="24">
        <v>991</v>
      </c>
      <c r="F38" s="24">
        <v>620</v>
      </c>
      <c r="G38" s="24">
        <v>334</v>
      </c>
      <c r="H38" s="24">
        <v>343</v>
      </c>
      <c r="I38" s="24">
        <v>523</v>
      </c>
      <c r="J38" s="24">
        <v>179</v>
      </c>
      <c r="K38" s="24">
        <v>215</v>
      </c>
      <c r="L38" s="24">
        <v>221</v>
      </c>
      <c r="M38" s="24">
        <v>257</v>
      </c>
      <c r="N38" s="24">
        <v>306</v>
      </c>
      <c r="O38" s="24">
        <v>716</v>
      </c>
      <c r="P38" s="24">
        <v>720</v>
      </c>
      <c r="Q38" s="24">
        <v>58</v>
      </c>
      <c r="R38" s="24">
        <v>209</v>
      </c>
      <c r="S38" s="24">
        <v>33</v>
      </c>
    </row>
    <row r="39" spans="1:19">
      <c r="A39" s="23" t="s">
        <v>152</v>
      </c>
      <c r="B39" s="24">
        <v>121</v>
      </c>
      <c r="C39" s="24">
        <v>79</v>
      </c>
      <c r="D39" s="24">
        <v>65</v>
      </c>
      <c r="E39" s="24">
        <v>60</v>
      </c>
      <c r="F39" s="24">
        <v>33</v>
      </c>
      <c r="G39" s="24">
        <v>17</v>
      </c>
      <c r="H39" s="24">
        <v>23</v>
      </c>
      <c r="I39" s="24">
        <v>28</v>
      </c>
      <c r="J39" s="24">
        <v>9</v>
      </c>
      <c r="K39" s="24">
        <v>11</v>
      </c>
      <c r="L39" s="24">
        <v>10</v>
      </c>
      <c r="M39" s="24">
        <v>13</v>
      </c>
      <c r="N39" s="24">
        <v>16</v>
      </c>
      <c r="O39" s="24">
        <v>33</v>
      </c>
      <c r="P39" s="24">
        <v>36</v>
      </c>
      <c r="Q39" s="24">
        <v>6</v>
      </c>
      <c r="R39" s="24">
        <v>10</v>
      </c>
      <c r="S39" s="24">
        <v>3</v>
      </c>
    </row>
    <row r="40" spans="1:19">
      <c r="A40" s="23" t="s">
        <v>128</v>
      </c>
      <c r="B40" s="24">
        <v>46</v>
      </c>
      <c r="C40" s="24">
        <v>25</v>
      </c>
      <c r="D40" s="24">
        <v>24</v>
      </c>
      <c r="E40" s="24">
        <v>19</v>
      </c>
      <c r="F40" s="24">
        <v>13</v>
      </c>
      <c r="G40" s="24">
        <v>7</v>
      </c>
      <c r="H40" s="24">
        <v>11</v>
      </c>
      <c r="I40" s="24">
        <v>10</v>
      </c>
      <c r="J40" s="24">
        <v>6</v>
      </c>
      <c r="K40" s="24">
        <v>4</v>
      </c>
      <c r="L40" s="24">
        <v>3</v>
      </c>
      <c r="M40" s="24">
        <v>4</v>
      </c>
      <c r="N40" s="24">
        <v>2</v>
      </c>
      <c r="O40" s="24">
        <v>10</v>
      </c>
      <c r="P40" s="24">
        <v>13</v>
      </c>
      <c r="Q40" s="24">
        <v>1</v>
      </c>
      <c r="R40" s="24">
        <v>2</v>
      </c>
      <c r="S40" s="24">
        <v>2</v>
      </c>
    </row>
    <row r="41" spans="1:19">
      <c r="A41" s="8" t="s">
        <v>153</v>
      </c>
      <c r="B41" s="8"/>
      <c r="C41" s="8"/>
      <c r="D41" s="8"/>
      <c r="E41" s="8"/>
      <c r="F41" s="8"/>
      <c r="G41" s="8"/>
      <c r="H41" s="8"/>
      <c r="I41" s="8"/>
      <c r="J41" s="8"/>
      <c r="K41" s="8"/>
      <c r="L41" s="8"/>
      <c r="M41" s="8"/>
      <c r="N41" s="8"/>
      <c r="O41" s="8"/>
      <c r="P41" s="8"/>
      <c r="Q41" s="8"/>
      <c r="R41" s="8"/>
      <c r="S41" s="8"/>
    </row>
    <row r="42" spans="1:19">
      <c r="A42" s="23" t="s">
        <v>154</v>
      </c>
      <c r="B42" s="24">
        <v>1344</v>
      </c>
      <c r="C42" s="24">
        <v>826</v>
      </c>
      <c r="D42" s="24">
        <v>714</v>
      </c>
      <c r="E42" s="24">
        <v>613</v>
      </c>
      <c r="F42" s="24">
        <v>425</v>
      </c>
      <c r="G42" s="24">
        <v>204</v>
      </c>
      <c r="H42" s="24">
        <v>192</v>
      </c>
      <c r="I42" s="24">
        <v>374</v>
      </c>
      <c r="J42" s="24">
        <v>147</v>
      </c>
      <c r="K42" s="24">
        <v>139</v>
      </c>
      <c r="L42" s="24">
        <v>178</v>
      </c>
      <c r="M42" s="24">
        <v>189</v>
      </c>
      <c r="N42" s="24">
        <v>215</v>
      </c>
      <c r="O42" s="24">
        <v>505</v>
      </c>
      <c r="P42" s="24">
        <v>505</v>
      </c>
      <c r="Q42" s="24">
        <v>26</v>
      </c>
      <c r="R42" s="24">
        <v>89</v>
      </c>
      <c r="S42" s="24">
        <v>28</v>
      </c>
    </row>
    <row r="43" spans="1:19">
      <c r="A43" s="23" t="s">
        <v>155</v>
      </c>
      <c r="B43" s="24">
        <v>1107</v>
      </c>
      <c r="C43" s="24">
        <v>717</v>
      </c>
      <c r="D43" s="24">
        <v>619</v>
      </c>
      <c r="E43" s="24">
        <v>541</v>
      </c>
      <c r="F43" s="24">
        <v>359</v>
      </c>
      <c r="G43" s="24">
        <v>165</v>
      </c>
      <c r="H43" s="24">
        <v>169</v>
      </c>
      <c r="I43" s="24">
        <v>327</v>
      </c>
      <c r="J43" s="24">
        <v>124</v>
      </c>
      <c r="K43" s="24">
        <v>122</v>
      </c>
      <c r="L43" s="24">
        <v>130</v>
      </c>
      <c r="M43" s="24">
        <v>141</v>
      </c>
      <c r="N43" s="24">
        <v>172</v>
      </c>
      <c r="O43" s="24">
        <v>393</v>
      </c>
      <c r="P43" s="24">
        <v>405</v>
      </c>
      <c r="Q43" s="24">
        <v>23</v>
      </c>
      <c r="R43" s="24">
        <v>65</v>
      </c>
      <c r="S43" s="24">
        <v>14</v>
      </c>
    </row>
    <row r="44" spans="1:19">
      <c r="A44" s="23" t="s">
        <v>156</v>
      </c>
      <c r="B44" s="24">
        <v>1006</v>
      </c>
      <c r="C44" s="24">
        <v>663</v>
      </c>
      <c r="D44" s="24">
        <v>571</v>
      </c>
      <c r="E44" s="24">
        <v>598</v>
      </c>
      <c r="F44" s="24">
        <v>323</v>
      </c>
      <c r="G44" s="24">
        <v>190</v>
      </c>
      <c r="H44" s="24">
        <v>220</v>
      </c>
      <c r="I44" s="24">
        <v>258</v>
      </c>
      <c r="J44" s="24">
        <v>119</v>
      </c>
      <c r="K44" s="24">
        <v>147</v>
      </c>
      <c r="L44" s="24">
        <v>129</v>
      </c>
      <c r="M44" s="24">
        <v>116</v>
      </c>
      <c r="N44" s="24">
        <v>155</v>
      </c>
      <c r="O44" s="24">
        <v>337</v>
      </c>
      <c r="P44" s="24">
        <v>342</v>
      </c>
      <c r="Q44" s="24">
        <v>32</v>
      </c>
      <c r="R44" s="24">
        <v>54</v>
      </c>
      <c r="S44" s="24">
        <v>13</v>
      </c>
    </row>
    <row r="45" spans="1:19">
      <c r="A45" s="23" t="s">
        <v>157</v>
      </c>
      <c r="B45" s="24">
        <v>541</v>
      </c>
      <c r="C45" s="24">
        <v>410</v>
      </c>
      <c r="D45" s="24">
        <v>352</v>
      </c>
      <c r="E45" s="24">
        <v>282</v>
      </c>
      <c r="F45" s="24">
        <v>220</v>
      </c>
      <c r="G45" s="24">
        <v>102</v>
      </c>
      <c r="H45" s="24">
        <v>142</v>
      </c>
      <c r="I45" s="24">
        <v>181</v>
      </c>
      <c r="J45" s="24">
        <v>89</v>
      </c>
      <c r="K45" s="24">
        <v>82</v>
      </c>
      <c r="L45" s="24">
        <v>93</v>
      </c>
      <c r="M45" s="24">
        <v>86</v>
      </c>
      <c r="N45" s="24">
        <v>94</v>
      </c>
      <c r="O45" s="24">
        <v>200</v>
      </c>
      <c r="P45" s="24">
        <v>234</v>
      </c>
      <c r="Q45" s="24">
        <v>22</v>
      </c>
      <c r="R45" s="24">
        <v>10</v>
      </c>
      <c r="S45" s="24">
        <v>11</v>
      </c>
    </row>
    <row r="46" spans="1:19">
      <c r="A46" s="23" t="s">
        <v>158</v>
      </c>
      <c r="B46" s="24">
        <v>1510</v>
      </c>
      <c r="C46" s="24">
        <v>964</v>
      </c>
      <c r="D46" s="24">
        <v>900</v>
      </c>
      <c r="E46" s="24">
        <v>694</v>
      </c>
      <c r="F46" s="24">
        <v>477</v>
      </c>
      <c r="G46" s="24">
        <v>225</v>
      </c>
      <c r="H46" s="24">
        <v>256</v>
      </c>
      <c r="I46" s="24">
        <v>423</v>
      </c>
      <c r="J46" s="24">
        <v>154</v>
      </c>
      <c r="K46" s="24">
        <v>168</v>
      </c>
      <c r="L46" s="24">
        <v>174</v>
      </c>
      <c r="M46" s="24">
        <v>207</v>
      </c>
      <c r="N46" s="24">
        <v>229</v>
      </c>
      <c r="O46" s="24">
        <v>532</v>
      </c>
      <c r="P46" s="24">
        <v>567</v>
      </c>
      <c r="Q46" s="24">
        <v>35</v>
      </c>
      <c r="R46" s="24">
        <v>106</v>
      </c>
      <c r="S46" s="24">
        <v>14</v>
      </c>
    </row>
    <row r="47" spans="1:19">
      <c r="A47" s="23" t="s">
        <v>159</v>
      </c>
      <c r="B47" s="24">
        <v>1011</v>
      </c>
      <c r="C47" s="24">
        <v>605</v>
      </c>
      <c r="D47" s="24">
        <v>535</v>
      </c>
      <c r="E47" s="24">
        <v>558</v>
      </c>
      <c r="F47" s="24">
        <v>310</v>
      </c>
      <c r="G47" s="24">
        <v>208</v>
      </c>
      <c r="H47" s="24">
        <v>187</v>
      </c>
      <c r="I47" s="24">
        <v>273</v>
      </c>
      <c r="J47" s="24">
        <v>108</v>
      </c>
      <c r="K47" s="24">
        <v>138</v>
      </c>
      <c r="L47" s="24">
        <v>121</v>
      </c>
      <c r="M47" s="24">
        <v>148</v>
      </c>
      <c r="N47" s="24">
        <v>171</v>
      </c>
      <c r="O47" s="24">
        <v>363</v>
      </c>
      <c r="P47" s="24">
        <v>372</v>
      </c>
      <c r="Q47" s="24">
        <v>29</v>
      </c>
      <c r="R47" s="24">
        <v>57</v>
      </c>
      <c r="S47" s="24">
        <v>12</v>
      </c>
    </row>
    <row r="48" spans="1:19">
      <c r="A48" s="23" t="s">
        <v>160</v>
      </c>
      <c r="B48" s="24">
        <v>1234</v>
      </c>
      <c r="C48" s="24">
        <v>775</v>
      </c>
      <c r="D48" s="24">
        <v>714</v>
      </c>
      <c r="E48" s="24">
        <v>591</v>
      </c>
      <c r="F48" s="24">
        <v>434</v>
      </c>
      <c r="G48" s="24">
        <v>188</v>
      </c>
      <c r="H48" s="24">
        <v>220</v>
      </c>
      <c r="I48" s="24">
        <v>366</v>
      </c>
      <c r="J48" s="24">
        <v>139</v>
      </c>
      <c r="K48" s="24">
        <v>133</v>
      </c>
      <c r="L48" s="24">
        <v>158</v>
      </c>
      <c r="M48" s="24">
        <v>180</v>
      </c>
      <c r="N48" s="24">
        <v>206</v>
      </c>
      <c r="O48" s="24">
        <v>487</v>
      </c>
      <c r="P48" s="24">
        <v>470</v>
      </c>
      <c r="Q48" s="24">
        <v>37</v>
      </c>
      <c r="R48" s="24">
        <v>59</v>
      </c>
      <c r="S48" s="24">
        <v>15</v>
      </c>
    </row>
    <row r="49" spans="1:19">
      <c r="A49" s="23" t="s">
        <v>161</v>
      </c>
      <c r="B49" s="24">
        <v>443</v>
      </c>
      <c r="C49" s="24">
        <v>281</v>
      </c>
      <c r="D49" s="24">
        <v>255</v>
      </c>
      <c r="E49" s="24">
        <v>234</v>
      </c>
      <c r="F49" s="24">
        <v>189</v>
      </c>
      <c r="G49" s="24">
        <v>89</v>
      </c>
      <c r="H49" s="24">
        <v>85</v>
      </c>
      <c r="I49" s="24">
        <v>152</v>
      </c>
      <c r="J49" s="24">
        <v>76</v>
      </c>
      <c r="K49" s="24">
        <v>67</v>
      </c>
      <c r="L49" s="24">
        <v>84</v>
      </c>
      <c r="M49" s="24">
        <v>83</v>
      </c>
      <c r="N49" s="24">
        <v>114</v>
      </c>
      <c r="O49" s="24">
        <v>251</v>
      </c>
      <c r="P49" s="24">
        <v>202</v>
      </c>
      <c r="Q49" s="24">
        <v>12</v>
      </c>
      <c r="R49" s="24">
        <v>18</v>
      </c>
      <c r="S49" s="24">
        <v>7</v>
      </c>
    </row>
    <row r="50" spans="1:19">
      <c r="A50" s="23" t="s">
        <v>162</v>
      </c>
      <c r="B50" s="24">
        <v>1237</v>
      </c>
      <c r="C50" s="24">
        <v>761</v>
      </c>
      <c r="D50" s="24">
        <v>671</v>
      </c>
      <c r="E50" s="24">
        <v>578</v>
      </c>
      <c r="F50" s="24">
        <v>402</v>
      </c>
      <c r="G50" s="24">
        <v>196</v>
      </c>
      <c r="H50" s="24">
        <v>195</v>
      </c>
      <c r="I50" s="24">
        <v>417</v>
      </c>
      <c r="J50" s="24">
        <v>155</v>
      </c>
      <c r="K50" s="24">
        <v>130</v>
      </c>
      <c r="L50" s="24">
        <v>155</v>
      </c>
      <c r="M50" s="24">
        <v>187</v>
      </c>
      <c r="N50" s="24">
        <v>224</v>
      </c>
      <c r="O50" s="24">
        <v>512</v>
      </c>
      <c r="P50" s="24">
        <v>583</v>
      </c>
      <c r="Q50" s="24">
        <v>31</v>
      </c>
      <c r="R50" s="24">
        <v>74</v>
      </c>
      <c r="S50" s="24">
        <v>14</v>
      </c>
    </row>
    <row r="51" spans="1:19">
      <c r="A51" s="23" t="s">
        <v>152</v>
      </c>
      <c r="B51" s="24">
        <v>81</v>
      </c>
      <c r="C51" s="24">
        <v>36</v>
      </c>
      <c r="D51" s="24">
        <v>30</v>
      </c>
      <c r="E51" s="24">
        <v>31</v>
      </c>
      <c r="F51" s="24">
        <v>25</v>
      </c>
      <c r="G51" s="24">
        <v>13</v>
      </c>
      <c r="H51" s="24">
        <v>20</v>
      </c>
      <c r="I51" s="24">
        <v>14</v>
      </c>
      <c r="J51" s="24">
        <v>8</v>
      </c>
      <c r="K51" s="24">
        <v>11</v>
      </c>
      <c r="L51" s="24">
        <v>7</v>
      </c>
      <c r="M51" s="24">
        <v>5</v>
      </c>
      <c r="N51" s="24">
        <v>14</v>
      </c>
      <c r="O51" s="24">
        <v>27</v>
      </c>
      <c r="P51" s="24">
        <v>21</v>
      </c>
      <c r="Q51" s="24">
        <v>15</v>
      </c>
      <c r="R51" s="24">
        <v>11</v>
      </c>
      <c r="S51" s="24">
        <v>3</v>
      </c>
    </row>
    <row r="52" spans="1:19">
      <c r="A52" s="23" t="s">
        <v>163</v>
      </c>
      <c r="B52" s="24">
        <v>67</v>
      </c>
      <c r="C52" s="24">
        <v>18</v>
      </c>
      <c r="D52" s="24">
        <v>13</v>
      </c>
      <c r="E52" s="24">
        <v>18</v>
      </c>
      <c r="F52" s="24">
        <v>5</v>
      </c>
      <c r="G52" s="24">
        <v>5</v>
      </c>
      <c r="H52" s="24">
        <v>6</v>
      </c>
      <c r="I52" s="24">
        <v>8</v>
      </c>
      <c r="J52" s="24">
        <v>1</v>
      </c>
      <c r="K52" s="24">
        <v>3</v>
      </c>
      <c r="L52" s="24">
        <v>1</v>
      </c>
      <c r="M52" s="24">
        <v>2</v>
      </c>
      <c r="N52" s="24">
        <v>2</v>
      </c>
      <c r="O52" s="24">
        <v>5</v>
      </c>
      <c r="P52" s="24">
        <v>9</v>
      </c>
      <c r="Q52" s="24">
        <v>3</v>
      </c>
      <c r="R52" s="24">
        <v>32</v>
      </c>
      <c r="S52" s="24">
        <v>0</v>
      </c>
    </row>
    <row r="53" spans="1:19">
      <c r="A53" s="23" t="s">
        <v>128</v>
      </c>
      <c r="B53" s="24">
        <v>52</v>
      </c>
      <c r="C53" s="24">
        <v>23</v>
      </c>
      <c r="D53" s="24">
        <v>21</v>
      </c>
      <c r="E53" s="24">
        <v>21</v>
      </c>
      <c r="F53" s="24">
        <v>12</v>
      </c>
      <c r="G53" s="24">
        <v>8</v>
      </c>
      <c r="H53" s="24">
        <v>12</v>
      </c>
      <c r="I53" s="24">
        <v>10</v>
      </c>
      <c r="J53" s="24">
        <v>6</v>
      </c>
      <c r="K53" s="24">
        <v>4</v>
      </c>
      <c r="L53" s="24">
        <v>4</v>
      </c>
      <c r="M53" s="24">
        <v>5</v>
      </c>
      <c r="N53" s="24">
        <v>2</v>
      </c>
      <c r="O53" s="24">
        <v>9</v>
      </c>
      <c r="P53" s="24">
        <v>14</v>
      </c>
      <c r="Q53" s="24">
        <v>0</v>
      </c>
      <c r="R53" s="24">
        <v>2</v>
      </c>
      <c r="S53" s="24">
        <v>6</v>
      </c>
    </row>
    <row r="54" spans="1:19">
      <c r="A54" s="8" t="s">
        <v>164</v>
      </c>
      <c r="B54" s="8"/>
      <c r="C54" s="8"/>
      <c r="D54" s="8"/>
      <c r="E54" s="8"/>
      <c r="F54" s="8"/>
      <c r="G54" s="8"/>
      <c r="H54" s="8"/>
      <c r="I54" s="8"/>
      <c r="J54" s="8"/>
      <c r="K54" s="8"/>
      <c r="L54" s="8"/>
      <c r="M54" s="8"/>
      <c r="N54" s="8"/>
      <c r="O54" s="8"/>
      <c r="P54" s="8"/>
      <c r="Q54" s="8"/>
      <c r="R54" s="8"/>
      <c r="S54" s="8"/>
    </row>
    <row r="55" spans="1:19">
      <c r="A55" s="23" t="s">
        <v>165</v>
      </c>
      <c r="B55" s="24">
        <v>209</v>
      </c>
      <c r="C55" s="24">
        <v>115</v>
      </c>
      <c r="D55" s="24">
        <v>97</v>
      </c>
      <c r="E55" s="24">
        <v>82</v>
      </c>
      <c r="F55" s="24">
        <v>67</v>
      </c>
      <c r="G55" s="24">
        <v>33</v>
      </c>
      <c r="H55" s="24">
        <v>29</v>
      </c>
      <c r="I55" s="24">
        <v>60</v>
      </c>
      <c r="J55" s="24">
        <v>25</v>
      </c>
      <c r="K55" s="24">
        <v>24</v>
      </c>
      <c r="L55" s="24">
        <v>35</v>
      </c>
      <c r="M55" s="24">
        <v>33</v>
      </c>
      <c r="N55" s="24">
        <v>47</v>
      </c>
      <c r="O55" s="24">
        <v>87</v>
      </c>
      <c r="P55" s="24">
        <v>82</v>
      </c>
      <c r="Q55" s="24">
        <v>6</v>
      </c>
      <c r="R55" s="24">
        <v>20</v>
      </c>
      <c r="S55" s="24">
        <v>4</v>
      </c>
    </row>
    <row r="56" spans="1:19">
      <c r="A56" s="23" t="s">
        <v>166</v>
      </c>
      <c r="B56" s="24">
        <v>1043</v>
      </c>
      <c r="C56" s="24">
        <v>567</v>
      </c>
      <c r="D56" s="24">
        <v>512</v>
      </c>
      <c r="E56" s="24">
        <v>452</v>
      </c>
      <c r="F56" s="24">
        <v>290</v>
      </c>
      <c r="G56" s="24">
        <v>168</v>
      </c>
      <c r="H56" s="24">
        <v>137</v>
      </c>
      <c r="I56" s="24">
        <v>260</v>
      </c>
      <c r="J56" s="24">
        <v>92</v>
      </c>
      <c r="K56" s="24">
        <v>93</v>
      </c>
      <c r="L56" s="24">
        <v>109</v>
      </c>
      <c r="M56" s="24">
        <v>138</v>
      </c>
      <c r="N56" s="24">
        <v>139</v>
      </c>
      <c r="O56" s="24">
        <v>345</v>
      </c>
      <c r="P56" s="24">
        <v>341</v>
      </c>
      <c r="Q56" s="24">
        <v>22</v>
      </c>
      <c r="R56" s="24">
        <v>101</v>
      </c>
      <c r="S56" s="24">
        <v>21</v>
      </c>
    </row>
    <row r="57" spans="1:19">
      <c r="A57" s="23" t="s">
        <v>167</v>
      </c>
      <c r="B57" s="24">
        <v>963</v>
      </c>
      <c r="C57" s="24">
        <v>545</v>
      </c>
      <c r="D57" s="24">
        <v>470</v>
      </c>
      <c r="E57" s="24">
        <v>419</v>
      </c>
      <c r="F57" s="24">
        <v>247</v>
      </c>
      <c r="G57" s="24">
        <v>121</v>
      </c>
      <c r="H57" s="24">
        <v>140</v>
      </c>
      <c r="I57" s="24">
        <v>196</v>
      </c>
      <c r="J57" s="24">
        <v>70</v>
      </c>
      <c r="K57" s="24">
        <v>95</v>
      </c>
      <c r="L57" s="24">
        <v>79</v>
      </c>
      <c r="M57" s="24">
        <v>97</v>
      </c>
      <c r="N57" s="24">
        <v>110</v>
      </c>
      <c r="O57" s="24">
        <v>287</v>
      </c>
      <c r="P57" s="24">
        <v>290</v>
      </c>
      <c r="Q57" s="24">
        <v>22</v>
      </c>
      <c r="R57" s="24">
        <v>71</v>
      </c>
      <c r="S57" s="24">
        <v>15</v>
      </c>
    </row>
    <row r="58" spans="1:19">
      <c r="A58" s="23" t="s">
        <v>168</v>
      </c>
      <c r="B58" s="24">
        <v>338</v>
      </c>
      <c r="C58" s="24">
        <v>184</v>
      </c>
      <c r="D58" s="24">
        <v>142</v>
      </c>
      <c r="E58" s="24">
        <v>157</v>
      </c>
      <c r="F58" s="24">
        <v>82</v>
      </c>
      <c r="G58" s="24">
        <v>48</v>
      </c>
      <c r="H58" s="24">
        <v>66</v>
      </c>
      <c r="I58" s="24">
        <v>61</v>
      </c>
      <c r="J58" s="24">
        <v>19</v>
      </c>
      <c r="K58" s="24">
        <v>26</v>
      </c>
      <c r="L58" s="24">
        <v>20</v>
      </c>
      <c r="M58" s="24">
        <v>13</v>
      </c>
      <c r="N58" s="24">
        <v>34</v>
      </c>
      <c r="O58" s="24">
        <v>68</v>
      </c>
      <c r="P58" s="24">
        <v>79</v>
      </c>
      <c r="Q58" s="24">
        <v>12</v>
      </c>
      <c r="R58" s="24">
        <v>40</v>
      </c>
      <c r="S58" s="24">
        <v>5</v>
      </c>
    </row>
    <row r="59" spans="1:19">
      <c r="A59" s="23" t="s">
        <v>169</v>
      </c>
      <c r="B59" s="24">
        <v>94</v>
      </c>
      <c r="C59" s="24">
        <v>59</v>
      </c>
      <c r="D59" s="24">
        <v>51</v>
      </c>
      <c r="E59" s="24">
        <v>48</v>
      </c>
      <c r="F59" s="24">
        <v>19</v>
      </c>
      <c r="G59" s="24">
        <v>13</v>
      </c>
      <c r="H59" s="24">
        <v>25</v>
      </c>
      <c r="I59" s="24">
        <v>14</v>
      </c>
      <c r="J59" s="24">
        <v>7</v>
      </c>
      <c r="K59" s="24">
        <v>8</v>
      </c>
      <c r="L59" s="24">
        <v>6</v>
      </c>
      <c r="M59" s="24">
        <v>7</v>
      </c>
      <c r="N59" s="24">
        <v>6</v>
      </c>
      <c r="O59" s="24">
        <v>17</v>
      </c>
      <c r="P59" s="24">
        <v>21</v>
      </c>
      <c r="Q59" s="24">
        <v>5</v>
      </c>
      <c r="R59" s="24">
        <v>8</v>
      </c>
      <c r="S59" s="24">
        <v>1</v>
      </c>
    </row>
    <row r="60" spans="1:19">
      <c r="A60" s="23" t="s">
        <v>128</v>
      </c>
      <c r="B60" s="24">
        <v>30</v>
      </c>
      <c r="C60" s="24">
        <v>10</v>
      </c>
      <c r="D60" s="24">
        <v>8</v>
      </c>
      <c r="E60" s="24">
        <v>9</v>
      </c>
      <c r="F60" s="24">
        <v>10</v>
      </c>
      <c r="G60" s="24">
        <v>4</v>
      </c>
      <c r="H60" s="24">
        <v>7</v>
      </c>
      <c r="I60" s="24">
        <v>4</v>
      </c>
      <c r="J60" s="24">
        <v>2</v>
      </c>
      <c r="K60" s="24">
        <v>2</v>
      </c>
      <c r="L60" s="24">
        <v>6</v>
      </c>
      <c r="M60" s="24">
        <v>3</v>
      </c>
      <c r="N60" s="24">
        <v>2</v>
      </c>
      <c r="O60" s="24">
        <v>8</v>
      </c>
      <c r="P60" s="24">
        <v>3</v>
      </c>
      <c r="Q60" s="24">
        <v>2</v>
      </c>
      <c r="R60" s="24">
        <v>6</v>
      </c>
      <c r="S60" s="24">
        <v>1</v>
      </c>
    </row>
    <row r="61" spans="1:19">
      <c r="A61" s="8" t="s">
        <v>170</v>
      </c>
      <c r="B61" s="8"/>
      <c r="C61" s="8"/>
      <c r="D61" s="8"/>
      <c r="E61" s="8"/>
      <c r="F61" s="8"/>
      <c r="G61" s="8"/>
      <c r="H61" s="8"/>
      <c r="I61" s="8"/>
      <c r="J61" s="8"/>
      <c r="K61" s="8"/>
      <c r="L61" s="8"/>
      <c r="M61" s="8"/>
      <c r="N61" s="8"/>
      <c r="O61" s="8"/>
      <c r="P61" s="8"/>
      <c r="Q61" s="8"/>
      <c r="R61" s="8"/>
      <c r="S61" s="8"/>
    </row>
    <row r="62" spans="1:19">
      <c r="A62" s="23" t="s">
        <v>171</v>
      </c>
      <c r="B62" s="24">
        <v>386</v>
      </c>
      <c r="C62" s="24">
        <v>216</v>
      </c>
      <c r="D62" s="24">
        <v>185</v>
      </c>
      <c r="E62" s="24">
        <v>182</v>
      </c>
      <c r="F62" s="24">
        <v>115</v>
      </c>
      <c r="G62" s="24">
        <v>49</v>
      </c>
      <c r="H62" s="24">
        <v>80</v>
      </c>
      <c r="I62" s="24">
        <v>93</v>
      </c>
      <c r="J62" s="24">
        <v>48</v>
      </c>
      <c r="K62" s="24">
        <v>52</v>
      </c>
      <c r="L62" s="24">
        <v>41</v>
      </c>
      <c r="M62" s="24">
        <v>40</v>
      </c>
      <c r="N62" s="24">
        <v>47</v>
      </c>
      <c r="O62" s="24">
        <v>112</v>
      </c>
      <c r="P62" s="24">
        <v>126</v>
      </c>
      <c r="Q62" s="24">
        <v>8</v>
      </c>
      <c r="R62" s="24">
        <v>32</v>
      </c>
      <c r="S62" s="24">
        <v>14</v>
      </c>
    </row>
    <row r="63" spans="1:19">
      <c r="A63" s="23" t="s">
        <v>172</v>
      </c>
      <c r="B63" s="24">
        <v>919</v>
      </c>
      <c r="C63" s="24">
        <v>553</v>
      </c>
      <c r="D63" s="24">
        <v>458</v>
      </c>
      <c r="E63" s="24">
        <v>407</v>
      </c>
      <c r="F63" s="24">
        <v>263</v>
      </c>
      <c r="G63" s="24">
        <v>151</v>
      </c>
      <c r="H63" s="24">
        <v>175</v>
      </c>
      <c r="I63" s="24">
        <v>219</v>
      </c>
      <c r="J63" s="24">
        <v>77</v>
      </c>
      <c r="K63" s="24">
        <v>107</v>
      </c>
      <c r="L63" s="24">
        <v>90</v>
      </c>
      <c r="M63" s="24">
        <v>105</v>
      </c>
      <c r="N63" s="24">
        <v>108</v>
      </c>
      <c r="O63" s="24">
        <v>272</v>
      </c>
      <c r="P63" s="24">
        <v>284</v>
      </c>
      <c r="Q63" s="24">
        <v>27</v>
      </c>
      <c r="R63" s="24">
        <v>63</v>
      </c>
      <c r="S63" s="24">
        <v>17</v>
      </c>
    </row>
    <row r="64" spans="1:19">
      <c r="A64" s="23" t="s">
        <v>173</v>
      </c>
      <c r="B64" s="24">
        <v>978</v>
      </c>
      <c r="C64" s="24">
        <v>525</v>
      </c>
      <c r="D64" s="24">
        <v>458</v>
      </c>
      <c r="E64" s="24">
        <v>421</v>
      </c>
      <c r="F64" s="24">
        <v>244</v>
      </c>
      <c r="G64" s="24">
        <v>137</v>
      </c>
      <c r="H64" s="24">
        <v>115</v>
      </c>
      <c r="I64" s="24">
        <v>204</v>
      </c>
      <c r="J64" s="24">
        <v>63</v>
      </c>
      <c r="K64" s="24">
        <v>64</v>
      </c>
      <c r="L64" s="24">
        <v>92</v>
      </c>
      <c r="M64" s="24">
        <v>110</v>
      </c>
      <c r="N64" s="24">
        <v>135</v>
      </c>
      <c r="O64" s="24">
        <v>305</v>
      </c>
      <c r="P64" s="24">
        <v>297</v>
      </c>
      <c r="Q64" s="24">
        <v>22</v>
      </c>
      <c r="R64" s="24">
        <v>101</v>
      </c>
      <c r="S64" s="24">
        <v>7</v>
      </c>
    </row>
    <row r="65" spans="1:19">
      <c r="A65" s="23" t="s">
        <v>174</v>
      </c>
      <c r="B65" s="24">
        <v>347</v>
      </c>
      <c r="C65" s="24">
        <v>165</v>
      </c>
      <c r="D65" s="24">
        <v>162</v>
      </c>
      <c r="E65" s="24">
        <v>143</v>
      </c>
      <c r="F65" s="24">
        <v>80</v>
      </c>
      <c r="G65" s="24">
        <v>46</v>
      </c>
      <c r="H65" s="24">
        <v>25</v>
      </c>
      <c r="I65" s="24">
        <v>71</v>
      </c>
      <c r="J65" s="24">
        <v>25</v>
      </c>
      <c r="K65" s="24">
        <v>23</v>
      </c>
      <c r="L65" s="24">
        <v>26</v>
      </c>
      <c r="M65" s="24">
        <v>32</v>
      </c>
      <c r="N65" s="24">
        <v>45</v>
      </c>
      <c r="O65" s="24">
        <v>110</v>
      </c>
      <c r="P65" s="24">
        <v>102</v>
      </c>
      <c r="Q65" s="24">
        <v>9</v>
      </c>
      <c r="R65" s="24">
        <v>44</v>
      </c>
      <c r="S65" s="24">
        <v>4</v>
      </c>
    </row>
    <row r="66" spans="1:19">
      <c r="A66" s="23" t="s">
        <v>128</v>
      </c>
      <c r="B66" s="24">
        <v>47</v>
      </c>
      <c r="C66" s="24">
        <v>21</v>
      </c>
      <c r="D66" s="24">
        <v>17</v>
      </c>
      <c r="E66" s="24">
        <v>14</v>
      </c>
      <c r="F66" s="24">
        <v>13</v>
      </c>
      <c r="G66" s="24">
        <v>4</v>
      </c>
      <c r="H66" s="24">
        <v>9</v>
      </c>
      <c r="I66" s="24">
        <v>8</v>
      </c>
      <c r="J66" s="24">
        <v>2</v>
      </c>
      <c r="K66" s="24">
        <v>2</v>
      </c>
      <c r="L66" s="24">
        <v>6</v>
      </c>
      <c r="M66" s="24">
        <v>4</v>
      </c>
      <c r="N66" s="24">
        <v>3</v>
      </c>
      <c r="O66" s="24">
        <v>13</v>
      </c>
      <c r="P66" s="24">
        <v>7</v>
      </c>
      <c r="Q66" s="24">
        <v>3</v>
      </c>
      <c r="R66" s="24">
        <v>6</v>
      </c>
      <c r="S66" s="24">
        <v>5</v>
      </c>
    </row>
    <row r="67" spans="1:19">
      <c r="A67" s="8" t="s">
        <v>175</v>
      </c>
      <c r="B67" s="8"/>
      <c r="C67" s="8"/>
      <c r="D67" s="8"/>
      <c r="E67" s="8"/>
      <c r="F67" s="8"/>
      <c r="G67" s="8"/>
      <c r="H67" s="8"/>
      <c r="I67" s="8"/>
      <c r="J67" s="8"/>
      <c r="K67" s="8"/>
      <c r="L67" s="8"/>
      <c r="M67" s="8"/>
      <c r="N67" s="8"/>
      <c r="O67" s="8"/>
      <c r="P67" s="8"/>
      <c r="Q67" s="8"/>
      <c r="R67" s="8"/>
      <c r="S67" s="8"/>
    </row>
    <row r="68" spans="1:19">
      <c r="A68" s="23" t="s">
        <v>176</v>
      </c>
      <c r="B68" s="24">
        <v>425</v>
      </c>
      <c r="C68" s="24">
        <v>258</v>
      </c>
      <c r="D68" s="24">
        <v>231</v>
      </c>
      <c r="E68" s="24">
        <v>199</v>
      </c>
      <c r="F68" s="24">
        <v>144</v>
      </c>
      <c r="G68" s="24">
        <v>67</v>
      </c>
      <c r="H68" s="24">
        <v>66</v>
      </c>
      <c r="I68" s="24">
        <v>113</v>
      </c>
      <c r="J68" s="24">
        <v>41</v>
      </c>
      <c r="K68" s="24">
        <v>43</v>
      </c>
      <c r="L68" s="24">
        <v>59</v>
      </c>
      <c r="M68" s="24">
        <v>102</v>
      </c>
      <c r="N68" s="24">
        <v>73</v>
      </c>
      <c r="O68" s="24">
        <v>150</v>
      </c>
      <c r="P68" s="24">
        <v>165</v>
      </c>
      <c r="Q68" s="24">
        <v>9</v>
      </c>
      <c r="R68" s="24">
        <v>21</v>
      </c>
      <c r="S68" s="24">
        <v>3</v>
      </c>
    </row>
    <row r="69" spans="1:19">
      <c r="A69" s="23" t="s">
        <v>177</v>
      </c>
      <c r="B69" s="24">
        <v>811</v>
      </c>
      <c r="C69" s="24">
        <v>475</v>
      </c>
      <c r="D69" s="24">
        <v>414</v>
      </c>
      <c r="E69" s="24">
        <v>365</v>
      </c>
      <c r="F69" s="24">
        <v>258</v>
      </c>
      <c r="G69" s="24">
        <v>120</v>
      </c>
      <c r="H69" s="24">
        <v>124</v>
      </c>
      <c r="I69" s="24">
        <v>223</v>
      </c>
      <c r="J69" s="24">
        <v>78</v>
      </c>
      <c r="K69" s="24">
        <v>80</v>
      </c>
      <c r="L69" s="24">
        <v>109</v>
      </c>
      <c r="M69" s="24">
        <v>136</v>
      </c>
      <c r="N69" s="24">
        <v>126</v>
      </c>
      <c r="O69" s="24">
        <v>275</v>
      </c>
      <c r="P69" s="24">
        <v>291</v>
      </c>
      <c r="Q69" s="24">
        <v>14</v>
      </c>
      <c r="R69" s="24">
        <v>60</v>
      </c>
      <c r="S69" s="24">
        <v>9</v>
      </c>
    </row>
    <row r="70" spans="1:19">
      <c r="A70" s="23" t="s">
        <v>178</v>
      </c>
      <c r="B70" s="24">
        <v>207</v>
      </c>
      <c r="C70" s="24">
        <v>120</v>
      </c>
      <c r="D70" s="24">
        <v>102</v>
      </c>
      <c r="E70" s="24">
        <v>104</v>
      </c>
      <c r="F70" s="24">
        <v>72</v>
      </c>
      <c r="G70" s="24">
        <v>46</v>
      </c>
      <c r="H70" s="24">
        <v>36</v>
      </c>
      <c r="I70" s="24">
        <v>58</v>
      </c>
      <c r="J70" s="24">
        <v>24</v>
      </c>
      <c r="K70" s="24">
        <v>22</v>
      </c>
      <c r="L70" s="24">
        <v>40</v>
      </c>
      <c r="M70" s="24">
        <v>38</v>
      </c>
      <c r="N70" s="24">
        <v>47</v>
      </c>
      <c r="O70" s="24">
        <v>79</v>
      </c>
      <c r="P70" s="24">
        <v>82</v>
      </c>
      <c r="Q70" s="24">
        <v>4</v>
      </c>
      <c r="R70" s="24">
        <v>8</v>
      </c>
      <c r="S70" s="24">
        <v>3</v>
      </c>
    </row>
    <row r="71" spans="1:19">
      <c r="A71" s="23" t="s">
        <v>179</v>
      </c>
      <c r="B71" s="24">
        <v>154</v>
      </c>
      <c r="C71" s="24">
        <v>99</v>
      </c>
      <c r="D71" s="24">
        <v>76</v>
      </c>
      <c r="E71" s="24">
        <v>67</v>
      </c>
      <c r="F71" s="24">
        <v>57</v>
      </c>
      <c r="G71" s="24">
        <v>39</v>
      </c>
      <c r="H71" s="24">
        <v>25</v>
      </c>
      <c r="I71" s="24">
        <v>47</v>
      </c>
      <c r="J71" s="24">
        <v>34</v>
      </c>
      <c r="K71" s="24">
        <v>18</v>
      </c>
      <c r="L71" s="24">
        <v>40</v>
      </c>
      <c r="M71" s="24">
        <v>49</v>
      </c>
      <c r="N71" s="24">
        <v>36</v>
      </c>
      <c r="O71" s="24">
        <v>76</v>
      </c>
      <c r="P71" s="24">
        <v>76</v>
      </c>
      <c r="Q71" s="24">
        <v>7</v>
      </c>
      <c r="R71" s="24">
        <v>8</v>
      </c>
      <c r="S71" s="24">
        <v>0</v>
      </c>
    </row>
    <row r="72" spans="1:19">
      <c r="A72" s="23" t="s">
        <v>180</v>
      </c>
      <c r="B72" s="24">
        <v>318</v>
      </c>
      <c r="C72" s="24">
        <v>181</v>
      </c>
      <c r="D72" s="24">
        <v>167</v>
      </c>
      <c r="E72" s="24">
        <v>155</v>
      </c>
      <c r="F72" s="24">
        <v>100</v>
      </c>
      <c r="G72" s="24">
        <v>65</v>
      </c>
      <c r="H72" s="24">
        <v>45</v>
      </c>
      <c r="I72" s="24">
        <v>93</v>
      </c>
      <c r="J72" s="24">
        <v>39</v>
      </c>
      <c r="K72" s="24">
        <v>39</v>
      </c>
      <c r="L72" s="24">
        <v>52</v>
      </c>
      <c r="M72" s="24">
        <v>60</v>
      </c>
      <c r="N72" s="24">
        <v>78</v>
      </c>
      <c r="O72" s="24">
        <v>147</v>
      </c>
      <c r="P72" s="24">
        <v>134</v>
      </c>
      <c r="Q72" s="24">
        <v>6</v>
      </c>
      <c r="R72" s="24">
        <v>17</v>
      </c>
      <c r="S72" s="24">
        <v>4</v>
      </c>
    </row>
    <row r="73" spans="1:19">
      <c r="A73" s="23" t="s">
        <v>181</v>
      </c>
      <c r="B73" s="24">
        <v>203</v>
      </c>
      <c r="C73" s="24">
        <v>117</v>
      </c>
      <c r="D73" s="24">
        <v>118</v>
      </c>
      <c r="E73" s="24">
        <v>101</v>
      </c>
      <c r="F73" s="24">
        <v>80</v>
      </c>
      <c r="G73" s="24">
        <v>42</v>
      </c>
      <c r="H73" s="24">
        <v>40</v>
      </c>
      <c r="I73" s="24">
        <v>74</v>
      </c>
      <c r="J73" s="24">
        <v>38</v>
      </c>
      <c r="K73" s="24">
        <v>30</v>
      </c>
      <c r="L73" s="24">
        <v>47</v>
      </c>
      <c r="M73" s="24">
        <v>47</v>
      </c>
      <c r="N73" s="24">
        <v>48</v>
      </c>
      <c r="O73" s="24">
        <v>96</v>
      </c>
      <c r="P73" s="24">
        <v>108</v>
      </c>
      <c r="Q73" s="24">
        <v>6</v>
      </c>
      <c r="R73" s="24">
        <v>12</v>
      </c>
      <c r="S73" s="24">
        <v>2</v>
      </c>
    </row>
    <row r="74" spans="1:19">
      <c r="A74" s="23" t="s">
        <v>182</v>
      </c>
      <c r="B74" s="24">
        <v>79</v>
      </c>
      <c r="C74" s="24">
        <v>52</v>
      </c>
      <c r="D74" s="24">
        <v>47</v>
      </c>
      <c r="E74" s="24">
        <v>39</v>
      </c>
      <c r="F74" s="24">
        <v>31</v>
      </c>
      <c r="G74" s="24">
        <v>17</v>
      </c>
      <c r="H74" s="24">
        <v>17</v>
      </c>
      <c r="I74" s="24">
        <v>25</v>
      </c>
      <c r="J74" s="24">
        <v>12</v>
      </c>
      <c r="K74" s="24">
        <v>14</v>
      </c>
      <c r="L74" s="24">
        <v>21</v>
      </c>
      <c r="M74" s="24">
        <v>17</v>
      </c>
      <c r="N74" s="24">
        <v>22</v>
      </c>
      <c r="O74" s="24">
        <v>36</v>
      </c>
      <c r="P74" s="24">
        <v>33</v>
      </c>
      <c r="Q74" s="24">
        <v>2</v>
      </c>
      <c r="R74" s="24">
        <v>5</v>
      </c>
      <c r="S74" s="24">
        <v>0</v>
      </c>
    </row>
    <row r="75" spans="1:19">
      <c r="A75" s="23" t="s">
        <v>183</v>
      </c>
      <c r="B75" s="24">
        <v>68</v>
      </c>
      <c r="C75" s="24">
        <v>43</v>
      </c>
      <c r="D75" s="24">
        <v>37</v>
      </c>
      <c r="E75" s="24">
        <v>35</v>
      </c>
      <c r="F75" s="24">
        <v>28</v>
      </c>
      <c r="G75" s="24">
        <v>21</v>
      </c>
      <c r="H75" s="24">
        <v>11</v>
      </c>
      <c r="I75" s="24">
        <v>20</v>
      </c>
      <c r="J75" s="24">
        <v>11</v>
      </c>
      <c r="K75" s="24">
        <v>10</v>
      </c>
      <c r="L75" s="24">
        <v>16</v>
      </c>
      <c r="M75" s="24">
        <v>17</v>
      </c>
      <c r="N75" s="24">
        <v>28</v>
      </c>
      <c r="O75" s="24">
        <v>43</v>
      </c>
      <c r="P75" s="24">
        <v>35</v>
      </c>
      <c r="Q75" s="24">
        <v>2</v>
      </c>
      <c r="R75" s="24">
        <v>1</v>
      </c>
      <c r="S75" s="24">
        <v>0</v>
      </c>
    </row>
    <row r="76" spans="1:19">
      <c r="A76" s="23" t="s">
        <v>184</v>
      </c>
      <c r="B76" s="24">
        <v>586</v>
      </c>
      <c r="C76" s="24">
        <v>339</v>
      </c>
      <c r="D76" s="24">
        <v>304</v>
      </c>
      <c r="E76" s="24">
        <v>276</v>
      </c>
      <c r="F76" s="24">
        <v>194</v>
      </c>
      <c r="G76" s="24">
        <v>100</v>
      </c>
      <c r="H76" s="24">
        <v>77</v>
      </c>
      <c r="I76" s="24">
        <v>154</v>
      </c>
      <c r="J76" s="24">
        <v>64</v>
      </c>
      <c r="K76" s="24">
        <v>60</v>
      </c>
      <c r="L76" s="24">
        <v>84</v>
      </c>
      <c r="M76" s="24">
        <v>88</v>
      </c>
      <c r="N76" s="24">
        <v>111</v>
      </c>
      <c r="O76" s="24">
        <v>233</v>
      </c>
      <c r="P76" s="24">
        <v>231</v>
      </c>
      <c r="Q76" s="24">
        <v>9</v>
      </c>
      <c r="R76" s="24">
        <v>42</v>
      </c>
      <c r="S76" s="24">
        <v>10</v>
      </c>
    </row>
    <row r="77" spans="1:19">
      <c r="A77" s="23" t="s">
        <v>185</v>
      </c>
      <c r="B77" s="24">
        <v>276</v>
      </c>
      <c r="C77" s="24">
        <v>162</v>
      </c>
      <c r="D77" s="24">
        <v>144</v>
      </c>
      <c r="E77" s="24">
        <v>135</v>
      </c>
      <c r="F77" s="24">
        <v>88</v>
      </c>
      <c r="G77" s="24">
        <v>48</v>
      </c>
      <c r="H77" s="24">
        <v>35</v>
      </c>
      <c r="I77" s="24">
        <v>79</v>
      </c>
      <c r="J77" s="24">
        <v>29</v>
      </c>
      <c r="K77" s="24">
        <v>34</v>
      </c>
      <c r="L77" s="24">
        <v>53</v>
      </c>
      <c r="M77" s="24">
        <v>47</v>
      </c>
      <c r="N77" s="24">
        <v>64</v>
      </c>
      <c r="O77" s="24">
        <v>122</v>
      </c>
      <c r="P77" s="24">
        <v>117</v>
      </c>
      <c r="Q77" s="24">
        <v>3</v>
      </c>
      <c r="R77" s="24">
        <v>15</v>
      </c>
      <c r="S77" s="24">
        <v>9</v>
      </c>
    </row>
    <row r="78" spans="1:19">
      <c r="A78" s="23" t="s">
        <v>152</v>
      </c>
      <c r="B78" s="24">
        <v>197</v>
      </c>
      <c r="C78" s="24">
        <v>90</v>
      </c>
      <c r="D78" s="24">
        <v>89</v>
      </c>
      <c r="E78" s="24">
        <v>78</v>
      </c>
      <c r="F78" s="24">
        <v>52</v>
      </c>
      <c r="G78" s="24">
        <v>31</v>
      </c>
      <c r="H78" s="24">
        <v>34</v>
      </c>
      <c r="I78" s="24">
        <v>41</v>
      </c>
      <c r="J78" s="24">
        <v>14</v>
      </c>
      <c r="K78" s="24">
        <v>24</v>
      </c>
      <c r="L78" s="24">
        <v>22</v>
      </c>
      <c r="M78" s="24">
        <v>21</v>
      </c>
      <c r="N78" s="24">
        <v>22</v>
      </c>
      <c r="O78" s="24">
        <v>53</v>
      </c>
      <c r="P78" s="24">
        <v>54</v>
      </c>
      <c r="Q78" s="24">
        <v>19</v>
      </c>
      <c r="R78" s="24">
        <v>25</v>
      </c>
      <c r="S78" s="24">
        <v>2</v>
      </c>
    </row>
    <row r="79" spans="1:19">
      <c r="A79" s="23" t="s">
        <v>186</v>
      </c>
      <c r="B79" s="24">
        <v>944</v>
      </c>
      <c r="C79" s="24">
        <v>510</v>
      </c>
      <c r="D79" s="24">
        <v>433</v>
      </c>
      <c r="E79" s="24">
        <v>400</v>
      </c>
      <c r="F79" s="24">
        <v>208</v>
      </c>
      <c r="G79" s="24">
        <v>115</v>
      </c>
      <c r="H79" s="24">
        <v>149</v>
      </c>
      <c r="I79" s="24">
        <v>172</v>
      </c>
      <c r="J79" s="24">
        <v>62</v>
      </c>
      <c r="K79" s="24">
        <v>85</v>
      </c>
      <c r="L79" s="24">
        <v>51</v>
      </c>
      <c r="M79" s="24">
        <v>46</v>
      </c>
      <c r="N79" s="24">
        <v>80</v>
      </c>
      <c r="O79" s="24">
        <v>245</v>
      </c>
      <c r="P79" s="24">
        <v>241</v>
      </c>
      <c r="Q79" s="24">
        <v>27</v>
      </c>
      <c r="R79" s="24">
        <v>110</v>
      </c>
      <c r="S79" s="24">
        <v>18</v>
      </c>
    </row>
    <row r="80" spans="1:19">
      <c r="A80" s="23" t="s">
        <v>128</v>
      </c>
      <c r="B80" s="24">
        <v>41</v>
      </c>
      <c r="C80" s="24">
        <v>14</v>
      </c>
      <c r="D80" s="24">
        <v>13</v>
      </c>
      <c r="E80" s="24">
        <v>14</v>
      </c>
      <c r="F80" s="24">
        <v>8</v>
      </c>
      <c r="G80" s="24">
        <v>6</v>
      </c>
      <c r="H80" s="24">
        <v>6</v>
      </c>
      <c r="I80" s="24">
        <v>4</v>
      </c>
      <c r="J80" s="24">
        <v>4</v>
      </c>
      <c r="K80" s="24">
        <v>1</v>
      </c>
      <c r="L80" s="24">
        <v>4</v>
      </c>
      <c r="M80" s="24">
        <v>3</v>
      </c>
      <c r="N80" s="24">
        <v>1</v>
      </c>
      <c r="O80" s="24">
        <v>7</v>
      </c>
      <c r="P80" s="24">
        <v>6</v>
      </c>
      <c r="Q80" s="24">
        <v>1</v>
      </c>
      <c r="R80" s="24">
        <v>5</v>
      </c>
      <c r="S80" s="24">
        <v>7</v>
      </c>
    </row>
    <row r="81" spans="1:19">
      <c r="A81" s="8" t="s">
        <v>187</v>
      </c>
      <c r="B81" s="8"/>
      <c r="C81" s="8"/>
      <c r="D81" s="8"/>
      <c r="E81" s="8"/>
      <c r="F81" s="8"/>
      <c r="G81" s="8"/>
      <c r="H81" s="8"/>
      <c r="I81" s="8"/>
      <c r="J81" s="8"/>
      <c r="K81" s="8"/>
      <c r="L81" s="8"/>
      <c r="M81" s="8"/>
      <c r="N81" s="8"/>
      <c r="O81" s="8"/>
      <c r="P81" s="8"/>
      <c r="Q81" s="8"/>
      <c r="R81" s="8"/>
      <c r="S81" s="8"/>
    </row>
    <row r="82" spans="1:19">
      <c r="A82" s="23" t="s">
        <v>188</v>
      </c>
      <c r="B82" s="24">
        <v>2041</v>
      </c>
      <c r="C82" s="24">
        <v>1160</v>
      </c>
      <c r="D82" s="24">
        <v>1015</v>
      </c>
      <c r="E82" s="24">
        <v>882</v>
      </c>
      <c r="F82" s="24">
        <v>574</v>
      </c>
      <c r="G82" s="24">
        <v>264</v>
      </c>
      <c r="H82" s="24">
        <v>223</v>
      </c>
      <c r="I82" s="24">
        <v>494</v>
      </c>
      <c r="J82" s="24">
        <v>164</v>
      </c>
      <c r="K82" s="24">
        <v>174</v>
      </c>
      <c r="L82" s="24">
        <v>197</v>
      </c>
      <c r="M82" s="24">
        <v>225</v>
      </c>
      <c r="N82" s="24">
        <v>284</v>
      </c>
      <c r="O82" s="24">
        <v>658</v>
      </c>
      <c r="P82" s="24">
        <v>663</v>
      </c>
      <c r="Q82" s="24">
        <v>54</v>
      </c>
      <c r="R82" s="24">
        <v>167</v>
      </c>
      <c r="S82" s="24">
        <v>35</v>
      </c>
    </row>
    <row r="83" spans="1:19">
      <c r="A83" s="23" t="s">
        <v>189</v>
      </c>
      <c r="B83" s="24">
        <v>221</v>
      </c>
      <c r="C83" s="24">
        <v>121</v>
      </c>
      <c r="D83" s="24">
        <v>103</v>
      </c>
      <c r="E83" s="24">
        <v>100</v>
      </c>
      <c r="F83" s="24">
        <v>54</v>
      </c>
      <c r="G83" s="24">
        <v>37</v>
      </c>
      <c r="H83" s="24">
        <v>34</v>
      </c>
      <c r="I83" s="24">
        <v>55</v>
      </c>
      <c r="J83" s="24">
        <v>22</v>
      </c>
      <c r="K83" s="24">
        <v>26</v>
      </c>
      <c r="L83" s="24">
        <v>19</v>
      </c>
      <c r="M83" s="24">
        <v>35</v>
      </c>
      <c r="N83" s="24">
        <v>28</v>
      </c>
      <c r="O83" s="24">
        <v>75</v>
      </c>
      <c r="P83" s="24">
        <v>79</v>
      </c>
      <c r="Q83" s="24">
        <v>3</v>
      </c>
      <c r="R83" s="24">
        <v>15</v>
      </c>
      <c r="S83" s="24">
        <v>1</v>
      </c>
    </row>
    <row r="84" spans="1:19">
      <c r="A84" s="23" t="s">
        <v>190</v>
      </c>
      <c r="B84" s="24">
        <v>64</v>
      </c>
      <c r="C84" s="24">
        <v>31</v>
      </c>
      <c r="D84" s="24">
        <v>20</v>
      </c>
      <c r="E84" s="24">
        <v>32</v>
      </c>
      <c r="F84" s="24">
        <v>15</v>
      </c>
      <c r="G84" s="24">
        <v>15</v>
      </c>
      <c r="H84" s="24">
        <v>25</v>
      </c>
      <c r="I84" s="24">
        <v>8</v>
      </c>
      <c r="J84" s="24">
        <v>6</v>
      </c>
      <c r="K84" s="24">
        <v>7</v>
      </c>
      <c r="L84" s="24">
        <v>6</v>
      </c>
      <c r="M84" s="24">
        <v>5</v>
      </c>
      <c r="N84" s="24">
        <v>3</v>
      </c>
      <c r="O84" s="24">
        <v>15</v>
      </c>
      <c r="P84" s="24">
        <v>13</v>
      </c>
      <c r="Q84" s="24">
        <v>3</v>
      </c>
      <c r="R84" s="24">
        <v>10</v>
      </c>
      <c r="S84" s="24">
        <v>3</v>
      </c>
    </row>
    <row r="85" spans="1:19">
      <c r="A85" s="23" t="s">
        <v>191</v>
      </c>
      <c r="B85" s="24">
        <v>158</v>
      </c>
      <c r="C85" s="24">
        <v>71</v>
      </c>
      <c r="D85" s="24">
        <v>65</v>
      </c>
      <c r="E85" s="24">
        <v>70</v>
      </c>
      <c r="F85" s="24">
        <v>23</v>
      </c>
      <c r="G85" s="24">
        <v>39</v>
      </c>
      <c r="H85" s="24">
        <v>72</v>
      </c>
      <c r="I85" s="24">
        <v>14</v>
      </c>
      <c r="J85" s="24">
        <v>10</v>
      </c>
      <c r="K85" s="24">
        <v>22</v>
      </c>
      <c r="L85" s="24">
        <v>14</v>
      </c>
      <c r="M85" s="24">
        <v>12</v>
      </c>
      <c r="N85" s="24">
        <v>13</v>
      </c>
      <c r="O85" s="24">
        <v>32</v>
      </c>
      <c r="P85" s="24">
        <v>26</v>
      </c>
      <c r="Q85" s="24">
        <v>1</v>
      </c>
      <c r="R85" s="24">
        <v>23</v>
      </c>
      <c r="S85" s="24">
        <v>2</v>
      </c>
    </row>
    <row r="86" spans="1:19">
      <c r="A86" s="23" t="s">
        <v>192</v>
      </c>
      <c r="B86" s="24">
        <v>120</v>
      </c>
      <c r="C86" s="24">
        <v>62</v>
      </c>
      <c r="D86" s="24">
        <v>43</v>
      </c>
      <c r="E86" s="24">
        <v>56</v>
      </c>
      <c r="F86" s="24">
        <v>31</v>
      </c>
      <c r="G86" s="24">
        <v>20</v>
      </c>
      <c r="H86" s="24">
        <v>34</v>
      </c>
      <c r="I86" s="24">
        <v>15</v>
      </c>
      <c r="J86" s="24">
        <v>6</v>
      </c>
      <c r="K86" s="24">
        <v>10</v>
      </c>
      <c r="L86" s="24">
        <v>15</v>
      </c>
      <c r="M86" s="24">
        <v>9</v>
      </c>
      <c r="N86" s="24">
        <v>4</v>
      </c>
      <c r="O86" s="24">
        <v>22</v>
      </c>
      <c r="P86" s="24">
        <v>23</v>
      </c>
      <c r="Q86" s="24">
        <v>5</v>
      </c>
      <c r="R86" s="24">
        <v>15</v>
      </c>
      <c r="S86" s="24">
        <v>4</v>
      </c>
    </row>
    <row r="87" spans="1:19">
      <c r="A87" s="23" t="s">
        <v>193</v>
      </c>
      <c r="B87" s="24">
        <v>10</v>
      </c>
      <c r="C87" s="24">
        <v>7</v>
      </c>
      <c r="D87" s="24">
        <v>5</v>
      </c>
      <c r="E87" s="24">
        <v>5</v>
      </c>
      <c r="F87" s="24">
        <v>5</v>
      </c>
      <c r="G87" s="24">
        <v>1</v>
      </c>
      <c r="H87" s="24">
        <v>3</v>
      </c>
      <c r="I87" s="24">
        <v>2</v>
      </c>
      <c r="J87" s="24">
        <v>3</v>
      </c>
      <c r="K87" s="24">
        <v>1</v>
      </c>
      <c r="L87" s="24">
        <v>1</v>
      </c>
      <c r="M87" s="24">
        <v>1</v>
      </c>
      <c r="N87" s="24">
        <v>1</v>
      </c>
      <c r="O87" s="24">
        <v>1</v>
      </c>
      <c r="P87" s="24">
        <v>1</v>
      </c>
      <c r="Q87" s="24">
        <v>1</v>
      </c>
      <c r="R87" s="24">
        <v>3</v>
      </c>
      <c r="S87" s="24">
        <v>0</v>
      </c>
    </row>
    <row r="88" spans="1:19">
      <c r="A88" s="23" t="s">
        <v>152</v>
      </c>
      <c r="B88" s="24">
        <v>39</v>
      </c>
      <c r="C88" s="24">
        <v>20</v>
      </c>
      <c r="D88" s="24">
        <v>21</v>
      </c>
      <c r="E88" s="24">
        <v>17</v>
      </c>
      <c r="F88" s="24">
        <v>8</v>
      </c>
      <c r="G88" s="24">
        <v>9</v>
      </c>
      <c r="H88" s="24">
        <v>10</v>
      </c>
      <c r="I88" s="24">
        <v>5</v>
      </c>
      <c r="J88" s="24">
        <v>2</v>
      </c>
      <c r="K88" s="24">
        <v>5</v>
      </c>
      <c r="L88" s="24">
        <v>1</v>
      </c>
      <c r="M88" s="24">
        <v>2</v>
      </c>
      <c r="N88" s="24">
        <v>5</v>
      </c>
      <c r="O88" s="24">
        <v>6</v>
      </c>
      <c r="P88" s="24">
        <v>8</v>
      </c>
      <c r="Q88" s="24">
        <v>2</v>
      </c>
      <c r="R88" s="24">
        <v>6</v>
      </c>
      <c r="S88" s="24">
        <v>0</v>
      </c>
    </row>
    <row r="89" spans="1:19">
      <c r="A89" s="23" t="s">
        <v>128</v>
      </c>
      <c r="B89" s="24">
        <v>24</v>
      </c>
      <c r="C89" s="24">
        <v>8</v>
      </c>
      <c r="D89" s="24">
        <v>8</v>
      </c>
      <c r="E89" s="24">
        <v>5</v>
      </c>
      <c r="F89" s="24">
        <v>5</v>
      </c>
      <c r="G89" s="24">
        <v>2</v>
      </c>
      <c r="H89" s="24">
        <v>3</v>
      </c>
      <c r="I89" s="24">
        <v>2</v>
      </c>
      <c r="J89" s="24">
        <v>2</v>
      </c>
      <c r="K89" s="24">
        <v>3</v>
      </c>
      <c r="L89" s="24">
        <v>2</v>
      </c>
      <c r="M89" s="24">
        <v>2</v>
      </c>
      <c r="N89" s="24">
        <v>0</v>
      </c>
      <c r="O89" s="24">
        <v>3</v>
      </c>
      <c r="P89" s="24">
        <v>3</v>
      </c>
      <c r="Q89" s="24">
        <v>0</v>
      </c>
      <c r="R89" s="24">
        <v>7</v>
      </c>
      <c r="S89" s="24">
        <v>2</v>
      </c>
    </row>
    <row r="90" spans="1:19">
      <c r="A90" s="8" t="s">
        <v>194</v>
      </c>
      <c r="B90" s="8"/>
      <c r="C90" s="8"/>
      <c r="D90" s="8"/>
      <c r="E90" s="8"/>
      <c r="F90" s="8"/>
      <c r="G90" s="8"/>
      <c r="H90" s="8"/>
      <c r="I90" s="8"/>
      <c r="J90" s="8"/>
      <c r="K90" s="8"/>
      <c r="L90" s="8"/>
      <c r="M90" s="8"/>
      <c r="N90" s="8"/>
      <c r="O90" s="8"/>
      <c r="P90" s="8"/>
      <c r="Q90" s="8"/>
      <c r="R90" s="8"/>
      <c r="S90" s="8"/>
    </row>
    <row r="91" spans="1:19">
      <c r="A91" s="23" t="s">
        <v>195</v>
      </c>
      <c r="B91" s="24">
        <v>1341</v>
      </c>
      <c r="C91" s="24">
        <v>768</v>
      </c>
      <c r="D91" s="24">
        <v>679</v>
      </c>
      <c r="E91" s="24">
        <v>590</v>
      </c>
      <c r="F91" s="24">
        <v>383</v>
      </c>
      <c r="G91" s="24">
        <v>218</v>
      </c>
      <c r="H91" s="24">
        <v>224</v>
      </c>
      <c r="I91" s="24">
        <v>344</v>
      </c>
      <c r="J91" s="24">
        <v>120</v>
      </c>
      <c r="K91" s="24">
        <v>117</v>
      </c>
      <c r="L91" s="24">
        <v>156</v>
      </c>
      <c r="M91" s="24">
        <v>187</v>
      </c>
      <c r="N91" s="24">
        <v>202</v>
      </c>
      <c r="O91" s="24">
        <v>447</v>
      </c>
      <c r="P91" s="24">
        <v>482</v>
      </c>
      <c r="Q91" s="24">
        <v>26</v>
      </c>
      <c r="R91" s="24">
        <v>108</v>
      </c>
      <c r="S91" s="24">
        <v>22</v>
      </c>
    </row>
    <row r="92" spans="1:19">
      <c r="A92" s="23" t="s">
        <v>196</v>
      </c>
      <c r="B92" s="24">
        <v>523</v>
      </c>
      <c r="C92" s="24">
        <v>288</v>
      </c>
      <c r="D92" s="24">
        <v>236</v>
      </c>
      <c r="E92" s="24">
        <v>235</v>
      </c>
      <c r="F92" s="24">
        <v>135</v>
      </c>
      <c r="G92" s="24">
        <v>93</v>
      </c>
      <c r="H92" s="24">
        <v>81</v>
      </c>
      <c r="I92" s="24">
        <v>130</v>
      </c>
      <c r="J92" s="24">
        <v>50</v>
      </c>
      <c r="K92" s="24">
        <v>47</v>
      </c>
      <c r="L92" s="24">
        <v>52</v>
      </c>
      <c r="M92" s="24">
        <v>66</v>
      </c>
      <c r="N92" s="24">
        <v>72</v>
      </c>
      <c r="O92" s="24">
        <v>161</v>
      </c>
      <c r="P92" s="24">
        <v>182</v>
      </c>
      <c r="Q92" s="24">
        <v>10</v>
      </c>
      <c r="R92" s="24">
        <v>49</v>
      </c>
      <c r="S92" s="24">
        <v>6</v>
      </c>
    </row>
    <row r="93" spans="1:19">
      <c r="A93" s="23" t="s">
        <v>197</v>
      </c>
      <c r="B93" s="24">
        <v>116</v>
      </c>
      <c r="C93" s="24">
        <v>64</v>
      </c>
      <c r="D93" s="24">
        <v>45</v>
      </c>
      <c r="E93" s="24">
        <v>45</v>
      </c>
      <c r="F93" s="24">
        <v>38</v>
      </c>
      <c r="G93" s="24">
        <v>23</v>
      </c>
      <c r="H93" s="24">
        <v>24</v>
      </c>
      <c r="I93" s="24">
        <v>29</v>
      </c>
      <c r="J93" s="24">
        <v>13</v>
      </c>
      <c r="K93" s="24">
        <v>14</v>
      </c>
      <c r="L93" s="24">
        <v>17</v>
      </c>
      <c r="M93" s="24">
        <v>17</v>
      </c>
      <c r="N93" s="24">
        <v>17</v>
      </c>
      <c r="O93" s="24">
        <v>38</v>
      </c>
      <c r="P93" s="24">
        <v>42</v>
      </c>
      <c r="Q93" s="24">
        <v>3</v>
      </c>
      <c r="R93" s="24">
        <v>7</v>
      </c>
      <c r="S93" s="24">
        <v>2</v>
      </c>
    </row>
    <row r="94" spans="1:19">
      <c r="A94" s="23" t="s">
        <v>198</v>
      </c>
      <c r="B94" s="24">
        <v>25</v>
      </c>
      <c r="C94" s="24">
        <v>17</v>
      </c>
      <c r="D94" s="24">
        <v>12</v>
      </c>
      <c r="E94" s="24">
        <v>8</v>
      </c>
      <c r="F94" s="24">
        <v>5</v>
      </c>
      <c r="G94" s="24">
        <v>3</v>
      </c>
      <c r="H94" s="24">
        <v>4</v>
      </c>
      <c r="I94" s="24">
        <v>8</v>
      </c>
      <c r="J94" s="24">
        <v>2</v>
      </c>
      <c r="K94" s="24">
        <v>2</v>
      </c>
      <c r="L94" s="24">
        <v>3</v>
      </c>
      <c r="M94" s="24">
        <v>1</v>
      </c>
      <c r="N94" s="24">
        <v>3</v>
      </c>
      <c r="O94" s="24">
        <v>9</v>
      </c>
      <c r="P94" s="24">
        <v>10</v>
      </c>
      <c r="Q94" s="24">
        <v>2</v>
      </c>
      <c r="R94" s="24">
        <v>3</v>
      </c>
      <c r="S94" s="24">
        <v>0</v>
      </c>
    </row>
    <row r="95" spans="1:19">
      <c r="A95" s="23" t="s">
        <v>199</v>
      </c>
      <c r="B95" s="24">
        <v>68</v>
      </c>
      <c r="C95" s="24">
        <v>40</v>
      </c>
      <c r="D95" s="24">
        <v>36</v>
      </c>
      <c r="E95" s="24">
        <v>34</v>
      </c>
      <c r="F95" s="24">
        <v>19</v>
      </c>
      <c r="G95" s="24">
        <v>18</v>
      </c>
      <c r="H95" s="24">
        <v>9</v>
      </c>
      <c r="I95" s="24">
        <v>13</v>
      </c>
      <c r="J95" s="24">
        <v>5</v>
      </c>
      <c r="K95" s="24">
        <v>5</v>
      </c>
      <c r="L95" s="24">
        <v>11</v>
      </c>
      <c r="M95" s="24">
        <v>12</v>
      </c>
      <c r="N95" s="24">
        <v>15</v>
      </c>
      <c r="O95" s="24">
        <v>21</v>
      </c>
      <c r="P95" s="24">
        <v>22</v>
      </c>
      <c r="Q95" s="24">
        <v>1</v>
      </c>
      <c r="R95" s="24">
        <v>3</v>
      </c>
      <c r="S95" s="24">
        <v>0</v>
      </c>
    </row>
    <row r="96" spans="1:19">
      <c r="A96" s="23" t="s">
        <v>200</v>
      </c>
      <c r="B96" s="24">
        <v>1248</v>
      </c>
      <c r="C96" s="24">
        <v>695</v>
      </c>
      <c r="D96" s="24">
        <v>614</v>
      </c>
      <c r="E96" s="24">
        <v>580</v>
      </c>
      <c r="F96" s="24">
        <v>364</v>
      </c>
      <c r="G96" s="24">
        <v>221</v>
      </c>
      <c r="H96" s="24">
        <v>158</v>
      </c>
      <c r="I96" s="24">
        <v>300</v>
      </c>
      <c r="J96" s="24">
        <v>103</v>
      </c>
      <c r="K96" s="24">
        <v>120</v>
      </c>
      <c r="L96" s="24">
        <v>150</v>
      </c>
      <c r="M96" s="24">
        <v>165</v>
      </c>
      <c r="N96" s="24">
        <v>193</v>
      </c>
      <c r="O96" s="24">
        <v>423</v>
      </c>
      <c r="P96" s="24">
        <v>405</v>
      </c>
      <c r="Q96" s="24">
        <v>33</v>
      </c>
      <c r="R96" s="24">
        <v>92</v>
      </c>
      <c r="S96" s="24">
        <v>15</v>
      </c>
    </row>
    <row r="97" spans="1:19">
      <c r="A97" s="23" t="s">
        <v>201</v>
      </c>
      <c r="B97" s="24">
        <v>725</v>
      </c>
      <c r="C97" s="24">
        <v>444</v>
      </c>
      <c r="D97" s="24">
        <v>396</v>
      </c>
      <c r="E97" s="24">
        <v>321</v>
      </c>
      <c r="F97" s="24">
        <v>216</v>
      </c>
      <c r="G97" s="24">
        <v>74</v>
      </c>
      <c r="H97" s="24">
        <v>98</v>
      </c>
      <c r="I97" s="24">
        <v>188</v>
      </c>
      <c r="J97" s="24">
        <v>64</v>
      </c>
      <c r="K97" s="24">
        <v>55</v>
      </c>
      <c r="L97" s="24">
        <v>60</v>
      </c>
      <c r="M97" s="24">
        <v>67</v>
      </c>
      <c r="N97" s="24">
        <v>100</v>
      </c>
      <c r="O97" s="24">
        <v>250</v>
      </c>
      <c r="P97" s="24">
        <v>254</v>
      </c>
      <c r="Q97" s="24">
        <v>15</v>
      </c>
      <c r="R97" s="24">
        <v>49</v>
      </c>
      <c r="S97" s="24">
        <v>11</v>
      </c>
    </row>
    <row r="98" spans="1:19">
      <c r="A98" s="23" t="s">
        <v>202</v>
      </c>
      <c r="B98" s="24">
        <v>550</v>
      </c>
      <c r="C98" s="24">
        <v>320</v>
      </c>
      <c r="D98" s="24">
        <v>288</v>
      </c>
      <c r="E98" s="24">
        <v>241</v>
      </c>
      <c r="F98" s="24">
        <v>162</v>
      </c>
      <c r="G98" s="24">
        <v>87</v>
      </c>
      <c r="H98" s="24">
        <v>99</v>
      </c>
      <c r="I98" s="24">
        <v>151</v>
      </c>
      <c r="J98" s="24">
        <v>52</v>
      </c>
      <c r="K98" s="24">
        <v>56</v>
      </c>
      <c r="L98" s="24">
        <v>53</v>
      </c>
      <c r="M98" s="24">
        <v>73</v>
      </c>
      <c r="N98" s="24">
        <v>78</v>
      </c>
      <c r="O98" s="24">
        <v>187</v>
      </c>
      <c r="P98" s="24">
        <v>198</v>
      </c>
      <c r="Q98" s="24">
        <v>11</v>
      </c>
      <c r="R98" s="24">
        <v>39</v>
      </c>
      <c r="S98" s="24">
        <v>11</v>
      </c>
    </row>
    <row r="99" spans="1:19">
      <c r="A99" s="23" t="s">
        <v>203</v>
      </c>
      <c r="B99" s="24">
        <v>563</v>
      </c>
      <c r="C99" s="24">
        <v>344</v>
      </c>
      <c r="D99" s="24">
        <v>304</v>
      </c>
      <c r="E99" s="24">
        <v>254</v>
      </c>
      <c r="F99" s="24">
        <v>161</v>
      </c>
      <c r="G99" s="24">
        <v>108</v>
      </c>
      <c r="H99" s="24">
        <v>123</v>
      </c>
      <c r="I99" s="24">
        <v>158</v>
      </c>
      <c r="J99" s="24">
        <v>48</v>
      </c>
      <c r="K99" s="24">
        <v>56</v>
      </c>
      <c r="L99" s="24">
        <v>66</v>
      </c>
      <c r="M99" s="24">
        <v>95</v>
      </c>
      <c r="N99" s="24">
        <v>89</v>
      </c>
      <c r="O99" s="24">
        <v>195</v>
      </c>
      <c r="P99" s="24">
        <v>208</v>
      </c>
      <c r="Q99" s="24">
        <v>11</v>
      </c>
      <c r="R99" s="24">
        <v>36</v>
      </c>
      <c r="S99" s="24">
        <v>4</v>
      </c>
    </row>
    <row r="100" spans="1:19">
      <c r="A100" s="23" t="s">
        <v>204</v>
      </c>
      <c r="B100" s="24">
        <v>319</v>
      </c>
      <c r="C100" s="24">
        <v>190</v>
      </c>
      <c r="D100" s="24">
        <v>170</v>
      </c>
      <c r="E100" s="24">
        <v>140</v>
      </c>
      <c r="F100" s="24">
        <v>110</v>
      </c>
      <c r="G100" s="24">
        <v>40</v>
      </c>
      <c r="H100" s="24">
        <v>57</v>
      </c>
      <c r="I100" s="24">
        <v>107</v>
      </c>
      <c r="J100" s="24">
        <v>37</v>
      </c>
      <c r="K100" s="24">
        <v>33</v>
      </c>
      <c r="L100" s="24">
        <v>31</v>
      </c>
      <c r="M100" s="24">
        <v>35</v>
      </c>
      <c r="N100" s="24">
        <v>46</v>
      </c>
      <c r="O100" s="24">
        <v>114</v>
      </c>
      <c r="P100" s="24">
        <v>120</v>
      </c>
      <c r="Q100" s="24">
        <v>12</v>
      </c>
      <c r="R100" s="24">
        <v>21</v>
      </c>
      <c r="S100" s="24">
        <v>3</v>
      </c>
    </row>
    <row r="101" spans="1:19">
      <c r="A101" s="23" t="s">
        <v>205</v>
      </c>
      <c r="B101" s="24">
        <v>6</v>
      </c>
      <c r="C101" s="24">
        <v>3</v>
      </c>
      <c r="D101" s="24">
        <v>2</v>
      </c>
      <c r="E101" s="24">
        <v>4</v>
      </c>
      <c r="F101" s="24">
        <v>2</v>
      </c>
      <c r="G101" s="24">
        <v>2</v>
      </c>
      <c r="H101" s="24">
        <v>0</v>
      </c>
      <c r="I101" s="24">
        <v>1</v>
      </c>
      <c r="J101" s="24">
        <v>1</v>
      </c>
      <c r="K101" s="24">
        <v>2</v>
      </c>
      <c r="L101" s="24">
        <v>1</v>
      </c>
      <c r="M101" s="24">
        <v>1</v>
      </c>
      <c r="N101" s="24">
        <v>1</v>
      </c>
      <c r="O101" s="24">
        <v>1</v>
      </c>
      <c r="P101" s="24">
        <v>1</v>
      </c>
      <c r="Q101" s="24">
        <v>0</v>
      </c>
      <c r="R101" s="24">
        <v>1</v>
      </c>
      <c r="S101" s="24">
        <v>1</v>
      </c>
    </row>
    <row r="102" spans="1:19">
      <c r="A102" s="23" t="s">
        <v>206</v>
      </c>
      <c r="B102" s="24">
        <v>42</v>
      </c>
      <c r="C102" s="24">
        <v>33</v>
      </c>
      <c r="D102" s="24">
        <v>22</v>
      </c>
      <c r="E102" s="24">
        <v>17</v>
      </c>
      <c r="F102" s="24">
        <v>13</v>
      </c>
      <c r="G102" s="24">
        <v>0</v>
      </c>
      <c r="H102" s="24">
        <v>4</v>
      </c>
      <c r="I102" s="24">
        <v>8</v>
      </c>
      <c r="J102" s="24">
        <v>3</v>
      </c>
      <c r="K102" s="24">
        <v>2</v>
      </c>
      <c r="L102" s="24">
        <v>1</v>
      </c>
      <c r="M102" s="24">
        <v>0</v>
      </c>
      <c r="N102" s="24">
        <v>1</v>
      </c>
      <c r="O102" s="24">
        <v>4</v>
      </c>
      <c r="P102" s="24">
        <v>7</v>
      </c>
      <c r="Q102" s="24">
        <v>3</v>
      </c>
      <c r="R102" s="24">
        <v>2</v>
      </c>
      <c r="S102" s="24">
        <v>1</v>
      </c>
    </row>
    <row r="103" spans="1:19">
      <c r="A103" s="23" t="s">
        <v>152</v>
      </c>
      <c r="B103" s="24">
        <v>39</v>
      </c>
      <c r="C103" s="24">
        <v>18</v>
      </c>
      <c r="D103" s="24">
        <v>17</v>
      </c>
      <c r="E103" s="24">
        <v>17</v>
      </c>
      <c r="F103" s="24">
        <v>12</v>
      </c>
      <c r="G103" s="24">
        <v>4</v>
      </c>
      <c r="H103" s="24">
        <v>4</v>
      </c>
      <c r="I103" s="24">
        <v>14</v>
      </c>
      <c r="J103" s="24">
        <v>3</v>
      </c>
      <c r="K103" s="24">
        <v>5</v>
      </c>
      <c r="L103" s="24">
        <v>2</v>
      </c>
      <c r="M103" s="24">
        <v>1</v>
      </c>
      <c r="N103" s="24">
        <v>5</v>
      </c>
      <c r="O103" s="24">
        <v>11</v>
      </c>
      <c r="P103" s="24">
        <v>12</v>
      </c>
      <c r="Q103" s="24">
        <v>4</v>
      </c>
      <c r="R103" s="24">
        <v>5</v>
      </c>
      <c r="S103" s="24">
        <v>0</v>
      </c>
    </row>
    <row r="104" spans="1:19">
      <c r="A104" s="23" t="s">
        <v>128</v>
      </c>
      <c r="B104" s="24">
        <v>193</v>
      </c>
      <c r="C104" s="24">
        <v>104</v>
      </c>
      <c r="D104" s="24">
        <v>88</v>
      </c>
      <c r="E104" s="24">
        <v>72</v>
      </c>
      <c r="F104" s="24">
        <v>41</v>
      </c>
      <c r="G104" s="24">
        <v>29</v>
      </c>
      <c r="H104" s="24">
        <v>35</v>
      </c>
      <c r="I104" s="24">
        <v>34</v>
      </c>
      <c r="J104" s="24">
        <v>12</v>
      </c>
      <c r="K104" s="24">
        <v>31</v>
      </c>
      <c r="L104" s="24">
        <v>21</v>
      </c>
      <c r="M104" s="24">
        <v>21</v>
      </c>
      <c r="N104" s="24">
        <v>21</v>
      </c>
      <c r="O104" s="24">
        <v>47</v>
      </c>
      <c r="P104" s="24">
        <v>47</v>
      </c>
      <c r="Q104" s="24">
        <v>7</v>
      </c>
      <c r="R104" s="24">
        <v>25</v>
      </c>
      <c r="S104" s="24">
        <v>7</v>
      </c>
    </row>
    <row r="105" spans="1:19">
      <c r="A105" s="8" t="s">
        <v>207</v>
      </c>
      <c r="B105" s="8"/>
      <c r="C105" s="8"/>
      <c r="D105" s="8"/>
      <c r="E105" s="8"/>
      <c r="F105" s="8"/>
      <c r="G105" s="8"/>
      <c r="H105" s="8"/>
      <c r="I105" s="8"/>
      <c r="J105" s="8"/>
      <c r="K105" s="8"/>
      <c r="L105" s="8"/>
      <c r="M105" s="8"/>
      <c r="N105" s="8"/>
      <c r="O105" s="8"/>
      <c r="P105" s="8"/>
      <c r="Q105" s="8"/>
      <c r="R105" s="8"/>
      <c r="S105" s="8"/>
    </row>
    <row r="106" spans="1:19">
      <c r="A106" s="23" t="s">
        <v>208</v>
      </c>
      <c r="B106" s="24">
        <v>1480</v>
      </c>
      <c r="C106" s="24">
        <v>1480</v>
      </c>
      <c r="D106" s="24">
        <v>1043</v>
      </c>
      <c r="E106" s="24">
        <v>787</v>
      </c>
      <c r="F106" s="24">
        <v>526</v>
      </c>
      <c r="G106" s="24">
        <v>240</v>
      </c>
      <c r="H106" s="24">
        <v>285</v>
      </c>
      <c r="I106" s="24">
        <v>402</v>
      </c>
      <c r="J106" s="24">
        <v>166</v>
      </c>
      <c r="K106" s="24">
        <v>162</v>
      </c>
      <c r="L106" s="24">
        <v>180</v>
      </c>
      <c r="M106" s="24">
        <v>194</v>
      </c>
      <c r="N106" s="24">
        <v>220</v>
      </c>
      <c r="O106" s="24">
        <v>506</v>
      </c>
      <c r="P106" s="24">
        <v>551</v>
      </c>
      <c r="Q106" s="24">
        <v>30</v>
      </c>
      <c r="R106" s="24">
        <v>0</v>
      </c>
      <c r="S106" s="24">
        <v>0</v>
      </c>
    </row>
    <row r="107" spans="1:19">
      <c r="A107" s="23" t="s">
        <v>209</v>
      </c>
      <c r="B107" s="24">
        <v>1280</v>
      </c>
      <c r="C107" s="24">
        <v>1043</v>
      </c>
      <c r="D107" s="24">
        <v>1280</v>
      </c>
      <c r="E107" s="24">
        <v>722</v>
      </c>
      <c r="F107" s="24">
        <v>474</v>
      </c>
      <c r="G107" s="24">
        <v>191</v>
      </c>
      <c r="H107" s="24">
        <v>244</v>
      </c>
      <c r="I107" s="24">
        <v>377</v>
      </c>
      <c r="J107" s="24">
        <v>151</v>
      </c>
      <c r="K107" s="24">
        <v>152</v>
      </c>
      <c r="L107" s="24">
        <v>149</v>
      </c>
      <c r="M107" s="24">
        <v>163</v>
      </c>
      <c r="N107" s="24">
        <v>208</v>
      </c>
      <c r="O107" s="24">
        <v>455</v>
      </c>
      <c r="P107" s="24">
        <v>513</v>
      </c>
      <c r="Q107" s="24">
        <v>28</v>
      </c>
      <c r="R107" s="24">
        <v>0</v>
      </c>
      <c r="S107" s="24">
        <v>0</v>
      </c>
    </row>
    <row r="108" spans="1:19">
      <c r="A108" s="23" t="s">
        <v>210</v>
      </c>
      <c r="B108" s="24">
        <v>1167</v>
      </c>
      <c r="C108" s="24">
        <v>787</v>
      </c>
      <c r="D108" s="24">
        <v>722</v>
      </c>
      <c r="E108" s="24">
        <v>1167</v>
      </c>
      <c r="F108" s="24">
        <v>388</v>
      </c>
      <c r="G108" s="24">
        <v>228</v>
      </c>
      <c r="H108" s="24">
        <v>242</v>
      </c>
      <c r="I108" s="24">
        <v>308</v>
      </c>
      <c r="J108" s="24">
        <v>137</v>
      </c>
      <c r="K108" s="24">
        <v>183</v>
      </c>
      <c r="L108" s="24">
        <v>149</v>
      </c>
      <c r="M108" s="24">
        <v>145</v>
      </c>
      <c r="N108" s="24">
        <v>177</v>
      </c>
      <c r="O108" s="24">
        <v>403</v>
      </c>
      <c r="P108" s="24">
        <v>427</v>
      </c>
      <c r="Q108" s="24">
        <v>31</v>
      </c>
      <c r="R108" s="24">
        <v>0</v>
      </c>
      <c r="S108" s="24">
        <v>0</v>
      </c>
    </row>
    <row r="109" spans="1:19">
      <c r="A109" s="23" t="s">
        <v>211</v>
      </c>
      <c r="B109" s="24">
        <v>715</v>
      </c>
      <c r="C109" s="24">
        <v>526</v>
      </c>
      <c r="D109" s="24">
        <v>474</v>
      </c>
      <c r="E109" s="24">
        <v>388</v>
      </c>
      <c r="F109" s="24">
        <v>715</v>
      </c>
      <c r="G109" s="24">
        <v>138</v>
      </c>
      <c r="H109" s="24">
        <v>178</v>
      </c>
      <c r="I109" s="24">
        <v>274</v>
      </c>
      <c r="J109" s="24">
        <v>135</v>
      </c>
      <c r="K109" s="24">
        <v>115</v>
      </c>
      <c r="L109" s="24">
        <v>133</v>
      </c>
      <c r="M109" s="24">
        <v>130</v>
      </c>
      <c r="N109" s="24">
        <v>131</v>
      </c>
      <c r="O109" s="24">
        <v>331</v>
      </c>
      <c r="P109" s="24">
        <v>323</v>
      </c>
      <c r="Q109" s="24">
        <v>19</v>
      </c>
      <c r="R109" s="24">
        <v>0</v>
      </c>
      <c r="S109" s="24">
        <v>0</v>
      </c>
    </row>
    <row r="110" spans="1:19">
      <c r="A110" s="23" t="s">
        <v>212</v>
      </c>
      <c r="B110" s="24">
        <v>387</v>
      </c>
      <c r="C110" s="24">
        <v>240</v>
      </c>
      <c r="D110" s="24">
        <v>191</v>
      </c>
      <c r="E110" s="24">
        <v>228</v>
      </c>
      <c r="F110" s="24">
        <v>138</v>
      </c>
      <c r="G110" s="24">
        <v>387</v>
      </c>
      <c r="H110" s="24">
        <v>125</v>
      </c>
      <c r="I110" s="24">
        <v>116</v>
      </c>
      <c r="J110" s="24">
        <v>66</v>
      </c>
      <c r="K110" s="24">
        <v>83</v>
      </c>
      <c r="L110" s="24">
        <v>103</v>
      </c>
      <c r="M110" s="24">
        <v>96</v>
      </c>
      <c r="N110" s="24">
        <v>73</v>
      </c>
      <c r="O110" s="24">
        <v>157</v>
      </c>
      <c r="P110" s="24">
        <v>131</v>
      </c>
      <c r="Q110" s="24">
        <v>10</v>
      </c>
      <c r="R110" s="24">
        <v>0</v>
      </c>
      <c r="S110" s="24">
        <v>0</v>
      </c>
    </row>
    <row r="111" spans="1:19">
      <c r="A111" s="23" t="s">
        <v>213</v>
      </c>
      <c r="B111" s="24">
        <v>404</v>
      </c>
      <c r="C111" s="24">
        <v>285</v>
      </c>
      <c r="D111" s="24">
        <v>244</v>
      </c>
      <c r="E111" s="24">
        <v>242</v>
      </c>
      <c r="F111" s="24">
        <v>178</v>
      </c>
      <c r="G111" s="24">
        <v>125</v>
      </c>
      <c r="H111" s="24">
        <v>404</v>
      </c>
      <c r="I111" s="24">
        <v>126</v>
      </c>
      <c r="J111" s="24">
        <v>80</v>
      </c>
      <c r="K111" s="24">
        <v>84</v>
      </c>
      <c r="L111" s="24">
        <v>81</v>
      </c>
      <c r="M111" s="24">
        <v>79</v>
      </c>
      <c r="N111" s="24">
        <v>75</v>
      </c>
      <c r="O111" s="24">
        <v>156</v>
      </c>
      <c r="P111" s="24">
        <v>164</v>
      </c>
      <c r="Q111" s="24">
        <v>16</v>
      </c>
      <c r="R111" s="24">
        <v>0</v>
      </c>
      <c r="S111" s="24">
        <v>0</v>
      </c>
    </row>
    <row r="112" spans="1:19">
      <c r="A112" s="23" t="s">
        <v>214</v>
      </c>
      <c r="B112" s="24">
        <v>595</v>
      </c>
      <c r="C112" s="24">
        <v>402</v>
      </c>
      <c r="D112" s="24">
        <v>377</v>
      </c>
      <c r="E112" s="24">
        <v>308</v>
      </c>
      <c r="F112" s="24">
        <v>274</v>
      </c>
      <c r="G112" s="24">
        <v>116</v>
      </c>
      <c r="H112" s="24">
        <v>126</v>
      </c>
      <c r="I112" s="24">
        <v>595</v>
      </c>
      <c r="J112" s="24">
        <v>134</v>
      </c>
      <c r="K112" s="24">
        <v>109</v>
      </c>
      <c r="L112" s="24">
        <v>99</v>
      </c>
      <c r="M112" s="24">
        <v>104</v>
      </c>
      <c r="N112" s="24">
        <v>123</v>
      </c>
      <c r="O112" s="24">
        <v>283</v>
      </c>
      <c r="P112" s="24">
        <v>360</v>
      </c>
      <c r="Q112" s="24">
        <v>16</v>
      </c>
      <c r="R112" s="24">
        <v>0</v>
      </c>
      <c r="S112" s="24">
        <v>0</v>
      </c>
    </row>
    <row r="113" spans="1:19">
      <c r="A113" s="23" t="s">
        <v>215</v>
      </c>
      <c r="B113" s="24">
        <v>215</v>
      </c>
      <c r="C113" s="24">
        <v>166</v>
      </c>
      <c r="D113" s="24">
        <v>151</v>
      </c>
      <c r="E113" s="24">
        <v>137</v>
      </c>
      <c r="F113" s="24">
        <v>135</v>
      </c>
      <c r="G113" s="24">
        <v>66</v>
      </c>
      <c r="H113" s="24">
        <v>80</v>
      </c>
      <c r="I113" s="24">
        <v>134</v>
      </c>
      <c r="J113" s="24">
        <v>215</v>
      </c>
      <c r="K113" s="24">
        <v>59</v>
      </c>
      <c r="L113" s="24">
        <v>71</v>
      </c>
      <c r="M113" s="24">
        <v>57</v>
      </c>
      <c r="N113" s="24">
        <v>65</v>
      </c>
      <c r="O113" s="24">
        <v>128</v>
      </c>
      <c r="P113" s="24">
        <v>135</v>
      </c>
      <c r="Q113" s="24">
        <v>6</v>
      </c>
      <c r="R113" s="24">
        <v>0</v>
      </c>
      <c r="S113" s="24">
        <v>0</v>
      </c>
    </row>
    <row r="114" spans="1:19">
      <c r="A114" s="23" t="s">
        <v>216</v>
      </c>
      <c r="B114" s="24">
        <v>248</v>
      </c>
      <c r="C114" s="24">
        <v>162</v>
      </c>
      <c r="D114" s="24">
        <v>152</v>
      </c>
      <c r="E114" s="24">
        <v>183</v>
      </c>
      <c r="F114" s="24">
        <v>115</v>
      </c>
      <c r="G114" s="24">
        <v>83</v>
      </c>
      <c r="H114" s="24">
        <v>84</v>
      </c>
      <c r="I114" s="24">
        <v>109</v>
      </c>
      <c r="J114" s="24">
        <v>59</v>
      </c>
      <c r="K114" s="24">
        <v>248</v>
      </c>
      <c r="L114" s="24">
        <v>62</v>
      </c>
      <c r="M114" s="24">
        <v>56</v>
      </c>
      <c r="N114" s="24">
        <v>57</v>
      </c>
      <c r="O114" s="24">
        <v>109</v>
      </c>
      <c r="P114" s="24">
        <v>111</v>
      </c>
      <c r="Q114" s="24">
        <v>15</v>
      </c>
      <c r="R114" s="24">
        <v>0</v>
      </c>
      <c r="S114" s="24">
        <v>0</v>
      </c>
    </row>
    <row r="115" spans="1:19">
      <c r="A115" s="23" t="s">
        <v>217</v>
      </c>
      <c r="B115" s="24">
        <v>255</v>
      </c>
      <c r="C115" s="24">
        <v>180</v>
      </c>
      <c r="D115" s="24">
        <v>149</v>
      </c>
      <c r="E115" s="24">
        <v>149</v>
      </c>
      <c r="F115" s="24">
        <v>133</v>
      </c>
      <c r="G115" s="24">
        <v>103</v>
      </c>
      <c r="H115" s="24">
        <v>81</v>
      </c>
      <c r="I115" s="24">
        <v>99</v>
      </c>
      <c r="J115" s="24">
        <v>71</v>
      </c>
      <c r="K115" s="24">
        <v>62</v>
      </c>
      <c r="L115" s="24">
        <v>255</v>
      </c>
      <c r="M115" s="24">
        <v>97</v>
      </c>
      <c r="N115" s="24">
        <v>72</v>
      </c>
      <c r="O115" s="24">
        <v>134</v>
      </c>
      <c r="P115" s="24">
        <v>131</v>
      </c>
      <c r="Q115" s="24">
        <v>8</v>
      </c>
      <c r="R115" s="24">
        <v>0</v>
      </c>
      <c r="S115" s="24">
        <v>0</v>
      </c>
    </row>
    <row r="116" spans="1:19">
      <c r="A116" s="23" t="s">
        <v>218</v>
      </c>
      <c r="B116" s="24">
        <v>291</v>
      </c>
      <c r="C116" s="24">
        <v>194</v>
      </c>
      <c r="D116" s="24">
        <v>163</v>
      </c>
      <c r="E116" s="24">
        <v>145</v>
      </c>
      <c r="F116" s="24">
        <v>130</v>
      </c>
      <c r="G116" s="24">
        <v>96</v>
      </c>
      <c r="H116" s="24">
        <v>79</v>
      </c>
      <c r="I116" s="24">
        <v>104</v>
      </c>
      <c r="J116" s="24">
        <v>57</v>
      </c>
      <c r="K116" s="24">
        <v>56</v>
      </c>
      <c r="L116" s="24">
        <v>97</v>
      </c>
      <c r="M116" s="24">
        <v>291</v>
      </c>
      <c r="N116" s="24">
        <v>80</v>
      </c>
      <c r="O116" s="24">
        <v>157</v>
      </c>
      <c r="P116" s="24">
        <v>150</v>
      </c>
      <c r="Q116" s="24">
        <v>7</v>
      </c>
      <c r="R116" s="24">
        <v>0</v>
      </c>
      <c r="S116" s="24">
        <v>0</v>
      </c>
    </row>
    <row r="117" spans="1:19">
      <c r="A117" s="23" t="s">
        <v>219</v>
      </c>
      <c r="B117" s="24">
        <v>338</v>
      </c>
      <c r="C117" s="24">
        <v>220</v>
      </c>
      <c r="D117" s="24">
        <v>208</v>
      </c>
      <c r="E117" s="24">
        <v>177</v>
      </c>
      <c r="F117" s="24">
        <v>131</v>
      </c>
      <c r="G117" s="24">
        <v>73</v>
      </c>
      <c r="H117" s="24">
        <v>75</v>
      </c>
      <c r="I117" s="24">
        <v>123</v>
      </c>
      <c r="J117" s="24">
        <v>65</v>
      </c>
      <c r="K117" s="24">
        <v>57</v>
      </c>
      <c r="L117" s="24">
        <v>72</v>
      </c>
      <c r="M117" s="24">
        <v>80</v>
      </c>
      <c r="N117" s="24">
        <v>338</v>
      </c>
      <c r="O117" s="24">
        <v>220</v>
      </c>
      <c r="P117" s="24">
        <v>173</v>
      </c>
      <c r="Q117" s="24">
        <v>11</v>
      </c>
      <c r="R117" s="24">
        <v>0</v>
      </c>
      <c r="S117" s="24">
        <v>0</v>
      </c>
    </row>
    <row r="118" spans="1:19">
      <c r="A118" s="23" t="s">
        <v>220</v>
      </c>
      <c r="B118" s="24">
        <v>812</v>
      </c>
      <c r="C118" s="24">
        <v>506</v>
      </c>
      <c r="D118" s="24">
        <v>455</v>
      </c>
      <c r="E118" s="24">
        <v>403</v>
      </c>
      <c r="F118" s="24">
        <v>331</v>
      </c>
      <c r="G118" s="24">
        <v>157</v>
      </c>
      <c r="H118" s="24">
        <v>156</v>
      </c>
      <c r="I118" s="24">
        <v>283</v>
      </c>
      <c r="J118" s="24">
        <v>128</v>
      </c>
      <c r="K118" s="24">
        <v>109</v>
      </c>
      <c r="L118" s="24">
        <v>134</v>
      </c>
      <c r="M118" s="24">
        <v>157</v>
      </c>
      <c r="N118" s="24">
        <v>220</v>
      </c>
      <c r="O118" s="24">
        <v>812</v>
      </c>
      <c r="P118" s="24">
        <v>396</v>
      </c>
      <c r="Q118" s="24">
        <v>18</v>
      </c>
      <c r="R118" s="24">
        <v>0</v>
      </c>
      <c r="S118" s="24">
        <v>0</v>
      </c>
    </row>
    <row r="119" spans="1:19">
      <c r="A119" s="23" t="s">
        <v>221</v>
      </c>
      <c r="B119" s="24">
        <v>816</v>
      </c>
      <c r="C119" s="24">
        <v>551</v>
      </c>
      <c r="D119" s="24">
        <v>513</v>
      </c>
      <c r="E119" s="24">
        <v>427</v>
      </c>
      <c r="F119" s="24">
        <v>323</v>
      </c>
      <c r="G119" s="24">
        <v>131</v>
      </c>
      <c r="H119" s="24">
        <v>164</v>
      </c>
      <c r="I119" s="24">
        <v>360</v>
      </c>
      <c r="J119" s="24">
        <v>135</v>
      </c>
      <c r="K119" s="24">
        <v>111</v>
      </c>
      <c r="L119" s="24">
        <v>131</v>
      </c>
      <c r="M119" s="24">
        <v>150</v>
      </c>
      <c r="N119" s="24">
        <v>173</v>
      </c>
      <c r="O119" s="24">
        <v>396</v>
      </c>
      <c r="P119" s="24">
        <v>816</v>
      </c>
      <c r="Q119" s="24">
        <v>15</v>
      </c>
      <c r="R119" s="24">
        <v>0</v>
      </c>
      <c r="S119" s="24">
        <v>0</v>
      </c>
    </row>
    <row r="120" spans="1:19">
      <c r="A120" s="23" t="s">
        <v>152</v>
      </c>
      <c r="B120" s="24">
        <v>69</v>
      </c>
      <c r="C120" s="24">
        <v>30</v>
      </c>
      <c r="D120" s="24">
        <v>28</v>
      </c>
      <c r="E120" s="24">
        <v>31</v>
      </c>
      <c r="F120" s="24">
        <v>19</v>
      </c>
      <c r="G120" s="24">
        <v>10</v>
      </c>
      <c r="H120" s="24">
        <v>16</v>
      </c>
      <c r="I120" s="24">
        <v>16</v>
      </c>
      <c r="J120" s="24">
        <v>6</v>
      </c>
      <c r="K120" s="24">
        <v>15</v>
      </c>
      <c r="L120" s="24">
        <v>8</v>
      </c>
      <c r="M120" s="24">
        <v>7</v>
      </c>
      <c r="N120" s="24">
        <v>11</v>
      </c>
      <c r="O120" s="24">
        <v>18</v>
      </c>
      <c r="P120" s="24">
        <v>15</v>
      </c>
      <c r="Q120" s="24">
        <v>69</v>
      </c>
      <c r="R120" s="24">
        <v>0</v>
      </c>
      <c r="S120" s="24">
        <v>0</v>
      </c>
    </row>
    <row r="121" spans="1:19">
      <c r="A121" s="23" t="s">
        <v>222</v>
      </c>
      <c r="B121" s="24">
        <v>246</v>
      </c>
      <c r="C121" s="24">
        <v>0</v>
      </c>
      <c r="D121" s="24">
        <v>0</v>
      </c>
      <c r="E121" s="24">
        <v>0</v>
      </c>
      <c r="F121" s="24">
        <v>0</v>
      </c>
      <c r="G121" s="24">
        <v>0</v>
      </c>
      <c r="H121" s="24">
        <v>0</v>
      </c>
      <c r="I121" s="24">
        <v>0</v>
      </c>
      <c r="J121" s="24">
        <v>0</v>
      </c>
      <c r="K121" s="24">
        <v>0</v>
      </c>
      <c r="L121" s="24">
        <v>0</v>
      </c>
      <c r="M121" s="24">
        <v>0</v>
      </c>
      <c r="N121" s="24">
        <v>0</v>
      </c>
      <c r="O121" s="24">
        <v>0</v>
      </c>
      <c r="P121" s="24">
        <v>0</v>
      </c>
      <c r="Q121" s="24">
        <v>0</v>
      </c>
      <c r="R121" s="24">
        <v>246</v>
      </c>
      <c r="S121" s="24">
        <v>0</v>
      </c>
    </row>
    <row r="122" spans="1:19">
      <c r="A122" s="26" t="s">
        <v>128</v>
      </c>
      <c r="B122" s="27">
        <v>47</v>
      </c>
      <c r="C122" s="27">
        <v>0</v>
      </c>
      <c r="D122" s="27">
        <v>0</v>
      </c>
      <c r="E122" s="27">
        <v>0</v>
      </c>
      <c r="F122" s="27">
        <v>0</v>
      </c>
      <c r="G122" s="27">
        <v>0</v>
      </c>
      <c r="H122" s="27">
        <v>0</v>
      </c>
      <c r="I122" s="27">
        <v>0</v>
      </c>
      <c r="J122" s="27">
        <v>0</v>
      </c>
      <c r="K122" s="27">
        <v>0</v>
      </c>
      <c r="L122" s="27">
        <v>0</v>
      </c>
      <c r="M122" s="27">
        <v>0</v>
      </c>
      <c r="N122" s="27">
        <v>0</v>
      </c>
      <c r="O122" s="27">
        <v>0</v>
      </c>
      <c r="P122" s="27">
        <v>0</v>
      </c>
      <c r="Q122" s="27">
        <v>0</v>
      </c>
      <c r="R122" s="27">
        <v>0</v>
      </c>
      <c r="S122" s="27">
        <v>47</v>
      </c>
    </row>
  </sheetData>
  <phoneticPr fontId="2"/>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4BB5C-3DAA-41E4-ADD3-ADDD57FF7C8E}">
  <sheetPr codeName="Sheet52"/>
  <dimension ref="A1:D123"/>
  <sheetViews>
    <sheetView workbookViewId="0"/>
  </sheetViews>
  <sheetFormatPr defaultRowHeight="12"/>
  <cols>
    <col min="1" max="1" width="52" style="13" bestFit="1" customWidth="1"/>
    <col min="2" max="256" width="7.625" style="13" customWidth="1"/>
    <col min="257" max="16384" width="9" style="13"/>
  </cols>
  <sheetData>
    <row r="1" spans="1:4">
      <c r="A1" s="12" t="s">
        <v>114</v>
      </c>
      <c r="B1" s="6"/>
    </row>
    <row r="2" spans="1:4">
      <c r="A2" s="18" t="str">
        <f xml:space="preserve"> HYPERLINK("#'目次'!B7","[1]")</f>
        <v>[1]</v>
      </c>
      <c r="B2" s="28" t="s">
        <v>565</v>
      </c>
    </row>
    <row r="3" spans="1:4">
      <c r="A3" s="6" t="s">
        <v>114</v>
      </c>
      <c r="B3" s="7" t="s">
        <v>115</v>
      </c>
    </row>
    <row r="4" spans="1:4">
      <c r="A4" s="6" t="s">
        <v>114</v>
      </c>
      <c r="B4" s="7" t="s">
        <v>116</v>
      </c>
    </row>
    <row r="5" spans="1:4">
      <c r="A5" s="6" t="s">
        <v>114</v>
      </c>
      <c r="B5" s="7" t="s">
        <v>117</v>
      </c>
    </row>
    <row r="6" spans="1:4" s="21" customFormat="1">
      <c r="A6" s="19" t="s">
        <v>114</v>
      </c>
      <c r="B6" s="20" t="s">
        <v>118</v>
      </c>
      <c r="C6" s="20" t="s">
        <v>119</v>
      </c>
      <c r="D6" s="20" t="s">
        <v>120</v>
      </c>
    </row>
    <row r="7" spans="1:4">
      <c r="A7" s="22" t="s">
        <v>121</v>
      </c>
      <c r="B7" s="9">
        <v>2677</v>
      </c>
      <c r="C7" s="14">
        <v>47.702652</v>
      </c>
      <c r="D7" s="14">
        <v>52.297348</v>
      </c>
    </row>
    <row r="8" spans="1:4">
      <c r="A8" s="8" t="s">
        <v>122</v>
      </c>
      <c r="B8" s="8"/>
      <c r="C8" s="8"/>
      <c r="D8" s="8"/>
    </row>
    <row r="9" spans="1:4">
      <c r="A9" s="23" t="s">
        <v>123</v>
      </c>
      <c r="B9" s="24">
        <v>380</v>
      </c>
      <c r="C9" s="25">
        <v>54.210526000000002</v>
      </c>
      <c r="D9" s="25">
        <v>45.789473999999998</v>
      </c>
    </row>
    <row r="10" spans="1:4">
      <c r="A10" s="23" t="s">
        <v>124</v>
      </c>
      <c r="B10" s="24">
        <v>489</v>
      </c>
      <c r="C10" s="25">
        <v>50.920245000000001</v>
      </c>
      <c r="D10" s="25">
        <v>49.079754999999999</v>
      </c>
    </row>
    <row r="11" spans="1:4">
      <c r="A11" s="23" t="s">
        <v>125</v>
      </c>
      <c r="B11" s="24">
        <v>1114</v>
      </c>
      <c r="C11" s="25">
        <v>45.062837000000002</v>
      </c>
      <c r="D11" s="25">
        <v>54.937162999999998</v>
      </c>
    </row>
    <row r="12" spans="1:4">
      <c r="A12" s="23" t="s">
        <v>126</v>
      </c>
      <c r="B12" s="24">
        <v>521</v>
      </c>
      <c r="C12" s="25">
        <v>45.489443000000001</v>
      </c>
      <c r="D12" s="25">
        <v>54.510556999999999</v>
      </c>
    </row>
    <row r="13" spans="1:4">
      <c r="A13" s="23" t="s">
        <v>127</v>
      </c>
      <c r="B13" s="24">
        <v>129</v>
      </c>
      <c r="C13" s="25">
        <v>49.612403</v>
      </c>
      <c r="D13" s="25">
        <v>50.387597</v>
      </c>
    </row>
    <row r="14" spans="1:4">
      <c r="A14" s="23" t="s">
        <v>128</v>
      </c>
      <c r="B14" s="24">
        <v>44</v>
      </c>
      <c r="C14" s="25">
        <v>43.181818</v>
      </c>
      <c r="D14" s="25">
        <v>56.818182</v>
      </c>
    </row>
    <row r="15" spans="1:4">
      <c r="A15" s="8" t="s">
        <v>129</v>
      </c>
      <c r="B15" s="8"/>
      <c r="C15" s="8"/>
      <c r="D15" s="8"/>
    </row>
    <row r="16" spans="1:4">
      <c r="A16" s="23" t="s">
        <v>130</v>
      </c>
      <c r="B16" s="24">
        <v>799</v>
      </c>
      <c r="C16" s="25">
        <v>45.556946000000003</v>
      </c>
      <c r="D16" s="25">
        <v>54.443053999999997</v>
      </c>
    </row>
    <row r="17" spans="1:4">
      <c r="A17" s="23" t="s">
        <v>131</v>
      </c>
      <c r="B17" s="24">
        <v>1245</v>
      </c>
      <c r="C17" s="25">
        <v>47.148594000000003</v>
      </c>
      <c r="D17" s="25">
        <v>52.851405999999997</v>
      </c>
    </row>
    <row r="18" spans="1:4">
      <c r="A18" s="23" t="s">
        <v>132</v>
      </c>
      <c r="B18" s="24">
        <v>504</v>
      </c>
      <c r="C18" s="25">
        <v>51.190475999999997</v>
      </c>
      <c r="D18" s="25">
        <v>48.809524000000003</v>
      </c>
    </row>
    <row r="19" spans="1:4">
      <c r="A19" s="23" t="s">
        <v>133</v>
      </c>
      <c r="B19" s="24">
        <v>82</v>
      </c>
      <c r="C19" s="25">
        <v>47.560975999999997</v>
      </c>
      <c r="D19" s="25">
        <v>52.439024000000003</v>
      </c>
    </row>
    <row r="20" spans="1:4">
      <c r="A20" s="23" t="s">
        <v>128</v>
      </c>
      <c r="B20" s="24">
        <v>47</v>
      </c>
      <c r="C20" s="25">
        <v>61.702128000000002</v>
      </c>
      <c r="D20" s="25">
        <v>38.297871999999998</v>
      </c>
    </row>
    <row r="21" spans="1:4">
      <c r="A21" s="8" t="s">
        <v>134</v>
      </c>
      <c r="B21" s="8"/>
      <c r="C21" s="8"/>
      <c r="D21" s="8"/>
    </row>
    <row r="22" spans="1:4">
      <c r="A22" s="23" t="s">
        <v>135</v>
      </c>
      <c r="B22" s="24">
        <v>128</v>
      </c>
      <c r="C22" s="25">
        <v>42.96875</v>
      </c>
      <c r="D22" s="25">
        <v>57.03125</v>
      </c>
    </row>
    <row r="23" spans="1:4">
      <c r="A23" s="23" t="s">
        <v>136</v>
      </c>
      <c r="B23" s="24">
        <v>138</v>
      </c>
      <c r="C23" s="25">
        <v>50</v>
      </c>
      <c r="D23" s="25">
        <v>50</v>
      </c>
    </row>
    <row r="24" spans="1:4">
      <c r="A24" s="23" t="s">
        <v>137</v>
      </c>
      <c r="B24" s="24">
        <v>119</v>
      </c>
      <c r="C24" s="25">
        <v>47.899160000000002</v>
      </c>
      <c r="D24" s="25">
        <v>52.100839999999998</v>
      </c>
    </row>
    <row r="25" spans="1:4">
      <c r="A25" s="23" t="s">
        <v>138</v>
      </c>
      <c r="B25" s="24">
        <v>142</v>
      </c>
      <c r="C25" s="25">
        <v>47.887324</v>
      </c>
      <c r="D25" s="25">
        <v>52.112676</v>
      </c>
    </row>
    <row r="26" spans="1:4">
      <c r="A26" s="23" t="s">
        <v>139</v>
      </c>
      <c r="B26" s="24">
        <v>170</v>
      </c>
      <c r="C26" s="25">
        <v>45.882353000000002</v>
      </c>
      <c r="D26" s="25">
        <v>54.117646999999998</v>
      </c>
    </row>
    <row r="27" spans="1:4">
      <c r="A27" s="23" t="s">
        <v>140</v>
      </c>
      <c r="B27" s="24">
        <v>192</v>
      </c>
      <c r="C27" s="25">
        <v>53.125</v>
      </c>
      <c r="D27" s="25">
        <v>46.875</v>
      </c>
    </row>
    <row r="28" spans="1:4">
      <c r="A28" s="23" t="s">
        <v>141</v>
      </c>
      <c r="B28" s="24">
        <v>1405</v>
      </c>
      <c r="C28" s="25">
        <v>41.637011000000001</v>
      </c>
      <c r="D28" s="25">
        <v>58.362988999999999</v>
      </c>
    </row>
    <row r="29" spans="1:4">
      <c r="A29" s="23" t="s">
        <v>142</v>
      </c>
      <c r="B29" s="24">
        <v>343</v>
      </c>
      <c r="C29" s="25">
        <v>71.428571000000005</v>
      </c>
      <c r="D29" s="25">
        <v>28.571428999999998</v>
      </c>
    </row>
    <row r="30" spans="1:4">
      <c r="A30" s="23" t="s">
        <v>128</v>
      </c>
      <c r="B30" s="24">
        <v>40</v>
      </c>
      <c r="C30" s="25">
        <v>45</v>
      </c>
      <c r="D30" s="25">
        <v>55</v>
      </c>
    </row>
    <row r="31" spans="1:4">
      <c r="A31" s="8" t="s">
        <v>143</v>
      </c>
      <c r="B31" s="8"/>
      <c r="C31" s="8"/>
      <c r="D31" s="8"/>
    </row>
    <row r="32" spans="1:4">
      <c r="A32" s="23" t="s">
        <v>144</v>
      </c>
      <c r="B32" s="24">
        <v>429</v>
      </c>
      <c r="C32" s="25">
        <v>28.904429</v>
      </c>
      <c r="D32" s="25">
        <v>71.095571000000007</v>
      </c>
    </row>
    <row r="33" spans="1:4">
      <c r="A33" s="23" t="s">
        <v>145</v>
      </c>
      <c r="B33" s="24">
        <v>319</v>
      </c>
      <c r="C33" s="25">
        <v>45.768025000000002</v>
      </c>
      <c r="D33" s="25">
        <v>54.231974999999998</v>
      </c>
    </row>
    <row r="34" spans="1:4">
      <c r="A34" s="23" t="s">
        <v>146</v>
      </c>
      <c r="B34" s="24">
        <v>504</v>
      </c>
      <c r="C34" s="25">
        <v>40.079365000000003</v>
      </c>
      <c r="D34" s="25">
        <v>59.920634999999997</v>
      </c>
    </row>
    <row r="35" spans="1:4">
      <c r="A35" s="23" t="s">
        <v>147</v>
      </c>
      <c r="B35" s="24">
        <v>143</v>
      </c>
      <c r="C35" s="25">
        <v>37.762238000000004</v>
      </c>
      <c r="D35" s="25">
        <v>62.237761999999996</v>
      </c>
    </row>
    <row r="36" spans="1:4">
      <c r="A36" s="23" t="s">
        <v>148</v>
      </c>
      <c r="B36" s="24">
        <v>168</v>
      </c>
      <c r="C36" s="25">
        <v>33.333333000000003</v>
      </c>
      <c r="D36" s="25">
        <v>66.666667000000004</v>
      </c>
    </row>
    <row r="37" spans="1:4">
      <c r="A37" s="23" t="s">
        <v>149</v>
      </c>
      <c r="B37" s="24">
        <v>1270</v>
      </c>
      <c r="C37" s="25">
        <v>38.661417</v>
      </c>
      <c r="D37" s="25">
        <v>61.338583</v>
      </c>
    </row>
    <row r="38" spans="1:4">
      <c r="A38" s="23" t="s">
        <v>150</v>
      </c>
      <c r="B38" s="24">
        <v>1642</v>
      </c>
      <c r="C38" s="25">
        <v>40.986601999999998</v>
      </c>
      <c r="D38" s="25">
        <v>59.013398000000002</v>
      </c>
    </row>
    <row r="39" spans="1:4">
      <c r="A39" s="23" t="s">
        <v>151</v>
      </c>
      <c r="B39" s="24">
        <v>2266</v>
      </c>
      <c r="C39" s="25">
        <v>48.234774999999999</v>
      </c>
      <c r="D39" s="25">
        <v>51.765225000000001</v>
      </c>
    </row>
    <row r="40" spans="1:4">
      <c r="A40" s="23" t="s">
        <v>152</v>
      </c>
      <c r="B40" s="24">
        <v>121</v>
      </c>
      <c r="C40" s="25">
        <v>49.586776999999998</v>
      </c>
      <c r="D40" s="25">
        <v>50.413223000000002</v>
      </c>
    </row>
    <row r="41" spans="1:4">
      <c r="A41" s="23" t="s">
        <v>128</v>
      </c>
      <c r="B41" s="24">
        <v>46</v>
      </c>
      <c r="C41" s="25">
        <v>54.347825999999998</v>
      </c>
      <c r="D41" s="25">
        <v>45.652174000000002</v>
      </c>
    </row>
    <row r="42" spans="1:4">
      <c r="A42" s="8" t="s">
        <v>153</v>
      </c>
      <c r="B42" s="8"/>
      <c r="C42" s="8"/>
      <c r="D42" s="8"/>
    </row>
    <row r="43" spans="1:4">
      <c r="A43" s="23" t="s">
        <v>154</v>
      </c>
      <c r="B43" s="24">
        <v>1344</v>
      </c>
      <c r="C43" s="25">
        <v>45.684524000000003</v>
      </c>
      <c r="D43" s="25">
        <v>54.315475999999997</v>
      </c>
    </row>
    <row r="44" spans="1:4">
      <c r="A44" s="23" t="s">
        <v>155</v>
      </c>
      <c r="B44" s="24">
        <v>1107</v>
      </c>
      <c r="C44" s="25">
        <v>42.095753999999999</v>
      </c>
      <c r="D44" s="25">
        <v>57.904246000000001</v>
      </c>
    </row>
    <row r="45" spans="1:4">
      <c r="A45" s="23" t="s">
        <v>156</v>
      </c>
      <c r="B45" s="24">
        <v>1006</v>
      </c>
      <c r="C45" s="25">
        <v>47.415506999999998</v>
      </c>
      <c r="D45" s="25">
        <v>52.584493000000002</v>
      </c>
    </row>
    <row r="46" spans="1:4">
      <c r="A46" s="23" t="s">
        <v>157</v>
      </c>
      <c r="B46" s="24">
        <v>541</v>
      </c>
      <c r="C46" s="25">
        <v>37.338262</v>
      </c>
      <c r="D46" s="25">
        <v>62.661738</v>
      </c>
    </row>
    <row r="47" spans="1:4">
      <c r="A47" s="23" t="s">
        <v>158</v>
      </c>
      <c r="B47" s="24">
        <v>1510</v>
      </c>
      <c r="C47" s="25">
        <v>45.033113</v>
      </c>
      <c r="D47" s="25">
        <v>54.966887</v>
      </c>
    </row>
    <row r="48" spans="1:4">
      <c r="A48" s="23" t="s">
        <v>159</v>
      </c>
      <c r="B48" s="24">
        <v>1011</v>
      </c>
      <c r="C48" s="25">
        <v>50.346192000000002</v>
      </c>
      <c r="D48" s="25">
        <v>49.653807999999998</v>
      </c>
    </row>
    <row r="49" spans="1:4">
      <c r="A49" s="23" t="s">
        <v>160</v>
      </c>
      <c r="B49" s="24">
        <v>1234</v>
      </c>
      <c r="C49" s="25">
        <v>44.894652000000001</v>
      </c>
      <c r="D49" s="25">
        <v>55.105347999999999</v>
      </c>
    </row>
    <row r="50" spans="1:4">
      <c r="A50" s="23" t="s">
        <v>161</v>
      </c>
      <c r="B50" s="24">
        <v>443</v>
      </c>
      <c r="C50" s="25">
        <v>42.663657000000001</v>
      </c>
      <c r="D50" s="25">
        <v>57.336342999999999</v>
      </c>
    </row>
    <row r="51" spans="1:4">
      <c r="A51" s="23" t="s">
        <v>162</v>
      </c>
      <c r="B51" s="24">
        <v>1237</v>
      </c>
      <c r="C51" s="25">
        <v>45.594178999999997</v>
      </c>
      <c r="D51" s="25">
        <v>54.405821000000003</v>
      </c>
    </row>
    <row r="52" spans="1:4">
      <c r="A52" s="23" t="s">
        <v>152</v>
      </c>
      <c r="B52" s="24">
        <v>81</v>
      </c>
      <c r="C52" s="25">
        <v>61.728394999999999</v>
      </c>
      <c r="D52" s="25">
        <v>38.271605000000001</v>
      </c>
    </row>
    <row r="53" spans="1:4">
      <c r="A53" s="23" t="s">
        <v>163</v>
      </c>
      <c r="B53" s="24">
        <v>67</v>
      </c>
      <c r="C53" s="25">
        <v>56.716417999999997</v>
      </c>
      <c r="D53" s="25">
        <v>43.283582000000003</v>
      </c>
    </row>
    <row r="54" spans="1:4">
      <c r="A54" s="23" t="s">
        <v>128</v>
      </c>
      <c r="B54" s="24">
        <v>52</v>
      </c>
      <c r="C54" s="25">
        <v>36.538462000000003</v>
      </c>
      <c r="D54" s="25">
        <v>63.461537999999997</v>
      </c>
    </row>
    <row r="55" spans="1:4">
      <c r="A55" s="8" t="s">
        <v>164</v>
      </c>
      <c r="B55" s="8"/>
      <c r="C55" s="8"/>
      <c r="D55" s="8"/>
    </row>
    <row r="56" spans="1:4">
      <c r="A56" s="23" t="s">
        <v>165</v>
      </c>
      <c r="B56" s="24">
        <v>209</v>
      </c>
      <c r="C56" s="25">
        <v>46.411482999999997</v>
      </c>
      <c r="D56" s="25">
        <v>53.588517000000003</v>
      </c>
    </row>
    <row r="57" spans="1:4">
      <c r="A57" s="23" t="s">
        <v>166</v>
      </c>
      <c r="B57" s="24">
        <v>1043</v>
      </c>
      <c r="C57" s="25">
        <v>43.240651999999997</v>
      </c>
      <c r="D57" s="25">
        <v>56.759348000000003</v>
      </c>
    </row>
    <row r="58" spans="1:4">
      <c r="A58" s="23" t="s">
        <v>167</v>
      </c>
      <c r="B58" s="24">
        <v>963</v>
      </c>
      <c r="C58" s="25">
        <v>48.286603999999997</v>
      </c>
      <c r="D58" s="25">
        <v>51.713396000000003</v>
      </c>
    </row>
    <row r="59" spans="1:4">
      <c r="A59" s="23" t="s">
        <v>168</v>
      </c>
      <c r="B59" s="24">
        <v>338</v>
      </c>
      <c r="C59" s="25">
        <v>55.917160000000003</v>
      </c>
      <c r="D59" s="25">
        <v>44.082839999999997</v>
      </c>
    </row>
    <row r="60" spans="1:4">
      <c r="A60" s="23" t="s">
        <v>169</v>
      </c>
      <c r="B60" s="24">
        <v>94</v>
      </c>
      <c r="C60" s="25">
        <v>62.765957</v>
      </c>
      <c r="D60" s="25">
        <v>37.234043</v>
      </c>
    </row>
    <row r="61" spans="1:4">
      <c r="A61" s="23" t="s">
        <v>128</v>
      </c>
      <c r="B61" s="24">
        <v>30</v>
      </c>
      <c r="C61" s="25">
        <v>53.333333000000003</v>
      </c>
      <c r="D61" s="25">
        <v>46.666666999999997</v>
      </c>
    </row>
    <row r="62" spans="1:4">
      <c r="A62" s="8" t="s">
        <v>170</v>
      </c>
      <c r="B62" s="8"/>
      <c r="C62" s="8"/>
      <c r="D62" s="8"/>
    </row>
    <row r="63" spans="1:4">
      <c r="A63" s="23" t="s">
        <v>171</v>
      </c>
      <c r="B63" s="24">
        <v>386</v>
      </c>
      <c r="C63" s="25">
        <v>43.264249</v>
      </c>
      <c r="D63" s="25">
        <v>56.735751</v>
      </c>
    </row>
    <row r="64" spans="1:4">
      <c r="A64" s="23" t="s">
        <v>172</v>
      </c>
      <c r="B64" s="24">
        <v>919</v>
      </c>
      <c r="C64" s="25">
        <v>46.354733000000003</v>
      </c>
      <c r="D64" s="25">
        <v>53.645266999999997</v>
      </c>
    </row>
    <row r="65" spans="1:4">
      <c r="A65" s="23" t="s">
        <v>173</v>
      </c>
      <c r="B65" s="24">
        <v>978</v>
      </c>
      <c r="C65" s="25">
        <v>48.875256</v>
      </c>
      <c r="D65" s="25">
        <v>51.124744</v>
      </c>
    </row>
    <row r="66" spans="1:4">
      <c r="A66" s="23" t="s">
        <v>174</v>
      </c>
      <c r="B66" s="24">
        <v>347</v>
      </c>
      <c r="C66" s="25">
        <v>51.585014000000001</v>
      </c>
      <c r="D66" s="25">
        <v>48.414985999999999</v>
      </c>
    </row>
    <row r="67" spans="1:4">
      <c r="A67" s="23" t="s">
        <v>128</v>
      </c>
      <c r="B67" s="24">
        <v>47</v>
      </c>
      <c r="C67" s="25">
        <v>57.446809000000002</v>
      </c>
      <c r="D67" s="25">
        <v>42.553190999999998</v>
      </c>
    </row>
    <row r="68" spans="1:4">
      <c r="A68" s="8" t="s">
        <v>175</v>
      </c>
      <c r="B68" s="8"/>
      <c r="C68" s="8"/>
      <c r="D68" s="8"/>
    </row>
    <row r="69" spans="1:4">
      <c r="A69" s="23" t="s">
        <v>176</v>
      </c>
      <c r="B69" s="24">
        <v>425</v>
      </c>
      <c r="C69" s="25">
        <v>41.411765000000003</v>
      </c>
      <c r="D69" s="25">
        <v>58.588234999999997</v>
      </c>
    </row>
    <row r="70" spans="1:4">
      <c r="A70" s="23" t="s">
        <v>177</v>
      </c>
      <c r="B70" s="24">
        <v>811</v>
      </c>
      <c r="C70" s="25">
        <v>46.485819999999997</v>
      </c>
      <c r="D70" s="25">
        <v>53.514180000000003</v>
      </c>
    </row>
    <row r="71" spans="1:4">
      <c r="A71" s="23" t="s">
        <v>178</v>
      </c>
      <c r="B71" s="24">
        <v>207</v>
      </c>
      <c r="C71" s="25">
        <v>55.555556000000003</v>
      </c>
      <c r="D71" s="25">
        <v>44.444443999999997</v>
      </c>
    </row>
    <row r="72" spans="1:4">
      <c r="A72" s="23" t="s">
        <v>179</v>
      </c>
      <c r="B72" s="24">
        <v>154</v>
      </c>
      <c r="C72" s="25">
        <v>55.844155999999998</v>
      </c>
      <c r="D72" s="25">
        <v>44.155844000000002</v>
      </c>
    </row>
    <row r="73" spans="1:4">
      <c r="A73" s="23" t="s">
        <v>180</v>
      </c>
      <c r="B73" s="24">
        <v>318</v>
      </c>
      <c r="C73" s="25">
        <v>65.094340000000003</v>
      </c>
      <c r="D73" s="25">
        <v>34.905659999999997</v>
      </c>
    </row>
    <row r="74" spans="1:4">
      <c r="A74" s="23" t="s">
        <v>181</v>
      </c>
      <c r="B74" s="24">
        <v>203</v>
      </c>
      <c r="C74" s="25">
        <v>66.502463000000006</v>
      </c>
      <c r="D74" s="25">
        <v>33.497537000000001</v>
      </c>
    </row>
    <row r="75" spans="1:4">
      <c r="A75" s="23" t="s">
        <v>182</v>
      </c>
      <c r="B75" s="24">
        <v>79</v>
      </c>
      <c r="C75" s="25">
        <v>41.772151999999998</v>
      </c>
      <c r="D75" s="25">
        <v>58.227848000000002</v>
      </c>
    </row>
    <row r="76" spans="1:4">
      <c r="A76" s="23" t="s">
        <v>183</v>
      </c>
      <c r="B76" s="24">
        <v>68</v>
      </c>
      <c r="C76" s="25">
        <v>39.705882000000003</v>
      </c>
      <c r="D76" s="25">
        <v>60.294117999999997</v>
      </c>
    </row>
    <row r="77" spans="1:4">
      <c r="A77" s="23" t="s">
        <v>184</v>
      </c>
      <c r="B77" s="24">
        <v>586</v>
      </c>
      <c r="C77" s="25">
        <v>54.436860000000003</v>
      </c>
      <c r="D77" s="25">
        <v>45.563139999999997</v>
      </c>
    </row>
    <row r="78" spans="1:4">
      <c r="A78" s="23" t="s">
        <v>185</v>
      </c>
      <c r="B78" s="24">
        <v>276</v>
      </c>
      <c r="C78" s="25">
        <v>60.869565000000001</v>
      </c>
      <c r="D78" s="25">
        <v>39.130434999999999</v>
      </c>
    </row>
    <row r="79" spans="1:4">
      <c r="A79" s="23" t="s">
        <v>152</v>
      </c>
      <c r="B79" s="24">
        <v>197</v>
      </c>
      <c r="C79" s="25">
        <v>53.807107000000002</v>
      </c>
      <c r="D79" s="25">
        <v>46.192892999999998</v>
      </c>
    </row>
    <row r="80" spans="1:4">
      <c r="A80" s="23" t="s">
        <v>186</v>
      </c>
      <c r="B80" s="24">
        <v>944</v>
      </c>
      <c r="C80" s="25">
        <v>45.021186</v>
      </c>
      <c r="D80" s="25">
        <v>54.978814</v>
      </c>
    </row>
    <row r="81" spans="1:4">
      <c r="A81" s="23" t="s">
        <v>128</v>
      </c>
      <c r="B81" s="24">
        <v>41</v>
      </c>
      <c r="C81" s="25">
        <v>39.024389999999997</v>
      </c>
      <c r="D81" s="25">
        <v>60.975610000000003</v>
      </c>
    </row>
    <row r="82" spans="1:4">
      <c r="A82" s="8" t="s">
        <v>187</v>
      </c>
      <c r="B82" s="8"/>
      <c r="C82" s="8"/>
      <c r="D82" s="8"/>
    </row>
    <row r="83" spans="1:4">
      <c r="A83" s="23" t="s">
        <v>188</v>
      </c>
      <c r="B83" s="24">
        <v>2041</v>
      </c>
      <c r="C83" s="25">
        <v>48.211660999999999</v>
      </c>
      <c r="D83" s="25">
        <v>51.788339000000001</v>
      </c>
    </row>
    <row r="84" spans="1:4">
      <c r="A84" s="23" t="s">
        <v>189</v>
      </c>
      <c r="B84" s="24">
        <v>221</v>
      </c>
      <c r="C84" s="25">
        <v>43.891402999999997</v>
      </c>
      <c r="D84" s="25">
        <v>56.108597000000003</v>
      </c>
    </row>
    <row r="85" spans="1:4">
      <c r="A85" s="23" t="s">
        <v>190</v>
      </c>
      <c r="B85" s="24">
        <v>64</v>
      </c>
      <c r="C85" s="25">
        <v>50</v>
      </c>
      <c r="D85" s="25">
        <v>50</v>
      </c>
    </row>
    <row r="86" spans="1:4">
      <c r="A86" s="23" t="s">
        <v>191</v>
      </c>
      <c r="B86" s="24">
        <v>158</v>
      </c>
      <c r="C86" s="25">
        <v>56.962024999999997</v>
      </c>
      <c r="D86" s="25">
        <v>43.037975000000003</v>
      </c>
    </row>
    <row r="87" spans="1:4">
      <c r="A87" s="23" t="s">
        <v>192</v>
      </c>
      <c r="B87" s="24">
        <v>120</v>
      </c>
      <c r="C87" s="25">
        <v>43.333333000000003</v>
      </c>
      <c r="D87" s="25">
        <v>56.666666999999997</v>
      </c>
    </row>
    <row r="88" spans="1:4">
      <c r="A88" s="23" t="s">
        <v>193</v>
      </c>
      <c r="B88" s="24">
        <v>10</v>
      </c>
      <c r="C88" s="25">
        <v>30</v>
      </c>
      <c r="D88" s="25">
        <v>70</v>
      </c>
    </row>
    <row r="89" spans="1:4">
      <c r="A89" s="23" t="s">
        <v>152</v>
      </c>
      <c r="B89" s="24">
        <v>39</v>
      </c>
      <c r="C89" s="25">
        <v>33.333333000000003</v>
      </c>
      <c r="D89" s="25">
        <v>66.666667000000004</v>
      </c>
    </row>
    <row r="90" spans="1:4">
      <c r="A90" s="23" t="s">
        <v>128</v>
      </c>
      <c r="B90" s="24">
        <v>24</v>
      </c>
      <c r="C90" s="25">
        <v>25</v>
      </c>
      <c r="D90" s="25">
        <v>75</v>
      </c>
    </row>
    <row r="91" spans="1:4">
      <c r="A91" s="8" t="s">
        <v>194</v>
      </c>
      <c r="B91" s="8"/>
      <c r="C91" s="8"/>
      <c r="D91" s="8"/>
    </row>
    <row r="92" spans="1:4">
      <c r="A92" s="23" t="s">
        <v>195</v>
      </c>
      <c r="B92" s="24">
        <v>1341</v>
      </c>
      <c r="C92" s="25">
        <v>47.501863999999998</v>
      </c>
      <c r="D92" s="25">
        <v>52.498136000000002</v>
      </c>
    </row>
    <row r="93" spans="1:4">
      <c r="A93" s="23" t="s">
        <v>196</v>
      </c>
      <c r="B93" s="24">
        <v>523</v>
      </c>
      <c r="C93" s="25">
        <v>53.346080000000001</v>
      </c>
      <c r="D93" s="25">
        <v>46.653919999999999</v>
      </c>
    </row>
    <row r="94" spans="1:4">
      <c r="A94" s="23" t="s">
        <v>197</v>
      </c>
      <c r="B94" s="24">
        <v>116</v>
      </c>
      <c r="C94" s="25">
        <v>50.862068999999998</v>
      </c>
      <c r="D94" s="25">
        <v>49.137931000000002</v>
      </c>
    </row>
    <row r="95" spans="1:4">
      <c r="A95" s="23" t="s">
        <v>198</v>
      </c>
      <c r="B95" s="24">
        <v>25</v>
      </c>
      <c r="C95" s="25">
        <v>40</v>
      </c>
      <c r="D95" s="25">
        <v>60</v>
      </c>
    </row>
    <row r="96" spans="1:4">
      <c r="A96" s="23" t="s">
        <v>199</v>
      </c>
      <c r="B96" s="24">
        <v>68</v>
      </c>
      <c r="C96" s="25">
        <v>69.117647000000005</v>
      </c>
      <c r="D96" s="25">
        <v>30.882352999999998</v>
      </c>
    </row>
    <row r="97" spans="1:4">
      <c r="A97" s="23" t="s">
        <v>200</v>
      </c>
      <c r="B97" s="24">
        <v>1248</v>
      </c>
      <c r="C97" s="25">
        <v>60.817307999999997</v>
      </c>
      <c r="D97" s="25">
        <v>39.182692000000003</v>
      </c>
    </row>
    <row r="98" spans="1:4">
      <c r="A98" s="23" t="s">
        <v>201</v>
      </c>
      <c r="B98" s="24">
        <v>725</v>
      </c>
      <c r="C98" s="25">
        <v>29.517240999999999</v>
      </c>
      <c r="D98" s="25">
        <v>70.482759000000001</v>
      </c>
    </row>
    <row r="99" spans="1:4">
      <c r="A99" s="23" t="s">
        <v>202</v>
      </c>
      <c r="B99" s="24">
        <v>550</v>
      </c>
      <c r="C99" s="25">
        <v>33.454545000000003</v>
      </c>
      <c r="D99" s="25">
        <v>66.545455000000004</v>
      </c>
    </row>
    <row r="100" spans="1:4">
      <c r="A100" s="23" t="s">
        <v>203</v>
      </c>
      <c r="B100" s="24">
        <v>563</v>
      </c>
      <c r="C100" s="25">
        <v>46.714032000000003</v>
      </c>
      <c r="D100" s="25">
        <v>53.285967999999997</v>
      </c>
    </row>
    <row r="101" spans="1:4">
      <c r="A101" s="23" t="s">
        <v>204</v>
      </c>
      <c r="B101" s="24">
        <v>319</v>
      </c>
      <c r="C101" s="25">
        <v>33.855798999999998</v>
      </c>
      <c r="D101" s="25">
        <v>66.144200999999995</v>
      </c>
    </row>
    <row r="102" spans="1:4">
      <c r="A102" s="23" t="s">
        <v>205</v>
      </c>
      <c r="B102" s="24">
        <v>6</v>
      </c>
      <c r="C102" s="25">
        <v>66.666667000000004</v>
      </c>
      <c r="D102" s="25">
        <v>33.333333000000003</v>
      </c>
    </row>
    <row r="103" spans="1:4">
      <c r="A103" s="23" t="s">
        <v>206</v>
      </c>
      <c r="B103" s="24">
        <v>42</v>
      </c>
      <c r="C103" s="25">
        <v>30.952380999999999</v>
      </c>
      <c r="D103" s="25">
        <v>69.047618999999997</v>
      </c>
    </row>
    <row r="104" spans="1:4">
      <c r="A104" s="23" t="s">
        <v>152</v>
      </c>
      <c r="B104" s="24">
        <v>39</v>
      </c>
      <c r="C104" s="25">
        <v>20.512820999999999</v>
      </c>
      <c r="D104" s="25">
        <v>79.487178999999998</v>
      </c>
    </row>
    <row r="105" spans="1:4">
      <c r="A105" s="23" t="s">
        <v>128</v>
      </c>
      <c r="B105" s="24">
        <v>193</v>
      </c>
      <c r="C105" s="25">
        <v>60.621761999999997</v>
      </c>
      <c r="D105" s="25">
        <v>39.378238000000003</v>
      </c>
    </row>
    <row r="106" spans="1:4">
      <c r="A106" s="8" t="s">
        <v>207</v>
      </c>
      <c r="B106" s="8"/>
      <c r="C106" s="8"/>
      <c r="D106" s="8"/>
    </row>
    <row r="107" spans="1:4">
      <c r="A107" s="23" t="s">
        <v>208</v>
      </c>
      <c r="B107" s="24">
        <v>1480</v>
      </c>
      <c r="C107" s="25">
        <v>45.608108000000001</v>
      </c>
      <c r="D107" s="25">
        <v>54.391891999999999</v>
      </c>
    </row>
    <row r="108" spans="1:4">
      <c r="A108" s="23" t="s">
        <v>209</v>
      </c>
      <c r="B108" s="24">
        <v>1280</v>
      </c>
      <c r="C108" s="25">
        <v>46.875</v>
      </c>
      <c r="D108" s="25">
        <v>53.125</v>
      </c>
    </row>
    <row r="109" spans="1:4">
      <c r="A109" s="23" t="s">
        <v>210</v>
      </c>
      <c r="B109" s="24">
        <v>1167</v>
      </c>
      <c r="C109" s="25">
        <v>50.985433</v>
      </c>
      <c r="D109" s="25">
        <v>49.014567</v>
      </c>
    </row>
    <row r="110" spans="1:4">
      <c r="A110" s="23" t="s">
        <v>211</v>
      </c>
      <c r="B110" s="24">
        <v>715</v>
      </c>
      <c r="C110" s="25">
        <v>45.314684999999997</v>
      </c>
      <c r="D110" s="25">
        <v>54.685315000000003</v>
      </c>
    </row>
    <row r="111" spans="1:4">
      <c r="A111" s="23" t="s">
        <v>212</v>
      </c>
      <c r="B111" s="24">
        <v>387</v>
      </c>
      <c r="C111" s="25">
        <v>53.488371999999998</v>
      </c>
      <c r="D111" s="25">
        <v>46.511628000000002</v>
      </c>
    </row>
    <row r="112" spans="1:4">
      <c r="A112" s="23" t="s">
        <v>213</v>
      </c>
      <c r="B112" s="24">
        <v>404</v>
      </c>
      <c r="C112" s="25">
        <v>43.316831999999998</v>
      </c>
      <c r="D112" s="25">
        <v>56.683168000000002</v>
      </c>
    </row>
    <row r="113" spans="1:4">
      <c r="A113" s="23" t="s">
        <v>214</v>
      </c>
      <c r="B113" s="24">
        <v>595</v>
      </c>
      <c r="C113" s="25">
        <v>44.033613000000003</v>
      </c>
      <c r="D113" s="25">
        <v>55.966386999999997</v>
      </c>
    </row>
    <row r="114" spans="1:4">
      <c r="A114" s="23" t="s">
        <v>215</v>
      </c>
      <c r="B114" s="24">
        <v>215</v>
      </c>
      <c r="C114" s="25">
        <v>42.325581</v>
      </c>
      <c r="D114" s="25">
        <v>57.674419</v>
      </c>
    </row>
    <row r="115" spans="1:4">
      <c r="A115" s="23" t="s">
        <v>216</v>
      </c>
      <c r="B115" s="24">
        <v>248</v>
      </c>
      <c r="C115" s="25">
        <v>51.209676999999999</v>
      </c>
      <c r="D115" s="25">
        <v>48.790323000000001</v>
      </c>
    </row>
    <row r="116" spans="1:4">
      <c r="A116" s="23" t="s">
        <v>217</v>
      </c>
      <c r="B116" s="24">
        <v>255</v>
      </c>
      <c r="C116" s="25">
        <v>49.019607999999998</v>
      </c>
      <c r="D116" s="25">
        <v>50.980392000000002</v>
      </c>
    </row>
    <row r="117" spans="1:4">
      <c r="A117" s="23" t="s">
        <v>218</v>
      </c>
      <c r="B117" s="24">
        <v>291</v>
      </c>
      <c r="C117" s="25">
        <v>46.391753000000001</v>
      </c>
      <c r="D117" s="25">
        <v>53.608246999999999</v>
      </c>
    </row>
    <row r="118" spans="1:4">
      <c r="A118" s="23" t="s">
        <v>219</v>
      </c>
      <c r="B118" s="24">
        <v>338</v>
      </c>
      <c r="C118" s="25">
        <v>51.775148000000002</v>
      </c>
      <c r="D118" s="25">
        <v>48.224851999999998</v>
      </c>
    </row>
    <row r="119" spans="1:4">
      <c r="A119" s="23" t="s">
        <v>220</v>
      </c>
      <c r="B119" s="24">
        <v>812</v>
      </c>
      <c r="C119" s="25">
        <v>41.625616000000001</v>
      </c>
      <c r="D119" s="25">
        <v>58.374383999999999</v>
      </c>
    </row>
    <row r="120" spans="1:4">
      <c r="A120" s="23" t="s">
        <v>221</v>
      </c>
      <c r="B120" s="24">
        <v>816</v>
      </c>
      <c r="C120" s="25">
        <v>44.240195999999997</v>
      </c>
      <c r="D120" s="25">
        <v>55.759804000000003</v>
      </c>
    </row>
    <row r="121" spans="1:4">
      <c r="A121" s="23" t="s">
        <v>152</v>
      </c>
      <c r="B121" s="24">
        <v>69</v>
      </c>
      <c r="C121" s="25">
        <v>56.521738999999997</v>
      </c>
      <c r="D121" s="25">
        <v>43.478261000000003</v>
      </c>
    </row>
    <row r="122" spans="1:4">
      <c r="A122" s="23" t="s">
        <v>222</v>
      </c>
      <c r="B122" s="24">
        <v>246</v>
      </c>
      <c r="C122" s="25">
        <v>54.065041000000001</v>
      </c>
      <c r="D122" s="25">
        <v>45.934958999999999</v>
      </c>
    </row>
    <row r="123" spans="1:4">
      <c r="A123" s="26" t="s">
        <v>128</v>
      </c>
      <c r="B123" s="27">
        <v>47</v>
      </c>
      <c r="C123" s="29">
        <v>42.553190999999998</v>
      </c>
      <c r="D123" s="29">
        <v>57.446809000000002</v>
      </c>
    </row>
  </sheetData>
  <phoneticPr fontId="2"/>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662C8-58E1-4926-B363-FF7FB9065A06}">
  <sheetPr codeName="Sheet53"/>
  <dimension ref="A1:P121"/>
  <sheetViews>
    <sheetView workbookViewId="0"/>
  </sheetViews>
  <sheetFormatPr defaultRowHeight="12"/>
  <cols>
    <col min="1" max="1" width="52" style="13" bestFit="1" customWidth="1"/>
    <col min="2" max="14" width="7.625" style="13" customWidth="1"/>
    <col min="15" max="15" width="7.625" style="30" customWidth="1"/>
    <col min="16" max="16" width="15.5" style="13" customWidth="1"/>
    <col min="17" max="256" width="7.625" style="13" customWidth="1"/>
    <col min="257" max="16384" width="9" style="13"/>
  </cols>
  <sheetData>
    <row r="1" spans="1:16">
      <c r="A1" s="12" t="s">
        <v>114</v>
      </c>
      <c r="B1" s="6"/>
    </row>
    <row r="2" spans="1:16">
      <c r="A2" s="18" t="str">
        <f xml:space="preserve"> HYPERLINK("#'目次'!B8","[2]")</f>
        <v>[2]</v>
      </c>
      <c r="B2" s="28" t="s">
        <v>565</v>
      </c>
    </row>
    <row r="3" spans="1:16">
      <c r="A3" s="6" t="s">
        <v>114</v>
      </c>
      <c r="B3" s="7" t="s">
        <v>223</v>
      </c>
    </row>
    <row r="4" spans="1:16" s="21" customFormat="1" ht="24">
      <c r="A4" s="19" t="s">
        <v>114</v>
      </c>
      <c r="B4" s="20" t="s">
        <v>118</v>
      </c>
      <c r="C4" s="20" t="s">
        <v>224</v>
      </c>
      <c r="D4" s="20" t="s">
        <v>225</v>
      </c>
      <c r="E4" s="20" t="s">
        <v>226</v>
      </c>
      <c r="F4" s="20" t="s">
        <v>227</v>
      </c>
      <c r="G4" s="20" t="s">
        <v>228</v>
      </c>
      <c r="H4" s="20" t="s">
        <v>229</v>
      </c>
      <c r="I4" s="20" t="s">
        <v>230</v>
      </c>
      <c r="J4" s="20" t="s">
        <v>231</v>
      </c>
      <c r="K4" s="20" t="s">
        <v>232</v>
      </c>
      <c r="L4" s="20" t="s">
        <v>233</v>
      </c>
      <c r="M4" s="20" t="s">
        <v>234</v>
      </c>
      <c r="N4" s="20" t="s">
        <v>235</v>
      </c>
      <c r="O4" s="31" t="s">
        <v>236</v>
      </c>
      <c r="P4" s="20" t="s">
        <v>237</v>
      </c>
    </row>
    <row r="5" spans="1:16">
      <c r="A5" s="22" t="s">
        <v>121</v>
      </c>
      <c r="B5" s="9">
        <v>2677</v>
      </c>
      <c r="C5" s="14">
        <v>22.786701999999998</v>
      </c>
      <c r="D5" s="14">
        <v>28.203213000000002</v>
      </c>
      <c r="E5" s="14">
        <v>22.450503999999999</v>
      </c>
      <c r="F5" s="14">
        <v>15.875980999999999</v>
      </c>
      <c r="G5" s="14">
        <v>8.1060890000000008</v>
      </c>
      <c r="H5" s="14">
        <v>2.0918939999999999</v>
      </c>
      <c r="I5" s="14">
        <v>0.48561799999999999</v>
      </c>
      <c r="J5" s="14">
        <v>50.989913999999999</v>
      </c>
      <c r="K5" s="14">
        <v>38.326484999999998</v>
      </c>
      <c r="L5" s="14">
        <v>10.683600999999999</v>
      </c>
      <c r="M5" s="14">
        <v>49.010086000000001</v>
      </c>
      <c r="N5" s="14">
        <v>75.207322000000005</v>
      </c>
      <c r="O5" s="14">
        <v>74</v>
      </c>
      <c r="P5" s="9">
        <v>75</v>
      </c>
    </row>
    <row r="6" spans="1:16">
      <c r="A6" s="8" t="s">
        <v>122</v>
      </c>
      <c r="B6" s="8"/>
      <c r="C6" s="8"/>
      <c r="D6" s="8"/>
      <c r="E6" s="8"/>
      <c r="F6" s="8"/>
      <c r="G6" s="8"/>
      <c r="H6" s="8"/>
      <c r="I6" s="8"/>
      <c r="J6" s="8"/>
      <c r="K6" s="8"/>
      <c r="L6" s="8"/>
      <c r="M6" s="8"/>
      <c r="N6" s="8"/>
      <c r="O6" s="32"/>
      <c r="P6" s="8"/>
    </row>
    <row r="7" spans="1:16">
      <c r="A7" s="23" t="s">
        <v>123</v>
      </c>
      <c r="B7" s="24">
        <v>380</v>
      </c>
      <c r="C7" s="25">
        <v>28.947368000000001</v>
      </c>
      <c r="D7" s="25">
        <v>32.368420999999998</v>
      </c>
      <c r="E7" s="25">
        <v>18.684211000000001</v>
      </c>
      <c r="F7" s="25">
        <v>14.473684</v>
      </c>
      <c r="G7" s="25">
        <v>4.2105259999999998</v>
      </c>
      <c r="H7" s="25">
        <v>1.3157890000000001</v>
      </c>
      <c r="I7" s="25">
        <v>0</v>
      </c>
      <c r="J7" s="25">
        <v>61.315789000000002</v>
      </c>
      <c r="K7" s="25">
        <v>33.157895000000003</v>
      </c>
      <c r="L7" s="25">
        <v>5.5263159999999996</v>
      </c>
      <c r="M7" s="25">
        <v>38.684210999999998</v>
      </c>
      <c r="N7" s="25">
        <v>73.692104999999998</v>
      </c>
      <c r="O7" s="25">
        <v>73</v>
      </c>
      <c r="P7" s="24">
        <v>74</v>
      </c>
    </row>
    <row r="8" spans="1:16">
      <c r="A8" s="23" t="s">
        <v>124</v>
      </c>
      <c r="B8" s="24">
        <v>489</v>
      </c>
      <c r="C8" s="25">
        <v>28.834356</v>
      </c>
      <c r="D8" s="25">
        <v>29.243354</v>
      </c>
      <c r="E8" s="25">
        <v>22.494888</v>
      </c>
      <c r="F8" s="25">
        <v>12.065440000000001</v>
      </c>
      <c r="G8" s="25">
        <v>5.9304699999999997</v>
      </c>
      <c r="H8" s="25">
        <v>1.2269939999999999</v>
      </c>
      <c r="I8" s="25">
        <v>0.20449899999999999</v>
      </c>
      <c r="J8" s="25">
        <v>58.077710000000003</v>
      </c>
      <c r="K8" s="25">
        <v>34.560327000000001</v>
      </c>
      <c r="L8" s="25">
        <v>7.3619630000000003</v>
      </c>
      <c r="M8" s="25">
        <v>41.922289999999997</v>
      </c>
      <c r="N8" s="25">
        <v>73.942740000000001</v>
      </c>
      <c r="O8" s="25">
        <v>73</v>
      </c>
      <c r="P8" s="24">
        <v>68</v>
      </c>
    </row>
    <row r="9" spans="1:16">
      <c r="A9" s="23" t="s">
        <v>125</v>
      </c>
      <c r="B9" s="24">
        <v>1114</v>
      </c>
      <c r="C9" s="25">
        <v>22.621185000000001</v>
      </c>
      <c r="D9" s="25">
        <v>29.443446999999999</v>
      </c>
      <c r="E9" s="25">
        <v>22.172352</v>
      </c>
      <c r="F9" s="25">
        <v>15.529623000000001</v>
      </c>
      <c r="G9" s="25">
        <v>7.8096949999999996</v>
      </c>
      <c r="H9" s="25">
        <v>1.9748650000000001</v>
      </c>
      <c r="I9" s="25">
        <v>0.44883299999999998</v>
      </c>
      <c r="J9" s="25">
        <v>52.064632000000003</v>
      </c>
      <c r="K9" s="25">
        <v>37.701974999999997</v>
      </c>
      <c r="L9" s="25">
        <v>10.233393</v>
      </c>
      <c r="M9" s="25">
        <v>47.935367999999997</v>
      </c>
      <c r="N9" s="25">
        <v>75.136444999999995</v>
      </c>
      <c r="O9" s="25">
        <v>74</v>
      </c>
      <c r="P9" s="24">
        <v>73</v>
      </c>
    </row>
    <row r="10" spans="1:16">
      <c r="A10" s="23" t="s">
        <v>126</v>
      </c>
      <c r="B10" s="24">
        <v>521</v>
      </c>
      <c r="C10" s="25">
        <v>15.738963999999999</v>
      </c>
      <c r="D10" s="25">
        <v>24.184260999999999</v>
      </c>
      <c r="E10" s="25">
        <v>25.143954000000001</v>
      </c>
      <c r="F10" s="25">
        <v>19.961611999999999</v>
      </c>
      <c r="G10" s="25">
        <v>11.132438</v>
      </c>
      <c r="H10" s="25">
        <v>3.0710169999999999</v>
      </c>
      <c r="I10" s="25">
        <v>0.76775400000000005</v>
      </c>
      <c r="J10" s="25">
        <v>39.923225000000002</v>
      </c>
      <c r="K10" s="25">
        <v>45.105566000000003</v>
      </c>
      <c r="L10" s="25">
        <v>14.971209</v>
      </c>
      <c r="M10" s="25">
        <v>60.076774999999998</v>
      </c>
      <c r="N10" s="25">
        <v>76.771592999999996</v>
      </c>
      <c r="O10" s="25">
        <v>76</v>
      </c>
      <c r="P10" s="24">
        <v>75</v>
      </c>
    </row>
    <row r="11" spans="1:16">
      <c r="A11" s="23" t="s">
        <v>127</v>
      </c>
      <c r="B11" s="24">
        <v>129</v>
      </c>
      <c r="C11" s="25">
        <v>16.279070000000001</v>
      </c>
      <c r="D11" s="25">
        <v>15.503876</v>
      </c>
      <c r="E11" s="25">
        <v>22.480619999999998</v>
      </c>
      <c r="F11" s="25">
        <v>21.705425999999999</v>
      </c>
      <c r="G11" s="25">
        <v>17.054264</v>
      </c>
      <c r="H11" s="25">
        <v>4.6511630000000004</v>
      </c>
      <c r="I11" s="25">
        <v>2.3255810000000001</v>
      </c>
      <c r="J11" s="25">
        <v>31.782945999999999</v>
      </c>
      <c r="K11" s="25">
        <v>44.186047000000002</v>
      </c>
      <c r="L11" s="25">
        <v>24.031008</v>
      </c>
      <c r="M11" s="25">
        <v>68.217054000000005</v>
      </c>
      <c r="N11" s="25">
        <v>78.379845000000003</v>
      </c>
      <c r="O11" s="25">
        <v>78</v>
      </c>
      <c r="P11" s="24">
        <v>75</v>
      </c>
    </row>
    <row r="12" spans="1:16">
      <c r="A12" s="23" t="s">
        <v>128</v>
      </c>
      <c r="B12" s="24">
        <v>44</v>
      </c>
      <c r="C12" s="25">
        <v>9.0909089999999999</v>
      </c>
      <c r="D12" s="25">
        <v>34.090909000000003</v>
      </c>
      <c r="E12" s="25">
        <v>29.545455</v>
      </c>
      <c r="F12" s="25">
        <v>13.636364</v>
      </c>
      <c r="G12" s="25">
        <v>11.363636</v>
      </c>
      <c r="H12" s="25">
        <v>2.2727270000000002</v>
      </c>
      <c r="I12" s="25">
        <v>0</v>
      </c>
      <c r="J12" s="25">
        <v>43.181818</v>
      </c>
      <c r="K12" s="25">
        <v>43.181818</v>
      </c>
      <c r="L12" s="25">
        <v>13.636364</v>
      </c>
      <c r="M12" s="25">
        <v>56.818182</v>
      </c>
      <c r="N12" s="25">
        <v>76.318181999999993</v>
      </c>
      <c r="O12" s="25">
        <v>75.5</v>
      </c>
      <c r="P12" s="24">
        <v>70</v>
      </c>
    </row>
    <row r="13" spans="1:16">
      <c r="A13" s="8" t="s">
        <v>129</v>
      </c>
      <c r="B13" s="8"/>
      <c r="C13" s="8"/>
      <c r="D13" s="8"/>
      <c r="E13" s="8"/>
      <c r="F13" s="8"/>
      <c r="G13" s="8"/>
      <c r="H13" s="8"/>
      <c r="I13" s="8"/>
      <c r="J13" s="8"/>
      <c r="K13" s="8"/>
      <c r="L13" s="8"/>
      <c r="M13" s="8"/>
      <c r="N13" s="8"/>
      <c r="O13" s="32"/>
      <c r="P13" s="8"/>
    </row>
    <row r="14" spans="1:16">
      <c r="A14" s="23" t="s">
        <v>130</v>
      </c>
      <c r="B14" s="24">
        <v>799</v>
      </c>
      <c r="C14" s="25">
        <v>25.907384</v>
      </c>
      <c r="D14" s="25">
        <v>29.536921</v>
      </c>
      <c r="E14" s="25">
        <v>23.028786</v>
      </c>
      <c r="F14" s="25">
        <v>14.392991</v>
      </c>
      <c r="G14" s="25">
        <v>5.5068840000000003</v>
      </c>
      <c r="H14" s="25">
        <v>1.3767210000000001</v>
      </c>
      <c r="I14" s="25">
        <v>0.25031300000000001</v>
      </c>
      <c r="J14" s="25">
        <v>55.444305</v>
      </c>
      <c r="K14" s="25">
        <v>37.421776999999999</v>
      </c>
      <c r="L14" s="25">
        <v>7.1339170000000003</v>
      </c>
      <c r="M14" s="25">
        <v>44.555695</v>
      </c>
      <c r="N14" s="25">
        <v>74.350437999999997</v>
      </c>
      <c r="O14" s="25">
        <v>74</v>
      </c>
      <c r="P14" s="24" t="s">
        <v>238</v>
      </c>
    </row>
    <row r="15" spans="1:16">
      <c r="A15" s="23" t="s">
        <v>131</v>
      </c>
      <c r="B15" s="24">
        <v>1245</v>
      </c>
      <c r="C15" s="25">
        <v>22.409638999999999</v>
      </c>
      <c r="D15" s="25">
        <v>29.317269</v>
      </c>
      <c r="E15" s="25">
        <v>22.650601999999999</v>
      </c>
      <c r="F15" s="25">
        <v>15.903613999999999</v>
      </c>
      <c r="G15" s="25">
        <v>7.3895580000000001</v>
      </c>
      <c r="H15" s="25">
        <v>2.0883530000000001</v>
      </c>
      <c r="I15" s="25">
        <v>0.24096400000000001</v>
      </c>
      <c r="J15" s="25">
        <v>51.726908000000002</v>
      </c>
      <c r="K15" s="25">
        <v>38.554217000000001</v>
      </c>
      <c r="L15" s="25">
        <v>9.7188759999999998</v>
      </c>
      <c r="M15" s="25">
        <v>48.273091999999998</v>
      </c>
      <c r="N15" s="25">
        <v>75.117268999999993</v>
      </c>
      <c r="O15" s="25">
        <v>74</v>
      </c>
      <c r="P15" s="24">
        <v>73</v>
      </c>
    </row>
    <row r="16" spans="1:16">
      <c r="A16" s="23" t="s">
        <v>132</v>
      </c>
      <c r="B16" s="24">
        <v>504</v>
      </c>
      <c r="C16" s="25">
        <v>21.031745999999998</v>
      </c>
      <c r="D16" s="25">
        <v>24.404762000000002</v>
      </c>
      <c r="E16" s="25">
        <v>20.833333</v>
      </c>
      <c r="F16" s="25">
        <v>17.063492</v>
      </c>
      <c r="G16" s="25">
        <v>12.5</v>
      </c>
      <c r="H16" s="25">
        <v>2.9761899999999999</v>
      </c>
      <c r="I16" s="25">
        <v>1.1904760000000001</v>
      </c>
      <c r="J16" s="25">
        <v>45.436508000000003</v>
      </c>
      <c r="K16" s="25">
        <v>37.896825</v>
      </c>
      <c r="L16" s="25">
        <v>16.666667</v>
      </c>
      <c r="M16" s="25">
        <v>54.563491999999997</v>
      </c>
      <c r="N16" s="25">
        <v>76.214286000000001</v>
      </c>
      <c r="O16" s="25">
        <v>75</v>
      </c>
      <c r="P16" s="24">
        <v>75</v>
      </c>
    </row>
    <row r="17" spans="1:16">
      <c r="A17" s="23" t="s">
        <v>133</v>
      </c>
      <c r="B17" s="24">
        <v>82</v>
      </c>
      <c r="C17" s="25">
        <v>17.073170999999999</v>
      </c>
      <c r="D17" s="25">
        <v>23.170732000000001</v>
      </c>
      <c r="E17" s="25">
        <v>19.512194999999998</v>
      </c>
      <c r="F17" s="25">
        <v>19.512194999999998</v>
      </c>
      <c r="G17" s="25">
        <v>13.414634</v>
      </c>
      <c r="H17" s="25">
        <v>4.8780489999999999</v>
      </c>
      <c r="I17" s="25">
        <v>2.4390239999999999</v>
      </c>
      <c r="J17" s="25">
        <v>40.243901999999999</v>
      </c>
      <c r="K17" s="25">
        <v>39.024389999999997</v>
      </c>
      <c r="L17" s="25">
        <v>20.731707</v>
      </c>
      <c r="M17" s="25">
        <v>59.756098000000001</v>
      </c>
      <c r="N17" s="25">
        <v>77.658536999999995</v>
      </c>
      <c r="O17" s="25">
        <v>77</v>
      </c>
      <c r="P17" s="24" t="s">
        <v>239</v>
      </c>
    </row>
    <row r="18" spans="1:16">
      <c r="A18" s="23" t="s">
        <v>128</v>
      </c>
      <c r="B18" s="24">
        <v>47</v>
      </c>
      <c r="C18" s="25">
        <v>8.5106380000000001</v>
      </c>
      <c r="D18" s="25">
        <v>25.531915000000001</v>
      </c>
      <c r="E18" s="25">
        <v>29.787234000000002</v>
      </c>
      <c r="F18" s="25">
        <v>21.276596000000001</v>
      </c>
      <c r="G18" s="25">
        <v>14.893617000000001</v>
      </c>
      <c r="H18" s="25">
        <v>0</v>
      </c>
      <c r="I18" s="25">
        <v>0</v>
      </c>
      <c r="J18" s="25">
        <v>34.042552999999998</v>
      </c>
      <c r="K18" s="25">
        <v>51.063830000000003</v>
      </c>
      <c r="L18" s="25">
        <v>14.893617000000001</v>
      </c>
      <c r="M18" s="25">
        <v>65.957447000000002</v>
      </c>
      <c r="N18" s="25">
        <v>77.085105999999996</v>
      </c>
      <c r="O18" s="25">
        <v>77</v>
      </c>
      <c r="P18" s="24" t="s">
        <v>240</v>
      </c>
    </row>
    <row r="19" spans="1:16">
      <c r="A19" s="8" t="s">
        <v>134</v>
      </c>
      <c r="B19" s="8"/>
      <c r="C19" s="8"/>
      <c r="D19" s="8"/>
      <c r="E19" s="8"/>
      <c r="F19" s="8"/>
      <c r="G19" s="8"/>
      <c r="H19" s="8"/>
      <c r="I19" s="8"/>
      <c r="J19" s="8"/>
      <c r="K19" s="8"/>
      <c r="L19" s="8"/>
      <c r="M19" s="8"/>
      <c r="N19" s="8"/>
      <c r="O19" s="32"/>
      <c r="P19" s="8"/>
    </row>
    <row r="20" spans="1:16">
      <c r="A20" s="23" t="s">
        <v>135</v>
      </c>
      <c r="B20" s="24">
        <v>128</v>
      </c>
      <c r="C20" s="25">
        <v>29.6875</v>
      </c>
      <c r="D20" s="25">
        <v>21.09375</v>
      </c>
      <c r="E20" s="25">
        <v>25</v>
      </c>
      <c r="F20" s="25">
        <v>11.71875</v>
      </c>
      <c r="G20" s="25">
        <v>7.8125</v>
      </c>
      <c r="H20" s="25">
        <v>3.125</v>
      </c>
      <c r="I20" s="25">
        <v>1.5625</v>
      </c>
      <c r="J20" s="25">
        <v>50.78125</v>
      </c>
      <c r="K20" s="25">
        <v>36.71875</v>
      </c>
      <c r="L20" s="25">
        <v>12.5</v>
      </c>
      <c r="M20" s="25">
        <v>49.21875</v>
      </c>
      <c r="N20" s="25">
        <v>75.125</v>
      </c>
      <c r="O20" s="25">
        <v>74</v>
      </c>
      <c r="P20" s="24">
        <v>68</v>
      </c>
    </row>
    <row r="21" spans="1:16">
      <c r="A21" s="23" t="s">
        <v>136</v>
      </c>
      <c r="B21" s="24">
        <v>138</v>
      </c>
      <c r="C21" s="25">
        <v>30.434782999999999</v>
      </c>
      <c r="D21" s="25">
        <v>28.260870000000001</v>
      </c>
      <c r="E21" s="25">
        <v>21.014493000000002</v>
      </c>
      <c r="F21" s="25">
        <v>14.492754</v>
      </c>
      <c r="G21" s="25">
        <v>4.3478260000000004</v>
      </c>
      <c r="H21" s="25">
        <v>0</v>
      </c>
      <c r="I21" s="25">
        <v>1.4492750000000001</v>
      </c>
      <c r="J21" s="25">
        <v>58.695652000000003</v>
      </c>
      <c r="K21" s="25">
        <v>35.507246000000002</v>
      </c>
      <c r="L21" s="25">
        <v>5.7971009999999996</v>
      </c>
      <c r="M21" s="25">
        <v>41.304347999999997</v>
      </c>
      <c r="N21" s="25">
        <v>73.949275</v>
      </c>
      <c r="O21" s="25">
        <v>73</v>
      </c>
      <c r="P21" s="24" t="s">
        <v>241</v>
      </c>
    </row>
    <row r="22" spans="1:16">
      <c r="A22" s="23" t="s">
        <v>137</v>
      </c>
      <c r="B22" s="24">
        <v>119</v>
      </c>
      <c r="C22" s="25">
        <v>24.369748000000001</v>
      </c>
      <c r="D22" s="25">
        <v>41.176470999999999</v>
      </c>
      <c r="E22" s="25">
        <v>22.689076</v>
      </c>
      <c r="F22" s="25">
        <v>6.7226889999999999</v>
      </c>
      <c r="G22" s="25">
        <v>5.0420170000000004</v>
      </c>
      <c r="H22" s="25">
        <v>0</v>
      </c>
      <c r="I22" s="25">
        <v>0</v>
      </c>
      <c r="J22" s="25">
        <v>65.546217999999996</v>
      </c>
      <c r="K22" s="25">
        <v>29.411764999999999</v>
      </c>
      <c r="L22" s="25">
        <v>5.0420170000000004</v>
      </c>
      <c r="M22" s="25">
        <v>34.453781999999997</v>
      </c>
      <c r="N22" s="25">
        <v>73.151261000000005</v>
      </c>
      <c r="O22" s="25">
        <v>72</v>
      </c>
      <c r="P22" s="24">
        <v>71</v>
      </c>
    </row>
    <row r="23" spans="1:16">
      <c r="A23" s="23" t="s">
        <v>138</v>
      </c>
      <c r="B23" s="24">
        <v>142</v>
      </c>
      <c r="C23" s="25">
        <v>28.169014000000001</v>
      </c>
      <c r="D23" s="25">
        <v>23.239436999999999</v>
      </c>
      <c r="E23" s="25">
        <v>23.943662</v>
      </c>
      <c r="F23" s="25">
        <v>16.197182999999999</v>
      </c>
      <c r="G23" s="25">
        <v>7.7464789999999999</v>
      </c>
      <c r="H23" s="25">
        <v>0.70422499999999999</v>
      </c>
      <c r="I23" s="25">
        <v>0</v>
      </c>
      <c r="J23" s="25">
        <v>51.408450999999999</v>
      </c>
      <c r="K23" s="25">
        <v>40.140844999999999</v>
      </c>
      <c r="L23" s="25">
        <v>8.450704</v>
      </c>
      <c r="M23" s="25">
        <v>48.591549000000001</v>
      </c>
      <c r="N23" s="25">
        <v>74.429576999999995</v>
      </c>
      <c r="O23" s="25">
        <v>73</v>
      </c>
      <c r="P23" s="24">
        <v>75</v>
      </c>
    </row>
    <row r="24" spans="1:16">
      <c r="A24" s="23" t="s">
        <v>139</v>
      </c>
      <c r="B24" s="24">
        <v>170</v>
      </c>
      <c r="C24" s="25">
        <v>21.176470999999999</v>
      </c>
      <c r="D24" s="25">
        <v>37.647058999999999</v>
      </c>
      <c r="E24" s="25">
        <v>21.176470999999999</v>
      </c>
      <c r="F24" s="25">
        <v>12.941176</v>
      </c>
      <c r="G24" s="25">
        <v>5.2941180000000001</v>
      </c>
      <c r="H24" s="25">
        <v>1.7647060000000001</v>
      </c>
      <c r="I24" s="25">
        <v>0</v>
      </c>
      <c r="J24" s="25">
        <v>58.823529000000001</v>
      </c>
      <c r="K24" s="25">
        <v>34.117646999999998</v>
      </c>
      <c r="L24" s="25">
        <v>7.0588240000000004</v>
      </c>
      <c r="M24" s="25">
        <v>41.176470999999999</v>
      </c>
      <c r="N24" s="25">
        <v>74.476471000000004</v>
      </c>
      <c r="O24" s="25">
        <v>74</v>
      </c>
      <c r="P24" s="24">
        <v>74</v>
      </c>
    </row>
    <row r="25" spans="1:16">
      <c r="A25" s="23" t="s">
        <v>140</v>
      </c>
      <c r="B25" s="24">
        <v>192</v>
      </c>
      <c r="C25" s="25">
        <v>36.979166999999997</v>
      </c>
      <c r="D25" s="25">
        <v>26.5625</v>
      </c>
      <c r="E25" s="25">
        <v>18.229167</v>
      </c>
      <c r="F25" s="25">
        <v>10.416667</v>
      </c>
      <c r="G25" s="25">
        <v>6.7708329999999997</v>
      </c>
      <c r="H25" s="25">
        <v>1.0416669999999999</v>
      </c>
      <c r="I25" s="25">
        <v>0</v>
      </c>
      <c r="J25" s="25">
        <v>63.541666999999997</v>
      </c>
      <c r="K25" s="25">
        <v>28.645833</v>
      </c>
      <c r="L25" s="25">
        <v>7.8125</v>
      </c>
      <c r="M25" s="25">
        <v>36.458333000000003</v>
      </c>
      <c r="N25" s="25">
        <v>73.208332999999996</v>
      </c>
      <c r="O25" s="25">
        <v>72</v>
      </c>
      <c r="P25" s="24">
        <v>66</v>
      </c>
    </row>
    <row r="26" spans="1:16">
      <c r="A26" s="23" t="s">
        <v>141</v>
      </c>
      <c r="B26" s="24">
        <v>1405</v>
      </c>
      <c r="C26" s="25">
        <v>18.86121</v>
      </c>
      <c r="D26" s="25">
        <v>27.046263</v>
      </c>
      <c r="E26" s="25">
        <v>21.921707999999999</v>
      </c>
      <c r="F26" s="25">
        <v>19.359431000000001</v>
      </c>
      <c r="G26" s="25">
        <v>9.6797149999999998</v>
      </c>
      <c r="H26" s="25">
        <v>2.6334520000000001</v>
      </c>
      <c r="I26" s="25">
        <v>0.49822100000000002</v>
      </c>
      <c r="J26" s="25">
        <v>45.907473000000003</v>
      </c>
      <c r="K26" s="25">
        <v>41.281139000000003</v>
      </c>
      <c r="L26" s="25">
        <v>12.811388000000001</v>
      </c>
      <c r="M26" s="25">
        <v>54.092526999999997</v>
      </c>
      <c r="N26" s="25">
        <v>76.047686999999996</v>
      </c>
      <c r="O26" s="25">
        <v>75</v>
      </c>
      <c r="P26" s="24">
        <v>75</v>
      </c>
    </row>
    <row r="27" spans="1:16">
      <c r="A27" s="23" t="s">
        <v>142</v>
      </c>
      <c r="B27" s="24">
        <v>343</v>
      </c>
      <c r="C27" s="25">
        <v>24.489795999999998</v>
      </c>
      <c r="D27" s="25">
        <v>29.737608999999999</v>
      </c>
      <c r="E27" s="25">
        <v>25.947521999999999</v>
      </c>
      <c r="F27" s="25">
        <v>10.787172</v>
      </c>
      <c r="G27" s="25">
        <v>6.4139939999999998</v>
      </c>
      <c r="H27" s="25">
        <v>2.040816</v>
      </c>
      <c r="I27" s="25">
        <v>0.58309</v>
      </c>
      <c r="J27" s="25">
        <v>54.227404999999997</v>
      </c>
      <c r="K27" s="25">
        <v>36.734693999999998</v>
      </c>
      <c r="L27" s="25">
        <v>9.0379009999999997</v>
      </c>
      <c r="M27" s="25">
        <v>45.772595000000003</v>
      </c>
      <c r="N27" s="25">
        <v>74.583089999999999</v>
      </c>
      <c r="O27" s="25">
        <v>74</v>
      </c>
      <c r="P27" s="24">
        <v>75</v>
      </c>
    </row>
    <row r="28" spans="1:16">
      <c r="A28" s="23" t="s">
        <v>128</v>
      </c>
      <c r="B28" s="24">
        <v>40</v>
      </c>
      <c r="C28" s="25">
        <v>12.5</v>
      </c>
      <c r="D28" s="25">
        <v>25</v>
      </c>
      <c r="E28" s="25">
        <v>27.5</v>
      </c>
      <c r="F28" s="25">
        <v>20</v>
      </c>
      <c r="G28" s="25">
        <v>10</v>
      </c>
      <c r="H28" s="25">
        <v>5</v>
      </c>
      <c r="I28" s="25">
        <v>0</v>
      </c>
      <c r="J28" s="25">
        <v>37.5</v>
      </c>
      <c r="K28" s="25">
        <v>47.5</v>
      </c>
      <c r="L28" s="25">
        <v>15</v>
      </c>
      <c r="M28" s="25">
        <v>62.5</v>
      </c>
      <c r="N28" s="25">
        <v>77.224999999999994</v>
      </c>
      <c r="O28" s="25">
        <v>77</v>
      </c>
      <c r="P28" s="24" t="s">
        <v>242</v>
      </c>
    </row>
    <row r="29" spans="1:16">
      <c r="A29" s="8" t="s">
        <v>143</v>
      </c>
      <c r="B29" s="8"/>
      <c r="C29" s="8"/>
      <c r="D29" s="8"/>
      <c r="E29" s="8"/>
      <c r="F29" s="8"/>
      <c r="G29" s="8"/>
      <c r="H29" s="8"/>
      <c r="I29" s="8"/>
      <c r="J29" s="8"/>
      <c r="K29" s="8"/>
      <c r="L29" s="8"/>
      <c r="M29" s="8"/>
      <c r="N29" s="8"/>
      <c r="O29" s="32"/>
      <c r="P29" s="8"/>
    </row>
    <row r="30" spans="1:16">
      <c r="A30" s="23" t="s">
        <v>144</v>
      </c>
      <c r="B30" s="24">
        <v>429</v>
      </c>
      <c r="C30" s="25">
        <v>16.550117</v>
      </c>
      <c r="D30" s="25">
        <v>27.972028000000002</v>
      </c>
      <c r="E30" s="25">
        <v>25.641026</v>
      </c>
      <c r="F30" s="25">
        <v>21.911422000000002</v>
      </c>
      <c r="G30" s="25">
        <v>6.0606059999999999</v>
      </c>
      <c r="H30" s="25">
        <v>1.631702</v>
      </c>
      <c r="I30" s="25">
        <v>0.2331</v>
      </c>
      <c r="J30" s="25">
        <v>44.522145000000002</v>
      </c>
      <c r="K30" s="25">
        <v>47.552447999999998</v>
      </c>
      <c r="L30" s="25">
        <v>7.925408</v>
      </c>
      <c r="M30" s="25">
        <v>55.477854999999998</v>
      </c>
      <c r="N30" s="25">
        <v>75.811188999999999</v>
      </c>
      <c r="O30" s="25">
        <v>75</v>
      </c>
      <c r="P30" s="24">
        <v>77</v>
      </c>
    </row>
    <row r="31" spans="1:16">
      <c r="A31" s="23" t="s">
        <v>145</v>
      </c>
      <c r="B31" s="24">
        <v>319</v>
      </c>
      <c r="C31" s="25">
        <v>14.420063000000001</v>
      </c>
      <c r="D31" s="25">
        <v>24.451411</v>
      </c>
      <c r="E31" s="25">
        <v>27.272727</v>
      </c>
      <c r="F31" s="25">
        <v>24.137930999999998</v>
      </c>
      <c r="G31" s="25">
        <v>7.5235110000000001</v>
      </c>
      <c r="H31" s="25">
        <v>1.880878</v>
      </c>
      <c r="I31" s="25">
        <v>0.31347999999999998</v>
      </c>
      <c r="J31" s="25">
        <v>38.871473000000002</v>
      </c>
      <c r="K31" s="25">
        <v>51.410657999999998</v>
      </c>
      <c r="L31" s="25">
        <v>9.7178679999999993</v>
      </c>
      <c r="M31" s="25">
        <v>61.128526999999998</v>
      </c>
      <c r="N31" s="25">
        <v>76.517240999999999</v>
      </c>
      <c r="O31" s="25">
        <v>76</v>
      </c>
      <c r="P31" s="24">
        <v>75</v>
      </c>
    </row>
    <row r="32" spans="1:16">
      <c r="A32" s="23" t="s">
        <v>146</v>
      </c>
      <c r="B32" s="24">
        <v>504</v>
      </c>
      <c r="C32" s="25">
        <v>18.253968</v>
      </c>
      <c r="D32" s="25">
        <v>27.182539999999999</v>
      </c>
      <c r="E32" s="25">
        <v>27.182539999999999</v>
      </c>
      <c r="F32" s="25">
        <v>20.238095000000001</v>
      </c>
      <c r="G32" s="25">
        <v>6.3492059999999997</v>
      </c>
      <c r="H32" s="25">
        <v>0.793651</v>
      </c>
      <c r="I32" s="25">
        <v>0</v>
      </c>
      <c r="J32" s="25">
        <v>45.436508000000003</v>
      </c>
      <c r="K32" s="25">
        <v>47.420634999999997</v>
      </c>
      <c r="L32" s="25">
        <v>7.1428570000000002</v>
      </c>
      <c r="M32" s="25">
        <v>54.563491999999997</v>
      </c>
      <c r="N32" s="25">
        <v>75.519841</v>
      </c>
      <c r="O32" s="25">
        <v>75</v>
      </c>
      <c r="P32" s="24" t="s">
        <v>243</v>
      </c>
    </row>
    <row r="33" spans="1:16">
      <c r="A33" s="23" t="s">
        <v>147</v>
      </c>
      <c r="B33" s="24">
        <v>143</v>
      </c>
      <c r="C33" s="25">
        <v>12.587413</v>
      </c>
      <c r="D33" s="25">
        <v>19.58042</v>
      </c>
      <c r="E33" s="25">
        <v>25.874126</v>
      </c>
      <c r="F33" s="25">
        <v>32.867133000000003</v>
      </c>
      <c r="G33" s="25">
        <v>6.9930070000000004</v>
      </c>
      <c r="H33" s="25">
        <v>2.0979019999999999</v>
      </c>
      <c r="I33" s="25">
        <v>0</v>
      </c>
      <c r="J33" s="25">
        <v>32.167831999999997</v>
      </c>
      <c r="K33" s="25">
        <v>58.741258999999999</v>
      </c>
      <c r="L33" s="25">
        <v>9.0909089999999999</v>
      </c>
      <c r="M33" s="25">
        <v>67.832167999999996</v>
      </c>
      <c r="N33" s="25">
        <v>77.524476000000007</v>
      </c>
      <c r="O33" s="25">
        <v>77</v>
      </c>
      <c r="P33" s="24" t="s">
        <v>244</v>
      </c>
    </row>
    <row r="34" spans="1:16">
      <c r="A34" s="23" t="s">
        <v>148</v>
      </c>
      <c r="B34" s="24">
        <v>168</v>
      </c>
      <c r="C34" s="25">
        <v>13.095238</v>
      </c>
      <c r="D34" s="25">
        <v>24.404762000000002</v>
      </c>
      <c r="E34" s="25">
        <v>27.976189999999999</v>
      </c>
      <c r="F34" s="25">
        <v>24.404762000000002</v>
      </c>
      <c r="G34" s="25">
        <v>7.1428570000000002</v>
      </c>
      <c r="H34" s="25">
        <v>2.9761899999999999</v>
      </c>
      <c r="I34" s="25">
        <v>0</v>
      </c>
      <c r="J34" s="25">
        <v>37.5</v>
      </c>
      <c r="K34" s="25">
        <v>52.380952000000001</v>
      </c>
      <c r="L34" s="25">
        <v>10.119047999999999</v>
      </c>
      <c r="M34" s="25">
        <v>62.5</v>
      </c>
      <c r="N34" s="25">
        <v>76.779762000000005</v>
      </c>
      <c r="O34" s="25">
        <v>76</v>
      </c>
      <c r="P34" s="24">
        <v>75</v>
      </c>
    </row>
    <row r="35" spans="1:16">
      <c r="A35" s="23" t="s">
        <v>149</v>
      </c>
      <c r="B35" s="24">
        <v>1270</v>
      </c>
      <c r="C35" s="25">
        <v>20.15748</v>
      </c>
      <c r="D35" s="25">
        <v>28.110236</v>
      </c>
      <c r="E35" s="25">
        <v>23.228345999999998</v>
      </c>
      <c r="F35" s="25">
        <v>18.976378</v>
      </c>
      <c r="G35" s="25">
        <v>7.6377949999999997</v>
      </c>
      <c r="H35" s="25">
        <v>1.811024</v>
      </c>
      <c r="I35" s="25">
        <v>7.8740000000000004E-2</v>
      </c>
      <c r="J35" s="25">
        <v>48.267716999999998</v>
      </c>
      <c r="K35" s="25">
        <v>42.204723999999999</v>
      </c>
      <c r="L35" s="25">
        <v>9.5275590000000001</v>
      </c>
      <c r="M35" s="25">
        <v>51.732283000000002</v>
      </c>
      <c r="N35" s="25">
        <v>75.470078999999998</v>
      </c>
      <c r="O35" s="25">
        <v>75</v>
      </c>
      <c r="P35" s="24">
        <v>75</v>
      </c>
    </row>
    <row r="36" spans="1:16">
      <c r="A36" s="23" t="s">
        <v>150</v>
      </c>
      <c r="B36" s="24">
        <v>1642</v>
      </c>
      <c r="C36" s="25">
        <v>21.619976000000001</v>
      </c>
      <c r="D36" s="25">
        <v>28.623629999999999</v>
      </c>
      <c r="E36" s="25">
        <v>23.507916999999999</v>
      </c>
      <c r="F36" s="25">
        <v>16.747868</v>
      </c>
      <c r="G36" s="25">
        <v>7.73447</v>
      </c>
      <c r="H36" s="25">
        <v>1.644336</v>
      </c>
      <c r="I36" s="25">
        <v>0.12180299999999999</v>
      </c>
      <c r="J36" s="25">
        <v>50.243605000000002</v>
      </c>
      <c r="K36" s="25">
        <v>40.255786000000001</v>
      </c>
      <c r="L36" s="25">
        <v>9.5006090000000007</v>
      </c>
      <c r="M36" s="25">
        <v>49.756394999999998</v>
      </c>
      <c r="N36" s="25">
        <v>75.224726000000004</v>
      </c>
      <c r="O36" s="25">
        <v>74</v>
      </c>
      <c r="P36" s="24">
        <v>74</v>
      </c>
    </row>
    <row r="37" spans="1:16">
      <c r="A37" s="23" t="s">
        <v>151</v>
      </c>
      <c r="B37" s="24">
        <v>2266</v>
      </c>
      <c r="C37" s="25">
        <v>23.477492999999999</v>
      </c>
      <c r="D37" s="25">
        <v>28.949691000000001</v>
      </c>
      <c r="E37" s="25">
        <v>22.550750000000001</v>
      </c>
      <c r="F37" s="25">
        <v>15.313326999999999</v>
      </c>
      <c r="G37" s="25">
        <v>7.413945</v>
      </c>
      <c r="H37" s="25">
        <v>1.8976170000000001</v>
      </c>
      <c r="I37" s="25">
        <v>0.39717599999999997</v>
      </c>
      <c r="J37" s="25">
        <v>52.427183999999997</v>
      </c>
      <c r="K37" s="25">
        <v>37.864077999999999</v>
      </c>
      <c r="L37" s="25">
        <v>9.7087380000000003</v>
      </c>
      <c r="M37" s="25">
        <v>47.572816000000003</v>
      </c>
      <c r="N37" s="25">
        <v>74.969109000000003</v>
      </c>
      <c r="O37" s="25">
        <v>74</v>
      </c>
      <c r="P37" s="24">
        <v>75</v>
      </c>
    </row>
    <row r="38" spans="1:16">
      <c r="A38" s="23" t="s">
        <v>152</v>
      </c>
      <c r="B38" s="24">
        <v>121</v>
      </c>
      <c r="C38" s="25">
        <v>19.834710999999999</v>
      </c>
      <c r="D38" s="25">
        <v>16.528925999999998</v>
      </c>
      <c r="E38" s="25">
        <v>21.487603</v>
      </c>
      <c r="F38" s="25">
        <v>19.834710999999999</v>
      </c>
      <c r="G38" s="25">
        <v>16.528925999999998</v>
      </c>
      <c r="H38" s="25">
        <v>3.3057850000000002</v>
      </c>
      <c r="I38" s="25">
        <v>2.479339</v>
      </c>
      <c r="J38" s="25">
        <v>36.363636</v>
      </c>
      <c r="K38" s="25">
        <v>41.322313999999999</v>
      </c>
      <c r="L38" s="25">
        <v>22.314050000000002</v>
      </c>
      <c r="M38" s="25">
        <v>63.636364</v>
      </c>
      <c r="N38" s="25">
        <v>77.669421</v>
      </c>
      <c r="O38" s="25">
        <v>78</v>
      </c>
      <c r="P38" s="24">
        <v>75</v>
      </c>
    </row>
    <row r="39" spans="1:16">
      <c r="A39" s="23" t="s">
        <v>128</v>
      </c>
      <c r="B39" s="24">
        <v>46</v>
      </c>
      <c r="C39" s="25">
        <v>15.217390999999999</v>
      </c>
      <c r="D39" s="25">
        <v>21.739129999999999</v>
      </c>
      <c r="E39" s="25">
        <v>23.913042999999998</v>
      </c>
      <c r="F39" s="25">
        <v>23.913042999999998</v>
      </c>
      <c r="G39" s="25">
        <v>8.6956520000000008</v>
      </c>
      <c r="H39" s="25">
        <v>4.3478260000000004</v>
      </c>
      <c r="I39" s="25">
        <v>2.1739130000000002</v>
      </c>
      <c r="J39" s="25">
        <v>36.956522</v>
      </c>
      <c r="K39" s="25">
        <v>47.826087000000001</v>
      </c>
      <c r="L39" s="25">
        <v>15.217390999999999</v>
      </c>
      <c r="M39" s="25">
        <v>63.043478</v>
      </c>
      <c r="N39" s="25">
        <v>77.369564999999994</v>
      </c>
      <c r="O39" s="25">
        <v>77</v>
      </c>
      <c r="P39" s="24" t="s">
        <v>245</v>
      </c>
    </row>
    <row r="40" spans="1:16">
      <c r="A40" s="8" t="s">
        <v>153</v>
      </c>
      <c r="B40" s="8"/>
      <c r="C40" s="8"/>
      <c r="D40" s="8"/>
      <c r="E40" s="8"/>
      <c r="F40" s="8"/>
      <c r="G40" s="8"/>
      <c r="H40" s="8"/>
      <c r="I40" s="8"/>
      <c r="J40" s="8"/>
      <c r="K40" s="8"/>
      <c r="L40" s="8"/>
      <c r="M40" s="8"/>
      <c r="N40" s="8"/>
      <c r="O40" s="32"/>
      <c r="P40" s="8"/>
    </row>
    <row r="41" spans="1:16">
      <c r="A41" s="23" t="s">
        <v>154</v>
      </c>
      <c r="B41" s="24">
        <v>1344</v>
      </c>
      <c r="C41" s="25">
        <v>20.238095000000001</v>
      </c>
      <c r="D41" s="25">
        <v>27.827380999999999</v>
      </c>
      <c r="E41" s="25">
        <v>23.809524</v>
      </c>
      <c r="F41" s="25">
        <v>18.452380999999999</v>
      </c>
      <c r="G41" s="25">
        <v>7.2172619999999998</v>
      </c>
      <c r="H41" s="25">
        <v>2.0089290000000002</v>
      </c>
      <c r="I41" s="25">
        <v>0.44642900000000002</v>
      </c>
      <c r="J41" s="25">
        <v>48.065475999999997</v>
      </c>
      <c r="K41" s="25">
        <v>42.261904999999999</v>
      </c>
      <c r="L41" s="25">
        <v>9.6726189999999992</v>
      </c>
      <c r="M41" s="25">
        <v>51.934524000000003</v>
      </c>
      <c r="N41" s="25">
        <v>75.546875</v>
      </c>
      <c r="O41" s="25">
        <v>75</v>
      </c>
      <c r="P41" s="24">
        <v>75</v>
      </c>
    </row>
    <row r="42" spans="1:16">
      <c r="A42" s="23" t="s">
        <v>155</v>
      </c>
      <c r="B42" s="24">
        <v>1107</v>
      </c>
      <c r="C42" s="25">
        <v>18.879854999999999</v>
      </c>
      <c r="D42" s="25">
        <v>24.480578000000001</v>
      </c>
      <c r="E42" s="25">
        <v>23.125565000000002</v>
      </c>
      <c r="F42" s="25">
        <v>18.789521000000001</v>
      </c>
      <c r="G42" s="25">
        <v>10.388437</v>
      </c>
      <c r="H42" s="25">
        <v>3.3423669999999999</v>
      </c>
      <c r="I42" s="25">
        <v>0.99367700000000003</v>
      </c>
      <c r="J42" s="25">
        <v>43.360433999999998</v>
      </c>
      <c r="K42" s="25">
        <v>41.915086000000002</v>
      </c>
      <c r="L42" s="25">
        <v>14.724481000000001</v>
      </c>
      <c r="M42" s="25">
        <v>56.639566000000002</v>
      </c>
      <c r="N42" s="25">
        <v>76.457091000000005</v>
      </c>
      <c r="O42" s="25">
        <v>76</v>
      </c>
      <c r="P42" s="24">
        <v>75</v>
      </c>
    </row>
    <row r="43" spans="1:16">
      <c r="A43" s="23" t="s">
        <v>156</v>
      </c>
      <c r="B43" s="24">
        <v>1006</v>
      </c>
      <c r="C43" s="25">
        <v>23.459244999999999</v>
      </c>
      <c r="D43" s="25">
        <v>27.435388</v>
      </c>
      <c r="E43" s="25">
        <v>22.564612</v>
      </c>
      <c r="F43" s="25">
        <v>14.015905</v>
      </c>
      <c r="G43" s="25">
        <v>9.4433399999999992</v>
      </c>
      <c r="H43" s="25">
        <v>2.1868789999999998</v>
      </c>
      <c r="I43" s="25">
        <v>0.89463199999999998</v>
      </c>
      <c r="J43" s="25">
        <v>50.894632000000001</v>
      </c>
      <c r="K43" s="25">
        <v>36.580517</v>
      </c>
      <c r="L43" s="25">
        <v>12.524851</v>
      </c>
      <c r="M43" s="25">
        <v>49.105367999999999</v>
      </c>
      <c r="N43" s="25">
        <v>75.299205000000001</v>
      </c>
      <c r="O43" s="25">
        <v>74</v>
      </c>
      <c r="P43" s="24">
        <v>75</v>
      </c>
    </row>
    <row r="44" spans="1:16">
      <c r="A44" s="23" t="s">
        <v>157</v>
      </c>
      <c r="B44" s="24">
        <v>541</v>
      </c>
      <c r="C44" s="25">
        <v>24.214417999999998</v>
      </c>
      <c r="D44" s="25">
        <v>25.693161</v>
      </c>
      <c r="E44" s="25">
        <v>19.593346</v>
      </c>
      <c r="F44" s="25">
        <v>16.081330999999999</v>
      </c>
      <c r="G44" s="25">
        <v>10.536044</v>
      </c>
      <c r="H44" s="25">
        <v>2.2181150000000001</v>
      </c>
      <c r="I44" s="25">
        <v>1.663586</v>
      </c>
      <c r="J44" s="25">
        <v>49.907578999999998</v>
      </c>
      <c r="K44" s="25">
        <v>35.674677000000003</v>
      </c>
      <c r="L44" s="25">
        <v>14.417745</v>
      </c>
      <c r="M44" s="25">
        <v>50.092421000000002</v>
      </c>
      <c r="N44" s="25">
        <v>75.674677000000003</v>
      </c>
      <c r="O44" s="25">
        <v>75</v>
      </c>
      <c r="P44" s="24">
        <v>70</v>
      </c>
    </row>
    <row r="45" spans="1:16">
      <c r="A45" s="23" t="s">
        <v>158</v>
      </c>
      <c r="B45" s="24">
        <v>1510</v>
      </c>
      <c r="C45" s="25">
        <v>21.125827999999998</v>
      </c>
      <c r="D45" s="25">
        <v>27.682119</v>
      </c>
      <c r="E45" s="25">
        <v>22.715232</v>
      </c>
      <c r="F45" s="25">
        <v>17.483443999999999</v>
      </c>
      <c r="G45" s="25">
        <v>8.2781459999999996</v>
      </c>
      <c r="H45" s="25">
        <v>2.1854300000000002</v>
      </c>
      <c r="I45" s="25">
        <v>0.52980099999999997</v>
      </c>
      <c r="J45" s="25">
        <v>48.807946999999999</v>
      </c>
      <c r="K45" s="25">
        <v>40.198675000000001</v>
      </c>
      <c r="L45" s="25">
        <v>10.993377000000001</v>
      </c>
      <c r="M45" s="25">
        <v>51.192053000000001</v>
      </c>
      <c r="N45" s="25">
        <v>75.556954000000005</v>
      </c>
      <c r="O45" s="25">
        <v>75</v>
      </c>
      <c r="P45" s="24">
        <v>72</v>
      </c>
    </row>
    <row r="46" spans="1:16">
      <c r="A46" s="23" t="s">
        <v>159</v>
      </c>
      <c r="B46" s="24">
        <v>1011</v>
      </c>
      <c r="C46" s="25">
        <v>28.585559</v>
      </c>
      <c r="D46" s="25">
        <v>31.058357999999998</v>
      </c>
      <c r="E46" s="25">
        <v>21.859545000000001</v>
      </c>
      <c r="F46" s="25">
        <v>10.583581000000001</v>
      </c>
      <c r="G46" s="25">
        <v>6.429278</v>
      </c>
      <c r="H46" s="25">
        <v>0.890208</v>
      </c>
      <c r="I46" s="25">
        <v>0.593472</v>
      </c>
      <c r="J46" s="25">
        <v>59.643917000000002</v>
      </c>
      <c r="K46" s="25">
        <v>32.443125999999999</v>
      </c>
      <c r="L46" s="25">
        <v>7.9129569999999996</v>
      </c>
      <c r="M46" s="25">
        <v>40.356082999999998</v>
      </c>
      <c r="N46" s="25">
        <v>73.885261999999997</v>
      </c>
      <c r="O46" s="25">
        <v>73</v>
      </c>
      <c r="P46" s="24">
        <v>75</v>
      </c>
    </row>
    <row r="47" spans="1:16">
      <c r="A47" s="23" t="s">
        <v>160</v>
      </c>
      <c r="B47" s="24">
        <v>1234</v>
      </c>
      <c r="C47" s="25">
        <v>23.257698999999999</v>
      </c>
      <c r="D47" s="25">
        <v>30.145866999999999</v>
      </c>
      <c r="E47" s="25">
        <v>21.880064999999998</v>
      </c>
      <c r="F47" s="25">
        <v>15.072934</v>
      </c>
      <c r="G47" s="25">
        <v>7.4554289999999996</v>
      </c>
      <c r="H47" s="25">
        <v>2.1069689999999999</v>
      </c>
      <c r="I47" s="25">
        <v>8.1036999999999998E-2</v>
      </c>
      <c r="J47" s="25">
        <v>53.403565999999998</v>
      </c>
      <c r="K47" s="25">
        <v>36.952998000000001</v>
      </c>
      <c r="L47" s="25">
        <v>9.6434359999999995</v>
      </c>
      <c r="M47" s="25">
        <v>46.596434000000002</v>
      </c>
      <c r="N47" s="25">
        <v>74.918963000000005</v>
      </c>
      <c r="O47" s="25">
        <v>74</v>
      </c>
      <c r="P47" s="24">
        <v>73</v>
      </c>
    </row>
    <row r="48" spans="1:16">
      <c r="A48" s="23" t="s">
        <v>161</v>
      </c>
      <c r="B48" s="24">
        <v>443</v>
      </c>
      <c r="C48" s="25">
        <v>21.670428999999999</v>
      </c>
      <c r="D48" s="25">
        <v>28.668171999999998</v>
      </c>
      <c r="E48" s="25">
        <v>24.379232999999999</v>
      </c>
      <c r="F48" s="25">
        <v>16.704288999999999</v>
      </c>
      <c r="G48" s="25">
        <v>6.0948079999999996</v>
      </c>
      <c r="H48" s="25">
        <v>2.257336</v>
      </c>
      <c r="I48" s="25">
        <v>0.22573399999999999</v>
      </c>
      <c r="J48" s="25">
        <v>50.3386</v>
      </c>
      <c r="K48" s="25">
        <v>41.083520999999998</v>
      </c>
      <c r="L48" s="25">
        <v>8.5778780000000001</v>
      </c>
      <c r="M48" s="25">
        <v>49.6614</v>
      </c>
      <c r="N48" s="25">
        <v>75.058690999999996</v>
      </c>
      <c r="O48" s="25">
        <v>74</v>
      </c>
      <c r="P48" s="24">
        <v>70</v>
      </c>
    </row>
    <row r="49" spans="1:16">
      <c r="A49" s="23" t="s">
        <v>162</v>
      </c>
      <c r="B49" s="24">
        <v>1237</v>
      </c>
      <c r="C49" s="25">
        <v>24.090541999999999</v>
      </c>
      <c r="D49" s="25">
        <v>29.991916</v>
      </c>
      <c r="E49" s="25">
        <v>22.150364</v>
      </c>
      <c r="F49" s="25">
        <v>14.551334000000001</v>
      </c>
      <c r="G49" s="25">
        <v>7.4373480000000001</v>
      </c>
      <c r="H49" s="25">
        <v>1.535974</v>
      </c>
      <c r="I49" s="25">
        <v>0.24252199999999999</v>
      </c>
      <c r="J49" s="25">
        <v>54.082458000000003</v>
      </c>
      <c r="K49" s="25">
        <v>36.701698</v>
      </c>
      <c r="L49" s="25">
        <v>9.2158449999999998</v>
      </c>
      <c r="M49" s="25">
        <v>45.917541999999997</v>
      </c>
      <c r="N49" s="25">
        <v>74.725949999999997</v>
      </c>
      <c r="O49" s="25">
        <v>74</v>
      </c>
      <c r="P49" s="24">
        <v>73</v>
      </c>
    </row>
    <row r="50" spans="1:16">
      <c r="A50" s="23" t="s">
        <v>152</v>
      </c>
      <c r="B50" s="24">
        <v>81</v>
      </c>
      <c r="C50" s="25">
        <v>23.456790000000002</v>
      </c>
      <c r="D50" s="25">
        <v>35.802469000000002</v>
      </c>
      <c r="E50" s="25">
        <v>18.518519000000001</v>
      </c>
      <c r="F50" s="25">
        <v>12.345679000000001</v>
      </c>
      <c r="G50" s="25">
        <v>6.1728399999999999</v>
      </c>
      <c r="H50" s="25">
        <v>3.7037040000000001</v>
      </c>
      <c r="I50" s="25">
        <v>0</v>
      </c>
      <c r="J50" s="25">
        <v>59.259259</v>
      </c>
      <c r="K50" s="25">
        <v>30.864197999999998</v>
      </c>
      <c r="L50" s="25">
        <v>9.8765429999999999</v>
      </c>
      <c r="M50" s="25">
        <v>40.740741</v>
      </c>
      <c r="N50" s="25">
        <v>74.530863999999994</v>
      </c>
      <c r="O50" s="25">
        <v>73</v>
      </c>
      <c r="P50" s="24">
        <v>73</v>
      </c>
    </row>
    <row r="51" spans="1:16">
      <c r="A51" s="23" t="s">
        <v>163</v>
      </c>
      <c r="B51" s="24">
        <v>67</v>
      </c>
      <c r="C51" s="25">
        <v>26.865672</v>
      </c>
      <c r="D51" s="25">
        <v>31.343284000000001</v>
      </c>
      <c r="E51" s="25">
        <v>20.895522</v>
      </c>
      <c r="F51" s="25">
        <v>11.940299</v>
      </c>
      <c r="G51" s="25">
        <v>4.4776119999999997</v>
      </c>
      <c r="H51" s="25">
        <v>2.9850750000000001</v>
      </c>
      <c r="I51" s="25">
        <v>1.492537</v>
      </c>
      <c r="J51" s="25">
        <v>58.208955000000003</v>
      </c>
      <c r="K51" s="25">
        <v>32.835821000000003</v>
      </c>
      <c r="L51" s="25">
        <v>8.9552239999999994</v>
      </c>
      <c r="M51" s="25">
        <v>41.791044999999997</v>
      </c>
      <c r="N51" s="25">
        <v>74.223881000000006</v>
      </c>
      <c r="O51" s="25">
        <v>73</v>
      </c>
      <c r="P51" s="24">
        <v>66</v>
      </c>
    </row>
    <row r="52" spans="1:16">
      <c r="A52" s="23" t="s">
        <v>128</v>
      </c>
      <c r="B52" s="24">
        <v>52</v>
      </c>
      <c r="C52" s="25">
        <v>17.307691999999999</v>
      </c>
      <c r="D52" s="25">
        <v>21.153846000000001</v>
      </c>
      <c r="E52" s="25">
        <v>25</v>
      </c>
      <c r="F52" s="25">
        <v>26.923076999999999</v>
      </c>
      <c r="G52" s="25">
        <v>7.6923079999999997</v>
      </c>
      <c r="H52" s="25">
        <v>1.9230769999999999</v>
      </c>
      <c r="I52" s="25">
        <v>0</v>
      </c>
      <c r="J52" s="25">
        <v>38.461537999999997</v>
      </c>
      <c r="K52" s="25">
        <v>51.923076999999999</v>
      </c>
      <c r="L52" s="25">
        <v>9.6153849999999998</v>
      </c>
      <c r="M52" s="25">
        <v>61.538462000000003</v>
      </c>
      <c r="N52" s="25">
        <v>76.461538000000004</v>
      </c>
      <c r="O52" s="25">
        <v>77</v>
      </c>
      <c r="P52" s="24" t="s">
        <v>246</v>
      </c>
    </row>
    <row r="53" spans="1:16">
      <c r="A53" s="8" t="s">
        <v>164</v>
      </c>
      <c r="B53" s="8"/>
      <c r="C53" s="8"/>
      <c r="D53" s="8"/>
      <c r="E53" s="8"/>
      <c r="F53" s="8"/>
      <c r="G53" s="8"/>
      <c r="H53" s="8"/>
      <c r="I53" s="8"/>
      <c r="J53" s="8"/>
      <c r="K53" s="8"/>
      <c r="L53" s="8"/>
      <c r="M53" s="8"/>
      <c r="N53" s="8"/>
      <c r="O53" s="32"/>
      <c r="P53" s="8"/>
    </row>
    <row r="54" spans="1:16">
      <c r="A54" s="23" t="s">
        <v>165</v>
      </c>
      <c r="B54" s="24">
        <v>209</v>
      </c>
      <c r="C54" s="25">
        <v>15.789474</v>
      </c>
      <c r="D54" s="25">
        <v>33.014353999999997</v>
      </c>
      <c r="E54" s="25">
        <v>24.880382999999998</v>
      </c>
      <c r="F54" s="25">
        <v>18.181818</v>
      </c>
      <c r="G54" s="25">
        <v>6.6985650000000003</v>
      </c>
      <c r="H54" s="25">
        <v>1.4354070000000001</v>
      </c>
      <c r="I54" s="25">
        <v>0</v>
      </c>
      <c r="J54" s="25">
        <v>48.803828000000003</v>
      </c>
      <c r="K54" s="25">
        <v>43.062201000000002</v>
      </c>
      <c r="L54" s="25">
        <v>8.1339710000000007</v>
      </c>
      <c r="M54" s="25">
        <v>51.196171999999997</v>
      </c>
      <c r="N54" s="25">
        <v>75.430622</v>
      </c>
      <c r="O54" s="25">
        <v>75</v>
      </c>
      <c r="P54" s="24">
        <v>70</v>
      </c>
    </row>
    <row r="55" spans="1:16">
      <c r="A55" s="23" t="s">
        <v>166</v>
      </c>
      <c r="B55" s="24">
        <v>1043</v>
      </c>
      <c r="C55" s="25">
        <v>22.818791999999998</v>
      </c>
      <c r="D55" s="25">
        <v>29.913709999999998</v>
      </c>
      <c r="E55" s="25">
        <v>23.777564999999999</v>
      </c>
      <c r="F55" s="25">
        <v>16.490891999999999</v>
      </c>
      <c r="G55" s="25">
        <v>5.752637</v>
      </c>
      <c r="H55" s="25">
        <v>1.1505270000000001</v>
      </c>
      <c r="I55" s="25">
        <v>9.5877000000000004E-2</v>
      </c>
      <c r="J55" s="25">
        <v>52.732501999999997</v>
      </c>
      <c r="K55" s="25">
        <v>40.268456</v>
      </c>
      <c r="L55" s="25">
        <v>6.9990410000000001</v>
      </c>
      <c r="M55" s="25">
        <v>47.267498000000003</v>
      </c>
      <c r="N55" s="25">
        <v>74.725791000000001</v>
      </c>
      <c r="O55" s="25">
        <v>74</v>
      </c>
      <c r="P55" s="24">
        <v>73</v>
      </c>
    </row>
    <row r="56" spans="1:16">
      <c r="A56" s="23" t="s">
        <v>167</v>
      </c>
      <c r="B56" s="24">
        <v>963</v>
      </c>
      <c r="C56" s="25">
        <v>24.818276000000001</v>
      </c>
      <c r="D56" s="25">
        <v>26.064381999999998</v>
      </c>
      <c r="E56" s="25">
        <v>22.637591</v>
      </c>
      <c r="F56" s="25">
        <v>14.434060000000001</v>
      </c>
      <c r="G56" s="25">
        <v>8.6188990000000008</v>
      </c>
      <c r="H56" s="25">
        <v>2.6998959999999999</v>
      </c>
      <c r="I56" s="25">
        <v>0.72689499999999996</v>
      </c>
      <c r="J56" s="25">
        <v>50.882657999999999</v>
      </c>
      <c r="K56" s="25">
        <v>37.071651000000003</v>
      </c>
      <c r="L56" s="25">
        <v>12.045691</v>
      </c>
      <c r="M56" s="25">
        <v>49.117342000000001</v>
      </c>
      <c r="N56" s="25">
        <v>75.224299000000002</v>
      </c>
      <c r="O56" s="25">
        <v>74</v>
      </c>
      <c r="P56" s="24">
        <v>75</v>
      </c>
    </row>
    <row r="57" spans="1:16">
      <c r="A57" s="23" t="s">
        <v>168</v>
      </c>
      <c r="B57" s="24">
        <v>338</v>
      </c>
      <c r="C57" s="25">
        <v>21.597632999999998</v>
      </c>
      <c r="D57" s="25">
        <v>26.627219</v>
      </c>
      <c r="E57" s="25">
        <v>19.526627000000001</v>
      </c>
      <c r="F57" s="25">
        <v>15.976331</v>
      </c>
      <c r="G57" s="25">
        <v>12.426036</v>
      </c>
      <c r="H57" s="25">
        <v>2.662722</v>
      </c>
      <c r="I57" s="25">
        <v>1.183432</v>
      </c>
      <c r="J57" s="25">
        <v>48.224851999999998</v>
      </c>
      <c r="K57" s="25">
        <v>35.502958999999997</v>
      </c>
      <c r="L57" s="25">
        <v>16.272189000000001</v>
      </c>
      <c r="M57" s="25">
        <v>51.775148000000002</v>
      </c>
      <c r="N57" s="25">
        <v>75.997040999999996</v>
      </c>
      <c r="O57" s="25">
        <v>75</v>
      </c>
      <c r="P57" s="24">
        <v>75</v>
      </c>
    </row>
    <row r="58" spans="1:16">
      <c r="A58" s="23" t="s">
        <v>169</v>
      </c>
      <c r="B58" s="24">
        <v>94</v>
      </c>
      <c r="C58" s="25">
        <v>26.595745000000001</v>
      </c>
      <c r="D58" s="25">
        <v>26.595745000000001</v>
      </c>
      <c r="E58" s="25">
        <v>11.702128</v>
      </c>
      <c r="F58" s="25">
        <v>14.893617000000001</v>
      </c>
      <c r="G58" s="25">
        <v>13.829787</v>
      </c>
      <c r="H58" s="25">
        <v>5.3191490000000003</v>
      </c>
      <c r="I58" s="25">
        <v>1.0638300000000001</v>
      </c>
      <c r="J58" s="25">
        <v>53.191488999999997</v>
      </c>
      <c r="K58" s="25">
        <v>26.595745000000001</v>
      </c>
      <c r="L58" s="25">
        <v>20.212765999999998</v>
      </c>
      <c r="M58" s="25">
        <v>46.808511000000003</v>
      </c>
      <c r="N58" s="25">
        <v>76.042552999999998</v>
      </c>
      <c r="O58" s="25">
        <v>74</v>
      </c>
      <c r="P58" s="24">
        <v>72</v>
      </c>
    </row>
    <row r="59" spans="1:16">
      <c r="A59" s="23" t="s">
        <v>128</v>
      </c>
      <c r="B59" s="24">
        <v>30</v>
      </c>
      <c r="C59" s="25">
        <v>6.6666670000000003</v>
      </c>
      <c r="D59" s="25">
        <v>26.666667</v>
      </c>
      <c r="E59" s="25">
        <v>20</v>
      </c>
      <c r="F59" s="25">
        <v>26.666667</v>
      </c>
      <c r="G59" s="25">
        <v>16.666667</v>
      </c>
      <c r="H59" s="25">
        <v>3.3333330000000001</v>
      </c>
      <c r="I59" s="25">
        <v>0</v>
      </c>
      <c r="J59" s="25">
        <v>33.333333000000003</v>
      </c>
      <c r="K59" s="25">
        <v>46.666666999999997</v>
      </c>
      <c r="L59" s="25">
        <v>20</v>
      </c>
      <c r="M59" s="25">
        <v>66.666667000000004</v>
      </c>
      <c r="N59" s="25">
        <v>78.333332999999996</v>
      </c>
      <c r="O59" s="25">
        <v>78</v>
      </c>
      <c r="P59" s="24" t="s">
        <v>247</v>
      </c>
    </row>
    <row r="60" spans="1:16">
      <c r="A60" s="8" t="s">
        <v>170</v>
      </c>
      <c r="B60" s="8"/>
      <c r="C60" s="8"/>
      <c r="D60" s="8"/>
      <c r="E60" s="8"/>
      <c r="F60" s="8"/>
      <c r="G60" s="8"/>
      <c r="H60" s="8"/>
      <c r="I60" s="8"/>
      <c r="J60" s="8"/>
      <c r="K60" s="8"/>
      <c r="L60" s="8"/>
      <c r="M60" s="8"/>
      <c r="N60" s="8"/>
      <c r="O60" s="32"/>
      <c r="P60" s="8"/>
    </row>
    <row r="61" spans="1:16">
      <c r="A61" s="23" t="s">
        <v>171</v>
      </c>
      <c r="B61" s="24">
        <v>386</v>
      </c>
      <c r="C61" s="25">
        <v>21.761658000000001</v>
      </c>
      <c r="D61" s="25">
        <v>24.611398999999999</v>
      </c>
      <c r="E61" s="25">
        <v>26.424869999999999</v>
      </c>
      <c r="F61" s="25">
        <v>15.025907</v>
      </c>
      <c r="G61" s="25">
        <v>9.5854920000000003</v>
      </c>
      <c r="H61" s="25">
        <v>2.3316059999999998</v>
      </c>
      <c r="I61" s="25">
        <v>0.25906699999999999</v>
      </c>
      <c r="J61" s="25">
        <v>46.373057000000003</v>
      </c>
      <c r="K61" s="25">
        <v>41.450777000000002</v>
      </c>
      <c r="L61" s="25">
        <v>12.176166</v>
      </c>
      <c r="M61" s="25">
        <v>53.626942999999997</v>
      </c>
      <c r="N61" s="25">
        <v>75.590674000000007</v>
      </c>
      <c r="O61" s="25">
        <v>75</v>
      </c>
      <c r="P61" s="24">
        <v>75</v>
      </c>
    </row>
    <row r="62" spans="1:16">
      <c r="A62" s="23" t="s">
        <v>172</v>
      </c>
      <c r="B62" s="24">
        <v>919</v>
      </c>
      <c r="C62" s="25">
        <v>23.394995000000002</v>
      </c>
      <c r="D62" s="25">
        <v>29.162133000000001</v>
      </c>
      <c r="E62" s="25">
        <v>21.762785999999998</v>
      </c>
      <c r="F62" s="25">
        <v>15.560392</v>
      </c>
      <c r="G62" s="25">
        <v>8.1610449999999997</v>
      </c>
      <c r="H62" s="25">
        <v>1.849837</v>
      </c>
      <c r="I62" s="25">
        <v>0.10881399999999999</v>
      </c>
      <c r="J62" s="25">
        <v>52.557127000000001</v>
      </c>
      <c r="K62" s="25">
        <v>37.323177000000001</v>
      </c>
      <c r="L62" s="25">
        <v>10.119695</v>
      </c>
      <c r="M62" s="25">
        <v>47.442872999999999</v>
      </c>
      <c r="N62" s="25">
        <v>75.005441000000005</v>
      </c>
      <c r="O62" s="25">
        <v>74</v>
      </c>
      <c r="P62" s="24">
        <v>73</v>
      </c>
    </row>
    <row r="63" spans="1:16">
      <c r="A63" s="23" t="s">
        <v>173</v>
      </c>
      <c r="B63" s="24">
        <v>978</v>
      </c>
      <c r="C63" s="25">
        <v>24.744375999999999</v>
      </c>
      <c r="D63" s="25">
        <v>27.096115000000001</v>
      </c>
      <c r="E63" s="25">
        <v>21.881391000000001</v>
      </c>
      <c r="F63" s="25">
        <v>16.564416999999999</v>
      </c>
      <c r="G63" s="25">
        <v>7.3619630000000003</v>
      </c>
      <c r="H63" s="25">
        <v>1.8404910000000001</v>
      </c>
      <c r="I63" s="25">
        <v>0.51124700000000001</v>
      </c>
      <c r="J63" s="25">
        <v>51.840491</v>
      </c>
      <c r="K63" s="25">
        <v>38.445808</v>
      </c>
      <c r="L63" s="25">
        <v>9.7137010000000004</v>
      </c>
      <c r="M63" s="25">
        <v>48.159509</v>
      </c>
      <c r="N63" s="25">
        <v>74.966257999999996</v>
      </c>
      <c r="O63" s="25">
        <v>74</v>
      </c>
      <c r="P63" s="24">
        <v>73</v>
      </c>
    </row>
    <row r="64" spans="1:16">
      <c r="A64" s="23" t="s">
        <v>174</v>
      </c>
      <c r="B64" s="24">
        <v>347</v>
      </c>
      <c r="C64" s="25">
        <v>18.443804</v>
      </c>
      <c r="D64" s="25">
        <v>33.141210000000001</v>
      </c>
      <c r="E64" s="25">
        <v>22.478386</v>
      </c>
      <c r="F64" s="25">
        <v>13.256484</v>
      </c>
      <c r="G64" s="25">
        <v>8.0691640000000007</v>
      </c>
      <c r="H64" s="25">
        <v>2.8818440000000001</v>
      </c>
      <c r="I64" s="25">
        <v>1.7291069999999999</v>
      </c>
      <c r="J64" s="25">
        <v>51.585014000000001</v>
      </c>
      <c r="K64" s="25">
        <v>35.734870000000001</v>
      </c>
      <c r="L64" s="25">
        <v>12.680115000000001</v>
      </c>
      <c r="M64" s="25">
        <v>48.414985999999999</v>
      </c>
      <c r="N64" s="25">
        <v>75.605187000000001</v>
      </c>
      <c r="O64" s="25">
        <v>74</v>
      </c>
      <c r="P64" s="24">
        <v>72</v>
      </c>
    </row>
    <row r="65" spans="1:16">
      <c r="A65" s="23" t="s">
        <v>128</v>
      </c>
      <c r="B65" s="24">
        <v>47</v>
      </c>
      <c r="C65" s="25">
        <v>10.638298000000001</v>
      </c>
      <c r="D65" s="25">
        <v>25.531915000000001</v>
      </c>
      <c r="E65" s="25">
        <v>14.893617000000001</v>
      </c>
      <c r="F65" s="25">
        <v>34.042552999999998</v>
      </c>
      <c r="G65" s="25">
        <v>10.638298000000001</v>
      </c>
      <c r="H65" s="25">
        <v>4.2553190000000001</v>
      </c>
      <c r="I65" s="25">
        <v>0</v>
      </c>
      <c r="J65" s="25">
        <v>36.170212999999997</v>
      </c>
      <c r="K65" s="25">
        <v>48.936169999999997</v>
      </c>
      <c r="L65" s="25">
        <v>14.893617000000001</v>
      </c>
      <c r="M65" s="25">
        <v>63.829787000000003</v>
      </c>
      <c r="N65" s="25">
        <v>78.085105999999996</v>
      </c>
      <c r="O65" s="25">
        <v>79</v>
      </c>
      <c r="P65" s="24" t="s">
        <v>248</v>
      </c>
    </row>
    <row r="66" spans="1:16">
      <c r="A66" s="8" t="s">
        <v>175</v>
      </c>
      <c r="B66" s="8"/>
      <c r="C66" s="8"/>
      <c r="D66" s="8"/>
      <c r="E66" s="8"/>
      <c r="F66" s="8"/>
      <c r="G66" s="8"/>
      <c r="H66" s="8"/>
      <c r="I66" s="8"/>
      <c r="J66" s="8"/>
      <c r="K66" s="8"/>
      <c r="L66" s="8"/>
      <c r="M66" s="8"/>
      <c r="N66" s="8"/>
      <c r="O66" s="32"/>
      <c r="P66" s="8"/>
    </row>
    <row r="67" spans="1:16">
      <c r="A67" s="23" t="s">
        <v>176</v>
      </c>
      <c r="B67" s="24">
        <v>425</v>
      </c>
      <c r="C67" s="25">
        <v>24</v>
      </c>
      <c r="D67" s="25">
        <v>29.411764999999999</v>
      </c>
      <c r="E67" s="25">
        <v>24.235294</v>
      </c>
      <c r="F67" s="25">
        <v>14.117647</v>
      </c>
      <c r="G67" s="25">
        <v>5.8823530000000002</v>
      </c>
      <c r="H67" s="25">
        <v>1.8823529999999999</v>
      </c>
      <c r="I67" s="25">
        <v>0.47058800000000001</v>
      </c>
      <c r="J67" s="25">
        <v>53.411765000000003</v>
      </c>
      <c r="K67" s="25">
        <v>38.352941000000001</v>
      </c>
      <c r="L67" s="25">
        <v>8.2352939999999997</v>
      </c>
      <c r="M67" s="25">
        <v>46.588234999999997</v>
      </c>
      <c r="N67" s="25">
        <v>74.72</v>
      </c>
      <c r="O67" s="25">
        <v>74</v>
      </c>
      <c r="P67" s="24">
        <v>73</v>
      </c>
    </row>
    <row r="68" spans="1:16">
      <c r="A68" s="23" t="s">
        <v>177</v>
      </c>
      <c r="B68" s="24">
        <v>811</v>
      </c>
      <c r="C68" s="25">
        <v>21.948212000000002</v>
      </c>
      <c r="D68" s="25">
        <v>28.853268</v>
      </c>
      <c r="E68" s="25">
        <v>23.921085000000001</v>
      </c>
      <c r="F68" s="25">
        <v>16.892724999999999</v>
      </c>
      <c r="G68" s="25">
        <v>7.0283600000000002</v>
      </c>
      <c r="H68" s="25">
        <v>1.2330460000000001</v>
      </c>
      <c r="I68" s="25">
        <v>0.123305</v>
      </c>
      <c r="J68" s="25">
        <v>50.801479999999998</v>
      </c>
      <c r="K68" s="25">
        <v>40.813809999999997</v>
      </c>
      <c r="L68" s="25">
        <v>8.3847100000000001</v>
      </c>
      <c r="M68" s="25">
        <v>49.198520000000002</v>
      </c>
      <c r="N68" s="25">
        <v>75.046856000000005</v>
      </c>
      <c r="O68" s="25">
        <v>74</v>
      </c>
      <c r="P68" s="24">
        <v>73</v>
      </c>
    </row>
    <row r="69" spans="1:16">
      <c r="A69" s="23" t="s">
        <v>178</v>
      </c>
      <c r="B69" s="24">
        <v>207</v>
      </c>
      <c r="C69" s="25">
        <v>19.323671000000001</v>
      </c>
      <c r="D69" s="25">
        <v>30.434782999999999</v>
      </c>
      <c r="E69" s="25">
        <v>23.188406000000001</v>
      </c>
      <c r="F69" s="25">
        <v>17.874396000000001</v>
      </c>
      <c r="G69" s="25">
        <v>8.6956520000000008</v>
      </c>
      <c r="H69" s="25">
        <v>0.48309200000000002</v>
      </c>
      <c r="I69" s="25">
        <v>0</v>
      </c>
      <c r="J69" s="25">
        <v>49.758454</v>
      </c>
      <c r="K69" s="25">
        <v>41.062801999999998</v>
      </c>
      <c r="L69" s="25">
        <v>9.178744</v>
      </c>
      <c r="M69" s="25">
        <v>50.241546</v>
      </c>
      <c r="N69" s="25">
        <v>75.420289999999994</v>
      </c>
      <c r="O69" s="25">
        <v>75</v>
      </c>
      <c r="P69" s="24">
        <v>74</v>
      </c>
    </row>
    <row r="70" spans="1:16">
      <c r="A70" s="23" t="s">
        <v>179</v>
      </c>
      <c r="B70" s="24">
        <v>154</v>
      </c>
      <c r="C70" s="25">
        <v>25.974025999999999</v>
      </c>
      <c r="D70" s="25">
        <v>34.415584000000003</v>
      </c>
      <c r="E70" s="25">
        <v>20.12987</v>
      </c>
      <c r="F70" s="25">
        <v>11.688312</v>
      </c>
      <c r="G70" s="25">
        <v>7.1428570000000002</v>
      </c>
      <c r="H70" s="25">
        <v>0.64935100000000001</v>
      </c>
      <c r="I70" s="25">
        <v>0</v>
      </c>
      <c r="J70" s="25">
        <v>60.389609999999998</v>
      </c>
      <c r="K70" s="25">
        <v>31.818182</v>
      </c>
      <c r="L70" s="25">
        <v>7.7922079999999996</v>
      </c>
      <c r="M70" s="25">
        <v>39.610390000000002</v>
      </c>
      <c r="N70" s="25">
        <v>73.922077999999999</v>
      </c>
      <c r="O70" s="25">
        <v>73</v>
      </c>
      <c r="P70" s="24">
        <v>75</v>
      </c>
    </row>
    <row r="71" spans="1:16">
      <c r="A71" s="23" t="s">
        <v>180</v>
      </c>
      <c r="B71" s="24">
        <v>318</v>
      </c>
      <c r="C71" s="25">
        <v>26.100629000000001</v>
      </c>
      <c r="D71" s="25">
        <v>30.503145</v>
      </c>
      <c r="E71" s="25">
        <v>23.270440000000001</v>
      </c>
      <c r="F71" s="25">
        <v>13.207547</v>
      </c>
      <c r="G71" s="25">
        <v>6.6037739999999996</v>
      </c>
      <c r="H71" s="25">
        <v>0.31446499999999999</v>
      </c>
      <c r="I71" s="25">
        <v>0</v>
      </c>
      <c r="J71" s="25">
        <v>56.603774000000001</v>
      </c>
      <c r="K71" s="25">
        <v>36.477986999999999</v>
      </c>
      <c r="L71" s="25">
        <v>6.9182389999999998</v>
      </c>
      <c r="M71" s="25">
        <v>43.396225999999999</v>
      </c>
      <c r="N71" s="25">
        <v>74.204402999999999</v>
      </c>
      <c r="O71" s="25">
        <v>74</v>
      </c>
      <c r="P71" s="24" t="s">
        <v>249</v>
      </c>
    </row>
    <row r="72" spans="1:16">
      <c r="A72" s="23" t="s">
        <v>181</v>
      </c>
      <c r="B72" s="24">
        <v>203</v>
      </c>
      <c r="C72" s="25">
        <v>17.241378999999998</v>
      </c>
      <c r="D72" s="25">
        <v>37.931033999999997</v>
      </c>
      <c r="E72" s="25">
        <v>23.152709000000002</v>
      </c>
      <c r="F72" s="25">
        <v>15.270936000000001</v>
      </c>
      <c r="G72" s="25">
        <v>5.9113300000000004</v>
      </c>
      <c r="H72" s="25">
        <v>0.49261100000000002</v>
      </c>
      <c r="I72" s="25">
        <v>0</v>
      </c>
      <c r="J72" s="25">
        <v>55.172414000000003</v>
      </c>
      <c r="K72" s="25">
        <v>38.423645</v>
      </c>
      <c r="L72" s="25">
        <v>6.4039409999999997</v>
      </c>
      <c r="M72" s="25">
        <v>44.827585999999997</v>
      </c>
      <c r="N72" s="25">
        <v>74.655171999999993</v>
      </c>
      <c r="O72" s="25">
        <v>74</v>
      </c>
      <c r="P72" s="24">
        <v>73</v>
      </c>
    </row>
    <row r="73" spans="1:16">
      <c r="A73" s="23" t="s">
        <v>182</v>
      </c>
      <c r="B73" s="24">
        <v>79</v>
      </c>
      <c r="C73" s="25">
        <v>24.050633000000001</v>
      </c>
      <c r="D73" s="25">
        <v>24.050633000000001</v>
      </c>
      <c r="E73" s="25">
        <v>21.518986999999999</v>
      </c>
      <c r="F73" s="25">
        <v>21.518986999999999</v>
      </c>
      <c r="G73" s="25">
        <v>5.0632910000000004</v>
      </c>
      <c r="H73" s="25">
        <v>2.5316459999999998</v>
      </c>
      <c r="I73" s="25">
        <v>1.2658229999999999</v>
      </c>
      <c r="J73" s="25">
        <v>48.101266000000003</v>
      </c>
      <c r="K73" s="25">
        <v>43.037975000000003</v>
      </c>
      <c r="L73" s="25">
        <v>8.8607589999999998</v>
      </c>
      <c r="M73" s="25">
        <v>51.898733999999997</v>
      </c>
      <c r="N73" s="25">
        <v>75.531645999999995</v>
      </c>
      <c r="O73" s="25">
        <v>75</v>
      </c>
      <c r="P73" s="24">
        <v>72</v>
      </c>
    </row>
    <row r="74" spans="1:16">
      <c r="A74" s="23" t="s">
        <v>183</v>
      </c>
      <c r="B74" s="24">
        <v>68</v>
      </c>
      <c r="C74" s="25">
        <v>32.352941000000001</v>
      </c>
      <c r="D74" s="25">
        <v>44.117646999999998</v>
      </c>
      <c r="E74" s="25">
        <v>17.647058999999999</v>
      </c>
      <c r="F74" s="25">
        <v>4.4117649999999999</v>
      </c>
      <c r="G74" s="25">
        <v>1.470588</v>
      </c>
      <c r="H74" s="25">
        <v>0</v>
      </c>
      <c r="I74" s="25">
        <v>0</v>
      </c>
      <c r="J74" s="25">
        <v>76.470588000000006</v>
      </c>
      <c r="K74" s="25">
        <v>22.058824000000001</v>
      </c>
      <c r="L74" s="25">
        <v>1.470588</v>
      </c>
      <c r="M74" s="25">
        <v>23.529412000000001</v>
      </c>
      <c r="N74" s="25">
        <v>72</v>
      </c>
      <c r="O74" s="25">
        <v>72</v>
      </c>
      <c r="P74" s="24">
        <v>74</v>
      </c>
    </row>
    <row r="75" spans="1:16">
      <c r="A75" s="23" t="s">
        <v>184</v>
      </c>
      <c r="B75" s="24">
        <v>586</v>
      </c>
      <c r="C75" s="25">
        <v>24.061433000000001</v>
      </c>
      <c r="D75" s="25">
        <v>28.839590000000001</v>
      </c>
      <c r="E75" s="25">
        <v>24.232081999999998</v>
      </c>
      <c r="F75" s="25">
        <v>16.894197999999999</v>
      </c>
      <c r="G75" s="25">
        <v>4.7781570000000002</v>
      </c>
      <c r="H75" s="25">
        <v>1.0238910000000001</v>
      </c>
      <c r="I75" s="25">
        <v>0.17064799999999999</v>
      </c>
      <c r="J75" s="25">
        <v>52.901024</v>
      </c>
      <c r="K75" s="25">
        <v>41.126280000000001</v>
      </c>
      <c r="L75" s="25">
        <v>5.972696</v>
      </c>
      <c r="M75" s="25">
        <v>47.098976</v>
      </c>
      <c r="N75" s="25">
        <v>74.578497999999996</v>
      </c>
      <c r="O75" s="25">
        <v>74</v>
      </c>
      <c r="P75" s="24">
        <v>75</v>
      </c>
    </row>
    <row r="76" spans="1:16">
      <c r="A76" s="23" t="s">
        <v>185</v>
      </c>
      <c r="B76" s="24">
        <v>276</v>
      </c>
      <c r="C76" s="25">
        <v>25.724637999999999</v>
      </c>
      <c r="D76" s="25">
        <v>32.608696000000002</v>
      </c>
      <c r="E76" s="25">
        <v>24.637681000000001</v>
      </c>
      <c r="F76" s="25">
        <v>13.768115999999999</v>
      </c>
      <c r="G76" s="25">
        <v>3.2608700000000002</v>
      </c>
      <c r="H76" s="25">
        <v>0</v>
      </c>
      <c r="I76" s="25">
        <v>0</v>
      </c>
      <c r="J76" s="25">
        <v>58.333333000000003</v>
      </c>
      <c r="K76" s="25">
        <v>38.405797</v>
      </c>
      <c r="L76" s="25">
        <v>3.2608700000000002</v>
      </c>
      <c r="M76" s="25">
        <v>41.666666999999997</v>
      </c>
      <c r="N76" s="25">
        <v>73.692029000000005</v>
      </c>
      <c r="O76" s="25">
        <v>73</v>
      </c>
      <c r="P76" s="24">
        <v>70</v>
      </c>
    </row>
    <row r="77" spans="1:16">
      <c r="A77" s="23" t="s">
        <v>152</v>
      </c>
      <c r="B77" s="24">
        <v>197</v>
      </c>
      <c r="C77" s="25">
        <v>22.335025000000002</v>
      </c>
      <c r="D77" s="25">
        <v>31.472080999999999</v>
      </c>
      <c r="E77" s="25">
        <v>19.796953999999999</v>
      </c>
      <c r="F77" s="25">
        <v>15.736041</v>
      </c>
      <c r="G77" s="25">
        <v>9.6446699999999996</v>
      </c>
      <c r="H77" s="25">
        <v>0.50761400000000001</v>
      </c>
      <c r="I77" s="25">
        <v>0.50761400000000001</v>
      </c>
      <c r="J77" s="25">
        <v>53.807107000000002</v>
      </c>
      <c r="K77" s="25">
        <v>35.532995</v>
      </c>
      <c r="L77" s="25">
        <v>10.659898</v>
      </c>
      <c r="M77" s="25">
        <v>46.192892999999998</v>
      </c>
      <c r="N77" s="25">
        <v>75.162436999999997</v>
      </c>
      <c r="O77" s="25">
        <v>74</v>
      </c>
      <c r="P77" s="24">
        <v>73</v>
      </c>
    </row>
    <row r="78" spans="1:16">
      <c r="A78" s="23" t="s">
        <v>186</v>
      </c>
      <c r="B78" s="24">
        <v>944</v>
      </c>
      <c r="C78" s="25">
        <v>21.398305000000001</v>
      </c>
      <c r="D78" s="25">
        <v>26.588982999999999</v>
      </c>
      <c r="E78" s="25">
        <v>21.080507999999998</v>
      </c>
      <c r="F78" s="25">
        <v>15.360169000000001</v>
      </c>
      <c r="G78" s="25">
        <v>11.440678</v>
      </c>
      <c r="H78" s="25">
        <v>3.389831</v>
      </c>
      <c r="I78" s="25">
        <v>0.74152499999999999</v>
      </c>
      <c r="J78" s="25">
        <v>47.987287999999999</v>
      </c>
      <c r="K78" s="25">
        <v>36.440677999999998</v>
      </c>
      <c r="L78" s="25">
        <v>15.572034</v>
      </c>
      <c r="M78" s="25">
        <v>52.012712000000001</v>
      </c>
      <c r="N78" s="25">
        <v>75.920551000000003</v>
      </c>
      <c r="O78" s="25">
        <v>75</v>
      </c>
      <c r="P78" s="24">
        <v>75</v>
      </c>
    </row>
    <row r="79" spans="1:16">
      <c r="A79" s="23" t="s">
        <v>128</v>
      </c>
      <c r="B79" s="24">
        <v>41</v>
      </c>
      <c r="C79" s="25">
        <v>9.7560979999999997</v>
      </c>
      <c r="D79" s="25">
        <v>24.390243999999999</v>
      </c>
      <c r="E79" s="25">
        <v>29.268293</v>
      </c>
      <c r="F79" s="25">
        <v>26.829267999999999</v>
      </c>
      <c r="G79" s="25">
        <v>9.7560979999999997</v>
      </c>
      <c r="H79" s="25">
        <v>0</v>
      </c>
      <c r="I79" s="25">
        <v>0</v>
      </c>
      <c r="J79" s="25">
        <v>34.146341</v>
      </c>
      <c r="K79" s="25">
        <v>56.097560999999999</v>
      </c>
      <c r="L79" s="25">
        <v>9.7560979999999997</v>
      </c>
      <c r="M79" s="25">
        <v>65.853658999999993</v>
      </c>
      <c r="N79" s="25">
        <v>76.780488000000005</v>
      </c>
      <c r="O79" s="25">
        <v>77</v>
      </c>
      <c r="P79" s="24">
        <v>75</v>
      </c>
    </row>
    <row r="80" spans="1:16">
      <c r="A80" s="8" t="s">
        <v>187</v>
      </c>
      <c r="B80" s="8"/>
      <c r="C80" s="8"/>
      <c r="D80" s="8"/>
      <c r="E80" s="8"/>
      <c r="F80" s="8"/>
      <c r="G80" s="8"/>
      <c r="H80" s="8"/>
      <c r="I80" s="8"/>
      <c r="J80" s="8"/>
      <c r="K80" s="8"/>
      <c r="L80" s="8"/>
      <c r="M80" s="8"/>
      <c r="N80" s="8"/>
      <c r="O80" s="32"/>
      <c r="P80" s="8"/>
    </row>
    <row r="81" spans="1:16">
      <c r="A81" s="23" t="s">
        <v>188</v>
      </c>
      <c r="B81" s="24">
        <v>2041</v>
      </c>
      <c r="C81" s="25">
        <v>21.999020000000002</v>
      </c>
      <c r="D81" s="25">
        <v>28.417442000000001</v>
      </c>
      <c r="E81" s="25">
        <v>22.684958000000002</v>
      </c>
      <c r="F81" s="25">
        <v>15.727584999999999</v>
      </c>
      <c r="G81" s="25">
        <v>8.2802550000000004</v>
      </c>
      <c r="H81" s="25">
        <v>2.4007839999999998</v>
      </c>
      <c r="I81" s="25">
        <v>0.489956</v>
      </c>
      <c r="J81" s="25">
        <v>50.416463</v>
      </c>
      <c r="K81" s="25">
        <v>38.412542999999999</v>
      </c>
      <c r="L81" s="25">
        <v>11.170995</v>
      </c>
      <c r="M81" s="25">
        <v>49.583537</v>
      </c>
      <c r="N81" s="25">
        <v>75.329740000000001</v>
      </c>
      <c r="O81" s="25">
        <v>74</v>
      </c>
      <c r="P81" s="24">
        <v>75</v>
      </c>
    </row>
    <row r="82" spans="1:16">
      <c r="A82" s="23" t="s">
        <v>189</v>
      </c>
      <c r="B82" s="24">
        <v>221</v>
      </c>
      <c r="C82" s="25">
        <v>29.411764999999999</v>
      </c>
      <c r="D82" s="25">
        <v>28.506786999999999</v>
      </c>
      <c r="E82" s="25">
        <v>20.81448</v>
      </c>
      <c r="F82" s="25">
        <v>14.479638</v>
      </c>
      <c r="G82" s="25">
        <v>6.3348420000000001</v>
      </c>
      <c r="H82" s="25">
        <v>0.45248899999999997</v>
      </c>
      <c r="I82" s="25">
        <v>0</v>
      </c>
      <c r="J82" s="25">
        <v>57.918551999999998</v>
      </c>
      <c r="K82" s="25">
        <v>35.294117999999997</v>
      </c>
      <c r="L82" s="25">
        <v>6.7873299999999999</v>
      </c>
      <c r="M82" s="25">
        <v>42.081448000000002</v>
      </c>
      <c r="N82" s="25">
        <v>73.909502000000003</v>
      </c>
      <c r="O82" s="25">
        <v>73</v>
      </c>
      <c r="P82" s="24">
        <v>73</v>
      </c>
    </row>
    <row r="83" spans="1:16">
      <c r="A83" s="23" t="s">
        <v>190</v>
      </c>
      <c r="B83" s="24">
        <v>64</v>
      </c>
      <c r="C83" s="25">
        <v>28.125</v>
      </c>
      <c r="D83" s="25">
        <v>31.25</v>
      </c>
      <c r="E83" s="25">
        <v>21.875</v>
      </c>
      <c r="F83" s="25">
        <v>14.0625</v>
      </c>
      <c r="G83" s="25">
        <v>4.6875</v>
      </c>
      <c r="H83" s="25">
        <v>0</v>
      </c>
      <c r="I83" s="25">
        <v>0</v>
      </c>
      <c r="J83" s="25">
        <v>59.375</v>
      </c>
      <c r="K83" s="25">
        <v>35.9375</v>
      </c>
      <c r="L83" s="25">
        <v>4.6875</v>
      </c>
      <c r="M83" s="25">
        <v>40.625</v>
      </c>
      <c r="N83" s="25">
        <v>73.546875</v>
      </c>
      <c r="O83" s="25">
        <v>72.5</v>
      </c>
      <c r="P83" s="24" t="s">
        <v>250</v>
      </c>
    </row>
    <row r="84" spans="1:16">
      <c r="A84" s="23" t="s">
        <v>191</v>
      </c>
      <c r="B84" s="24">
        <v>158</v>
      </c>
      <c r="C84" s="25">
        <v>29.113924000000001</v>
      </c>
      <c r="D84" s="25">
        <v>31.012657999999998</v>
      </c>
      <c r="E84" s="25">
        <v>23.417722000000001</v>
      </c>
      <c r="F84" s="25">
        <v>13.291138999999999</v>
      </c>
      <c r="G84" s="25">
        <v>3.1645569999999998</v>
      </c>
      <c r="H84" s="25">
        <v>0</v>
      </c>
      <c r="I84" s="25">
        <v>0</v>
      </c>
      <c r="J84" s="25">
        <v>60.126581999999999</v>
      </c>
      <c r="K84" s="25">
        <v>36.708860999999999</v>
      </c>
      <c r="L84" s="25">
        <v>3.1645569999999998</v>
      </c>
      <c r="M84" s="25">
        <v>39.873418000000001</v>
      </c>
      <c r="N84" s="25">
        <v>73.443038000000001</v>
      </c>
      <c r="O84" s="25">
        <v>73</v>
      </c>
      <c r="P84" s="24" t="s">
        <v>251</v>
      </c>
    </row>
    <row r="85" spans="1:16">
      <c r="A85" s="23" t="s">
        <v>192</v>
      </c>
      <c r="B85" s="24">
        <v>120</v>
      </c>
      <c r="C85" s="25">
        <v>15</v>
      </c>
      <c r="D85" s="25">
        <v>25</v>
      </c>
      <c r="E85" s="25">
        <v>22.5</v>
      </c>
      <c r="F85" s="25">
        <v>23.333333</v>
      </c>
      <c r="G85" s="25">
        <v>10.833333</v>
      </c>
      <c r="H85" s="25">
        <v>3.3333330000000001</v>
      </c>
      <c r="I85" s="25">
        <v>0</v>
      </c>
      <c r="J85" s="25">
        <v>40</v>
      </c>
      <c r="K85" s="25">
        <v>45.833333000000003</v>
      </c>
      <c r="L85" s="25">
        <v>14.166667</v>
      </c>
      <c r="M85" s="25">
        <v>60</v>
      </c>
      <c r="N85" s="25">
        <v>77.05</v>
      </c>
      <c r="O85" s="25">
        <v>76</v>
      </c>
      <c r="P85" s="24" t="s">
        <v>252</v>
      </c>
    </row>
    <row r="86" spans="1:16">
      <c r="A86" s="23" t="s">
        <v>193</v>
      </c>
      <c r="B86" s="24">
        <v>10</v>
      </c>
      <c r="C86" s="25">
        <v>10</v>
      </c>
      <c r="D86" s="25">
        <v>10</v>
      </c>
      <c r="E86" s="25">
        <v>10</v>
      </c>
      <c r="F86" s="25">
        <v>20</v>
      </c>
      <c r="G86" s="25">
        <v>20</v>
      </c>
      <c r="H86" s="25">
        <v>10</v>
      </c>
      <c r="I86" s="25">
        <v>20</v>
      </c>
      <c r="J86" s="25">
        <v>20</v>
      </c>
      <c r="K86" s="25">
        <v>30</v>
      </c>
      <c r="L86" s="25">
        <v>50</v>
      </c>
      <c r="M86" s="25">
        <v>80</v>
      </c>
      <c r="N86" s="25">
        <v>83.6</v>
      </c>
      <c r="O86" s="25">
        <v>84</v>
      </c>
      <c r="P86" s="24" t="s">
        <v>253</v>
      </c>
    </row>
    <row r="87" spans="1:16">
      <c r="A87" s="23" t="s">
        <v>152</v>
      </c>
      <c r="B87" s="24">
        <v>39</v>
      </c>
      <c r="C87" s="25">
        <v>25.641026</v>
      </c>
      <c r="D87" s="25">
        <v>17.948718</v>
      </c>
      <c r="E87" s="25">
        <v>17.948718</v>
      </c>
      <c r="F87" s="25">
        <v>10.256410000000001</v>
      </c>
      <c r="G87" s="25">
        <v>23.076923000000001</v>
      </c>
      <c r="H87" s="25">
        <v>2.5641029999999998</v>
      </c>
      <c r="I87" s="25">
        <v>2.5641029999999998</v>
      </c>
      <c r="J87" s="25">
        <v>43.589744000000003</v>
      </c>
      <c r="K87" s="25">
        <v>28.205127999999998</v>
      </c>
      <c r="L87" s="25">
        <v>28.205127999999998</v>
      </c>
      <c r="M87" s="25">
        <v>56.410255999999997</v>
      </c>
      <c r="N87" s="25">
        <v>77.205128000000002</v>
      </c>
      <c r="O87" s="25">
        <v>78</v>
      </c>
      <c r="P87" s="24">
        <v>67</v>
      </c>
    </row>
    <row r="88" spans="1:16">
      <c r="A88" s="23" t="s">
        <v>128</v>
      </c>
      <c r="B88" s="24">
        <v>24</v>
      </c>
      <c r="C88" s="25">
        <v>12.5</v>
      </c>
      <c r="D88" s="25">
        <v>20.833333</v>
      </c>
      <c r="E88" s="25">
        <v>25</v>
      </c>
      <c r="F88" s="25">
        <v>33.333333000000003</v>
      </c>
      <c r="G88" s="25">
        <v>8.3333329999999997</v>
      </c>
      <c r="H88" s="25">
        <v>0</v>
      </c>
      <c r="I88" s="25">
        <v>0</v>
      </c>
      <c r="J88" s="25">
        <v>33.333333000000003</v>
      </c>
      <c r="K88" s="25">
        <v>58.333333000000003</v>
      </c>
      <c r="L88" s="25">
        <v>8.3333329999999997</v>
      </c>
      <c r="M88" s="25">
        <v>66.666667000000004</v>
      </c>
      <c r="N88" s="25">
        <v>76.833332999999996</v>
      </c>
      <c r="O88" s="25">
        <v>76.5</v>
      </c>
      <c r="P88" s="24" t="s">
        <v>254</v>
      </c>
    </row>
    <row r="89" spans="1:16">
      <c r="A89" s="8" t="s">
        <v>194</v>
      </c>
      <c r="B89" s="8"/>
      <c r="C89" s="8"/>
      <c r="D89" s="8"/>
      <c r="E89" s="8"/>
      <c r="F89" s="8"/>
      <c r="G89" s="8"/>
      <c r="H89" s="8"/>
      <c r="I89" s="8"/>
      <c r="J89" s="8"/>
      <c r="K89" s="8"/>
      <c r="L89" s="8"/>
      <c r="M89" s="8"/>
      <c r="N89" s="8"/>
      <c r="O89" s="32"/>
      <c r="P89" s="8"/>
    </row>
    <row r="90" spans="1:16">
      <c r="A90" s="23" t="s">
        <v>195</v>
      </c>
      <c r="B90" s="24">
        <v>1341</v>
      </c>
      <c r="C90" s="25">
        <v>23.415361999999998</v>
      </c>
      <c r="D90" s="25">
        <v>29.381059</v>
      </c>
      <c r="E90" s="25">
        <v>22.520506999999998</v>
      </c>
      <c r="F90" s="25">
        <v>16.480239000000001</v>
      </c>
      <c r="G90" s="25">
        <v>6.5622670000000003</v>
      </c>
      <c r="H90" s="25">
        <v>1.4168529999999999</v>
      </c>
      <c r="I90" s="25">
        <v>0.223714</v>
      </c>
      <c r="J90" s="25">
        <v>52.796421000000002</v>
      </c>
      <c r="K90" s="25">
        <v>39.000745999999999</v>
      </c>
      <c r="L90" s="25">
        <v>8.2028339999999993</v>
      </c>
      <c r="M90" s="25">
        <v>47.203578999999998</v>
      </c>
      <c r="N90" s="25">
        <v>74.874719999999996</v>
      </c>
      <c r="O90" s="25">
        <v>74</v>
      </c>
      <c r="P90" s="24">
        <v>74</v>
      </c>
    </row>
    <row r="91" spans="1:16">
      <c r="A91" s="23" t="s">
        <v>196</v>
      </c>
      <c r="B91" s="24">
        <v>523</v>
      </c>
      <c r="C91" s="25">
        <v>23.900573999999999</v>
      </c>
      <c r="D91" s="25">
        <v>31.166347999999999</v>
      </c>
      <c r="E91" s="25">
        <v>23.32696</v>
      </c>
      <c r="F91" s="25">
        <v>16.826004000000001</v>
      </c>
      <c r="G91" s="25">
        <v>4.7801150000000003</v>
      </c>
      <c r="H91" s="25">
        <v>0</v>
      </c>
      <c r="I91" s="25">
        <v>0</v>
      </c>
      <c r="J91" s="25">
        <v>55.066921999999998</v>
      </c>
      <c r="K91" s="25">
        <v>40.152963999999997</v>
      </c>
      <c r="L91" s="25">
        <v>4.7801150000000003</v>
      </c>
      <c r="M91" s="25">
        <v>44.933078000000002</v>
      </c>
      <c r="N91" s="25">
        <v>74.338431999999997</v>
      </c>
      <c r="O91" s="25">
        <v>74</v>
      </c>
      <c r="P91" s="24" t="s">
        <v>255</v>
      </c>
    </row>
    <row r="92" spans="1:16">
      <c r="A92" s="23" t="s">
        <v>197</v>
      </c>
      <c r="B92" s="24">
        <v>116</v>
      </c>
      <c r="C92" s="25">
        <v>18.965516999999998</v>
      </c>
      <c r="D92" s="25">
        <v>25</v>
      </c>
      <c r="E92" s="25">
        <v>26.724138</v>
      </c>
      <c r="F92" s="25">
        <v>19.827586</v>
      </c>
      <c r="G92" s="25">
        <v>9.4827589999999997</v>
      </c>
      <c r="H92" s="25">
        <v>0</v>
      </c>
      <c r="I92" s="25">
        <v>0</v>
      </c>
      <c r="J92" s="25">
        <v>43.965516999999998</v>
      </c>
      <c r="K92" s="25">
        <v>46.551724</v>
      </c>
      <c r="L92" s="25">
        <v>9.4827589999999997</v>
      </c>
      <c r="M92" s="25">
        <v>56.034483000000002</v>
      </c>
      <c r="N92" s="25">
        <v>75.474137999999996</v>
      </c>
      <c r="O92" s="25">
        <v>75</v>
      </c>
      <c r="P92" s="24">
        <v>75</v>
      </c>
    </row>
    <row r="93" spans="1:16">
      <c r="A93" s="23" t="s">
        <v>198</v>
      </c>
      <c r="B93" s="24">
        <v>25</v>
      </c>
      <c r="C93" s="25">
        <v>4</v>
      </c>
      <c r="D93" s="25">
        <v>8</v>
      </c>
      <c r="E93" s="25">
        <v>24</v>
      </c>
      <c r="F93" s="25">
        <v>28</v>
      </c>
      <c r="G93" s="25">
        <v>24</v>
      </c>
      <c r="H93" s="25">
        <v>12</v>
      </c>
      <c r="I93" s="25">
        <v>0</v>
      </c>
      <c r="J93" s="25">
        <v>12</v>
      </c>
      <c r="K93" s="25">
        <v>52</v>
      </c>
      <c r="L93" s="25">
        <v>36</v>
      </c>
      <c r="M93" s="25">
        <v>88</v>
      </c>
      <c r="N93" s="25">
        <v>82</v>
      </c>
      <c r="O93" s="25">
        <v>82</v>
      </c>
      <c r="P93" s="24">
        <v>89</v>
      </c>
    </row>
    <row r="94" spans="1:16">
      <c r="A94" s="23" t="s">
        <v>199</v>
      </c>
      <c r="B94" s="24">
        <v>68</v>
      </c>
      <c r="C94" s="25">
        <v>29.411764999999999</v>
      </c>
      <c r="D94" s="25">
        <v>41.176470999999999</v>
      </c>
      <c r="E94" s="25">
        <v>13.235294</v>
      </c>
      <c r="F94" s="25">
        <v>11.764706</v>
      </c>
      <c r="G94" s="25">
        <v>4.4117649999999999</v>
      </c>
      <c r="H94" s="25">
        <v>0</v>
      </c>
      <c r="I94" s="25">
        <v>0</v>
      </c>
      <c r="J94" s="25">
        <v>70.588234999999997</v>
      </c>
      <c r="K94" s="25">
        <v>25</v>
      </c>
      <c r="L94" s="25">
        <v>4.4117649999999999</v>
      </c>
      <c r="M94" s="25">
        <v>29.411764999999999</v>
      </c>
      <c r="N94" s="25">
        <v>72.779411999999994</v>
      </c>
      <c r="O94" s="25">
        <v>72</v>
      </c>
      <c r="P94" s="24" t="s">
        <v>256</v>
      </c>
    </row>
    <row r="95" spans="1:16">
      <c r="A95" s="23" t="s">
        <v>200</v>
      </c>
      <c r="B95" s="24">
        <v>1248</v>
      </c>
      <c r="C95" s="25">
        <v>32.612178999999998</v>
      </c>
      <c r="D95" s="25">
        <v>33.333333000000003</v>
      </c>
      <c r="E95" s="25">
        <v>21.153846000000001</v>
      </c>
      <c r="F95" s="25">
        <v>10.176282</v>
      </c>
      <c r="G95" s="25">
        <v>2.4038460000000001</v>
      </c>
      <c r="H95" s="25">
        <v>0.32051299999999999</v>
      </c>
      <c r="I95" s="25">
        <v>0</v>
      </c>
      <c r="J95" s="25">
        <v>65.945513000000005</v>
      </c>
      <c r="K95" s="25">
        <v>31.330127999999998</v>
      </c>
      <c r="L95" s="25">
        <v>2.7243590000000002</v>
      </c>
      <c r="M95" s="25">
        <v>34.054487000000002</v>
      </c>
      <c r="N95" s="25">
        <v>72.739582999999996</v>
      </c>
      <c r="O95" s="25">
        <v>72</v>
      </c>
      <c r="P95" s="24" t="s">
        <v>241</v>
      </c>
    </row>
    <row r="96" spans="1:16">
      <c r="A96" s="23" t="s">
        <v>201</v>
      </c>
      <c r="B96" s="24">
        <v>725</v>
      </c>
      <c r="C96" s="25">
        <v>20.413792999999998</v>
      </c>
      <c r="D96" s="25">
        <v>22.068966</v>
      </c>
      <c r="E96" s="25">
        <v>23.172414</v>
      </c>
      <c r="F96" s="25">
        <v>18.344828</v>
      </c>
      <c r="G96" s="25">
        <v>11.862069</v>
      </c>
      <c r="H96" s="25">
        <v>3.0344829999999998</v>
      </c>
      <c r="I96" s="25">
        <v>1.103448</v>
      </c>
      <c r="J96" s="25">
        <v>42.482759000000001</v>
      </c>
      <c r="K96" s="25">
        <v>41.517240999999999</v>
      </c>
      <c r="L96" s="25">
        <v>16</v>
      </c>
      <c r="M96" s="25">
        <v>57.517240999999999</v>
      </c>
      <c r="N96" s="25">
        <v>76.522758999999994</v>
      </c>
      <c r="O96" s="25">
        <v>76</v>
      </c>
      <c r="P96" s="24">
        <v>75</v>
      </c>
    </row>
    <row r="97" spans="1:16">
      <c r="A97" s="23" t="s">
        <v>202</v>
      </c>
      <c r="B97" s="24">
        <v>550</v>
      </c>
      <c r="C97" s="25">
        <v>17.454545</v>
      </c>
      <c r="D97" s="25">
        <v>29.454545</v>
      </c>
      <c r="E97" s="25">
        <v>23.818182</v>
      </c>
      <c r="F97" s="25">
        <v>18.363636</v>
      </c>
      <c r="G97" s="25">
        <v>9.6363640000000004</v>
      </c>
      <c r="H97" s="25">
        <v>1.2727269999999999</v>
      </c>
      <c r="I97" s="25">
        <v>0</v>
      </c>
      <c r="J97" s="25">
        <v>46.909090999999997</v>
      </c>
      <c r="K97" s="25">
        <v>42.181818</v>
      </c>
      <c r="L97" s="25">
        <v>10.909091</v>
      </c>
      <c r="M97" s="25">
        <v>53.090909000000003</v>
      </c>
      <c r="N97" s="25">
        <v>75.734544999999997</v>
      </c>
      <c r="O97" s="25">
        <v>75</v>
      </c>
      <c r="P97" s="24">
        <v>73</v>
      </c>
    </row>
    <row r="98" spans="1:16">
      <c r="A98" s="23" t="s">
        <v>203</v>
      </c>
      <c r="B98" s="24">
        <v>563</v>
      </c>
      <c r="C98" s="25">
        <v>25.044405000000001</v>
      </c>
      <c r="D98" s="25">
        <v>31.616340999999998</v>
      </c>
      <c r="E98" s="25">
        <v>24.333925000000001</v>
      </c>
      <c r="F98" s="25">
        <v>13.499112</v>
      </c>
      <c r="G98" s="25">
        <v>4.973357</v>
      </c>
      <c r="H98" s="25">
        <v>0.53286</v>
      </c>
      <c r="I98" s="25">
        <v>0</v>
      </c>
      <c r="J98" s="25">
        <v>56.660746000000003</v>
      </c>
      <c r="K98" s="25">
        <v>37.833036999999997</v>
      </c>
      <c r="L98" s="25">
        <v>5.5062170000000004</v>
      </c>
      <c r="M98" s="25">
        <v>43.339253999999997</v>
      </c>
      <c r="N98" s="25">
        <v>74.017762000000005</v>
      </c>
      <c r="O98" s="25">
        <v>73</v>
      </c>
      <c r="P98" s="24">
        <v>73</v>
      </c>
    </row>
    <row r="99" spans="1:16">
      <c r="A99" s="23" t="s">
        <v>204</v>
      </c>
      <c r="B99" s="24">
        <v>319</v>
      </c>
      <c r="C99" s="25">
        <v>10.658307000000001</v>
      </c>
      <c r="D99" s="25">
        <v>19.749216000000001</v>
      </c>
      <c r="E99" s="25">
        <v>23.510971999999999</v>
      </c>
      <c r="F99" s="25">
        <v>27.586207000000002</v>
      </c>
      <c r="G99" s="25">
        <v>13.479623999999999</v>
      </c>
      <c r="H99" s="25">
        <v>4.3887150000000004</v>
      </c>
      <c r="I99" s="25">
        <v>0.62695900000000004</v>
      </c>
      <c r="J99" s="25">
        <v>30.407523999999999</v>
      </c>
      <c r="K99" s="25">
        <v>51.097178999999997</v>
      </c>
      <c r="L99" s="25">
        <v>18.495297999999998</v>
      </c>
      <c r="M99" s="25">
        <v>69.592476000000005</v>
      </c>
      <c r="N99" s="25">
        <v>78.479624000000001</v>
      </c>
      <c r="O99" s="25">
        <v>79</v>
      </c>
      <c r="P99" s="24">
        <v>82</v>
      </c>
    </row>
    <row r="100" spans="1:16">
      <c r="A100" s="23" t="s">
        <v>205</v>
      </c>
      <c r="B100" s="24">
        <v>6</v>
      </c>
      <c r="C100" s="25">
        <v>0</v>
      </c>
      <c r="D100" s="25">
        <v>0</v>
      </c>
      <c r="E100" s="25">
        <v>16.666667</v>
      </c>
      <c r="F100" s="25">
        <v>16.666667</v>
      </c>
      <c r="G100" s="25">
        <v>66.666667000000004</v>
      </c>
      <c r="H100" s="25">
        <v>0</v>
      </c>
      <c r="I100" s="25">
        <v>0</v>
      </c>
      <c r="J100" s="25">
        <v>0</v>
      </c>
      <c r="K100" s="25">
        <v>33.333333000000003</v>
      </c>
      <c r="L100" s="25">
        <v>66.666667000000004</v>
      </c>
      <c r="M100" s="25">
        <v>100</v>
      </c>
      <c r="N100" s="25">
        <v>84.166667000000004</v>
      </c>
      <c r="O100" s="25">
        <v>85</v>
      </c>
      <c r="P100" s="24">
        <v>85</v>
      </c>
    </row>
    <row r="101" spans="1:16">
      <c r="A101" s="23" t="s">
        <v>206</v>
      </c>
      <c r="B101" s="24">
        <v>42</v>
      </c>
      <c r="C101" s="25">
        <v>4.7619049999999996</v>
      </c>
      <c r="D101" s="25">
        <v>7.1428570000000002</v>
      </c>
      <c r="E101" s="25">
        <v>9.5238099999999992</v>
      </c>
      <c r="F101" s="25">
        <v>30.952380999999999</v>
      </c>
      <c r="G101" s="25">
        <v>35.714286000000001</v>
      </c>
      <c r="H101" s="25">
        <v>7.1428570000000002</v>
      </c>
      <c r="I101" s="25">
        <v>4.7619049999999996</v>
      </c>
      <c r="J101" s="25">
        <v>11.904762</v>
      </c>
      <c r="K101" s="25">
        <v>40.476190000000003</v>
      </c>
      <c r="L101" s="25">
        <v>47.619047999999999</v>
      </c>
      <c r="M101" s="25">
        <v>88.095237999999995</v>
      </c>
      <c r="N101" s="25">
        <v>83.047618999999997</v>
      </c>
      <c r="O101" s="25">
        <v>84</v>
      </c>
      <c r="P101" s="24" t="s">
        <v>257</v>
      </c>
    </row>
    <row r="102" spans="1:16">
      <c r="A102" s="23" t="s">
        <v>152</v>
      </c>
      <c r="B102" s="24">
        <v>39</v>
      </c>
      <c r="C102" s="25">
        <v>12.820513</v>
      </c>
      <c r="D102" s="25">
        <v>10.256410000000001</v>
      </c>
      <c r="E102" s="25">
        <v>25.641026</v>
      </c>
      <c r="F102" s="25">
        <v>10.256410000000001</v>
      </c>
      <c r="G102" s="25">
        <v>30.769231000000001</v>
      </c>
      <c r="H102" s="25">
        <v>7.6923079999999997</v>
      </c>
      <c r="I102" s="25">
        <v>2.5641029999999998</v>
      </c>
      <c r="J102" s="25">
        <v>23.076923000000001</v>
      </c>
      <c r="K102" s="25">
        <v>35.897435999999999</v>
      </c>
      <c r="L102" s="25">
        <v>41.025641</v>
      </c>
      <c r="M102" s="25">
        <v>76.923077000000006</v>
      </c>
      <c r="N102" s="25">
        <v>79.897435999999999</v>
      </c>
      <c r="O102" s="25">
        <v>80</v>
      </c>
      <c r="P102" s="24">
        <v>86</v>
      </c>
    </row>
    <row r="103" spans="1:16">
      <c r="A103" s="23" t="s">
        <v>128</v>
      </c>
      <c r="B103" s="24">
        <v>193</v>
      </c>
      <c r="C103" s="25">
        <v>17.098445999999999</v>
      </c>
      <c r="D103" s="25">
        <v>27.979275000000001</v>
      </c>
      <c r="E103" s="25">
        <v>26.943004999999999</v>
      </c>
      <c r="F103" s="25">
        <v>16.580310999999998</v>
      </c>
      <c r="G103" s="25">
        <v>9.8445599999999995</v>
      </c>
      <c r="H103" s="25">
        <v>1.0362690000000001</v>
      </c>
      <c r="I103" s="25">
        <v>0.51813500000000001</v>
      </c>
      <c r="J103" s="25">
        <v>45.077719999999999</v>
      </c>
      <c r="K103" s="25">
        <v>43.523316000000001</v>
      </c>
      <c r="L103" s="25">
        <v>11.398963999999999</v>
      </c>
      <c r="M103" s="25">
        <v>54.922280000000001</v>
      </c>
      <c r="N103" s="25">
        <v>75.886009999999999</v>
      </c>
      <c r="O103" s="25">
        <v>75</v>
      </c>
      <c r="P103" s="24">
        <v>74</v>
      </c>
    </row>
    <row r="104" spans="1:16">
      <c r="A104" s="8" t="s">
        <v>207</v>
      </c>
      <c r="B104" s="8"/>
      <c r="C104" s="8"/>
      <c r="D104" s="8"/>
      <c r="E104" s="8"/>
      <c r="F104" s="8"/>
      <c r="G104" s="8"/>
      <c r="H104" s="8"/>
      <c r="I104" s="8"/>
      <c r="J104" s="8"/>
      <c r="K104" s="8"/>
      <c r="L104" s="8"/>
      <c r="M104" s="8"/>
      <c r="N104" s="8"/>
      <c r="O104" s="32"/>
      <c r="P104" s="8"/>
    </row>
    <row r="105" spans="1:16">
      <c r="A105" s="23" t="s">
        <v>208</v>
      </c>
      <c r="B105" s="24">
        <v>1480</v>
      </c>
      <c r="C105" s="25">
        <v>22.972973</v>
      </c>
      <c r="D105" s="25">
        <v>26.689188999999999</v>
      </c>
      <c r="E105" s="25">
        <v>22.094595000000002</v>
      </c>
      <c r="F105" s="25">
        <v>16.148648999999999</v>
      </c>
      <c r="G105" s="25">
        <v>8.9189190000000007</v>
      </c>
      <c r="H105" s="25">
        <v>2.4324319999999999</v>
      </c>
      <c r="I105" s="25">
        <v>0.74324299999999999</v>
      </c>
      <c r="J105" s="25">
        <v>49.662162000000002</v>
      </c>
      <c r="K105" s="25">
        <v>38.243243</v>
      </c>
      <c r="L105" s="25">
        <v>12.094595</v>
      </c>
      <c r="M105" s="25">
        <v>50.337837999999998</v>
      </c>
      <c r="N105" s="25">
        <v>75.448649000000003</v>
      </c>
      <c r="O105" s="25">
        <v>75</v>
      </c>
      <c r="P105" s="24">
        <v>73</v>
      </c>
    </row>
    <row r="106" spans="1:16">
      <c r="A106" s="23" t="s">
        <v>209</v>
      </c>
      <c r="B106" s="24">
        <v>1280</v>
      </c>
      <c r="C106" s="25">
        <v>24.296875</v>
      </c>
      <c r="D106" s="25">
        <v>27.265625</v>
      </c>
      <c r="E106" s="25">
        <v>21.40625</v>
      </c>
      <c r="F106" s="25">
        <v>15.859375</v>
      </c>
      <c r="G106" s="25">
        <v>8.359375</v>
      </c>
      <c r="H106" s="25">
        <v>2.109375</v>
      </c>
      <c r="I106" s="25">
        <v>0.703125</v>
      </c>
      <c r="J106" s="25">
        <v>51.5625</v>
      </c>
      <c r="K106" s="25">
        <v>37.265625</v>
      </c>
      <c r="L106" s="25">
        <v>11.171875</v>
      </c>
      <c r="M106" s="25">
        <v>48.4375</v>
      </c>
      <c r="N106" s="25">
        <v>75.196094000000002</v>
      </c>
      <c r="O106" s="25">
        <v>74</v>
      </c>
      <c r="P106" s="24">
        <v>75</v>
      </c>
    </row>
    <row r="107" spans="1:16">
      <c r="A107" s="23" t="s">
        <v>210</v>
      </c>
      <c r="B107" s="24">
        <v>1167</v>
      </c>
      <c r="C107" s="25">
        <v>27.163668000000001</v>
      </c>
      <c r="D107" s="25">
        <v>27.249357</v>
      </c>
      <c r="E107" s="25">
        <v>23.393315999999999</v>
      </c>
      <c r="F107" s="25">
        <v>14.138817</v>
      </c>
      <c r="G107" s="25">
        <v>6.5124250000000004</v>
      </c>
      <c r="H107" s="25">
        <v>1.1139669999999999</v>
      </c>
      <c r="I107" s="25">
        <v>0.42844900000000002</v>
      </c>
      <c r="J107" s="25">
        <v>54.413024999999998</v>
      </c>
      <c r="K107" s="25">
        <v>37.532133999999999</v>
      </c>
      <c r="L107" s="25">
        <v>8.0548409999999997</v>
      </c>
      <c r="M107" s="25">
        <v>45.586975000000002</v>
      </c>
      <c r="N107" s="25">
        <v>74.389888999999997</v>
      </c>
      <c r="O107" s="25">
        <v>74</v>
      </c>
      <c r="P107" s="24">
        <v>75</v>
      </c>
    </row>
    <row r="108" spans="1:16">
      <c r="A108" s="23" t="s">
        <v>211</v>
      </c>
      <c r="B108" s="24">
        <v>715</v>
      </c>
      <c r="C108" s="25">
        <v>21.118880999999998</v>
      </c>
      <c r="D108" s="25">
        <v>27.272727</v>
      </c>
      <c r="E108" s="25">
        <v>24.335664000000001</v>
      </c>
      <c r="F108" s="25">
        <v>17.202797</v>
      </c>
      <c r="G108" s="25">
        <v>7.6923079999999997</v>
      </c>
      <c r="H108" s="25">
        <v>1.818182</v>
      </c>
      <c r="I108" s="25">
        <v>0.55944099999999997</v>
      </c>
      <c r="J108" s="25">
        <v>48.391607999999998</v>
      </c>
      <c r="K108" s="25">
        <v>41.538462000000003</v>
      </c>
      <c r="L108" s="25">
        <v>10.069929999999999</v>
      </c>
      <c r="M108" s="25">
        <v>51.608392000000002</v>
      </c>
      <c r="N108" s="25">
        <v>75.413985999999994</v>
      </c>
      <c r="O108" s="25">
        <v>75</v>
      </c>
      <c r="P108" s="24">
        <v>75</v>
      </c>
    </row>
    <row r="109" spans="1:16">
      <c r="A109" s="23" t="s">
        <v>212</v>
      </c>
      <c r="B109" s="24">
        <v>387</v>
      </c>
      <c r="C109" s="25">
        <v>36.950904000000001</v>
      </c>
      <c r="D109" s="25">
        <v>31.782945999999999</v>
      </c>
      <c r="E109" s="25">
        <v>18.863049</v>
      </c>
      <c r="F109" s="25">
        <v>9.0439279999999993</v>
      </c>
      <c r="G109" s="25">
        <v>3.3591730000000002</v>
      </c>
      <c r="H109" s="25">
        <v>0</v>
      </c>
      <c r="I109" s="25">
        <v>0</v>
      </c>
      <c r="J109" s="25">
        <v>68.733850000000004</v>
      </c>
      <c r="K109" s="25">
        <v>27.906977000000001</v>
      </c>
      <c r="L109" s="25">
        <v>3.3591730000000002</v>
      </c>
      <c r="M109" s="25">
        <v>31.26615</v>
      </c>
      <c r="N109" s="25">
        <v>72.258398</v>
      </c>
      <c r="O109" s="25">
        <v>72</v>
      </c>
      <c r="P109" s="24">
        <v>66</v>
      </c>
    </row>
    <row r="110" spans="1:16">
      <c r="A110" s="23" t="s">
        <v>213</v>
      </c>
      <c r="B110" s="24">
        <v>404</v>
      </c>
      <c r="C110" s="25">
        <v>29.455445999999998</v>
      </c>
      <c r="D110" s="25">
        <v>29.207920999999999</v>
      </c>
      <c r="E110" s="25">
        <v>20.297029999999999</v>
      </c>
      <c r="F110" s="25">
        <v>12.623761999999999</v>
      </c>
      <c r="G110" s="25">
        <v>6.4356439999999999</v>
      </c>
      <c r="H110" s="25">
        <v>1.4851490000000001</v>
      </c>
      <c r="I110" s="25">
        <v>0.49504999999999999</v>
      </c>
      <c r="J110" s="25">
        <v>58.663366000000003</v>
      </c>
      <c r="K110" s="25">
        <v>32.920791999999999</v>
      </c>
      <c r="L110" s="25">
        <v>8.4158419999999996</v>
      </c>
      <c r="M110" s="25">
        <v>41.336633999999997</v>
      </c>
      <c r="N110" s="25">
        <v>74.012376000000003</v>
      </c>
      <c r="O110" s="25">
        <v>73</v>
      </c>
      <c r="P110" s="24">
        <v>68</v>
      </c>
    </row>
    <row r="111" spans="1:16">
      <c r="A111" s="23" t="s">
        <v>214</v>
      </c>
      <c r="B111" s="24">
        <v>595</v>
      </c>
      <c r="C111" s="25">
        <v>22.857143000000001</v>
      </c>
      <c r="D111" s="25">
        <v>27.899159999999998</v>
      </c>
      <c r="E111" s="25">
        <v>22.016807</v>
      </c>
      <c r="F111" s="25">
        <v>16.974789999999999</v>
      </c>
      <c r="G111" s="25">
        <v>7.2268910000000002</v>
      </c>
      <c r="H111" s="25">
        <v>2.5210080000000001</v>
      </c>
      <c r="I111" s="25">
        <v>0.50420200000000004</v>
      </c>
      <c r="J111" s="25">
        <v>50.756303000000003</v>
      </c>
      <c r="K111" s="25">
        <v>38.991596999999999</v>
      </c>
      <c r="L111" s="25">
        <v>10.252101</v>
      </c>
      <c r="M111" s="25">
        <v>49.243696999999997</v>
      </c>
      <c r="N111" s="25">
        <v>75.163025000000005</v>
      </c>
      <c r="O111" s="25">
        <v>74</v>
      </c>
      <c r="P111" s="24">
        <v>75</v>
      </c>
    </row>
    <row r="112" spans="1:16">
      <c r="A112" s="23" t="s">
        <v>215</v>
      </c>
      <c r="B112" s="24">
        <v>215</v>
      </c>
      <c r="C112" s="25">
        <v>20.465115999999998</v>
      </c>
      <c r="D112" s="25">
        <v>26.046512</v>
      </c>
      <c r="E112" s="25">
        <v>20.465115999999998</v>
      </c>
      <c r="F112" s="25">
        <v>16.744185999999999</v>
      </c>
      <c r="G112" s="25">
        <v>10.697673999999999</v>
      </c>
      <c r="H112" s="25">
        <v>4.6511630000000004</v>
      </c>
      <c r="I112" s="25">
        <v>0.93023299999999998</v>
      </c>
      <c r="J112" s="25">
        <v>46.511628000000002</v>
      </c>
      <c r="K112" s="25">
        <v>37.209302000000001</v>
      </c>
      <c r="L112" s="25">
        <v>16.279070000000001</v>
      </c>
      <c r="M112" s="25">
        <v>53.488371999999998</v>
      </c>
      <c r="N112" s="25">
        <v>76.213953000000004</v>
      </c>
      <c r="O112" s="25">
        <v>75</v>
      </c>
      <c r="P112" s="24" t="s">
        <v>258</v>
      </c>
    </row>
    <row r="113" spans="1:16">
      <c r="A113" s="23" t="s">
        <v>216</v>
      </c>
      <c r="B113" s="24">
        <v>248</v>
      </c>
      <c r="C113" s="25">
        <v>28.225805999999999</v>
      </c>
      <c r="D113" s="25">
        <v>25.806452</v>
      </c>
      <c r="E113" s="25">
        <v>20.967742000000001</v>
      </c>
      <c r="F113" s="25">
        <v>17.338709999999999</v>
      </c>
      <c r="G113" s="25">
        <v>6.048387</v>
      </c>
      <c r="H113" s="25">
        <v>1.2096769999999999</v>
      </c>
      <c r="I113" s="25">
        <v>0.40322599999999997</v>
      </c>
      <c r="J113" s="25">
        <v>54.032257999999999</v>
      </c>
      <c r="K113" s="25">
        <v>38.306452</v>
      </c>
      <c r="L113" s="25">
        <v>7.6612900000000002</v>
      </c>
      <c r="M113" s="25">
        <v>45.967742000000001</v>
      </c>
      <c r="N113" s="25">
        <v>74.483870999999994</v>
      </c>
      <c r="O113" s="25">
        <v>74</v>
      </c>
      <c r="P113" s="24">
        <v>68</v>
      </c>
    </row>
    <row r="114" spans="1:16">
      <c r="A114" s="23" t="s">
        <v>217</v>
      </c>
      <c r="B114" s="24">
        <v>255</v>
      </c>
      <c r="C114" s="25">
        <v>27.058824000000001</v>
      </c>
      <c r="D114" s="25">
        <v>32.549019999999999</v>
      </c>
      <c r="E114" s="25">
        <v>22.352941000000001</v>
      </c>
      <c r="F114" s="25">
        <v>14.117647</v>
      </c>
      <c r="G114" s="25">
        <v>3.5294120000000002</v>
      </c>
      <c r="H114" s="25">
        <v>0.39215699999999998</v>
      </c>
      <c r="I114" s="25">
        <v>0</v>
      </c>
      <c r="J114" s="25">
        <v>59.607843000000003</v>
      </c>
      <c r="K114" s="25">
        <v>36.470587999999999</v>
      </c>
      <c r="L114" s="25">
        <v>3.9215689999999999</v>
      </c>
      <c r="M114" s="25">
        <v>40.392156999999997</v>
      </c>
      <c r="N114" s="25">
        <v>73.662745000000001</v>
      </c>
      <c r="O114" s="25">
        <v>73</v>
      </c>
      <c r="P114" s="24">
        <v>74</v>
      </c>
    </row>
    <row r="115" spans="1:16">
      <c r="A115" s="23" t="s">
        <v>218</v>
      </c>
      <c r="B115" s="24">
        <v>291</v>
      </c>
      <c r="C115" s="25">
        <v>28.865978999999999</v>
      </c>
      <c r="D115" s="25">
        <v>32.302405</v>
      </c>
      <c r="E115" s="25">
        <v>21.649484999999999</v>
      </c>
      <c r="F115" s="25">
        <v>12.371134</v>
      </c>
      <c r="G115" s="25">
        <v>3.7800690000000001</v>
      </c>
      <c r="H115" s="25">
        <v>0.68728500000000003</v>
      </c>
      <c r="I115" s="25">
        <v>0.34364299999999998</v>
      </c>
      <c r="J115" s="25">
        <v>61.168385000000001</v>
      </c>
      <c r="K115" s="25">
        <v>34.020619000000003</v>
      </c>
      <c r="L115" s="25">
        <v>4.8109970000000004</v>
      </c>
      <c r="M115" s="25">
        <v>38.831614999999999</v>
      </c>
      <c r="N115" s="25">
        <v>73.505155000000002</v>
      </c>
      <c r="O115" s="25">
        <v>73</v>
      </c>
      <c r="P115" s="24" t="s">
        <v>259</v>
      </c>
    </row>
    <row r="116" spans="1:16">
      <c r="A116" s="23" t="s">
        <v>219</v>
      </c>
      <c r="B116" s="24">
        <v>338</v>
      </c>
      <c r="C116" s="25">
        <v>32.544378999999999</v>
      </c>
      <c r="D116" s="25">
        <v>31.952663000000001</v>
      </c>
      <c r="E116" s="25">
        <v>18.047336999999999</v>
      </c>
      <c r="F116" s="25">
        <v>11.242604</v>
      </c>
      <c r="G116" s="25">
        <v>5.621302</v>
      </c>
      <c r="H116" s="25">
        <v>0.59171600000000002</v>
      </c>
      <c r="I116" s="25">
        <v>0</v>
      </c>
      <c r="J116" s="25">
        <v>64.497040999999996</v>
      </c>
      <c r="K116" s="25">
        <v>29.289940999999999</v>
      </c>
      <c r="L116" s="25">
        <v>6.2130179999999999</v>
      </c>
      <c r="M116" s="25">
        <v>35.502958999999997</v>
      </c>
      <c r="N116" s="25">
        <v>73.171598000000003</v>
      </c>
      <c r="O116" s="25">
        <v>72</v>
      </c>
      <c r="P116" s="24">
        <v>70</v>
      </c>
    </row>
    <row r="117" spans="1:16">
      <c r="A117" s="23" t="s">
        <v>220</v>
      </c>
      <c r="B117" s="24">
        <v>812</v>
      </c>
      <c r="C117" s="25">
        <v>25.123152999999999</v>
      </c>
      <c r="D117" s="25">
        <v>30.295566999999998</v>
      </c>
      <c r="E117" s="25">
        <v>23.522167</v>
      </c>
      <c r="F117" s="25">
        <v>13.546798000000001</v>
      </c>
      <c r="G117" s="25">
        <v>5.4187190000000003</v>
      </c>
      <c r="H117" s="25">
        <v>1.7241379999999999</v>
      </c>
      <c r="I117" s="25">
        <v>0.36945800000000001</v>
      </c>
      <c r="J117" s="25">
        <v>55.418719000000003</v>
      </c>
      <c r="K117" s="25">
        <v>37.068966000000003</v>
      </c>
      <c r="L117" s="25">
        <v>7.5123150000000001</v>
      </c>
      <c r="M117" s="25">
        <v>44.581280999999997</v>
      </c>
      <c r="N117" s="25">
        <v>74.419950999999998</v>
      </c>
      <c r="O117" s="25">
        <v>74</v>
      </c>
      <c r="P117" s="24">
        <v>70</v>
      </c>
    </row>
    <row r="118" spans="1:16">
      <c r="A118" s="23" t="s">
        <v>221</v>
      </c>
      <c r="B118" s="24">
        <v>816</v>
      </c>
      <c r="C118" s="25">
        <v>24.387255</v>
      </c>
      <c r="D118" s="25">
        <v>28.063725000000002</v>
      </c>
      <c r="E118" s="25">
        <v>23.406863000000001</v>
      </c>
      <c r="F118" s="25">
        <v>15.073529000000001</v>
      </c>
      <c r="G118" s="25">
        <v>7.2303920000000002</v>
      </c>
      <c r="H118" s="25">
        <v>1.593137</v>
      </c>
      <c r="I118" s="25">
        <v>0.24509800000000001</v>
      </c>
      <c r="J118" s="25">
        <v>52.450980000000001</v>
      </c>
      <c r="K118" s="25">
        <v>38.480392000000002</v>
      </c>
      <c r="L118" s="25">
        <v>9.0686269999999993</v>
      </c>
      <c r="M118" s="25">
        <v>47.549019999999999</v>
      </c>
      <c r="N118" s="25">
        <v>74.774510000000006</v>
      </c>
      <c r="O118" s="25">
        <v>74</v>
      </c>
      <c r="P118" s="24">
        <v>75</v>
      </c>
    </row>
    <row r="119" spans="1:16">
      <c r="A119" s="23" t="s">
        <v>152</v>
      </c>
      <c r="B119" s="24">
        <v>69</v>
      </c>
      <c r="C119" s="25">
        <v>30.434782999999999</v>
      </c>
      <c r="D119" s="25">
        <v>23.188406000000001</v>
      </c>
      <c r="E119" s="25">
        <v>14.492754</v>
      </c>
      <c r="F119" s="25">
        <v>18.840579999999999</v>
      </c>
      <c r="G119" s="25">
        <v>8.6956520000000008</v>
      </c>
      <c r="H119" s="25">
        <v>2.8985509999999999</v>
      </c>
      <c r="I119" s="25">
        <v>1.4492750000000001</v>
      </c>
      <c r="J119" s="25">
        <v>53.623187999999999</v>
      </c>
      <c r="K119" s="25">
        <v>33.333333000000003</v>
      </c>
      <c r="L119" s="25">
        <v>13.043478</v>
      </c>
      <c r="M119" s="25">
        <v>46.376812000000001</v>
      </c>
      <c r="N119" s="25">
        <v>75.159419999999997</v>
      </c>
      <c r="O119" s="25">
        <v>74</v>
      </c>
      <c r="P119" s="24">
        <v>67</v>
      </c>
    </row>
    <row r="120" spans="1:16">
      <c r="A120" s="23" t="s">
        <v>222</v>
      </c>
      <c r="B120" s="24">
        <v>246</v>
      </c>
      <c r="C120" s="25">
        <v>18.292683</v>
      </c>
      <c r="D120" s="25">
        <v>26.829267999999999</v>
      </c>
      <c r="E120" s="25">
        <v>19.918699</v>
      </c>
      <c r="F120" s="25">
        <v>23.170732000000001</v>
      </c>
      <c r="G120" s="25">
        <v>8.9430890000000005</v>
      </c>
      <c r="H120" s="25">
        <v>2.4390239999999999</v>
      </c>
      <c r="I120" s="25">
        <v>0.40650399999999998</v>
      </c>
      <c r="J120" s="25">
        <v>45.121951000000003</v>
      </c>
      <c r="K120" s="25">
        <v>43.089430999999998</v>
      </c>
      <c r="L120" s="25">
        <v>11.788618</v>
      </c>
      <c r="M120" s="25">
        <v>54.878048999999997</v>
      </c>
      <c r="N120" s="25">
        <v>76.378049000000004</v>
      </c>
      <c r="O120" s="25">
        <v>75.5</v>
      </c>
      <c r="P120" s="24">
        <v>73</v>
      </c>
    </row>
    <row r="121" spans="1:16">
      <c r="A121" s="26" t="s">
        <v>128</v>
      </c>
      <c r="B121" s="27">
        <v>47</v>
      </c>
      <c r="C121" s="29">
        <v>6.3829789999999997</v>
      </c>
      <c r="D121" s="29">
        <v>21.276596000000001</v>
      </c>
      <c r="E121" s="29">
        <v>29.787234000000002</v>
      </c>
      <c r="F121" s="29">
        <v>23.404254999999999</v>
      </c>
      <c r="G121" s="29">
        <v>14.893617000000001</v>
      </c>
      <c r="H121" s="29">
        <v>4.2553190000000001</v>
      </c>
      <c r="I121" s="29">
        <v>0</v>
      </c>
      <c r="J121" s="29">
        <v>27.659573999999999</v>
      </c>
      <c r="K121" s="29">
        <v>53.191488999999997</v>
      </c>
      <c r="L121" s="29">
        <v>19.148935999999999</v>
      </c>
      <c r="M121" s="29">
        <v>72.340425999999994</v>
      </c>
      <c r="N121" s="29">
        <v>78.340425999999994</v>
      </c>
      <c r="O121" s="29">
        <v>78</v>
      </c>
      <c r="P121" s="27">
        <v>82</v>
      </c>
    </row>
  </sheetData>
  <phoneticPr fontId="2"/>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ACDE1-ECB9-4129-931E-09E5C3F80D3E}">
  <sheetPr codeName="Sheet54"/>
  <dimension ref="A1:G121"/>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HYPERLINK("#'目次'!B9","[3]")</f>
        <v>[3]</v>
      </c>
      <c r="B2" s="28" t="s">
        <v>565</v>
      </c>
    </row>
    <row r="3" spans="1:7">
      <c r="A3" s="6" t="s">
        <v>114</v>
      </c>
      <c r="B3" s="7" t="s">
        <v>260</v>
      </c>
    </row>
    <row r="4" spans="1:7" s="21" customFormat="1" ht="48">
      <c r="A4" s="19" t="s">
        <v>114</v>
      </c>
      <c r="B4" s="20" t="s">
        <v>118</v>
      </c>
      <c r="C4" s="20" t="s">
        <v>261</v>
      </c>
      <c r="D4" s="20" t="s">
        <v>262</v>
      </c>
      <c r="E4" s="20" t="s">
        <v>263</v>
      </c>
      <c r="F4" s="20" t="s">
        <v>264</v>
      </c>
      <c r="G4" s="20" t="s">
        <v>128</v>
      </c>
    </row>
    <row r="5" spans="1:7">
      <c r="A5" s="22" t="s">
        <v>121</v>
      </c>
      <c r="B5" s="9">
        <v>2677</v>
      </c>
      <c r="C5" s="14">
        <v>5.1550240000000001</v>
      </c>
      <c r="D5" s="14">
        <v>65.259619000000001</v>
      </c>
      <c r="E5" s="14">
        <v>7.1348520000000004</v>
      </c>
      <c r="F5" s="14">
        <v>20.321255000000001</v>
      </c>
      <c r="G5" s="14">
        <v>2.1292490000000002</v>
      </c>
    </row>
    <row r="6" spans="1:7">
      <c r="A6" s="8" t="s">
        <v>122</v>
      </c>
      <c r="B6" s="8"/>
      <c r="C6" s="8"/>
      <c r="D6" s="8"/>
      <c r="E6" s="8"/>
      <c r="F6" s="8"/>
      <c r="G6" s="8"/>
    </row>
    <row r="7" spans="1:7">
      <c r="A7" s="23" t="s">
        <v>123</v>
      </c>
      <c r="B7" s="24">
        <v>380</v>
      </c>
      <c r="C7" s="25">
        <v>6.8421050000000001</v>
      </c>
      <c r="D7" s="25">
        <v>70.263158000000004</v>
      </c>
      <c r="E7" s="25">
        <v>6.5789470000000003</v>
      </c>
      <c r="F7" s="25">
        <v>14.473684</v>
      </c>
      <c r="G7" s="25">
        <v>1.8421050000000001</v>
      </c>
    </row>
    <row r="8" spans="1:7">
      <c r="A8" s="23" t="s">
        <v>124</v>
      </c>
      <c r="B8" s="24">
        <v>489</v>
      </c>
      <c r="C8" s="25">
        <v>3.067485</v>
      </c>
      <c r="D8" s="25">
        <v>72.392638000000005</v>
      </c>
      <c r="E8" s="25">
        <v>5.1124739999999997</v>
      </c>
      <c r="F8" s="25">
        <v>16.155418999999998</v>
      </c>
      <c r="G8" s="25">
        <v>3.2719839999999998</v>
      </c>
    </row>
    <row r="9" spans="1:7">
      <c r="A9" s="23" t="s">
        <v>125</v>
      </c>
      <c r="B9" s="24">
        <v>1114</v>
      </c>
      <c r="C9" s="25">
        <v>4.5780969999999996</v>
      </c>
      <c r="D9" s="25">
        <v>66.157989000000001</v>
      </c>
      <c r="E9" s="25">
        <v>6.4631959999999999</v>
      </c>
      <c r="F9" s="25">
        <v>21.364452</v>
      </c>
      <c r="G9" s="25">
        <v>1.436266</v>
      </c>
    </row>
    <row r="10" spans="1:7">
      <c r="A10" s="23" t="s">
        <v>126</v>
      </c>
      <c r="B10" s="24">
        <v>521</v>
      </c>
      <c r="C10" s="25">
        <v>7.1017270000000003</v>
      </c>
      <c r="D10" s="25">
        <v>56.429941999999997</v>
      </c>
      <c r="E10" s="25">
        <v>9.2130519999999994</v>
      </c>
      <c r="F10" s="25">
        <v>24.952014999999999</v>
      </c>
      <c r="G10" s="25">
        <v>2.3032629999999998</v>
      </c>
    </row>
    <row r="11" spans="1:7">
      <c r="A11" s="23" t="s">
        <v>127</v>
      </c>
      <c r="B11" s="24">
        <v>129</v>
      </c>
      <c r="C11" s="25">
        <v>6.2015500000000001</v>
      </c>
      <c r="D11" s="25">
        <v>53.488371999999998</v>
      </c>
      <c r="E11" s="25">
        <v>11.627907</v>
      </c>
      <c r="F11" s="25">
        <v>25.581395000000001</v>
      </c>
      <c r="G11" s="25">
        <v>3.1007750000000001</v>
      </c>
    </row>
    <row r="12" spans="1:7">
      <c r="A12" s="23" t="s">
        <v>128</v>
      </c>
      <c r="B12" s="24">
        <v>44</v>
      </c>
      <c r="C12" s="25">
        <v>2.2727270000000002</v>
      </c>
      <c r="D12" s="25">
        <v>59.090909000000003</v>
      </c>
      <c r="E12" s="25">
        <v>13.636364</v>
      </c>
      <c r="F12" s="25">
        <v>20.454545</v>
      </c>
      <c r="G12" s="25">
        <v>4.5454549999999996</v>
      </c>
    </row>
    <row r="13" spans="1:7">
      <c r="A13" s="8" t="s">
        <v>129</v>
      </c>
      <c r="B13" s="8"/>
      <c r="C13" s="8"/>
      <c r="D13" s="8"/>
      <c r="E13" s="8"/>
      <c r="F13" s="8"/>
      <c r="G13" s="8"/>
    </row>
    <row r="14" spans="1:7">
      <c r="A14" s="23" t="s">
        <v>130</v>
      </c>
      <c r="B14" s="24">
        <v>799</v>
      </c>
      <c r="C14" s="25">
        <v>4.5056320000000003</v>
      </c>
      <c r="D14" s="25">
        <v>68.961202</v>
      </c>
      <c r="E14" s="25">
        <v>7.0087609999999998</v>
      </c>
      <c r="F14" s="25">
        <v>17.647058999999999</v>
      </c>
      <c r="G14" s="25">
        <v>1.8773470000000001</v>
      </c>
    </row>
    <row r="15" spans="1:7">
      <c r="A15" s="23" t="s">
        <v>131</v>
      </c>
      <c r="B15" s="24">
        <v>1245</v>
      </c>
      <c r="C15" s="25">
        <v>4.497992</v>
      </c>
      <c r="D15" s="25">
        <v>67.228915999999998</v>
      </c>
      <c r="E15" s="25">
        <v>5.8634539999999999</v>
      </c>
      <c r="F15" s="25">
        <v>20.080321000000001</v>
      </c>
      <c r="G15" s="25">
        <v>2.3293170000000001</v>
      </c>
    </row>
    <row r="16" spans="1:7">
      <c r="A16" s="23" t="s">
        <v>132</v>
      </c>
      <c r="B16" s="24">
        <v>504</v>
      </c>
      <c r="C16" s="25">
        <v>7.5396830000000001</v>
      </c>
      <c r="D16" s="25">
        <v>57.341270000000002</v>
      </c>
      <c r="E16" s="25">
        <v>8.7301590000000004</v>
      </c>
      <c r="F16" s="25">
        <v>24.404762000000002</v>
      </c>
      <c r="G16" s="25">
        <v>1.984127</v>
      </c>
    </row>
    <row r="17" spans="1:7">
      <c r="A17" s="23" t="s">
        <v>133</v>
      </c>
      <c r="B17" s="24">
        <v>82</v>
      </c>
      <c r="C17" s="25">
        <v>7.3170729999999997</v>
      </c>
      <c r="D17" s="25">
        <v>41.463414999999998</v>
      </c>
      <c r="E17" s="25">
        <v>17.073170999999999</v>
      </c>
      <c r="F17" s="25">
        <v>30.487805000000002</v>
      </c>
      <c r="G17" s="25">
        <v>3.6585369999999999</v>
      </c>
    </row>
    <row r="18" spans="1:7">
      <c r="A18" s="23" t="s">
        <v>128</v>
      </c>
      <c r="B18" s="24">
        <v>47</v>
      </c>
      <c r="C18" s="25">
        <v>4.2553190000000001</v>
      </c>
      <c r="D18" s="25">
        <v>76.595744999999994</v>
      </c>
      <c r="E18" s="25">
        <v>8.5106380000000001</v>
      </c>
      <c r="F18" s="25">
        <v>10.638298000000001</v>
      </c>
      <c r="G18" s="25">
        <v>0</v>
      </c>
    </row>
    <row r="19" spans="1:7">
      <c r="A19" s="8" t="s">
        <v>134</v>
      </c>
      <c r="B19" s="8"/>
      <c r="C19" s="8"/>
      <c r="D19" s="8"/>
      <c r="E19" s="8"/>
      <c r="F19" s="8"/>
      <c r="G19" s="8"/>
    </row>
    <row r="20" spans="1:7">
      <c r="A20" s="23" t="s">
        <v>135</v>
      </c>
      <c r="B20" s="24">
        <v>128</v>
      </c>
      <c r="C20" s="25">
        <v>10.15625</v>
      </c>
      <c r="D20" s="25">
        <v>39.0625</v>
      </c>
      <c r="E20" s="25">
        <v>17.96875</v>
      </c>
      <c r="F20" s="25">
        <v>32.03125</v>
      </c>
      <c r="G20" s="25">
        <v>0.78125</v>
      </c>
    </row>
    <row r="21" spans="1:7">
      <c r="A21" s="23" t="s">
        <v>136</v>
      </c>
      <c r="B21" s="24">
        <v>138</v>
      </c>
      <c r="C21" s="25">
        <v>9.4202899999999996</v>
      </c>
      <c r="D21" s="25">
        <v>50</v>
      </c>
      <c r="E21" s="25">
        <v>19.565217000000001</v>
      </c>
      <c r="F21" s="25">
        <v>18.115942</v>
      </c>
      <c r="G21" s="25">
        <v>2.8985509999999999</v>
      </c>
    </row>
    <row r="22" spans="1:7">
      <c r="A22" s="23" t="s">
        <v>137</v>
      </c>
      <c r="B22" s="24">
        <v>119</v>
      </c>
      <c r="C22" s="25">
        <v>6.7226889999999999</v>
      </c>
      <c r="D22" s="25">
        <v>57.142856999999999</v>
      </c>
      <c r="E22" s="25">
        <v>16.806723000000002</v>
      </c>
      <c r="F22" s="25">
        <v>15.966386999999999</v>
      </c>
      <c r="G22" s="25">
        <v>3.361345</v>
      </c>
    </row>
    <row r="23" spans="1:7">
      <c r="A23" s="23" t="s">
        <v>138</v>
      </c>
      <c r="B23" s="24">
        <v>142</v>
      </c>
      <c r="C23" s="25">
        <v>6.3380280000000004</v>
      </c>
      <c r="D23" s="25">
        <v>57.746479000000001</v>
      </c>
      <c r="E23" s="25">
        <v>14.788732</v>
      </c>
      <c r="F23" s="25">
        <v>19.718309999999999</v>
      </c>
      <c r="G23" s="25">
        <v>1.4084509999999999</v>
      </c>
    </row>
    <row r="24" spans="1:7">
      <c r="A24" s="23" t="s">
        <v>139</v>
      </c>
      <c r="B24" s="24">
        <v>170</v>
      </c>
      <c r="C24" s="25">
        <v>3.5294120000000002</v>
      </c>
      <c r="D24" s="25">
        <v>72.941175999999999</v>
      </c>
      <c r="E24" s="25">
        <v>9.4117650000000008</v>
      </c>
      <c r="F24" s="25">
        <v>13.529412000000001</v>
      </c>
      <c r="G24" s="25">
        <v>0.58823499999999995</v>
      </c>
    </row>
    <row r="25" spans="1:7">
      <c r="A25" s="23" t="s">
        <v>140</v>
      </c>
      <c r="B25" s="24">
        <v>192</v>
      </c>
      <c r="C25" s="25">
        <v>5.7291670000000003</v>
      </c>
      <c r="D25" s="25">
        <v>66.145832999999996</v>
      </c>
      <c r="E25" s="25">
        <v>6.7708329999999997</v>
      </c>
      <c r="F25" s="25">
        <v>17.1875</v>
      </c>
      <c r="G25" s="25">
        <v>4.1666670000000003</v>
      </c>
    </row>
    <row r="26" spans="1:7">
      <c r="A26" s="23" t="s">
        <v>141</v>
      </c>
      <c r="B26" s="24">
        <v>1405</v>
      </c>
      <c r="C26" s="25">
        <v>3.4875440000000002</v>
      </c>
      <c r="D26" s="25">
        <v>67.971530000000001</v>
      </c>
      <c r="E26" s="25">
        <v>3.558719</v>
      </c>
      <c r="F26" s="25">
        <v>22.846975</v>
      </c>
      <c r="G26" s="25">
        <v>2.1352310000000001</v>
      </c>
    </row>
    <row r="27" spans="1:7">
      <c r="A27" s="23" t="s">
        <v>142</v>
      </c>
      <c r="B27" s="24">
        <v>343</v>
      </c>
      <c r="C27" s="25">
        <v>7.5801749999999997</v>
      </c>
      <c r="D27" s="25">
        <v>71.428571000000005</v>
      </c>
      <c r="E27" s="25">
        <v>4.9562679999999997</v>
      </c>
      <c r="F27" s="25">
        <v>13.994168999999999</v>
      </c>
      <c r="G27" s="25">
        <v>2.040816</v>
      </c>
    </row>
    <row r="28" spans="1:7">
      <c r="A28" s="23" t="s">
        <v>128</v>
      </c>
      <c r="B28" s="24">
        <v>40</v>
      </c>
      <c r="C28" s="25">
        <v>7.5</v>
      </c>
      <c r="D28" s="25">
        <v>67.5</v>
      </c>
      <c r="E28" s="25">
        <v>10</v>
      </c>
      <c r="F28" s="25">
        <v>15</v>
      </c>
      <c r="G28" s="25">
        <v>0</v>
      </c>
    </row>
    <row r="29" spans="1:7">
      <c r="A29" s="8" t="s">
        <v>143</v>
      </c>
      <c r="B29" s="8"/>
      <c r="C29" s="8"/>
      <c r="D29" s="8"/>
      <c r="E29" s="8"/>
      <c r="F29" s="8"/>
      <c r="G29" s="8"/>
    </row>
    <row r="30" spans="1:7">
      <c r="A30" s="23" t="s">
        <v>144</v>
      </c>
      <c r="B30" s="24">
        <v>429</v>
      </c>
      <c r="C30" s="25">
        <v>2.7972030000000001</v>
      </c>
      <c r="D30" s="25">
        <v>64.801865000000006</v>
      </c>
      <c r="E30" s="25">
        <v>6.2937060000000002</v>
      </c>
      <c r="F30" s="25">
        <v>24.708625000000001</v>
      </c>
      <c r="G30" s="25">
        <v>1.398601</v>
      </c>
    </row>
    <row r="31" spans="1:7">
      <c r="A31" s="23" t="s">
        <v>145</v>
      </c>
      <c r="B31" s="24">
        <v>319</v>
      </c>
      <c r="C31" s="25">
        <v>1.2539180000000001</v>
      </c>
      <c r="D31" s="25">
        <v>72.413792999999998</v>
      </c>
      <c r="E31" s="25">
        <v>3.4482759999999999</v>
      </c>
      <c r="F31" s="25">
        <v>20.689654999999998</v>
      </c>
      <c r="G31" s="25">
        <v>2.1943570000000001</v>
      </c>
    </row>
    <row r="32" spans="1:7">
      <c r="A32" s="23" t="s">
        <v>146</v>
      </c>
      <c r="B32" s="24">
        <v>504</v>
      </c>
      <c r="C32" s="25">
        <v>3.1746029999999998</v>
      </c>
      <c r="D32" s="25">
        <v>68.055555999999996</v>
      </c>
      <c r="E32" s="25">
        <v>6.3492059999999997</v>
      </c>
      <c r="F32" s="25">
        <v>20.436508</v>
      </c>
      <c r="G32" s="25">
        <v>1.984127</v>
      </c>
    </row>
    <row r="33" spans="1:7">
      <c r="A33" s="23" t="s">
        <v>147</v>
      </c>
      <c r="B33" s="24">
        <v>143</v>
      </c>
      <c r="C33" s="25">
        <v>4.895105</v>
      </c>
      <c r="D33" s="25">
        <v>59.440559</v>
      </c>
      <c r="E33" s="25">
        <v>9.0909089999999999</v>
      </c>
      <c r="F33" s="25">
        <v>25.174824999999998</v>
      </c>
      <c r="G33" s="25">
        <v>1.398601</v>
      </c>
    </row>
    <row r="34" spans="1:7">
      <c r="A34" s="23" t="s">
        <v>148</v>
      </c>
      <c r="B34" s="24">
        <v>168</v>
      </c>
      <c r="C34" s="25">
        <v>3.5714290000000002</v>
      </c>
      <c r="D34" s="25">
        <v>56.547618999999997</v>
      </c>
      <c r="E34" s="25">
        <v>9.5238099999999992</v>
      </c>
      <c r="F34" s="25">
        <v>28.571428999999998</v>
      </c>
      <c r="G34" s="25">
        <v>1.785714</v>
      </c>
    </row>
    <row r="35" spans="1:7">
      <c r="A35" s="23" t="s">
        <v>149</v>
      </c>
      <c r="B35" s="24">
        <v>1270</v>
      </c>
      <c r="C35" s="25">
        <v>2.913386</v>
      </c>
      <c r="D35" s="25">
        <v>70.236220000000003</v>
      </c>
      <c r="E35" s="25">
        <v>5.1968500000000004</v>
      </c>
      <c r="F35" s="25">
        <v>19.92126</v>
      </c>
      <c r="G35" s="25">
        <v>1.732283</v>
      </c>
    </row>
    <row r="36" spans="1:7">
      <c r="A36" s="23" t="s">
        <v>150</v>
      </c>
      <c r="B36" s="24">
        <v>1642</v>
      </c>
      <c r="C36" s="25">
        <v>4.1412909999999998</v>
      </c>
      <c r="D36" s="25">
        <v>67.904994000000002</v>
      </c>
      <c r="E36" s="25">
        <v>5.7856269999999999</v>
      </c>
      <c r="F36" s="25">
        <v>20.036541</v>
      </c>
      <c r="G36" s="25">
        <v>2.1315469999999999</v>
      </c>
    </row>
    <row r="37" spans="1:7">
      <c r="A37" s="23" t="s">
        <v>151</v>
      </c>
      <c r="B37" s="24">
        <v>2266</v>
      </c>
      <c r="C37" s="25">
        <v>4.4571930000000002</v>
      </c>
      <c r="D37" s="25">
        <v>66.681376999999998</v>
      </c>
      <c r="E37" s="25">
        <v>7.2374229999999997</v>
      </c>
      <c r="F37" s="25">
        <v>19.593997999999999</v>
      </c>
      <c r="G37" s="25">
        <v>2.0300090000000002</v>
      </c>
    </row>
    <row r="38" spans="1:7">
      <c r="A38" s="23" t="s">
        <v>152</v>
      </c>
      <c r="B38" s="24">
        <v>121</v>
      </c>
      <c r="C38" s="25">
        <v>9.9173550000000006</v>
      </c>
      <c r="D38" s="25">
        <v>53.719008000000002</v>
      </c>
      <c r="E38" s="25">
        <v>6.6115700000000004</v>
      </c>
      <c r="F38" s="25">
        <v>28.925619999999999</v>
      </c>
      <c r="G38" s="25">
        <v>0.82644600000000001</v>
      </c>
    </row>
    <row r="39" spans="1:7">
      <c r="A39" s="23" t="s">
        <v>128</v>
      </c>
      <c r="B39" s="24">
        <v>46</v>
      </c>
      <c r="C39" s="25">
        <v>6.5217390000000002</v>
      </c>
      <c r="D39" s="25">
        <v>67.391304000000005</v>
      </c>
      <c r="E39" s="25">
        <v>8.6956520000000008</v>
      </c>
      <c r="F39" s="25">
        <v>17.391304000000002</v>
      </c>
      <c r="G39" s="25">
        <v>0</v>
      </c>
    </row>
    <row r="40" spans="1:7">
      <c r="A40" s="8" t="s">
        <v>153</v>
      </c>
      <c r="B40" s="8"/>
      <c r="C40" s="8"/>
      <c r="D40" s="8"/>
      <c r="E40" s="8"/>
      <c r="F40" s="8"/>
      <c r="G40" s="8"/>
    </row>
    <row r="41" spans="1:7">
      <c r="A41" s="23" t="s">
        <v>154</v>
      </c>
      <c r="B41" s="24">
        <v>1344</v>
      </c>
      <c r="C41" s="25">
        <v>3.4226190000000001</v>
      </c>
      <c r="D41" s="25">
        <v>69.717262000000005</v>
      </c>
      <c r="E41" s="25">
        <v>5.2083329999999997</v>
      </c>
      <c r="F41" s="25">
        <v>19.419643000000001</v>
      </c>
      <c r="G41" s="25">
        <v>2.2321430000000002</v>
      </c>
    </row>
    <row r="42" spans="1:7">
      <c r="A42" s="23" t="s">
        <v>155</v>
      </c>
      <c r="B42" s="24">
        <v>1107</v>
      </c>
      <c r="C42" s="25">
        <v>2.7100270000000002</v>
      </c>
      <c r="D42" s="25">
        <v>65.943993000000006</v>
      </c>
      <c r="E42" s="25">
        <v>5.7813910000000002</v>
      </c>
      <c r="F42" s="25">
        <v>23.577235999999999</v>
      </c>
      <c r="G42" s="25">
        <v>1.9873529999999999</v>
      </c>
    </row>
    <row r="43" spans="1:7">
      <c r="A43" s="23" t="s">
        <v>156</v>
      </c>
      <c r="B43" s="24">
        <v>1006</v>
      </c>
      <c r="C43" s="25">
        <v>5.7654079999999999</v>
      </c>
      <c r="D43" s="25">
        <v>60.139164999999998</v>
      </c>
      <c r="E43" s="25">
        <v>8.7475149999999999</v>
      </c>
      <c r="F43" s="25">
        <v>22.962226999999999</v>
      </c>
      <c r="G43" s="25">
        <v>2.3856860000000002</v>
      </c>
    </row>
    <row r="44" spans="1:7">
      <c r="A44" s="23" t="s">
        <v>157</v>
      </c>
      <c r="B44" s="24">
        <v>541</v>
      </c>
      <c r="C44" s="25">
        <v>6.8391869999999999</v>
      </c>
      <c r="D44" s="25">
        <v>60.073937000000001</v>
      </c>
      <c r="E44" s="25">
        <v>6.654344</v>
      </c>
      <c r="F44" s="25">
        <v>23.475045999999999</v>
      </c>
      <c r="G44" s="25">
        <v>2.9574859999999998</v>
      </c>
    </row>
    <row r="45" spans="1:7">
      <c r="A45" s="23" t="s">
        <v>158</v>
      </c>
      <c r="B45" s="24">
        <v>1510</v>
      </c>
      <c r="C45" s="25">
        <v>4.5033110000000001</v>
      </c>
      <c r="D45" s="25">
        <v>67.615893999999997</v>
      </c>
      <c r="E45" s="25">
        <v>5.6291390000000003</v>
      </c>
      <c r="F45" s="25">
        <v>20.331126000000001</v>
      </c>
      <c r="G45" s="25">
        <v>1.9205300000000001</v>
      </c>
    </row>
    <row r="46" spans="1:7">
      <c r="A46" s="23" t="s">
        <v>159</v>
      </c>
      <c r="B46" s="24">
        <v>1011</v>
      </c>
      <c r="C46" s="25">
        <v>4.6488630000000004</v>
      </c>
      <c r="D46" s="25">
        <v>70.128585999999999</v>
      </c>
      <c r="E46" s="25">
        <v>7.9129569999999996</v>
      </c>
      <c r="F46" s="25">
        <v>14.935707000000001</v>
      </c>
      <c r="G46" s="25">
        <v>2.3738869999999999</v>
      </c>
    </row>
    <row r="47" spans="1:7">
      <c r="A47" s="23" t="s">
        <v>160</v>
      </c>
      <c r="B47" s="24">
        <v>1234</v>
      </c>
      <c r="C47" s="25">
        <v>4.4570499999999997</v>
      </c>
      <c r="D47" s="25">
        <v>69.854133000000004</v>
      </c>
      <c r="E47" s="25">
        <v>4.8622370000000004</v>
      </c>
      <c r="F47" s="25">
        <v>18.800647999999999</v>
      </c>
      <c r="G47" s="25">
        <v>2.0259320000000001</v>
      </c>
    </row>
    <row r="48" spans="1:7">
      <c r="A48" s="23" t="s">
        <v>161</v>
      </c>
      <c r="B48" s="24">
        <v>443</v>
      </c>
      <c r="C48" s="25">
        <v>2.4830700000000001</v>
      </c>
      <c r="D48" s="25">
        <v>72.460497000000004</v>
      </c>
      <c r="E48" s="25">
        <v>5.1918740000000003</v>
      </c>
      <c r="F48" s="25">
        <v>18.058691</v>
      </c>
      <c r="G48" s="25">
        <v>1.8058689999999999</v>
      </c>
    </row>
    <row r="49" spans="1:7">
      <c r="A49" s="23" t="s">
        <v>162</v>
      </c>
      <c r="B49" s="24">
        <v>1237</v>
      </c>
      <c r="C49" s="25">
        <v>4.0420369999999997</v>
      </c>
      <c r="D49" s="25">
        <v>70.169765999999996</v>
      </c>
      <c r="E49" s="25">
        <v>6.1438969999999999</v>
      </c>
      <c r="F49" s="25">
        <v>17.623282</v>
      </c>
      <c r="G49" s="25">
        <v>2.0210189999999999</v>
      </c>
    </row>
    <row r="50" spans="1:7">
      <c r="A50" s="23" t="s">
        <v>152</v>
      </c>
      <c r="B50" s="24">
        <v>81</v>
      </c>
      <c r="C50" s="25">
        <v>13.580247</v>
      </c>
      <c r="D50" s="25">
        <v>49.382716000000002</v>
      </c>
      <c r="E50" s="25">
        <v>18.518519000000001</v>
      </c>
      <c r="F50" s="25">
        <v>14.814814999999999</v>
      </c>
      <c r="G50" s="25">
        <v>3.7037040000000001</v>
      </c>
    </row>
    <row r="51" spans="1:7">
      <c r="A51" s="23" t="s">
        <v>163</v>
      </c>
      <c r="B51" s="24">
        <v>67</v>
      </c>
      <c r="C51" s="25">
        <v>13.432836</v>
      </c>
      <c r="D51" s="25">
        <v>58.208955000000003</v>
      </c>
      <c r="E51" s="25">
        <v>10.447761</v>
      </c>
      <c r="F51" s="25">
        <v>17.910447999999999</v>
      </c>
      <c r="G51" s="25">
        <v>0</v>
      </c>
    </row>
    <row r="52" spans="1:7">
      <c r="A52" s="23" t="s">
        <v>128</v>
      </c>
      <c r="B52" s="24">
        <v>52</v>
      </c>
      <c r="C52" s="25">
        <v>7.6923079999999997</v>
      </c>
      <c r="D52" s="25">
        <v>55.769230999999998</v>
      </c>
      <c r="E52" s="25">
        <v>7.6923079999999997</v>
      </c>
      <c r="F52" s="25">
        <v>28.846153999999999</v>
      </c>
      <c r="G52" s="25">
        <v>0</v>
      </c>
    </row>
    <row r="53" spans="1:7">
      <c r="A53" s="8" t="s">
        <v>164</v>
      </c>
      <c r="B53" s="8"/>
      <c r="C53" s="8"/>
      <c r="D53" s="8"/>
      <c r="E53" s="8"/>
      <c r="F53" s="8"/>
      <c r="G53" s="8"/>
    </row>
    <row r="54" spans="1:7">
      <c r="A54" s="23" t="s">
        <v>165</v>
      </c>
      <c r="B54" s="24">
        <v>209</v>
      </c>
      <c r="C54" s="25">
        <v>3.3492820000000001</v>
      </c>
      <c r="D54" s="25">
        <v>70.334928000000005</v>
      </c>
      <c r="E54" s="25">
        <v>5.2631579999999998</v>
      </c>
      <c r="F54" s="25">
        <v>20.574162999999999</v>
      </c>
      <c r="G54" s="25">
        <v>0.47846899999999998</v>
      </c>
    </row>
    <row r="55" spans="1:7">
      <c r="A55" s="23" t="s">
        <v>166</v>
      </c>
      <c r="B55" s="24">
        <v>1043</v>
      </c>
      <c r="C55" s="25">
        <v>3.6433369999999998</v>
      </c>
      <c r="D55" s="25">
        <v>70.086290000000005</v>
      </c>
      <c r="E55" s="25">
        <v>5.1773730000000002</v>
      </c>
      <c r="F55" s="25">
        <v>18.696069000000001</v>
      </c>
      <c r="G55" s="25">
        <v>2.3969320000000001</v>
      </c>
    </row>
    <row r="56" spans="1:7">
      <c r="A56" s="23" t="s">
        <v>167</v>
      </c>
      <c r="B56" s="24">
        <v>963</v>
      </c>
      <c r="C56" s="25">
        <v>5.5036339999999999</v>
      </c>
      <c r="D56" s="25">
        <v>63.239874999999998</v>
      </c>
      <c r="E56" s="25">
        <v>7.3727929999999997</v>
      </c>
      <c r="F56" s="25">
        <v>22.014538000000002</v>
      </c>
      <c r="G56" s="25">
        <v>1.869159</v>
      </c>
    </row>
    <row r="57" spans="1:7">
      <c r="A57" s="23" t="s">
        <v>168</v>
      </c>
      <c r="B57" s="24">
        <v>338</v>
      </c>
      <c r="C57" s="25">
        <v>6.8047339999999998</v>
      </c>
      <c r="D57" s="25">
        <v>59.763314000000001</v>
      </c>
      <c r="E57" s="25">
        <v>11.538462000000001</v>
      </c>
      <c r="F57" s="25">
        <v>19.230768999999999</v>
      </c>
      <c r="G57" s="25">
        <v>2.662722</v>
      </c>
    </row>
    <row r="58" spans="1:7">
      <c r="A58" s="23" t="s">
        <v>169</v>
      </c>
      <c r="B58" s="24">
        <v>94</v>
      </c>
      <c r="C58" s="25">
        <v>14.893617000000001</v>
      </c>
      <c r="D58" s="25">
        <v>47.872340000000001</v>
      </c>
      <c r="E58" s="25">
        <v>13.829787</v>
      </c>
      <c r="F58" s="25">
        <v>22.340426000000001</v>
      </c>
      <c r="G58" s="25">
        <v>1.0638300000000001</v>
      </c>
    </row>
    <row r="59" spans="1:7">
      <c r="A59" s="23" t="s">
        <v>128</v>
      </c>
      <c r="B59" s="24">
        <v>30</v>
      </c>
      <c r="C59" s="25">
        <v>10</v>
      </c>
      <c r="D59" s="25">
        <v>43.333333000000003</v>
      </c>
      <c r="E59" s="25">
        <v>10</v>
      </c>
      <c r="F59" s="25">
        <v>26.666667</v>
      </c>
      <c r="G59" s="25">
        <v>10</v>
      </c>
    </row>
    <row r="60" spans="1:7">
      <c r="A60" s="8" t="s">
        <v>170</v>
      </c>
      <c r="B60" s="8"/>
      <c r="C60" s="8"/>
      <c r="D60" s="8"/>
      <c r="E60" s="8"/>
      <c r="F60" s="8"/>
      <c r="G60" s="8"/>
    </row>
    <row r="61" spans="1:7">
      <c r="A61" s="23" t="s">
        <v>171</v>
      </c>
      <c r="B61" s="24">
        <v>386</v>
      </c>
      <c r="C61" s="25">
        <v>10.103626999999999</v>
      </c>
      <c r="D61" s="25">
        <v>51.036268999999997</v>
      </c>
      <c r="E61" s="25">
        <v>11.139896</v>
      </c>
      <c r="F61" s="25">
        <v>25.388601000000001</v>
      </c>
      <c r="G61" s="25">
        <v>2.3316059999999998</v>
      </c>
    </row>
    <row r="62" spans="1:7">
      <c r="A62" s="23" t="s">
        <v>172</v>
      </c>
      <c r="B62" s="24">
        <v>919</v>
      </c>
      <c r="C62" s="25">
        <v>6.0935800000000002</v>
      </c>
      <c r="D62" s="25">
        <v>59.847661000000002</v>
      </c>
      <c r="E62" s="25">
        <v>8.8139280000000007</v>
      </c>
      <c r="F62" s="25">
        <v>22.959738999999999</v>
      </c>
      <c r="G62" s="25">
        <v>2.2850920000000001</v>
      </c>
    </row>
    <row r="63" spans="1:7">
      <c r="A63" s="23" t="s">
        <v>173</v>
      </c>
      <c r="B63" s="24">
        <v>978</v>
      </c>
      <c r="C63" s="25">
        <v>3.3742329999999998</v>
      </c>
      <c r="D63" s="25">
        <v>73.006135</v>
      </c>
      <c r="E63" s="25">
        <v>5.4192229999999997</v>
      </c>
      <c r="F63" s="25">
        <v>16.666667</v>
      </c>
      <c r="G63" s="25">
        <v>1.5337419999999999</v>
      </c>
    </row>
    <row r="64" spans="1:7">
      <c r="A64" s="23" t="s">
        <v>174</v>
      </c>
      <c r="B64" s="24">
        <v>347</v>
      </c>
      <c r="C64" s="25">
        <v>2.0172910000000002</v>
      </c>
      <c r="D64" s="25">
        <v>74.927954</v>
      </c>
      <c r="E64" s="25">
        <v>2.8818440000000001</v>
      </c>
      <c r="F64" s="25">
        <v>18.443804</v>
      </c>
      <c r="G64" s="25">
        <v>1.7291069999999999</v>
      </c>
    </row>
    <row r="65" spans="1:7">
      <c r="A65" s="23" t="s">
        <v>128</v>
      </c>
      <c r="B65" s="24">
        <v>47</v>
      </c>
      <c r="C65" s="25">
        <v>6.3829789999999997</v>
      </c>
      <c r="D65" s="25">
        <v>55.319149000000003</v>
      </c>
      <c r="E65" s="25">
        <v>8.5106380000000001</v>
      </c>
      <c r="F65" s="25">
        <v>17.021277000000001</v>
      </c>
      <c r="G65" s="25">
        <v>12.765957</v>
      </c>
    </row>
    <row r="66" spans="1:7">
      <c r="A66" s="8" t="s">
        <v>175</v>
      </c>
      <c r="B66" s="8"/>
      <c r="C66" s="8"/>
      <c r="D66" s="8"/>
      <c r="E66" s="8"/>
      <c r="F66" s="8"/>
      <c r="G66" s="8"/>
    </row>
    <row r="67" spans="1:7">
      <c r="A67" s="23" t="s">
        <v>176</v>
      </c>
      <c r="B67" s="24">
        <v>425</v>
      </c>
      <c r="C67" s="25">
        <v>3.7647059999999999</v>
      </c>
      <c r="D67" s="25">
        <v>70.823528999999994</v>
      </c>
      <c r="E67" s="25">
        <v>5.4117649999999999</v>
      </c>
      <c r="F67" s="25">
        <v>18.823529000000001</v>
      </c>
      <c r="G67" s="25">
        <v>1.176471</v>
      </c>
    </row>
    <row r="68" spans="1:7">
      <c r="A68" s="23" t="s">
        <v>177</v>
      </c>
      <c r="B68" s="24">
        <v>811</v>
      </c>
      <c r="C68" s="25">
        <v>3.5758320000000001</v>
      </c>
      <c r="D68" s="25">
        <v>69.543773000000002</v>
      </c>
      <c r="E68" s="25">
        <v>6.1652279999999999</v>
      </c>
      <c r="F68" s="25">
        <v>18.865597999999999</v>
      </c>
      <c r="G68" s="25">
        <v>1.8495680000000001</v>
      </c>
    </row>
    <row r="69" spans="1:7">
      <c r="A69" s="23" t="s">
        <v>178</v>
      </c>
      <c r="B69" s="24">
        <v>207</v>
      </c>
      <c r="C69" s="25">
        <v>1.9323669999999999</v>
      </c>
      <c r="D69" s="25">
        <v>74.879227</v>
      </c>
      <c r="E69" s="25">
        <v>7.7294689999999999</v>
      </c>
      <c r="F69" s="25">
        <v>13.043478</v>
      </c>
      <c r="G69" s="25">
        <v>2.4154589999999998</v>
      </c>
    </row>
    <row r="70" spans="1:7">
      <c r="A70" s="23" t="s">
        <v>179</v>
      </c>
      <c r="B70" s="24">
        <v>154</v>
      </c>
      <c r="C70" s="25">
        <v>3.8961039999999998</v>
      </c>
      <c r="D70" s="25">
        <v>77.922077999999999</v>
      </c>
      <c r="E70" s="25">
        <v>5.1948049999999997</v>
      </c>
      <c r="F70" s="25">
        <v>12.337662</v>
      </c>
      <c r="G70" s="25">
        <v>0.64935100000000001</v>
      </c>
    </row>
    <row r="71" spans="1:7">
      <c r="A71" s="23" t="s">
        <v>180</v>
      </c>
      <c r="B71" s="24">
        <v>318</v>
      </c>
      <c r="C71" s="25">
        <v>3.1446540000000001</v>
      </c>
      <c r="D71" s="25">
        <v>79.245283000000001</v>
      </c>
      <c r="E71" s="25">
        <v>4.7169809999999996</v>
      </c>
      <c r="F71" s="25">
        <v>11.63522</v>
      </c>
      <c r="G71" s="25">
        <v>1.257862</v>
      </c>
    </row>
    <row r="72" spans="1:7">
      <c r="A72" s="23" t="s">
        <v>181</v>
      </c>
      <c r="B72" s="24">
        <v>203</v>
      </c>
      <c r="C72" s="25">
        <v>2.9556650000000002</v>
      </c>
      <c r="D72" s="25">
        <v>79.310344999999998</v>
      </c>
      <c r="E72" s="25">
        <v>3.940887</v>
      </c>
      <c r="F72" s="25">
        <v>12.807881999999999</v>
      </c>
      <c r="G72" s="25">
        <v>0.98522200000000004</v>
      </c>
    </row>
    <row r="73" spans="1:7">
      <c r="A73" s="23" t="s">
        <v>182</v>
      </c>
      <c r="B73" s="24">
        <v>79</v>
      </c>
      <c r="C73" s="25">
        <v>3.7974679999999998</v>
      </c>
      <c r="D73" s="25">
        <v>70.886076000000003</v>
      </c>
      <c r="E73" s="25">
        <v>7.5949369999999998</v>
      </c>
      <c r="F73" s="25">
        <v>17.721519000000001</v>
      </c>
      <c r="G73" s="25">
        <v>0</v>
      </c>
    </row>
    <row r="74" spans="1:7">
      <c r="A74" s="23" t="s">
        <v>183</v>
      </c>
      <c r="B74" s="24">
        <v>68</v>
      </c>
      <c r="C74" s="25">
        <v>0</v>
      </c>
      <c r="D74" s="25">
        <v>85.294117999999997</v>
      </c>
      <c r="E74" s="25">
        <v>8.8235290000000006</v>
      </c>
      <c r="F74" s="25">
        <v>4.4117649999999999</v>
      </c>
      <c r="G74" s="25">
        <v>1.470588</v>
      </c>
    </row>
    <row r="75" spans="1:7">
      <c r="A75" s="23" t="s">
        <v>184</v>
      </c>
      <c r="B75" s="24">
        <v>586</v>
      </c>
      <c r="C75" s="25">
        <v>4.0955630000000003</v>
      </c>
      <c r="D75" s="25">
        <v>74.914676</v>
      </c>
      <c r="E75" s="25">
        <v>3.071672</v>
      </c>
      <c r="F75" s="25">
        <v>15.52901</v>
      </c>
      <c r="G75" s="25">
        <v>2.389078</v>
      </c>
    </row>
    <row r="76" spans="1:7">
      <c r="A76" s="23" t="s">
        <v>185</v>
      </c>
      <c r="B76" s="24">
        <v>276</v>
      </c>
      <c r="C76" s="25">
        <v>3.6231879999999999</v>
      </c>
      <c r="D76" s="25">
        <v>78.260869999999997</v>
      </c>
      <c r="E76" s="25">
        <v>3.2608700000000002</v>
      </c>
      <c r="F76" s="25">
        <v>14.130435</v>
      </c>
      <c r="G76" s="25">
        <v>0.724638</v>
      </c>
    </row>
    <row r="77" spans="1:7">
      <c r="A77" s="23" t="s">
        <v>152</v>
      </c>
      <c r="B77" s="24">
        <v>197</v>
      </c>
      <c r="C77" s="25">
        <v>7.6142130000000003</v>
      </c>
      <c r="D77" s="25">
        <v>63.959390999999997</v>
      </c>
      <c r="E77" s="25">
        <v>10.152284</v>
      </c>
      <c r="F77" s="25">
        <v>16.243655</v>
      </c>
      <c r="G77" s="25">
        <v>2.0304570000000002</v>
      </c>
    </row>
    <row r="78" spans="1:7">
      <c r="A78" s="23" t="s">
        <v>186</v>
      </c>
      <c r="B78" s="24">
        <v>944</v>
      </c>
      <c r="C78" s="25">
        <v>6.7796609999999999</v>
      </c>
      <c r="D78" s="25">
        <v>57.203389999999999</v>
      </c>
      <c r="E78" s="25">
        <v>9.3220340000000004</v>
      </c>
      <c r="F78" s="25">
        <v>24.258475000000001</v>
      </c>
      <c r="G78" s="25">
        <v>2.4364409999999999</v>
      </c>
    </row>
    <row r="79" spans="1:7">
      <c r="A79" s="23" t="s">
        <v>128</v>
      </c>
      <c r="B79" s="24">
        <v>41</v>
      </c>
      <c r="C79" s="25">
        <v>4.8780489999999999</v>
      </c>
      <c r="D79" s="25">
        <v>53.658537000000003</v>
      </c>
      <c r="E79" s="25">
        <v>14.634145999999999</v>
      </c>
      <c r="F79" s="25">
        <v>26.829267999999999</v>
      </c>
      <c r="G79" s="25">
        <v>0</v>
      </c>
    </row>
    <row r="80" spans="1:7">
      <c r="A80" s="8" t="s">
        <v>187</v>
      </c>
      <c r="B80" s="8"/>
      <c r="C80" s="8"/>
      <c r="D80" s="8"/>
      <c r="E80" s="8"/>
      <c r="F80" s="8"/>
      <c r="G80" s="8"/>
    </row>
    <row r="81" spans="1:7">
      <c r="A81" s="23" t="s">
        <v>188</v>
      </c>
      <c r="B81" s="24">
        <v>2041</v>
      </c>
      <c r="C81" s="25">
        <v>3.3806959999999999</v>
      </c>
      <c r="D81" s="25">
        <v>70.504655</v>
      </c>
      <c r="E81" s="25">
        <v>4.3116120000000002</v>
      </c>
      <c r="F81" s="25">
        <v>19.745222999999999</v>
      </c>
      <c r="G81" s="25">
        <v>2.0578150000000002</v>
      </c>
    </row>
    <row r="82" spans="1:7">
      <c r="A82" s="23" t="s">
        <v>189</v>
      </c>
      <c r="B82" s="24">
        <v>221</v>
      </c>
      <c r="C82" s="25">
        <v>8.5972849999999994</v>
      </c>
      <c r="D82" s="25">
        <v>62.443438999999998</v>
      </c>
      <c r="E82" s="25">
        <v>8.1447959999999995</v>
      </c>
      <c r="F82" s="25">
        <v>19.004525000000001</v>
      </c>
      <c r="G82" s="25">
        <v>1.809955</v>
      </c>
    </row>
    <row r="83" spans="1:7">
      <c r="A83" s="23" t="s">
        <v>190</v>
      </c>
      <c r="B83" s="24">
        <v>64</v>
      </c>
      <c r="C83" s="25">
        <v>1.5625</v>
      </c>
      <c r="D83" s="25">
        <v>53.125</v>
      </c>
      <c r="E83" s="25">
        <v>23.4375</v>
      </c>
      <c r="F83" s="25">
        <v>17.1875</v>
      </c>
      <c r="G83" s="25">
        <v>4.6875</v>
      </c>
    </row>
    <row r="84" spans="1:7">
      <c r="A84" s="23" t="s">
        <v>191</v>
      </c>
      <c r="B84" s="24">
        <v>158</v>
      </c>
      <c r="C84" s="25">
        <v>15.189873</v>
      </c>
      <c r="D84" s="25">
        <v>42.405062999999998</v>
      </c>
      <c r="E84" s="25">
        <v>24.683544000000001</v>
      </c>
      <c r="F84" s="25">
        <v>15.822785</v>
      </c>
      <c r="G84" s="25">
        <v>1.8987339999999999</v>
      </c>
    </row>
    <row r="85" spans="1:7">
      <c r="A85" s="23" t="s">
        <v>192</v>
      </c>
      <c r="B85" s="24">
        <v>120</v>
      </c>
      <c r="C85" s="25">
        <v>10</v>
      </c>
      <c r="D85" s="25">
        <v>39.166666999999997</v>
      </c>
      <c r="E85" s="25">
        <v>20</v>
      </c>
      <c r="F85" s="25">
        <v>29.166667</v>
      </c>
      <c r="G85" s="25">
        <v>1.6666669999999999</v>
      </c>
    </row>
    <row r="86" spans="1:7">
      <c r="A86" s="23" t="s">
        <v>193</v>
      </c>
      <c r="B86" s="24">
        <v>10</v>
      </c>
      <c r="C86" s="25">
        <v>0</v>
      </c>
      <c r="D86" s="25">
        <v>20</v>
      </c>
      <c r="E86" s="25">
        <v>20</v>
      </c>
      <c r="F86" s="25">
        <v>60</v>
      </c>
      <c r="G86" s="25">
        <v>0</v>
      </c>
    </row>
    <row r="87" spans="1:7">
      <c r="A87" s="23" t="s">
        <v>152</v>
      </c>
      <c r="B87" s="24">
        <v>39</v>
      </c>
      <c r="C87" s="25">
        <v>25.641026</v>
      </c>
      <c r="D87" s="25">
        <v>20.512820999999999</v>
      </c>
      <c r="E87" s="25">
        <v>12.820513</v>
      </c>
      <c r="F87" s="25">
        <v>38.461537999999997</v>
      </c>
      <c r="G87" s="25">
        <v>2.5641029999999998</v>
      </c>
    </row>
    <row r="88" spans="1:7">
      <c r="A88" s="23" t="s">
        <v>128</v>
      </c>
      <c r="B88" s="24">
        <v>24</v>
      </c>
      <c r="C88" s="25">
        <v>12.5</v>
      </c>
      <c r="D88" s="25">
        <v>50</v>
      </c>
      <c r="E88" s="25">
        <v>0</v>
      </c>
      <c r="F88" s="25">
        <v>29.166667</v>
      </c>
      <c r="G88" s="25">
        <v>8.3333329999999997</v>
      </c>
    </row>
    <row r="89" spans="1:7">
      <c r="A89" s="8" t="s">
        <v>194</v>
      </c>
      <c r="B89" s="8"/>
      <c r="C89" s="8"/>
      <c r="D89" s="8"/>
      <c r="E89" s="8"/>
      <c r="F89" s="8"/>
      <c r="G89" s="8"/>
    </row>
    <row r="90" spans="1:7">
      <c r="A90" s="23" t="s">
        <v>195</v>
      </c>
      <c r="B90" s="24">
        <v>1341</v>
      </c>
      <c r="C90" s="25">
        <v>5.294556</v>
      </c>
      <c r="D90" s="25">
        <v>66.517523999999995</v>
      </c>
      <c r="E90" s="25">
        <v>7.3825500000000002</v>
      </c>
      <c r="F90" s="25">
        <v>18.791945999999999</v>
      </c>
      <c r="G90" s="25">
        <v>2.013423</v>
      </c>
    </row>
    <row r="91" spans="1:7">
      <c r="A91" s="23" t="s">
        <v>196</v>
      </c>
      <c r="B91" s="24">
        <v>523</v>
      </c>
      <c r="C91" s="25">
        <v>7.0745699999999996</v>
      </c>
      <c r="D91" s="25">
        <v>66.156788000000006</v>
      </c>
      <c r="E91" s="25">
        <v>6.6921609999999996</v>
      </c>
      <c r="F91" s="25">
        <v>17.973230999999998</v>
      </c>
      <c r="G91" s="25">
        <v>2.1032500000000001</v>
      </c>
    </row>
    <row r="92" spans="1:7">
      <c r="A92" s="23" t="s">
        <v>197</v>
      </c>
      <c r="B92" s="24">
        <v>116</v>
      </c>
      <c r="C92" s="25">
        <v>3.4482759999999999</v>
      </c>
      <c r="D92" s="25">
        <v>67.241378999999995</v>
      </c>
      <c r="E92" s="25">
        <v>10.344828</v>
      </c>
      <c r="F92" s="25">
        <v>18.103448</v>
      </c>
      <c r="G92" s="25">
        <v>0.86206899999999997</v>
      </c>
    </row>
    <row r="93" spans="1:7">
      <c r="A93" s="23" t="s">
        <v>198</v>
      </c>
      <c r="B93" s="24">
        <v>25</v>
      </c>
      <c r="C93" s="25">
        <v>4</v>
      </c>
      <c r="D93" s="25">
        <v>36</v>
      </c>
      <c r="E93" s="25">
        <v>4</v>
      </c>
      <c r="F93" s="25">
        <v>52</v>
      </c>
      <c r="G93" s="25">
        <v>4</v>
      </c>
    </row>
    <row r="94" spans="1:7">
      <c r="A94" s="23" t="s">
        <v>199</v>
      </c>
      <c r="B94" s="24">
        <v>68</v>
      </c>
      <c r="C94" s="25">
        <v>4.4117649999999999</v>
      </c>
      <c r="D94" s="25">
        <v>70.588234999999997</v>
      </c>
      <c r="E94" s="25">
        <v>8.8235290000000006</v>
      </c>
      <c r="F94" s="25">
        <v>13.235294</v>
      </c>
      <c r="G94" s="25">
        <v>2.941176</v>
      </c>
    </row>
    <row r="95" spans="1:7">
      <c r="A95" s="23" t="s">
        <v>200</v>
      </c>
      <c r="B95" s="24">
        <v>1248</v>
      </c>
      <c r="C95" s="25">
        <v>3.8461539999999999</v>
      </c>
      <c r="D95" s="25">
        <v>76.362178999999998</v>
      </c>
      <c r="E95" s="25">
        <v>5.7692310000000004</v>
      </c>
      <c r="F95" s="25">
        <v>12.019231</v>
      </c>
      <c r="G95" s="25">
        <v>2.0032049999999999</v>
      </c>
    </row>
    <row r="96" spans="1:7">
      <c r="A96" s="23" t="s">
        <v>201</v>
      </c>
      <c r="B96" s="24">
        <v>725</v>
      </c>
      <c r="C96" s="25">
        <v>1.37931</v>
      </c>
      <c r="D96" s="25">
        <v>70.896552</v>
      </c>
      <c r="E96" s="25">
        <v>4.4137930000000001</v>
      </c>
      <c r="F96" s="25">
        <v>22.344828</v>
      </c>
      <c r="G96" s="25">
        <v>0.96551699999999996</v>
      </c>
    </row>
    <row r="97" spans="1:7">
      <c r="A97" s="23" t="s">
        <v>202</v>
      </c>
      <c r="B97" s="24">
        <v>550</v>
      </c>
      <c r="C97" s="25">
        <v>6.3636359999999996</v>
      </c>
      <c r="D97" s="25">
        <v>56</v>
      </c>
      <c r="E97" s="25">
        <v>9.6363640000000004</v>
      </c>
      <c r="F97" s="25">
        <v>26</v>
      </c>
      <c r="G97" s="25">
        <v>2</v>
      </c>
    </row>
    <row r="98" spans="1:7">
      <c r="A98" s="23" t="s">
        <v>203</v>
      </c>
      <c r="B98" s="24">
        <v>563</v>
      </c>
      <c r="C98" s="25">
        <v>7.8152749999999997</v>
      </c>
      <c r="D98" s="25">
        <v>67.673179000000005</v>
      </c>
      <c r="E98" s="25">
        <v>7.8152749999999997</v>
      </c>
      <c r="F98" s="25">
        <v>15.808171</v>
      </c>
      <c r="G98" s="25">
        <v>0.88809899999999997</v>
      </c>
    </row>
    <row r="99" spans="1:7">
      <c r="A99" s="23" t="s">
        <v>204</v>
      </c>
      <c r="B99" s="24">
        <v>319</v>
      </c>
      <c r="C99" s="25">
        <v>3.761755</v>
      </c>
      <c r="D99" s="25">
        <v>54.231974999999998</v>
      </c>
      <c r="E99" s="25">
        <v>7.5235110000000001</v>
      </c>
      <c r="F99" s="25">
        <v>32.601880999999999</v>
      </c>
      <c r="G99" s="25">
        <v>1.880878</v>
      </c>
    </row>
    <row r="100" spans="1:7">
      <c r="A100" s="23" t="s">
        <v>205</v>
      </c>
      <c r="B100" s="24">
        <v>6</v>
      </c>
      <c r="C100" s="25">
        <v>0</v>
      </c>
      <c r="D100" s="25">
        <v>66.666667000000004</v>
      </c>
      <c r="E100" s="25">
        <v>0</v>
      </c>
      <c r="F100" s="25">
        <v>33.333333000000003</v>
      </c>
      <c r="G100" s="25">
        <v>0</v>
      </c>
    </row>
    <row r="101" spans="1:7">
      <c r="A101" s="23" t="s">
        <v>206</v>
      </c>
      <c r="B101" s="24">
        <v>42</v>
      </c>
      <c r="C101" s="25">
        <v>9.5238099999999992</v>
      </c>
      <c r="D101" s="25">
        <v>45.238095000000001</v>
      </c>
      <c r="E101" s="25">
        <v>2.3809520000000002</v>
      </c>
      <c r="F101" s="25">
        <v>42.857143000000001</v>
      </c>
      <c r="G101" s="25">
        <v>0</v>
      </c>
    </row>
    <row r="102" spans="1:7">
      <c r="A102" s="23" t="s">
        <v>152</v>
      </c>
      <c r="B102" s="24">
        <v>39</v>
      </c>
      <c r="C102" s="25">
        <v>10.256410000000001</v>
      </c>
      <c r="D102" s="25">
        <v>35.897435999999999</v>
      </c>
      <c r="E102" s="25">
        <v>12.820513</v>
      </c>
      <c r="F102" s="25">
        <v>41.025641</v>
      </c>
      <c r="G102" s="25">
        <v>0</v>
      </c>
    </row>
    <row r="103" spans="1:7">
      <c r="A103" s="23" t="s">
        <v>128</v>
      </c>
      <c r="B103" s="24">
        <v>193</v>
      </c>
      <c r="C103" s="25">
        <v>5.6994819999999997</v>
      </c>
      <c r="D103" s="25">
        <v>62.694301000000003</v>
      </c>
      <c r="E103" s="25">
        <v>6.7357509999999996</v>
      </c>
      <c r="F103" s="25">
        <v>19.689119000000002</v>
      </c>
      <c r="G103" s="25">
        <v>5.1813469999999997</v>
      </c>
    </row>
    <row r="104" spans="1:7">
      <c r="A104" s="8" t="s">
        <v>207</v>
      </c>
      <c r="B104" s="8"/>
      <c r="C104" s="8"/>
      <c r="D104" s="8"/>
      <c r="E104" s="8"/>
      <c r="F104" s="8"/>
      <c r="G104" s="8"/>
    </row>
    <row r="105" spans="1:7">
      <c r="A105" s="23" t="s">
        <v>208</v>
      </c>
      <c r="B105" s="24">
        <v>1480</v>
      </c>
      <c r="C105" s="25">
        <v>5.135135</v>
      </c>
      <c r="D105" s="25">
        <v>66.554053999999994</v>
      </c>
      <c r="E105" s="25">
        <v>6.0810810000000002</v>
      </c>
      <c r="F105" s="25">
        <v>20.135134999999998</v>
      </c>
      <c r="G105" s="25">
        <v>2.094595</v>
      </c>
    </row>
    <row r="106" spans="1:7">
      <c r="A106" s="23" t="s">
        <v>209</v>
      </c>
      <c r="B106" s="24">
        <v>1280</v>
      </c>
      <c r="C106" s="25">
        <v>5.46875</v>
      </c>
      <c r="D106" s="25">
        <v>68.90625</v>
      </c>
      <c r="E106" s="25">
        <v>5.625</v>
      </c>
      <c r="F106" s="25">
        <v>18.28125</v>
      </c>
      <c r="G106" s="25">
        <v>1.71875</v>
      </c>
    </row>
    <row r="107" spans="1:7">
      <c r="A107" s="23" t="s">
        <v>210</v>
      </c>
      <c r="B107" s="24">
        <v>1167</v>
      </c>
      <c r="C107" s="25">
        <v>5.2270779999999997</v>
      </c>
      <c r="D107" s="25">
        <v>66.752356000000006</v>
      </c>
      <c r="E107" s="25">
        <v>7.9691520000000002</v>
      </c>
      <c r="F107" s="25">
        <v>17.566410000000001</v>
      </c>
      <c r="G107" s="25">
        <v>2.485004</v>
      </c>
    </row>
    <row r="108" spans="1:7">
      <c r="A108" s="23" t="s">
        <v>211</v>
      </c>
      <c r="B108" s="24">
        <v>715</v>
      </c>
      <c r="C108" s="25">
        <v>3.4965030000000001</v>
      </c>
      <c r="D108" s="25">
        <v>69.090908999999996</v>
      </c>
      <c r="E108" s="25">
        <v>6.1538459999999997</v>
      </c>
      <c r="F108" s="25">
        <v>19.020979000000001</v>
      </c>
      <c r="G108" s="25">
        <v>2.237762</v>
      </c>
    </row>
    <row r="109" spans="1:7">
      <c r="A109" s="23" t="s">
        <v>212</v>
      </c>
      <c r="B109" s="24">
        <v>387</v>
      </c>
      <c r="C109" s="25">
        <v>4.3927649999999998</v>
      </c>
      <c r="D109" s="25">
        <v>64.857881000000006</v>
      </c>
      <c r="E109" s="25">
        <v>12.403100999999999</v>
      </c>
      <c r="F109" s="25">
        <v>15.762274</v>
      </c>
      <c r="G109" s="25">
        <v>2.5839789999999998</v>
      </c>
    </row>
    <row r="110" spans="1:7">
      <c r="A110" s="23" t="s">
        <v>213</v>
      </c>
      <c r="B110" s="24">
        <v>404</v>
      </c>
      <c r="C110" s="25">
        <v>8.4158419999999996</v>
      </c>
      <c r="D110" s="25">
        <v>55.445545000000003</v>
      </c>
      <c r="E110" s="25">
        <v>12.376238000000001</v>
      </c>
      <c r="F110" s="25">
        <v>20.544554000000002</v>
      </c>
      <c r="G110" s="25">
        <v>3.217822</v>
      </c>
    </row>
    <row r="111" spans="1:7">
      <c r="A111" s="23" t="s">
        <v>214</v>
      </c>
      <c r="B111" s="24">
        <v>595</v>
      </c>
      <c r="C111" s="25">
        <v>5.0420170000000004</v>
      </c>
      <c r="D111" s="25">
        <v>68.067227000000003</v>
      </c>
      <c r="E111" s="25">
        <v>3.8655460000000001</v>
      </c>
      <c r="F111" s="25">
        <v>21.848738999999998</v>
      </c>
      <c r="G111" s="25">
        <v>1.176471</v>
      </c>
    </row>
    <row r="112" spans="1:7">
      <c r="A112" s="23" t="s">
        <v>215</v>
      </c>
      <c r="B112" s="24">
        <v>215</v>
      </c>
      <c r="C112" s="25">
        <v>5.5813949999999997</v>
      </c>
      <c r="D112" s="25">
        <v>56.744185999999999</v>
      </c>
      <c r="E112" s="25">
        <v>13.023256</v>
      </c>
      <c r="F112" s="25">
        <v>22.325581</v>
      </c>
      <c r="G112" s="25">
        <v>2.3255810000000001</v>
      </c>
    </row>
    <row r="113" spans="1:7">
      <c r="A113" s="23" t="s">
        <v>216</v>
      </c>
      <c r="B113" s="24">
        <v>248</v>
      </c>
      <c r="C113" s="25">
        <v>6.451613</v>
      </c>
      <c r="D113" s="25">
        <v>61.693548</v>
      </c>
      <c r="E113" s="25">
        <v>10.080645000000001</v>
      </c>
      <c r="F113" s="25">
        <v>17.338709999999999</v>
      </c>
      <c r="G113" s="25">
        <v>4.4354839999999998</v>
      </c>
    </row>
    <row r="114" spans="1:7">
      <c r="A114" s="23" t="s">
        <v>217</v>
      </c>
      <c r="B114" s="24">
        <v>255</v>
      </c>
      <c r="C114" s="25">
        <v>4.7058819999999999</v>
      </c>
      <c r="D114" s="25">
        <v>65.098039</v>
      </c>
      <c r="E114" s="25">
        <v>7.8431369999999996</v>
      </c>
      <c r="F114" s="25">
        <v>19.215686000000002</v>
      </c>
      <c r="G114" s="25">
        <v>3.1372550000000001</v>
      </c>
    </row>
    <row r="115" spans="1:7">
      <c r="A115" s="23" t="s">
        <v>218</v>
      </c>
      <c r="B115" s="24">
        <v>291</v>
      </c>
      <c r="C115" s="25">
        <v>4.8109970000000004</v>
      </c>
      <c r="D115" s="25">
        <v>69.759450000000001</v>
      </c>
      <c r="E115" s="25">
        <v>9.2783510000000007</v>
      </c>
      <c r="F115" s="25">
        <v>14.089347</v>
      </c>
      <c r="G115" s="25">
        <v>2.0618560000000001</v>
      </c>
    </row>
    <row r="116" spans="1:7">
      <c r="A116" s="23" t="s">
        <v>219</v>
      </c>
      <c r="B116" s="24">
        <v>338</v>
      </c>
      <c r="C116" s="25">
        <v>3.2544379999999999</v>
      </c>
      <c r="D116" s="25">
        <v>73.372781000000003</v>
      </c>
      <c r="E116" s="25">
        <v>7.3964499999999997</v>
      </c>
      <c r="F116" s="25">
        <v>14.497040999999999</v>
      </c>
      <c r="G116" s="25">
        <v>1.47929</v>
      </c>
    </row>
    <row r="117" spans="1:7">
      <c r="A117" s="23" t="s">
        <v>220</v>
      </c>
      <c r="B117" s="24">
        <v>812</v>
      </c>
      <c r="C117" s="25">
        <v>3.5714290000000002</v>
      </c>
      <c r="D117" s="25">
        <v>67.980295999999996</v>
      </c>
      <c r="E117" s="25">
        <v>5.9113300000000004</v>
      </c>
      <c r="F117" s="25">
        <v>20.689654999999998</v>
      </c>
      <c r="G117" s="25">
        <v>1.847291</v>
      </c>
    </row>
    <row r="118" spans="1:7">
      <c r="A118" s="23" t="s">
        <v>221</v>
      </c>
      <c r="B118" s="24">
        <v>816</v>
      </c>
      <c r="C118" s="25">
        <v>4.4117649999999999</v>
      </c>
      <c r="D118" s="25">
        <v>68.75</v>
      </c>
      <c r="E118" s="25">
        <v>5.0245100000000003</v>
      </c>
      <c r="F118" s="25">
        <v>20.220587999999999</v>
      </c>
      <c r="G118" s="25">
        <v>1.593137</v>
      </c>
    </row>
    <row r="119" spans="1:7">
      <c r="A119" s="23" t="s">
        <v>152</v>
      </c>
      <c r="B119" s="24">
        <v>69</v>
      </c>
      <c r="C119" s="25">
        <v>13.043478</v>
      </c>
      <c r="D119" s="25">
        <v>59.420290000000001</v>
      </c>
      <c r="E119" s="25">
        <v>7.2463769999999998</v>
      </c>
      <c r="F119" s="25">
        <v>18.840579999999999</v>
      </c>
      <c r="G119" s="25">
        <v>1.4492750000000001</v>
      </c>
    </row>
    <row r="120" spans="1:7">
      <c r="A120" s="23" t="s">
        <v>222</v>
      </c>
      <c r="B120" s="24">
        <v>246</v>
      </c>
      <c r="C120" s="25">
        <v>5.6910569999999998</v>
      </c>
      <c r="D120" s="25">
        <v>58.130080999999997</v>
      </c>
      <c r="E120" s="25">
        <v>9.7560979999999997</v>
      </c>
      <c r="F120" s="25">
        <v>23.577235999999999</v>
      </c>
      <c r="G120" s="25">
        <v>2.8455279999999998</v>
      </c>
    </row>
    <row r="121" spans="1:7">
      <c r="A121" s="26" t="s">
        <v>128</v>
      </c>
      <c r="B121" s="27">
        <v>47</v>
      </c>
      <c r="C121" s="29">
        <v>6.3829789999999997</v>
      </c>
      <c r="D121" s="29">
        <v>40.425531999999997</v>
      </c>
      <c r="E121" s="29">
        <v>4.2553190000000001</v>
      </c>
      <c r="F121" s="29">
        <v>44.680850999999997</v>
      </c>
      <c r="G121" s="29">
        <v>4.2553190000000001</v>
      </c>
    </row>
  </sheetData>
  <phoneticPr fontId="2"/>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F985E-F1AB-4244-ABA4-9D7C75B826E9}">
  <sheetPr codeName="Sheet55"/>
  <dimension ref="A1:G122"/>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HYPERLINK("#'目次'!B10","[4]")</f>
        <v>[4]</v>
      </c>
      <c r="B2" s="28" t="s">
        <v>565</v>
      </c>
    </row>
    <row r="3" spans="1:7">
      <c r="A3" s="6" t="s">
        <v>114</v>
      </c>
      <c r="B3" s="7" t="s">
        <v>265</v>
      </c>
    </row>
    <row r="4" spans="1:7">
      <c r="A4" s="6" t="s">
        <v>114</v>
      </c>
      <c r="B4" s="7" t="s">
        <v>266</v>
      </c>
    </row>
    <row r="5" spans="1:7" s="21" customFormat="1" ht="36">
      <c r="A5" s="19" t="s">
        <v>114</v>
      </c>
      <c r="B5" s="20" t="s">
        <v>118</v>
      </c>
      <c r="C5" s="20" t="s">
        <v>267</v>
      </c>
      <c r="D5" s="20" t="s">
        <v>268</v>
      </c>
      <c r="E5" s="20" t="s">
        <v>269</v>
      </c>
      <c r="F5" s="20" t="s">
        <v>270</v>
      </c>
      <c r="G5" s="20" t="s">
        <v>128</v>
      </c>
    </row>
    <row r="6" spans="1:7">
      <c r="A6" s="22" t="s">
        <v>121</v>
      </c>
      <c r="B6" s="9">
        <v>2677</v>
      </c>
      <c r="C6" s="14">
        <v>13.447889</v>
      </c>
      <c r="D6" s="14">
        <v>49.533059000000002</v>
      </c>
      <c r="E6" s="14">
        <v>24.243556000000002</v>
      </c>
      <c r="F6" s="14">
        <v>10.347403999999999</v>
      </c>
      <c r="G6" s="14">
        <v>2.4280910000000002</v>
      </c>
    </row>
    <row r="7" spans="1:7">
      <c r="A7" s="8" t="s">
        <v>122</v>
      </c>
      <c r="B7" s="8"/>
      <c r="C7" s="8"/>
      <c r="D7" s="8"/>
      <c r="E7" s="8"/>
      <c r="F7" s="8"/>
      <c r="G7" s="8"/>
    </row>
    <row r="8" spans="1:7">
      <c r="A8" s="23" t="s">
        <v>123</v>
      </c>
      <c r="B8" s="24">
        <v>380</v>
      </c>
      <c r="C8" s="25">
        <v>12.894736999999999</v>
      </c>
      <c r="D8" s="25">
        <v>53.421053000000001</v>
      </c>
      <c r="E8" s="25">
        <v>19.736841999999999</v>
      </c>
      <c r="F8" s="25">
        <v>11.578946999999999</v>
      </c>
      <c r="G8" s="25">
        <v>2.3684210000000001</v>
      </c>
    </row>
    <row r="9" spans="1:7">
      <c r="A9" s="23" t="s">
        <v>124</v>
      </c>
      <c r="B9" s="24">
        <v>489</v>
      </c>
      <c r="C9" s="25">
        <v>13.087935</v>
      </c>
      <c r="D9" s="25">
        <v>49.284253999999997</v>
      </c>
      <c r="E9" s="25">
        <v>26.175868999999999</v>
      </c>
      <c r="F9" s="25">
        <v>7.97546</v>
      </c>
      <c r="G9" s="25">
        <v>3.476483</v>
      </c>
    </row>
    <row r="10" spans="1:7">
      <c r="A10" s="23" t="s">
        <v>125</v>
      </c>
      <c r="B10" s="24">
        <v>1114</v>
      </c>
      <c r="C10" s="25">
        <v>14.452424000000001</v>
      </c>
      <c r="D10" s="25">
        <v>48.384200999999997</v>
      </c>
      <c r="E10" s="25">
        <v>25.852782999999999</v>
      </c>
      <c r="F10" s="25">
        <v>9.6947939999999999</v>
      </c>
      <c r="G10" s="25">
        <v>1.615799</v>
      </c>
    </row>
    <row r="11" spans="1:7">
      <c r="A11" s="23" t="s">
        <v>126</v>
      </c>
      <c r="B11" s="24">
        <v>521</v>
      </c>
      <c r="C11" s="25">
        <v>13.051823000000001</v>
      </c>
      <c r="D11" s="25">
        <v>49.904031000000003</v>
      </c>
      <c r="E11" s="25">
        <v>21.497121</v>
      </c>
      <c r="F11" s="25">
        <v>12.859885</v>
      </c>
      <c r="G11" s="25">
        <v>2.6871399999999999</v>
      </c>
    </row>
    <row r="12" spans="1:7">
      <c r="A12" s="23" t="s">
        <v>127</v>
      </c>
      <c r="B12" s="24">
        <v>129</v>
      </c>
      <c r="C12" s="25">
        <v>12.403100999999999</v>
      </c>
      <c r="D12" s="25">
        <v>46.511628000000002</v>
      </c>
      <c r="E12" s="25">
        <v>24.806201999999999</v>
      </c>
      <c r="F12" s="25">
        <v>12.403100999999999</v>
      </c>
      <c r="G12" s="25">
        <v>3.875969</v>
      </c>
    </row>
    <row r="13" spans="1:7">
      <c r="A13" s="23" t="s">
        <v>128</v>
      </c>
      <c r="B13" s="24">
        <v>44</v>
      </c>
      <c r="C13" s="25">
        <v>4.5454549999999996</v>
      </c>
      <c r="D13" s="25">
        <v>52.272727000000003</v>
      </c>
      <c r="E13" s="25">
        <v>31.818182</v>
      </c>
      <c r="F13" s="25">
        <v>6.8181820000000002</v>
      </c>
      <c r="G13" s="25">
        <v>4.5454549999999996</v>
      </c>
    </row>
    <row r="14" spans="1:7">
      <c r="A14" s="8" t="s">
        <v>129</v>
      </c>
      <c r="B14" s="8"/>
      <c r="C14" s="8"/>
      <c r="D14" s="8"/>
      <c r="E14" s="8"/>
      <c r="F14" s="8"/>
      <c r="G14" s="8"/>
    </row>
    <row r="15" spans="1:7">
      <c r="A15" s="23" t="s">
        <v>130</v>
      </c>
      <c r="B15" s="24">
        <v>799</v>
      </c>
      <c r="C15" s="25">
        <v>14.518148</v>
      </c>
      <c r="D15" s="25">
        <v>50.563203999999999</v>
      </c>
      <c r="E15" s="25">
        <v>23.404254999999999</v>
      </c>
      <c r="F15" s="25">
        <v>9.1364210000000003</v>
      </c>
      <c r="G15" s="25">
        <v>2.3779720000000002</v>
      </c>
    </row>
    <row r="16" spans="1:7">
      <c r="A16" s="23" t="s">
        <v>131</v>
      </c>
      <c r="B16" s="24">
        <v>1245</v>
      </c>
      <c r="C16" s="25">
        <v>12.931727</v>
      </c>
      <c r="D16" s="25">
        <v>49.156627</v>
      </c>
      <c r="E16" s="25">
        <v>26.586345000000001</v>
      </c>
      <c r="F16" s="25">
        <v>8.75502</v>
      </c>
      <c r="G16" s="25">
        <v>2.570281</v>
      </c>
    </row>
    <row r="17" spans="1:7">
      <c r="A17" s="23" t="s">
        <v>132</v>
      </c>
      <c r="B17" s="24">
        <v>504</v>
      </c>
      <c r="C17" s="25">
        <v>13.293651000000001</v>
      </c>
      <c r="D17" s="25">
        <v>48.809524000000003</v>
      </c>
      <c r="E17" s="25">
        <v>20.833333</v>
      </c>
      <c r="F17" s="25">
        <v>15.079364999999999</v>
      </c>
      <c r="G17" s="25">
        <v>1.984127</v>
      </c>
    </row>
    <row r="18" spans="1:7">
      <c r="A18" s="23" t="s">
        <v>133</v>
      </c>
      <c r="B18" s="24">
        <v>82</v>
      </c>
      <c r="C18" s="25">
        <v>13.414634</v>
      </c>
      <c r="D18" s="25">
        <v>42.682926999999999</v>
      </c>
      <c r="E18" s="25">
        <v>19.512194999999998</v>
      </c>
      <c r="F18" s="25">
        <v>20.731707</v>
      </c>
      <c r="G18" s="25">
        <v>3.6585369999999999</v>
      </c>
    </row>
    <row r="19" spans="1:7">
      <c r="A19" s="23" t="s">
        <v>128</v>
      </c>
      <c r="B19" s="24">
        <v>47</v>
      </c>
      <c r="C19" s="25">
        <v>10.638298000000001</v>
      </c>
      <c r="D19" s="25">
        <v>61.702128000000002</v>
      </c>
      <c r="E19" s="25">
        <v>21.276596000000001</v>
      </c>
      <c r="F19" s="25">
        <v>4.2553190000000001</v>
      </c>
      <c r="G19" s="25">
        <v>2.1276600000000001</v>
      </c>
    </row>
    <row r="20" spans="1:7">
      <c r="A20" s="8" t="s">
        <v>134</v>
      </c>
      <c r="B20" s="8"/>
      <c r="C20" s="8"/>
      <c r="D20" s="8"/>
      <c r="E20" s="8"/>
      <c r="F20" s="8"/>
      <c r="G20" s="8"/>
    </row>
    <row r="21" spans="1:7">
      <c r="A21" s="23" t="s">
        <v>135</v>
      </c>
      <c r="B21" s="24">
        <v>128</v>
      </c>
      <c r="C21" s="25">
        <v>10.9375</v>
      </c>
      <c r="D21" s="25">
        <v>49.21875</v>
      </c>
      <c r="E21" s="25">
        <v>20.3125</v>
      </c>
      <c r="F21" s="25">
        <v>17.96875</v>
      </c>
      <c r="G21" s="25">
        <v>1.5625</v>
      </c>
    </row>
    <row r="22" spans="1:7">
      <c r="A22" s="23" t="s">
        <v>136</v>
      </c>
      <c r="B22" s="24">
        <v>138</v>
      </c>
      <c r="C22" s="25">
        <v>13.043478</v>
      </c>
      <c r="D22" s="25">
        <v>56.521738999999997</v>
      </c>
      <c r="E22" s="25">
        <v>12.318841000000001</v>
      </c>
      <c r="F22" s="25">
        <v>14.492754</v>
      </c>
      <c r="G22" s="25">
        <v>3.6231879999999999</v>
      </c>
    </row>
    <row r="23" spans="1:7">
      <c r="A23" s="23" t="s">
        <v>137</v>
      </c>
      <c r="B23" s="24">
        <v>119</v>
      </c>
      <c r="C23" s="25">
        <v>12.605041999999999</v>
      </c>
      <c r="D23" s="25">
        <v>50.420167999999997</v>
      </c>
      <c r="E23" s="25">
        <v>19.327731</v>
      </c>
      <c r="F23" s="25">
        <v>14.285714</v>
      </c>
      <c r="G23" s="25">
        <v>3.361345</v>
      </c>
    </row>
    <row r="24" spans="1:7">
      <c r="A24" s="23" t="s">
        <v>138</v>
      </c>
      <c r="B24" s="24">
        <v>142</v>
      </c>
      <c r="C24" s="25">
        <v>12.676056000000001</v>
      </c>
      <c r="D24" s="25">
        <v>48.591549000000001</v>
      </c>
      <c r="E24" s="25">
        <v>23.239436999999999</v>
      </c>
      <c r="F24" s="25">
        <v>14.084507</v>
      </c>
      <c r="G24" s="25">
        <v>1.4084509999999999</v>
      </c>
    </row>
    <row r="25" spans="1:7">
      <c r="A25" s="23" t="s">
        <v>139</v>
      </c>
      <c r="B25" s="24">
        <v>170</v>
      </c>
      <c r="C25" s="25">
        <v>12.941176</v>
      </c>
      <c r="D25" s="25">
        <v>47.058824000000001</v>
      </c>
      <c r="E25" s="25">
        <v>24.705881999999999</v>
      </c>
      <c r="F25" s="25">
        <v>13.529412000000001</v>
      </c>
      <c r="G25" s="25">
        <v>1.7647060000000001</v>
      </c>
    </row>
    <row r="26" spans="1:7">
      <c r="A26" s="23" t="s">
        <v>140</v>
      </c>
      <c r="B26" s="24">
        <v>192</v>
      </c>
      <c r="C26" s="25">
        <v>13.020833</v>
      </c>
      <c r="D26" s="25">
        <v>48.4375</v>
      </c>
      <c r="E26" s="25">
        <v>19.270833</v>
      </c>
      <c r="F26" s="25">
        <v>15.625</v>
      </c>
      <c r="G26" s="25">
        <v>3.6458330000000001</v>
      </c>
    </row>
    <row r="27" spans="1:7">
      <c r="A27" s="23" t="s">
        <v>141</v>
      </c>
      <c r="B27" s="24">
        <v>1405</v>
      </c>
      <c r="C27" s="25">
        <v>12.811388000000001</v>
      </c>
      <c r="D27" s="25">
        <v>51.316726000000003</v>
      </c>
      <c r="E27" s="25">
        <v>26.690391000000002</v>
      </c>
      <c r="F27" s="25">
        <v>6.8327400000000003</v>
      </c>
      <c r="G27" s="25">
        <v>2.348754</v>
      </c>
    </row>
    <row r="28" spans="1:7">
      <c r="A28" s="23" t="s">
        <v>142</v>
      </c>
      <c r="B28" s="24">
        <v>343</v>
      </c>
      <c r="C28" s="25">
        <v>18.658892000000002</v>
      </c>
      <c r="D28" s="25">
        <v>40.524780999999997</v>
      </c>
      <c r="E28" s="25">
        <v>25.072886</v>
      </c>
      <c r="F28" s="25">
        <v>13.411079000000001</v>
      </c>
      <c r="G28" s="25">
        <v>2.3323619999999998</v>
      </c>
    </row>
    <row r="29" spans="1:7">
      <c r="A29" s="23" t="s">
        <v>128</v>
      </c>
      <c r="B29" s="24">
        <v>40</v>
      </c>
      <c r="C29" s="25">
        <v>10</v>
      </c>
      <c r="D29" s="25">
        <v>57.5</v>
      </c>
      <c r="E29" s="25">
        <v>25</v>
      </c>
      <c r="F29" s="25">
        <v>5</v>
      </c>
      <c r="G29" s="25">
        <v>2.5</v>
      </c>
    </row>
    <row r="30" spans="1:7">
      <c r="A30" s="8" t="s">
        <v>143</v>
      </c>
      <c r="B30" s="8"/>
      <c r="C30" s="8"/>
      <c r="D30" s="8"/>
      <c r="E30" s="8"/>
      <c r="F30" s="8"/>
      <c r="G30" s="8"/>
    </row>
    <row r="31" spans="1:7">
      <c r="A31" s="23" t="s">
        <v>144</v>
      </c>
      <c r="B31" s="24">
        <v>429</v>
      </c>
      <c r="C31" s="25">
        <v>16.083915999999999</v>
      </c>
      <c r="D31" s="25">
        <v>50.582751000000002</v>
      </c>
      <c r="E31" s="25">
        <v>25.407924999999999</v>
      </c>
      <c r="F31" s="25">
        <v>6.7599070000000001</v>
      </c>
      <c r="G31" s="25">
        <v>1.1655009999999999</v>
      </c>
    </row>
    <row r="32" spans="1:7">
      <c r="A32" s="23" t="s">
        <v>145</v>
      </c>
      <c r="B32" s="24">
        <v>319</v>
      </c>
      <c r="C32" s="25">
        <v>17.868338999999999</v>
      </c>
      <c r="D32" s="25">
        <v>50.783698999999999</v>
      </c>
      <c r="E32" s="25">
        <v>23.197492</v>
      </c>
      <c r="F32" s="25">
        <v>5.642633</v>
      </c>
      <c r="G32" s="25">
        <v>2.5078369999999999</v>
      </c>
    </row>
    <row r="33" spans="1:7">
      <c r="A33" s="23" t="s">
        <v>146</v>
      </c>
      <c r="B33" s="24">
        <v>504</v>
      </c>
      <c r="C33" s="25">
        <v>14.285714</v>
      </c>
      <c r="D33" s="25">
        <v>51.388888999999999</v>
      </c>
      <c r="E33" s="25">
        <v>25</v>
      </c>
      <c r="F33" s="25">
        <v>7.1428570000000002</v>
      </c>
      <c r="G33" s="25">
        <v>2.1825399999999999</v>
      </c>
    </row>
    <row r="34" spans="1:7">
      <c r="A34" s="23" t="s">
        <v>147</v>
      </c>
      <c r="B34" s="24">
        <v>143</v>
      </c>
      <c r="C34" s="25">
        <v>13.986014000000001</v>
      </c>
      <c r="D34" s="25">
        <v>54.545454999999997</v>
      </c>
      <c r="E34" s="25">
        <v>20.279720000000001</v>
      </c>
      <c r="F34" s="25">
        <v>8.3916079999999997</v>
      </c>
      <c r="G34" s="25">
        <v>2.7972030000000001</v>
      </c>
    </row>
    <row r="35" spans="1:7">
      <c r="A35" s="23" t="s">
        <v>148</v>
      </c>
      <c r="B35" s="24">
        <v>168</v>
      </c>
      <c r="C35" s="25">
        <v>17.261904999999999</v>
      </c>
      <c r="D35" s="25">
        <v>49.404761999999998</v>
      </c>
      <c r="E35" s="25">
        <v>23.214286000000001</v>
      </c>
      <c r="F35" s="25">
        <v>7.1428570000000002</v>
      </c>
      <c r="G35" s="25">
        <v>2.9761899999999999</v>
      </c>
    </row>
    <row r="36" spans="1:7">
      <c r="A36" s="23" t="s">
        <v>149</v>
      </c>
      <c r="B36" s="24">
        <v>1270</v>
      </c>
      <c r="C36" s="25">
        <v>15.11811</v>
      </c>
      <c r="D36" s="25">
        <v>49.606299</v>
      </c>
      <c r="E36" s="25">
        <v>25.511811000000002</v>
      </c>
      <c r="F36" s="25">
        <v>7.5590549999999999</v>
      </c>
      <c r="G36" s="25">
        <v>2.2047240000000001</v>
      </c>
    </row>
    <row r="37" spans="1:7">
      <c r="A37" s="23" t="s">
        <v>150</v>
      </c>
      <c r="B37" s="24">
        <v>1642</v>
      </c>
      <c r="C37" s="25">
        <v>12.911084000000001</v>
      </c>
      <c r="D37" s="25">
        <v>50.121803</v>
      </c>
      <c r="E37" s="25">
        <v>25.883068999999999</v>
      </c>
      <c r="F37" s="25">
        <v>8.7088920000000005</v>
      </c>
      <c r="G37" s="25">
        <v>2.3751519999999999</v>
      </c>
    </row>
    <row r="38" spans="1:7">
      <c r="A38" s="23" t="s">
        <v>151</v>
      </c>
      <c r="B38" s="24">
        <v>2266</v>
      </c>
      <c r="C38" s="25">
        <v>13.106795999999999</v>
      </c>
      <c r="D38" s="25">
        <v>50.220652999999999</v>
      </c>
      <c r="E38" s="25">
        <v>24.448367000000001</v>
      </c>
      <c r="F38" s="25">
        <v>9.7969989999999996</v>
      </c>
      <c r="G38" s="25">
        <v>2.427184</v>
      </c>
    </row>
    <row r="39" spans="1:7">
      <c r="A39" s="23" t="s">
        <v>152</v>
      </c>
      <c r="B39" s="24">
        <v>121</v>
      </c>
      <c r="C39" s="25">
        <v>15.702479</v>
      </c>
      <c r="D39" s="25">
        <v>42.975206999999997</v>
      </c>
      <c r="E39" s="25">
        <v>23.140495999999999</v>
      </c>
      <c r="F39" s="25">
        <v>17.355371999999999</v>
      </c>
      <c r="G39" s="25">
        <v>0.82644600000000001</v>
      </c>
    </row>
    <row r="40" spans="1:7">
      <c r="A40" s="23" t="s">
        <v>128</v>
      </c>
      <c r="B40" s="24">
        <v>46</v>
      </c>
      <c r="C40" s="25">
        <v>10.869565</v>
      </c>
      <c r="D40" s="25">
        <v>50</v>
      </c>
      <c r="E40" s="25">
        <v>28.260870000000001</v>
      </c>
      <c r="F40" s="25">
        <v>8.6956520000000008</v>
      </c>
      <c r="G40" s="25">
        <v>2.1739130000000002</v>
      </c>
    </row>
    <row r="41" spans="1:7">
      <c r="A41" s="8" t="s">
        <v>153</v>
      </c>
      <c r="B41" s="8"/>
      <c r="C41" s="8"/>
      <c r="D41" s="8"/>
      <c r="E41" s="8"/>
      <c r="F41" s="8"/>
      <c r="G41" s="8"/>
    </row>
    <row r="42" spans="1:7">
      <c r="A42" s="23" t="s">
        <v>154</v>
      </c>
      <c r="B42" s="24">
        <v>1344</v>
      </c>
      <c r="C42" s="25">
        <v>13.616071</v>
      </c>
      <c r="D42" s="25">
        <v>51.264881000000003</v>
      </c>
      <c r="E42" s="25">
        <v>24.255952000000001</v>
      </c>
      <c r="F42" s="25">
        <v>8.2589290000000002</v>
      </c>
      <c r="G42" s="25">
        <v>2.6041669999999999</v>
      </c>
    </row>
    <row r="43" spans="1:7">
      <c r="A43" s="23" t="s">
        <v>155</v>
      </c>
      <c r="B43" s="24">
        <v>1107</v>
      </c>
      <c r="C43" s="25">
        <v>15.176152</v>
      </c>
      <c r="D43" s="25">
        <v>48.870821999999997</v>
      </c>
      <c r="E43" s="25">
        <v>28.36495</v>
      </c>
      <c r="F43" s="25">
        <v>5.0587169999999997</v>
      </c>
      <c r="G43" s="25">
        <v>2.5293589999999999</v>
      </c>
    </row>
    <row r="44" spans="1:7">
      <c r="A44" s="23" t="s">
        <v>156</v>
      </c>
      <c r="B44" s="24">
        <v>1006</v>
      </c>
      <c r="C44" s="25">
        <v>11.829026000000001</v>
      </c>
      <c r="D44" s="25">
        <v>48.409542999999999</v>
      </c>
      <c r="E44" s="25">
        <v>26.143141</v>
      </c>
      <c r="F44" s="25">
        <v>10.934393999999999</v>
      </c>
      <c r="G44" s="25">
        <v>2.683897</v>
      </c>
    </row>
    <row r="45" spans="1:7">
      <c r="A45" s="23" t="s">
        <v>157</v>
      </c>
      <c r="B45" s="24">
        <v>541</v>
      </c>
      <c r="C45" s="25">
        <v>12.014787</v>
      </c>
      <c r="D45" s="25">
        <v>46.580407000000001</v>
      </c>
      <c r="E45" s="25">
        <v>25.508317999999999</v>
      </c>
      <c r="F45" s="25">
        <v>12.754159</v>
      </c>
      <c r="G45" s="25">
        <v>3.1423290000000001</v>
      </c>
    </row>
    <row r="46" spans="1:7">
      <c r="A46" s="23" t="s">
        <v>158</v>
      </c>
      <c r="B46" s="24">
        <v>1510</v>
      </c>
      <c r="C46" s="25">
        <v>13.178808</v>
      </c>
      <c r="D46" s="25">
        <v>49.735098999999998</v>
      </c>
      <c r="E46" s="25">
        <v>25.430464000000001</v>
      </c>
      <c r="F46" s="25">
        <v>9.5364240000000002</v>
      </c>
      <c r="G46" s="25">
        <v>2.119205</v>
      </c>
    </row>
    <row r="47" spans="1:7">
      <c r="A47" s="23" t="s">
        <v>159</v>
      </c>
      <c r="B47" s="24">
        <v>1011</v>
      </c>
      <c r="C47" s="25">
        <v>12.462908000000001</v>
      </c>
      <c r="D47" s="25">
        <v>48.862512000000002</v>
      </c>
      <c r="E47" s="25">
        <v>26.013847999999999</v>
      </c>
      <c r="F47" s="25">
        <v>10.187932999999999</v>
      </c>
      <c r="G47" s="25">
        <v>2.4727990000000002</v>
      </c>
    </row>
    <row r="48" spans="1:7">
      <c r="A48" s="23" t="s">
        <v>160</v>
      </c>
      <c r="B48" s="24">
        <v>1234</v>
      </c>
      <c r="C48" s="25">
        <v>12.074553999999999</v>
      </c>
      <c r="D48" s="25">
        <v>51.782820000000001</v>
      </c>
      <c r="E48" s="25">
        <v>25.202593</v>
      </c>
      <c r="F48" s="25">
        <v>8.5899509999999992</v>
      </c>
      <c r="G48" s="25">
        <v>2.3500809999999999</v>
      </c>
    </row>
    <row r="49" spans="1:7">
      <c r="A49" s="23" t="s">
        <v>161</v>
      </c>
      <c r="B49" s="24">
        <v>443</v>
      </c>
      <c r="C49" s="25">
        <v>13.544017999999999</v>
      </c>
      <c r="D49" s="25">
        <v>46.049661</v>
      </c>
      <c r="E49" s="25">
        <v>32.054175999999998</v>
      </c>
      <c r="F49" s="25">
        <v>6.0948079999999996</v>
      </c>
      <c r="G49" s="25">
        <v>2.257336</v>
      </c>
    </row>
    <row r="50" spans="1:7">
      <c r="A50" s="23" t="s">
        <v>162</v>
      </c>
      <c r="B50" s="24">
        <v>1237</v>
      </c>
      <c r="C50" s="25">
        <v>11.96443</v>
      </c>
      <c r="D50" s="25">
        <v>50.767986999999998</v>
      </c>
      <c r="E50" s="25">
        <v>26.273242</v>
      </c>
      <c r="F50" s="25">
        <v>8.6499600000000001</v>
      </c>
      <c r="G50" s="25">
        <v>2.344382</v>
      </c>
    </row>
    <row r="51" spans="1:7">
      <c r="A51" s="23" t="s">
        <v>152</v>
      </c>
      <c r="B51" s="24">
        <v>81</v>
      </c>
      <c r="C51" s="25">
        <v>16.049382999999999</v>
      </c>
      <c r="D51" s="25">
        <v>44.444443999999997</v>
      </c>
      <c r="E51" s="25">
        <v>14.814814999999999</v>
      </c>
      <c r="F51" s="25">
        <v>20.987653999999999</v>
      </c>
      <c r="G51" s="25">
        <v>3.7037040000000001</v>
      </c>
    </row>
    <row r="52" spans="1:7">
      <c r="A52" s="23" t="s">
        <v>163</v>
      </c>
      <c r="B52" s="24">
        <v>67</v>
      </c>
      <c r="C52" s="25">
        <v>11.940299</v>
      </c>
      <c r="D52" s="25">
        <v>38.805970000000002</v>
      </c>
      <c r="E52" s="25">
        <v>28.358208999999999</v>
      </c>
      <c r="F52" s="25">
        <v>20.895522</v>
      </c>
      <c r="G52" s="25">
        <v>0</v>
      </c>
    </row>
    <row r="53" spans="1:7">
      <c r="A53" s="23" t="s">
        <v>128</v>
      </c>
      <c r="B53" s="24">
        <v>52</v>
      </c>
      <c r="C53" s="25">
        <v>9.6153849999999998</v>
      </c>
      <c r="D53" s="25">
        <v>51.923076999999999</v>
      </c>
      <c r="E53" s="25">
        <v>32.692307999999997</v>
      </c>
      <c r="F53" s="25">
        <v>5.7692310000000004</v>
      </c>
      <c r="G53" s="25">
        <v>0</v>
      </c>
    </row>
    <row r="54" spans="1:7">
      <c r="A54" s="8" t="s">
        <v>164</v>
      </c>
      <c r="B54" s="8"/>
      <c r="C54" s="8"/>
      <c r="D54" s="8"/>
      <c r="E54" s="8"/>
      <c r="F54" s="8"/>
      <c r="G54" s="8"/>
    </row>
    <row r="55" spans="1:7">
      <c r="A55" s="23" t="s">
        <v>165</v>
      </c>
      <c r="B55" s="24">
        <v>209</v>
      </c>
      <c r="C55" s="25">
        <v>15.311005</v>
      </c>
      <c r="D55" s="25">
        <v>48.803828000000003</v>
      </c>
      <c r="E55" s="25">
        <v>28.708134000000001</v>
      </c>
      <c r="F55" s="25">
        <v>6.2200959999999998</v>
      </c>
      <c r="G55" s="25">
        <v>0.95693799999999996</v>
      </c>
    </row>
    <row r="56" spans="1:7">
      <c r="A56" s="23" t="s">
        <v>166</v>
      </c>
      <c r="B56" s="24">
        <v>1043</v>
      </c>
      <c r="C56" s="25">
        <v>13.614573</v>
      </c>
      <c r="D56" s="25">
        <v>51.006711000000003</v>
      </c>
      <c r="E56" s="25">
        <v>24.256951000000001</v>
      </c>
      <c r="F56" s="25">
        <v>8.3413229999999992</v>
      </c>
      <c r="G56" s="25">
        <v>2.7804410000000002</v>
      </c>
    </row>
    <row r="57" spans="1:7">
      <c r="A57" s="23" t="s">
        <v>167</v>
      </c>
      <c r="B57" s="24">
        <v>963</v>
      </c>
      <c r="C57" s="25">
        <v>12.980270000000001</v>
      </c>
      <c r="D57" s="25">
        <v>50.259605000000001</v>
      </c>
      <c r="E57" s="25">
        <v>23.987539000000002</v>
      </c>
      <c r="F57" s="25">
        <v>11.007269000000001</v>
      </c>
      <c r="G57" s="25">
        <v>1.765317</v>
      </c>
    </row>
    <row r="58" spans="1:7">
      <c r="A58" s="23" t="s">
        <v>168</v>
      </c>
      <c r="B58" s="24">
        <v>338</v>
      </c>
      <c r="C58" s="25">
        <v>10.946745999999999</v>
      </c>
      <c r="D58" s="25">
        <v>47.928994000000003</v>
      </c>
      <c r="E58" s="25">
        <v>25.147929000000001</v>
      </c>
      <c r="F58" s="25">
        <v>12.721893</v>
      </c>
      <c r="G58" s="25">
        <v>3.2544379999999999</v>
      </c>
    </row>
    <row r="59" spans="1:7">
      <c r="A59" s="23" t="s">
        <v>169</v>
      </c>
      <c r="B59" s="24">
        <v>94</v>
      </c>
      <c r="C59" s="25">
        <v>15.957447</v>
      </c>
      <c r="D59" s="25">
        <v>40.425531999999997</v>
      </c>
      <c r="E59" s="25">
        <v>15.957447</v>
      </c>
      <c r="F59" s="25">
        <v>26.595745000000001</v>
      </c>
      <c r="G59" s="25">
        <v>1.0638300000000001</v>
      </c>
    </row>
    <row r="60" spans="1:7">
      <c r="A60" s="23" t="s">
        <v>128</v>
      </c>
      <c r="B60" s="24">
        <v>30</v>
      </c>
      <c r="C60" s="25">
        <v>30</v>
      </c>
      <c r="D60" s="25">
        <v>26.666667</v>
      </c>
      <c r="E60" s="25">
        <v>16.666667</v>
      </c>
      <c r="F60" s="25">
        <v>10</v>
      </c>
      <c r="G60" s="25">
        <v>16.666667</v>
      </c>
    </row>
    <row r="61" spans="1:7">
      <c r="A61" s="8" t="s">
        <v>170</v>
      </c>
      <c r="B61" s="8"/>
      <c r="C61" s="8"/>
      <c r="D61" s="8"/>
      <c r="E61" s="8"/>
      <c r="F61" s="8"/>
      <c r="G61" s="8"/>
    </row>
    <row r="62" spans="1:7">
      <c r="A62" s="23" t="s">
        <v>171</v>
      </c>
      <c r="B62" s="24">
        <v>386</v>
      </c>
      <c r="C62" s="25">
        <v>13.212434999999999</v>
      </c>
      <c r="D62" s="25">
        <v>52.072538999999999</v>
      </c>
      <c r="E62" s="25">
        <v>12.953367999999999</v>
      </c>
      <c r="F62" s="25">
        <v>18.911916999999999</v>
      </c>
      <c r="G62" s="25">
        <v>2.8497409999999999</v>
      </c>
    </row>
    <row r="63" spans="1:7">
      <c r="A63" s="23" t="s">
        <v>172</v>
      </c>
      <c r="B63" s="24">
        <v>919</v>
      </c>
      <c r="C63" s="25">
        <v>10.663765</v>
      </c>
      <c r="D63" s="25">
        <v>53.754080999999999</v>
      </c>
      <c r="E63" s="25">
        <v>19.804134999999999</v>
      </c>
      <c r="F63" s="25">
        <v>13.166485</v>
      </c>
      <c r="G63" s="25">
        <v>2.6115339999999998</v>
      </c>
    </row>
    <row r="64" spans="1:7">
      <c r="A64" s="23" t="s">
        <v>173</v>
      </c>
      <c r="B64" s="24">
        <v>978</v>
      </c>
      <c r="C64" s="25">
        <v>14.314928</v>
      </c>
      <c r="D64" s="25">
        <v>47.750511000000003</v>
      </c>
      <c r="E64" s="25">
        <v>30.061350000000001</v>
      </c>
      <c r="F64" s="25">
        <v>6.1349689999999999</v>
      </c>
      <c r="G64" s="25">
        <v>1.7382409999999999</v>
      </c>
    </row>
    <row r="65" spans="1:7">
      <c r="A65" s="23" t="s">
        <v>174</v>
      </c>
      <c r="B65" s="24">
        <v>347</v>
      </c>
      <c r="C65" s="25">
        <v>17.579250999999999</v>
      </c>
      <c r="D65" s="25">
        <v>42.074928</v>
      </c>
      <c r="E65" s="25">
        <v>33.141210000000001</v>
      </c>
      <c r="F65" s="25">
        <v>5.4755039999999999</v>
      </c>
      <c r="G65" s="25">
        <v>1.7291069999999999</v>
      </c>
    </row>
    <row r="66" spans="1:7">
      <c r="A66" s="23" t="s">
        <v>128</v>
      </c>
      <c r="B66" s="24">
        <v>47</v>
      </c>
      <c r="C66" s="25">
        <v>21.276596000000001</v>
      </c>
      <c r="D66" s="25">
        <v>38.297871999999998</v>
      </c>
      <c r="E66" s="25">
        <v>17.021277000000001</v>
      </c>
      <c r="F66" s="25">
        <v>8.5106380000000001</v>
      </c>
      <c r="G66" s="25">
        <v>14.893617000000001</v>
      </c>
    </row>
    <row r="67" spans="1:7">
      <c r="A67" s="8" t="s">
        <v>175</v>
      </c>
      <c r="B67" s="8"/>
      <c r="C67" s="8"/>
      <c r="D67" s="8"/>
      <c r="E67" s="8"/>
      <c r="F67" s="8"/>
      <c r="G67" s="8"/>
    </row>
    <row r="68" spans="1:7">
      <c r="A68" s="23" t="s">
        <v>176</v>
      </c>
      <c r="B68" s="24">
        <v>425</v>
      </c>
      <c r="C68" s="25">
        <v>11.058824</v>
      </c>
      <c r="D68" s="25">
        <v>52.705882000000003</v>
      </c>
      <c r="E68" s="25">
        <v>26.823529000000001</v>
      </c>
      <c r="F68" s="25">
        <v>7.7647060000000003</v>
      </c>
      <c r="G68" s="25">
        <v>1.6470590000000001</v>
      </c>
    </row>
    <row r="69" spans="1:7">
      <c r="A69" s="23" t="s">
        <v>177</v>
      </c>
      <c r="B69" s="24">
        <v>811</v>
      </c>
      <c r="C69" s="25">
        <v>11.837237999999999</v>
      </c>
      <c r="D69" s="25">
        <v>53.637484999999998</v>
      </c>
      <c r="E69" s="25">
        <v>23.551171</v>
      </c>
      <c r="F69" s="25">
        <v>9.1245379999999994</v>
      </c>
      <c r="G69" s="25">
        <v>1.8495680000000001</v>
      </c>
    </row>
    <row r="70" spans="1:7">
      <c r="A70" s="23" t="s">
        <v>178</v>
      </c>
      <c r="B70" s="24">
        <v>207</v>
      </c>
      <c r="C70" s="25">
        <v>15.458937000000001</v>
      </c>
      <c r="D70" s="25">
        <v>47.826087000000001</v>
      </c>
      <c r="E70" s="25">
        <v>25.603864999999999</v>
      </c>
      <c r="F70" s="25">
        <v>8.2125599999999999</v>
      </c>
      <c r="G70" s="25">
        <v>2.8985509999999999</v>
      </c>
    </row>
    <row r="71" spans="1:7">
      <c r="A71" s="23" t="s">
        <v>179</v>
      </c>
      <c r="B71" s="24">
        <v>154</v>
      </c>
      <c r="C71" s="25">
        <v>15.584415999999999</v>
      </c>
      <c r="D71" s="25">
        <v>44.805194999999998</v>
      </c>
      <c r="E71" s="25">
        <v>30.519480999999999</v>
      </c>
      <c r="F71" s="25">
        <v>8.4415580000000006</v>
      </c>
      <c r="G71" s="25">
        <v>0.64935100000000001</v>
      </c>
    </row>
    <row r="72" spans="1:7">
      <c r="A72" s="23" t="s">
        <v>180</v>
      </c>
      <c r="B72" s="24">
        <v>318</v>
      </c>
      <c r="C72" s="25">
        <v>17.295597000000001</v>
      </c>
      <c r="D72" s="25">
        <v>45.597484000000001</v>
      </c>
      <c r="E72" s="25">
        <v>27.672955999999999</v>
      </c>
      <c r="F72" s="25">
        <v>7.5471700000000004</v>
      </c>
      <c r="G72" s="25">
        <v>1.886792</v>
      </c>
    </row>
    <row r="73" spans="1:7">
      <c r="A73" s="23" t="s">
        <v>181</v>
      </c>
      <c r="B73" s="24">
        <v>203</v>
      </c>
      <c r="C73" s="25">
        <v>15.763547000000001</v>
      </c>
      <c r="D73" s="25">
        <v>51.724138000000004</v>
      </c>
      <c r="E73" s="25">
        <v>23.152709000000002</v>
      </c>
      <c r="F73" s="25">
        <v>8.3743839999999992</v>
      </c>
      <c r="G73" s="25">
        <v>0.98522200000000004</v>
      </c>
    </row>
    <row r="74" spans="1:7">
      <c r="A74" s="23" t="s">
        <v>182</v>
      </c>
      <c r="B74" s="24">
        <v>79</v>
      </c>
      <c r="C74" s="25">
        <v>16.455696</v>
      </c>
      <c r="D74" s="25">
        <v>44.303797000000003</v>
      </c>
      <c r="E74" s="25">
        <v>30.379746999999998</v>
      </c>
      <c r="F74" s="25">
        <v>7.5949369999999998</v>
      </c>
      <c r="G74" s="25">
        <v>1.2658229999999999</v>
      </c>
    </row>
    <row r="75" spans="1:7">
      <c r="A75" s="23" t="s">
        <v>183</v>
      </c>
      <c r="B75" s="24">
        <v>68</v>
      </c>
      <c r="C75" s="25">
        <v>5.8823530000000002</v>
      </c>
      <c r="D75" s="25">
        <v>51.470587999999999</v>
      </c>
      <c r="E75" s="25">
        <v>41.176470999999999</v>
      </c>
      <c r="F75" s="25">
        <v>0</v>
      </c>
      <c r="G75" s="25">
        <v>1.470588</v>
      </c>
    </row>
    <row r="76" spans="1:7">
      <c r="A76" s="23" t="s">
        <v>184</v>
      </c>
      <c r="B76" s="24">
        <v>586</v>
      </c>
      <c r="C76" s="25">
        <v>15.699659</v>
      </c>
      <c r="D76" s="25">
        <v>47.098976</v>
      </c>
      <c r="E76" s="25">
        <v>26.450512</v>
      </c>
      <c r="F76" s="25">
        <v>7.6791809999999998</v>
      </c>
      <c r="G76" s="25">
        <v>3.071672</v>
      </c>
    </row>
    <row r="77" spans="1:7">
      <c r="A77" s="23" t="s">
        <v>185</v>
      </c>
      <c r="B77" s="24">
        <v>276</v>
      </c>
      <c r="C77" s="25">
        <v>18.478261</v>
      </c>
      <c r="D77" s="25">
        <v>47.826087000000001</v>
      </c>
      <c r="E77" s="25">
        <v>25</v>
      </c>
      <c r="F77" s="25">
        <v>7.6086960000000001</v>
      </c>
      <c r="G77" s="25">
        <v>1.086957</v>
      </c>
    </row>
    <row r="78" spans="1:7">
      <c r="A78" s="23" t="s">
        <v>152</v>
      </c>
      <c r="B78" s="24">
        <v>197</v>
      </c>
      <c r="C78" s="25">
        <v>13.705584</v>
      </c>
      <c r="D78" s="25">
        <v>49.746192999999998</v>
      </c>
      <c r="E78" s="25">
        <v>19.796953999999999</v>
      </c>
      <c r="F78" s="25">
        <v>13.705584</v>
      </c>
      <c r="G78" s="25">
        <v>3.0456850000000002</v>
      </c>
    </row>
    <row r="79" spans="1:7">
      <c r="A79" s="23" t="s">
        <v>186</v>
      </c>
      <c r="B79" s="24">
        <v>944</v>
      </c>
      <c r="C79" s="25">
        <v>13.559322</v>
      </c>
      <c r="D79" s="25">
        <v>47.351694999999999</v>
      </c>
      <c r="E79" s="25">
        <v>23.411017000000001</v>
      </c>
      <c r="F79" s="25">
        <v>13.347458</v>
      </c>
      <c r="G79" s="25">
        <v>2.330508</v>
      </c>
    </row>
    <row r="80" spans="1:7">
      <c r="A80" s="23" t="s">
        <v>128</v>
      </c>
      <c r="B80" s="24">
        <v>41</v>
      </c>
      <c r="C80" s="25">
        <v>17.073170999999999</v>
      </c>
      <c r="D80" s="25">
        <v>43.902439000000001</v>
      </c>
      <c r="E80" s="25">
        <v>31.707317</v>
      </c>
      <c r="F80" s="25">
        <v>4.8780489999999999</v>
      </c>
      <c r="G80" s="25">
        <v>2.4390239999999999</v>
      </c>
    </row>
    <row r="81" spans="1:7">
      <c r="A81" s="8" t="s">
        <v>187</v>
      </c>
      <c r="B81" s="8"/>
      <c r="C81" s="8"/>
      <c r="D81" s="8"/>
      <c r="E81" s="8"/>
      <c r="F81" s="8"/>
      <c r="G81" s="8"/>
    </row>
    <row r="82" spans="1:7">
      <c r="A82" s="23" t="s">
        <v>188</v>
      </c>
      <c r="B82" s="24">
        <v>2041</v>
      </c>
      <c r="C82" s="25">
        <v>14.698677</v>
      </c>
      <c r="D82" s="25">
        <v>48.750611999999997</v>
      </c>
      <c r="E82" s="25">
        <v>26.996569999999998</v>
      </c>
      <c r="F82" s="25">
        <v>7.2023520000000003</v>
      </c>
      <c r="G82" s="25">
        <v>2.351788</v>
      </c>
    </row>
    <row r="83" spans="1:7">
      <c r="A83" s="23" t="s">
        <v>189</v>
      </c>
      <c r="B83" s="24">
        <v>221</v>
      </c>
      <c r="C83" s="25">
        <v>9.0497739999999993</v>
      </c>
      <c r="D83" s="25">
        <v>51.131222000000001</v>
      </c>
      <c r="E83" s="25">
        <v>20.361991</v>
      </c>
      <c r="F83" s="25">
        <v>18.552036000000001</v>
      </c>
      <c r="G83" s="25">
        <v>0.90497700000000003</v>
      </c>
    </row>
    <row r="84" spans="1:7">
      <c r="A84" s="23" t="s">
        <v>190</v>
      </c>
      <c r="B84" s="24">
        <v>64</v>
      </c>
      <c r="C84" s="25">
        <v>10.9375</v>
      </c>
      <c r="D84" s="25">
        <v>51.5625</v>
      </c>
      <c r="E84" s="25">
        <v>14.0625</v>
      </c>
      <c r="F84" s="25">
        <v>18.75</v>
      </c>
      <c r="G84" s="25">
        <v>4.6875</v>
      </c>
    </row>
    <row r="85" spans="1:7">
      <c r="A85" s="23" t="s">
        <v>191</v>
      </c>
      <c r="B85" s="24">
        <v>158</v>
      </c>
      <c r="C85" s="25">
        <v>10.126582000000001</v>
      </c>
      <c r="D85" s="25">
        <v>51.898733999999997</v>
      </c>
      <c r="E85" s="25">
        <v>10.126582000000001</v>
      </c>
      <c r="F85" s="25">
        <v>25.949366999999999</v>
      </c>
      <c r="G85" s="25">
        <v>1.8987339999999999</v>
      </c>
    </row>
    <row r="86" spans="1:7">
      <c r="A86" s="23" t="s">
        <v>192</v>
      </c>
      <c r="B86" s="24">
        <v>120</v>
      </c>
      <c r="C86" s="25">
        <v>5.8333329999999997</v>
      </c>
      <c r="D86" s="25">
        <v>59.166666999999997</v>
      </c>
      <c r="E86" s="25">
        <v>15</v>
      </c>
      <c r="F86" s="25">
        <v>16.666667</v>
      </c>
      <c r="G86" s="25">
        <v>3.3333330000000001</v>
      </c>
    </row>
    <row r="87" spans="1:7">
      <c r="A87" s="23" t="s">
        <v>193</v>
      </c>
      <c r="B87" s="24">
        <v>10</v>
      </c>
      <c r="C87" s="25">
        <v>0</v>
      </c>
      <c r="D87" s="25">
        <v>60</v>
      </c>
      <c r="E87" s="25">
        <v>0</v>
      </c>
      <c r="F87" s="25">
        <v>40</v>
      </c>
      <c r="G87" s="25">
        <v>0</v>
      </c>
    </row>
    <row r="88" spans="1:7">
      <c r="A88" s="23" t="s">
        <v>152</v>
      </c>
      <c r="B88" s="24">
        <v>39</v>
      </c>
      <c r="C88" s="25">
        <v>10.256410000000001</v>
      </c>
      <c r="D88" s="25">
        <v>43.589744000000003</v>
      </c>
      <c r="E88" s="25">
        <v>17.948718</v>
      </c>
      <c r="F88" s="25">
        <v>25.641026</v>
      </c>
      <c r="G88" s="25">
        <v>2.5641029999999998</v>
      </c>
    </row>
    <row r="89" spans="1:7">
      <c r="A89" s="23" t="s">
        <v>128</v>
      </c>
      <c r="B89" s="24">
        <v>24</v>
      </c>
      <c r="C89" s="25">
        <v>25</v>
      </c>
      <c r="D89" s="25">
        <v>37.5</v>
      </c>
      <c r="E89" s="25">
        <v>12.5</v>
      </c>
      <c r="F89" s="25">
        <v>8.3333329999999997</v>
      </c>
      <c r="G89" s="25">
        <v>16.666667</v>
      </c>
    </row>
    <row r="90" spans="1:7">
      <c r="A90" s="8" t="s">
        <v>194</v>
      </c>
      <c r="B90" s="8"/>
      <c r="C90" s="8"/>
      <c r="D90" s="8"/>
      <c r="E90" s="8"/>
      <c r="F90" s="8"/>
      <c r="G90" s="8"/>
    </row>
    <row r="91" spans="1:7">
      <c r="A91" s="23" t="s">
        <v>195</v>
      </c>
      <c r="B91" s="24">
        <v>1341</v>
      </c>
      <c r="C91" s="25">
        <v>11.185682</v>
      </c>
      <c r="D91" s="25">
        <v>50.559283999999998</v>
      </c>
      <c r="E91" s="25">
        <v>24.757643999999999</v>
      </c>
      <c r="F91" s="25">
        <v>11.111110999999999</v>
      </c>
      <c r="G91" s="25">
        <v>2.386279</v>
      </c>
    </row>
    <row r="92" spans="1:7">
      <c r="A92" s="23" t="s">
        <v>196</v>
      </c>
      <c r="B92" s="24">
        <v>523</v>
      </c>
      <c r="C92" s="25">
        <v>12.619503</v>
      </c>
      <c r="D92" s="25">
        <v>45.315488000000002</v>
      </c>
      <c r="E92" s="25">
        <v>26.768642</v>
      </c>
      <c r="F92" s="25">
        <v>12.810707000000001</v>
      </c>
      <c r="G92" s="25">
        <v>2.4856600000000002</v>
      </c>
    </row>
    <row r="93" spans="1:7">
      <c r="A93" s="23" t="s">
        <v>197</v>
      </c>
      <c r="B93" s="24">
        <v>116</v>
      </c>
      <c r="C93" s="25">
        <v>6.0344829999999998</v>
      </c>
      <c r="D93" s="25">
        <v>59.482759000000001</v>
      </c>
      <c r="E93" s="25">
        <v>22.413792999999998</v>
      </c>
      <c r="F93" s="25">
        <v>10.344828</v>
      </c>
      <c r="G93" s="25">
        <v>1.7241379999999999</v>
      </c>
    </row>
    <row r="94" spans="1:7">
      <c r="A94" s="23" t="s">
        <v>198</v>
      </c>
      <c r="B94" s="24">
        <v>25</v>
      </c>
      <c r="C94" s="25">
        <v>20</v>
      </c>
      <c r="D94" s="25">
        <v>36</v>
      </c>
      <c r="E94" s="25">
        <v>36</v>
      </c>
      <c r="F94" s="25">
        <v>8</v>
      </c>
      <c r="G94" s="25">
        <v>0</v>
      </c>
    </row>
    <row r="95" spans="1:7">
      <c r="A95" s="23" t="s">
        <v>199</v>
      </c>
      <c r="B95" s="24">
        <v>68</v>
      </c>
      <c r="C95" s="25">
        <v>14.705882000000001</v>
      </c>
      <c r="D95" s="25">
        <v>51.470587999999999</v>
      </c>
      <c r="E95" s="25">
        <v>25</v>
      </c>
      <c r="F95" s="25">
        <v>5.8823530000000002</v>
      </c>
      <c r="G95" s="25">
        <v>2.941176</v>
      </c>
    </row>
    <row r="96" spans="1:7">
      <c r="A96" s="23" t="s">
        <v>200</v>
      </c>
      <c r="B96" s="24">
        <v>1248</v>
      </c>
      <c r="C96" s="25">
        <v>12.820513</v>
      </c>
      <c r="D96" s="25">
        <v>51.842948999999997</v>
      </c>
      <c r="E96" s="25">
        <v>24.439102999999999</v>
      </c>
      <c r="F96" s="25">
        <v>8.6538459999999997</v>
      </c>
      <c r="G96" s="25">
        <v>2.2435900000000002</v>
      </c>
    </row>
    <row r="97" spans="1:7">
      <c r="A97" s="23" t="s">
        <v>201</v>
      </c>
      <c r="B97" s="24">
        <v>725</v>
      </c>
      <c r="C97" s="25">
        <v>16.137930999999998</v>
      </c>
      <c r="D97" s="25">
        <v>47.448276</v>
      </c>
      <c r="E97" s="25">
        <v>30.344828</v>
      </c>
      <c r="F97" s="25">
        <v>4.9655170000000002</v>
      </c>
      <c r="G97" s="25">
        <v>1.103448</v>
      </c>
    </row>
    <row r="98" spans="1:7">
      <c r="A98" s="23" t="s">
        <v>202</v>
      </c>
      <c r="B98" s="24">
        <v>550</v>
      </c>
      <c r="C98" s="25">
        <v>10.181818</v>
      </c>
      <c r="D98" s="25">
        <v>52.909090999999997</v>
      </c>
      <c r="E98" s="25">
        <v>21.454545</v>
      </c>
      <c r="F98" s="25">
        <v>12.727273</v>
      </c>
      <c r="G98" s="25">
        <v>2.7272729999999998</v>
      </c>
    </row>
    <row r="99" spans="1:7">
      <c r="A99" s="23" t="s">
        <v>203</v>
      </c>
      <c r="B99" s="24">
        <v>563</v>
      </c>
      <c r="C99" s="25">
        <v>8.7033749999999994</v>
      </c>
      <c r="D99" s="25">
        <v>52.753107999999997</v>
      </c>
      <c r="E99" s="25">
        <v>23.268205999999999</v>
      </c>
      <c r="F99" s="25">
        <v>14.387211000000001</v>
      </c>
      <c r="G99" s="25">
        <v>0.88809899999999997</v>
      </c>
    </row>
    <row r="100" spans="1:7">
      <c r="A100" s="23" t="s">
        <v>204</v>
      </c>
      <c r="B100" s="24">
        <v>319</v>
      </c>
      <c r="C100" s="25">
        <v>12.852665</v>
      </c>
      <c r="D100" s="25">
        <v>52.351097000000003</v>
      </c>
      <c r="E100" s="25">
        <v>23.197492</v>
      </c>
      <c r="F100" s="25">
        <v>9.4043890000000001</v>
      </c>
      <c r="G100" s="25">
        <v>2.1943570000000001</v>
      </c>
    </row>
    <row r="101" spans="1:7">
      <c r="A101" s="23" t="s">
        <v>205</v>
      </c>
      <c r="B101" s="24">
        <v>6</v>
      </c>
      <c r="C101" s="25">
        <v>16.666667</v>
      </c>
      <c r="D101" s="25">
        <v>66.666667000000004</v>
      </c>
      <c r="E101" s="25">
        <v>0</v>
      </c>
      <c r="F101" s="25">
        <v>0</v>
      </c>
      <c r="G101" s="25">
        <v>16.666667</v>
      </c>
    </row>
    <row r="102" spans="1:7">
      <c r="A102" s="23" t="s">
        <v>206</v>
      </c>
      <c r="B102" s="24">
        <v>42</v>
      </c>
      <c r="C102" s="25">
        <v>14.285714</v>
      </c>
      <c r="D102" s="25">
        <v>35.714286000000001</v>
      </c>
      <c r="E102" s="25">
        <v>35.714286000000001</v>
      </c>
      <c r="F102" s="25">
        <v>11.904762</v>
      </c>
      <c r="G102" s="25">
        <v>2.3809520000000002</v>
      </c>
    </row>
    <row r="103" spans="1:7">
      <c r="A103" s="23" t="s">
        <v>152</v>
      </c>
      <c r="B103" s="24">
        <v>39</v>
      </c>
      <c r="C103" s="25">
        <v>15.384615</v>
      </c>
      <c r="D103" s="25">
        <v>33.333333000000003</v>
      </c>
      <c r="E103" s="25">
        <v>35.897435999999999</v>
      </c>
      <c r="F103" s="25">
        <v>15.384615</v>
      </c>
      <c r="G103" s="25">
        <v>0</v>
      </c>
    </row>
    <row r="104" spans="1:7">
      <c r="A104" s="23" t="s">
        <v>128</v>
      </c>
      <c r="B104" s="24">
        <v>193</v>
      </c>
      <c r="C104" s="25">
        <v>13.989637</v>
      </c>
      <c r="D104" s="25">
        <v>50.259067000000002</v>
      </c>
      <c r="E104" s="25">
        <v>18.134715</v>
      </c>
      <c r="F104" s="25">
        <v>12.435233</v>
      </c>
      <c r="G104" s="25">
        <v>5.1813469999999997</v>
      </c>
    </row>
    <row r="105" spans="1:7">
      <c r="A105" s="8" t="s">
        <v>207</v>
      </c>
      <c r="B105" s="8"/>
      <c r="C105" s="8"/>
      <c r="D105" s="8"/>
      <c r="E105" s="8"/>
      <c r="F105" s="8"/>
      <c r="G105" s="8"/>
    </row>
    <row r="106" spans="1:7">
      <c r="A106" s="23" t="s">
        <v>208</v>
      </c>
      <c r="B106" s="24">
        <v>1480</v>
      </c>
      <c r="C106" s="25">
        <v>13.175675999999999</v>
      </c>
      <c r="D106" s="25">
        <v>50.202703</v>
      </c>
      <c r="E106" s="25">
        <v>24.459458999999999</v>
      </c>
      <c r="F106" s="25">
        <v>9.72973</v>
      </c>
      <c r="G106" s="25">
        <v>2.4324319999999999</v>
      </c>
    </row>
    <row r="107" spans="1:7">
      <c r="A107" s="23" t="s">
        <v>209</v>
      </c>
      <c r="B107" s="24">
        <v>1280</v>
      </c>
      <c r="C107" s="25">
        <v>14.140625</v>
      </c>
      <c r="D107" s="25">
        <v>48.828125</v>
      </c>
      <c r="E107" s="25">
        <v>25.234375</v>
      </c>
      <c r="F107" s="25">
        <v>9.609375</v>
      </c>
      <c r="G107" s="25">
        <v>2.1875</v>
      </c>
    </row>
    <row r="108" spans="1:7">
      <c r="A108" s="23" t="s">
        <v>210</v>
      </c>
      <c r="B108" s="24">
        <v>1167</v>
      </c>
      <c r="C108" s="25">
        <v>13.624679</v>
      </c>
      <c r="D108" s="25">
        <v>47.386460999999997</v>
      </c>
      <c r="E108" s="25">
        <v>25.706941</v>
      </c>
      <c r="F108" s="25">
        <v>10.454155999999999</v>
      </c>
      <c r="G108" s="25">
        <v>2.827763</v>
      </c>
    </row>
    <row r="109" spans="1:7">
      <c r="A109" s="23" t="s">
        <v>211</v>
      </c>
      <c r="B109" s="24">
        <v>715</v>
      </c>
      <c r="C109" s="25">
        <v>13.006993</v>
      </c>
      <c r="D109" s="25">
        <v>49.650350000000003</v>
      </c>
      <c r="E109" s="25">
        <v>25.874126</v>
      </c>
      <c r="F109" s="25">
        <v>8.8111890000000006</v>
      </c>
      <c r="G109" s="25">
        <v>2.657343</v>
      </c>
    </row>
    <row r="110" spans="1:7">
      <c r="A110" s="23" t="s">
        <v>212</v>
      </c>
      <c r="B110" s="24">
        <v>387</v>
      </c>
      <c r="C110" s="25">
        <v>13.436693</v>
      </c>
      <c r="D110" s="25">
        <v>47.54522</v>
      </c>
      <c r="E110" s="25">
        <v>27.906977000000001</v>
      </c>
      <c r="F110" s="25">
        <v>8.5271319999999999</v>
      </c>
      <c r="G110" s="25">
        <v>2.5839789999999998</v>
      </c>
    </row>
    <row r="111" spans="1:7">
      <c r="A111" s="23" t="s">
        <v>213</v>
      </c>
      <c r="B111" s="24">
        <v>404</v>
      </c>
      <c r="C111" s="25">
        <v>10.643564</v>
      </c>
      <c r="D111" s="25">
        <v>50.742573999999998</v>
      </c>
      <c r="E111" s="25">
        <v>18.069306999999998</v>
      </c>
      <c r="F111" s="25">
        <v>17.326733000000001</v>
      </c>
      <c r="G111" s="25">
        <v>3.217822</v>
      </c>
    </row>
    <row r="112" spans="1:7">
      <c r="A112" s="23" t="s">
        <v>214</v>
      </c>
      <c r="B112" s="24">
        <v>595</v>
      </c>
      <c r="C112" s="25">
        <v>13.949579999999999</v>
      </c>
      <c r="D112" s="25">
        <v>47.058824000000001</v>
      </c>
      <c r="E112" s="25">
        <v>28.067226999999999</v>
      </c>
      <c r="F112" s="25">
        <v>9.5798319999999997</v>
      </c>
      <c r="G112" s="25">
        <v>1.344538</v>
      </c>
    </row>
    <row r="113" spans="1:7">
      <c r="A113" s="23" t="s">
        <v>215</v>
      </c>
      <c r="B113" s="24">
        <v>215</v>
      </c>
      <c r="C113" s="25">
        <v>18.139534999999999</v>
      </c>
      <c r="D113" s="25">
        <v>41.860464999999998</v>
      </c>
      <c r="E113" s="25">
        <v>26.976744</v>
      </c>
      <c r="F113" s="25">
        <v>10.232557999999999</v>
      </c>
      <c r="G113" s="25">
        <v>2.7906979999999999</v>
      </c>
    </row>
    <row r="114" spans="1:7">
      <c r="A114" s="23" t="s">
        <v>216</v>
      </c>
      <c r="B114" s="24">
        <v>248</v>
      </c>
      <c r="C114" s="25">
        <v>15.725806</v>
      </c>
      <c r="D114" s="25">
        <v>43.951613000000002</v>
      </c>
      <c r="E114" s="25">
        <v>23.387097000000001</v>
      </c>
      <c r="F114" s="25">
        <v>13.306452</v>
      </c>
      <c r="G114" s="25">
        <v>3.629032</v>
      </c>
    </row>
    <row r="115" spans="1:7">
      <c r="A115" s="23" t="s">
        <v>217</v>
      </c>
      <c r="B115" s="24">
        <v>255</v>
      </c>
      <c r="C115" s="25">
        <v>12.156863</v>
      </c>
      <c r="D115" s="25">
        <v>53.333333000000003</v>
      </c>
      <c r="E115" s="25">
        <v>21.568626999999999</v>
      </c>
      <c r="F115" s="25">
        <v>9.0196079999999998</v>
      </c>
      <c r="G115" s="25">
        <v>3.9215689999999999</v>
      </c>
    </row>
    <row r="116" spans="1:7">
      <c r="A116" s="23" t="s">
        <v>218</v>
      </c>
      <c r="B116" s="24">
        <v>291</v>
      </c>
      <c r="C116" s="25">
        <v>10.652920999999999</v>
      </c>
      <c r="D116" s="25">
        <v>52.57732</v>
      </c>
      <c r="E116" s="25">
        <v>23.024055000000001</v>
      </c>
      <c r="F116" s="25">
        <v>10.996563999999999</v>
      </c>
      <c r="G116" s="25">
        <v>2.7491409999999998</v>
      </c>
    </row>
    <row r="117" spans="1:7">
      <c r="A117" s="23" t="s">
        <v>219</v>
      </c>
      <c r="B117" s="24">
        <v>338</v>
      </c>
      <c r="C117" s="25">
        <v>12.426036</v>
      </c>
      <c r="D117" s="25">
        <v>51.183432000000003</v>
      </c>
      <c r="E117" s="25">
        <v>29.289940999999999</v>
      </c>
      <c r="F117" s="25">
        <v>5.0295860000000001</v>
      </c>
      <c r="G117" s="25">
        <v>2.0710060000000001</v>
      </c>
    </row>
    <row r="118" spans="1:7">
      <c r="A118" s="23" t="s">
        <v>220</v>
      </c>
      <c r="B118" s="24">
        <v>812</v>
      </c>
      <c r="C118" s="25">
        <v>11.945812999999999</v>
      </c>
      <c r="D118" s="25">
        <v>49.137931000000002</v>
      </c>
      <c r="E118" s="25">
        <v>31.403941</v>
      </c>
      <c r="F118" s="25">
        <v>5.5418719999999997</v>
      </c>
      <c r="G118" s="25">
        <v>1.9704429999999999</v>
      </c>
    </row>
    <row r="119" spans="1:7">
      <c r="A119" s="23" t="s">
        <v>221</v>
      </c>
      <c r="B119" s="24">
        <v>816</v>
      </c>
      <c r="C119" s="25">
        <v>12.990195999999999</v>
      </c>
      <c r="D119" s="25">
        <v>49.264705999999997</v>
      </c>
      <c r="E119" s="25">
        <v>27.328430999999998</v>
      </c>
      <c r="F119" s="25">
        <v>8.5784310000000001</v>
      </c>
      <c r="G119" s="25">
        <v>1.8382350000000001</v>
      </c>
    </row>
    <row r="120" spans="1:7">
      <c r="A120" s="23" t="s">
        <v>152</v>
      </c>
      <c r="B120" s="24">
        <v>69</v>
      </c>
      <c r="C120" s="25">
        <v>13.043478</v>
      </c>
      <c r="D120" s="25">
        <v>47.826087000000001</v>
      </c>
      <c r="E120" s="25">
        <v>18.840579999999999</v>
      </c>
      <c r="F120" s="25">
        <v>17.391304000000002</v>
      </c>
      <c r="G120" s="25">
        <v>2.8985509999999999</v>
      </c>
    </row>
    <row r="121" spans="1:7">
      <c r="A121" s="23" t="s">
        <v>222</v>
      </c>
      <c r="B121" s="24">
        <v>246</v>
      </c>
      <c r="C121" s="25">
        <v>18.292683</v>
      </c>
      <c r="D121" s="25">
        <v>47.154471999999998</v>
      </c>
      <c r="E121" s="25">
        <v>18.699186999999998</v>
      </c>
      <c r="F121" s="25">
        <v>13.414634</v>
      </c>
      <c r="G121" s="25">
        <v>2.4390239999999999</v>
      </c>
    </row>
    <row r="122" spans="1:7">
      <c r="A122" s="26" t="s">
        <v>128</v>
      </c>
      <c r="B122" s="27">
        <v>47</v>
      </c>
      <c r="C122" s="29">
        <v>21.276596000000001</v>
      </c>
      <c r="D122" s="29">
        <v>42.553190999999998</v>
      </c>
      <c r="E122" s="29">
        <v>12.765957</v>
      </c>
      <c r="F122" s="29">
        <v>14.893617000000001</v>
      </c>
      <c r="G122" s="29">
        <v>8.5106380000000001</v>
      </c>
    </row>
  </sheetData>
  <phoneticPr fontId="2"/>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8A968-9491-4928-996B-AA7BE468C344}">
  <sheetPr codeName="Sheet56"/>
  <dimension ref="A1:H122"/>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HYPERLINK("#'目次'!B11","[5]")</f>
        <v>[5]</v>
      </c>
      <c r="B2" s="28" t="s">
        <v>565</v>
      </c>
    </row>
    <row r="3" spans="1:8">
      <c r="A3" s="6" t="s">
        <v>114</v>
      </c>
      <c r="B3" s="7" t="s">
        <v>271</v>
      </c>
    </row>
    <row r="4" spans="1:8">
      <c r="A4" s="6" t="s">
        <v>114</v>
      </c>
      <c r="B4" s="7" t="s">
        <v>272</v>
      </c>
    </row>
    <row r="5" spans="1:8" s="21" customFormat="1" ht="60">
      <c r="A5" s="19" t="s">
        <v>114</v>
      </c>
      <c r="B5" s="20" t="s">
        <v>118</v>
      </c>
      <c r="C5" s="20" t="s">
        <v>273</v>
      </c>
      <c r="D5" s="20" t="s">
        <v>274</v>
      </c>
      <c r="E5" s="20" t="s">
        <v>275</v>
      </c>
      <c r="F5" s="20" t="s">
        <v>276</v>
      </c>
      <c r="G5" s="20" t="s">
        <v>277</v>
      </c>
      <c r="H5" s="20" t="s">
        <v>128</v>
      </c>
    </row>
    <row r="6" spans="1:8">
      <c r="A6" s="22" t="s">
        <v>121</v>
      </c>
      <c r="B6" s="9">
        <v>2677</v>
      </c>
      <c r="C6" s="14">
        <v>20.059767999999998</v>
      </c>
      <c r="D6" s="14">
        <v>62.271199000000003</v>
      </c>
      <c r="E6" s="14">
        <v>3.6981700000000002</v>
      </c>
      <c r="F6" s="14">
        <v>30.593948000000001</v>
      </c>
      <c r="G6" s="14">
        <v>3.2499069999999999</v>
      </c>
      <c r="H6" s="14">
        <v>2.0545390000000001</v>
      </c>
    </row>
    <row r="7" spans="1:8">
      <c r="A7" s="8" t="s">
        <v>122</v>
      </c>
      <c r="B7" s="8"/>
      <c r="C7" s="8"/>
      <c r="D7" s="8"/>
      <c r="E7" s="8"/>
      <c r="F7" s="8"/>
      <c r="G7" s="8"/>
      <c r="H7" s="8"/>
    </row>
    <row r="8" spans="1:8">
      <c r="A8" s="23" t="s">
        <v>123</v>
      </c>
      <c r="B8" s="24">
        <v>380</v>
      </c>
      <c r="C8" s="25">
        <v>21.052631999999999</v>
      </c>
      <c r="D8" s="25">
        <v>66.315788999999995</v>
      </c>
      <c r="E8" s="25">
        <v>4.7368420000000002</v>
      </c>
      <c r="F8" s="25">
        <v>27.368421000000001</v>
      </c>
      <c r="G8" s="25">
        <v>2.3684210000000001</v>
      </c>
      <c r="H8" s="25">
        <v>1.8421050000000001</v>
      </c>
    </row>
    <row r="9" spans="1:8">
      <c r="A9" s="23" t="s">
        <v>124</v>
      </c>
      <c r="B9" s="24">
        <v>489</v>
      </c>
      <c r="C9" s="25">
        <v>15.132923999999999</v>
      </c>
      <c r="D9" s="25">
        <v>69.938649999999996</v>
      </c>
      <c r="E9" s="25">
        <v>4.7034760000000002</v>
      </c>
      <c r="F9" s="25">
        <v>31.083845</v>
      </c>
      <c r="G9" s="25">
        <v>1.8404910000000001</v>
      </c>
      <c r="H9" s="25">
        <v>3.067485</v>
      </c>
    </row>
    <row r="10" spans="1:8">
      <c r="A10" s="23" t="s">
        <v>125</v>
      </c>
      <c r="B10" s="24">
        <v>1114</v>
      </c>
      <c r="C10" s="25">
        <v>18.581688</v>
      </c>
      <c r="D10" s="25">
        <v>63.375224000000003</v>
      </c>
      <c r="E10" s="25">
        <v>3.4111310000000001</v>
      </c>
      <c r="F10" s="25">
        <v>32.854577999999997</v>
      </c>
      <c r="G10" s="25">
        <v>3.9497309999999999</v>
      </c>
      <c r="H10" s="25">
        <v>1.615799</v>
      </c>
    </row>
    <row r="11" spans="1:8">
      <c r="A11" s="23" t="s">
        <v>126</v>
      </c>
      <c r="B11" s="24">
        <v>521</v>
      </c>
      <c r="C11" s="25">
        <v>25.911708000000001</v>
      </c>
      <c r="D11" s="25">
        <v>53.550863999999997</v>
      </c>
      <c r="E11" s="25">
        <v>2.8790789999999999</v>
      </c>
      <c r="F11" s="25">
        <v>27.831094</v>
      </c>
      <c r="G11" s="25">
        <v>3.4548939999999999</v>
      </c>
      <c r="H11" s="25">
        <v>1.727447</v>
      </c>
    </row>
    <row r="12" spans="1:8">
      <c r="A12" s="23" t="s">
        <v>127</v>
      </c>
      <c r="B12" s="24">
        <v>129</v>
      </c>
      <c r="C12" s="25">
        <v>24.806201999999999</v>
      </c>
      <c r="D12" s="25">
        <v>48.837209000000001</v>
      </c>
      <c r="E12" s="25">
        <v>3.1007750000000001</v>
      </c>
      <c r="F12" s="25">
        <v>29.457363999999998</v>
      </c>
      <c r="G12" s="25">
        <v>4.6511630000000004</v>
      </c>
      <c r="H12" s="25">
        <v>3.1007750000000001</v>
      </c>
    </row>
    <row r="13" spans="1:8">
      <c r="A13" s="23" t="s">
        <v>128</v>
      </c>
      <c r="B13" s="24">
        <v>44</v>
      </c>
      <c r="C13" s="25">
        <v>20.454545</v>
      </c>
      <c r="D13" s="25">
        <v>56.818182</v>
      </c>
      <c r="E13" s="25">
        <v>2.2727270000000002</v>
      </c>
      <c r="F13" s="25">
        <v>31.818182</v>
      </c>
      <c r="G13" s="25">
        <v>2.2727270000000002</v>
      </c>
      <c r="H13" s="25">
        <v>4.5454549999999996</v>
      </c>
    </row>
    <row r="14" spans="1:8">
      <c r="A14" s="8" t="s">
        <v>129</v>
      </c>
      <c r="B14" s="8"/>
      <c r="C14" s="8"/>
      <c r="D14" s="8"/>
      <c r="E14" s="8"/>
      <c r="F14" s="8"/>
      <c r="G14" s="8"/>
      <c r="H14" s="8"/>
    </row>
    <row r="15" spans="1:8">
      <c r="A15" s="23" t="s">
        <v>130</v>
      </c>
      <c r="B15" s="24">
        <v>799</v>
      </c>
      <c r="C15" s="25">
        <v>17.772214999999999</v>
      </c>
      <c r="D15" s="25">
        <v>66.082603000000006</v>
      </c>
      <c r="E15" s="25">
        <v>3.5043799999999998</v>
      </c>
      <c r="F15" s="25">
        <v>31.414268</v>
      </c>
      <c r="G15" s="25">
        <v>2.7534420000000002</v>
      </c>
      <c r="H15" s="25">
        <v>1.8773470000000001</v>
      </c>
    </row>
    <row r="16" spans="1:8">
      <c r="A16" s="23" t="s">
        <v>131</v>
      </c>
      <c r="B16" s="24">
        <v>1245</v>
      </c>
      <c r="C16" s="25">
        <v>18.152609999999999</v>
      </c>
      <c r="D16" s="25">
        <v>64.899597999999997</v>
      </c>
      <c r="E16" s="25">
        <v>3.935743</v>
      </c>
      <c r="F16" s="25">
        <v>32.289157000000003</v>
      </c>
      <c r="G16" s="25">
        <v>3.2128510000000001</v>
      </c>
      <c r="H16" s="25">
        <v>2.1686749999999999</v>
      </c>
    </row>
    <row r="17" spans="1:8">
      <c r="A17" s="23" t="s">
        <v>132</v>
      </c>
      <c r="B17" s="24">
        <v>504</v>
      </c>
      <c r="C17" s="25">
        <v>26.984127000000001</v>
      </c>
      <c r="D17" s="25">
        <v>52.579365000000003</v>
      </c>
      <c r="E17" s="25">
        <v>3.9682539999999999</v>
      </c>
      <c r="F17" s="25">
        <v>25.992063000000002</v>
      </c>
      <c r="G17" s="25">
        <v>3.9682539999999999</v>
      </c>
      <c r="H17" s="25">
        <v>1.984127</v>
      </c>
    </row>
    <row r="18" spans="1:8">
      <c r="A18" s="23" t="s">
        <v>133</v>
      </c>
      <c r="B18" s="24">
        <v>82</v>
      </c>
      <c r="C18" s="25">
        <v>35.365853999999999</v>
      </c>
      <c r="D18" s="25">
        <v>37.804878000000002</v>
      </c>
      <c r="E18" s="25">
        <v>1.2195119999999999</v>
      </c>
      <c r="F18" s="25">
        <v>28.048780000000001</v>
      </c>
      <c r="G18" s="25">
        <v>3.6585369999999999</v>
      </c>
      <c r="H18" s="25">
        <v>3.6585369999999999</v>
      </c>
    </row>
    <row r="19" spans="1:8">
      <c r="A19" s="23" t="s">
        <v>128</v>
      </c>
      <c r="B19" s="24">
        <v>47</v>
      </c>
      <c r="C19" s="25">
        <v>8.5106380000000001</v>
      </c>
      <c r="D19" s="25">
        <v>74.468085000000002</v>
      </c>
      <c r="E19" s="25">
        <v>2.1276600000000001</v>
      </c>
      <c r="F19" s="25">
        <v>25.531915000000001</v>
      </c>
      <c r="G19" s="25">
        <v>4.2553190000000001</v>
      </c>
      <c r="H19" s="25">
        <v>0</v>
      </c>
    </row>
    <row r="20" spans="1:8">
      <c r="A20" s="8" t="s">
        <v>134</v>
      </c>
      <c r="B20" s="8"/>
      <c r="C20" s="8"/>
      <c r="D20" s="8"/>
      <c r="E20" s="8"/>
      <c r="F20" s="8"/>
      <c r="G20" s="8"/>
      <c r="H20" s="8"/>
    </row>
    <row r="21" spans="1:8">
      <c r="A21" s="23" t="s">
        <v>135</v>
      </c>
      <c r="B21" s="24">
        <v>128</v>
      </c>
      <c r="C21" s="25">
        <v>42.96875</v>
      </c>
      <c r="D21" s="25">
        <v>32.03125</v>
      </c>
      <c r="E21" s="25">
        <v>2.34375</v>
      </c>
      <c r="F21" s="25">
        <v>27.34375</v>
      </c>
      <c r="G21" s="25">
        <v>7.03125</v>
      </c>
      <c r="H21" s="25">
        <v>0</v>
      </c>
    </row>
    <row r="22" spans="1:8">
      <c r="A22" s="23" t="s">
        <v>136</v>
      </c>
      <c r="B22" s="24">
        <v>138</v>
      </c>
      <c r="C22" s="25">
        <v>33.333333000000003</v>
      </c>
      <c r="D22" s="25">
        <v>45.652174000000002</v>
      </c>
      <c r="E22" s="25">
        <v>2.8985509999999999</v>
      </c>
      <c r="F22" s="25">
        <v>21.739129999999999</v>
      </c>
      <c r="G22" s="25">
        <v>7.9710140000000003</v>
      </c>
      <c r="H22" s="25">
        <v>2.8985509999999999</v>
      </c>
    </row>
    <row r="23" spans="1:8">
      <c r="A23" s="23" t="s">
        <v>137</v>
      </c>
      <c r="B23" s="24">
        <v>119</v>
      </c>
      <c r="C23" s="25">
        <v>31.092437</v>
      </c>
      <c r="D23" s="25">
        <v>51.260503999999997</v>
      </c>
      <c r="E23" s="25">
        <v>3.361345</v>
      </c>
      <c r="F23" s="25">
        <v>23.529412000000001</v>
      </c>
      <c r="G23" s="25">
        <v>0.84033599999999997</v>
      </c>
      <c r="H23" s="25">
        <v>3.361345</v>
      </c>
    </row>
    <row r="24" spans="1:8">
      <c r="A24" s="23" t="s">
        <v>138</v>
      </c>
      <c r="B24" s="24">
        <v>142</v>
      </c>
      <c r="C24" s="25">
        <v>26.760563000000001</v>
      </c>
      <c r="D24" s="25">
        <v>55.633803</v>
      </c>
      <c r="E24" s="25">
        <v>1.4084509999999999</v>
      </c>
      <c r="F24" s="25">
        <v>28.873239000000002</v>
      </c>
      <c r="G24" s="25">
        <v>2.8169010000000001</v>
      </c>
      <c r="H24" s="25">
        <v>1.4084509999999999</v>
      </c>
    </row>
    <row r="25" spans="1:8">
      <c r="A25" s="23" t="s">
        <v>139</v>
      </c>
      <c r="B25" s="24">
        <v>170</v>
      </c>
      <c r="C25" s="25">
        <v>17.647058999999999</v>
      </c>
      <c r="D25" s="25">
        <v>71.176471000000006</v>
      </c>
      <c r="E25" s="25">
        <v>0</v>
      </c>
      <c r="F25" s="25">
        <v>34.705882000000003</v>
      </c>
      <c r="G25" s="25">
        <v>0.58823499999999995</v>
      </c>
      <c r="H25" s="25">
        <v>0.58823499999999995</v>
      </c>
    </row>
    <row r="26" spans="1:8">
      <c r="A26" s="23" t="s">
        <v>140</v>
      </c>
      <c r="B26" s="24">
        <v>192</v>
      </c>
      <c r="C26" s="25">
        <v>20.3125</v>
      </c>
      <c r="D26" s="25">
        <v>64.0625</v>
      </c>
      <c r="E26" s="25">
        <v>3.125</v>
      </c>
      <c r="F26" s="25">
        <v>26.041667</v>
      </c>
      <c r="G26" s="25">
        <v>0.52083299999999999</v>
      </c>
      <c r="H26" s="25">
        <v>3.6458330000000001</v>
      </c>
    </row>
    <row r="27" spans="1:8">
      <c r="A27" s="23" t="s">
        <v>141</v>
      </c>
      <c r="B27" s="24">
        <v>1405</v>
      </c>
      <c r="C27" s="25">
        <v>17.224198999999999</v>
      </c>
      <c r="D27" s="25">
        <v>65.409253000000007</v>
      </c>
      <c r="E27" s="25">
        <v>3.629893</v>
      </c>
      <c r="F27" s="25">
        <v>31.814947</v>
      </c>
      <c r="G27" s="25">
        <v>2.9893239999999999</v>
      </c>
      <c r="H27" s="25">
        <v>1.921708</v>
      </c>
    </row>
    <row r="28" spans="1:8">
      <c r="A28" s="23" t="s">
        <v>142</v>
      </c>
      <c r="B28" s="24">
        <v>343</v>
      </c>
      <c r="C28" s="25">
        <v>12.827988</v>
      </c>
      <c r="D28" s="25">
        <v>67.930029000000005</v>
      </c>
      <c r="E28" s="25">
        <v>8.1632650000000009</v>
      </c>
      <c r="F28" s="25">
        <v>34.985422999999997</v>
      </c>
      <c r="G28" s="25">
        <v>4.9562679999999997</v>
      </c>
      <c r="H28" s="25">
        <v>2.623907</v>
      </c>
    </row>
    <row r="29" spans="1:8">
      <c r="A29" s="23" t="s">
        <v>128</v>
      </c>
      <c r="B29" s="24">
        <v>40</v>
      </c>
      <c r="C29" s="25">
        <v>15</v>
      </c>
      <c r="D29" s="25">
        <v>67.5</v>
      </c>
      <c r="E29" s="25">
        <v>2.5</v>
      </c>
      <c r="F29" s="25">
        <v>22.5</v>
      </c>
      <c r="G29" s="25">
        <v>2.5</v>
      </c>
      <c r="H29" s="25">
        <v>2.5</v>
      </c>
    </row>
    <row r="30" spans="1:8">
      <c r="A30" s="8" t="s">
        <v>143</v>
      </c>
      <c r="B30" s="8"/>
      <c r="C30" s="8"/>
      <c r="D30" s="8"/>
      <c r="E30" s="8"/>
      <c r="F30" s="8"/>
      <c r="G30" s="8"/>
      <c r="H30" s="8"/>
    </row>
    <row r="31" spans="1:8">
      <c r="A31" s="23" t="s">
        <v>144</v>
      </c>
      <c r="B31" s="24">
        <v>429</v>
      </c>
      <c r="C31" s="25">
        <v>22.144521999999998</v>
      </c>
      <c r="D31" s="25">
        <v>60.839160999999997</v>
      </c>
      <c r="E31" s="25">
        <v>3.030303</v>
      </c>
      <c r="F31" s="25">
        <v>30.536131000000001</v>
      </c>
      <c r="G31" s="25">
        <v>3.030303</v>
      </c>
      <c r="H31" s="25">
        <v>1.631702</v>
      </c>
    </row>
    <row r="32" spans="1:8">
      <c r="A32" s="23" t="s">
        <v>145</v>
      </c>
      <c r="B32" s="24">
        <v>319</v>
      </c>
      <c r="C32" s="25">
        <v>15.987461</v>
      </c>
      <c r="D32" s="25">
        <v>68.338558000000006</v>
      </c>
      <c r="E32" s="25">
        <v>5.3291539999999999</v>
      </c>
      <c r="F32" s="25">
        <v>31.034483000000002</v>
      </c>
      <c r="G32" s="25">
        <v>3.4482759999999999</v>
      </c>
      <c r="H32" s="25">
        <v>2.5078369999999999</v>
      </c>
    </row>
    <row r="33" spans="1:8">
      <c r="A33" s="23" t="s">
        <v>146</v>
      </c>
      <c r="B33" s="24">
        <v>504</v>
      </c>
      <c r="C33" s="25">
        <v>18.650794000000001</v>
      </c>
      <c r="D33" s="25">
        <v>64.484127000000001</v>
      </c>
      <c r="E33" s="25">
        <v>4.1666670000000003</v>
      </c>
      <c r="F33" s="25">
        <v>30.555555999999999</v>
      </c>
      <c r="G33" s="25">
        <v>3.1746029999999998</v>
      </c>
      <c r="H33" s="25">
        <v>1.984127</v>
      </c>
    </row>
    <row r="34" spans="1:8">
      <c r="A34" s="23" t="s">
        <v>147</v>
      </c>
      <c r="B34" s="24">
        <v>143</v>
      </c>
      <c r="C34" s="25">
        <v>27.272727</v>
      </c>
      <c r="D34" s="25">
        <v>58.741258999999999</v>
      </c>
      <c r="E34" s="25">
        <v>2.0979019999999999</v>
      </c>
      <c r="F34" s="25">
        <v>25.174824999999998</v>
      </c>
      <c r="G34" s="25">
        <v>3.4965030000000001</v>
      </c>
      <c r="H34" s="25">
        <v>1.398601</v>
      </c>
    </row>
    <row r="35" spans="1:8">
      <c r="A35" s="23" t="s">
        <v>148</v>
      </c>
      <c r="B35" s="24">
        <v>168</v>
      </c>
      <c r="C35" s="25">
        <v>26.190476</v>
      </c>
      <c r="D35" s="25">
        <v>52.976190000000003</v>
      </c>
      <c r="E35" s="25">
        <v>3.5714290000000002</v>
      </c>
      <c r="F35" s="25">
        <v>32.738095000000001</v>
      </c>
      <c r="G35" s="25">
        <v>6.5476190000000001</v>
      </c>
      <c r="H35" s="25">
        <v>2.3809520000000002</v>
      </c>
    </row>
    <row r="36" spans="1:8">
      <c r="A36" s="23" t="s">
        <v>149</v>
      </c>
      <c r="B36" s="24">
        <v>1270</v>
      </c>
      <c r="C36" s="25">
        <v>15.984252</v>
      </c>
      <c r="D36" s="25">
        <v>67.244094000000004</v>
      </c>
      <c r="E36" s="25">
        <v>4.2519689999999999</v>
      </c>
      <c r="F36" s="25">
        <v>33.307087000000003</v>
      </c>
      <c r="G36" s="25">
        <v>3.3070870000000001</v>
      </c>
      <c r="H36" s="25">
        <v>1.732283</v>
      </c>
    </row>
    <row r="37" spans="1:8">
      <c r="A37" s="23" t="s">
        <v>150</v>
      </c>
      <c r="B37" s="24">
        <v>1642</v>
      </c>
      <c r="C37" s="25">
        <v>18.331302999999998</v>
      </c>
      <c r="D37" s="25">
        <v>65.164434</v>
      </c>
      <c r="E37" s="25">
        <v>3.8976860000000002</v>
      </c>
      <c r="F37" s="25">
        <v>31.973203000000002</v>
      </c>
      <c r="G37" s="25">
        <v>3.1059679999999998</v>
      </c>
      <c r="H37" s="25">
        <v>2.1315469999999999</v>
      </c>
    </row>
    <row r="38" spans="1:8">
      <c r="A38" s="23" t="s">
        <v>151</v>
      </c>
      <c r="B38" s="24">
        <v>2266</v>
      </c>
      <c r="C38" s="25">
        <v>20.035305000000001</v>
      </c>
      <c r="D38" s="25">
        <v>63.636364</v>
      </c>
      <c r="E38" s="25">
        <v>3.7069730000000001</v>
      </c>
      <c r="F38" s="25">
        <v>31.067961</v>
      </c>
      <c r="G38" s="25">
        <v>2.7802289999999998</v>
      </c>
      <c r="H38" s="25">
        <v>2.1182699999999999</v>
      </c>
    </row>
    <row r="39" spans="1:8">
      <c r="A39" s="23" t="s">
        <v>152</v>
      </c>
      <c r="B39" s="24">
        <v>121</v>
      </c>
      <c r="C39" s="25">
        <v>23.966942</v>
      </c>
      <c r="D39" s="25">
        <v>51.239668999999999</v>
      </c>
      <c r="E39" s="25">
        <v>2.479339</v>
      </c>
      <c r="F39" s="25">
        <v>28.099174000000001</v>
      </c>
      <c r="G39" s="25">
        <v>10.743802000000001</v>
      </c>
      <c r="H39" s="25">
        <v>0</v>
      </c>
    </row>
    <row r="40" spans="1:8">
      <c r="A40" s="23" t="s">
        <v>128</v>
      </c>
      <c r="B40" s="24">
        <v>46</v>
      </c>
      <c r="C40" s="25">
        <v>13.043478</v>
      </c>
      <c r="D40" s="25">
        <v>63.043478</v>
      </c>
      <c r="E40" s="25">
        <v>4.3478260000000004</v>
      </c>
      <c r="F40" s="25">
        <v>26.086957000000002</v>
      </c>
      <c r="G40" s="25">
        <v>6.5217390000000002</v>
      </c>
      <c r="H40" s="25">
        <v>0</v>
      </c>
    </row>
    <row r="41" spans="1:8">
      <c r="A41" s="8" t="s">
        <v>153</v>
      </c>
      <c r="B41" s="8"/>
      <c r="C41" s="8"/>
      <c r="D41" s="8"/>
      <c r="E41" s="8"/>
      <c r="F41" s="8"/>
      <c r="G41" s="8"/>
      <c r="H41" s="8"/>
    </row>
    <row r="42" spans="1:8">
      <c r="A42" s="23" t="s">
        <v>154</v>
      </c>
      <c r="B42" s="24">
        <v>1344</v>
      </c>
      <c r="C42" s="25">
        <v>16.964286000000001</v>
      </c>
      <c r="D42" s="25">
        <v>66.889881000000003</v>
      </c>
      <c r="E42" s="25">
        <v>4.2410709999999998</v>
      </c>
      <c r="F42" s="25">
        <v>30.952380999999999</v>
      </c>
      <c r="G42" s="25">
        <v>2.8273809999999999</v>
      </c>
      <c r="H42" s="25">
        <v>2.0833330000000001</v>
      </c>
    </row>
    <row r="43" spans="1:8">
      <c r="A43" s="23" t="s">
        <v>155</v>
      </c>
      <c r="B43" s="24">
        <v>1107</v>
      </c>
      <c r="C43" s="25">
        <v>16.892502</v>
      </c>
      <c r="D43" s="25">
        <v>62.330623000000003</v>
      </c>
      <c r="E43" s="25">
        <v>3.9747059999999999</v>
      </c>
      <c r="F43" s="25">
        <v>36.675699999999999</v>
      </c>
      <c r="G43" s="25">
        <v>3.6133690000000001</v>
      </c>
      <c r="H43" s="25">
        <v>2.0776870000000001</v>
      </c>
    </row>
    <row r="44" spans="1:8">
      <c r="A44" s="23" t="s">
        <v>156</v>
      </c>
      <c r="B44" s="24">
        <v>1006</v>
      </c>
      <c r="C44" s="25">
        <v>22.365805000000002</v>
      </c>
      <c r="D44" s="25">
        <v>56.262425</v>
      </c>
      <c r="E44" s="25">
        <v>4.4731610000000002</v>
      </c>
      <c r="F44" s="25">
        <v>31.610337999999999</v>
      </c>
      <c r="G44" s="25">
        <v>3.3797220000000001</v>
      </c>
      <c r="H44" s="25">
        <v>2.3856860000000002</v>
      </c>
    </row>
    <row r="45" spans="1:8">
      <c r="A45" s="23" t="s">
        <v>157</v>
      </c>
      <c r="B45" s="24">
        <v>541</v>
      </c>
      <c r="C45" s="25">
        <v>21.81146</v>
      </c>
      <c r="D45" s="25">
        <v>56.192236999999999</v>
      </c>
      <c r="E45" s="25">
        <v>4.436229</v>
      </c>
      <c r="F45" s="25">
        <v>31.792975999999999</v>
      </c>
      <c r="G45" s="25">
        <v>2.9574859999999998</v>
      </c>
      <c r="H45" s="25">
        <v>3.327172</v>
      </c>
    </row>
    <row r="46" spans="1:8">
      <c r="A46" s="23" t="s">
        <v>158</v>
      </c>
      <c r="B46" s="24">
        <v>1510</v>
      </c>
      <c r="C46" s="25">
        <v>17.483443999999999</v>
      </c>
      <c r="D46" s="25">
        <v>65.033113</v>
      </c>
      <c r="E46" s="25">
        <v>3.9735100000000001</v>
      </c>
      <c r="F46" s="25">
        <v>31.523178999999999</v>
      </c>
      <c r="G46" s="25">
        <v>3.2450329999999998</v>
      </c>
      <c r="H46" s="25">
        <v>1.788079</v>
      </c>
    </row>
    <row r="47" spans="1:8">
      <c r="A47" s="23" t="s">
        <v>159</v>
      </c>
      <c r="B47" s="24">
        <v>1011</v>
      </c>
      <c r="C47" s="25">
        <v>15.628091</v>
      </c>
      <c r="D47" s="25">
        <v>67.260137999999998</v>
      </c>
      <c r="E47" s="25">
        <v>4.7477739999999997</v>
      </c>
      <c r="F47" s="25">
        <v>33.036597</v>
      </c>
      <c r="G47" s="25">
        <v>2.9673590000000001</v>
      </c>
      <c r="H47" s="25">
        <v>2.3738869999999999</v>
      </c>
    </row>
    <row r="48" spans="1:8">
      <c r="A48" s="23" t="s">
        <v>160</v>
      </c>
      <c r="B48" s="24">
        <v>1234</v>
      </c>
      <c r="C48" s="25">
        <v>17.504052000000001</v>
      </c>
      <c r="D48" s="25">
        <v>66.936790999999999</v>
      </c>
      <c r="E48" s="25">
        <v>4.4570499999999997</v>
      </c>
      <c r="F48" s="25">
        <v>30.875202999999999</v>
      </c>
      <c r="G48" s="25">
        <v>3.0794169999999998</v>
      </c>
      <c r="H48" s="25">
        <v>2.0259320000000001</v>
      </c>
    </row>
    <row r="49" spans="1:8">
      <c r="A49" s="23" t="s">
        <v>161</v>
      </c>
      <c r="B49" s="24">
        <v>443</v>
      </c>
      <c r="C49" s="25">
        <v>12.41535</v>
      </c>
      <c r="D49" s="25">
        <v>68.397290999999996</v>
      </c>
      <c r="E49" s="25">
        <v>4.2889390000000001</v>
      </c>
      <c r="F49" s="25">
        <v>37.697516999999998</v>
      </c>
      <c r="G49" s="25">
        <v>2.9345370000000002</v>
      </c>
      <c r="H49" s="25">
        <v>1.8058689999999999</v>
      </c>
    </row>
    <row r="50" spans="1:8">
      <c r="A50" s="23" t="s">
        <v>162</v>
      </c>
      <c r="B50" s="24">
        <v>1237</v>
      </c>
      <c r="C50" s="25">
        <v>16.572351999999999</v>
      </c>
      <c r="D50" s="25">
        <v>67.259499000000005</v>
      </c>
      <c r="E50" s="25">
        <v>3.718674</v>
      </c>
      <c r="F50" s="25">
        <v>32.174616</v>
      </c>
      <c r="G50" s="25">
        <v>2.7485849999999998</v>
      </c>
      <c r="H50" s="25">
        <v>2.0210189999999999</v>
      </c>
    </row>
    <row r="51" spans="1:8">
      <c r="A51" s="23" t="s">
        <v>152</v>
      </c>
      <c r="B51" s="24">
        <v>81</v>
      </c>
      <c r="C51" s="25">
        <v>32.098765</v>
      </c>
      <c r="D51" s="25">
        <v>50.617283999999998</v>
      </c>
      <c r="E51" s="25">
        <v>2.4691360000000002</v>
      </c>
      <c r="F51" s="25">
        <v>22.222221999999999</v>
      </c>
      <c r="G51" s="25">
        <v>6.1728399999999999</v>
      </c>
      <c r="H51" s="25">
        <v>2.4691360000000002</v>
      </c>
    </row>
    <row r="52" spans="1:8">
      <c r="A52" s="23" t="s">
        <v>163</v>
      </c>
      <c r="B52" s="24">
        <v>67</v>
      </c>
      <c r="C52" s="25">
        <v>28.358208999999999</v>
      </c>
      <c r="D52" s="25">
        <v>53.731343000000003</v>
      </c>
      <c r="E52" s="25">
        <v>1.492537</v>
      </c>
      <c r="F52" s="25">
        <v>29.850746000000001</v>
      </c>
      <c r="G52" s="25">
        <v>7.4626869999999998</v>
      </c>
      <c r="H52" s="25">
        <v>1.492537</v>
      </c>
    </row>
    <row r="53" spans="1:8">
      <c r="A53" s="23" t="s">
        <v>128</v>
      </c>
      <c r="B53" s="24">
        <v>52</v>
      </c>
      <c r="C53" s="25">
        <v>23.076923000000001</v>
      </c>
      <c r="D53" s="25">
        <v>53.846153999999999</v>
      </c>
      <c r="E53" s="25">
        <v>3.8461539999999999</v>
      </c>
      <c r="F53" s="25">
        <v>28.846153999999999</v>
      </c>
      <c r="G53" s="25">
        <v>3.8461539999999999</v>
      </c>
      <c r="H53" s="25">
        <v>1.9230769999999999</v>
      </c>
    </row>
    <row r="54" spans="1:8">
      <c r="A54" s="8" t="s">
        <v>164</v>
      </c>
      <c r="B54" s="8"/>
      <c r="C54" s="8"/>
      <c r="D54" s="8"/>
      <c r="E54" s="8"/>
      <c r="F54" s="8"/>
      <c r="G54" s="8"/>
      <c r="H54" s="8"/>
    </row>
    <row r="55" spans="1:8">
      <c r="A55" s="23" t="s">
        <v>165</v>
      </c>
      <c r="B55" s="24">
        <v>209</v>
      </c>
      <c r="C55" s="25">
        <v>17.224879999999999</v>
      </c>
      <c r="D55" s="25">
        <v>67.464115000000007</v>
      </c>
      <c r="E55" s="25">
        <v>2.8708130000000001</v>
      </c>
      <c r="F55" s="25">
        <v>36.363636</v>
      </c>
      <c r="G55" s="25">
        <v>1.9138759999999999</v>
      </c>
      <c r="H55" s="25">
        <v>0.47846899999999998</v>
      </c>
    </row>
    <row r="56" spans="1:8">
      <c r="A56" s="23" t="s">
        <v>166</v>
      </c>
      <c r="B56" s="24">
        <v>1043</v>
      </c>
      <c r="C56" s="25">
        <v>16.682645999999998</v>
      </c>
      <c r="D56" s="25">
        <v>67.497602999999998</v>
      </c>
      <c r="E56" s="25">
        <v>3.8350909999999998</v>
      </c>
      <c r="F56" s="25">
        <v>30.009588000000001</v>
      </c>
      <c r="G56" s="25">
        <v>3.6433369999999998</v>
      </c>
      <c r="H56" s="25">
        <v>2.3010549999999999</v>
      </c>
    </row>
    <row r="57" spans="1:8">
      <c r="A57" s="23" t="s">
        <v>167</v>
      </c>
      <c r="B57" s="24">
        <v>963</v>
      </c>
      <c r="C57" s="25">
        <v>22.014538000000002</v>
      </c>
      <c r="D57" s="25">
        <v>60.228453000000002</v>
      </c>
      <c r="E57" s="25">
        <v>4.1536860000000004</v>
      </c>
      <c r="F57" s="25">
        <v>30.321911</v>
      </c>
      <c r="G57" s="25">
        <v>2.6998959999999999</v>
      </c>
      <c r="H57" s="25">
        <v>1.5576319999999999</v>
      </c>
    </row>
    <row r="58" spans="1:8">
      <c r="A58" s="23" t="s">
        <v>168</v>
      </c>
      <c r="B58" s="24">
        <v>338</v>
      </c>
      <c r="C58" s="25">
        <v>23.372781</v>
      </c>
      <c r="D58" s="25">
        <v>55.621302</v>
      </c>
      <c r="E58" s="25">
        <v>2.3668640000000001</v>
      </c>
      <c r="F58" s="25">
        <v>31.952663000000001</v>
      </c>
      <c r="G58" s="25">
        <v>3.8461539999999999</v>
      </c>
      <c r="H58" s="25">
        <v>2.662722</v>
      </c>
    </row>
    <row r="59" spans="1:8">
      <c r="A59" s="23" t="s">
        <v>169</v>
      </c>
      <c r="B59" s="24">
        <v>94</v>
      </c>
      <c r="C59" s="25">
        <v>30.851064000000001</v>
      </c>
      <c r="D59" s="25">
        <v>42.553190999999998</v>
      </c>
      <c r="E59" s="25">
        <v>3.1914889999999998</v>
      </c>
      <c r="F59" s="25">
        <v>26.595745000000001</v>
      </c>
      <c r="G59" s="25">
        <v>5.3191490000000003</v>
      </c>
      <c r="H59" s="25">
        <v>2.1276600000000001</v>
      </c>
    </row>
    <row r="60" spans="1:8">
      <c r="A60" s="23" t="s">
        <v>128</v>
      </c>
      <c r="B60" s="24">
        <v>30</v>
      </c>
      <c r="C60" s="25">
        <v>23.333333</v>
      </c>
      <c r="D60" s="25">
        <v>46.666666999999997</v>
      </c>
      <c r="E60" s="25">
        <v>6.6666670000000003</v>
      </c>
      <c r="F60" s="25">
        <v>16.666667</v>
      </c>
      <c r="G60" s="25">
        <v>3.3333330000000001</v>
      </c>
      <c r="H60" s="25">
        <v>13.333333</v>
      </c>
    </row>
    <row r="61" spans="1:8">
      <c r="A61" s="8" t="s">
        <v>170</v>
      </c>
      <c r="B61" s="8"/>
      <c r="C61" s="8"/>
      <c r="D61" s="8"/>
      <c r="E61" s="8"/>
      <c r="F61" s="8"/>
      <c r="G61" s="8"/>
      <c r="H61" s="8"/>
    </row>
    <row r="62" spans="1:8">
      <c r="A62" s="23" t="s">
        <v>171</v>
      </c>
      <c r="B62" s="24">
        <v>386</v>
      </c>
      <c r="C62" s="25">
        <v>35.751294999999999</v>
      </c>
      <c r="D62" s="25">
        <v>49.740932999999998</v>
      </c>
      <c r="E62" s="25">
        <v>2.5906739999999999</v>
      </c>
      <c r="F62" s="25">
        <v>18.393782000000002</v>
      </c>
      <c r="G62" s="25">
        <v>2.5906739999999999</v>
      </c>
      <c r="H62" s="25">
        <v>2.0725389999999999</v>
      </c>
    </row>
    <row r="63" spans="1:8">
      <c r="A63" s="23" t="s">
        <v>172</v>
      </c>
      <c r="B63" s="24">
        <v>919</v>
      </c>
      <c r="C63" s="25">
        <v>27.856366000000001</v>
      </c>
      <c r="D63" s="25">
        <v>56.583243000000003</v>
      </c>
      <c r="E63" s="25">
        <v>3.3732319999999998</v>
      </c>
      <c r="F63" s="25">
        <v>24.700762000000001</v>
      </c>
      <c r="G63" s="25">
        <v>2.0674649999999999</v>
      </c>
      <c r="H63" s="25">
        <v>1.9586509999999999</v>
      </c>
    </row>
    <row r="64" spans="1:8">
      <c r="A64" s="23" t="s">
        <v>173</v>
      </c>
      <c r="B64" s="24">
        <v>978</v>
      </c>
      <c r="C64" s="25">
        <v>11.451943</v>
      </c>
      <c r="D64" s="25">
        <v>69.427402999999998</v>
      </c>
      <c r="E64" s="25">
        <v>4.1922290000000002</v>
      </c>
      <c r="F64" s="25">
        <v>37.218814000000002</v>
      </c>
      <c r="G64" s="25">
        <v>4.4989780000000001</v>
      </c>
      <c r="H64" s="25">
        <v>1.8404910000000001</v>
      </c>
    </row>
    <row r="65" spans="1:8">
      <c r="A65" s="23" t="s">
        <v>174</v>
      </c>
      <c r="B65" s="24">
        <v>347</v>
      </c>
      <c r="C65" s="25">
        <v>6.6282420000000002</v>
      </c>
      <c r="D65" s="25">
        <v>72.046109999999999</v>
      </c>
      <c r="E65" s="25">
        <v>3.7463980000000001</v>
      </c>
      <c r="F65" s="25">
        <v>43.227665999999999</v>
      </c>
      <c r="G65" s="25">
        <v>3.170029</v>
      </c>
      <c r="H65" s="25">
        <v>1.7291069999999999</v>
      </c>
    </row>
    <row r="66" spans="1:8">
      <c r="A66" s="23" t="s">
        <v>128</v>
      </c>
      <c r="B66" s="24">
        <v>47</v>
      </c>
      <c r="C66" s="25">
        <v>17.021277000000001</v>
      </c>
      <c r="D66" s="25">
        <v>55.319149000000003</v>
      </c>
      <c r="E66" s="25">
        <v>8.5106380000000001</v>
      </c>
      <c r="F66" s="25">
        <v>14.893617000000001</v>
      </c>
      <c r="G66" s="25">
        <v>6.3829789999999997</v>
      </c>
      <c r="H66" s="25">
        <v>10.638298000000001</v>
      </c>
    </row>
    <row r="67" spans="1:8">
      <c r="A67" s="8" t="s">
        <v>175</v>
      </c>
      <c r="B67" s="8"/>
      <c r="C67" s="8"/>
      <c r="D67" s="8"/>
      <c r="E67" s="8"/>
      <c r="F67" s="8"/>
      <c r="G67" s="8"/>
      <c r="H67" s="8"/>
    </row>
    <row r="68" spans="1:8">
      <c r="A68" s="23" t="s">
        <v>176</v>
      </c>
      <c r="B68" s="24">
        <v>425</v>
      </c>
      <c r="C68" s="25">
        <v>17.882352999999998</v>
      </c>
      <c r="D68" s="25">
        <v>66.823528999999994</v>
      </c>
      <c r="E68" s="25">
        <v>2.8235290000000002</v>
      </c>
      <c r="F68" s="25">
        <v>31.529412000000001</v>
      </c>
      <c r="G68" s="25">
        <v>2.8235290000000002</v>
      </c>
      <c r="H68" s="25">
        <v>0.94117600000000001</v>
      </c>
    </row>
    <row r="69" spans="1:8">
      <c r="A69" s="23" t="s">
        <v>177</v>
      </c>
      <c r="B69" s="24">
        <v>811</v>
      </c>
      <c r="C69" s="25">
        <v>17.879162000000001</v>
      </c>
      <c r="D69" s="25">
        <v>66.954376999999994</v>
      </c>
      <c r="E69" s="25">
        <v>5.0554870000000003</v>
      </c>
      <c r="F69" s="25">
        <v>27.496917</v>
      </c>
      <c r="G69" s="25">
        <v>3.082614</v>
      </c>
      <c r="H69" s="25">
        <v>2.0961780000000001</v>
      </c>
    </row>
    <row r="70" spans="1:8">
      <c r="A70" s="23" t="s">
        <v>178</v>
      </c>
      <c r="B70" s="24">
        <v>207</v>
      </c>
      <c r="C70" s="25">
        <v>12.077294999999999</v>
      </c>
      <c r="D70" s="25">
        <v>71.497585000000001</v>
      </c>
      <c r="E70" s="25">
        <v>7.2463769999999998</v>
      </c>
      <c r="F70" s="25">
        <v>35.265700000000002</v>
      </c>
      <c r="G70" s="25">
        <v>4.3478260000000004</v>
      </c>
      <c r="H70" s="25">
        <v>2.8985509999999999</v>
      </c>
    </row>
    <row r="71" spans="1:8">
      <c r="A71" s="23" t="s">
        <v>179</v>
      </c>
      <c r="B71" s="24">
        <v>154</v>
      </c>
      <c r="C71" s="25">
        <v>10.389609999999999</v>
      </c>
      <c r="D71" s="25">
        <v>75.324674999999999</v>
      </c>
      <c r="E71" s="25">
        <v>5.1948049999999997</v>
      </c>
      <c r="F71" s="25">
        <v>38.311687999999997</v>
      </c>
      <c r="G71" s="25">
        <v>3.8961039999999998</v>
      </c>
      <c r="H71" s="25">
        <v>0.64935100000000001</v>
      </c>
    </row>
    <row r="72" spans="1:8">
      <c r="A72" s="23" t="s">
        <v>180</v>
      </c>
      <c r="B72" s="24">
        <v>318</v>
      </c>
      <c r="C72" s="25">
        <v>11.320755</v>
      </c>
      <c r="D72" s="25">
        <v>74.213836000000001</v>
      </c>
      <c r="E72" s="25">
        <v>5.9748429999999999</v>
      </c>
      <c r="F72" s="25">
        <v>38.050314</v>
      </c>
      <c r="G72" s="25">
        <v>4.08805</v>
      </c>
      <c r="H72" s="25">
        <v>1.572327</v>
      </c>
    </row>
    <row r="73" spans="1:8">
      <c r="A73" s="23" t="s">
        <v>181</v>
      </c>
      <c r="B73" s="24">
        <v>203</v>
      </c>
      <c r="C73" s="25">
        <v>10.837438000000001</v>
      </c>
      <c r="D73" s="25">
        <v>75.369457999999995</v>
      </c>
      <c r="E73" s="25">
        <v>7.8817729999999999</v>
      </c>
      <c r="F73" s="25">
        <v>30.541872000000001</v>
      </c>
      <c r="G73" s="25">
        <v>4.4334980000000002</v>
      </c>
      <c r="H73" s="25">
        <v>0.98522200000000004</v>
      </c>
    </row>
    <row r="74" spans="1:8">
      <c r="A74" s="23" t="s">
        <v>182</v>
      </c>
      <c r="B74" s="24">
        <v>79</v>
      </c>
      <c r="C74" s="25">
        <v>17.721519000000001</v>
      </c>
      <c r="D74" s="25">
        <v>64.556961999999999</v>
      </c>
      <c r="E74" s="25">
        <v>6.3291139999999997</v>
      </c>
      <c r="F74" s="25">
        <v>36.708860999999999</v>
      </c>
      <c r="G74" s="25">
        <v>2.5316459999999998</v>
      </c>
      <c r="H74" s="25">
        <v>0</v>
      </c>
    </row>
    <row r="75" spans="1:8">
      <c r="A75" s="23" t="s">
        <v>183</v>
      </c>
      <c r="B75" s="24">
        <v>68</v>
      </c>
      <c r="C75" s="25">
        <v>8.8235290000000006</v>
      </c>
      <c r="D75" s="25">
        <v>80.882352999999995</v>
      </c>
      <c r="E75" s="25">
        <v>4.4117649999999999</v>
      </c>
      <c r="F75" s="25">
        <v>44.117646999999998</v>
      </c>
      <c r="G75" s="25">
        <v>2.941176</v>
      </c>
      <c r="H75" s="25">
        <v>1.470588</v>
      </c>
    </row>
    <row r="76" spans="1:8">
      <c r="A76" s="23" t="s">
        <v>184</v>
      </c>
      <c r="B76" s="24">
        <v>586</v>
      </c>
      <c r="C76" s="25">
        <v>12.798635000000001</v>
      </c>
      <c r="D76" s="25">
        <v>70.648464000000004</v>
      </c>
      <c r="E76" s="25">
        <v>6.1433450000000001</v>
      </c>
      <c r="F76" s="25">
        <v>33.788395999999999</v>
      </c>
      <c r="G76" s="25">
        <v>3.583618</v>
      </c>
      <c r="H76" s="25">
        <v>2.5597270000000001</v>
      </c>
    </row>
    <row r="77" spans="1:8">
      <c r="A77" s="23" t="s">
        <v>185</v>
      </c>
      <c r="B77" s="24">
        <v>276</v>
      </c>
      <c r="C77" s="25">
        <v>13.405797</v>
      </c>
      <c r="D77" s="25">
        <v>75</v>
      </c>
      <c r="E77" s="25">
        <v>8.3333329999999997</v>
      </c>
      <c r="F77" s="25">
        <v>34.420290000000001</v>
      </c>
      <c r="G77" s="25">
        <v>3.6231879999999999</v>
      </c>
      <c r="H77" s="25">
        <v>0.724638</v>
      </c>
    </row>
    <row r="78" spans="1:8">
      <c r="A78" s="23" t="s">
        <v>152</v>
      </c>
      <c r="B78" s="24">
        <v>197</v>
      </c>
      <c r="C78" s="25">
        <v>24.873096</v>
      </c>
      <c r="D78" s="25">
        <v>59.390863000000003</v>
      </c>
      <c r="E78" s="25">
        <v>4.0609140000000004</v>
      </c>
      <c r="F78" s="25">
        <v>24.873096</v>
      </c>
      <c r="G78" s="25">
        <v>2.0304570000000002</v>
      </c>
      <c r="H78" s="25">
        <v>2.0304570000000002</v>
      </c>
    </row>
    <row r="79" spans="1:8">
      <c r="A79" s="23" t="s">
        <v>186</v>
      </c>
      <c r="B79" s="24">
        <v>944</v>
      </c>
      <c r="C79" s="25">
        <v>24.788136000000002</v>
      </c>
      <c r="D79" s="25">
        <v>54.766948999999997</v>
      </c>
      <c r="E79" s="25">
        <v>1.6949149999999999</v>
      </c>
      <c r="F79" s="25">
        <v>31.25</v>
      </c>
      <c r="G79" s="25">
        <v>3.1779660000000001</v>
      </c>
      <c r="H79" s="25">
        <v>2.1186440000000002</v>
      </c>
    </row>
    <row r="80" spans="1:8">
      <c r="A80" s="23" t="s">
        <v>128</v>
      </c>
      <c r="B80" s="24">
        <v>41</v>
      </c>
      <c r="C80" s="25">
        <v>26.829267999999999</v>
      </c>
      <c r="D80" s="25">
        <v>51.219512000000002</v>
      </c>
      <c r="E80" s="25">
        <v>4.8780489999999999</v>
      </c>
      <c r="F80" s="25">
        <v>29.268293</v>
      </c>
      <c r="G80" s="25">
        <v>7.3170729999999997</v>
      </c>
      <c r="H80" s="25">
        <v>0</v>
      </c>
    </row>
    <row r="81" spans="1:8">
      <c r="A81" s="8" t="s">
        <v>187</v>
      </c>
      <c r="B81" s="8"/>
      <c r="C81" s="8"/>
      <c r="D81" s="8"/>
      <c r="E81" s="8"/>
      <c r="F81" s="8"/>
      <c r="G81" s="8"/>
      <c r="H81" s="8"/>
    </row>
    <row r="82" spans="1:8">
      <c r="A82" s="23" t="s">
        <v>188</v>
      </c>
      <c r="B82" s="24">
        <v>2041</v>
      </c>
      <c r="C82" s="25">
        <v>14.306711999999999</v>
      </c>
      <c r="D82" s="25">
        <v>67.270945999999995</v>
      </c>
      <c r="E82" s="25">
        <v>4.5075940000000001</v>
      </c>
      <c r="F82" s="25">
        <v>34.100931000000003</v>
      </c>
      <c r="G82" s="25">
        <v>2.9397350000000002</v>
      </c>
      <c r="H82" s="25">
        <v>2.1558060000000001</v>
      </c>
    </row>
    <row r="83" spans="1:8">
      <c r="A83" s="23" t="s">
        <v>189</v>
      </c>
      <c r="B83" s="24">
        <v>221</v>
      </c>
      <c r="C83" s="25">
        <v>26.696833000000002</v>
      </c>
      <c r="D83" s="25">
        <v>61.085973000000003</v>
      </c>
      <c r="E83" s="25">
        <v>0.45248899999999997</v>
      </c>
      <c r="F83" s="25">
        <v>25.791855000000002</v>
      </c>
      <c r="G83" s="25">
        <v>3.167421</v>
      </c>
      <c r="H83" s="25">
        <v>0.90497700000000003</v>
      </c>
    </row>
    <row r="84" spans="1:8">
      <c r="A84" s="23" t="s">
        <v>190</v>
      </c>
      <c r="B84" s="24">
        <v>64</v>
      </c>
      <c r="C84" s="25">
        <v>32.8125</v>
      </c>
      <c r="D84" s="25">
        <v>50</v>
      </c>
      <c r="E84" s="25">
        <v>1.5625</v>
      </c>
      <c r="F84" s="25">
        <v>18.75</v>
      </c>
      <c r="G84" s="25">
        <v>6.25</v>
      </c>
      <c r="H84" s="25">
        <v>4.6875</v>
      </c>
    </row>
    <row r="85" spans="1:8">
      <c r="A85" s="23" t="s">
        <v>191</v>
      </c>
      <c r="B85" s="24">
        <v>158</v>
      </c>
      <c r="C85" s="25">
        <v>51.265822999999997</v>
      </c>
      <c r="D85" s="25">
        <v>37.341771999999999</v>
      </c>
      <c r="E85" s="25">
        <v>1.2658229999999999</v>
      </c>
      <c r="F85" s="25">
        <v>13.924051</v>
      </c>
      <c r="G85" s="25">
        <v>1.2658229999999999</v>
      </c>
      <c r="H85" s="25">
        <v>1.2658229999999999</v>
      </c>
    </row>
    <row r="86" spans="1:8">
      <c r="A86" s="23" t="s">
        <v>192</v>
      </c>
      <c r="B86" s="24">
        <v>120</v>
      </c>
      <c r="C86" s="25">
        <v>50</v>
      </c>
      <c r="D86" s="25">
        <v>39.166666999999997</v>
      </c>
      <c r="E86" s="25">
        <v>0</v>
      </c>
      <c r="F86" s="25">
        <v>12.5</v>
      </c>
      <c r="G86" s="25">
        <v>0.83333299999999999</v>
      </c>
      <c r="H86" s="25">
        <v>1.6666669999999999</v>
      </c>
    </row>
    <row r="87" spans="1:8">
      <c r="A87" s="23" t="s">
        <v>193</v>
      </c>
      <c r="B87" s="24">
        <v>10</v>
      </c>
      <c r="C87" s="25">
        <v>70</v>
      </c>
      <c r="D87" s="25">
        <v>10</v>
      </c>
      <c r="E87" s="25">
        <v>0</v>
      </c>
      <c r="F87" s="25">
        <v>0</v>
      </c>
      <c r="G87" s="25">
        <v>20</v>
      </c>
      <c r="H87" s="25">
        <v>0</v>
      </c>
    </row>
    <row r="88" spans="1:8">
      <c r="A88" s="23" t="s">
        <v>152</v>
      </c>
      <c r="B88" s="24">
        <v>39</v>
      </c>
      <c r="C88" s="25">
        <v>33.333333000000003</v>
      </c>
      <c r="D88" s="25">
        <v>20.512820999999999</v>
      </c>
      <c r="E88" s="25">
        <v>5.1282050000000003</v>
      </c>
      <c r="F88" s="25">
        <v>23.076923000000001</v>
      </c>
      <c r="G88" s="25">
        <v>25.641026</v>
      </c>
      <c r="H88" s="25">
        <v>0</v>
      </c>
    </row>
    <row r="89" spans="1:8">
      <c r="A89" s="23" t="s">
        <v>128</v>
      </c>
      <c r="B89" s="24">
        <v>24</v>
      </c>
      <c r="C89" s="25">
        <v>16.666667</v>
      </c>
      <c r="D89" s="25">
        <v>50</v>
      </c>
      <c r="E89" s="25">
        <v>4.1666670000000003</v>
      </c>
      <c r="F89" s="25">
        <v>33.333333000000003</v>
      </c>
      <c r="G89" s="25">
        <v>4.1666670000000003</v>
      </c>
      <c r="H89" s="25">
        <v>8.3333329999999997</v>
      </c>
    </row>
    <row r="90" spans="1:8">
      <c r="A90" s="8" t="s">
        <v>194</v>
      </c>
      <c r="B90" s="8"/>
      <c r="C90" s="8"/>
      <c r="D90" s="8"/>
      <c r="E90" s="8"/>
      <c r="F90" s="8"/>
      <c r="G90" s="8"/>
      <c r="H90" s="8"/>
    </row>
    <row r="91" spans="1:8">
      <c r="A91" s="23" t="s">
        <v>195</v>
      </c>
      <c r="B91" s="24">
        <v>1341</v>
      </c>
      <c r="C91" s="25">
        <v>20.357942000000001</v>
      </c>
      <c r="D91" s="25">
        <v>64.056674000000001</v>
      </c>
      <c r="E91" s="25">
        <v>3.1319910000000002</v>
      </c>
      <c r="F91" s="25">
        <v>29.753914999999999</v>
      </c>
      <c r="G91" s="25">
        <v>3.4302760000000001</v>
      </c>
      <c r="H91" s="25">
        <v>2.1625649999999998</v>
      </c>
    </row>
    <row r="92" spans="1:8">
      <c r="A92" s="23" t="s">
        <v>196</v>
      </c>
      <c r="B92" s="24">
        <v>523</v>
      </c>
      <c r="C92" s="25">
        <v>21.032505</v>
      </c>
      <c r="D92" s="25">
        <v>64.053537000000006</v>
      </c>
      <c r="E92" s="25">
        <v>3.8240919999999998</v>
      </c>
      <c r="F92" s="25">
        <v>32.887188999999999</v>
      </c>
      <c r="G92" s="25">
        <v>3.0592730000000001</v>
      </c>
      <c r="H92" s="25">
        <v>2.2944550000000001</v>
      </c>
    </row>
    <row r="93" spans="1:8">
      <c r="A93" s="23" t="s">
        <v>197</v>
      </c>
      <c r="B93" s="24">
        <v>116</v>
      </c>
      <c r="C93" s="25">
        <v>22.413792999999998</v>
      </c>
      <c r="D93" s="25">
        <v>64.655171999999993</v>
      </c>
      <c r="E93" s="25">
        <v>0.86206899999999997</v>
      </c>
      <c r="F93" s="25">
        <v>26.724138</v>
      </c>
      <c r="G93" s="25">
        <v>5.1724139999999998</v>
      </c>
      <c r="H93" s="25">
        <v>0.86206899999999997</v>
      </c>
    </row>
    <row r="94" spans="1:8">
      <c r="A94" s="23" t="s">
        <v>198</v>
      </c>
      <c r="B94" s="24">
        <v>25</v>
      </c>
      <c r="C94" s="25">
        <v>16</v>
      </c>
      <c r="D94" s="25">
        <v>36</v>
      </c>
      <c r="E94" s="25">
        <v>0</v>
      </c>
      <c r="F94" s="25">
        <v>52</v>
      </c>
      <c r="G94" s="25">
        <v>0</v>
      </c>
      <c r="H94" s="25">
        <v>0</v>
      </c>
    </row>
    <row r="95" spans="1:8">
      <c r="A95" s="23" t="s">
        <v>199</v>
      </c>
      <c r="B95" s="24">
        <v>68</v>
      </c>
      <c r="C95" s="25">
        <v>11.764706</v>
      </c>
      <c r="D95" s="25">
        <v>69.117647000000005</v>
      </c>
      <c r="E95" s="25">
        <v>5.8823530000000002</v>
      </c>
      <c r="F95" s="25">
        <v>33.823529000000001</v>
      </c>
      <c r="G95" s="25">
        <v>4.4117649999999999</v>
      </c>
      <c r="H95" s="25">
        <v>2.941176</v>
      </c>
    </row>
    <row r="96" spans="1:8">
      <c r="A96" s="23" t="s">
        <v>200</v>
      </c>
      <c r="B96" s="24">
        <v>1248</v>
      </c>
      <c r="C96" s="25">
        <v>13.301282</v>
      </c>
      <c r="D96" s="25">
        <v>74.038461999999996</v>
      </c>
      <c r="E96" s="25">
        <v>5.929487</v>
      </c>
      <c r="F96" s="25">
        <v>29.807691999999999</v>
      </c>
      <c r="G96" s="25">
        <v>2.5641029999999998</v>
      </c>
      <c r="H96" s="25">
        <v>2.0032049999999999</v>
      </c>
    </row>
    <row r="97" spans="1:8">
      <c r="A97" s="23" t="s">
        <v>201</v>
      </c>
      <c r="B97" s="24">
        <v>725</v>
      </c>
      <c r="C97" s="25">
        <v>11.172414</v>
      </c>
      <c r="D97" s="25">
        <v>67.862069000000005</v>
      </c>
      <c r="E97" s="25">
        <v>2.6206900000000002</v>
      </c>
      <c r="F97" s="25">
        <v>39.172414000000003</v>
      </c>
      <c r="G97" s="25">
        <v>3.7241379999999999</v>
      </c>
      <c r="H97" s="25">
        <v>1.103448</v>
      </c>
    </row>
    <row r="98" spans="1:8">
      <c r="A98" s="23" t="s">
        <v>202</v>
      </c>
      <c r="B98" s="24">
        <v>550</v>
      </c>
      <c r="C98" s="25">
        <v>29.454545</v>
      </c>
      <c r="D98" s="25">
        <v>53.090909000000003</v>
      </c>
      <c r="E98" s="25">
        <v>2</v>
      </c>
      <c r="F98" s="25">
        <v>27.090909</v>
      </c>
      <c r="G98" s="25">
        <v>2.9090910000000001</v>
      </c>
      <c r="H98" s="25">
        <v>2.3636360000000001</v>
      </c>
    </row>
    <row r="99" spans="1:8">
      <c r="A99" s="23" t="s">
        <v>203</v>
      </c>
      <c r="B99" s="24">
        <v>563</v>
      </c>
      <c r="C99" s="25">
        <v>23.978686</v>
      </c>
      <c r="D99" s="25">
        <v>64.653640999999993</v>
      </c>
      <c r="E99" s="25">
        <v>3.0195379999999998</v>
      </c>
      <c r="F99" s="25">
        <v>29.307282000000001</v>
      </c>
      <c r="G99" s="25">
        <v>3.3747780000000001</v>
      </c>
      <c r="H99" s="25">
        <v>0.71048</v>
      </c>
    </row>
    <row r="100" spans="1:8">
      <c r="A100" s="23" t="s">
        <v>204</v>
      </c>
      <c r="B100" s="24">
        <v>319</v>
      </c>
      <c r="C100" s="25">
        <v>29.467085000000001</v>
      </c>
      <c r="D100" s="25">
        <v>51.097178999999997</v>
      </c>
      <c r="E100" s="25">
        <v>1.2539180000000001</v>
      </c>
      <c r="F100" s="25">
        <v>29.467085000000001</v>
      </c>
      <c r="G100" s="25">
        <v>1.880878</v>
      </c>
      <c r="H100" s="25">
        <v>1.5673980000000001</v>
      </c>
    </row>
    <row r="101" spans="1:8">
      <c r="A101" s="23" t="s">
        <v>205</v>
      </c>
      <c r="B101" s="24">
        <v>6</v>
      </c>
      <c r="C101" s="25">
        <v>16.666667</v>
      </c>
      <c r="D101" s="25">
        <v>66.666667000000004</v>
      </c>
      <c r="E101" s="25">
        <v>0</v>
      </c>
      <c r="F101" s="25">
        <v>33.333333000000003</v>
      </c>
      <c r="G101" s="25">
        <v>0</v>
      </c>
      <c r="H101" s="25">
        <v>0</v>
      </c>
    </row>
    <row r="102" spans="1:8">
      <c r="A102" s="23" t="s">
        <v>206</v>
      </c>
      <c r="B102" s="24">
        <v>42</v>
      </c>
      <c r="C102" s="25">
        <v>16.666667</v>
      </c>
      <c r="D102" s="25">
        <v>40.476190000000003</v>
      </c>
      <c r="E102" s="25">
        <v>2.3809520000000002</v>
      </c>
      <c r="F102" s="25">
        <v>45.238095000000001</v>
      </c>
      <c r="G102" s="25">
        <v>9.5238099999999992</v>
      </c>
      <c r="H102" s="25">
        <v>2.3809520000000002</v>
      </c>
    </row>
    <row r="103" spans="1:8">
      <c r="A103" s="23" t="s">
        <v>152</v>
      </c>
      <c r="B103" s="24">
        <v>39</v>
      </c>
      <c r="C103" s="25">
        <v>28.205127999999998</v>
      </c>
      <c r="D103" s="25">
        <v>25.641026</v>
      </c>
      <c r="E103" s="25">
        <v>5.1282050000000003</v>
      </c>
      <c r="F103" s="25">
        <v>48.717948999999997</v>
      </c>
      <c r="G103" s="25">
        <v>10.256410000000001</v>
      </c>
      <c r="H103" s="25">
        <v>0</v>
      </c>
    </row>
    <row r="104" spans="1:8">
      <c r="A104" s="23" t="s">
        <v>128</v>
      </c>
      <c r="B104" s="24">
        <v>193</v>
      </c>
      <c r="C104" s="25">
        <v>24.352332000000001</v>
      </c>
      <c r="D104" s="25">
        <v>59.585492000000002</v>
      </c>
      <c r="E104" s="25">
        <v>3.6269429999999998</v>
      </c>
      <c r="F104" s="25">
        <v>22.279793000000002</v>
      </c>
      <c r="G104" s="25">
        <v>3.6269429999999998</v>
      </c>
      <c r="H104" s="25">
        <v>4.1450779999999998</v>
      </c>
    </row>
    <row r="105" spans="1:8">
      <c r="A105" s="8" t="s">
        <v>207</v>
      </c>
      <c r="B105" s="8"/>
      <c r="C105" s="8"/>
      <c r="D105" s="8"/>
      <c r="E105" s="8"/>
      <c r="F105" s="8"/>
      <c r="G105" s="8"/>
      <c r="H105" s="8"/>
    </row>
    <row r="106" spans="1:8">
      <c r="A106" s="23" t="s">
        <v>208</v>
      </c>
      <c r="B106" s="24">
        <v>1480</v>
      </c>
      <c r="C106" s="25">
        <v>19.594595000000002</v>
      </c>
      <c r="D106" s="25">
        <v>63.513514000000001</v>
      </c>
      <c r="E106" s="25">
        <v>4.0540539999999998</v>
      </c>
      <c r="F106" s="25">
        <v>30.878378000000001</v>
      </c>
      <c r="G106" s="25">
        <v>2.5</v>
      </c>
      <c r="H106" s="25">
        <v>2.094595</v>
      </c>
    </row>
    <row r="107" spans="1:8">
      <c r="A107" s="23" t="s">
        <v>209</v>
      </c>
      <c r="B107" s="24">
        <v>1280</v>
      </c>
      <c r="C107" s="25">
        <v>16.796875</v>
      </c>
      <c r="D107" s="25">
        <v>65.625</v>
      </c>
      <c r="E107" s="25">
        <v>3.671875</v>
      </c>
      <c r="F107" s="25">
        <v>32.890625</v>
      </c>
      <c r="G107" s="25">
        <v>2.890625</v>
      </c>
      <c r="H107" s="25">
        <v>1.953125</v>
      </c>
    </row>
    <row r="108" spans="1:8">
      <c r="A108" s="23" t="s">
        <v>210</v>
      </c>
      <c r="B108" s="24">
        <v>1167</v>
      </c>
      <c r="C108" s="25">
        <v>17.994859000000002</v>
      </c>
      <c r="D108" s="25">
        <v>63.239075</v>
      </c>
      <c r="E108" s="25">
        <v>3.7703509999999998</v>
      </c>
      <c r="F108" s="25">
        <v>32.390746</v>
      </c>
      <c r="G108" s="25">
        <v>3.4275920000000002</v>
      </c>
      <c r="H108" s="25">
        <v>2.6563840000000001</v>
      </c>
    </row>
    <row r="109" spans="1:8">
      <c r="A109" s="23" t="s">
        <v>211</v>
      </c>
      <c r="B109" s="24">
        <v>715</v>
      </c>
      <c r="C109" s="25">
        <v>17.062937000000002</v>
      </c>
      <c r="D109" s="25">
        <v>64.755245000000002</v>
      </c>
      <c r="E109" s="25">
        <v>3.776224</v>
      </c>
      <c r="F109" s="25">
        <v>30.909091</v>
      </c>
      <c r="G109" s="25">
        <v>2.657343</v>
      </c>
      <c r="H109" s="25">
        <v>2.3776220000000001</v>
      </c>
    </row>
    <row r="110" spans="1:8">
      <c r="A110" s="23" t="s">
        <v>212</v>
      </c>
      <c r="B110" s="24">
        <v>387</v>
      </c>
      <c r="C110" s="25">
        <v>19.896640999999999</v>
      </c>
      <c r="D110" s="25">
        <v>60.465116000000002</v>
      </c>
      <c r="E110" s="25">
        <v>4.3927649999999998</v>
      </c>
      <c r="F110" s="25">
        <v>35.658915</v>
      </c>
      <c r="G110" s="25">
        <v>3.6175709999999999</v>
      </c>
      <c r="H110" s="25">
        <v>2.3255810000000001</v>
      </c>
    </row>
    <row r="111" spans="1:8">
      <c r="A111" s="23" t="s">
        <v>213</v>
      </c>
      <c r="B111" s="24">
        <v>404</v>
      </c>
      <c r="C111" s="25">
        <v>30.693069000000001</v>
      </c>
      <c r="D111" s="25">
        <v>51.732672999999998</v>
      </c>
      <c r="E111" s="25">
        <v>3.217822</v>
      </c>
      <c r="F111" s="25">
        <v>21.534652999999999</v>
      </c>
      <c r="G111" s="25">
        <v>3.7128709999999998</v>
      </c>
      <c r="H111" s="25">
        <v>3.217822</v>
      </c>
    </row>
    <row r="112" spans="1:8">
      <c r="A112" s="23" t="s">
        <v>214</v>
      </c>
      <c r="B112" s="24">
        <v>595</v>
      </c>
      <c r="C112" s="25">
        <v>16.302520999999999</v>
      </c>
      <c r="D112" s="25">
        <v>65.378151000000003</v>
      </c>
      <c r="E112" s="25">
        <v>3.8655460000000001</v>
      </c>
      <c r="F112" s="25">
        <v>33.949579999999997</v>
      </c>
      <c r="G112" s="25">
        <v>2.8571430000000002</v>
      </c>
      <c r="H112" s="25">
        <v>1.344538</v>
      </c>
    </row>
    <row r="113" spans="1:8">
      <c r="A113" s="23" t="s">
        <v>215</v>
      </c>
      <c r="B113" s="24">
        <v>215</v>
      </c>
      <c r="C113" s="25">
        <v>20</v>
      </c>
      <c r="D113" s="25">
        <v>54.883721000000001</v>
      </c>
      <c r="E113" s="25">
        <v>3.255814</v>
      </c>
      <c r="F113" s="25">
        <v>36.279069999999997</v>
      </c>
      <c r="G113" s="25">
        <v>2.3255810000000001</v>
      </c>
      <c r="H113" s="25">
        <v>1.860465</v>
      </c>
    </row>
    <row r="114" spans="1:8">
      <c r="A114" s="23" t="s">
        <v>216</v>
      </c>
      <c r="B114" s="24">
        <v>248</v>
      </c>
      <c r="C114" s="25">
        <v>21.370968000000001</v>
      </c>
      <c r="D114" s="25">
        <v>58.064515999999998</v>
      </c>
      <c r="E114" s="25">
        <v>5.6451609999999999</v>
      </c>
      <c r="F114" s="25">
        <v>31.854838999999998</v>
      </c>
      <c r="G114" s="25">
        <v>2.822581</v>
      </c>
      <c r="H114" s="25">
        <v>4.0322579999999997</v>
      </c>
    </row>
    <row r="115" spans="1:8">
      <c r="A115" s="23" t="s">
        <v>217</v>
      </c>
      <c r="B115" s="24">
        <v>255</v>
      </c>
      <c r="C115" s="25">
        <v>21.960784</v>
      </c>
      <c r="D115" s="25">
        <v>61.568626999999999</v>
      </c>
      <c r="E115" s="25">
        <v>4.3137249999999998</v>
      </c>
      <c r="F115" s="25">
        <v>28.235294</v>
      </c>
      <c r="G115" s="25">
        <v>2.3529409999999999</v>
      </c>
      <c r="H115" s="25">
        <v>3.1372550000000001</v>
      </c>
    </row>
    <row r="116" spans="1:8">
      <c r="A116" s="23" t="s">
        <v>218</v>
      </c>
      <c r="B116" s="24">
        <v>291</v>
      </c>
      <c r="C116" s="25">
        <v>18.556701</v>
      </c>
      <c r="D116" s="25">
        <v>66.323024000000004</v>
      </c>
      <c r="E116" s="25">
        <v>5.4982819999999997</v>
      </c>
      <c r="F116" s="25">
        <v>28.178694</v>
      </c>
      <c r="G116" s="25">
        <v>4.1237110000000001</v>
      </c>
      <c r="H116" s="25">
        <v>2.0618560000000001</v>
      </c>
    </row>
    <row r="117" spans="1:8">
      <c r="A117" s="23" t="s">
        <v>219</v>
      </c>
      <c r="B117" s="24">
        <v>338</v>
      </c>
      <c r="C117" s="25">
        <v>15.088756999999999</v>
      </c>
      <c r="D117" s="25">
        <v>70.414201000000006</v>
      </c>
      <c r="E117" s="25">
        <v>4.7337280000000002</v>
      </c>
      <c r="F117" s="25">
        <v>34.911242999999999</v>
      </c>
      <c r="G117" s="25">
        <v>2.662722</v>
      </c>
      <c r="H117" s="25">
        <v>1.47929</v>
      </c>
    </row>
    <row r="118" spans="1:8">
      <c r="A118" s="23" t="s">
        <v>220</v>
      </c>
      <c r="B118" s="24">
        <v>812</v>
      </c>
      <c r="C118" s="25">
        <v>15.763547000000001</v>
      </c>
      <c r="D118" s="25">
        <v>64.655171999999993</v>
      </c>
      <c r="E118" s="25">
        <v>4.1871919999999996</v>
      </c>
      <c r="F118" s="25">
        <v>36.453201999999997</v>
      </c>
      <c r="G118" s="25">
        <v>2.8325119999999999</v>
      </c>
      <c r="H118" s="25">
        <v>1.847291</v>
      </c>
    </row>
    <row r="119" spans="1:8">
      <c r="A119" s="23" t="s">
        <v>221</v>
      </c>
      <c r="B119" s="24">
        <v>816</v>
      </c>
      <c r="C119" s="25">
        <v>16.421569000000002</v>
      </c>
      <c r="D119" s="25">
        <v>66.176471000000006</v>
      </c>
      <c r="E119" s="25">
        <v>4.6568630000000004</v>
      </c>
      <c r="F119" s="25">
        <v>33.210783999999997</v>
      </c>
      <c r="G119" s="25">
        <v>2.8186270000000002</v>
      </c>
      <c r="H119" s="25">
        <v>1.8382350000000001</v>
      </c>
    </row>
    <row r="120" spans="1:8">
      <c r="A120" s="23" t="s">
        <v>152</v>
      </c>
      <c r="B120" s="24">
        <v>69</v>
      </c>
      <c r="C120" s="25">
        <v>21.739129999999999</v>
      </c>
      <c r="D120" s="25">
        <v>59.420290000000001</v>
      </c>
      <c r="E120" s="25">
        <v>2.8985509999999999</v>
      </c>
      <c r="F120" s="25">
        <v>27.536231999999998</v>
      </c>
      <c r="G120" s="25">
        <v>5.7971009999999996</v>
      </c>
      <c r="H120" s="25">
        <v>1.4492750000000001</v>
      </c>
    </row>
    <row r="121" spans="1:8">
      <c r="A121" s="23" t="s">
        <v>222</v>
      </c>
      <c r="B121" s="24">
        <v>246</v>
      </c>
      <c r="C121" s="25">
        <v>26.422764000000001</v>
      </c>
      <c r="D121" s="25">
        <v>54.471544999999999</v>
      </c>
      <c r="E121" s="25">
        <v>4.4715449999999999</v>
      </c>
      <c r="F121" s="25">
        <v>28.861789000000002</v>
      </c>
      <c r="G121" s="25">
        <v>4.8780489999999999</v>
      </c>
      <c r="H121" s="25">
        <v>2.8455279999999998</v>
      </c>
    </row>
    <row r="122" spans="1:8">
      <c r="A122" s="26" t="s">
        <v>128</v>
      </c>
      <c r="B122" s="27">
        <v>47</v>
      </c>
      <c r="C122" s="29">
        <v>36.170212999999997</v>
      </c>
      <c r="D122" s="29">
        <v>40.425531999999997</v>
      </c>
      <c r="E122" s="29">
        <v>2.1276600000000001</v>
      </c>
      <c r="F122" s="29">
        <v>29.787234000000002</v>
      </c>
      <c r="G122" s="29">
        <v>4.2553190000000001</v>
      </c>
      <c r="H122" s="29">
        <v>2.1276600000000001</v>
      </c>
    </row>
  </sheetData>
  <phoneticPr fontId="2"/>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B5184-9035-477F-8FEE-D3F43AE463AC}">
  <sheetPr codeName="Sheet57"/>
  <dimension ref="A1:J121"/>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HYPERLINK("#'目次'!B12","[6]")</f>
        <v>[6]</v>
      </c>
      <c r="B2" s="28" t="s">
        <v>565</v>
      </c>
    </row>
    <row r="3" spans="1:10">
      <c r="A3" s="6" t="s">
        <v>114</v>
      </c>
      <c r="B3" s="7" t="s">
        <v>278</v>
      </c>
    </row>
    <row r="4" spans="1:10" s="21" customFormat="1" ht="24">
      <c r="A4" s="19" t="s">
        <v>114</v>
      </c>
      <c r="B4" s="20" t="s">
        <v>118</v>
      </c>
      <c r="C4" s="20" t="s">
        <v>279</v>
      </c>
      <c r="D4" s="20" t="s">
        <v>280</v>
      </c>
      <c r="E4" s="20" t="s">
        <v>281</v>
      </c>
      <c r="F4" s="20" t="s">
        <v>282</v>
      </c>
      <c r="G4" s="20" t="s">
        <v>283</v>
      </c>
      <c r="H4" s="20" t="s">
        <v>284</v>
      </c>
      <c r="I4" s="20" t="s">
        <v>128</v>
      </c>
      <c r="J4" s="20" t="s">
        <v>285</v>
      </c>
    </row>
    <row r="5" spans="1:10">
      <c r="A5" s="22" t="s">
        <v>121</v>
      </c>
      <c r="B5" s="9">
        <v>2677</v>
      </c>
      <c r="C5" s="14">
        <v>20.059767999999998</v>
      </c>
      <c r="D5" s="14">
        <v>49.645125</v>
      </c>
      <c r="E5" s="14">
        <v>15.166231</v>
      </c>
      <c r="F5" s="14">
        <v>5.6779979999999997</v>
      </c>
      <c r="G5" s="14">
        <v>3.2872620000000001</v>
      </c>
      <c r="H5" s="14">
        <v>3.1378409999999999</v>
      </c>
      <c r="I5" s="14">
        <v>3.0257749999999999</v>
      </c>
      <c r="J5" s="14">
        <v>2.31433</v>
      </c>
    </row>
    <row r="6" spans="1:10">
      <c r="A6" s="8" t="s">
        <v>122</v>
      </c>
      <c r="B6" s="8"/>
      <c r="C6" s="8"/>
      <c r="D6" s="8"/>
      <c r="E6" s="8"/>
      <c r="F6" s="8"/>
      <c r="G6" s="8"/>
      <c r="H6" s="8"/>
      <c r="I6" s="8"/>
      <c r="J6" s="8"/>
    </row>
    <row r="7" spans="1:10">
      <c r="A7" s="23" t="s">
        <v>123</v>
      </c>
      <c r="B7" s="24">
        <v>380</v>
      </c>
      <c r="C7" s="25">
        <v>21.052631999999999</v>
      </c>
      <c r="D7" s="25">
        <v>48.947367999999997</v>
      </c>
      <c r="E7" s="25">
        <v>15</v>
      </c>
      <c r="F7" s="25">
        <v>7.1052629999999999</v>
      </c>
      <c r="G7" s="25">
        <v>2.8947370000000001</v>
      </c>
      <c r="H7" s="25">
        <v>2.3684210000000001</v>
      </c>
      <c r="I7" s="25">
        <v>2.6315789999999999</v>
      </c>
      <c r="J7" s="25">
        <v>2.2729729999999999</v>
      </c>
    </row>
    <row r="8" spans="1:10">
      <c r="A8" s="23" t="s">
        <v>124</v>
      </c>
      <c r="B8" s="24">
        <v>489</v>
      </c>
      <c r="C8" s="25">
        <v>15.132923999999999</v>
      </c>
      <c r="D8" s="25">
        <v>50.715746000000003</v>
      </c>
      <c r="E8" s="25">
        <v>16.973414999999999</v>
      </c>
      <c r="F8" s="25">
        <v>5.7259710000000004</v>
      </c>
      <c r="G8" s="25">
        <v>3.067485</v>
      </c>
      <c r="H8" s="25">
        <v>4.2944789999999999</v>
      </c>
      <c r="I8" s="25">
        <v>4.0899799999999997</v>
      </c>
      <c r="J8" s="25">
        <v>2.4264389999999998</v>
      </c>
    </row>
    <row r="9" spans="1:10">
      <c r="A9" s="23" t="s">
        <v>125</v>
      </c>
      <c r="B9" s="24">
        <v>1114</v>
      </c>
      <c r="C9" s="25">
        <v>18.581688</v>
      </c>
      <c r="D9" s="25">
        <v>49.551167</v>
      </c>
      <c r="E9" s="25">
        <v>15.978456</v>
      </c>
      <c r="F9" s="25">
        <v>6.1041290000000004</v>
      </c>
      <c r="G9" s="25">
        <v>4.129264</v>
      </c>
      <c r="H9" s="25">
        <v>3.321364</v>
      </c>
      <c r="I9" s="25">
        <v>2.3339319999999999</v>
      </c>
      <c r="J9" s="25">
        <v>2.3878680000000001</v>
      </c>
    </row>
    <row r="10" spans="1:10">
      <c r="A10" s="23" t="s">
        <v>126</v>
      </c>
      <c r="B10" s="24">
        <v>521</v>
      </c>
      <c r="C10" s="25">
        <v>25.911708000000001</v>
      </c>
      <c r="D10" s="25">
        <v>50.479846000000002</v>
      </c>
      <c r="E10" s="25">
        <v>11.708252999999999</v>
      </c>
      <c r="F10" s="25">
        <v>3.8387720000000001</v>
      </c>
      <c r="G10" s="25">
        <v>2.8790789999999999</v>
      </c>
      <c r="H10" s="25">
        <v>2.3032629999999998</v>
      </c>
      <c r="I10" s="25">
        <v>2.8790789999999999</v>
      </c>
      <c r="J10" s="25">
        <v>2.1245059999999998</v>
      </c>
    </row>
    <row r="11" spans="1:10">
      <c r="A11" s="23" t="s">
        <v>127</v>
      </c>
      <c r="B11" s="24">
        <v>129</v>
      </c>
      <c r="C11" s="25">
        <v>24.806201999999999</v>
      </c>
      <c r="D11" s="25">
        <v>47.286822000000001</v>
      </c>
      <c r="E11" s="25">
        <v>12.403100999999999</v>
      </c>
      <c r="F11" s="25">
        <v>4.6511630000000004</v>
      </c>
      <c r="G11" s="25">
        <v>0.77519400000000005</v>
      </c>
      <c r="H11" s="25">
        <v>3.875969</v>
      </c>
      <c r="I11" s="25">
        <v>6.2015500000000001</v>
      </c>
      <c r="J11" s="25">
        <v>2.1818179999999998</v>
      </c>
    </row>
    <row r="12" spans="1:10">
      <c r="A12" s="23" t="s">
        <v>128</v>
      </c>
      <c r="B12" s="24">
        <v>44</v>
      </c>
      <c r="C12" s="25">
        <v>20.454545</v>
      </c>
      <c r="D12" s="25">
        <v>43.181818</v>
      </c>
      <c r="E12" s="25">
        <v>25</v>
      </c>
      <c r="F12" s="25">
        <v>6.8181820000000002</v>
      </c>
      <c r="G12" s="25">
        <v>0</v>
      </c>
      <c r="H12" s="25">
        <v>0</v>
      </c>
      <c r="I12" s="25">
        <v>4.5454549999999996</v>
      </c>
      <c r="J12" s="25">
        <v>2.1904759999999999</v>
      </c>
    </row>
    <row r="13" spans="1:10">
      <c r="A13" s="8" t="s">
        <v>129</v>
      </c>
      <c r="B13" s="8"/>
      <c r="C13" s="8"/>
      <c r="D13" s="8"/>
      <c r="E13" s="8"/>
      <c r="F13" s="8"/>
      <c r="G13" s="8"/>
      <c r="H13" s="8"/>
      <c r="I13" s="8"/>
      <c r="J13" s="8"/>
    </row>
    <row r="14" spans="1:10">
      <c r="A14" s="23" t="s">
        <v>130</v>
      </c>
      <c r="B14" s="24">
        <v>799</v>
      </c>
      <c r="C14" s="25">
        <v>17.772214999999999</v>
      </c>
      <c r="D14" s="25">
        <v>49.937421999999998</v>
      </c>
      <c r="E14" s="25">
        <v>15.269086</v>
      </c>
      <c r="F14" s="25">
        <v>5.7571960000000004</v>
      </c>
      <c r="G14" s="25">
        <v>4.0050059999999998</v>
      </c>
      <c r="H14" s="25">
        <v>4.5056320000000003</v>
      </c>
      <c r="I14" s="25">
        <v>2.7534420000000002</v>
      </c>
      <c r="J14" s="25">
        <v>2.418275</v>
      </c>
    </row>
    <row r="15" spans="1:10">
      <c r="A15" s="23" t="s">
        <v>131</v>
      </c>
      <c r="B15" s="24">
        <v>1245</v>
      </c>
      <c r="C15" s="25">
        <v>18.152609999999999</v>
      </c>
      <c r="D15" s="25">
        <v>50.843373</v>
      </c>
      <c r="E15" s="25">
        <v>15.582329</v>
      </c>
      <c r="F15" s="25">
        <v>6.0240960000000001</v>
      </c>
      <c r="G15" s="25">
        <v>3.4538150000000001</v>
      </c>
      <c r="H15" s="25">
        <v>2.8915660000000001</v>
      </c>
      <c r="I15" s="25">
        <v>3.0522089999999999</v>
      </c>
      <c r="J15" s="25">
        <v>2.3330570000000002</v>
      </c>
    </row>
    <row r="16" spans="1:10">
      <c r="A16" s="23" t="s">
        <v>132</v>
      </c>
      <c r="B16" s="24">
        <v>504</v>
      </c>
      <c r="C16" s="25">
        <v>26.984127000000001</v>
      </c>
      <c r="D16" s="25">
        <v>47.023809999999997</v>
      </c>
      <c r="E16" s="25">
        <v>13.095238</v>
      </c>
      <c r="F16" s="25">
        <v>5.1587300000000003</v>
      </c>
      <c r="G16" s="25">
        <v>2.1825399999999999</v>
      </c>
      <c r="H16" s="25">
        <v>2.3809520000000002</v>
      </c>
      <c r="I16" s="25">
        <v>3.1746029999999998</v>
      </c>
      <c r="J16" s="25">
        <v>2.1680329999999999</v>
      </c>
    </row>
    <row r="17" spans="1:10">
      <c r="A17" s="23" t="s">
        <v>133</v>
      </c>
      <c r="B17" s="24">
        <v>82</v>
      </c>
      <c r="C17" s="25">
        <v>35.365853999999999</v>
      </c>
      <c r="D17" s="25">
        <v>36.585366</v>
      </c>
      <c r="E17" s="25">
        <v>18.292683</v>
      </c>
      <c r="F17" s="25">
        <v>2.4390239999999999</v>
      </c>
      <c r="G17" s="25">
        <v>1.2195119999999999</v>
      </c>
      <c r="H17" s="25">
        <v>0</v>
      </c>
      <c r="I17" s="25">
        <v>6.0975609999999998</v>
      </c>
      <c r="J17" s="25">
        <v>1.9090910000000001</v>
      </c>
    </row>
    <row r="18" spans="1:10">
      <c r="A18" s="23" t="s">
        <v>128</v>
      </c>
      <c r="B18" s="24">
        <v>47</v>
      </c>
      <c r="C18" s="25">
        <v>8.5106380000000001</v>
      </c>
      <c r="D18" s="25">
        <v>63.829787000000003</v>
      </c>
      <c r="E18" s="25">
        <v>19.148935999999999</v>
      </c>
      <c r="F18" s="25">
        <v>6.3829789999999997</v>
      </c>
      <c r="G18" s="25">
        <v>2.1276600000000001</v>
      </c>
      <c r="H18" s="25">
        <v>0</v>
      </c>
      <c r="I18" s="25">
        <v>0</v>
      </c>
      <c r="J18" s="25">
        <v>2.2978719999999999</v>
      </c>
    </row>
    <row r="19" spans="1:10">
      <c r="A19" s="8" t="s">
        <v>134</v>
      </c>
      <c r="B19" s="8"/>
      <c r="C19" s="8"/>
      <c r="D19" s="8"/>
      <c r="E19" s="8"/>
      <c r="F19" s="8"/>
      <c r="G19" s="8"/>
      <c r="H19" s="8"/>
      <c r="I19" s="8"/>
      <c r="J19" s="8"/>
    </row>
    <row r="20" spans="1:10">
      <c r="A20" s="23" t="s">
        <v>135</v>
      </c>
      <c r="B20" s="24">
        <v>128</v>
      </c>
      <c r="C20" s="25">
        <v>42.96875</v>
      </c>
      <c r="D20" s="25">
        <v>27.34375</v>
      </c>
      <c r="E20" s="25">
        <v>11.71875</v>
      </c>
      <c r="F20" s="25">
        <v>6.25</v>
      </c>
      <c r="G20" s="25">
        <v>5.46875</v>
      </c>
      <c r="H20" s="25">
        <v>1.5625</v>
      </c>
      <c r="I20" s="25">
        <v>4.6875</v>
      </c>
      <c r="J20" s="25">
        <v>2.1393439999999999</v>
      </c>
    </row>
    <row r="21" spans="1:10">
      <c r="A21" s="23" t="s">
        <v>136</v>
      </c>
      <c r="B21" s="24">
        <v>138</v>
      </c>
      <c r="C21" s="25">
        <v>33.333333000000003</v>
      </c>
      <c r="D21" s="25">
        <v>41.304347999999997</v>
      </c>
      <c r="E21" s="25">
        <v>11.594203</v>
      </c>
      <c r="F21" s="25">
        <v>3.6231879999999999</v>
      </c>
      <c r="G21" s="25">
        <v>0.724638</v>
      </c>
      <c r="H21" s="25">
        <v>2.8985509999999999</v>
      </c>
      <c r="I21" s="25">
        <v>6.5217390000000002</v>
      </c>
      <c r="J21" s="25">
        <v>2.007752</v>
      </c>
    </row>
    <row r="22" spans="1:10">
      <c r="A22" s="23" t="s">
        <v>137</v>
      </c>
      <c r="B22" s="24">
        <v>119</v>
      </c>
      <c r="C22" s="25">
        <v>31.092437</v>
      </c>
      <c r="D22" s="25">
        <v>45.378151000000003</v>
      </c>
      <c r="E22" s="25">
        <v>11.764706</v>
      </c>
      <c r="F22" s="25">
        <v>2.5210080000000001</v>
      </c>
      <c r="G22" s="25">
        <v>1.6806719999999999</v>
      </c>
      <c r="H22" s="25">
        <v>3.361345</v>
      </c>
      <c r="I22" s="25">
        <v>4.2016809999999998</v>
      </c>
      <c r="J22" s="25">
        <v>2.04386</v>
      </c>
    </row>
    <row r="23" spans="1:10">
      <c r="A23" s="23" t="s">
        <v>138</v>
      </c>
      <c r="B23" s="24">
        <v>142</v>
      </c>
      <c r="C23" s="25">
        <v>26.760563000000001</v>
      </c>
      <c r="D23" s="25">
        <v>51.408450999999999</v>
      </c>
      <c r="E23" s="25">
        <v>11.971831</v>
      </c>
      <c r="F23" s="25">
        <v>4.9295770000000001</v>
      </c>
      <c r="G23" s="25">
        <v>0.70422499999999999</v>
      </c>
      <c r="H23" s="25">
        <v>2.8169010000000001</v>
      </c>
      <c r="I23" s="25">
        <v>1.4084509999999999</v>
      </c>
      <c r="J23" s="25">
        <v>2.1</v>
      </c>
    </row>
    <row r="24" spans="1:10">
      <c r="A24" s="23" t="s">
        <v>139</v>
      </c>
      <c r="B24" s="24">
        <v>170</v>
      </c>
      <c r="C24" s="25">
        <v>17.647058999999999</v>
      </c>
      <c r="D24" s="25">
        <v>51.764705999999997</v>
      </c>
      <c r="E24" s="25">
        <v>20.588235000000001</v>
      </c>
      <c r="F24" s="25">
        <v>3.5294120000000002</v>
      </c>
      <c r="G24" s="25">
        <v>0.58823499999999995</v>
      </c>
      <c r="H24" s="25">
        <v>4.7058819999999999</v>
      </c>
      <c r="I24" s="25">
        <v>1.176471</v>
      </c>
      <c r="J24" s="25">
        <v>2.3333330000000001</v>
      </c>
    </row>
    <row r="25" spans="1:10">
      <c r="A25" s="23" t="s">
        <v>140</v>
      </c>
      <c r="B25" s="24">
        <v>192</v>
      </c>
      <c r="C25" s="25">
        <v>20.3125</v>
      </c>
      <c r="D25" s="25">
        <v>54.166666999999997</v>
      </c>
      <c r="E25" s="25">
        <v>13.541667</v>
      </c>
      <c r="F25" s="25">
        <v>3.125</v>
      </c>
      <c r="G25" s="25">
        <v>2.0833330000000001</v>
      </c>
      <c r="H25" s="25">
        <v>2.0833330000000001</v>
      </c>
      <c r="I25" s="25">
        <v>4.6875</v>
      </c>
      <c r="J25" s="25">
        <v>2.1584699999999999</v>
      </c>
    </row>
    <row r="26" spans="1:10">
      <c r="A26" s="23" t="s">
        <v>141</v>
      </c>
      <c r="B26" s="24">
        <v>1405</v>
      </c>
      <c r="C26" s="25">
        <v>17.224198999999999</v>
      </c>
      <c r="D26" s="25">
        <v>51.886121000000003</v>
      </c>
      <c r="E26" s="25">
        <v>15.444839999999999</v>
      </c>
      <c r="F26" s="25">
        <v>6.4056940000000004</v>
      </c>
      <c r="G26" s="25">
        <v>3.629893</v>
      </c>
      <c r="H26" s="25">
        <v>2.7046260000000002</v>
      </c>
      <c r="I26" s="25">
        <v>2.7046260000000002</v>
      </c>
      <c r="J26" s="25">
        <v>2.3452820000000001</v>
      </c>
    </row>
    <row r="27" spans="1:10">
      <c r="A27" s="23" t="s">
        <v>142</v>
      </c>
      <c r="B27" s="24">
        <v>343</v>
      </c>
      <c r="C27" s="25">
        <v>12.827988</v>
      </c>
      <c r="D27" s="25">
        <v>48.396501000000001</v>
      </c>
      <c r="E27" s="25">
        <v>16.618075999999999</v>
      </c>
      <c r="F27" s="25">
        <v>7.8717199999999998</v>
      </c>
      <c r="G27" s="25">
        <v>5.5393590000000001</v>
      </c>
      <c r="H27" s="25">
        <v>5.8309040000000003</v>
      </c>
      <c r="I27" s="25">
        <v>2.9154520000000002</v>
      </c>
      <c r="J27" s="25">
        <v>2.63964</v>
      </c>
    </row>
    <row r="28" spans="1:10">
      <c r="A28" s="23" t="s">
        <v>128</v>
      </c>
      <c r="B28" s="24">
        <v>40</v>
      </c>
      <c r="C28" s="25">
        <v>15</v>
      </c>
      <c r="D28" s="25">
        <v>57.5</v>
      </c>
      <c r="E28" s="25">
        <v>22.5</v>
      </c>
      <c r="F28" s="25">
        <v>0</v>
      </c>
      <c r="G28" s="25">
        <v>5</v>
      </c>
      <c r="H28" s="25">
        <v>0</v>
      </c>
      <c r="I28" s="25">
        <v>0</v>
      </c>
      <c r="J28" s="25">
        <v>2.2250000000000001</v>
      </c>
    </row>
    <row r="29" spans="1:10">
      <c r="A29" s="8" t="s">
        <v>143</v>
      </c>
      <c r="B29" s="8"/>
      <c r="C29" s="8"/>
      <c r="D29" s="8"/>
      <c r="E29" s="8"/>
      <c r="F29" s="8"/>
      <c r="G29" s="8"/>
      <c r="H29" s="8"/>
      <c r="I29" s="8"/>
      <c r="J29" s="8"/>
    </row>
    <row r="30" spans="1:10">
      <c r="A30" s="23" t="s">
        <v>144</v>
      </c>
      <c r="B30" s="24">
        <v>429</v>
      </c>
      <c r="C30" s="25">
        <v>22.144521999999998</v>
      </c>
      <c r="D30" s="25">
        <v>48.018647999999999</v>
      </c>
      <c r="E30" s="25">
        <v>12.820513</v>
      </c>
      <c r="F30" s="25">
        <v>6.2937060000000002</v>
      </c>
      <c r="G30" s="25">
        <v>5.3613049999999998</v>
      </c>
      <c r="H30" s="25">
        <v>3.4965030000000001</v>
      </c>
      <c r="I30" s="25">
        <v>1.8648020000000001</v>
      </c>
      <c r="J30" s="25">
        <v>2.3610449999999998</v>
      </c>
    </row>
    <row r="31" spans="1:10">
      <c r="A31" s="23" t="s">
        <v>145</v>
      </c>
      <c r="B31" s="24">
        <v>319</v>
      </c>
      <c r="C31" s="25">
        <v>15.987461</v>
      </c>
      <c r="D31" s="25">
        <v>50.470219</v>
      </c>
      <c r="E31" s="25">
        <v>12.225705</v>
      </c>
      <c r="F31" s="25">
        <v>8.1504700000000003</v>
      </c>
      <c r="G31" s="25">
        <v>4.7021940000000004</v>
      </c>
      <c r="H31" s="25">
        <v>5.3291539999999999</v>
      </c>
      <c r="I31" s="25">
        <v>3.1347960000000001</v>
      </c>
      <c r="J31" s="25">
        <v>2.5113270000000001</v>
      </c>
    </row>
    <row r="32" spans="1:10">
      <c r="A32" s="23" t="s">
        <v>146</v>
      </c>
      <c r="B32" s="24">
        <v>504</v>
      </c>
      <c r="C32" s="25">
        <v>18.650794000000001</v>
      </c>
      <c r="D32" s="25">
        <v>49.404761999999998</v>
      </c>
      <c r="E32" s="25">
        <v>12.896825</v>
      </c>
      <c r="F32" s="25">
        <v>7.1428570000000002</v>
      </c>
      <c r="G32" s="25">
        <v>4.5634920000000001</v>
      </c>
      <c r="H32" s="25">
        <v>4.5634920000000001</v>
      </c>
      <c r="I32" s="25">
        <v>2.7777780000000001</v>
      </c>
      <c r="J32" s="25">
        <v>2.4326530000000002</v>
      </c>
    </row>
    <row r="33" spans="1:10">
      <c r="A33" s="23" t="s">
        <v>147</v>
      </c>
      <c r="B33" s="24">
        <v>143</v>
      </c>
      <c r="C33" s="25">
        <v>27.272727</v>
      </c>
      <c r="D33" s="25">
        <v>48.251747999999999</v>
      </c>
      <c r="E33" s="25">
        <v>11.188810999999999</v>
      </c>
      <c r="F33" s="25">
        <v>5.5944060000000002</v>
      </c>
      <c r="G33" s="25">
        <v>2.0979019999999999</v>
      </c>
      <c r="H33" s="25">
        <v>3.4965030000000001</v>
      </c>
      <c r="I33" s="25">
        <v>2.0979019999999999</v>
      </c>
      <c r="J33" s="25">
        <v>2.1714289999999998</v>
      </c>
    </row>
    <row r="34" spans="1:10">
      <c r="A34" s="23" t="s">
        <v>148</v>
      </c>
      <c r="B34" s="24">
        <v>168</v>
      </c>
      <c r="C34" s="25">
        <v>26.190476</v>
      </c>
      <c r="D34" s="25">
        <v>42.857143000000001</v>
      </c>
      <c r="E34" s="25">
        <v>10.714286</v>
      </c>
      <c r="F34" s="25">
        <v>4.7619049999999996</v>
      </c>
      <c r="G34" s="25">
        <v>6.5476190000000001</v>
      </c>
      <c r="H34" s="25">
        <v>4.7619049999999996</v>
      </c>
      <c r="I34" s="25">
        <v>4.1666670000000003</v>
      </c>
      <c r="J34" s="25">
        <v>2.3540369999999999</v>
      </c>
    </row>
    <row r="35" spans="1:10">
      <c r="A35" s="23" t="s">
        <v>149</v>
      </c>
      <c r="B35" s="24">
        <v>1270</v>
      </c>
      <c r="C35" s="25">
        <v>15.984252</v>
      </c>
      <c r="D35" s="25">
        <v>51.023622000000003</v>
      </c>
      <c r="E35" s="25">
        <v>15.03937</v>
      </c>
      <c r="F35" s="25">
        <v>7.0078740000000002</v>
      </c>
      <c r="G35" s="25">
        <v>4.2519689999999999</v>
      </c>
      <c r="H35" s="25">
        <v>4.2519689999999999</v>
      </c>
      <c r="I35" s="25">
        <v>2.4409450000000001</v>
      </c>
      <c r="J35" s="25">
        <v>2.456013</v>
      </c>
    </row>
    <row r="36" spans="1:10">
      <c r="A36" s="23" t="s">
        <v>150</v>
      </c>
      <c r="B36" s="24">
        <v>1642</v>
      </c>
      <c r="C36" s="25">
        <v>18.331302999999998</v>
      </c>
      <c r="D36" s="25">
        <v>49.573690999999997</v>
      </c>
      <c r="E36" s="25">
        <v>16.443362</v>
      </c>
      <c r="F36" s="25">
        <v>5.4811209999999999</v>
      </c>
      <c r="G36" s="25">
        <v>3.8976860000000002</v>
      </c>
      <c r="H36" s="25">
        <v>3.5931790000000001</v>
      </c>
      <c r="I36" s="25">
        <v>2.679659</v>
      </c>
      <c r="J36" s="25">
        <v>2.3729659999999999</v>
      </c>
    </row>
    <row r="37" spans="1:10">
      <c r="A37" s="23" t="s">
        <v>151</v>
      </c>
      <c r="B37" s="24">
        <v>2266</v>
      </c>
      <c r="C37" s="25">
        <v>20.035305000000001</v>
      </c>
      <c r="D37" s="25">
        <v>49.029125999999998</v>
      </c>
      <c r="E37" s="25">
        <v>15.313326999999999</v>
      </c>
      <c r="F37" s="25">
        <v>5.9576349999999998</v>
      </c>
      <c r="G37" s="25">
        <v>3.4421889999999999</v>
      </c>
      <c r="H37" s="25">
        <v>3.265666</v>
      </c>
      <c r="I37" s="25">
        <v>2.9567519999999998</v>
      </c>
      <c r="J37" s="25">
        <v>2.3269669999999998</v>
      </c>
    </row>
    <row r="38" spans="1:10">
      <c r="A38" s="23" t="s">
        <v>152</v>
      </c>
      <c r="B38" s="24">
        <v>121</v>
      </c>
      <c r="C38" s="25">
        <v>23.966942</v>
      </c>
      <c r="D38" s="25">
        <v>42.975206999999997</v>
      </c>
      <c r="E38" s="25">
        <v>14.049587000000001</v>
      </c>
      <c r="F38" s="25">
        <v>4.9586779999999999</v>
      </c>
      <c r="G38" s="25">
        <v>3.3057850000000002</v>
      </c>
      <c r="H38" s="25">
        <v>4.9586779999999999</v>
      </c>
      <c r="I38" s="25">
        <v>5.7851239999999997</v>
      </c>
      <c r="J38" s="25">
        <v>2.438596</v>
      </c>
    </row>
    <row r="39" spans="1:10">
      <c r="A39" s="23" t="s">
        <v>128</v>
      </c>
      <c r="B39" s="24">
        <v>46</v>
      </c>
      <c r="C39" s="25">
        <v>13.043478</v>
      </c>
      <c r="D39" s="25">
        <v>58.695652000000003</v>
      </c>
      <c r="E39" s="25">
        <v>21.739129999999999</v>
      </c>
      <c r="F39" s="25">
        <v>2.1739130000000002</v>
      </c>
      <c r="G39" s="25">
        <v>2.1739130000000002</v>
      </c>
      <c r="H39" s="25">
        <v>0</v>
      </c>
      <c r="I39" s="25">
        <v>2.1739130000000002</v>
      </c>
      <c r="J39" s="25">
        <v>2.2000000000000002</v>
      </c>
    </row>
    <row r="40" spans="1:10">
      <c r="A40" s="8" t="s">
        <v>153</v>
      </c>
      <c r="B40" s="8"/>
      <c r="C40" s="8"/>
      <c r="D40" s="8"/>
      <c r="E40" s="8"/>
      <c r="F40" s="8"/>
      <c r="G40" s="8"/>
      <c r="H40" s="8"/>
      <c r="I40" s="8"/>
      <c r="J40" s="8"/>
    </row>
    <row r="41" spans="1:10">
      <c r="A41" s="23" t="s">
        <v>154</v>
      </c>
      <c r="B41" s="24">
        <v>1344</v>
      </c>
      <c r="C41" s="25">
        <v>16.964286000000001</v>
      </c>
      <c r="D41" s="25">
        <v>51.785713999999999</v>
      </c>
      <c r="E41" s="25">
        <v>14.508929</v>
      </c>
      <c r="F41" s="25">
        <v>6.3244049999999996</v>
      </c>
      <c r="G41" s="25">
        <v>3.7202380000000002</v>
      </c>
      <c r="H41" s="25">
        <v>3.6458330000000001</v>
      </c>
      <c r="I41" s="25">
        <v>3.0505949999999999</v>
      </c>
      <c r="J41" s="25">
        <v>2.3837299999999999</v>
      </c>
    </row>
    <row r="42" spans="1:10">
      <c r="A42" s="23" t="s">
        <v>155</v>
      </c>
      <c r="B42" s="24">
        <v>1107</v>
      </c>
      <c r="C42" s="25">
        <v>16.892502</v>
      </c>
      <c r="D42" s="25">
        <v>47.877144999999999</v>
      </c>
      <c r="E42" s="25">
        <v>16.711834</v>
      </c>
      <c r="F42" s="25">
        <v>7.1364049999999999</v>
      </c>
      <c r="G42" s="25">
        <v>3.9747059999999999</v>
      </c>
      <c r="H42" s="25">
        <v>4.6070460000000004</v>
      </c>
      <c r="I42" s="25">
        <v>2.8003610000000001</v>
      </c>
      <c r="J42" s="25">
        <v>2.4879180000000001</v>
      </c>
    </row>
    <row r="43" spans="1:10">
      <c r="A43" s="23" t="s">
        <v>156</v>
      </c>
      <c r="B43" s="24">
        <v>1006</v>
      </c>
      <c r="C43" s="25">
        <v>22.365805000000002</v>
      </c>
      <c r="D43" s="25">
        <v>48.409542999999999</v>
      </c>
      <c r="E43" s="25">
        <v>14.314114999999999</v>
      </c>
      <c r="F43" s="25">
        <v>4.8707750000000001</v>
      </c>
      <c r="G43" s="25">
        <v>3.1809150000000002</v>
      </c>
      <c r="H43" s="25">
        <v>3.2803179999999998</v>
      </c>
      <c r="I43" s="25">
        <v>3.5785290000000001</v>
      </c>
      <c r="J43" s="25">
        <v>2.2639179999999999</v>
      </c>
    </row>
    <row r="44" spans="1:10">
      <c r="A44" s="23" t="s">
        <v>157</v>
      </c>
      <c r="B44" s="24">
        <v>541</v>
      </c>
      <c r="C44" s="25">
        <v>21.81146</v>
      </c>
      <c r="D44" s="25">
        <v>47.319777999999999</v>
      </c>
      <c r="E44" s="25">
        <v>15.157116</v>
      </c>
      <c r="F44" s="25">
        <v>5.1756010000000003</v>
      </c>
      <c r="G44" s="25">
        <v>3.1423290000000001</v>
      </c>
      <c r="H44" s="25">
        <v>3.327172</v>
      </c>
      <c r="I44" s="25">
        <v>4.0665430000000002</v>
      </c>
      <c r="J44" s="25">
        <v>2.2870910000000002</v>
      </c>
    </row>
    <row r="45" spans="1:10">
      <c r="A45" s="23" t="s">
        <v>158</v>
      </c>
      <c r="B45" s="24">
        <v>1510</v>
      </c>
      <c r="C45" s="25">
        <v>17.483443999999999</v>
      </c>
      <c r="D45" s="25">
        <v>52.980131999999998</v>
      </c>
      <c r="E45" s="25">
        <v>14.900662000000001</v>
      </c>
      <c r="F45" s="25">
        <v>5.5629140000000001</v>
      </c>
      <c r="G45" s="25">
        <v>3.2450329999999998</v>
      </c>
      <c r="H45" s="25">
        <v>3.1125829999999999</v>
      </c>
      <c r="I45" s="25">
        <v>2.7152319999999999</v>
      </c>
      <c r="J45" s="25">
        <v>2.3294760000000001</v>
      </c>
    </row>
    <row r="46" spans="1:10">
      <c r="A46" s="23" t="s">
        <v>159</v>
      </c>
      <c r="B46" s="24">
        <v>1011</v>
      </c>
      <c r="C46" s="25">
        <v>15.628091</v>
      </c>
      <c r="D46" s="25">
        <v>51.730958999999999</v>
      </c>
      <c r="E46" s="25">
        <v>16.320474999999998</v>
      </c>
      <c r="F46" s="25">
        <v>6.7260140000000002</v>
      </c>
      <c r="G46" s="25">
        <v>3.066271</v>
      </c>
      <c r="H46" s="25">
        <v>3.2640950000000002</v>
      </c>
      <c r="I46" s="25">
        <v>3.2640950000000002</v>
      </c>
      <c r="J46" s="25">
        <v>2.3875259999999998</v>
      </c>
    </row>
    <row r="47" spans="1:10">
      <c r="A47" s="23" t="s">
        <v>160</v>
      </c>
      <c r="B47" s="24">
        <v>1234</v>
      </c>
      <c r="C47" s="25">
        <v>17.504052000000001</v>
      </c>
      <c r="D47" s="25">
        <v>51.377634</v>
      </c>
      <c r="E47" s="25">
        <v>16.126418000000001</v>
      </c>
      <c r="F47" s="25">
        <v>5.8346840000000002</v>
      </c>
      <c r="G47" s="25">
        <v>2.9983789999999999</v>
      </c>
      <c r="H47" s="25">
        <v>3.2414909999999999</v>
      </c>
      <c r="I47" s="25">
        <v>2.9173420000000001</v>
      </c>
      <c r="J47" s="25">
        <v>2.3422369999999999</v>
      </c>
    </row>
    <row r="48" spans="1:10">
      <c r="A48" s="23" t="s">
        <v>161</v>
      </c>
      <c r="B48" s="24">
        <v>443</v>
      </c>
      <c r="C48" s="25">
        <v>12.41535</v>
      </c>
      <c r="D48" s="25">
        <v>51.015801000000003</v>
      </c>
      <c r="E48" s="25">
        <v>16.478555</v>
      </c>
      <c r="F48" s="25">
        <v>6.7720089999999997</v>
      </c>
      <c r="G48" s="25">
        <v>4.2889390000000001</v>
      </c>
      <c r="H48" s="25">
        <v>6.3205419999999997</v>
      </c>
      <c r="I48" s="25">
        <v>2.7088040000000002</v>
      </c>
      <c r="J48" s="25">
        <v>2.6009280000000001</v>
      </c>
    </row>
    <row r="49" spans="1:10">
      <c r="A49" s="23" t="s">
        <v>162</v>
      </c>
      <c r="B49" s="24">
        <v>1237</v>
      </c>
      <c r="C49" s="25">
        <v>16.572351999999999</v>
      </c>
      <c r="D49" s="25">
        <v>52.303961000000001</v>
      </c>
      <c r="E49" s="25">
        <v>16.087308</v>
      </c>
      <c r="F49" s="25">
        <v>5.5780110000000001</v>
      </c>
      <c r="G49" s="25">
        <v>3.395311</v>
      </c>
      <c r="H49" s="25">
        <v>3.395311</v>
      </c>
      <c r="I49" s="25">
        <v>2.667745</v>
      </c>
      <c r="J49" s="25">
        <v>2.3646180000000001</v>
      </c>
    </row>
    <row r="50" spans="1:10">
      <c r="A50" s="23" t="s">
        <v>152</v>
      </c>
      <c r="B50" s="24">
        <v>81</v>
      </c>
      <c r="C50" s="25">
        <v>32.098765</v>
      </c>
      <c r="D50" s="25">
        <v>39.506172999999997</v>
      </c>
      <c r="E50" s="25">
        <v>13.580247</v>
      </c>
      <c r="F50" s="25">
        <v>4.9382720000000004</v>
      </c>
      <c r="G50" s="25">
        <v>3.7037040000000001</v>
      </c>
      <c r="H50" s="25">
        <v>1.2345680000000001</v>
      </c>
      <c r="I50" s="25">
        <v>4.9382720000000004</v>
      </c>
      <c r="J50" s="25">
        <v>2.077922</v>
      </c>
    </row>
    <row r="51" spans="1:10">
      <c r="A51" s="23" t="s">
        <v>163</v>
      </c>
      <c r="B51" s="24">
        <v>67</v>
      </c>
      <c r="C51" s="25">
        <v>28.358208999999999</v>
      </c>
      <c r="D51" s="25">
        <v>37.313433000000003</v>
      </c>
      <c r="E51" s="25">
        <v>14.925373</v>
      </c>
      <c r="F51" s="25">
        <v>11.940299</v>
      </c>
      <c r="G51" s="25">
        <v>1.492537</v>
      </c>
      <c r="H51" s="25">
        <v>2.9850750000000001</v>
      </c>
      <c r="I51" s="25">
        <v>2.9850750000000001</v>
      </c>
      <c r="J51" s="25">
        <v>2.276923</v>
      </c>
    </row>
    <row r="52" spans="1:10">
      <c r="A52" s="23" t="s">
        <v>128</v>
      </c>
      <c r="B52" s="24">
        <v>52</v>
      </c>
      <c r="C52" s="25">
        <v>23.076923000000001</v>
      </c>
      <c r="D52" s="25">
        <v>42.307692000000003</v>
      </c>
      <c r="E52" s="25">
        <v>25</v>
      </c>
      <c r="F52" s="25">
        <v>3.8461539999999999</v>
      </c>
      <c r="G52" s="25">
        <v>3.8461539999999999</v>
      </c>
      <c r="H52" s="25">
        <v>0</v>
      </c>
      <c r="I52" s="25">
        <v>1.9230769999999999</v>
      </c>
      <c r="J52" s="25">
        <v>2.2156859999999998</v>
      </c>
    </row>
    <row r="53" spans="1:10">
      <c r="A53" s="8" t="s">
        <v>164</v>
      </c>
      <c r="B53" s="8"/>
      <c r="C53" s="8"/>
      <c r="D53" s="8"/>
      <c r="E53" s="8"/>
      <c r="F53" s="8"/>
      <c r="G53" s="8"/>
      <c r="H53" s="8"/>
      <c r="I53" s="8"/>
      <c r="J53" s="8"/>
    </row>
    <row r="54" spans="1:10">
      <c r="A54" s="23" t="s">
        <v>165</v>
      </c>
      <c r="B54" s="24">
        <v>209</v>
      </c>
      <c r="C54" s="25">
        <v>17.224879999999999</v>
      </c>
      <c r="D54" s="25">
        <v>48.325358999999999</v>
      </c>
      <c r="E54" s="25">
        <v>16.267942999999999</v>
      </c>
      <c r="F54" s="25">
        <v>5.7416270000000003</v>
      </c>
      <c r="G54" s="25">
        <v>3.8277510000000001</v>
      </c>
      <c r="H54" s="25">
        <v>6.6985650000000003</v>
      </c>
      <c r="I54" s="25">
        <v>1.9138759999999999</v>
      </c>
      <c r="J54" s="25">
        <v>2.5219510000000001</v>
      </c>
    </row>
    <row r="55" spans="1:10">
      <c r="A55" s="23" t="s">
        <v>166</v>
      </c>
      <c r="B55" s="24">
        <v>1043</v>
      </c>
      <c r="C55" s="25">
        <v>16.682645999999998</v>
      </c>
      <c r="D55" s="25">
        <v>52.636625000000002</v>
      </c>
      <c r="E55" s="25">
        <v>14.477468999999999</v>
      </c>
      <c r="F55" s="25">
        <v>7.094919</v>
      </c>
      <c r="G55" s="25">
        <v>2.9721959999999998</v>
      </c>
      <c r="H55" s="25">
        <v>2.9721959999999998</v>
      </c>
      <c r="I55" s="25">
        <v>3.1639499999999998</v>
      </c>
      <c r="J55" s="25">
        <v>2.3485149999999999</v>
      </c>
    </row>
    <row r="56" spans="1:10">
      <c r="A56" s="23" t="s">
        <v>167</v>
      </c>
      <c r="B56" s="24">
        <v>963</v>
      </c>
      <c r="C56" s="25">
        <v>22.014538000000002</v>
      </c>
      <c r="D56" s="25">
        <v>48.390447000000002</v>
      </c>
      <c r="E56" s="25">
        <v>15.784008</v>
      </c>
      <c r="F56" s="25">
        <v>4.8805820000000004</v>
      </c>
      <c r="G56" s="25">
        <v>4.0498440000000002</v>
      </c>
      <c r="H56" s="25">
        <v>2.6998959999999999</v>
      </c>
      <c r="I56" s="25">
        <v>2.180685</v>
      </c>
      <c r="J56" s="25">
        <v>2.2845010000000001</v>
      </c>
    </row>
    <row r="57" spans="1:10">
      <c r="A57" s="23" t="s">
        <v>168</v>
      </c>
      <c r="B57" s="24">
        <v>338</v>
      </c>
      <c r="C57" s="25">
        <v>23.372781</v>
      </c>
      <c r="D57" s="25">
        <v>47.337277999999998</v>
      </c>
      <c r="E57" s="25">
        <v>17.159763000000002</v>
      </c>
      <c r="F57" s="25">
        <v>3.2544379999999999</v>
      </c>
      <c r="G57" s="25">
        <v>1.47929</v>
      </c>
      <c r="H57" s="25">
        <v>2.95858</v>
      </c>
      <c r="I57" s="25">
        <v>4.4378700000000002</v>
      </c>
      <c r="J57" s="25">
        <v>2.1826629999999998</v>
      </c>
    </row>
    <row r="58" spans="1:10">
      <c r="A58" s="23" t="s">
        <v>169</v>
      </c>
      <c r="B58" s="24">
        <v>94</v>
      </c>
      <c r="C58" s="25">
        <v>30.851064000000001</v>
      </c>
      <c r="D58" s="25">
        <v>40.425531999999997</v>
      </c>
      <c r="E58" s="25">
        <v>9.5744679999999995</v>
      </c>
      <c r="F58" s="25">
        <v>7.446809</v>
      </c>
      <c r="G58" s="25">
        <v>4.2553190000000001</v>
      </c>
      <c r="H58" s="25">
        <v>3.1914889999999998</v>
      </c>
      <c r="I58" s="25">
        <v>4.2553190000000001</v>
      </c>
      <c r="J58" s="25">
        <v>2.3333330000000001</v>
      </c>
    </row>
    <row r="59" spans="1:10">
      <c r="A59" s="23" t="s">
        <v>128</v>
      </c>
      <c r="B59" s="24">
        <v>30</v>
      </c>
      <c r="C59" s="25">
        <v>23.333333</v>
      </c>
      <c r="D59" s="25">
        <v>50</v>
      </c>
      <c r="E59" s="25">
        <v>6.6666670000000003</v>
      </c>
      <c r="F59" s="25">
        <v>3.3333330000000001</v>
      </c>
      <c r="G59" s="25">
        <v>3.3333330000000001</v>
      </c>
      <c r="H59" s="25">
        <v>0</v>
      </c>
      <c r="I59" s="25">
        <v>13.333333</v>
      </c>
      <c r="J59" s="25">
        <v>2</v>
      </c>
    </row>
    <row r="60" spans="1:10">
      <c r="A60" s="8" t="s">
        <v>170</v>
      </c>
      <c r="B60" s="8"/>
      <c r="C60" s="8"/>
      <c r="D60" s="8"/>
      <c r="E60" s="8"/>
      <c r="F60" s="8"/>
      <c r="G60" s="8"/>
      <c r="H60" s="8"/>
      <c r="I60" s="8"/>
      <c r="J60" s="8"/>
    </row>
    <row r="61" spans="1:10">
      <c r="A61" s="23" t="s">
        <v>171</v>
      </c>
      <c r="B61" s="24">
        <v>386</v>
      </c>
      <c r="C61" s="25">
        <v>35.751294999999999</v>
      </c>
      <c r="D61" s="25">
        <v>46.113990000000001</v>
      </c>
      <c r="E61" s="25">
        <v>8.5492229999999996</v>
      </c>
      <c r="F61" s="25">
        <v>3.3678759999999999</v>
      </c>
      <c r="G61" s="25">
        <v>2.3316059999999998</v>
      </c>
      <c r="H61" s="25">
        <v>1.5544039999999999</v>
      </c>
      <c r="I61" s="25">
        <v>2.3316059999999998</v>
      </c>
      <c r="J61" s="25">
        <v>1.9336869999999999</v>
      </c>
    </row>
    <row r="62" spans="1:10">
      <c r="A62" s="23" t="s">
        <v>172</v>
      </c>
      <c r="B62" s="24">
        <v>919</v>
      </c>
      <c r="C62" s="25">
        <v>27.856366000000001</v>
      </c>
      <c r="D62" s="25">
        <v>49.075082000000002</v>
      </c>
      <c r="E62" s="25">
        <v>13.057670999999999</v>
      </c>
      <c r="F62" s="25">
        <v>3.6996739999999999</v>
      </c>
      <c r="G62" s="25">
        <v>2.2850920000000001</v>
      </c>
      <c r="H62" s="25">
        <v>1.3057669999999999</v>
      </c>
      <c r="I62" s="25">
        <v>2.720348</v>
      </c>
      <c r="J62" s="25">
        <v>2.0503360000000002</v>
      </c>
    </row>
    <row r="63" spans="1:10">
      <c r="A63" s="23" t="s">
        <v>173</v>
      </c>
      <c r="B63" s="24">
        <v>978</v>
      </c>
      <c r="C63" s="25">
        <v>11.451943</v>
      </c>
      <c r="D63" s="25">
        <v>51.124744</v>
      </c>
      <c r="E63" s="25">
        <v>18.813905999999999</v>
      </c>
      <c r="F63" s="25">
        <v>7.7709609999999998</v>
      </c>
      <c r="G63" s="25">
        <v>3.7832309999999998</v>
      </c>
      <c r="H63" s="25">
        <v>3.98773</v>
      </c>
      <c r="I63" s="25">
        <v>3.067485</v>
      </c>
      <c r="J63" s="25">
        <v>2.5348099999999998</v>
      </c>
    </row>
    <row r="64" spans="1:10">
      <c r="A64" s="23" t="s">
        <v>174</v>
      </c>
      <c r="B64" s="24">
        <v>347</v>
      </c>
      <c r="C64" s="25">
        <v>6.6282420000000002</v>
      </c>
      <c r="D64" s="25">
        <v>49.567723000000001</v>
      </c>
      <c r="E64" s="25">
        <v>18.731988000000001</v>
      </c>
      <c r="F64" s="25">
        <v>8.0691640000000007</v>
      </c>
      <c r="G64" s="25">
        <v>5.7636890000000003</v>
      </c>
      <c r="H64" s="25">
        <v>7.7809799999999996</v>
      </c>
      <c r="I64" s="25">
        <v>3.4582130000000002</v>
      </c>
      <c r="J64" s="25">
        <v>2.8597009999999998</v>
      </c>
    </row>
    <row r="65" spans="1:10">
      <c r="A65" s="23" t="s">
        <v>128</v>
      </c>
      <c r="B65" s="24">
        <v>47</v>
      </c>
      <c r="C65" s="25">
        <v>17.021277000000001</v>
      </c>
      <c r="D65" s="25">
        <v>59.574468000000003</v>
      </c>
      <c r="E65" s="25">
        <v>8.5106380000000001</v>
      </c>
      <c r="F65" s="25">
        <v>2.1276600000000001</v>
      </c>
      <c r="G65" s="25">
        <v>2.1276600000000001</v>
      </c>
      <c r="H65" s="25">
        <v>0</v>
      </c>
      <c r="I65" s="25">
        <v>10.638298000000001</v>
      </c>
      <c r="J65" s="25">
        <v>2.0238100000000001</v>
      </c>
    </row>
    <row r="66" spans="1:10">
      <c r="A66" s="8" t="s">
        <v>175</v>
      </c>
      <c r="B66" s="8"/>
      <c r="C66" s="8"/>
      <c r="D66" s="8"/>
      <c r="E66" s="8"/>
      <c r="F66" s="8"/>
      <c r="G66" s="8"/>
      <c r="H66" s="8"/>
      <c r="I66" s="8"/>
      <c r="J66" s="8"/>
    </row>
    <row r="67" spans="1:10">
      <c r="A67" s="23" t="s">
        <v>176</v>
      </c>
      <c r="B67" s="24">
        <v>425</v>
      </c>
      <c r="C67" s="25">
        <v>17.882352999999998</v>
      </c>
      <c r="D67" s="25">
        <v>49.647058999999999</v>
      </c>
      <c r="E67" s="25">
        <v>18.352941000000001</v>
      </c>
      <c r="F67" s="25">
        <v>4.9411759999999996</v>
      </c>
      <c r="G67" s="25">
        <v>3.7647059999999999</v>
      </c>
      <c r="H67" s="25">
        <v>3.7647059999999999</v>
      </c>
      <c r="I67" s="25">
        <v>1.6470590000000001</v>
      </c>
      <c r="J67" s="25">
        <v>2.392344</v>
      </c>
    </row>
    <row r="68" spans="1:10">
      <c r="A68" s="23" t="s">
        <v>177</v>
      </c>
      <c r="B68" s="24">
        <v>811</v>
      </c>
      <c r="C68" s="25">
        <v>17.879162000000001</v>
      </c>
      <c r="D68" s="25">
        <v>53.020961999999997</v>
      </c>
      <c r="E68" s="25">
        <v>14.303329</v>
      </c>
      <c r="F68" s="25">
        <v>5.1787919999999996</v>
      </c>
      <c r="G68" s="25">
        <v>3.822441</v>
      </c>
      <c r="H68" s="25">
        <v>2.9593090000000002</v>
      </c>
      <c r="I68" s="25">
        <v>2.8360050000000001</v>
      </c>
      <c r="J68" s="25">
        <v>2.3159900000000002</v>
      </c>
    </row>
    <row r="69" spans="1:10">
      <c r="A69" s="23" t="s">
        <v>178</v>
      </c>
      <c r="B69" s="24">
        <v>207</v>
      </c>
      <c r="C69" s="25">
        <v>12.077294999999999</v>
      </c>
      <c r="D69" s="25">
        <v>48.309179</v>
      </c>
      <c r="E69" s="25">
        <v>16.425121000000001</v>
      </c>
      <c r="F69" s="25">
        <v>6.2801929999999997</v>
      </c>
      <c r="G69" s="25">
        <v>7.2463769999999998</v>
      </c>
      <c r="H69" s="25">
        <v>5.7971009999999996</v>
      </c>
      <c r="I69" s="25">
        <v>3.8647339999999999</v>
      </c>
      <c r="J69" s="25">
        <v>2.6633170000000002</v>
      </c>
    </row>
    <row r="70" spans="1:10">
      <c r="A70" s="23" t="s">
        <v>179</v>
      </c>
      <c r="B70" s="24">
        <v>154</v>
      </c>
      <c r="C70" s="25">
        <v>10.389609999999999</v>
      </c>
      <c r="D70" s="25">
        <v>53.246752999999998</v>
      </c>
      <c r="E70" s="25">
        <v>19.480519000000001</v>
      </c>
      <c r="F70" s="25">
        <v>7.1428570000000002</v>
      </c>
      <c r="G70" s="25">
        <v>3.8961039999999998</v>
      </c>
      <c r="H70" s="25">
        <v>3.8961039999999998</v>
      </c>
      <c r="I70" s="25">
        <v>1.9480519999999999</v>
      </c>
      <c r="J70" s="25">
        <v>2.529801</v>
      </c>
    </row>
    <row r="71" spans="1:10">
      <c r="A71" s="23" t="s">
        <v>180</v>
      </c>
      <c r="B71" s="24">
        <v>318</v>
      </c>
      <c r="C71" s="25">
        <v>11.320755</v>
      </c>
      <c r="D71" s="25">
        <v>49.371068999999999</v>
      </c>
      <c r="E71" s="25">
        <v>19.811321</v>
      </c>
      <c r="F71" s="25">
        <v>9.4339619999999993</v>
      </c>
      <c r="G71" s="25">
        <v>4.7169809999999996</v>
      </c>
      <c r="H71" s="25">
        <v>3.7735850000000002</v>
      </c>
      <c r="I71" s="25">
        <v>1.572327</v>
      </c>
      <c r="J71" s="25">
        <v>2.594249</v>
      </c>
    </row>
    <row r="72" spans="1:10">
      <c r="A72" s="23" t="s">
        <v>181</v>
      </c>
      <c r="B72" s="24">
        <v>203</v>
      </c>
      <c r="C72" s="25">
        <v>10.837438000000001</v>
      </c>
      <c r="D72" s="25">
        <v>55.665025</v>
      </c>
      <c r="E72" s="25">
        <v>17.241378999999998</v>
      </c>
      <c r="F72" s="25">
        <v>5.4187190000000003</v>
      </c>
      <c r="G72" s="25">
        <v>3.4482759999999999</v>
      </c>
      <c r="H72" s="25">
        <v>4.9261080000000002</v>
      </c>
      <c r="I72" s="25">
        <v>2.4630540000000001</v>
      </c>
      <c r="J72" s="25">
        <v>2.4898989999999999</v>
      </c>
    </row>
    <row r="73" spans="1:10">
      <c r="A73" s="23" t="s">
        <v>182</v>
      </c>
      <c r="B73" s="24">
        <v>79</v>
      </c>
      <c r="C73" s="25">
        <v>17.721519000000001</v>
      </c>
      <c r="D73" s="25">
        <v>44.303797000000003</v>
      </c>
      <c r="E73" s="25">
        <v>17.721519000000001</v>
      </c>
      <c r="F73" s="25">
        <v>10.126582000000001</v>
      </c>
      <c r="G73" s="25">
        <v>3.7974679999999998</v>
      </c>
      <c r="H73" s="25">
        <v>6.3291139999999997</v>
      </c>
      <c r="I73" s="25">
        <v>0</v>
      </c>
      <c r="J73" s="25">
        <v>2.7215189999999998</v>
      </c>
    </row>
    <row r="74" spans="1:10">
      <c r="A74" s="23" t="s">
        <v>183</v>
      </c>
      <c r="B74" s="24">
        <v>68</v>
      </c>
      <c r="C74" s="25">
        <v>8.8235290000000006</v>
      </c>
      <c r="D74" s="25">
        <v>42.647058999999999</v>
      </c>
      <c r="E74" s="25">
        <v>22.058824000000001</v>
      </c>
      <c r="F74" s="25">
        <v>7.3529410000000004</v>
      </c>
      <c r="G74" s="25">
        <v>5.8823530000000002</v>
      </c>
      <c r="H74" s="25">
        <v>10.294117999999999</v>
      </c>
      <c r="I74" s="25">
        <v>2.941176</v>
      </c>
      <c r="J74" s="25">
        <v>2.924242</v>
      </c>
    </row>
    <row r="75" spans="1:10">
      <c r="A75" s="23" t="s">
        <v>184</v>
      </c>
      <c r="B75" s="24">
        <v>586</v>
      </c>
      <c r="C75" s="25">
        <v>12.798635000000001</v>
      </c>
      <c r="D75" s="25">
        <v>49.829352</v>
      </c>
      <c r="E75" s="25">
        <v>16.894197999999999</v>
      </c>
      <c r="F75" s="25">
        <v>7.6791809999999998</v>
      </c>
      <c r="G75" s="25">
        <v>4.4368600000000002</v>
      </c>
      <c r="H75" s="25">
        <v>4.9488050000000001</v>
      </c>
      <c r="I75" s="25">
        <v>3.4129689999999999</v>
      </c>
      <c r="J75" s="25">
        <v>2.568905</v>
      </c>
    </row>
    <row r="76" spans="1:10">
      <c r="A76" s="23" t="s">
        <v>185</v>
      </c>
      <c r="B76" s="24">
        <v>276</v>
      </c>
      <c r="C76" s="25">
        <v>13.405797</v>
      </c>
      <c r="D76" s="25">
        <v>49.275362000000001</v>
      </c>
      <c r="E76" s="25">
        <v>17.753623000000001</v>
      </c>
      <c r="F76" s="25">
        <v>7.2463769999999998</v>
      </c>
      <c r="G76" s="25">
        <v>4.7101449999999998</v>
      </c>
      <c r="H76" s="25">
        <v>5.4347830000000004</v>
      </c>
      <c r="I76" s="25">
        <v>2.1739130000000002</v>
      </c>
      <c r="J76" s="25">
        <v>2.574074</v>
      </c>
    </row>
    <row r="77" spans="1:10">
      <c r="A77" s="23" t="s">
        <v>152</v>
      </c>
      <c r="B77" s="24">
        <v>197</v>
      </c>
      <c r="C77" s="25">
        <v>24.873096</v>
      </c>
      <c r="D77" s="25">
        <v>49.238579000000001</v>
      </c>
      <c r="E77" s="25">
        <v>12.182741</v>
      </c>
      <c r="F77" s="25">
        <v>6.5989849999999999</v>
      </c>
      <c r="G77" s="25">
        <v>2.538071</v>
      </c>
      <c r="H77" s="25">
        <v>2.0304570000000002</v>
      </c>
      <c r="I77" s="25">
        <v>2.538071</v>
      </c>
      <c r="J77" s="25">
        <v>2.1666669999999999</v>
      </c>
    </row>
    <row r="78" spans="1:10">
      <c r="A78" s="23" t="s">
        <v>186</v>
      </c>
      <c r="B78" s="24">
        <v>944</v>
      </c>
      <c r="C78" s="25">
        <v>24.788136000000002</v>
      </c>
      <c r="D78" s="25">
        <v>46.822034000000002</v>
      </c>
      <c r="E78" s="25">
        <v>15.360169000000001</v>
      </c>
      <c r="F78" s="25">
        <v>5.1906780000000001</v>
      </c>
      <c r="G78" s="25">
        <v>2.542373</v>
      </c>
      <c r="H78" s="25">
        <v>2.2245759999999999</v>
      </c>
      <c r="I78" s="25">
        <v>3.0720339999999999</v>
      </c>
      <c r="J78" s="25">
        <v>2.1879780000000002</v>
      </c>
    </row>
    <row r="79" spans="1:10">
      <c r="A79" s="23" t="s">
        <v>128</v>
      </c>
      <c r="B79" s="24">
        <v>41</v>
      </c>
      <c r="C79" s="25">
        <v>26.829267999999999</v>
      </c>
      <c r="D79" s="25">
        <v>41.463414999999998</v>
      </c>
      <c r="E79" s="25">
        <v>14.634145999999999</v>
      </c>
      <c r="F79" s="25">
        <v>7.3170729999999997</v>
      </c>
      <c r="G79" s="25">
        <v>2.4390239999999999</v>
      </c>
      <c r="H79" s="25">
        <v>2.4390239999999999</v>
      </c>
      <c r="I79" s="25">
        <v>4.8780489999999999</v>
      </c>
      <c r="J79" s="25">
        <v>2.230769</v>
      </c>
    </row>
    <row r="80" spans="1:10">
      <c r="A80" s="8" t="s">
        <v>187</v>
      </c>
      <c r="B80" s="8"/>
      <c r="C80" s="8"/>
      <c r="D80" s="8"/>
      <c r="E80" s="8"/>
      <c r="F80" s="8"/>
      <c r="G80" s="8"/>
      <c r="H80" s="8"/>
      <c r="I80" s="8"/>
      <c r="J80" s="8"/>
    </row>
    <row r="81" spans="1:10">
      <c r="A81" s="23" t="s">
        <v>188</v>
      </c>
      <c r="B81" s="24">
        <v>2041</v>
      </c>
      <c r="C81" s="25">
        <v>14.306711999999999</v>
      </c>
      <c r="D81" s="25">
        <v>51.690348</v>
      </c>
      <c r="E81" s="25">
        <v>16.903479000000001</v>
      </c>
      <c r="F81" s="25">
        <v>6.2714359999999996</v>
      </c>
      <c r="G81" s="25">
        <v>3.9686430000000001</v>
      </c>
      <c r="H81" s="25">
        <v>3.9686430000000001</v>
      </c>
      <c r="I81" s="25">
        <v>2.8907400000000001</v>
      </c>
      <c r="J81" s="25">
        <v>2.4571139999999998</v>
      </c>
    </row>
    <row r="82" spans="1:10">
      <c r="A82" s="23" t="s">
        <v>189</v>
      </c>
      <c r="B82" s="24">
        <v>221</v>
      </c>
      <c r="C82" s="25">
        <v>26.696833000000002</v>
      </c>
      <c r="D82" s="25">
        <v>52.036199000000003</v>
      </c>
      <c r="E82" s="25">
        <v>15.384615</v>
      </c>
      <c r="F82" s="25">
        <v>4.0723979999999997</v>
      </c>
      <c r="G82" s="25">
        <v>0</v>
      </c>
      <c r="H82" s="25">
        <v>0.45248899999999997</v>
      </c>
      <c r="I82" s="25">
        <v>1.3574660000000001</v>
      </c>
      <c r="J82" s="25">
        <v>1.990826</v>
      </c>
    </row>
    <row r="83" spans="1:10">
      <c r="A83" s="23" t="s">
        <v>190</v>
      </c>
      <c r="B83" s="24">
        <v>64</v>
      </c>
      <c r="C83" s="25">
        <v>32.8125</v>
      </c>
      <c r="D83" s="25">
        <v>43.75</v>
      </c>
      <c r="E83" s="25">
        <v>6.25</v>
      </c>
      <c r="F83" s="25">
        <v>7.8125</v>
      </c>
      <c r="G83" s="25">
        <v>3.125</v>
      </c>
      <c r="H83" s="25">
        <v>0</v>
      </c>
      <c r="I83" s="25">
        <v>6.25</v>
      </c>
      <c r="J83" s="25">
        <v>1.983333</v>
      </c>
    </row>
    <row r="84" spans="1:10">
      <c r="A84" s="23" t="s">
        <v>191</v>
      </c>
      <c r="B84" s="24">
        <v>158</v>
      </c>
      <c r="C84" s="25">
        <v>51.265822999999997</v>
      </c>
      <c r="D84" s="25">
        <v>37.974684000000003</v>
      </c>
      <c r="E84" s="25">
        <v>5.0632910000000004</v>
      </c>
      <c r="F84" s="25">
        <v>3.1645569999999998</v>
      </c>
      <c r="G84" s="25">
        <v>0.632911</v>
      </c>
      <c r="H84" s="25">
        <v>0</v>
      </c>
      <c r="I84" s="25">
        <v>1.8987339999999999</v>
      </c>
      <c r="J84" s="25">
        <v>1.612903</v>
      </c>
    </row>
    <row r="85" spans="1:10">
      <c r="A85" s="23" t="s">
        <v>192</v>
      </c>
      <c r="B85" s="24">
        <v>120</v>
      </c>
      <c r="C85" s="25">
        <v>50</v>
      </c>
      <c r="D85" s="25">
        <v>42.5</v>
      </c>
      <c r="E85" s="25">
        <v>5</v>
      </c>
      <c r="F85" s="25">
        <v>0.83333299999999999</v>
      </c>
      <c r="G85" s="25">
        <v>0</v>
      </c>
      <c r="H85" s="25">
        <v>0</v>
      </c>
      <c r="I85" s="25">
        <v>1.6666669999999999</v>
      </c>
      <c r="J85" s="25">
        <v>1.5593220000000001</v>
      </c>
    </row>
    <row r="86" spans="1:10">
      <c r="A86" s="23" t="s">
        <v>193</v>
      </c>
      <c r="B86" s="24">
        <v>10</v>
      </c>
      <c r="C86" s="25">
        <v>70</v>
      </c>
      <c r="D86" s="25">
        <v>10</v>
      </c>
      <c r="E86" s="25">
        <v>0</v>
      </c>
      <c r="F86" s="25">
        <v>0</v>
      </c>
      <c r="G86" s="25">
        <v>0</v>
      </c>
      <c r="H86" s="25">
        <v>0</v>
      </c>
      <c r="I86" s="25">
        <v>20</v>
      </c>
      <c r="J86" s="25">
        <v>1.125</v>
      </c>
    </row>
    <row r="87" spans="1:10">
      <c r="A87" s="23" t="s">
        <v>152</v>
      </c>
      <c r="B87" s="24">
        <v>39</v>
      </c>
      <c r="C87" s="25">
        <v>33.333333000000003</v>
      </c>
      <c r="D87" s="25">
        <v>23.076923000000001</v>
      </c>
      <c r="E87" s="25">
        <v>12.820513</v>
      </c>
      <c r="F87" s="25">
        <v>5.1282050000000003</v>
      </c>
      <c r="G87" s="25">
        <v>7.6923079999999997</v>
      </c>
      <c r="H87" s="25">
        <v>5.1282050000000003</v>
      </c>
      <c r="I87" s="25">
        <v>12.820513</v>
      </c>
      <c r="J87" s="25">
        <v>2.7352940000000001</v>
      </c>
    </row>
    <row r="88" spans="1:10">
      <c r="A88" s="23" t="s">
        <v>128</v>
      </c>
      <c r="B88" s="24">
        <v>24</v>
      </c>
      <c r="C88" s="25">
        <v>16.666667</v>
      </c>
      <c r="D88" s="25">
        <v>41.666666999999997</v>
      </c>
      <c r="E88" s="25">
        <v>16.666667</v>
      </c>
      <c r="F88" s="25">
        <v>8.3333329999999997</v>
      </c>
      <c r="G88" s="25">
        <v>4.1666670000000003</v>
      </c>
      <c r="H88" s="25">
        <v>0</v>
      </c>
      <c r="I88" s="25">
        <v>12.5</v>
      </c>
      <c r="J88" s="25">
        <v>2.3333330000000001</v>
      </c>
    </row>
    <row r="89" spans="1:10">
      <c r="A89" s="8" t="s">
        <v>194</v>
      </c>
      <c r="B89" s="8"/>
      <c r="C89" s="8"/>
      <c r="D89" s="8"/>
      <c r="E89" s="8"/>
      <c r="F89" s="8"/>
      <c r="G89" s="8"/>
      <c r="H89" s="8"/>
      <c r="I89" s="8"/>
      <c r="J89" s="8"/>
    </row>
    <row r="90" spans="1:10">
      <c r="A90" s="23" t="s">
        <v>195</v>
      </c>
      <c r="B90" s="24">
        <v>1341</v>
      </c>
      <c r="C90" s="25">
        <v>20.357942000000001</v>
      </c>
      <c r="D90" s="25">
        <v>49.589858</v>
      </c>
      <c r="E90" s="25">
        <v>16.107382999999999</v>
      </c>
      <c r="F90" s="25">
        <v>5.070843</v>
      </c>
      <c r="G90" s="25">
        <v>3.05742</v>
      </c>
      <c r="H90" s="25">
        <v>3.05742</v>
      </c>
      <c r="I90" s="25">
        <v>2.7591350000000001</v>
      </c>
      <c r="J90" s="25">
        <v>2.2921779999999998</v>
      </c>
    </row>
    <row r="91" spans="1:10">
      <c r="A91" s="23" t="s">
        <v>196</v>
      </c>
      <c r="B91" s="24">
        <v>523</v>
      </c>
      <c r="C91" s="25">
        <v>21.032505</v>
      </c>
      <c r="D91" s="25">
        <v>46.845123999999998</v>
      </c>
      <c r="E91" s="25">
        <v>18.164435999999998</v>
      </c>
      <c r="F91" s="25">
        <v>4.2065010000000003</v>
      </c>
      <c r="G91" s="25">
        <v>3.8240919999999998</v>
      </c>
      <c r="H91" s="25">
        <v>3.2504780000000002</v>
      </c>
      <c r="I91" s="25">
        <v>2.6768640000000001</v>
      </c>
      <c r="J91" s="25">
        <v>2.320236</v>
      </c>
    </row>
    <row r="92" spans="1:10">
      <c r="A92" s="23" t="s">
        <v>197</v>
      </c>
      <c r="B92" s="24">
        <v>116</v>
      </c>
      <c r="C92" s="25">
        <v>22.413792999999998</v>
      </c>
      <c r="D92" s="25">
        <v>49.137931000000002</v>
      </c>
      <c r="E92" s="25">
        <v>15.517241</v>
      </c>
      <c r="F92" s="25">
        <v>5.1724139999999998</v>
      </c>
      <c r="G92" s="25">
        <v>4.3103449999999999</v>
      </c>
      <c r="H92" s="25">
        <v>0.86206899999999997</v>
      </c>
      <c r="I92" s="25">
        <v>2.5862069999999999</v>
      </c>
      <c r="J92" s="25">
        <v>2.2035399999999998</v>
      </c>
    </row>
    <row r="93" spans="1:10">
      <c r="A93" s="23" t="s">
        <v>198</v>
      </c>
      <c r="B93" s="24">
        <v>25</v>
      </c>
      <c r="C93" s="25">
        <v>16</v>
      </c>
      <c r="D93" s="25">
        <v>56</v>
      </c>
      <c r="E93" s="25">
        <v>24</v>
      </c>
      <c r="F93" s="25">
        <v>0</v>
      </c>
      <c r="G93" s="25">
        <v>0</v>
      </c>
      <c r="H93" s="25">
        <v>4</v>
      </c>
      <c r="I93" s="25">
        <v>0</v>
      </c>
      <c r="J93" s="25">
        <v>2.2400000000000002</v>
      </c>
    </row>
    <row r="94" spans="1:10">
      <c r="A94" s="23" t="s">
        <v>199</v>
      </c>
      <c r="B94" s="24">
        <v>68</v>
      </c>
      <c r="C94" s="25">
        <v>11.764706</v>
      </c>
      <c r="D94" s="25">
        <v>55.882353000000002</v>
      </c>
      <c r="E94" s="25">
        <v>10.294117999999999</v>
      </c>
      <c r="F94" s="25">
        <v>7.3529410000000004</v>
      </c>
      <c r="G94" s="25">
        <v>4.4117649999999999</v>
      </c>
      <c r="H94" s="25">
        <v>5.8823530000000002</v>
      </c>
      <c r="I94" s="25">
        <v>4.4117649999999999</v>
      </c>
      <c r="J94" s="25">
        <v>2.6</v>
      </c>
    </row>
    <row r="95" spans="1:10">
      <c r="A95" s="23" t="s">
        <v>200</v>
      </c>
      <c r="B95" s="24">
        <v>1248</v>
      </c>
      <c r="C95" s="25">
        <v>13.301282</v>
      </c>
      <c r="D95" s="25">
        <v>54.647435999999999</v>
      </c>
      <c r="E95" s="25">
        <v>16.266026</v>
      </c>
      <c r="F95" s="25">
        <v>5.8493589999999998</v>
      </c>
      <c r="G95" s="25">
        <v>3.6858970000000002</v>
      </c>
      <c r="H95" s="25">
        <v>3.605769</v>
      </c>
      <c r="I95" s="25">
        <v>2.644231</v>
      </c>
      <c r="J95" s="25">
        <v>2.4288069999999999</v>
      </c>
    </row>
    <row r="96" spans="1:10">
      <c r="A96" s="23" t="s">
        <v>201</v>
      </c>
      <c r="B96" s="24">
        <v>725</v>
      </c>
      <c r="C96" s="25">
        <v>11.172414</v>
      </c>
      <c r="D96" s="25">
        <v>52.689655000000002</v>
      </c>
      <c r="E96" s="25">
        <v>17.793102999999999</v>
      </c>
      <c r="F96" s="25">
        <v>7.1724139999999998</v>
      </c>
      <c r="G96" s="25">
        <v>4.8275860000000002</v>
      </c>
      <c r="H96" s="25">
        <v>4.4137930000000001</v>
      </c>
      <c r="I96" s="25">
        <v>1.9310339999999999</v>
      </c>
      <c r="J96" s="25">
        <v>2.552743</v>
      </c>
    </row>
    <row r="97" spans="1:10">
      <c r="A97" s="23" t="s">
        <v>202</v>
      </c>
      <c r="B97" s="24">
        <v>550</v>
      </c>
      <c r="C97" s="25">
        <v>29.454545</v>
      </c>
      <c r="D97" s="25">
        <v>45.636364</v>
      </c>
      <c r="E97" s="25">
        <v>14</v>
      </c>
      <c r="F97" s="25">
        <v>4</v>
      </c>
      <c r="G97" s="25">
        <v>2.1818179999999998</v>
      </c>
      <c r="H97" s="25">
        <v>2.1818179999999998</v>
      </c>
      <c r="I97" s="25">
        <v>2.545455</v>
      </c>
      <c r="J97" s="25">
        <v>2.0858210000000001</v>
      </c>
    </row>
    <row r="98" spans="1:10">
      <c r="A98" s="23" t="s">
        <v>203</v>
      </c>
      <c r="B98" s="24">
        <v>563</v>
      </c>
      <c r="C98" s="25">
        <v>23.978686</v>
      </c>
      <c r="D98" s="25">
        <v>47.424512</v>
      </c>
      <c r="E98" s="25">
        <v>17.229130000000001</v>
      </c>
      <c r="F98" s="25">
        <v>6.0390759999999997</v>
      </c>
      <c r="G98" s="25">
        <v>2.1314389999999999</v>
      </c>
      <c r="H98" s="25">
        <v>1.4209590000000001</v>
      </c>
      <c r="I98" s="25">
        <v>1.7761990000000001</v>
      </c>
      <c r="J98" s="25">
        <v>2.1790240000000001</v>
      </c>
    </row>
    <row r="99" spans="1:10">
      <c r="A99" s="23" t="s">
        <v>204</v>
      </c>
      <c r="B99" s="24">
        <v>319</v>
      </c>
      <c r="C99" s="25">
        <v>29.467085000000001</v>
      </c>
      <c r="D99" s="25">
        <v>45.768025000000002</v>
      </c>
      <c r="E99" s="25">
        <v>14.106583000000001</v>
      </c>
      <c r="F99" s="25">
        <v>3.761755</v>
      </c>
      <c r="G99" s="25">
        <v>0.94043900000000002</v>
      </c>
      <c r="H99" s="25">
        <v>2.8213170000000001</v>
      </c>
      <c r="I99" s="25">
        <v>3.1347960000000001</v>
      </c>
      <c r="J99" s="25">
        <v>2.0906150000000001</v>
      </c>
    </row>
    <row r="100" spans="1:10">
      <c r="A100" s="23" t="s">
        <v>205</v>
      </c>
      <c r="B100" s="24">
        <v>6</v>
      </c>
      <c r="C100" s="25">
        <v>16.666667</v>
      </c>
      <c r="D100" s="25">
        <v>50</v>
      </c>
      <c r="E100" s="25">
        <v>33.333333000000003</v>
      </c>
      <c r="F100" s="25">
        <v>0</v>
      </c>
      <c r="G100" s="25">
        <v>0</v>
      </c>
      <c r="H100" s="25">
        <v>0</v>
      </c>
      <c r="I100" s="25">
        <v>0</v>
      </c>
      <c r="J100" s="25">
        <v>2.1666669999999999</v>
      </c>
    </row>
    <row r="101" spans="1:10">
      <c r="A101" s="23" t="s">
        <v>206</v>
      </c>
      <c r="B101" s="24">
        <v>42</v>
      </c>
      <c r="C101" s="25">
        <v>16.666667</v>
      </c>
      <c r="D101" s="25">
        <v>42.857143000000001</v>
      </c>
      <c r="E101" s="25">
        <v>19.047619000000001</v>
      </c>
      <c r="F101" s="25">
        <v>7.1428570000000002</v>
      </c>
      <c r="G101" s="25">
        <v>2.3809520000000002</v>
      </c>
      <c r="H101" s="25">
        <v>2.3809520000000002</v>
      </c>
      <c r="I101" s="25">
        <v>9.5238099999999992</v>
      </c>
      <c r="J101" s="25">
        <v>2.3684210000000001</v>
      </c>
    </row>
    <row r="102" spans="1:10">
      <c r="A102" s="23" t="s">
        <v>152</v>
      </c>
      <c r="B102" s="24">
        <v>39</v>
      </c>
      <c r="C102" s="25">
        <v>28.205127999999998</v>
      </c>
      <c r="D102" s="25">
        <v>23.076923000000001</v>
      </c>
      <c r="E102" s="25">
        <v>25.641026</v>
      </c>
      <c r="F102" s="25">
        <v>5.1282050000000003</v>
      </c>
      <c r="G102" s="25">
        <v>5.1282050000000003</v>
      </c>
      <c r="H102" s="25">
        <v>7.6923079999999997</v>
      </c>
      <c r="I102" s="25">
        <v>5.1282050000000003</v>
      </c>
      <c r="J102" s="25">
        <v>2.9189189999999998</v>
      </c>
    </row>
    <row r="103" spans="1:10">
      <c r="A103" s="23" t="s">
        <v>128</v>
      </c>
      <c r="B103" s="24">
        <v>193</v>
      </c>
      <c r="C103" s="25">
        <v>24.352332000000001</v>
      </c>
      <c r="D103" s="25">
        <v>49.740932999999998</v>
      </c>
      <c r="E103" s="25">
        <v>10.880829</v>
      </c>
      <c r="F103" s="25">
        <v>7.2538859999999996</v>
      </c>
      <c r="G103" s="25">
        <v>1.5544039999999999</v>
      </c>
      <c r="H103" s="25">
        <v>1.5544039999999999</v>
      </c>
      <c r="I103" s="25">
        <v>4.6632119999999997</v>
      </c>
      <c r="J103" s="25">
        <v>2.1358700000000002</v>
      </c>
    </row>
    <row r="104" spans="1:10">
      <c r="A104" s="8" t="s">
        <v>207</v>
      </c>
      <c r="B104" s="8"/>
      <c r="C104" s="8"/>
      <c r="D104" s="8"/>
      <c r="E104" s="8"/>
      <c r="F104" s="8"/>
      <c r="G104" s="8"/>
      <c r="H104" s="8"/>
      <c r="I104" s="8"/>
      <c r="J104" s="8"/>
    </row>
    <row r="105" spans="1:10">
      <c r="A105" s="23" t="s">
        <v>208</v>
      </c>
      <c r="B105" s="24">
        <v>1480</v>
      </c>
      <c r="C105" s="25">
        <v>19.594595000000002</v>
      </c>
      <c r="D105" s="25">
        <v>49.459459000000003</v>
      </c>
      <c r="E105" s="25">
        <v>15.675675999999999</v>
      </c>
      <c r="F105" s="25">
        <v>5.8108110000000002</v>
      </c>
      <c r="G105" s="25">
        <v>3.3108110000000002</v>
      </c>
      <c r="H105" s="25">
        <v>3.2432430000000001</v>
      </c>
      <c r="I105" s="25">
        <v>2.905405</v>
      </c>
      <c r="J105" s="25">
        <v>2.324983</v>
      </c>
    </row>
    <row r="106" spans="1:10">
      <c r="A106" s="23" t="s">
        <v>209</v>
      </c>
      <c r="B106" s="24">
        <v>1280</v>
      </c>
      <c r="C106" s="25">
        <v>16.796875</v>
      </c>
      <c r="D106" s="25">
        <v>51.484375</v>
      </c>
      <c r="E106" s="25">
        <v>15.78125</v>
      </c>
      <c r="F106" s="25">
        <v>6.171875</v>
      </c>
      <c r="G106" s="25">
        <v>3.515625</v>
      </c>
      <c r="H106" s="25">
        <v>3.75</v>
      </c>
      <c r="I106" s="25">
        <v>2.5</v>
      </c>
      <c r="J106" s="25">
        <v>2.395032</v>
      </c>
    </row>
    <row r="107" spans="1:10">
      <c r="A107" s="23" t="s">
        <v>210</v>
      </c>
      <c r="B107" s="24">
        <v>1167</v>
      </c>
      <c r="C107" s="25">
        <v>17.994859000000002</v>
      </c>
      <c r="D107" s="25">
        <v>50.128534999999999</v>
      </c>
      <c r="E107" s="25">
        <v>15.938302999999999</v>
      </c>
      <c r="F107" s="25">
        <v>5.9125959999999997</v>
      </c>
      <c r="G107" s="25">
        <v>3.1705230000000002</v>
      </c>
      <c r="H107" s="25">
        <v>3.4275920000000002</v>
      </c>
      <c r="I107" s="25">
        <v>3.4275920000000002</v>
      </c>
      <c r="J107" s="25">
        <v>2.3558119999999998</v>
      </c>
    </row>
    <row r="108" spans="1:10">
      <c r="A108" s="23" t="s">
        <v>211</v>
      </c>
      <c r="B108" s="24">
        <v>715</v>
      </c>
      <c r="C108" s="25">
        <v>17.062937000000002</v>
      </c>
      <c r="D108" s="25">
        <v>52.587412999999998</v>
      </c>
      <c r="E108" s="25">
        <v>15.524476</v>
      </c>
      <c r="F108" s="25">
        <v>5.3146849999999999</v>
      </c>
      <c r="G108" s="25">
        <v>2.657343</v>
      </c>
      <c r="H108" s="25">
        <v>3.2167829999999999</v>
      </c>
      <c r="I108" s="25">
        <v>3.6363639999999999</v>
      </c>
      <c r="J108" s="25">
        <v>2.322206</v>
      </c>
    </row>
    <row r="109" spans="1:10">
      <c r="A109" s="23" t="s">
        <v>212</v>
      </c>
      <c r="B109" s="24">
        <v>387</v>
      </c>
      <c r="C109" s="25">
        <v>19.896640999999999</v>
      </c>
      <c r="D109" s="25">
        <v>44.961239999999997</v>
      </c>
      <c r="E109" s="25">
        <v>13.953488</v>
      </c>
      <c r="F109" s="25">
        <v>9.0439279999999993</v>
      </c>
      <c r="G109" s="25">
        <v>2.5839789999999998</v>
      </c>
      <c r="H109" s="25">
        <v>4.9095610000000001</v>
      </c>
      <c r="I109" s="25">
        <v>4.6511630000000004</v>
      </c>
      <c r="J109" s="25">
        <v>2.4471539999999998</v>
      </c>
    </row>
    <row r="110" spans="1:10">
      <c r="A110" s="23" t="s">
        <v>213</v>
      </c>
      <c r="B110" s="24">
        <v>404</v>
      </c>
      <c r="C110" s="25">
        <v>30.693069000000001</v>
      </c>
      <c r="D110" s="25">
        <v>46.287129</v>
      </c>
      <c r="E110" s="25">
        <v>11.633663</v>
      </c>
      <c r="F110" s="25">
        <v>3.217822</v>
      </c>
      <c r="G110" s="25">
        <v>2.4752480000000001</v>
      </c>
      <c r="H110" s="25">
        <v>1.2376240000000001</v>
      </c>
      <c r="I110" s="25">
        <v>4.4554460000000002</v>
      </c>
      <c r="J110" s="25">
        <v>2</v>
      </c>
    </row>
    <row r="111" spans="1:10">
      <c r="A111" s="23" t="s">
        <v>214</v>
      </c>
      <c r="B111" s="24">
        <v>595</v>
      </c>
      <c r="C111" s="25">
        <v>16.302520999999999</v>
      </c>
      <c r="D111" s="25">
        <v>53.277310999999997</v>
      </c>
      <c r="E111" s="25">
        <v>15.462185</v>
      </c>
      <c r="F111" s="25">
        <v>5.0420170000000004</v>
      </c>
      <c r="G111" s="25">
        <v>3.1932770000000001</v>
      </c>
      <c r="H111" s="25">
        <v>4.3697480000000004</v>
      </c>
      <c r="I111" s="25">
        <v>2.3529409999999999</v>
      </c>
      <c r="J111" s="25">
        <v>2.3855420000000001</v>
      </c>
    </row>
    <row r="112" spans="1:10">
      <c r="A112" s="23" t="s">
        <v>215</v>
      </c>
      <c r="B112" s="24">
        <v>215</v>
      </c>
      <c r="C112" s="25">
        <v>20</v>
      </c>
      <c r="D112" s="25">
        <v>49.302326000000001</v>
      </c>
      <c r="E112" s="25">
        <v>14.883721</v>
      </c>
      <c r="F112" s="25">
        <v>5.5813949999999997</v>
      </c>
      <c r="G112" s="25">
        <v>4.1860470000000003</v>
      </c>
      <c r="H112" s="25">
        <v>2.3255810000000001</v>
      </c>
      <c r="I112" s="25">
        <v>3.7209300000000001</v>
      </c>
      <c r="J112" s="25">
        <v>2.2995169999999998</v>
      </c>
    </row>
    <row r="113" spans="1:10">
      <c r="A113" s="23" t="s">
        <v>216</v>
      </c>
      <c r="B113" s="24">
        <v>248</v>
      </c>
      <c r="C113" s="25">
        <v>21.370968000000001</v>
      </c>
      <c r="D113" s="25">
        <v>46.370967999999998</v>
      </c>
      <c r="E113" s="25">
        <v>16.532257999999999</v>
      </c>
      <c r="F113" s="25">
        <v>5.6451609999999999</v>
      </c>
      <c r="G113" s="25">
        <v>3.629032</v>
      </c>
      <c r="H113" s="25">
        <v>1.2096769999999999</v>
      </c>
      <c r="I113" s="25">
        <v>5.2419349999999998</v>
      </c>
      <c r="J113" s="25">
        <v>2.2382979999999999</v>
      </c>
    </row>
    <row r="114" spans="1:10">
      <c r="A114" s="23" t="s">
        <v>217</v>
      </c>
      <c r="B114" s="24">
        <v>255</v>
      </c>
      <c r="C114" s="25">
        <v>21.960784</v>
      </c>
      <c r="D114" s="25">
        <v>47.450980000000001</v>
      </c>
      <c r="E114" s="25">
        <v>14.117647</v>
      </c>
      <c r="F114" s="25">
        <v>4.3137249999999998</v>
      </c>
      <c r="G114" s="25">
        <v>3.9215689999999999</v>
      </c>
      <c r="H114" s="25">
        <v>3.9215689999999999</v>
      </c>
      <c r="I114" s="25">
        <v>4.3137249999999998</v>
      </c>
      <c r="J114" s="25">
        <v>2.3073769999999998</v>
      </c>
    </row>
    <row r="115" spans="1:10">
      <c r="A115" s="23" t="s">
        <v>218</v>
      </c>
      <c r="B115" s="24">
        <v>291</v>
      </c>
      <c r="C115" s="25">
        <v>18.556701</v>
      </c>
      <c r="D115" s="25">
        <v>50.859107000000002</v>
      </c>
      <c r="E115" s="25">
        <v>16.494845000000002</v>
      </c>
      <c r="F115" s="25">
        <v>6.1855669999999998</v>
      </c>
      <c r="G115" s="25">
        <v>2.7491409999999998</v>
      </c>
      <c r="H115" s="25">
        <v>2.4054980000000001</v>
      </c>
      <c r="I115" s="25">
        <v>2.7491409999999998</v>
      </c>
      <c r="J115" s="25">
        <v>2.3180209999999999</v>
      </c>
    </row>
    <row r="116" spans="1:10">
      <c r="A116" s="23" t="s">
        <v>219</v>
      </c>
      <c r="B116" s="24">
        <v>338</v>
      </c>
      <c r="C116" s="25">
        <v>15.088756999999999</v>
      </c>
      <c r="D116" s="25">
        <v>51.775148000000002</v>
      </c>
      <c r="E116" s="25">
        <v>15.088756999999999</v>
      </c>
      <c r="F116" s="25">
        <v>4.4378700000000002</v>
      </c>
      <c r="G116" s="25">
        <v>5.0295860000000001</v>
      </c>
      <c r="H116" s="25">
        <v>6.5088759999999999</v>
      </c>
      <c r="I116" s="25">
        <v>2.0710060000000001</v>
      </c>
      <c r="J116" s="25">
        <v>2.5317219999999998</v>
      </c>
    </row>
    <row r="117" spans="1:10">
      <c r="A117" s="23" t="s">
        <v>220</v>
      </c>
      <c r="B117" s="24">
        <v>812</v>
      </c>
      <c r="C117" s="25">
        <v>15.763547000000001</v>
      </c>
      <c r="D117" s="25">
        <v>48.522167000000003</v>
      </c>
      <c r="E117" s="25">
        <v>17.487684999999999</v>
      </c>
      <c r="F117" s="25">
        <v>6.8965519999999998</v>
      </c>
      <c r="G117" s="25">
        <v>3.8177340000000002</v>
      </c>
      <c r="H117" s="25">
        <v>4.6798029999999997</v>
      </c>
      <c r="I117" s="25">
        <v>2.8325119999999999</v>
      </c>
      <c r="J117" s="25">
        <v>2.4854250000000002</v>
      </c>
    </row>
    <row r="118" spans="1:10">
      <c r="A118" s="23" t="s">
        <v>221</v>
      </c>
      <c r="B118" s="24">
        <v>816</v>
      </c>
      <c r="C118" s="25">
        <v>16.421569000000002</v>
      </c>
      <c r="D118" s="25">
        <v>52.205882000000003</v>
      </c>
      <c r="E118" s="25">
        <v>16.666667</v>
      </c>
      <c r="F118" s="25">
        <v>5.3921570000000001</v>
      </c>
      <c r="G118" s="25">
        <v>3.0637249999999998</v>
      </c>
      <c r="H118" s="25">
        <v>4.0441180000000001</v>
      </c>
      <c r="I118" s="25">
        <v>2.2058819999999999</v>
      </c>
      <c r="J118" s="25">
        <v>2.3834590000000002</v>
      </c>
    </row>
    <row r="119" spans="1:10">
      <c r="A119" s="23" t="s">
        <v>152</v>
      </c>
      <c r="B119" s="24">
        <v>69</v>
      </c>
      <c r="C119" s="25">
        <v>21.739129999999999</v>
      </c>
      <c r="D119" s="25">
        <v>47.826087000000001</v>
      </c>
      <c r="E119" s="25">
        <v>18.840579999999999</v>
      </c>
      <c r="F119" s="25">
        <v>4.3478260000000004</v>
      </c>
      <c r="G119" s="25">
        <v>2.8985509999999999</v>
      </c>
      <c r="H119" s="25">
        <v>2.8985509999999999</v>
      </c>
      <c r="I119" s="25">
        <v>1.4492750000000001</v>
      </c>
      <c r="J119" s="25">
        <v>2.2647059999999999</v>
      </c>
    </row>
    <row r="120" spans="1:10">
      <c r="A120" s="23" t="s">
        <v>222</v>
      </c>
      <c r="B120" s="24">
        <v>246</v>
      </c>
      <c r="C120" s="25">
        <v>26.422764000000001</v>
      </c>
      <c r="D120" s="25">
        <v>41.056910999999999</v>
      </c>
      <c r="E120" s="25">
        <v>13.821137999999999</v>
      </c>
      <c r="F120" s="25">
        <v>7.7235769999999997</v>
      </c>
      <c r="G120" s="25">
        <v>3.6585369999999999</v>
      </c>
      <c r="H120" s="25">
        <v>3.252033</v>
      </c>
      <c r="I120" s="25">
        <v>4.0650409999999999</v>
      </c>
      <c r="J120" s="25">
        <v>2.3389829999999998</v>
      </c>
    </row>
    <row r="121" spans="1:10">
      <c r="A121" s="26" t="s">
        <v>128</v>
      </c>
      <c r="B121" s="27">
        <v>47</v>
      </c>
      <c r="C121" s="29">
        <v>36.170212999999997</v>
      </c>
      <c r="D121" s="29">
        <v>40.425531999999997</v>
      </c>
      <c r="E121" s="29">
        <v>10.638298000000001</v>
      </c>
      <c r="F121" s="29">
        <v>2.1276600000000001</v>
      </c>
      <c r="G121" s="29">
        <v>2.1276600000000001</v>
      </c>
      <c r="H121" s="29">
        <v>2.1276600000000001</v>
      </c>
      <c r="I121" s="29">
        <v>6.3829789999999997</v>
      </c>
      <c r="J121" s="29">
        <v>1.931818</v>
      </c>
    </row>
  </sheetData>
  <phoneticPr fontId="2"/>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CFACA-8463-4778-A69D-D7ABBE17C69A}">
  <sheetPr codeName="Sheet58"/>
  <dimension ref="A1:E121"/>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HYPERLINK("#'目次'!B13","[7]")</f>
        <v>[7]</v>
      </c>
      <c r="B2" s="28" t="s">
        <v>565</v>
      </c>
    </row>
    <row r="3" spans="1:5">
      <c r="A3" s="6" t="s">
        <v>114</v>
      </c>
      <c r="B3" s="7" t="s">
        <v>286</v>
      </c>
    </row>
    <row r="4" spans="1:5" s="21" customFormat="1" ht="24">
      <c r="A4" s="19" t="s">
        <v>114</v>
      </c>
      <c r="B4" s="20" t="s">
        <v>118</v>
      </c>
      <c r="C4" s="20" t="s">
        <v>287</v>
      </c>
      <c r="D4" s="20" t="s">
        <v>288</v>
      </c>
      <c r="E4" s="20" t="s">
        <v>128</v>
      </c>
    </row>
    <row r="5" spans="1:5">
      <c r="A5" s="22" t="s">
        <v>121</v>
      </c>
      <c r="B5" s="9">
        <v>2677</v>
      </c>
      <c r="C5" s="14">
        <v>29.435936000000002</v>
      </c>
      <c r="D5" s="14">
        <v>68.135973000000007</v>
      </c>
      <c r="E5" s="14">
        <v>2.4280910000000002</v>
      </c>
    </row>
    <row r="6" spans="1:5">
      <c r="A6" s="8" t="s">
        <v>122</v>
      </c>
      <c r="B6" s="8"/>
      <c r="C6" s="8"/>
      <c r="D6" s="8"/>
      <c r="E6" s="8"/>
    </row>
    <row r="7" spans="1:5">
      <c r="A7" s="23" t="s">
        <v>123</v>
      </c>
      <c r="B7" s="24">
        <v>380</v>
      </c>
      <c r="C7" s="25">
        <v>44.210526000000002</v>
      </c>
      <c r="D7" s="25">
        <v>53.157895000000003</v>
      </c>
      <c r="E7" s="25">
        <v>2.6315789999999999</v>
      </c>
    </row>
    <row r="8" spans="1:5">
      <c r="A8" s="23" t="s">
        <v>124</v>
      </c>
      <c r="B8" s="24">
        <v>489</v>
      </c>
      <c r="C8" s="25">
        <v>38.036810000000003</v>
      </c>
      <c r="D8" s="25">
        <v>58.486708</v>
      </c>
      <c r="E8" s="25">
        <v>3.476483</v>
      </c>
    </row>
    <row r="9" spans="1:5">
      <c r="A9" s="23" t="s">
        <v>125</v>
      </c>
      <c r="B9" s="24">
        <v>1114</v>
      </c>
      <c r="C9" s="25">
        <v>28.994613999999999</v>
      </c>
      <c r="D9" s="25">
        <v>69.299819999999997</v>
      </c>
      <c r="E9" s="25">
        <v>1.7055659999999999</v>
      </c>
    </row>
    <row r="10" spans="1:5">
      <c r="A10" s="23" t="s">
        <v>126</v>
      </c>
      <c r="B10" s="24">
        <v>521</v>
      </c>
      <c r="C10" s="25">
        <v>17.274471999999999</v>
      </c>
      <c r="D10" s="25">
        <v>80.422264999999996</v>
      </c>
      <c r="E10" s="25">
        <v>2.3032629999999998</v>
      </c>
    </row>
    <row r="11" spans="1:5">
      <c r="A11" s="23" t="s">
        <v>127</v>
      </c>
      <c r="B11" s="24">
        <v>129</v>
      </c>
      <c r="C11" s="25">
        <v>7.751938</v>
      </c>
      <c r="D11" s="25">
        <v>88.372093000000007</v>
      </c>
      <c r="E11" s="25">
        <v>3.875969</v>
      </c>
    </row>
    <row r="12" spans="1:5">
      <c r="A12" s="23" t="s">
        <v>128</v>
      </c>
      <c r="B12" s="24">
        <v>44</v>
      </c>
      <c r="C12" s="25">
        <v>25</v>
      </c>
      <c r="D12" s="25">
        <v>70.454544999999996</v>
      </c>
      <c r="E12" s="25">
        <v>4.5454549999999996</v>
      </c>
    </row>
    <row r="13" spans="1:5">
      <c r="A13" s="8" t="s">
        <v>129</v>
      </c>
      <c r="B13" s="8"/>
      <c r="C13" s="8"/>
      <c r="D13" s="8"/>
      <c r="E13" s="8"/>
    </row>
    <row r="14" spans="1:5">
      <c r="A14" s="23" t="s">
        <v>130</v>
      </c>
      <c r="B14" s="24">
        <v>799</v>
      </c>
      <c r="C14" s="25">
        <v>37.546934</v>
      </c>
      <c r="D14" s="25">
        <v>60.075094</v>
      </c>
      <c r="E14" s="25">
        <v>2.3779720000000002</v>
      </c>
    </row>
    <row r="15" spans="1:5">
      <c r="A15" s="23" t="s">
        <v>131</v>
      </c>
      <c r="B15" s="24">
        <v>1245</v>
      </c>
      <c r="C15" s="25">
        <v>29.718876000000002</v>
      </c>
      <c r="D15" s="25">
        <v>67.871486000000004</v>
      </c>
      <c r="E15" s="25">
        <v>2.4096389999999999</v>
      </c>
    </row>
    <row r="16" spans="1:5">
      <c r="A16" s="23" t="s">
        <v>132</v>
      </c>
      <c r="B16" s="24">
        <v>504</v>
      </c>
      <c r="C16" s="25">
        <v>20.039683</v>
      </c>
      <c r="D16" s="25">
        <v>77.579364999999996</v>
      </c>
      <c r="E16" s="25">
        <v>2.3809520000000002</v>
      </c>
    </row>
    <row r="17" spans="1:5">
      <c r="A17" s="23" t="s">
        <v>133</v>
      </c>
      <c r="B17" s="24">
        <v>82</v>
      </c>
      <c r="C17" s="25">
        <v>8.5365850000000005</v>
      </c>
      <c r="D17" s="25">
        <v>86.585365999999993</v>
      </c>
      <c r="E17" s="25">
        <v>4.8780489999999999</v>
      </c>
    </row>
    <row r="18" spans="1:5">
      <c r="A18" s="23" t="s">
        <v>128</v>
      </c>
      <c r="B18" s="24">
        <v>47</v>
      </c>
      <c r="C18" s="25">
        <v>21.276596000000001</v>
      </c>
      <c r="D18" s="25">
        <v>78.723404000000002</v>
      </c>
      <c r="E18" s="25">
        <v>0</v>
      </c>
    </row>
    <row r="19" spans="1:5">
      <c r="A19" s="8" t="s">
        <v>134</v>
      </c>
      <c r="B19" s="8"/>
      <c r="C19" s="8"/>
      <c r="D19" s="8"/>
      <c r="E19" s="8"/>
    </row>
    <row r="20" spans="1:5">
      <c r="A20" s="23" t="s">
        <v>135</v>
      </c>
      <c r="B20" s="24">
        <v>128</v>
      </c>
      <c r="C20" s="25">
        <v>25</v>
      </c>
      <c r="D20" s="25">
        <v>72.65625</v>
      </c>
      <c r="E20" s="25">
        <v>2.34375</v>
      </c>
    </row>
    <row r="21" spans="1:5">
      <c r="A21" s="23" t="s">
        <v>136</v>
      </c>
      <c r="B21" s="24">
        <v>138</v>
      </c>
      <c r="C21" s="25">
        <v>25.362318999999999</v>
      </c>
      <c r="D21" s="25">
        <v>71.739130000000003</v>
      </c>
      <c r="E21" s="25">
        <v>2.8985509999999999</v>
      </c>
    </row>
    <row r="22" spans="1:5">
      <c r="A22" s="23" t="s">
        <v>137</v>
      </c>
      <c r="B22" s="24">
        <v>119</v>
      </c>
      <c r="C22" s="25">
        <v>34.453781999999997</v>
      </c>
      <c r="D22" s="25">
        <v>61.344538</v>
      </c>
      <c r="E22" s="25">
        <v>4.2016809999999998</v>
      </c>
    </row>
    <row r="23" spans="1:5">
      <c r="A23" s="23" t="s">
        <v>138</v>
      </c>
      <c r="B23" s="24">
        <v>142</v>
      </c>
      <c r="C23" s="25">
        <v>30.985914999999999</v>
      </c>
      <c r="D23" s="25">
        <v>66.901408000000004</v>
      </c>
      <c r="E23" s="25">
        <v>2.112676</v>
      </c>
    </row>
    <row r="24" spans="1:5">
      <c r="A24" s="23" t="s">
        <v>139</v>
      </c>
      <c r="B24" s="24">
        <v>170</v>
      </c>
      <c r="C24" s="25">
        <v>30</v>
      </c>
      <c r="D24" s="25">
        <v>69.411765000000003</v>
      </c>
      <c r="E24" s="25">
        <v>0.58823499999999995</v>
      </c>
    </row>
    <row r="25" spans="1:5">
      <c r="A25" s="23" t="s">
        <v>140</v>
      </c>
      <c r="B25" s="24">
        <v>192</v>
      </c>
      <c r="C25" s="25">
        <v>34.895833000000003</v>
      </c>
      <c r="D25" s="25">
        <v>60.9375</v>
      </c>
      <c r="E25" s="25">
        <v>4.1666670000000003</v>
      </c>
    </row>
    <row r="26" spans="1:5">
      <c r="A26" s="23" t="s">
        <v>141</v>
      </c>
      <c r="B26" s="24">
        <v>1405</v>
      </c>
      <c r="C26" s="25">
        <v>26.405694</v>
      </c>
      <c r="D26" s="25">
        <v>71.245552000000004</v>
      </c>
      <c r="E26" s="25">
        <v>2.348754</v>
      </c>
    </row>
    <row r="27" spans="1:5">
      <c r="A27" s="23" t="s">
        <v>142</v>
      </c>
      <c r="B27" s="24">
        <v>343</v>
      </c>
      <c r="C27" s="25">
        <v>39.650145999999999</v>
      </c>
      <c r="D27" s="25">
        <v>58.017493000000002</v>
      </c>
      <c r="E27" s="25">
        <v>2.3323619999999998</v>
      </c>
    </row>
    <row r="28" spans="1:5">
      <c r="A28" s="23" t="s">
        <v>128</v>
      </c>
      <c r="B28" s="24">
        <v>40</v>
      </c>
      <c r="C28" s="25">
        <v>27.5</v>
      </c>
      <c r="D28" s="25">
        <v>72.5</v>
      </c>
      <c r="E28" s="25">
        <v>0</v>
      </c>
    </row>
    <row r="29" spans="1:5">
      <c r="A29" s="8" t="s">
        <v>143</v>
      </c>
      <c r="B29" s="8"/>
      <c r="C29" s="8"/>
      <c r="D29" s="8"/>
      <c r="E29" s="8"/>
    </row>
    <row r="30" spans="1:5">
      <c r="A30" s="23" t="s">
        <v>144</v>
      </c>
      <c r="B30" s="24">
        <v>429</v>
      </c>
      <c r="C30" s="25">
        <v>27.505828000000001</v>
      </c>
      <c r="D30" s="25">
        <v>70.862470999999999</v>
      </c>
      <c r="E30" s="25">
        <v>1.631702</v>
      </c>
    </row>
    <row r="31" spans="1:5">
      <c r="A31" s="23" t="s">
        <v>145</v>
      </c>
      <c r="B31" s="24">
        <v>319</v>
      </c>
      <c r="C31" s="25">
        <v>26.332287999999998</v>
      </c>
      <c r="D31" s="25">
        <v>70.846395000000001</v>
      </c>
      <c r="E31" s="25">
        <v>2.8213170000000001</v>
      </c>
    </row>
    <row r="32" spans="1:5">
      <c r="A32" s="23" t="s">
        <v>146</v>
      </c>
      <c r="B32" s="24">
        <v>504</v>
      </c>
      <c r="C32" s="25">
        <v>29.166667</v>
      </c>
      <c r="D32" s="25">
        <v>68.253968</v>
      </c>
      <c r="E32" s="25">
        <v>2.5793650000000001</v>
      </c>
    </row>
    <row r="33" spans="1:5">
      <c r="A33" s="23" t="s">
        <v>147</v>
      </c>
      <c r="B33" s="24">
        <v>143</v>
      </c>
      <c r="C33" s="25">
        <v>22.377621999999999</v>
      </c>
      <c r="D33" s="25">
        <v>75.524476000000007</v>
      </c>
      <c r="E33" s="25">
        <v>2.0979019999999999</v>
      </c>
    </row>
    <row r="34" spans="1:5">
      <c r="A34" s="23" t="s">
        <v>148</v>
      </c>
      <c r="B34" s="24">
        <v>168</v>
      </c>
      <c r="C34" s="25">
        <v>29.761904999999999</v>
      </c>
      <c r="D34" s="25">
        <v>67.857142999999994</v>
      </c>
      <c r="E34" s="25">
        <v>2.3809520000000002</v>
      </c>
    </row>
    <row r="35" spans="1:5">
      <c r="A35" s="23" t="s">
        <v>149</v>
      </c>
      <c r="B35" s="24">
        <v>1270</v>
      </c>
      <c r="C35" s="25">
        <v>28.897638000000001</v>
      </c>
      <c r="D35" s="25">
        <v>68.976377999999997</v>
      </c>
      <c r="E35" s="25">
        <v>2.1259839999999999</v>
      </c>
    </row>
    <row r="36" spans="1:5">
      <c r="A36" s="23" t="s">
        <v>150</v>
      </c>
      <c r="B36" s="24">
        <v>1642</v>
      </c>
      <c r="C36" s="25">
        <v>28.928135999999999</v>
      </c>
      <c r="D36" s="25">
        <v>68.757613000000006</v>
      </c>
      <c r="E36" s="25">
        <v>2.3142510000000001</v>
      </c>
    </row>
    <row r="37" spans="1:5">
      <c r="A37" s="23" t="s">
        <v>151</v>
      </c>
      <c r="B37" s="24">
        <v>2266</v>
      </c>
      <c r="C37" s="25">
        <v>30.582523999999999</v>
      </c>
      <c r="D37" s="25">
        <v>66.990290999999999</v>
      </c>
      <c r="E37" s="25">
        <v>2.427184</v>
      </c>
    </row>
    <row r="38" spans="1:5">
      <c r="A38" s="23" t="s">
        <v>152</v>
      </c>
      <c r="B38" s="24">
        <v>121</v>
      </c>
      <c r="C38" s="25">
        <v>19.834710999999999</v>
      </c>
      <c r="D38" s="25">
        <v>80.165289000000001</v>
      </c>
      <c r="E38" s="25">
        <v>0</v>
      </c>
    </row>
    <row r="39" spans="1:5">
      <c r="A39" s="23" t="s">
        <v>128</v>
      </c>
      <c r="B39" s="24">
        <v>46</v>
      </c>
      <c r="C39" s="25">
        <v>17.391304000000002</v>
      </c>
      <c r="D39" s="25">
        <v>80.434782999999996</v>
      </c>
      <c r="E39" s="25">
        <v>2.1739130000000002</v>
      </c>
    </row>
    <row r="40" spans="1:5">
      <c r="A40" s="8" t="s">
        <v>153</v>
      </c>
      <c r="B40" s="8"/>
      <c r="C40" s="8"/>
      <c r="D40" s="8"/>
      <c r="E40" s="8"/>
    </row>
    <row r="41" spans="1:5">
      <c r="A41" s="23" t="s">
        <v>154</v>
      </c>
      <c r="B41" s="24">
        <v>1344</v>
      </c>
      <c r="C41" s="25">
        <v>29.464286000000001</v>
      </c>
      <c r="D41" s="25">
        <v>68.229167000000004</v>
      </c>
      <c r="E41" s="25">
        <v>2.3065479999999998</v>
      </c>
    </row>
    <row r="42" spans="1:5">
      <c r="A42" s="23" t="s">
        <v>155</v>
      </c>
      <c r="B42" s="24">
        <v>1107</v>
      </c>
      <c r="C42" s="25">
        <v>26.919602999999999</v>
      </c>
      <c r="D42" s="25">
        <v>70.641373000000002</v>
      </c>
      <c r="E42" s="25">
        <v>2.4390239999999999</v>
      </c>
    </row>
    <row r="43" spans="1:5">
      <c r="A43" s="23" t="s">
        <v>156</v>
      </c>
      <c r="B43" s="24">
        <v>1006</v>
      </c>
      <c r="C43" s="25">
        <v>29.522863000000001</v>
      </c>
      <c r="D43" s="25">
        <v>67.395625999999993</v>
      </c>
      <c r="E43" s="25">
        <v>3.0815109999999999</v>
      </c>
    </row>
    <row r="44" spans="1:5">
      <c r="A44" s="23" t="s">
        <v>157</v>
      </c>
      <c r="B44" s="24">
        <v>541</v>
      </c>
      <c r="C44" s="25">
        <v>26.617374999999999</v>
      </c>
      <c r="D44" s="25">
        <v>70.055453</v>
      </c>
      <c r="E44" s="25">
        <v>3.327172</v>
      </c>
    </row>
    <row r="45" spans="1:5">
      <c r="A45" s="23" t="s">
        <v>158</v>
      </c>
      <c r="B45" s="24">
        <v>1510</v>
      </c>
      <c r="C45" s="25">
        <v>27.947019999999998</v>
      </c>
      <c r="D45" s="25">
        <v>69.801325000000006</v>
      </c>
      <c r="E45" s="25">
        <v>2.2516560000000001</v>
      </c>
    </row>
    <row r="46" spans="1:5">
      <c r="A46" s="23" t="s">
        <v>159</v>
      </c>
      <c r="B46" s="24">
        <v>1011</v>
      </c>
      <c r="C46" s="25">
        <v>36.696339999999999</v>
      </c>
      <c r="D46" s="25">
        <v>60.534125000000003</v>
      </c>
      <c r="E46" s="25">
        <v>2.7695349999999999</v>
      </c>
    </row>
    <row r="47" spans="1:5">
      <c r="A47" s="23" t="s">
        <v>160</v>
      </c>
      <c r="B47" s="24">
        <v>1234</v>
      </c>
      <c r="C47" s="25">
        <v>27.714749000000001</v>
      </c>
      <c r="D47" s="25">
        <v>69.854133000000004</v>
      </c>
      <c r="E47" s="25">
        <v>2.4311180000000001</v>
      </c>
    </row>
    <row r="48" spans="1:5">
      <c r="A48" s="23" t="s">
        <v>161</v>
      </c>
      <c r="B48" s="24">
        <v>443</v>
      </c>
      <c r="C48" s="25">
        <v>29.79684</v>
      </c>
      <c r="D48" s="25">
        <v>67.945824000000002</v>
      </c>
      <c r="E48" s="25">
        <v>2.257336</v>
      </c>
    </row>
    <row r="49" spans="1:5">
      <c r="A49" s="23" t="s">
        <v>162</v>
      </c>
      <c r="B49" s="24">
        <v>1237</v>
      </c>
      <c r="C49" s="25">
        <v>31.932093999999999</v>
      </c>
      <c r="D49" s="25">
        <v>65.804365000000004</v>
      </c>
      <c r="E49" s="25">
        <v>2.263541</v>
      </c>
    </row>
    <row r="50" spans="1:5">
      <c r="A50" s="23" t="s">
        <v>152</v>
      </c>
      <c r="B50" s="24">
        <v>81</v>
      </c>
      <c r="C50" s="25">
        <v>33.333333000000003</v>
      </c>
      <c r="D50" s="25">
        <v>64.197530999999998</v>
      </c>
      <c r="E50" s="25">
        <v>2.4691360000000002</v>
      </c>
    </row>
    <row r="51" spans="1:5">
      <c r="A51" s="23" t="s">
        <v>163</v>
      </c>
      <c r="B51" s="24">
        <v>67</v>
      </c>
      <c r="C51" s="25">
        <v>29.850746000000001</v>
      </c>
      <c r="D51" s="25">
        <v>70.149253999999999</v>
      </c>
      <c r="E51" s="25">
        <v>0</v>
      </c>
    </row>
    <row r="52" spans="1:5">
      <c r="A52" s="23" t="s">
        <v>128</v>
      </c>
      <c r="B52" s="24">
        <v>52</v>
      </c>
      <c r="C52" s="25">
        <v>25</v>
      </c>
      <c r="D52" s="25">
        <v>75</v>
      </c>
      <c r="E52" s="25">
        <v>0</v>
      </c>
    </row>
    <row r="53" spans="1:5">
      <c r="A53" s="8" t="s">
        <v>164</v>
      </c>
      <c r="B53" s="8"/>
      <c r="C53" s="8"/>
      <c r="D53" s="8"/>
      <c r="E53" s="8"/>
    </row>
    <row r="54" spans="1:5">
      <c r="A54" s="23" t="s">
        <v>165</v>
      </c>
      <c r="B54" s="24">
        <v>209</v>
      </c>
      <c r="C54" s="25">
        <v>41.148325</v>
      </c>
      <c r="D54" s="25">
        <v>57.894736999999999</v>
      </c>
      <c r="E54" s="25">
        <v>0.95693799999999996</v>
      </c>
    </row>
    <row r="55" spans="1:5">
      <c r="A55" s="23" t="s">
        <v>166</v>
      </c>
      <c r="B55" s="24">
        <v>1043</v>
      </c>
      <c r="C55" s="25">
        <v>33.748801999999998</v>
      </c>
      <c r="D55" s="25">
        <v>63.470756999999999</v>
      </c>
      <c r="E55" s="25">
        <v>2.7804410000000002</v>
      </c>
    </row>
    <row r="56" spans="1:5">
      <c r="A56" s="23" t="s">
        <v>167</v>
      </c>
      <c r="B56" s="24">
        <v>963</v>
      </c>
      <c r="C56" s="25">
        <v>28.452752</v>
      </c>
      <c r="D56" s="25">
        <v>69.366562999999999</v>
      </c>
      <c r="E56" s="25">
        <v>2.180685</v>
      </c>
    </row>
    <row r="57" spans="1:5">
      <c r="A57" s="23" t="s">
        <v>168</v>
      </c>
      <c r="B57" s="24">
        <v>338</v>
      </c>
      <c r="C57" s="25">
        <v>17.455621000000001</v>
      </c>
      <c r="D57" s="25">
        <v>80.177515</v>
      </c>
      <c r="E57" s="25">
        <v>2.3668640000000001</v>
      </c>
    </row>
    <row r="58" spans="1:5">
      <c r="A58" s="23" t="s">
        <v>169</v>
      </c>
      <c r="B58" s="24">
        <v>94</v>
      </c>
      <c r="C58" s="25">
        <v>13.829787</v>
      </c>
      <c r="D58" s="25">
        <v>84.042552999999998</v>
      </c>
      <c r="E58" s="25">
        <v>2.1276600000000001</v>
      </c>
    </row>
    <row r="59" spans="1:5">
      <c r="A59" s="23" t="s">
        <v>128</v>
      </c>
      <c r="B59" s="24">
        <v>30</v>
      </c>
      <c r="C59" s="25">
        <v>13.333333</v>
      </c>
      <c r="D59" s="25">
        <v>76.666667000000004</v>
      </c>
      <c r="E59" s="25">
        <v>10</v>
      </c>
    </row>
    <row r="60" spans="1:5">
      <c r="A60" s="8" t="s">
        <v>170</v>
      </c>
      <c r="B60" s="8"/>
      <c r="C60" s="8"/>
      <c r="D60" s="8"/>
      <c r="E60" s="8"/>
    </row>
    <row r="61" spans="1:5">
      <c r="A61" s="23" t="s">
        <v>171</v>
      </c>
      <c r="B61" s="24">
        <v>386</v>
      </c>
      <c r="C61" s="25">
        <v>25.906735999999999</v>
      </c>
      <c r="D61" s="25">
        <v>72.020724999999999</v>
      </c>
      <c r="E61" s="25">
        <v>2.0725389999999999</v>
      </c>
    </row>
    <row r="62" spans="1:5">
      <c r="A62" s="23" t="s">
        <v>172</v>
      </c>
      <c r="B62" s="24">
        <v>919</v>
      </c>
      <c r="C62" s="25">
        <v>28.618062999999999</v>
      </c>
      <c r="D62" s="25">
        <v>68.552774999999997</v>
      </c>
      <c r="E62" s="25">
        <v>2.8291620000000002</v>
      </c>
    </row>
    <row r="63" spans="1:5">
      <c r="A63" s="23" t="s">
        <v>173</v>
      </c>
      <c r="B63" s="24">
        <v>978</v>
      </c>
      <c r="C63" s="25">
        <v>31.90184</v>
      </c>
      <c r="D63" s="25">
        <v>66.359917999999993</v>
      </c>
      <c r="E63" s="25">
        <v>1.7382409999999999</v>
      </c>
    </row>
    <row r="64" spans="1:5">
      <c r="A64" s="23" t="s">
        <v>174</v>
      </c>
      <c r="B64" s="24">
        <v>347</v>
      </c>
      <c r="C64" s="25">
        <v>30.547550000000001</v>
      </c>
      <c r="D64" s="25">
        <v>67.146974</v>
      </c>
      <c r="E64" s="25">
        <v>2.3054760000000001</v>
      </c>
    </row>
    <row r="65" spans="1:5">
      <c r="A65" s="23" t="s">
        <v>128</v>
      </c>
      <c r="B65" s="24">
        <v>47</v>
      </c>
      <c r="C65" s="25">
        <v>14.893617000000001</v>
      </c>
      <c r="D65" s="25">
        <v>72.340425999999994</v>
      </c>
      <c r="E65" s="25">
        <v>12.765957</v>
      </c>
    </row>
    <row r="66" spans="1:5">
      <c r="A66" s="8" t="s">
        <v>175</v>
      </c>
      <c r="B66" s="8"/>
      <c r="C66" s="8"/>
      <c r="D66" s="8"/>
      <c r="E66" s="8"/>
    </row>
    <row r="67" spans="1:5">
      <c r="A67" s="23" t="s">
        <v>176</v>
      </c>
      <c r="B67" s="24">
        <v>425</v>
      </c>
      <c r="C67" s="25">
        <v>28.941175999999999</v>
      </c>
      <c r="D67" s="25">
        <v>70.117647000000005</v>
      </c>
      <c r="E67" s="25">
        <v>0.94117600000000001</v>
      </c>
    </row>
    <row r="68" spans="1:5">
      <c r="A68" s="23" t="s">
        <v>177</v>
      </c>
      <c r="B68" s="24">
        <v>811</v>
      </c>
      <c r="C68" s="25">
        <v>28.976572000000001</v>
      </c>
      <c r="D68" s="25">
        <v>68.680640999999994</v>
      </c>
      <c r="E68" s="25">
        <v>2.342787</v>
      </c>
    </row>
    <row r="69" spans="1:5">
      <c r="A69" s="23" t="s">
        <v>178</v>
      </c>
      <c r="B69" s="24">
        <v>207</v>
      </c>
      <c r="C69" s="25">
        <v>51.207729</v>
      </c>
      <c r="D69" s="25">
        <v>45.410628000000003</v>
      </c>
      <c r="E69" s="25">
        <v>3.381643</v>
      </c>
    </row>
    <row r="70" spans="1:5">
      <c r="A70" s="23" t="s">
        <v>179</v>
      </c>
      <c r="B70" s="24">
        <v>154</v>
      </c>
      <c r="C70" s="25">
        <v>41.558441999999999</v>
      </c>
      <c r="D70" s="25">
        <v>57.792208000000002</v>
      </c>
      <c r="E70" s="25">
        <v>0.64935100000000001</v>
      </c>
    </row>
    <row r="71" spans="1:5">
      <c r="A71" s="23" t="s">
        <v>180</v>
      </c>
      <c r="B71" s="24">
        <v>318</v>
      </c>
      <c r="C71" s="25">
        <v>35.220126</v>
      </c>
      <c r="D71" s="25">
        <v>62.578615999999997</v>
      </c>
      <c r="E71" s="25">
        <v>2.2012580000000002</v>
      </c>
    </row>
    <row r="72" spans="1:5">
      <c r="A72" s="23" t="s">
        <v>181</v>
      </c>
      <c r="B72" s="24">
        <v>203</v>
      </c>
      <c r="C72" s="25">
        <v>36.453201999999997</v>
      </c>
      <c r="D72" s="25">
        <v>61.576355</v>
      </c>
      <c r="E72" s="25">
        <v>1.9704429999999999</v>
      </c>
    </row>
    <row r="73" spans="1:5">
      <c r="A73" s="23" t="s">
        <v>182</v>
      </c>
      <c r="B73" s="24">
        <v>79</v>
      </c>
      <c r="C73" s="25">
        <v>37.974684000000003</v>
      </c>
      <c r="D73" s="25">
        <v>62.025315999999997</v>
      </c>
      <c r="E73" s="25">
        <v>0</v>
      </c>
    </row>
    <row r="74" spans="1:5">
      <c r="A74" s="23" t="s">
        <v>183</v>
      </c>
      <c r="B74" s="24">
        <v>68</v>
      </c>
      <c r="C74" s="25">
        <v>51.470587999999999</v>
      </c>
      <c r="D74" s="25">
        <v>45.588234999999997</v>
      </c>
      <c r="E74" s="25">
        <v>2.941176</v>
      </c>
    </row>
    <row r="75" spans="1:5">
      <c r="A75" s="23" t="s">
        <v>184</v>
      </c>
      <c r="B75" s="24">
        <v>586</v>
      </c>
      <c r="C75" s="25">
        <v>33.959043999999999</v>
      </c>
      <c r="D75" s="25">
        <v>62.969282999999997</v>
      </c>
      <c r="E75" s="25">
        <v>3.071672</v>
      </c>
    </row>
    <row r="76" spans="1:5">
      <c r="A76" s="23" t="s">
        <v>185</v>
      </c>
      <c r="B76" s="24">
        <v>276</v>
      </c>
      <c r="C76" s="25">
        <v>37.681159000000001</v>
      </c>
      <c r="D76" s="25">
        <v>60.507246000000002</v>
      </c>
      <c r="E76" s="25">
        <v>1.8115939999999999</v>
      </c>
    </row>
    <row r="77" spans="1:5">
      <c r="A77" s="23" t="s">
        <v>152</v>
      </c>
      <c r="B77" s="24">
        <v>197</v>
      </c>
      <c r="C77" s="25">
        <v>29.949238999999999</v>
      </c>
      <c r="D77" s="25">
        <v>68.020304999999993</v>
      </c>
      <c r="E77" s="25">
        <v>2.0304570000000002</v>
      </c>
    </row>
    <row r="78" spans="1:5">
      <c r="A78" s="23" t="s">
        <v>186</v>
      </c>
      <c r="B78" s="24">
        <v>944</v>
      </c>
      <c r="C78" s="25">
        <v>24.682203000000001</v>
      </c>
      <c r="D78" s="25">
        <v>72.669492000000005</v>
      </c>
      <c r="E78" s="25">
        <v>2.6483050000000001</v>
      </c>
    </row>
    <row r="79" spans="1:5">
      <c r="A79" s="23" t="s">
        <v>128</v>
      </c>
      <c r="B79" s="24">
        <v>41</v>
      </c>
      <c r="C79" s="25">
        <v>29.268293</v>
      </c>
      <c r="D79" s="25">
        <v>70.731707</v>
      </c>
      <c r="E79" s="25">
        <v>0</v>
      </c>
    </row>
    <row r="80" spans="1:5">
      <c r="A80" s="8" t="s">
        <v>187</v>
      </c>
      <c r="B80" s="8"/>
      <c r="C80" s="8"/>
      <c r="D80" s="8"/>
      <c r="E80" s="8"/>
    </row>
    <row r="81" spans="1:5">
      <c r="A81" s="23" t="s">
        <v>188</v>
      </c>
      <c r="B81" s="24">
        <v>2041</v>
      </c>
      <c r="C81" s="25">
        <v>28.662420000000001</v>
      </c>
      <c r="D81" s="25">
        <v>68.985791000000006</v>
      </c>
      <c r="E81" s="25">
        <v>2.351788</v>
      </c>
    </row>
    <row r="82" spans="1:5">
      <c r="A82" s="23" t="s">
        <v>189</v>
      </c>
      <c r="B82" s="24">
        <v>221</v>
      </c>
      <c r="C82" s="25">
        <v>30.316742000000001</v>
      </c>
      <c r="D82" s="25">
        <v>67.420813999999993</v>
      </c>
      <c r="E82" s="25">
        <v>2.2624430000000002</v>
      </c>
    </row>
    <row r="83" spans="1:5">
      <c r="A83" s="23" t="s">
        <v>190</v>
      </c>
      <c r="B83" s="24">
        <v>64</v>
      </c>
      <c r="C83" s="25">
        <v>39.0625</v>
      </c>
      <c r="D83" s="25">
        <v>56.25</v>
      </c>
      <c r="E83" s="25">
        <v>4.6875</v>
      </c>
    </row>
    <row r="84" spans="1:5">
      <c r="A84" s="23" t="s">
        <v>191</v>
      </c>
      <c r="B84" s="24">
        <v>158</v>
      </c>
      <c r="C84" s="25">
        <v>36.708860999999999</v>
      </c>
      <c r="D84" s="25">
        <v>61.392404999999997</v>
      </c>
      <c r="E84" s="25">
        <v>1.8987339999999999</v>
      </c>
    </row>
    <row r="85" spans="1:5">
      <c r="A85" s="23" t="s">
        <v>192</v>
      </c>
      <c r="B85" s="24">
        <v>120</v>
      </c>
      <c r="C85" s="25">
        <v>26.666667</v>
      </c>
      <c r="D85" s="25">
        <v>70</v>
      </c>
      <c r="E85" s="25">
        <v>3.3333330000000001</v>
      </c>
    </row>
    <row r="86" spans="1:5">
      <c r="A86" s="23" t="s">
        <v>193</v>
      </c>
      <c r="B86" s="24">
        <v>10</v>
      </c>
      <c r="C86" s="25">
        <v>10</v>
      </c>
      <c r="D86" s="25">
        <v>90</v>
      </c>
      <c r="E86" s="25">
        <v>0</v>
      </c>
    </row>
    <row r="87" spans="1:5">
      <c r="A87" s="23" t="s">
        <v>152</v>
      </c>
      <c r="B87" s="24">
        <v>39</v>
      </c>
      <c r="C87" s="25">
        <v>33.333333000000003</v>
      </c>
      <c r="D87" s="25">
        <v>66.666667000000004</v>
      </c>
      <c r="E87" s="25">
        <v>0</v>
      </c>
    </row>
    <row r="88" spans="1:5">
      <c r="A88" s="23" t="s">
        <v>128</v>
      </c>
      <c r="B88" s="24">
        <v>24</v>
      </c>
      <c r="C88" s="25">
        <v>29.166667</v>
      </c>
      <c r="D88" s="25">
        <v>62.5</v>
      </c>
      <c r="E88" s="25">
        <v>8.3333329999999997</v>
      </c>
    </row>
    <row r="89" spans="1:5">
      <c r="A89" s="8" t="s">
        <v>194</v>
      </c>
      <c r="B89" s="8"/>
      <c r="C89" s="8"/>
      <c r="D89" s="8"/>
      <c r="E89" s="8"/>
    </row>
    <row r="90" spans="1:5">
      <c r="A90" s="23" t="s">
        <v>195</v>
      </c>
      <c r="B90" s="24">
        <v>1341</v>
      </c>
      <c r="C90" s="25">
        <v>26.249068000000001</v>
      </c>
      <c r="D90" s="25">
        <v>71.588367000000005</v>
      </c>
      <c r="E90" s="25">
        <v>2.1625649999999998</v>
      </c>
    </row>
    <row r="91" spans="1:5">
      <c r="A91" s="23" t="s">
        <v>196</v>
      </c>
      <c r="B91" s="24">
        <v>523</v>
      </c>
      <c r="C91" s="25">
        <v>33.078394000000003</v>
      </c>
      <c r="D91" s="25">
        <v>64.244742000000002</v>
      </c>
      <c r="E91" s="25">
        <v>2.6768640000000001</v>
      </c>
    </row>
    <row r="92" spans="1:5">
      <c r="A92" s="23" t="s">
        <v>197</v>
      </c>
      <c r="B92" s="24">
        <v>116</v>
      </c>
      <c r="C92" s="25">
        <v>29.310345000000002</v>
      </c>
      <c r="D92" s="25">
        <v>69.827585999999997</v>
      </c>
      <c r="E92" s="25">
        <v>0.86206899999999997</v>
      </c>
    </row>
    <row r="93" spans="1:5">
      <c r="A93" s="23" t="s">
        <v>198</v>
      </c>
      <c r="B93" s="24">
        <v>25</v>
      </c>
      <c r="C93" s="25">
        <v>4</v>
      </c>
      <c r="D93" s="25">
        <v>96</v>
      </c>
      <c r="E93" s="25">
        <v>0</v>
      </c>
    </row>
    <row r="94" spans="1:5">
      <c r="A94" s="23" t="s">
        <v>199</v>
      </c>
      <c r="B94" s="24">
        <v>68</v>
      </c>
      <c r="C94" s="25">
        <v>44.117646999999998</v>
      </c>
      <c r="D94" s="25">
        <v>52.941175999999999</v>
      </c>
      <c r="E94" s="25">
        <v>2.941176</v>
      </c>
    </row>
    <row r="95" spans="1:5">
      <c r="A95" s="23" t="s">
        <v>200</v>
      </c>
      <c r="B95" s="24">
        <v>1248</v>
      </c>
      <c r="C95" s="25">
        <v>41.266025999999997</v>
      </c>
      <c r="D95" s="25">
        <v>56.330128000000002</v>
      </c>
      <c r="E95" s="25">
        <v>2.4038460000000001</v>
      </c>
    </row>
    <row r="96" spans="1:5">
      <c r="A96" s="23" t="s">
        <v>201</v>
      </c>
      <c r="B96" s="24">
        <v>725</v>
      </c>
      <c r="C96" s="25">
        <v>20.137930999999998</v>
      </c>
      <c r="D96" s="25">
        <v>78.482759000000001</v>
      </c>
      <c r="E96" s="25">
        <v>1.37931</v>
      </c>
    </row>
    <row r="97" spans="1:5">
      <c r="A97" s="23" t="s">
        <v>202</v>
      </c>
      <c r="B97" s="24">
        <v>550</v>
      </c>
      <c r="C97" s="25">
        <v>22.363636</v>
      </c>
      <c r="D97" s="25">
        <v>75.090908999999996</v>
      </c>
      <c r="E97" s="25">
        <v>2.545455</v>
      </c>
    </row>
    <row r="98" spans="1:5">
      <c r="A98" s="23" t="s">
        <v>203</v>
      </c>
      <c r="B98" s="24">
        <v>563</v>
      </c>
      <c r="C98" s="25">
        <v>32.68206</v>
      </c>
      <c r="D98" s="25">
        <v>66.429839999999999</v>
      </c>
      <c r="E98" s="25">
        <v>0.88809899999999997</v>
      </c>
    </row>
    <row r="99" spans="1:5">
      <c r="A99" s="23" t="s">
        <v>204</v>
      </c>
      <c r="B99" s="24">
        <v>319</v>
      </c>
      <c r="C99" s="25">
        <v>16.927900000000001</v>
      </c>
      <c r="D99" s="25">
        <v>81.191222999999994</v>
      </c>
      <c r="E99" s="25">
        <v>1.880878</v>
      </c>
    </row>
    <row r="100" spans="1:5">
      <c r="A100" s="23" t="s">
        <v>205</v>
      </c>
      <c r="B100" s="24">
        <v>6</v>
      </c>
      <c r="C100" s="25">
        <v>16.666667</v>
      </c>
      <c r="D100" s="25">
        <v>83.333332999999996</v>
      </c>
      <c r="E100" s="25">
        <v>0</v>
      </c>
    </row>
    <row r="101" spans="1:5">
      <c r="A101" s="23" t="s">
        <v>206</v>
      </c>
      <c r="B101" s="24">
        <v>42</v>
      </c>
      <c r="C101" s="25">
        <v>4.7619049999999996</v>
      </c>
      <c r="D101" s="25">
        <v>95.238095000000001</v>
      </c>
      <c r="E101" s="25">
        <v>0</v>
      </c>
    </row>
    <row r="102" spans="1:5">
      <c r="A102" s="23" t="s">
        <v>152</v>
      </c>
      <c r="B102" s="24">
        <v>39</v>
      </c>
      <c r="C102" s="25">
        <v>10.256410000000001</v>
      </c>
      <c r="D102" s="25">
        <v>89.743589999999998</v>
      </c>
      <c r="E102" s="25">
        <v>0</v>
      </c>
    </row>
    <row r="103" spans="1:5">
      <c r="A103" s="23" t="s">
        <v>128</v>
      </c>
      <c r="B103" s="24">
        <v>193</v>
      </c>
      <c r="C103" s="25">
        <v>30.051812999999999</v>
      </c>
      <c r="D103" s="25">
        <v>64.248705000000001</v>
      </c>
      <c r="E103" s="25">
        <v>5.6994819999999997</v>
      </c>
    </row>
    <row r="104" spans="1:5">
      <c r="A104" s="8" t="s">
        <v>207</v>
      </c>
      <c r="B104" s="8"/>
      <c r="C104" s="8"/>
      <c r="D104" s="8"/>
      <c r="E104" s="8"/>
    </row>
    <row r="105" spans="1:5">
      <c r="A105" s="23" t="s">
        <v>208</v>
      </c>
      <c r="B105" s="24">
        <v>1480</v>
      </c>
      <c r="C105" s="25">
        <v>28.581081000000001</v>
      </c>
      <c r="D105" s="25">
        <v>68.918919000000002</v>
      </c>
      <c r="E105" s="25">
        <v>2.5</v>
      </c>
    </row>
    <row r="106" spans="1:5">
      <c r="A106" s="23" t="s">
        <v>209</v>
      </c>
      <c r="B106" s="24">
        <v>1280</v>
      </c>
      <c r="C106" s="25">
        <v>28.28125</v>
      </c>
      <c r="D106" s="25">
        <v>69.53125</v>
      </c>
      <c r="E106" s="25">
        <v>2.1875</v>
      </c>
    </row>
    <row r="107" spans="1:5">
      <c r="A107" s="23" t="s">
        <v>210</v>
      </c>
      <c r="B107" s="24">
        <v>1167</v>
      </c>
      <c r="C107" s="25">
        <v>31.276778</v>
      </c>
      <c r="D107" s="25">
        <v>65.809769000000003</v>
      </c>
      <c r="E107" s="25">
        <v>2.9134530000000001</v>
      </c>
    </row>
    <row r="108" spans="1:5">
      <c r="A108" s="23" t="s">
        <v>211</v>
      </c>
      <c r="B108" s="24">
        <v>715</v>
      </c>
      <c r="C108" s="25">
        <v>26.713287000000001</v>
      </c>
      <c r="D108" s="25">
        <v>70.629371000000006</v>
      </c>
      <c r="E108" s="25">
        <v>2.657343</v>
      </c>
    </row>
    <row r="109" spans="1:5">
      <c r="A109" s="23" t="s">
        <v>212</v>
      </c>
      <c r="B109" s="24">
        <v>387</v>
      </c>
      <c r="C109" s="25">
        <v>52.971575999999999</v>
      </c>
      <c r="D109" s="25">
        <v>43.927649000000002</v>
      </c>
      <c r="E109" s="25">
        <v>3.1007750000000001</v>
      </c>
    </row>
    <row r="110" spans="1:5">
      <c r="A110" s="23" t="s">
        <v>213</v>
      </c>
      <c r="B110" s="24">
        <v>404</v>
      </c>
      <c r="C110" s="25">
        <v>32.920791999999999</v>
      </c>
      <c r="D110" s="25">
        <v>63.861386000000003</v>
      </c>
      <c r="E110" s="25">
        <v>3.217822</v>
      </c>
    </row>
    <row r="111" spans="1:5">
      <c r="A111" s="23" t="s">
        <v>214</v>
      </c>
      <c r="B111" s="24">
        <v>595</v>
      </c>
      <c r="C111" s="25">
        <v>29.915966000000001</v>
      </c>
      <c r="D111" s="25">
        <v>68.907562999999996</v>
      </c>
      <c r="E111" s="25">
        <v>1.176471</v>
      </c>
    </row>
    <row r="112" spans="1:5">
      <c r="A112" s="23" t="s">
        <v>215</v>
      </c>
      <c r="B112" s="24">
        <v>215</v>
      </c>
      <c r="C112" s="25">
        <v>33.023256000000003</v>
      </c>
      <c r="D112" s="25">
        <v>65.116279000000006</v>
      </c>
      <c r="E112" s="25">
        <v>1.860465</v>
      </c>
    </row>
    <row r="113" spans="1:5">
      <c r="A113" s="23" t="s">
        <v>216</v>
      </c>
      <c r="B113" s="24">
        <v>248</v>
      </c>
      <c r="C113" s="25">
        <v>35.080644999999997</v>
      </c>
      <c r="D113" s="25">
        <v>60.887096999999997</v>
      </c>
      <c r="E113" s="25">
        <v>4.0322579999999997</v>
      </c>
    </row>
    <row r="114" spans="1:5">
      <c r="A114" s="23" t="s">
        <v>217</v>
      </c>
      <c r="B114" s="24">
        <v>255</v>
      </c>
      <c r="C114" s="25">
        <v>37.254902000000001</v>
      </c>
      <c r="D114" s="25">
        <v>58.823529000000001</v>
      </c>
      <c r="E114" s="25">
        <v>3.9215689999999999</v>
      </c>
    </row>
    <row r="115" spans="1:5">
      <c r="A115" s="23" t="s">
        <v>218</v>
      </c>
      <c r="B115" s="24">
        <v>291</v>
      </c>
      <c r="C115" s="25">
        <v>37.113402000000001</v>
      </c>
      <c r="D115" s="25">
        <v>60.137456999999998</v>
      </c>
      <c r="E115" s="25">
        <v>2.7491409999999998</v>
      </c>
    </row>
    <row r="116" spans="1:5">
      <c r="A116" s="23" t="s">
        <v>219</v>
      </c>
      <c r="B116" s="24">
        <v>338</v>
      </c>
      <c r="C116" s="25">
        <v>37.869821999999999</v>
      </c>
      <c r="D116" s="25">
        <v>60.059171999999997</v>
      </c>
      <c r="E116" s="25">
        <v>2.0710060000000001</v>
      </c>
    </row>
    <row r="117" spans="1:5">
      <c r="A117" s="23" t="s">
        <v>220</v>
      </c>
      <c r="B117" s="24">
        <v>812</v>
      </c>
      <c r="C117" s="25">
        <v>31.280788000000001</v>
      </c>
      <c r="D117" s="25">
        <v>66.502463000000006</v>
      </c>
      <c r="E117" s="25">
        <v>2.2167490000000001</v>
      </c>
    </row>
    <row r="118" spans="1:5">
      <c r="A118" s="23" t="s">
        <v>221</v>
      </c>
      <c r="B118" s="24">
        <v>816</v>
      </c>
      <c r="C118" s="25">
        <v>29.901961</v>
      </c>
      <c r="D118" s="25">
        <v>68.014706000000004</v>
      </c>
      <c r="E118" s="25">
        <v>2.0833330000000001</v>
      </c>
    </row>
    <row r="119" spans="1:5">
      <c r="A119" s="23" t="s">
        <v>152</v>
      </c>
      <c r="B119" s="24">
        <v>69</v>
      </c>
      <c r="C119" s="25">
        <v>27.536231999999998</v>
      </c>
      <c r="D119" s="25">
        <v>71.014493000000002</v>
      </c>
      <c r="E119" s="25">
        <v>1.4492750000000001</v>
      </c>
    </row>
    <row r="120" spans="1:5">
      <c r="A120" s="23" t="s">
        <v>222</v>
      </c>
      <c r="B120" s="24">
        <v>246</v>
      </c>
      <c r="C120" s="25">
        <v>27.235772000000001</v>
      </c>
      <c r="D120" s="25">
        <v>69.918699000000004</v>
      </c>
      <c r="E120" s="25">
        <v>2.8455279999999998</v>
      </c>
    </row>
    <row r="121" spans="1:5">
      <c r="A121" s="26" t="s">
        <v>128</v>
      </c>
      <c r="B121" s="27">
        <v>47</v>
      </c>
      <c r="C121" s="29">
        <v>23.404254999999999</v>
      </c>
      <c r="D121" s="29">
        <v>74.468085000000002</v>
      </c>
      <c r="E121" s="29">
        <v>2.1276600000000001</v>
      </c>
    </row>
  </sheetData>
  <phoneticPr fontId="2"/>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B5D600-150C-492D-B35A-9076E91A70BF}">
  <sheetPr codeName="Sheet59"/>
  <dimension ref="A1:K121"/>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HYPERLINK("#'目次'!B14","[8]")</f>
        <v>[8]</v>
      </c>
      <c r="B2" s="28" t="s">
        <v>565</v>
      </c>
    </row>
    <row r="3" spans="1:11">
      <c r="A3" s="6" t="s">
        <v>114</v>
      </c>
      <c r="B3" s="7" t="s">
        <v>289</v>
      </c>
    </row>
    <row r="4" spans="1:11" s="21" customFormat="1" ht="60">
      <c r="A4" s="19" t="s">
        <v>114</v>
      </c>
      <c r="B4" s="20" t="s">
        <v>118</v>
      </c>
      <c r="C4" s="20" t="s">
        <v>290</v>
      </c>
      <c r="D4" s="20" t="s">
        <v>291</v>
      </c>
      <c r="E4" s="20" t="s">
        <v>292</v>
      </c>
      <c r="F4" s="20" t="s">
        <v>293</v>
      </c>
      <c r="G4" s="20" t="s">
        <v>294</v>
      </c>
      <c r="H4" s="20" t="s">
        <v>295</v>
      </c>
      <c r="I4" s="20" t="s">
        <v>296</v>
      </c>
      <c r="J4" s="20" t="s">
        <v>152</v>
      </c>
      <c r="K4" s="20" t="s">
        <v>128</v>
      </c>
    </row>
    <row r="5" spans="1:11">
      <c r="A5" s="22" t="s">
        <v>121</v>
      </c>
      <c r="B5" s="9">
        <v>2677</v>
      </c>
      <c r="C5" s="14">
        <v>14.680612999999999</v>
      </c>
      <c r="D5" s="14">
        <v>72.618602999999993</v>
      </c>
      <c r="E5" s="14">
        <v>1.4194990000000001</v>
      </c>
      <c r="F5" s="14">
        <v>1.344789</v>
      </c>
      <c r="G5" s="14">
        <v>1.9798279999999999</v>
      </c>
      <c r="H5" s="14">
        <v>0.82181499999999996</v>
      </c>
      <c r="I5" s="14">
        <v>1.195368</v>
      </c>
      <c r="J5" s="14">
        <v>0.33619700000000002</v>
      </c>
      <c r="K5" s="14">
        <v>5.6032869999999999</v>
      </c>
    </row>
    <row r="6" spans="1:11">
      <c r="A6" s="8" t="s">
        <v>122</v>
      </c>
      <c r="B6" s="8"/>
      <c r="C6" s="8"/>
      <c r="D6" s="8"/>
      <c r="E6" s="8"/>
      <c r="F6" s="8"/>
      <c r="G6" s="8"/>
      <c r="H6" s="8"/>
      <c r="I6" s="8"/>
      <c r="J6" s="8"/>
      <c r="K6" s="8"/>
    </row>
    <row r="7" spans="1:11">
      <c r="A7" s="23" t="s">
        <v>123</v>
      </c>
      <c r="B7" s="24">
        <v>380</v>
      </c>
      <c r="C7" s="25">
        <v>25.263158000000001</v>
      </c>
      <c r="D7" s="25">
        <v>65.526315999999994</v>
      </c>
      <c r="E7" s="25">
        <v>1.052632</v>
      </c>
      <c r="F7" s="25">
        <v>0.263158</v>
      </c>
      <c r="G7" s="25">
        <v>1.3157890000000001</v>
      </c>
      <c r="H7" s="25">
        <v>0</v>
      </c>
      <c r="I7" s="25">
        <v>0.78947400000000001</v>
      </c>
      <c r="J7" s="25">
        <v>0.263158</v>
      </c>
      <c r="K7" s="25">
        <v>5.5263159999999996</v>
      </c>
    </row>
    <row r="8" spans="1:11">
      <c r="A8" s="23" t="s">
        <v>124</v>
      </c>
      <c r="B8" s="24">
        <v>489</v>
      </c>
      <c r="C8" s="25">
        <v>18.609407000000001</v>
      </c>
      <c r="D8" s="25">
        <v>68.098159999999993</v>
      </c>
      <c r="E8" s="25">
        <v>2.0449899999999999</v>
      </c>
      <c r="F8" s="25">
        <v>1.2269939999999999</v>
      </c>
      <c r="G8" s="25">
        <v>2.658487</v>
      </c>
      <c r="H8" s="25">
        <v>0</v>
      </c>
      <c r="I8" s="25">
        <v>0.40899799999999997</v>
      </c>
      <c r="J8" s="25">
        <v>0.40899799999999997</v>
      </c>
      <c r="K8" s="25">
        <v>6.5439670000000003</v>
      </c>
    </row>
    <row r="9" spans="1:11">
      <c r="A9" s="23" t="s">
        <v>125</v>
      </c>
      <c r="B9" s="24">
        <v>1114</v>
      </c>
      <c r="C9" s="25">
        <v>13.644524000000001</v>
      </c>
      <c r="D9" s="25">
        <v>74.596050000000005</v>
      </c>
      <c r="E9" s="25">
        <v>1.3464989999999999</v>
      </c>
      <c r="F9" s="25">
        <v>1.256732</v>
      </c>
      <c r="G9" s="25">
        <v>2.1543990000000002</v>
      </c>
      <c r="H9" s="25">
        <v>1.256732</v>
      </c>
      <c r="I9" s="25">
        <v>1.077199</v>
      </c>
      <c r="J9" s="25">
        <v>0.179533</v>
      </c>
      <c r="K9" s="25">
        <v>4.4883300000000004</v>
      </c>
    </row>
    <row r="10" spans="1:11">
      <c r="A10" s="23" t="s">
        <v>126</v>
      </c>
      <c r="B10" s="24">
        <v>521</v>
      </c>
      <c r="C10" s="25">
        <v>8.4452979999999993</v>
      </c>
      <c r="D10" s="25">
        <v>75.815738999999994</v>
      </c>
      <c r="E10" s="25">
        <v>0.95969300000000002</v>
      </c>
      <c r="F10" s="25">
        <v>2.4952019999999999</v>
      </c>
      <c r="G10" s="25">
        <v>1.535509</v>
      </c>
      <c r="H10" s="25">
        <v>1.1516310000000001</v>
      </c>
      <c r="I10" s="25">
        <v>2.3032629999999998</v>
      </c>
      <c r="J10" s="25">
        <v>0.76775400000000005</v>
      </c>
      <c r="K10" s="25">
        <v>6.5259119999999999</v>
      </c>
    </row>
    <row r="11" spans="1:11">
      <c r="A11" s="23" t="s">
        <v>127</v>
      </c>
      <c r="B11" s="24">
        <v>129</v>
      </c>
      <c r="C11" s="25">
        <v>3.875969</v>
      </c>
      <c r="D11" s="25">
        <v>79.069766999999999</v>
      </c>
      <c r="E11" s="25">
        <v>3.1007750000000001</v>
      </c>
      <c r="F11" s="25">
        <v>1.5503880000000001</v>
      </c>
      <c r="G11" s="25">
        <v>2.3255810000000001</v>
      </c>
      <c r="H11" s="25">
        <v>0.77519400000000005</v>
      </c>
      <c r="I11" s="25">
        <v>1.5503880000000001</v>
      </c>
      <c r="J11" s="25">
        <v>0</v>
      </c>
      <c r="K11" s="25">
        <v>7.751938</v>
      </c>
    </row>
    <row r="12" spans="1:11">
      <c r="A12" s="23" t="s">
        <v>128</v>
      </c>
      <c r="B12" s="24">
        <v>44</v>
      </c>
      <c r="C12" s="25">
        <v>11.363636</v>
      </c>
      <c r="D12" s="25">
        <v>77.272727000000003</v>
      </c>
      <c r="E12" s="25">
        <v>0</v>
      </c>
      <c r="F12" s="25">
        <v>0</v>
      </c>
      <c r="G12" s="25">
        <v>0</v>
      </c>
      <c r="H12" s="25">
        <v>2.2727270000000002</v>
      </c>
      <c r="I12" s="25">
        <v>2.2727270000000002</v>
      </c>
      <c r="J12" s="25">
        <v>0</v>
      </c>
      <c r="K12" s="25">
        <v>6.8181820000000002</v>
      </c>
    </row>
    <row r="13" spans="1:11">
      <c r="A13" s="8" t="s">
        <v>129</v>
      </c>
      <c r="B13" s="8"/>
      <c r="C13" s="8"/>
      <c r="D13" s="8"/>
      <c r="E13" s="8"/>
      <c r="F13" s="8"/>
      <c r="G13" s="8"/>
      <c r="H13" s="8"/>
      <c r="I13" s="8"/>
      <c r="J13" s="8"/>
      <c r="K13" s="8"/>
    </row>
    <row r="14" spans="1:11">
      <c r="A14" s="23" t="s">
        <v>130</v>
      </c>
      <c r="B14" s="24">
        <v>799</v>
      </c>
      <c r="C14" s="25">
        <v>18.523154000000002</v>
      </c>
      <c r="D14" s="25">
        <v>70.337922000000006</v>
      </c>
      <c r="E14" s="25">
        <v>1.3767210000000001</v>
      </c>
      <c r="F14" s="25">
        <v>1.001252</v>
      </c>
      <c r="G14" s="25">
        <v>2.628285</v>
      </c>
      <c r="H14" s="25">
        <v>0.50062600000000002</v>
      </c>
      <c r="I14" s="25">
        <v>0.62578199999999995</v>
      </c>
      <c r="J14" s="25">
        <v>0.375469</v>
      </c>
      <c r="K14" s="25">
        <v>4.6307879999999999</v>
      </c>
    </row>
    <row r="15" spans="1:11">
      <c r="A15" s="23" t="s">
        <v>131</v>
      </c>
      <c r="B15" s="24">
        <v>1245</v>
      </c>
      <c r="C15" s="25">
        <v>15.662651</v>
      </c>
      <c r="D15" s="25">
        <v>72.449798999999999</v>
      </c>
      <c r="E15" s="25">
        <v>1.365462</v>
      </c>
      <c r="F15" s="25">
        <v>1.445783</v>
      </c>
      <c r="G15" s="25">
        <v>1.686747</v>
      </c>
      <c r="H15" s="25">
        <v>0.72289199999999998</v>
      </c>
      <c r="I15" s="25">
        <v>0.96385500000000002</v>
      </c>
      <c r="J15" s="25">
        <v>0.32128499999999999</v>
      </c>
      <c r="K15" s="25">
        <v>5.381526</v>
      </c>
    </row>
    <row r="16" spans="1:11">
      <c r="A16" s="23" t="s">
        <v>132</v>
      </c>
      <c r="B16" s="24">
        <v>504</v>
      </c>
      <c r="C16" s="25">
        <v>8.3333329999999997</v>
      </c>
      <c r="D16" s="25">
        <v>75.793650999999997</v>
      </c>
      <c r="E16" s="25">
        <v>1.587302</v>
      </c>
      <c r="F16" s="25">
        <v>1.388889</v>
      </c>
      <c r="G16" s="25">
        <v>2.1825399999999999</v>
      </c>
      <c r="H16" s="25">
        <v>1.388889</v>
      </c>
      <c r="I16" s="25">
        <v>2.3809520000000002</v>
      </c>
      <c r="J16" s="25">
        <v>0.19841300000000001</v>
      </c>
      <c r="K16" s="25">
        <v>6.7460319999999996</v>
      </c>
    </row>
    <row r="17" spans="1:11">
      <c r="A17" s="23" t="s">
        <v>133</v>
      </c>
      <c r="B17" s="24">
        <v>82</v>
      </c>
      <c r="C17" s="25">
        <v>3.6585369999999999</v>
      </c>
      <c r="D17" s="25">
        <v>75.609756000000004</v>
      </c>
      <c r="E17" s="25">
        <v>2.4390239999999999</v>
      </c>
      <c r="F17" s="25">
        <v>2.4390239999999999</v>
      </c>
      <c r="G17" s="25">
        <v>0</v>
      </c>
      <c r="H17" s="25">
        <v>1.2195119999999999</v>
      </c>
      <c r="I17" s="25">
        <v>3.6585369999999999</v>
      </c>
      <c r="J17" s="25">
        <v>1.2195119999999999</v>
      </c>
      <c r="K17" s="25">
        <v>9.7560979999999997</v>
      </c>
    </row>
    <row r="18" spans="1:11">
      <c r="A18" s="23" t="s">
        <v>128</v>
      </c>
      <c r="B18" s="24">
        <v>47</v>
      </c>
      <c r="C18" s="25">
        <v>10.638298000000001</v>
      </c>
      <c r="D18" s="25">
        <v>76.595744999999994</v>
      </c>
      <c r="E18" s="25">
        <v>0</v>
      </c>
      <c r="F18" s="25">
        <v>2.1276600000000001</v>
      </c>
      <c r="G18" s="25">
        <v>0</v>
      </c>
      <c r="H18" s="25">
        <v>2.1276600000000001</v>
      </c>
      <c r="I18" s="25">
        <v>0</v>
      </c>
      <c r="J18" s="25">
        <v>0</v>
      </c>
      <c r="K18" s="25">
        <v>8.5106380000000001</v>
      </c>
    </row>
    <row r="19" spans="1:11">
      <c r="A19" s="8" t="s">
        <v>134</v>
      </c>
      <c r="B19" s="8"/>
      <c r="C19" s="8"/>
      <c r="D19" s="8"/>
      <c r="E19" s="8"/>
      <c r="F19" s="8"/>
      <c r="G19" s="8"/>
      <c r="H19" s="8"/>
      <c r="I19" s="8"/>
      <c r="J19" s="8"/>
      <c r="K19" s="8"/>
    </row>
    <row r="20" spans="1:11">
      <c r="A20" s="23" t="s">
        <v>135</v>
      </c>
      <c r="B20" s="24">
        <v>128</v>
      </c>
      <c r="C20" s="25">
        <v>13.28125</v>
      </c>
      <c r="D20" s="25">
        <v>70.3125</v>
      </c>
      <c r="E20" s="25">
        <v>0</v>
      </c>
      <c r="F20" s="25">
        <v>2.34375</v>
      </c>
      <c r="G20" s="25">
        <v>0.78125</v>
      </c>
      <c r="H20" s="25">
        <v>1.5625</v>
      </c>
      <c r="I20" s="25">
        <v>5.46875</v>
      </c>
      <c r="J20" s="25">
        <v>0</v>
      </c>
      <c r="K20" s="25">
        <v>6.25</v>
      </c>
    </row>
    <row r="21" spans="1:11">
      <c r="A21" s="23" t="s">
        <v>136</v>
      </c>
      <c r="B21" s="24">
        <v>138</v>
      </c>
      <c r="C21" s="25">
        <v>13.768115999999999</v>
      </c>
      <c r="D21" s="25">
        <v>68.115942000000004</v>
      </c>
      <c r="E21" s="25">
        <v>1.4492750000000001</v>
      </c>
      <c r="F21" s="25">
        <v>2.1739130000000002</v>
      </c>
      <c r="G21" s="25">
        <v>1.4492750000000001</v>
      </c>
      <c r="H21" s="25">
        <v>0.724638</v>
      </c>
      <c r="I21" s="25">
        <v>4.3478260000000004</v>
      </c>
      <c r="J21" s="25">
        <v>0</v>
      </c>
      <c r="K21" s="25">
        <v>7.9710140000000003</v>
      </c>
    </row>
    <row r="22" spans="1:11">
      <c r="A22" s="23" t="s">
        <v>137</v>
      </c>
      <c r="B22" s="24">
        <v>119</v>
      </c>
      <c r="C22" s="25">
        <v>22.689076</v>
      </c>
      <c r="D22" s="25">
        <v>57.983193</v>
      </c>
      <c r="E22" s="25">
        <v>0.84033599999999997</v>
      </c>
      <c r="F22" s="25">
        <v>1.6806719999999999</v>
      </c>
      <c r="G22" s="25">
        <v>3.361345</v>
      </c>
      <c r="H22" s="25">
        <v>0.84033599999999997</v>
      </c>
      <c r="I22" s="25">
        <v>1.6806719999999999</v>
      </c>
      <c r="J22" s="25">
        <v>1.6806719999999999</v>
      </c>
      <c r="K22" s="25">
        <v>9.2436969999999992</v>
      </c>
    </row>
    <row r="23" spans="1:11">
      <c r="A23" s="23" t="s">
        <v>138</v>
      </c>
      <c r="B23" s="24">
        <v>142</v>
      </c>
      <c r="C23" s="25">
        <v>16.901408</v>
      </c>
      <c r="D23" s="25">
        <v>69.718310000000002</v>
      </c>
      <c r="E23" s="25">
        <v>2.112676</v>
      </c>
      <c r="F23" s="25">
        <v>1.4084509999999999</v>
      </c>
      <c r="G23" s="25">
        <v>0.70422499999999999</v>
      </c>
      <c r="H23" s="25">
        <v>0.70422499999999999</v>
      </c>
      <c r="I23" s="25">
        <v>2.112676</v>
      </c>
      <c r="J23" s="25">
        <v>0</v>
      </c>
      <c r="K23" s="25">
        <v>6.3380280000000004</v>
      </c>
    </row>
    <row r="24" spans="1:11">
      <c r="A24" s="23" t="s">
        <v>139</v>
      </c>
      <c r="B24" s="24">
        <v>170</v>
      </c>
      <c r="C24" s="25">
        <v>14.705882000000001</v>
      </c>
      <c r="D24" s="25">
        <v>70</v>
      </c>
      <c r="E24" s="25">
        <v>3.5294120000000002</v>
      </c>
      <c r="F24" s="25">
        <v>0.58823499999999995</v>
      </c>
      <c r="G24" s="25">
        <v>3.5294120000000002</v>
      </c>
      <c r="H24" s="25">
        <v>1.176471</v>
      </c>
      <c r="I24" s="25">
        <v>1.176471</v>
      </c>
      <c r="J24" s="25">
        <v>0.58823499999999995</v>
      </c>
      <c r="K24" s="25">
        <v>4.7058819999999999</v>
      </c>
    </row>
    <row r="25" spans="1:11">
      <c r="A25" s="23" t="s">
        <v>140</v>
      </c>
      <c r="B25" s="24">
        <v>192</v>
      </c>
      <c r="C25" s="25">
        <v>18.75</v>
      </c>
      <c r="D25" s="25">
        <v>70.833332999999996</v>
      </c>
      <c r="E25" s="25">
        <v>1.0416669999999999</v>
      </c>
      <c r="F25" s="25">
        <v>2.0833330000000001</v>
      </c>
      <c r="G25" s="25">
        <v>0.52083299999999999</v>
      </c>
      <c r="H25" s="25">
        <v>0.52083299999999999</v>
      </c>
      <c r="I25" s="25">
        <v>0</v>
      </c>
      <c r="J25" s="25">
        <v>0</v>
      </c>
      <c r="K25" s="25">
        <v>6.25</v>
      </c>
    </row>
    <row r="26" spans="1:11">
      <c r="A26" s="23" t="s">
        <v>141</v>
      </c>
      <c r="B26" s="24">
        <v>1405</v>
      </c>
      <c r="C26" s="25">
        <v>12.241993000000001</v>
      </c>
      <c r="D26" s="25">
        <v>76.156583999999995</v>
      </c>
      <c r="E26" s="25">
        <v>1.4946619999999999</v>
      </c>
      <c r="F26" s="25">
        <v>1.209964</v>
      </c>
      <c r="G26" s="25">
        <v>1.921708</v>
      </c>
      <c r="H26" s="25">
        <v>0.782918</v>
      </c>
      <c r="I26" s="25">
        <v>0.71174400000000004</v>
      </c>
      <c r="J26" s="25">
        <v>0.21352299999999999</v>
      </c>
      <c r="K26" s="25">
        <v>5.2669040000000003</v>
      </c>
    </row>
    <row r="27" spans="1:11">
      <c r="A27" s="23" t="s">
        <v>142</v>
      </c>
      <c r="B27" s="24">
        <v>343</v>
      </c>
      <c r="C27" s="25">
        <v>20.116617999999999</v>
      </c>
      <c r="D27" s="25">
        <v>68.804665</v>
      </c>
      <c r="E27" s="25">
        <v>0.87463599999999997</v>
      </c>
      <c r="F27" s="25">
        <v>1.1661809999999999</v>
      </c>
      <c r="G27" s="25">
        <v>3.2069969999999999</v>
      </c>
      <c r="H27" s="25">
        <v>0.58309</v>
      </c>
      <c r="I27" s="25">
        <v>0.58309</v>
      </c>
      <c r="J27" s="25">
        <v>0.87463599999999997</v>
      </c>
      <c r="K27" s="25">
        <v>3.7900870000000002</v>
      </c>
    </row>
    <row r="28" spans="1:11">
      <c r="A28" s="23" t="s">
        <v>128</v>
      </c>
      <c r="B28" s="24">
        <v>40</v>
      </c>
      <c r="C28" s="25">
        <v>10</v>
      </c>
      <c r="D28" s="25">
        <v>77.5</v>
      </c>
      <c r="E28" s="25">
        <v>0</v>
      </c>
      <c r="F28" s="25">
        <v>0</v>
      </c>
      <c r="G28" s="25">
        <v>0</v>
      </c>
      <c r="H28" s="25">
        <v>2.5</v>
      </c>
      <c r="I28" s="25">
        <v>0</v>
      </c>
      <c r="J28" s="25">
        <v>0</v>
      </c>
      <c r="K28" s="25">
        <v>10</v>
      </c>
    </row>
    <row r="29" spans="1:11">
      <c r="A29" s="8" t="s">
        <v>143</v>
      </c>
      <c r="B29" s="8"/>
      <c r="C29" s="8"/>
      <c r="D29" s="8"/>
      <c r="E29" s="8"/>
      <c r="F29" s="8"/>
      <c r="G29" s="8"/>
      <c r="H29" s="8"/>
      <c r="I29" s="8"/>
      <c r="J29" s="8"/>
      <c r="K29" s="8"/>
    </row>
    <row r="30" spans="1:11">
      <c r="A30" s="23" t="s">
        <v>144</v>
      </c>
      <c r="B30" s="24">
        <v>429</v>
      </c>
      <c r="C30" s="25">
        <v>13.286713000000001</v>
      </c>
      <c r="D30" s="25">
        <v>74.358974000000003</v>
      </c>
      <c r="E30" s="25">
        <v>1.398601</v>
      </c>
      <c r="F30" s="25">
        <v>1.8648020000000001</v>
      </c>
      <c r="G30" s="25">
        <v>2.0979019999999999</v>
      </c>
      <c r="H30" s="25">
        <v>0.93240100000000004</v>
      </c>
      <c r="I30" s="25">
        <v>0.69930099999999995</v>
      </c>
      <c r="J30" s="25">
        <v>0.4662</v>
      </c>
      <c r="K30" s="25">
        <v>4.895105</v>
      </c>
    </row>
    <row r="31" spans="1:11">
      <c r="A31" s="23" t="s">
        <v>145</v>
      </c>
      <c r="B31" s="24">
        <v>319</v>
      </c>
      <c r="C31" s="25">
        <v>10.344828</v>
      </c>
      <c r="D31" s="25">
        <v>78.056426000000002</v>
      </c>
      <c r="E31" s="25">
        <v>1.2539180000000001</v>
      </c>
      <c r="F31" s="25">
        <v>1.880878</v>
      </c>
      <c r="G31" s="25">
        <v>3.761755</v>
      </c>
      <c r="H31" s="25">
        <v>0.62695900000000004</v>
      </c>
      <c r="I31" s="25">
        <v>0</v>
      </c>
      <c r="J31" s="25">
        <v>0.31347999999999998</v>
      </c>
      <c r="K31" s="25">
        <v>3.761755</v>
      </c>
    </row>
    <row r="32" spans="1:11">
      <c r="A32" s="23" t="s">
        <v>146</v>
      </c>
      <c r="B32" s="24">
        <v>504</v>
      </c>
      <c r="C32" s="25">
        <v>12.698413</v>
      </c>
      <c r="D32" s="25">
        <v>75</v>
      </c>
      <c r="E32" s="25">
        <v>1.388889</v>
      </c>
      <c r="F32" s="25">
        <v>0.99206300000000003</v>
      </c>
      <c r="G32" s="25">
        <v>2.5793650000000001</v>
      </c>
      <c r="H32" s="25">
        <v>0.39682499999999998</v>
      </c>
      <c r="I32" s="25">
        <v>1.1904760000000001</v>
      </c>
      <c r="J32" s="25">
        <v>0.39682499999999998</v>
      </c>
      <c r="K32" s="25">
        <v>5.3571429999999998</v>
      </c>
    </row>
    <row r="33" spans="1:11">
      <c r="A33" s="23" t="s">
        <v>147</v>
      </c>
      <c r="B33" s="24">
        <v>143</v>
      </c>
      <c r="C33" s="25">
        <v>9.7902100000000001</v>
      </c>
      <c r="D33" s="25">
        <v>76.223776000000001</v>
      </c>
      <c r="E33" s="25">
        <v>2.7972030000000001</v>
      </c>
      <c r="F33" s="25">
        <v>2.0979019999999999</v>
      </c>
      <c r="G33" s="25">
        <v>2.7972030000000001</v>
      </c>
      <c r="H33" s="25">
        <v>0</v>
      </c>
      <c r="I33" s="25">
        <v>2.0979019999999999</v>
      </c>
      <c r="J33" s="25">
        <v>0</v>
      </c>
      <c r="K33" s="25">
        <v>4.1958039999999999</v>
      </c>
    </row>
    <row r="34" spans="1:11">
      <c r="A34" s="23" t="s">
        <v>148</v>
      </c>
      <c r="B34" s="24">
        <v>168</v>
      </c>
      <c r="C34" s="25">
        <v>12.5</v>
      </c>
      <c r="D34" s="25">
        <v>76.785713999999999</v>
      </c>
      <c r="E34" s="25">
        <v>1.785714</v>
      </c>
      <c r="F34" s="25">
        <v>1.785714</v>
      </c>
      <c r="G34" s="25">
        <v>1.785714</v>
      </c>
      <c r="H34" s="25">
        <v>0</v>
      </c>
      <c r="I34" s="25">
        <v>1.1904760000000001</v>
      </c>
      <c r="J34" s="25">
        <v>0</v>
      </c>
      <c r="K34" s="25">
        <v>4.1666670000000003</v>
      </c>
    </row>
    <row r="35" spans="1:11">
      <c r="A35" s="23" t="s">
        <v>149</v>
      </c>
      <c r="B35" s="24">
        <v>1270</v>
      </c>
      <c r="C35" s="25">
        <v>12.755906</v>
      </c>
      <c r="D35" s="25">
        <v>75.748030999999997</v>
      </c>
      <c r="E35" s="25">
        <v>1.574803</v>
      </c>
      <c r="F35" s="25">
        <v>1.1023620000000001</v>
      </c>
      <c r="G35" s="25">
        <v>2.3622049999999999</v>
      </c>
      <c r="H35" s="25">
        <v>0.78740200000000005</v>
      </c>
      <c r="I35" s="25">
        <v>0.472441</v>
      </c>
      <c r="J35" s="25">
        <v>0.472441</v>
      </c>
      <c r="K35" s="25">
        <v>4.7244089999999996</v>
      </c>
    </row>
    <row r="36" spans="1:11">
      <c r="A36" s="23" t="s">
        <v>150</v>
      </c>
      <c r="B36" s="24">
        <v>1642</v>
      </c>
      <c r="C36" s="25">
        <v>13.763703</v>
      </c>
      <c r="D36" s="25">
        <v>74.543239999999997</v>
      </c>
      <c r="E36" s="25">
        <v>1.035323</v>
      </c>
      <c r="F36" s="25">
        <v>1.157125</v>
      </c>
      <c r="G36" s="25">
        <v>2.070646</v>
      </c>
      <c r="H36" s="25">
        <v>0.54811200000000004</v>
      </c>
      <c r="I36" s="25">
        <v>0.97442099999999998</v>
      </c>
      <c r="J36" s="25">
        <v>0.42630899999999999</v>
      </c>
      <c r="K36" s="25">
        <v>5.4811209999999999</v>
      </c>
    </row>
    <row r="37" spans="1:11">
      <c r="A37" s="23" t="s">
        <v>151</v>
      </c>
      <c r="B37" s="24">
        <v>2266</v>
      </c>
      <c r="C37" s="25">
        <v>15.401589</v>
      </c>
      <c r="D37" s="25">
        <v>72.594881000000001</v>
      </c>
      <c r="E37" s="25">
        <v>1.3239190000000001</v>
      </c>
      <c r="F37" s="25">
        <v>1.41218</v>
      </c>
      <c r="G37" s="25">
        <v>2.1182699999999999</v>
      </c>
      <c r="H37" s="25">
        <v>0.61782899999999996</v>
      </c>
      <c r="I37" s="25">
        <v>1.015004</v>
      </c>
      <c r="J37" s="25">
        <v>0.353045</v>
      </c>
      <c r="K37" s="25">
        <v>5.1632829999999998</v>
      </c>
    </row>
    <row r="38" spans="1:11">
      <c r="A38" s="23" t="s">
        <v>152</v>
      </c>
      <c r="B38" s="24">
        <v>121</v>
      </c>
      <c r="C38" s="25">
        <v>8.2644629999999992</v>
      </c>
      <c r="D38" s="25">
        <v>80.165289000000001</v>
      </c>
      <c r="E38" s="25">
        <v>0.82644600000000001</v>
      </c>
      <c r="F38" s="25">
        <v>1.6528929999999999</v>
      </c>
      <c r="G38" s="25">
        <v>1.6528929999999999</v>
      </c>
      <c r="H38" s="25">
        <v>1.6528929999999999</v>
      </c>
      <c r="I38" s="25">
        <v>0.82644600000000001</v>
      </c>
      <c r="J38" s="25">
        <v>0</v>
      </c>
      <c r="K38" s="25">
        <v>4.9586779999999999</v>
      </c>
    </row>
    <row r="39" spans="1:11">
      <c r="A39" s="23" t="s">
        <v>128</v>
      </c>
      <c r="B39" s="24">
        <v>46</v>
      </c>
      <c r="C39" s="25">
        <v>8.6956520000000008</v>
      </c>
      <c r="D39" s="25">
        <v>82.608695999999995</v>
      </c>
      <c r="E39" s="25">
        <v>2.1739130000000002</v>
      </c>
      <c r="F39" s="25">
        <v>0</v>
      </c>
      <c r="G39" s="25">
        <v>0</v>
      </c>
      <c r="H39" s="25">
        <v>2.1739130000000002</v>
      </c>
      <c r="I39" s="25">
        <v>0</v>
      </c>
      <c r="J39" s="25">
        <v>0</v>
      </c>
      <c r="K39" s="25">
        <v>4.3478260000000004</v>
      </c>
    </row>
    <row r="40" spans="1:11">
      <c r="A40" s="8" t="s">
        <v>153</v>
      </c>
      <c r="B40" s="8"/>
      <c r="C40" s="8"/>
      <c r="D40" s="8"/>
      <c r="E40" s="8"/>
      <c r="F40" s="8"/>
      <c r="G40" s="8"/>
      <c r="H40" s="8"/>
      <c r="I40" s="8"/>
      <c r="J40" s="8"/>
      <c r="K40" s="8"/>
    </row>
    <row r="41" spans="1:11">
      <c r="A41" s="23" t="s">
        <v>154</v>
      </c>
      <c r="B41" s="24">
        <v>1344</v>
      </c>
      <c r="C41" s="25">
        <v>14.0625</v>
      </c>
      <c r="D41" s="25">
        <v>75.223213999999999</v>
      </c>
      <c r="E41" s="25">
        <v>1.116071</v>
      </c>
      <c r="F41" s="25">
        <v>1.1904760000000001</v>
      </c>
      <c r="G41" s="25">
        <v>1.9345239999999999</v>
      </c>
      <c r="H41" s="25">
        <v>0.52083299999999999</v>
      </c>
      <c r="I41" s="25">
        <v>0.59523800000000004</v>
      </c>
      <c r="J41" s="25">
        <v>0.37202400000000002</v>
      </c>
      <c r="K41" s="25">
        <v>4.9851190000000001</v>
      </c>
    </row>
    <row r="42" spans="1:11">
      <c r="A42" s="23" t="s">
        <v>155</v>
      </c>
      <c r="B42" s="24">
        <v>1107</v>
      </c>
      <c r="C42" s="25">
        <v>13.369467</v>
      </c>
      <c r="D42" s="25">
        <v>74.796747999999994</v>
      </c>
      <c r="E42" s="25">
        <v>1.535682</v>
      </c>
      <c r="F42" s="25">
        <v>1.71635</v>
      </c>
      <c r="G42" s="25">
        <v>2.258356</v>
      </c>
      <c r="H42" s="25">
        <v>0.72267400000000004</v>
      </c>
      <c r="I42" s="25">
        <v>0.45167099999999999</v>
      </c>
      <c r="J42" s="25">
        <v>0.36133700000000002</v>
      </c>
      <c r="K42" s="25">
        <v>4.7877150000000004</v>
      </c>
    </row>
    <row r="43" spans="1:11">
      <c r="A43" s="23" t="s">
        <v>156</v>
      </c>
      <c r="B43" s="24">
        <v>1006</v>
      </c>
      <c r="C43" s="25">
        <v>13.419483</v>
      </c>
      <c r="D43" s="25">
        <v>74.453280000000007</v>
      </c>
      <c r="E43" s="25">
        <v>1.093439</v>
      </c>
      <c r="F43" s="25">
        <v>1.1928430000000001</v>
      </c>
      <c r="G43" s="25">
        <v>0.89463199999999998</v>
      </c>
      <c r="H43" s="25">
        <v>0.99403600000000003</v>
      </c>
      <c r="I43" s="25">
        <v>1.789264</v>
      </c>
      <c r="J43" s="25">
        <v>9.9404000000000006E-2</v>
      </c>
      <c r="K43" s="25">
        <v>6.063618</v>
      </c>
    </row>
    <row r="44" spans="1:11">
      <c r="A44" s="23" t="s">
        <v>157</v>
      </c>
      <c r="B44" s="24">
        <v>541</v>
      </c>
      <c r="C44" s="25">
        <v>14.972274000000001</v>
      </c>
      <c r="D44" s="25">
        <v>71.903881999999996</v>
      </c>
      <c r="E44" s="25">
        <v>0.92421399999999998</v>
      </c>
      <c r="F44" s="25">
        <v>2.5878000000000001</v>
      </c>
      <c r="G44" s="25">
        <v>1.8484290000000001</v>
      </c>
      <c r="H44" s="25">
        <v>0.36968600000000001</v>
      </c>
      <c r="I44" s="25">
        <v>0.55452900000000005</v>
      </c>
      <c r="J44" s="25">
        <v>0.18484300000000001</v>
      </c>
      <c r="K44" s="25">
        <v>6.654344</v>
      </c>
    </row>
    <row r="45" spans="1:11">
      <c r="A45" s="23" t="s">
        <v>158</v>
      </c>
      <c r="B45" s="24">
        <v>1510</v>
      </c>
      <c r="C45" s="25">
        <v>13.046358</v>
      </c>
      <c r="D45" s="25">
        <v>75.165563000000006</v>
      </c>
      <c r="E45" s="25">
        <v>1.589404</v>
      </c>
      <c r="F45" s="25">
        <v>1.5231790000000001</v>
      </c>
      <c r="G45" s="25">
        <v>2.0529799999999998</v>
      </c>
      <c r="H45" s="25">
        <v>0.59602599999999994</v>
      </c>
      <c r="I45" s="25">
        <v>0.72847700000000004</v>
      </c>
      <c r="J45" s="25">
        <v>0.39735100000000001</v>
      </c>
      <c r="K45" s="25">
        <v>4.9006619999999996</v>
      </c>
    </row>
    <row r="46" spans="1:11">
      <c r="A46" s="23" t="s">
        <v>159</v>
      </c>
      <c r="B46" s="24">
        <v>1011</v>
      </c>
      <c r="C46" s="25">
        <v>18.892185999999999</v>
      </c>
      <c r="D46" s="25">
        <v>69.337289999999996</v>
      </c>
      <c r="E46" s="25">
        <v>1.384768</v>
      </c>
      <c r="F46" s="25">
        <v>1.2858560000000001</v>
      </c>
      <c r="G46" s="25">
        <v>2.4727990000000002</v>
      </c>
      <c r="H46" s="25">
        <v>0.49456</v>
      </c>
      <c r="I46" s="25">
        <v>0.49456</v>
      </c>
      <c r="J46" s="25">
        <v>0.296736</v>
      </c>
      <c r="K46" s="25">
        <v>5.3412459999999999</v>
      </c>
    </row>
    <row r="47" spans="1:11">
      <c r="A47" s="23" t="s">
        <v>160</v>
      </c>
      <c r="B47" s="24">
        <v>1234</v>
      </c>
      <c r="C47" s="25">
        <v>12.236629000000001</v>
      </c>
      <c r="D47" s="25">
        <v>78.038898000000003</v>
      </c>
      <c r="E47" s="25">
        <v>0.89141000000000004</v>
      </c>
      <c r="F47" s="25">
        <v>1.134522</v>
      </c>
      <c r="G47" s="25">
        <v>1.944895</v>
      </c>
      <c r="H47" s="25">
        <v>0.32414900000000002</v>
      </c>
      <c r="I47" s="25">
        <v>0.32414900000000002</v>
      </c>
      <c r="J47" s="25">
        <v>0.32414900000000002</v>
      </c>
      <c r="K47" s="25">
        <v>4.781199</v>
      </c>
    </row>
    <row r="48" spans="1:11">
      <c r="A48" s="23" t="s">
        <v>161</v>
      </c>
      <c r="B48" s="24">
        <v>443</v>
      </c>
      <c r="C48" s="25">
        <v>14.221219</v>
      </c>
      <c r="D48" s="25">
        <v>72.911963999999998</v>
      </c>
      <c r="E48" s="25">
        <v>1.3544020000000001</v>
      </c>
      <c r="F48" s="25">
        <v>0.90293500000000004</v>
      </c>
      <c r="G48" s="25">
        <v>3.3860049999999999</v>
      </c>
      <c r="H48" s="25">
        <v>1.5801350000000001</v>
      </c>
      <c r="I48" s="25">
        <v>0.45146700000000001</v>
      </c>
      <c r="J48" s="25">
        <v>0.67720100000000005</v>
      </c>
      <c r="K48" s="25">
        <v>4.5146730000000002</v>
      </c>
    </row>
    <row r="49" spans="1:11">
      <c r="A49" s="23" t="s">
        <v>162</v>
      </c>
      <c r="B49" s="24">
        <v>1237</v>
      </c>
      <c r="C49" s="25">
        <v>15.117219</v>
      </c>
      <c r="D49" s="25">
        <v>73.322554999999994</v>
      </c>
      <c r="E49" s="25">
        <v>1.293452</v>
      </c>
      <c r="F49" s="25">
        <v>1.374293</v>
      </c>
      <c r="G49" s="25">
        <v>2.7485849999999998</v>
      </c>
      <c r="H49" s="25">
        <v>0.80840699999999999</v>
      </c>
      <c r="I49" s="25">
        <v>0.64672600000000002</v>
      </c>
      <c r="J49" s="25">
        <v>0.16168099999999999</v>
      </c>
      <c r="K49" s="25">
        <v>4.5270820000000001</v>
      </c>
    </row>
    <row r="50" spans="1:11">
      <c r="A50" s="23" t="s">
        <v>152</v>
      </c>
      <c r="B50" s="24">
        <v>81</v>
      </c>
      <c r="C50" s="25">
        <v>16.049382999999999</v>
      </c>
      <c r="D50" s="25">
        <v>67.901235</v>
      </c>
      <c r="E50" s="25">
        <v>1.2345680000000001</v>
      </c>
      <c r="F50" s="25">
        <v>1.2345680000000001</v>
      </c>
      <c r="G50" s="25">
        <v>1.2345680000000001</v>
      </c>
      <c r="H50" s="25">
        <v>1.2345680000000001</v>
      </c>
      <c r="I50" s="25">
        <v>2.4691360000000002</v>
      </c>
      <c r="J50" s="25">
        <v>0</v>
      </c>
      <c r="K50" s="25">
        <v>8.6419750000000004</v>
      </c>
    </row>
    <row r="51" spans="1:11">
      <c r="A51" s="23" t="s">
        <v>163</v>
      </c>
      <c r="B51" s="24">
        <v>67</v>
      </c>
      <c r="C51" s="25">
        <v>16.417909999999999</v>
      </c>
      <c r="D51" s="25">
        <v>64.179103999999995</v>
      </c>
      <c r="E51" s="25">
        <v>2.9850750000000001</v>
      </c>
      <c r="F51" s="25">
        <v>0</v>
      </c>
      <c r="G51" s="25">
        <v>1.492537</v>
      </c>
      <c r="H51" s="25">
        <v>1.492537</v>
      </c>
      <c r="I51" s="25">
        <v>2.9850750000000001</v>
      </c>
      <c r="J51" s="25">
        <v>1.492537</v>
      </c>
      <c r="K51" s="25">
        <v>8.9552239999999994</v>
      </c>
    </row>
    <row r="52" spans="1:11">
      <c r="A52" s="23" t="s">
        <v>128</v>
      </c>
      <c r="B52" s="24">
        <v>52</v>
      </c>
      <c r="C52" s="25">
        <v>11.538462000000001</v>
      </c>
      <c r="D52" s="25">
        <v>82.692307999999997</v>
      </c>
      <c r="E52" s="25">
        <v>0</v>
      </c>
      <c r="F52" s="25">
        <v>0</v>
      </c>
      <c r="G52" s="25">
        <v>1.9230769999999999</v>
      </c>
      <c r="H52" s="25">
        <v>1.9230769999999999</v>
      </c>
      <c r="I52" s="25">
        <v>0</v>
      </c>
      <c r="J52" s="25">
        <v>0</v>
      </c>
      <c r="K52" s="25">
        <v>1.9230769999999999</v>
      </c>
    </row>
    <row r="53" spans="1:11">
      <c r="A53" s="8" t="s">
        <v>164</v>
      </c>
      <c r="B53" s="8"/>
      <c r="C53" s="8"/>
      <c r="D53" s="8"/>
      <c r="E53" s="8"/>
      <c r="F53" s="8"/>
      <c r="G53" s="8"/>
      <c r="H53" s="8"/>
      <c r="I53" s="8"/>
      <c r="J53" s="8"/>
      <c r="K53" s="8"/>
    </row>
    <row r="54" spans="1:11">
      <c r="A54" s="23" t="s">
        <v>165</v>
      </c>
      <c r="B54" s="24">
        <v>209</v>
      </c>
      <c r="C54" s="25">
        <v>17.703348999999999</v>
      </c>
      <c r="D54" s="25">
        <v>65.550239000000005</v>
      </c>
      <c r="E54" s="25">
        <v>1.9138759999999999</v>
      </c>
      <c r="F54" s="25">
        <v>1.9138759999999999</v>
      </c>
      <c r="G54" s="25">
        <v>6.6985650000000003</v>
      </c>
      <c r="H54" s="25">
        <v>0</v>
      </c>
      <c r="I54" s="25">
        <v>0.47846899999999998</v>
      </c>
      <c r="J54" s="25">
        <v>0.95693799999999996</v>
      </c>
      <c r="K54" s="25">
        <v>4.7846890000000002</v>
      </c>
    </row>
    <row r="55" spans="1:11">
      <c r="A55" s="23" t="s">
        <v>166</v>
      </c>
      <c r="B55" s="24">
        <v>1043</v>
      </c>
      <c r="C55" s="25">
        <v>16.586769</v>
      </c>
      <c r="D55" s="25">
        <v>73.250240000000005</v>
      </c>
      <c r="E55" s="25">
        <v>1.0546500000000001</v>
      </c>
      <c r="F55" s="25">
        <v>0.86289499999999997</v>
      </c>
      <c r="G55" s="25">
        <v>1.534036</v>
      </c>
      <c r="H55" s="25">
        <v>0.47938599999999998</v>
      </c>
      <c r="I55" s="25">
        <v>0.67114099999999999</v>
      </c>
      <c r="J55" s="25">
        <v>0.287632</v>
      </c>
      <c r="K55" s="25">
        <v>5.27325</v>
      </c>
    </row>
    <row r="56" spans="1:11">
      <c r="A56" s="23" t="s">
        <v>167</v>
      </c>
      <c r="B56" s="24">
        <v>963</v>
      </c>
      <c r="C56" s="25">
        <v>15.264798000000001</v>
      </c>
      <c r="D56" s="25">
        <v>72.066458999999995</v>
      </c>
      <c r="E56" s="25">
        <v>1.5576319999999999</v>
      </c>
      <c r="F56" s="25">
        <v>1.5576319999999999</v>
      </c>
      <c r="G56" s="25">
        <v>1.973001</v>
      </c>
      <c r="H56" s="25">
        <v>0.93457900000000005</v>
      </c>
      <c r="I56" s="25">
        <v>1.3499479999999999</v>
      </c>
      <c r="J56" s="25">
        <v>0.103842</v>
      </c>
      <c r="K56" s="25">
        <v>5.1921080000000002</v>
      </c>
    </row>
    <row r="57" spans="1:11">
      <c r="A57" s="23" t="s">
        <v>168</v>
      </c>
      <c r="B57" s="24">
        <v>338</v>
      </c>
      <c r="C57" s="25">
        <v>7.6923079999999997</v>
      </c>
      <c r="D57" s="25">
        <v>76.035503000000006</v>
      </c>
      <c r="E57" s="25">
        <v>0.88757399999999997</v>
      </c>
      <c r="F57" s="25">
        <v>2.0710060000000001</v>
      </c>
      <c r="G57" s="25">
        <v>1.183432</v>
      </c>
      <c r="H57" s="25">
        <v>2.0710060000000001</v>
      </c>
      <c r="I57" s="25">
        <v>2.662722</v>
      </c>
      <c r="J57" s="25">
        <v>0.59171600000000002</v>
      </c>
      <c r="K57" s="25">
        <v>6.8047339999999998</v>
      </c>
    </row>
    <row r="58" spans="1:11">
      <c r="A58" s="23" t="s">
        <v>169</v>
      </c>
      <c r="B58" s="24">
        <v>94</v>
      </c>
      <c r="C58" s="25">
        <v>9.5744679999999995</v>
      </c>
      <c r="D58" s="25">
        <v>75.531914999999998</v>
      </c>
      <c r="E58" s="25">
        <v>4.2553190000000001</v>
      </c>
      <c r="F58" s="25">
        <v>1.0638300000000001</v>
      </c>
      <c r="G58" s="25">
        <v>0</v>
      </c>
      <c r="H58" s="25">
        <v>0</v>
      </c>
      <c r="I58" s="25">
        <v>2.1276600000000001</v>
      </c>
      <c r="J58" s="25">
        <v>1.0638300000000001</v>
      </c>
      <c r="K58" s="25">
        <v>6.3829789999999997</v>
      </c>
    </row>
    <row r="59" spans="1:11">
      <c r="A59" s="23" t="s">
        <v>128</v>
      </c>
      <c r="B59" s="24">
        <v>30</v>
      </c>
      <c r="C59" s="25">
        <v>3.3333330000000001</v>
      </c>
      <c r="D59" s="25">
        <v>70</v>
      </c>
      <c r="E59" s="25">
        <v>3.3333330000000001</v>
      </c>
      <c r="F59" s="25">
        <v>0</v>
      </c>
      <c r="G59" s="25">
        <v>0</v>
      </c>
      <c r="H59" s="25">
        <v>3.3333330000000001</v>
      </c>
      <c r="I59" s="25">
        <v>0</v>
      </c>
      <c r="J59" s="25">
        <v>0</v>
      </c>
      <c r="K59" s="25">
        <v>20</v>
      </c>
    </row>
    <row r="60" spans="1:11">
      <c r="A60" s="8" t="s">
        <v>170</v>
      </c>
      <c r="B60" s="8"/>
      <c r="C60" s="8"/>
      <c r="D60" s="8"/>
      <c r="E60" s="8"/>
      <c r="F60" s="8"/>
      <c r="G60" s="8"/>
      <c r="H60" s="8"/>
      <c r="I60" s="8"/>
      <c r="J60" s="8"/>
      <c r="K60" s="8"/>
    </row>
    <row r="61" spans="1:11">
      <c r="A61" s="23" t="s">
        <v>171</v>
      </c>
      <c r="B61" s="24">
        <v>386</v>
      </c>
      <c r="C61" s="25">
        <v>11.658030999999999</v>
      </c>
      <c r="D61" s="25">
        <v>72.797927000000001</v>
      </c>
      <c r="E61" s="25">
        <v>1.813472</v>
      </c>
      <c r="F61" s="25">
        <v>2.3316059999999998</v>
      </c>
      <c r="G61" s="25">
        <v>2.3316059999999998</v>
      </c>
      <c r="H61" s="25">
        <v>1.0362690000000001</v>
      </c>
      <c r="I61" s="25">
        <v>2.5906739999999999</v>
      </c>
      <c r="J61" s="25">
        <v>0.51813500000000001</v>
      </c>
      <c r="K61" s="25">
        <v>4.9222799999999998</v>
      </c>
    </row>
    <row r="62" spans="1:11">
      <c r="A62" s="23" t="s">
        <v>172</v>
      </c>
      <c r="B62" s="24">
        <v>919</v>
      </c>
      <c r="C62" s="25">
        <v>14.472251999999999</v>
      </c>
      <c r="D62" s="25">
        <v>73.014145999999997</v>
      </c>
      <c r="E62" s="25">
        <v>1.632209</v>
      </c>
      <c r="F62" s="25">
        <v>1.088139</v>
      </c>
      <c r="G62" s="25">
        <v>1.849837</v>
      </c>
      <c r="H62" s="25">
        <v>0.65288400000000002</v>
      </c>
      <c r="I62" s="25">
        <v>0.979325</v>
      </c>
      <c r="J62" s="25">
        <v>0.10881399999999999</v>
      </c>
      <c r="K62" s="25">
        <v>6.202394</v>
      </c>
    </row>
    <row r="63" spans="1:11">
      <c r="A63" s="23" t="s">
        <v>173</v>
      </c>
      <c r="B63" s="24">
        <v>978</v>
      </c>
      <c r="C63" s="25">
        <v>14.928425000000001</v>
      </c>
      <c r="D63" s="25">
        <v>73.824130999999994</v>
      </c>
      <c r="E63" s="25">
        <v>1.0224949999999999</v>
      </c>
      <c r="F63" s="25">
        <v>1.329243</v>
      </c>
      <c r="G63" s="25">
        <v>1.6359919999999999</v>
      </c>
      <c r="H63" s="25">
        <v>1.0224949999999999</v>
      </c>
      <c r="I63" s="25">
        <v>1.124744</v>
      </c>
      <c r="J63" s="25">
        <v>0.30674800000000002</v>
      </c>
      <c r="K63" s="25">
        <v>4.8057259999999999</v>
      </c>
    </row>
    <row r="64" spans="1:11">
      <c r="A64" s="23" t="s">
        <v>174</v>
      </c>
      <c r="B64" s="24">
        <v>347</v>
      </c>
      <c r="C64" s="25">
        <v>19.020173</v>
      </c>
      <c r="D64" s="25">
        <v>68.299712</v>
      </c>
      <c r="E64" s="25">
        <v>1.440922</v>
      </c>
      <c r="F64" s="25">
        <v>1.152738</v>
      </c>
      <c r="G64" s="25">
        <v>3.170029</v>
      </c>
      <c r="H64" s="25">
        <v>0.57636900000000002</v>
      </c>
      <c r="I64" s="25">
        <v>0.288184</v>
      </c>
      <c r="J64" s="25">
        <v>0.86455300000000002</v>
      </c>
      <c r="K64" s="25">
        <v>5.1873199999999997</v>
      </c>
    </row>
    <row r="65" spans="1:11">
      <c r="A65" s="23" t="s">
        <v>128</v>
      </c>
      <c r="B65" s="24">
        <v>47</v>
      </c>
      <c r="C65" s="25">
        <v>6.3829789999999997</v>
      </c>
      <c r="D65" s="25">
        <v>70.212766000000002</v>
      </c>
      <c r="E65" s="25">
        <v>2.1276600000000001</v>
      </c>
      <c r="F65" s="25">
        <v>0</v>
      </c>
      <c r="G65" s="25">
        <v>0</v>
      </c>
      <c r="H65" s="25">
        <v>0</v>
      </c>
      <c r="I65" s="25">
        <v>2.1276600000000001</v>
      </c>
      <c r="J65" s="25">
        <v>0</v>
      </c>
      <c r="K65" s="25">
        <v>19.148935999999999</v>
      </c>
    </row>
    <row r="66" spans="1:11">
      <c r="A66" s="8" t="s">
        <v>175</v>
      </c>
      <c r="B66" s="8"/>
      <c r="C66" s="8"/>
      <c r="D66" s="8"/>
      <c r="E66" s="8"/>
      <c r="F66" s="8"/>
      <c r="G66" s="8"/>
      <c r="H66" s="8"/>
      <c r="I66" s="8"/>
      <c r="J66" s="8"/>
      <c r="K66" s="8"/>
    </row>
    <row r="67" spans="1:11">
      <c r="A67" s="23" t="s">
        <v>176</v>
      </c>
      <c r="B67" s="24">
        <v>425</v>
      </c>
      <c r="C67" s="25">
        <v>10.588234999999999</v>
      </c>
      <c r="D67" s="25">
        <v>78.352941000000001</v>
      </c>
      <c r="E67" s="25">
        <v>2.3529409999999999</v>
      </c>
      <c r="F67" s="25">
        <v>1.4117649999999999</v>
      </c>
      <c r="G67" s="25">
        <v>3.058824</v>
      </c>
      <c r="H67" s="25">
        <v>0.70588200000000001</v>
      </c>
      <c r="I67" s="25">
        <v>0</v>
      </c>
      <c r="J67" s="25">
        <v>0.47058800000000001</v>
      </c>
      <c r="K67" s="25">
        <v>3.058824</v>
      </c>
    </row>
    <row r="68" spans="1:11">
      <c r="A68" s="23" t="s">
        <v>177</v>
      </c>
      <c r="B68" s="24">
        <v>811</v>
      </c>
      <c r="C68" s="25">
        <v>12.207152000000001</v>
      </c>
      <c r="D68" s="25">
        <v>76.695437999999996</v>
      </c>
      <c r="E68" s="25">
        <v>0.98643599999999998</v>
      </c>
      <c r="F68" s="25">
        <v>1.726264</v>
      </c>
      <c r="G68" s="25">
        <v>2.2194820000000002</v>
      </c>
      <c r="H68" s="25">
        <v>0.49321799999999999</v>
      </c>
      <c r="I68" s="25">
        <v>0.61652300000000004</v>
      </c>
      <c r="J68" s="25">
        <v>0.24660899999999999</v>
      </c>
      <c r="K68" s="25">
        <v>4.808878</v>
      </c>
    </row>
    <row r="69" spans="1:11">
      <c r="A69" s="23" t="s">
        <v>178</v>
      </c>
      <c r="B69" s="24">
        <v>207</v>
      </c>
      <c r="C69" s="25">
        <v>15.942029</v>
      </c>
      <c r="D69" s="25">
        <v>74.396135000000001</v>
      </c>
      <c r="E69" s="25">
        <v>0.48309200000000002</v>
      </c>
      <c r="F69" s="25">
        <v>0.96618400000000004</v>
      </c>
      <c r="G69" s="25">
        <v>2.4154589999999998</v>
      </c>
      <c r="H69" s="25">
        <v>0</v>
      </c>
      <c r="I69" s="25">
        <v>0</v>
      </c>
      <c r="J69" s="25">
        <v>0</v>
      </c>
      <c r="K69" s="25">
        <v>5.7971009999999996</v>
      </c>
    </row>
    <row r="70" spans="1:11">
      <c r="A70" s="23" t="s">
        <v>179</v>
      </c>
      <c r="B70" s="24">
        <v>154</v>
      </c>
      <c r="C70" s="25">
        <v>16.233765999999999</v>
      </c>
      <c r="D70" s="25">
        <v>74.675325000000001</v>
      </c>
      <c r="E70" s="25">
        <v>2.5974029999999999</v>
      </c>
      <c r="F70" s="25">
        <v>0.64935100000000001</v>
      </c>
      <c r="G70" s="25">
        <v>3.246753</v>
      </c>
      <c r="H70" s="25">
        <v>0</v>
      </c>
      <c r="I70" s="25">
        <v>0</v>
      </c>
      <c r="J70" s="25">
        <v>0</v>
      </c>
      <c r="K70" s="25">
        <v>2.5974029999999999</v>
      </c>
    </row>
    <row r="71" spans="1:11">
      <c r="A71" s="23" t="s">
        <v>180</v>
      </c>
      <c r="B71" s="24">
        <v>318</v>
      </c>
      <c r="C71" s="25">
        <v>16.981131999999999</v>
      </c>
      <c r="D71" s="25">
        <v>72.955974999999995</v>
      </c>
      <c r="E71" s="25">
        <v>1.572327</v>
      </c>
      <c r="F71" s="25">
        <v>2.2012580000000002</v>
      </c>
      <c r="G71" s="25">
        <v>2.8301889999999998</v>
      </c>
      <c r="H71" s="25">
        <v>0</v>
      </c>
      <c r="I71" s="25">
        <v>0</v>
      </c>
      <c r="J71" s="25">
        <v>0</v>
      </c>
      <c r="K71" s="25">
        <v>3.4591189999999998</v>
      </c>
    </row>
    <row r="72" spans="1:11">
      <c r="A72" s="23" t="s">
        <v>181</v>
      </c>
      <c r="B72" s="24">
        <v>203</v>
      </c>
      <c r="C72" s="25">
        <v>13.793103</v>
      </c>
      <c r="D72" s="25">
        <v>78.325123000000005</v>
      </c>
      <c r="E72" s="25">
        <v>1.9704429999999999</v>
      </c>
      <c r="F72" s="25">
        <v>0.49261100000000002</v>
      </c>
      <c r="G72" s="25">
        <v>2.4630540000000001</v>
      </c>
      <c r="H72" s="25">
        <v>0</v>
      </c>
      <c r="I72" s="25">
        <v>0</v>
      </c>
      <c r="J72" s="25">
        <v>0</v>
      </c>
      <c r="K72" s="25">
        <v>2.9556650000000002</v>
      </c>
    </row>
    <row r="73" spans="1:11">
      <c r="A73" s="23" t="s">
        <v>182</v>
      </c>
      <c r="B73" s="24">
        <v>79</v>
      </c>
      <c r="C73" s="25">
        <v>11.392405</v>
      </c>
      <c r="D73" s="25">
        <v>75.949366999999995</v>
      </c>
      <c r="E73" s="25">
        <v>3.7974679999999998</v>
      </c>
      <c r="F73" s="25">
        <v>0</v>
      </c>
      <c r="G73" s="25">
        <v>3.7974679999999998</v>
      </c>
      <c r="H73" s="25">
        <v>2.5316459999999998</v>
      </c>
      <c r="I73" s="25">
        <v>0</v>
      </c>
      <c r="J73" s="25">
        <v>1.2658229999999999</v>
      </c>
      <c r="K73" s="25">
        <v>1.2658229999999999</v>
      </c>
    </row>
    <row r="74" spans="1:11">
      <c r="A74" s="23" t="s">
        <v>183</v>
      </c>
      <c r="B74" s="24">
        <v>68</v>
      </c>
      <c r="C74" s="25">
        <v>23.529412000000001</v>
      </c>
      <c r="D74" s="25">
        <v>66.176471000000006</v>
      </c>
      <c r="E74" s="25">
        <v>0</v>
      </c>
      <c r="F74" s="25">
        <v>0</v>
      </c>
      <c r="G74" s="25">
        <v>4.4117649999999999</v>
      </c>
      <c r="H74" s="25">
        <v>0</v>
      </c>
      <c r="I74" s="25">
        <v>0</v>
      </c>
      <c r="J74" s="25">
        <v>0</v>
      </c>
      <c r="K74" s="25">
        <v>5.8823530000000002</v>
      </c>
    </row>
    <row r="75" spans="1:11">
      <c r="A75" s="23" t="s">
        <v>184</v>
      </c>
      <c r="B75" s="24">
        <v>586</v>
      </c>
      <c r="C75" s="25">
        <v>16.382252999999999</v>
      </c>
      <c r="D75" s="25">
        <v>72.354949000000005</v>
      </c>
      <c r="E75" s="25">
        <v>1.3651880000000001</v>
      </c>
      <c r="F75" s="25">
        <v>0.85324199999999994</v>
      </c>
      <c r="G75" s="25">
        <v>2.730375</v>
      </c>
      <c r="H75" s="25">
        <v>0.17064799999999999</v>
      </c>
      <c r="I75" s="25">
        <v>0.51194499999999998</v>
      </c>
      <c r="J75" s="25">
        <v>0.17064799999999999</v>
      </c>
      <c r="K75" s="25">
        <v>5.4607510000000001</v>
      </c>
    </row>
    <row r="76" spans="1:11">
      <c r="A76" s="23" t="s">
        <v>185</v>
      </c>
      <c r="B76" s="24">
        <v>276</v>
      </c>
      <c r="C76" s="25">
        <v>17.753623000000001</v>
      </c>
      <c r="D76" s="25">
        <v>71.739130000000003</v>
      </c>
      <c r="E76" s="25">
        <v>1.086957</v>
      </c>
      <c r="F76" s="25">
        <v>2.8985509999999999</v>
      </c>
      <c r="G76" s="25">
        <v>3.2608700000000002</v>
      </c>
      <c r="H76" s="25">
        <v>0</v>
      </c>
      <c r="I76" s="25">
        <v>0.362319</v>
      </c>
      <c r="J76" s="25">
        <v>0</v>
      </c>
      <c r="K76" s="25">
        <v>2.8985509999999999</v>
      </c>
    </row>
    <row r="77" spans="1:11">
      <c r="A77" s="23" t="s">
        <v>152</v>
      </c>
      <c r="B77" s="24">
        <v>197</v>
      </c>
      <c r="C77" s="25">
        <v>15.736041</v>
      </c>
      <c r="D77" s="25">
        <v>68.527918999999997</v>
      </c>
      <c r="E77" s="25">
        <v>1.015228</v>
      </c>
      <c r="F77" s="25">
        <v>1.015228</v>
      </c>
      <c r="G77" s="25">
        <v>0.50761400000000001</v>
      </c>
      <c r="H77" s="25">
        <v>0</v>
      </c>
      <c r="I77" s="25">
        <v>2.538071</v>
      </c>
      <c r="J77" s="25">
        <v>1.015228</v>
      </c>
      <c r="K77" s="25">
        <v>9.6446699999999996</v>
      </c>
    </row>
    <row r="78" spans="1:11">
      <c r="A78" s="23" t="s">
        <v>186</v>
      </c>
      <c r="B78" s="24">
        <v>944</v>
      </c>
      <c r="C78" s="25">
        <v>14.830508</v>
      </c>
      <c r="D78" s="25">
        <v>71.292372999999998</v>
      </c>
      <c r="E78" s="25">
        <v>1.2711859999999999</v>
      </c>
      <c r="F78" s="25">
        <v>1.2711859999999999</v>
      </c>
      <c r="G78" s="25">
        <v>1.4830509999999999</v>
      </c>
      <c r="H78" s="25">
        <v>1.588983</v>
      </c>
      <c r="I78" s="25">
        <v>2.1186440000000002</v>
      </c>
      <c r="J78" s="25">
        <v>0.317797</v>
      </c>
      <c r="K78" s="25">
        <v>5.8262710000000002</v>
      </c>
    </row>
    <row r="79" spans="1:11">
      <c r="A79" s="23" t="s">
        <v>128</v>
      </c>
      <c r="B79" s="24">
        <v>41</v>
      </c>
      <c r="C79" s="25">
        <v>7.3170729999999997</v>
      </c>
      <c r="D79" s="25">
        <v>73.170732000000001</v>
      </c>
      <c r="E79" s="25">
        <v>2.4390239999999999</v>
      </c>
      <c r="F79" s="25">
        <v>0</v>
      </c>
      <c r="G79" s="25">
        <v>2.4390239999999999</v>
      </c>
      <c r="H79" s="25">
        <v>0</v>
      </c>
      <c r="I79" s="25">
        <v>2.4390239999999999</v>
      </c>
      <c r="J79" s="25">
        <v>0</v>
      </c>
      <c r="K79" s="25">
        <v>12.195122</v>
      </c>
    </row>
    <row r="80" spans="1:11">
      <c r="A80" s="8" t="s">
        <v>187</v>
      </c>
      <c r="B80" s="8"/>
      <c r="C80" s="8"/>
      <c r="D80" s="8"/>
      <c r="E80" s="8"/>
      <c r="F80" s="8"/>
      <c r="G80" s="8"/>
      <c r="H80" s="8"/>
      <c r="I80" s="8"/>
      <c r="J80" s="8"/>
      <c r="K80" s="8"/>
    </row>
    <row r="81" spans="1:11">
      <c r="A81" s="23" t="s">
        <v>188</v>
      </c>
      <c r="B81" s="24">
        <v>2041</v>
      </c>
      <c r="C81" s="25">
        <v>13.963742999999999</v>
      </c>
      <c r="D81" s="25">
        <v>75.306222000000005</v>
      </c>
      <c r="E81" s="25">
        <v>1.22489</v>
      </c>
      <c r="F81" s="25">
        <v>1.371877</v>
      </c>
      <c r="G81" s="25">
        <v>2.3027929999999999</v>
      </c>
      <c r="H81" s="25">
        <v>0.63694300000000004</v>
      </c>
      <c r="I81" s="25">
        <v>0</v>
      </c>
      <c r="J81" s="25">
        <v>0.34296900000000002</v>
      </c>
      <c r="K81" s="25">
        <v>4.8505630000000002</v>
      </c>
    </row>
    <row r="82" spans="1:11">
      <c r="A82" s="23" t="s">
        <v>189</v>
      </c>
      <c r="B82" s="24">
        <v>221</v>
      </c>
      <c r="C82" s="25">
        <v>12.217195</v>
      </c>
      <c r="D82" s="25">
        <v>71.493212999999997</v>
      </c>
      <c r="E82" s="25">
        <v>4.0723979999999997</v>
      </c>
      <c r="F82" s="25">
        <v>1.3574660000000001</v>
      </c>
      <c r="G82" s="25">
        <v>1.809955</v>
      </c>
      <c r="H82" s="25">
        <v>0.90497700000000003</v>
      </c>
      <c r="I82" s="25">
        <v>0</v>
      </c>
      <c r="J82" s="25">
        <v>0</v>
      </c>
      <c r="K82" s="25">
        <v>8.1447959999999995</v>
      </c>
    </row>
    <row r="83" spans="1:11">
      <c r="A83" s="23" t="s">
        <v>190</v>
      </c>
      <c r="B83" s="24">
        <v>64</v>
      </c>
      <c r="C83" s="25">
        <v>26.5625</v>
      </c>
      <c r="D83" s="25">
        <v>51.5625</v>
      </c>
      <c r="E83" s="25">
        <v>1.5625</v>
      </c>
      <c r="F83" s="25">
        <v>1.5625</v>
      </c>
      <c r="G83" s="25">
        <v>0</v>
      </c>
      <c r="H83" s="25">
        <v>3.125</v>
      </c>
      <c r="I83" s="25">
        <v>7.8125</v>
      </c>
      <c r="J83" s="25">
        <v>1.5625</v>
      </c>
      <c r="K83" s="25">
        <v>6.25</v>
      </c>
    </row>
    <row r="84" spans="1:11">
      <c r="A84" s="23" t="s">
        <v>191</v>
      </c>
      <c r="B84" s="24">
        <v>158</v>
      </c>
      <c r="C84" s="25">
        <v>23.417722000000001</v>
      </c>
      <c r="D84" s="25">
        <v>54.43038</v>
      </c>
      <c r="E84" s="25">
        <v>0</v>
      </c>
      <c r="F84" s="25">
        <v>1.8987339999999999</v>
      </c>
      <c r="G84" s="25">
        <v>0</v>
      </c>
      <c r="H84" s="25">
        <v>1.2658229999999999</v>
      </c>
      <c r="I84" s="25">
        <v>9.4936710000000009</v>
      </c>
      <c r="J84" s="25">
        <v>0.632911</v>
      </c>
      <c r="K84" s="25">
        <v>8.8607589999999998</v>
      </c>
    </row>
    <row r="85" spans="1:11">
      <c r="A85" s="23" t="s">
        <v>192</v>
      </c>
      <c r="B85" s="24">
        <v>120</v>
      </c>
      <c r="C85" s="25">
        <v>13.333333</v>
      </c>
      <c r="D85" s="25">
        <v>65</v>
      </c>
      <c r="E85" s="25">
        <v>1.6666669999999999</v>
      </c>
      <c r="F85" s="25">
        <v>0</v>
      </c>
      <c r="G85" s="25">
        <v>0.83333299999999999</v>
      </c>
      <c r="H85" s="25">
        <v>2.5</v>
      </c>
      <c r="I85" s="25">
        <v>7.5</v>
      </c>
      <c r="J85" s="25">
        <v>0</v>
      </c>
      <c r="K85" s="25">
        <v>9.1666670000000003</v>
      </c>
    </row>
    <row r="86" spans="1:11">
      <c r="A86" s="23" t="s">
        <v>193</v>
      </c>
      <c r="B86" s="24">
        <v>10</v>
      </c>
      <c r="C86" s="25">
        <v>0</v>
      </c>
      <c r="D86" s="25">
        <v>80</v>
      </c>
      <c r="E86" s="25">
        <v>0</v>
      </c>
      <c r="F86" s="25">
        <v>10</v>
      </c>
      <c r="G86" s="25">
        <v>0</v>
      </c>
      <c r="H86" s="25">
        <v>0</v>
      </c>
      <c r="I86" s="25">
        <v>10</v>
      </c>
      <c r="J86" s="25">
        <v>0</v>
      </c>
      <c r="K86" s="25">
        <v>0</v>
      </c>
    </row>
    <row r="87" spans="1:11">
      <c r="A87" s="23" t="s">
        <v>152</v>
      </c>
      <c r="B87" s="24">
        <v>39</v>
      </c>
      <c r="C87" s="25">
        <v>20.512820999999999</v>
      </c>
      <c r="D87" s="25">
        <v>74.358974000000003</v>
      </c>
      <c r="E87" s="25">
        <v>0</v>
      </c>
      <c r="F87" s="25">
        <v>0</v>
      </c>
      <c r="G87" s="25">
        <v>0</v>
      </c>
      <c r="H87" s="25">
        <v>0</v>
      </c>
      <c r="I87" s="25">
        <v>0</v>
      </c>
      <c r="J87" s="25">
        <v>0</v>
      </c>
      <c r="K87" s="25">
        <v>5.1282050000000003</v>
      </c>
    </row>
    <row r="88" spans="1:11">
      <c r="A88" s="23" t="s">
        <v>128</v>
      </c>
      <c r="B88" s="24">
        <v>24</v>
      </c>
      <c r="C88" s="25">
        <v>12.5</v>
      </c>
      <c r="D88" s="25">
        <v>62.5</v>
      </c>
      <c r="E88" s="25">
        <v>4.1666670000000003</v>
      </c>
      <c r="F88" s="25">
        <v>0</v>
      </c>
      <c r="G88" s="25">
        <v>4.1666670000000003</v>
      </c>
      <c r="H88" s="25">
        <v>0</v>
      </c>
      <c r="I88" s="25">
        <v>8.3333329999999997</v>
      </c>
      <c r="J88" s="25">
        <v>0</v>
      </c>
      <c r="K88" s="25">
        <v>8.3333329999999997</v>
      </c>
    </row>
    <row r="89" spans="1:11">
      <c r="A89" s="8" t="s">
        <v>194</v>
      </c>
      <c r="B89" s="8"/>
      <c r="C89" s="8"/>
      <c r="D89" s="8"/>
      <c r="E89" s="8"/>
      <c r="F89" s="8"/>
      <c r="G89" s="8"/>
      <c r="H89" s="8"/>
      <c r="I89" s="8"/>
      <c r="J89" s="8"/>
      <c r="K89" s="8"/>
    </row>
    <row r="90" spans="1:11">
      <c r="A90" s="23" t="s">
        <v>195</v>
      </c>
      <c r="B90" s="24">
        <v>1341</v>
      </c>
      <c r="C90" s="25">
        <v>11.707680999999999</v>
      </c>
      <c r="D90" s="25">
        <v>75.838926000000001</v>
      </c>
      <c r="E90" s="25">
        <v>1.118568</v>
      </c>
      <c r="F90" s="25">
        <v>1.4168529999999999</v>
      </c>
      <c r="G90" s="25">
        <v>2.0879940000000001</v>
      </c>
      <c r="H90" s="25">
        <v>0.82028299999999998</v>
      </c>
      <c r="I90" s="25">
        <v>1.342282</v>
      </c>
      <c r="J90" s="25">
        <v>0.223714</v>
      </c>
      <c r="K90" s="25">
        <v>5.4436989999999996</v>
      </c>
    </row>
    <row r="91" spans="1:11">
      <c r="A91" s="23" t="s">
        <v>196</v>
      </c>
      <c r="B91" s="24">
        <v>523</v>
      </c>
      <c r="C91" s="25">
        <v>13.766730000000001</v>
      </c>
      <c r="D91" s="25">
        <v>71.510515999999996</v>
      </c>
      <c r="E91" s="25">
        <v>0.95602299999999996</v>
      </c>
      <c r="F91" s="25">
        <v>1.1472279999999999</v>
      </c>
      <c r="G91" s="25">
        <v>2.8680690000000002</v>
      </c>
      <c r="H91" s="25">
        <v>0.764818</v>
      </c>
      <c r="I91" s="25">
        <v>1.9120459999999999</v>
      </c>
      <c r="J91" s="25">
        <v>0.19120500000000001</v>
      </c>
      <c r="K91" s="25">
        <v>6.8833650000000004</v>
      </c>
    </row>
    <row r="92" spans="1:11">
      <c r="A92" s="23" t="s">
        <v>197</v>
      </c>
      <c r="B92" s="24">
        <v>116</v>
      </c>
      <c r="C92" s="25">
        <v>11.206897</v>
      </c>
      <c r="D92" s="25">
        <v>80.172414000000003</v>
      </c>
      <c r="E92" s="25">
        <v>0</v>
      </c>
      <c r="F92" s="25">
        <v>1.7241379999999999</v>
      </c>
      <c r="G92" s="25">
        <v>0.86206899999999997</v>
      </c>
      <c r="H92" s="25">
        <v>0.86206899999999997</v>
      </c>
      <c r="I92" s="25">
        <v>0</v>
      </c>
      <c r="J92" s="25">
        <v>0</v>
      </c>
      <c r="K92" s="25">
        <v>5.1724139999999998</v>
      </c>
    </row>
    <row r="93" spans="1:11">
      <c r="A93" s="23" t="s">
        <v>198</v>
      </c>
      <c r="B93" s="24">
        <v>25</v>
      </c>
      <c r="C93" s="25">
        <v>0</v>
      </c>
      <c r="D93" s="25">
        <v>88</v>
      </c>
      <c r="E93" s="25">
        <v>4</v>
      </c>
      <c r="F93" s="25">
        <v>0</v>
      </c>
      <c r="G93" s="25">
        <v>8</v>
      </c>
      <c r="H93" s="25">
        <v>0</v>
      </c>
      <c r="I93" s="25">
        <v>0</v>
      </c>
      <c r="J93" s="25">
        <v>0</v>
      </c>
      <c r="K93" s="25">
        <v>0</v>
      </c>
    </row>
    <row r="94" spans="1:11">
      <c r="A94" s="23" t="s">
        <v>199</v>
      </c>
      <c r="B94" s="24">
        <v>68</v>
      </c>
      <c r="C94" s="25">
        <v>25</v>
      </c>
      <c r="D94" s="25">
        <v>61.764705999999997</v>
      </c>
      <c r="E94" s="25">
        <v>1.470588</v>
      </c>
      <c r="F94" s="25">
        <v>1.470588</v>
      </c>
      <c r="G94" s="25">
        <v>5.8823530000000002</v>
      </c>
      <c r="H94" s="25">
        <v>0</v>
      </c>
      <c r="I94" s="25">
        <v>0</v>
      </c>
      <c r="J94" s="25">
        <v>0</v>
      </c>
      <c r="K94" s="25">
        <v>4.4117649999999999</v>
      </c>
    </row>
    <row r="95" spans="1:11">
      <c r="A95" s="23" t="s">
        <v>200</v>
      </c>
      <c r="B95" s="24">
        <v>1248</v>
      </c>
      <c r="C95" s="25">
        <v>20.032050999999999</v>
      </c>
      <c r="D95" s="25">
        <v>69.471153999999999</v>
      </c>
      <c r="E95" s="25">
        <v>1.4423079999999999</v>
      </c>
      <c r="F95" s="25">
        <v>1.2019230000000001</v>
      </c>
      <c r="G95" s="25">
        <v>2.4038460000000001</v>
      </c>
      <c r="H95" s="25">
        <v>0.32051299999999999</v>
      </c>
      <c r="I95" s="25">
        <v>0</v>
      </c>
      <c r="J95" s="25">
        <v>0.40064100000000002</v>
      </c>
      <c r="K95" s="25">
        <v>4.7275640000000001</v>
      </c>
    </row>
    <row r="96" spans="1:11">
      <c r="A96" s="23" t="s">
        <v>201</v>
      </c>
      <c r="B96" s="24">
        <v>725</v>
      </c>
      <c r="C96" s="25">
        <v>8.8275860000000002</v>
      </c>
      <c r="D96" s="25">
        <v>80.689655000000002</v>
      </c>
      <c r="E96" s="25">
        <v>1.241379</v>
      </c>
      <c r="F96" s="25">
        <v>0.82758600000000004</v>
      </c>
      <c r="G96" s="25">
        <v>2.2068970000000001</v>
      </c>
      <c r="H96" s="25">
        <v>1.37931</v>
      </c>
      <c r="I96" s="25">
        <v>0.55172399999999999</v>
      </c>
      <c r="J96" s="25">
        <v>0.41379300000000002</v>
      </c>
      <c r="K96" s="25">
        <v>3.862069</v>
      </c>
    </row>
    <row r="97" spans="1:11">
      <c r="A97" s="23" t="s">
        <v>202</v>
      </c>
      <c r="B97" s="24">
        <v>550</v>
      </c>
      <c r="C97" s="25">
        <v>9.8181820000000002</v>
      </c>
      <c r="D97" s="25">
        <v>75.272727000000003</v>
      </c>
      <c r="E97" s="25">
        <v>1.2727269999999999</v>
      </c>
      <c r="F97" s="25">
        <v>1.818182</v>
      </c>
      <c r="G97" s="25">
        <v>2</v>
      </c>
      <c r="H97" s="25">
        <v>0.90909099999999998</v>
      </c>
      <c r="I97" s="25">
        <v>2.9090910000000001</v>
      </c>
      <c r="J97" s="25">
        <v>0.18181800000000001</v>
      </c>
      <c r="K97" s="25">
        <v>5.8181820000000002</v>
      </c>
    </row>
    <row r="98" spans="1:11">
      <c r="A98" s="23" t="s">
        <v>203</v>
      </c>
      <c r="B98" s="24">
        <v>563</v>
      </c>
      <c r="C98" s="25">
        <v>14.920071</v>
      </c>
      <c r="D98" s="25">
        <v>73.357016000000002</v>
      </c>
      <c r="E98" s="25">
        <v>1.7761990000000001</v>
      </c>
      <c r="F98" s="25">
        <v>1.953819</v>
      </c>
      <c r="G98" s="25">
        <v>2.309059</v>
      </c>
      <c r="H98" s="25">
        <v>0.53286</v>
      </c>
      <c r="I98" s="25">
        <v>1.243339</v>
      </c>
      <c r="J98" s="25">
        <v>0.17762</v>
      </c>
      <c r="K98" s="25">
        <v>3.7300179999999998</v>
      </c>
    </row>
    <row r="99" spans="1:11">
      <c r="A99" s="23" t="s">
        <v>204</v>
      </c>
      <c r="B99" s="24">
        <v>319</v>
      </c>
      <c r="C99" s="25">
        <v>9.0909089999999999</v>
      </c>
      <c r="D99" s="25">
        <v>74.294670999999994</v>
      </c>
      <c r="E99" s="25">
        <v>2.1943570000000001</v>
      </c>
      <c r="F99" s="25">
        <v>2.1943570000000001</v>
      </c>
      <c r="G99" s="25">
        <v>3.1347960000000001</v>
      </c>
      <c r="H99" s="25">
        <v>0.62695900000000004</v>
      </c>
      <c r="I99" s="25">
        <v>1.880878</v>
      </c>
      <c r="J99" s="25">
        <v>0.62695900000000004</v>
      </c>
      <c r="K99" s="25">
        <v>5.9561130000000002</v>
      </c>
    </row>
    <row r="100" spans="1:11">
      <c r="A100" s="23" t="s">
        <v>205</v>
      </c>
      <c r="B100" s="24">
        <v>6</v>
      </c>
      <c r="C100" s="25">
        <v>0</v>
      </c>
      <c r="D100" s="25">
        <v>66.666667000000004</v>
      </c>
      <c r="E100" s="25">
        <v>0</v>
      </c>
      <c r="F100" s="25">
        <v>0</v>
      </c>
      <c r="G100" s="25">
        <v>16.666667</v>
      </c>
      <c r="H100" s="25">
        <v>0</v>
      </c>
      <c r="I100" s="25">
        <v>0</v>
      </c>
      <c r="J100" s="25">
        <v>0</v>
      </c>
      <c r="K100" s="25">
        <v>16.666667</v>
      </c>
    </row>
    <row r="101" spans="1:11">
      <c r="A101" s="23" t="s">
        <v>206</v>
      </c>
      <c r="B101" s="24">
        <v>42</v>
      </c>
      <c r="C101" s="25">
        <v>0</v>
      </c>
      <c r="D101" s="25">
        <v>78.571428999999995</v>
      </c>
      <c r="E101" s="25">
        <v>2.3809520000000002</v>
      </c>
      <c r="F101" s="25">
        <v>4.7619049999999996</v>
      </c>
      <c r="G101" s="25">
        <v>2.3809520000000002</v>
      </c>
      <c r="H101" s="25">
        <v>7.1428570000000002</v>
      </c>
      <c r="I101" s="25">
        <v>0</v>
      </c>
      <c r="J101" s="25">
        <v>0</v>
      </c>
      <c r="K101" s="25">
        <v>4.7619049999999996</v>
      </c>
    </row>
    <row r="102" spans="1:11">
      <c r="A102" s="23" t="s">
        <v>152</v>
      </c>
      <c r="B102" s="24">
        <v>39</v>
      </c>
      <c r="C102" s="25">
        <v>7.6923079999999997</v>
      </c>
      <c r="D102" s="25">
        <v>69.230768999999995</v>
      </c>
      <c r="E102" s="25">
        <v>0</v>
      </c>
      <c r="F102" s="25">
        <v>5.1282050000000003</v>
      </c>
      <c r="G102" s="25">
        <v>0</v>
      </c>
      <c r="H102" s="25">
        <v>5.1282050000000003</v>
      </c>
      <c r="I102" s="25">
        <v>5.1282050000000003</v>
      </c>
      <c r="J102" s="25">
        <v>0</v>
      </c>
      <c r="K102" s="25">
        <v>7.6923079999999997</v>
      </c>
    </row>
    <row r="103" spans="1:11">
      <c r="A103" s="23" t="s">
        <v>128</v>
      </c>
      <c r="B103" s="24">
        <v>193</v>
      </c>
      <c r="C103" s="25">
        <v>20.207253999999999</v>
      </c>
      <c r="D103" s="25">
        <v>66.321243999999993</v>
      </c>
      <c r="E103" s="25">
        <v>3.1088079999999998</v>
      </c>
      <c r="F103" s="25">
        <v>0.51813500000000001</v>
      </c>
      <c r="G103" s="25">
        <v>0.51813500000000001</v>
      </c>
      <c r="H103" s="25">
        <v>0.51813500000000001</v>
      </c>
      <c r="I103" s="25">
        <v>1.5544039999999999</v>
      </c>
      <c r="J103" s="25">
        <v>0</v>
      </c>
      <c r="K103" s="25">
        <v>7.2538859999999996</v>
      </c>
    </row>
    <row r="104" spans="1:11">
      <c r="A104" s="8" t="s">
        <v>207</v>
      </c>
      <c r="B104" s="8"/>
      <c r="C104" s="8"/>
      <c r="D104" s="8"/>
      <c r="E104" s="8"/>
      <c r="F104" s="8"/>
      <c r="G104" s="8"/>
      <c r="H104" s="8"/>
      <c r="I104" s="8"/>
      <c r="J104" s="8"/>
      <c r="K104" s="8"/>
    </row>
    <row r="105" spans="1:11">
      <c r="A105" s="23" t="s">
        <v>208</v>
      </c>
      <c r="B105" s="24">
        <v>1480</v>
      </c>
      <c r="C105" s="25">
        <v>13.310810999999999</v>
      </c>
      <c r="D105" s="25">
        <v>75.810811000000001</v>
      </c>
      <c r="E105" s="25">
        <v>1.216216</v>
      </c>
      <c r="F105" s="25">
        <v>1.148649</v>
      </c>
      <c r="G105" s="25">
        <v>1.8918919999999999</v>
      </c>
      <c r="H105" s="25">
        <v>0.94594599999999995</v>
      </c>
      <c r="I105" s="25">
        <v>0.74324299999999999</v>
      </c>
      <c r="J105" s="25">
        <v>0.27027000000000001</v>
      </c>
      <c r="K105" s="25">
        <v>4.6621620000000004</v>
      </c>
    </row>
    <row r="106" spans="1:11">
      <c r="A106" s="23" t="s">
        <v>209</v>
      </c>
      <c r="B106" s="24">
        <v>1280</v>
      </c>
      <c r="C106" s="25">
        <v>13.359375</v>
      </c>
      <c r="D106" s="25">
        <v>76.015625</v>
      </c>
      <c r="E106" s="25">
        <v>1.796875</v>
      </c>
      <c r="F106" s="25">
        <v>1.09375</v>
      </c>
      <c r="G106" s="25">
        <v>2.03125</v>
      </c>
      <c r="H106" s="25">
        <v>0.859375</v>
      </c>
      <c r="I106" s="25">
        <v>0.46875</v>
      </c>
      <c r="J106" s="25">
        <v>0.3125</v>
      </c>
      <c r="K106" s="25">
        <v>4.0625</v>
      </c>
    </row>
    <row r="107" spans="1:11">
      <c r="A107" s="23" t="s">
        <v>210</v>
      </c>
      <c r="B107" s="24">
        <v>1167</v>
      </c>
      <c r="C107" s="25">
        <v>14.995716</v>
      </c>
      <c r="D107" s="25">
        <v>75.064267000000001</v>
      </c>
      <c r="E107" s="25">
        <v>1.028278</v>
      </c>
      <c r="F107" s="25">
        <v>1.028278</v>
      </c>
      <c r="G107" s="25">
        <v>1.6281060000000001</v>
      </c>
      <c r="H107" s="25">
        <v>0.68551799999999996</v>
      </c>
      <c r="I107" s="25">
        <v>0.34275899999999998</v>
      </c>
      <c r="J107" s="25">
        <v>0.34275899999999998</v>
      </c>
      <c r="K107" s="25">
        <v>4.8843189999999996</v>
      </c>
    </row>
    <row r="108" spans="1:11">
      <c r="A108" s="23" t="s">
        <v>211</v>
      </c>
      <c r="B108" s="24">
        <v>715</v>
      </c>
      <c r="C108" s="25">
        <v>10.909091</v>
      </c>
      <c r="D108" s="25">
        <v>77.762237999999996</v>
      </c>
      <c r="E108" s="25">
        <v>1.2587410000000001</v>
      </c>
      <c r="F108" s="25">
        <v>1.2587410000000001</v>
      </c>
      <c r="G108" s="25">
        <v>2.237762</v>
      </c>
      <c r="H108" s="25">
        <v>0.41958000000000001</v>
      </c>
      <c r="I108" s="25">
        <v>0.41958000000000001</v>
      </c>
      <c r="J108" s="25">
        <v>0.13986000000000001</v>
      </c>
      <c r="K108" s="25">
        <v>5.5944060000000002</v>
      </c>
    </row>
    <row r="109" spans="1:11">
      <c r="A109" s="23" t="s">
        <v>212</v>
      </c>
      <c r="B109" s="24">
        <v>387</v>
      </c>
      <c r="C109" s="25">
        <v>29.457363999999998</v>
      </c>
      <c r="D109" s="25">
        <v>60.206718000000002</v>
      </c>
      <c r="E109" s="25">
        <v>1.5503880000000001</v>
      </c>
      <c r="F109" s="25">
        <v>1.5503880000000001</v>
      </c>
      <c r="G109" s="25">
        <v>1.0335920000000001</v>
      </c>
      <c r="H109" s="25">
        <v>0</v>
      </c>
      <c r="I109" s="25">
        <v>0.77519400000000005</v>
      </c>
      <c r="J109" s="25">
        <v>0</v>
      </c>
      <c r="K109" s="25">
        <v>5.4263570000000003</v>
      </c>
    </row>
    <row r="110" spans="1:11">
      <c r="A110" s="23" t="s">
        <v>213</v>
      </c>
      <c r="B110" s="24">
        <v>404</v>
      </c>
      <c r="C110" s="25">
        <v>17.326733000000001</v>
      </c>
      <c r="D110" s="25">
        <v>68.316832000000005</v>
      </c>
      <c r="E110" s="25">
        <v>0.74257399999999996</v>
      </c>
      <c r="F110" s="25">
        <v>0.99009899999999995</v>
      </c>
      <c r="G110" s="25">
        <v>1.7326729999999999</v>
      </c>
      <c r="H110" s="25">
        <v>0.74257399999999996</v>
      </c>
      <c r="I110" s="25">
        <v>2.970297</v>
      </c>
      <c r="J110" s="25">
        <v>0.247525</v>
      </c>
      <c r="K110" s="25">
        <v>6.9306929999999998</v>
      </c>
    </row>
    <row r="111" spans="1:11">
      <c r="A111" s="23" t="s">
        <v>214</v>
      </c>
      <c r="B111" s="24">
        <v>595</v>
      </c>
      <c r="C111" s="25">
        <v>13.277310999999999</v>
      </c>
      <c r="D111" s="25">
        <v>75.630251999999999</v>
      </c>
      <c r="E111" s="25">
        <v>1.512605</v>
      </c>
      <c r="F111" s="25">
        <v>1.512605</v>
      </c>
      <c r="G111" s="25">
        <v>2.8571430000000002</v>
      </c>
      <c r="H111" s="25">
        <v>0.33613399999999999</v>
      </c>
      <c r="I111" s="25">
        <v>0.33613399999999999</v>
      </c>
      <c r="J111" s="25">
        <v>0.16806699999999999</v>
      </c>
      <c r="K111" s="25">
        <v>4.3697480000000004</v>
      </c>
    </row>
    <row r="112" spans="1:11">
      <c r="A112" s="23" t="s">
        <v>215</v>
      </c>
      <c r="B112" s="24">
        <v>215</v>
      </c>
      <c r="C112" s="25">
        <v>15.813953</v>
      </c>
      <c r="D112" s="25">
        <v>73.488371999999998</v>
      </c>
      <c r="E112" s="25">
        <v>0.93023299999999998</v>
      </c>
      <c r="F112" s="25">
        <v>2.3255810000000001</v>
      </c>
      <c r="G112" s="25">
        <v>0.93023299999999998</v>
      </c>
      <c r="H112" s="25">
        <v>0.46511599999999997</v>
      </c>
      <c r="I112" s="25">
        <v>0.46511599999999997</v>
      </c>
      <c r="J112" s="25">
        <v>0</v>
      </c>
      <c r="K112" s="25">
        <v>5.5813949999999997</v>
      </c>
    </row>
    <row r="113" spans="1:11">
      <c r="A113" s="23" t="s">
        <v>216</v>
      </c>
      <c r="B113" s="24">
        <v>248</v>
      </c>
      <c r="C113" s="25">
        <v>18.548387000000002</v>
      </c>
      <c r="D113" s="25">
        <v>64.919354999999996</v>
      </c>
      <c r="E113" s="25">
        <v>1.612903</v>
      </c>
      <c r="F113" s="25">
        <v>2.0161289999999998</v>
      </c>
      <c r="G113" s="25">
        <v>0.80645199999999995</v>
      </c>
      <c r="H113" s="25">
        <v>0.40322599999999997</v>
      </c>
      <c r="I113" s="25">
        <v>1.2096769999999999</v>
      </c>
      <c r="J113" s="25">
        <v>0.40322599999999997</v>
      </c>
      <c r="K113" s="25">
        <v>10.080645000000001</v>
      </c>
    </row>
    <row r="114" spans="1:11">
      <c r="A114" s="23" t="s">
        <v>217</v>
      </c>
      <c r="B114" s="24">
        <v>255</v>
      </c>
      <c r="C114" s="25">
        <v>18.039216</v>
      </c>
      <c r="D114" s="25">
        <v>69.019608000000005</v>
      </c>
      <c r="E114" s="25">
        <v>1.9607840000000001</v>
      </c>
      <c r="F114" s="25">
        <v>1.9607840000000001</v>
      </c>
      <c r="G114" s="25">
        <v>1.9607840000000001</v>
      </c>
      <c r="H114" s="25">
        <v>0</v>
      </c>
      <c r="I114" s="25">
        <v>1.176471</v>
      </c>
      <c r="J114" s="25">
        <v>0</v>
      </c>
      <c r="K114" s="25">
        <v>5.8823530000000002</v>
      </c>
    </row>
    <row r="115" spans="1:11">
      <c r="A115" s="23" t="s">
        <v>218</v>
      </c>
      <c r="B115" s="24">
        <v>291</v>
      </c>
      <c r="C115" s="25">
        <v>16.838488000000002</v>
      </c>
      <c r="D115" s="25">
        <v>71.134021000000004</v>
      </c>
      <c r="E115" s="25">
        <v>1.0309280000000001</v>
      </c>
      <c r="F115" s="25">
        <v>1.0309280000000001</v>
      </c>
      <c r="G115" s="25">
        <v>3.7800690000000001</v>
      </c>
      <c r="H115" s="25">
        <v>0.34364299999999998</v>
      </c>
      <c r="I115" s="25">
        <v>0.34364299999999998</v>
      </c>
      <c r="J115" s="25">
        <v>0</v>
      </c>
      <c r="K115" s="25">
        <v>5.4982819999999997</v>
      </c>
    </row>
    <row r="116" spans="1:11">
      <c r="A116" s="23" t="s">
        <v>219</v>
      </c>
      <c r="B116" s="24">
        <v>338</v>
      </c>
      <c r="C116" s="25">
        <v>18.639053000000001</v>
      </c>
      <c r="D116" s="25">
        <v>69.526627000000005</v>
      </c>
      <c r="E116" s="25">
        <v>1.47929</v>
      </c>
      <c r="F116" s="25">
        <v>2.0710060000000001</v>
      </c>
      <c r="G116" s="25">
        <v>2.95858</v>
      </c>
      <c r="H116" s="25">
        <v>0</v>
      </c>
      <c r="I116" s="25">
        <v>0.59171600000000002</v>
      </c>
      <c r="J116" s="25">
        <v>0.29585800000000001</v>
      </c>
      <c r="K116" s="25">
        <v>4.4378700000000002</v>
      </c>
    </row>
    <row r="117" spans="1:11">
      <c r="A117" s="23" t="s">
        <v>220</v>
      </c>
      <c r="B117" s="24">
        <v>812</v>
      </c>
      <c r="C117" s="25">
        <v>13.669950999999999</v>
      </c>
      <c r="D117" s="25">
        <v>74.507389000000003</v>
      </c>
      <c r="E117" s="25">
        <v>1.108374</v>
      </c>
      <c r="F117" s="25">
        <v>1.847291</v>
      </c>
      <c r="G117" s="25">
        <v>2.3399009999999998</v>
      </c>
      <c r="H117" s="25">
        <v>1.108374</v>
      </c>
      <c r="I117" s="25">
        <v>0.49261100000000002</v>
      </c>
      <c r="J117" s="25">
        <v>0.123153</v>
      </c>
      <c r="K117" s="25">
        <v>4.802956</v>
      </c>
    </row>
    <row r="118" spans="1:11">
      <c r="A118" s="23" t="s">
        <v>221</v>
      </c>
      <c r="B118" s="24">
        <v>816</v>
      </c>
      <c r="C118" s="25">
        <v>12.745098</v>
      </c>
      <c r="D118" s="25">
        <v>76.593136999999999</v>
      </c>
      <c r="E118" s="25">
        <v>1.22549</v>
      </c>
      <c r="F118" s="25">
        <v>1.470588</v>
      </c>
      <c r="G118" s="25">
        <v>2.3284310000000001</v>
      </c>
      <c r="H118" s="25">
        <v>0.735294</v>
      </c>
      <c r="I118" s="25">
        <v>0.24509800000000001</v>
      </c>
      <c r="J118" s="25">
        <v>0.12254900000000001</v>
      </c>
      <c r="K118" s="25">
        <v>4.5343140000000002</v>
      </c>
    </row>
    <row r="119" spans="1:11">
      <c r="A119" s="23" t="s">
        <v>152</v>
      </c>
      <c r="B119" s="24">
        <v>69</v>
      </c>
      <c r="C119" s="25">
        <v>13.043478</v>
      </c>
      <c r="D119" s="25">
        <v>68.115942000000004</v>
      </c>
      <c r="E119" s="25">
        <v>1.4492750000000001</v>
      </c>
      <c r="F119" s="25">
        <v>0</v>
      </c>
      <c r="G119" s="25">
        <v>2.8985509999999999</v>
      </c>
      <c r="H119" s="25">
        <v>0</v>
      </c>
      <c r="I119" s="25">
        <v>1.4492750000000001</v>
      </c>
      <c r="J119" s="25">
        <v>0</v>
      </c>
      <c r="K119" s="25">
        <v>13.043478</v>
      </c>
    </row>
    <row r="120" spans="1:11">
      <c r="A120" s="23" t="s">
        <v>222</v>
      </c>
      <c r="B120" s="24">
        <v>246</v>
      </c>
      <c r="C120" s="25">
        <v>16.260162999999999</v>
      </c>
      <c r="D120" s="25">
        <v>64.634146000000001</v>
      </c>
      <c r="E120" s="25">
        <v>1.2195119999999999</v>
      </c>
      <c r="F120" s="25">
        <v>0.81300799999999995</v>
      </c>
      <c r="G120" s="25">
        <v>2.0325199999999999</v>
      </c>
      <c r="H120" s="25">
        <v>0.40650399999999998</v>
      </c>
      <c r="I120" s="25">
        <v>4.4715449999999999</v>
      </c>
      <c r="J120" s="25">
        <v>0.81300799999999995</v>
      </c>
      <c r="K120" s="25">
        <v>9.3495930000000005</v>
      </c>
    </row>
    <row r="121" spans="1:11">
      <c r="A121" s="26" t="s">
        <v>128</v>
      </c>
      <c r="B121" s="27">
        <v>47</v>
      </c>
      <c r="C121" s="29">
        <v>12.765957</v>
      </c>
      <c r="D121" s="29">
        <v>68.085105999999996</v>
      </c>
      <c r="E121" s="29">
        <v>2.1276600000000001</v>
      </c>
      <c r="F121" s="29">
        <v>0</v>
      </c>
      <c r="G121" s="29">
        <v>0</v>
      </c>
      <c r="H121" s="29">
        <v>2.1276600000000001</v>
      </c>
      <c r="I121" s="29">
        <v>4.2553190000000001</v>
      </c>
      <c r="J121" s="29">
        <v>0</v>
      </c>
      <c r="K121" s="29">
        <v>10.638298000000001</v>
      </c>
    </row>
  </sheetData>
  <phoneticPr fontId="2"/>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1E99B-2C30-433C-AFC9-F1B6B49AF234}">
  <sheetPr codeName="Sheet60"/>
  <dimension ref="A1:N123"/>
  <sheetViews>
    <sheetView workbookViewId="0"/>
  </sheetViews>
  <sheetFormatPr defaultRowHeight="12"/>
  <cols>
    <col min="1" max="1" width="52" style="13" bestFit="1" customWidth="1"/>
    <col min="2" max="256" width="7.625" style="13" customWidth="1"/>
    <col min="257" max="16384" width="9" style="13"/>
  </cols>
  <sheetData>
    <row r="1" spans="1:14">
      <c r="A1" s="12" t="s">
        <v>114</v>
      </c>
      <c r="B1" s="6"/>
    </row>
    <row r="2" spans="1:14">
      <c r="A2" s="18" t="str">
        <f xml:space="preserve"> HYPERLINK("#'目次'!B15","[9]")</f>
        <v>[9]</v>
      </c>
      <c r="B2" s="28" t="s">
        <v>565</v>
      </c>
    </row>
    <row r="3" spans="1:14">
      <c r="A3" s="6" t="s">
        <v>114</v>
      </c>
      <c r="B3" s="7" t="s">
        <v>297</v>
      </c>
    </row>
    <row r="4" spans="1:14">
      <c r="A4" s="6" t="s">
        <v>114</v>
      </c>
      <c r="B4" s="7" t="s">
        <v>298</v>
      </c>
    </row>
    <row r="5" spans="1:14">
      <c r="A5" s="6" t="s">
        <v>114</v>
      </c>
      <c r="B5" s="7" t="s">
        <v>266</v>
      </c>
    </row>
    <row r="6" spans="1:14" s="21" customFormat="1" ht="84">
      <c r="A6" s="19" t="s">
        <v>114</v>
      </c>
      <c r="B6" s="20" t="s">
        <v>118</v>
      </c>
      <c r="C6" s="20" t="s">
        <v>299</v>
      </c>
      <c r="D6" s="20" t="s">
        <v>300</v>
      </c>
      <c r="E6" s="20" t="s">
        <v>301</v>
      </c>
      <c r="F6" s="20" t="s">
        <v>302</v>
      </c>
      <c r="G6" s="20" t="s">
        <v>303</v>
      </c>
      <c r="H6" s="20" t="s">
        <v>304</v>
      </c>
      <c r="I6" s="20" t="s">
        <v>305</v>
      </c>
      <c r="J6" s="20" t="s">
        <v>306</v>
      </c>
      <c r="K6" s="20" t="s">
        <v>307</v>
      </c>
      <c r="L6" s="20" t="s">
        <v>308</v>
      </c>
      <c r="M6" s="20" t="s">
        <v>309</v>
      </c>
      <c r="N6" s="20" t="s">
        <v>128</v>
      </c>
    </row>
    <row r="7" spans="1:14">
      <c r="A7" s="22" t="s">
        <v>121</v>
      </c>
      <c r="B7" s="9">
        <v>2677</v>
      </c>
      <c r="C7" s="14">
        <v>2.0171830000000002</v>
      </c>
      <c r="D7" s="14">
        <v>7.3216289999999997</v>
      </c>
      <c r="E7" s="14">
        <v>11.580126999999999</v>
      </c>
      <c r="F7" s="14">
        <v>14.381771000000001</v>
      </c>
      <c r="G7" s="14">
        <v>13.485245000000001</v>
      </c>
      <c r="H7" s="14">
        <v>11.766902999999999</v>
      </c>
      <c r="I7" s="14">
        <v>13.59731</v>
      </c>
      <c r="J7" s="14">
        <v>9.9738509999999998</v>
      </c>
      <c r="K7" s="14">
        <v>3.3619720000000002</v>
      </c>
      <c r="L7" s="14">
        <v>3.511393</v>
      </c>
      <c r="M7" s="14">
        <v>1.7556970000000001</v>
      </c>
      <c r="N7" s="14">
        <v>7.246918</v>
      </c>
    </row>
    <row r="8" spans="1:14">
      <c r="A8" s="8" t="s">
        <v>122</v>
      </c>
      <c r="B8" s="8"/>
      <c r="C8" s="8"/>
      <c r="D8" s="8"/>
      <c r="E8" s="8"/>
      <c r="F8" s="8"/>
      <c r="G8" s="8"/>
      <c r="H8" s="8"/>
      <c r="I8" s="8"/>
      <c r="J8" s="8"/>
      <c r="K8" s="8"/>
      <c r="L8" s="8"/>
      <c r="M8" s="8"/>
      <c r="N8" s="8"/>
    </row>
    <row r="9" spans="1:14">
      <c r="A9" s="23" t="s">
        <v>123</v>
      </c>
      <c r="B9" s="24">
        <v>380</v>
      </c>
      <c r="C9" s="25">
        <v>2.3684210000000001</v>
      </c>
      <c r="D9" s="25">
        <v>5.2631579999999998</v>
      </c>
      <c r="E9" s="25">
        <v>8.6842109999999995</v>
      </c>
      <c r="F9" s="25">
        <v>11.842105</v>
      </c>
      <c r="G9" s="25">
        <v>14.473684</v>
      </c>
      <c r="H9" s="25">
        <v>11.578946999999999</v>
      </c>
      <c r="I9" s="25">
        <v>17.105263000000001</v>
      </c>
      <c r="J9" s="25">
        <v>12.105263000000001</v>
      </c>
      <c r="K9" s="25">
        <v>3.947368</v>
      </c>
      <c r="L9" s="25">
        <v>6.3157889999999997</v>
      </c>
      <c r="M9" s="25">
        <v>1.052632</v>
      </c>
      <c r="N9" s="25">
        <v>5.2631579999999998</v>
      </c>
    </row>
    <row r="10" spans="1:14">
      <c r="A10" s="23" t="s">
        <v>124</v>
      </c>
      <c r="B10" s="24">
        <v>489</v>
      </c>
      <c r="C10" s="25">
        <v>1.6359919999999999</v>
      </c>
      <c r="D10" s="25">
        <v>4.4989780000000001</v>
      </c>
      <c r="E10" s="25">
        <v>8.7934560000000008</v>
      </c>
      <c r="F10" s="25">
        <v>14.314928</v>
      </c>
      <c r="G10" s="25">
        <v>13.701430999999999</v>
      </c>
      <c r="H10" s="25">
        <v>11.656442</v>
      </c>
      <c r="I10" s="25">
        <v>16.564416999999999</v>
      </c>
      <c r="J10" s="25">
        <v>11.451943</v>
      </c>
      <c r="K10" s="25">
        <v>3.885481</v>
      </c>
      <c r="L10" s="25">
        <v>4.2944789999999999</v>
      </c>
      <c r="M10" s="25">
        <v>0.61349699999999996</v>
      </c>
      <c r="N10" s="25">
        <v>8.5889570000000006</v>
      </c>
    </row>
    <row r="11" spans="1:14">
      <c r="A11" s="23" t="s">
        <v>125</v>
      </c>
      <c r="B11" s="24">
        <v>1114</v>
      </c>
      <c r="C11" s="25">
        <v>1.7953319999999999</v>
      </c>
      <c r="D11" s="25">
        <v>6.9120290000000004</v>
      </c>
      <c r="E11" s="25">
        <v>11.041293</v>
      </c>
      <c r="F11" s="25">
        <v>14.721724</v>
      </c>
      <c r="G11" s="25">
        <v>14.093356999999999</v>
      </c>
      <c r="H11" s="25">
        <v>13.105924999999999</v>
      </c>
      <c r="I11" s="25">
        <v>12.746858</v>
      </c>
      <c r="J11" s="25">
        <v>10.951525999999999</v>
      </c>
      <c r="K11" s="25">
        <v>3.680431</v>
      </c>
      <c r="L11" s="25">
        <v>3.0520649999999998</v>
      </c>
      <c r="M11" s="25">
        <v>2.064632</v>
      </c>
      <c r="N11" s="25">
        <v>5.834829</v>
      </c>
    </row>
    <row r="12" spans="1:14">
      <c r="A12" s="23" t="s">
        <v>126</v>
      </c>
      <c r="B12" s="24">
        <v>521</v>
      </c>
      <c r="C12" s="25">
        <v>2.4952019999999999</v>
      </c>
      <c r="D12" s="25">
        <v>9.9808059999999994</v>
      </c>
      <c r="E12" s="25">
        <v>17.466411000000001</v>
      </c>
      <c r="F12" s="25">
        <v>14.203455</v>
      </c>
      <c r="G12" s="25">
        <v>11.900192000000001</v>
      </c>
      <c r="H12" s="25">
        <v>9.2130519999999994</v>
      </c>
      <c r="I12" s="25">
        <v>10.940499000000001</v>
      </c>
      <c r="J12" s="25">
        <v>6.909789</v>
      </c>
      <c r="K12" s="25">
        <v>2.3032629999999998</v>
      </c>
      <c r="L12" s="25">
        <v>2.4952019999999999</v>
      </c>
      <c r="M12" s="25">
        <v>2.6871399999999999</v>
      </c>
      <c r="N12" s="25">
        <v>9.4049899999999997</v>
      </c>
    </row>
    <row r="13" spans="1:14">
      <c r="A13" s="23" t="s">
        <v>127</v>
      </c>
      <c r="B13" s="24">
        <v>129</v>
      </c>
      <c r="C13" s="25">
        <v>3.1007750000000001</v>
      </c>
      <c r="D13" s="25">
        <v>16.279070000000001</v>
      </c>
      <c r="E13" s="25">
        <v>12.403100999999999</v>
      </c>
      <c r="F13" s="25">
        <v>16.279070000000001</v>
      </c>
      <c r="G13" s="25">
        <v>12.403100999999999</v>
      </c>
      <c r="H13" s="25">
        <v>11.627907</v>
      </c>
      <c r="I13" s="25">
        <v>11.627907</v>
      </c>
      <c r="J13" s="25">
        <v>2.3255810000000001</v>
      </c>
      <c r="K13" s="25">
        <v>1.5503880000000001</v>
      </c>
      <c r="L13" s="25">
        <v>0.77519400000000005</v>
      </c>
      <c r="M13" s="25">
        <v>1.5503880000000001</v>
      </c>
      <c r="N13" s="25">
        <v>10.077519000000001</v>
      </c>
    </row>
    <row r="14" spans="1:14">
      <c r="A14" s="23" t="s">
        <v>128</v>
      </c>
      <c r="B14" s="24">
        <v>44</v>
      </c>
      <c r="C14" s="25">
        <v>0</v>
      </c>
      <c r="D14" s="25">
        <v>9.0909089999999999</v>
      </c>
      <c r="E14" s="25">
        <v>9.0909089999999999</v>
      </c>
      <c r="F14" s="25">
        <v>25</v>
      </c>
      <c r="G14" s="25">
        <v>9.0909089999999999</v>
      </c>
      <c r="H14" s="25">
        <v>11.363636</v>
      </c>
      <c r="I14" s="25">
        <v>9.0909089999999999</v>
      </c>
      <c r="J14" s="25">
        <v>9.0909089999999999</v>
      </c>
      <c r="K14" s="25">
        <v>2.2727270000000002</v>
      </c>
      <c r="L14" s="25">
        <v>2.2727270000000002</v>
      </c>
      <c r="M14" s="25">
        <v>2.2727270000000002</v>
      </c>
      <c r="N14" s="25">
        <v>11.363636</v>
      </c>
    </row>
    <row r="15" spans="1:14">
      <c r="A15" s="8" t="s">
        <v>129</v>
      </c>
      <c r="B15" s="8"/>
      <c r="C15" s="8"/>
      <c r="D15" s="8"/>
      <c r="E15" s="8"/>
      <c r="F15" s="8"/>
      <c r="G15" s="8"/>
      <c r="H15" s="8"/>
      <c r="I15" s="8"/>
      <c r="J15" s="8"/>
      <c r="K15" s="8"/>
      <c r="L15" s="8"/>
      <c r="M15" s="8"/>
      <c r="N15" s="8"/>
    </row>
    <row r="16" spans="1:14">
      <c r="A16" s="23" t="s">
        <v>130</v>
      </c>
      <c r="B16" s="24">
        <v>799</v>
      </c>
      <c r="C16" s="25">
        <v>2.1276600000000001</v>
      </c>
      <c r="D16" s="25">
        <v>5.0062579999999999</v>
      </c>
      <c r="E16" s="25">
        <v>9.1364210000000003</v>
      </c>
      <c r="F16" s="25">
        <v>10.137672</v>
      </c>
      <c r="G16" s="25">
        <v>11.639549000000001</v>
      </c>
      <c r="H16" s="25">
        <v>15.269086</v>
      </c>
      <c r="I16" s="25">
        <v>16.145181000000001</v>
      </c>
      <c r="J16" s="25">
        <v>13.01627</v>
      </c>
      <c r="K16" s="25">
        <v>4.7559449999999996</v>
      </c>
      <c r="L16" s="25">
        <v>5.8823530000000002</v>
      </c>
      <c r="M16" s="25">
        <v>0.75093900000000002</v>
      </c>
      <c r="N16" s="25">
        <v>6.1326660000000004</v>
      </c>
    </row>
    <row r="17" spans="1:14">
      <c r="A17" s="23" t="s">
        <v>131</v>
      </c>
      <c r="B17" s="24">
        <v>1245</v>
      </c>
      <c r="C17" s="25">
        <v>1.365462</v>
      </c>
      <c r="D17" s="25">
        <v>6.9879519999999999</v>
      </c>
      <c r="E17" s="25">
        <v>11.164659</v>
      </c>
      <c r="F17" s="25">
        <v>15.261044</v>
      </c>
      <c r="G17" s="25">
        <v>15.662651</v>
      </c>
      <c r="H17" s="25">
        <v>11.084337</v>
      </c>
      <c r="I17" s="25">
        <v>13.493976</v>
      </c>
      <c r="J17" s="25">
        <v>9.6385539999999992</v>
      </c>
      <c r="K17" s="25">
        <v>3.2931729999999999</v>
      </c>
      <c r="L17" s="25">
        <v>3.2128510000000001</v>
      </c>
      <c r="M17" s="25">
        <v>1.6064259999999999</v>
      </c>
      <c r="N17" s="25">
        <v>7.2289159999999999</v>
      </c>
    </row>
    <row r="18" spans="1:14">
      <c r="A18" s="23" t="s">
        <v>132</v>
      </c>
      <c r="B18" s="24">
        <v>504</v>
      </c>
      <c r="C18" s="25">
        <v>2.5793650000000001</v>
      </c>
      <c r="D18" s="25">
        <v>10.515872999999999</v>
      </c>
      <c r="E18" s="25">
        <v>14.880952000000001</v>
      </c>
      <c r="F18" s="25">
        <v>18.253968</v>
      </c>
      <c r="G18" s="25">
        <v>11.904762</v>
      </c>
      <c r="H18" s="25">
        <v>8.1349210000000003</v>
      </c>
      <c r="I18" s="25">
        <v>11.309524</v>
      </c>
      <c r="J18" s="25">
        <v>6.9444439999999998</v>
      </c>
      <c r="K18" s="25">
        <v>1.984127</v>
      </c>
      <c r="L18" s="25">
        <v>0.793651</v>
      </c>
      <c r="M18" s="25">
        <v>3.769841</v>
      </c>
      <c r="N18" s="25">
        <v>8.9285709999999998</v>
      </c>
    </row>
    <row r="19" spans="1:14">
      <c r="A19" s="23" t="s">
        <v>133</v>
      </c>
      <c r="B19" s="24">
        <v>82</v>
      </c>
      <c r="C19" s="25">
        <v>7.3170729999999997</v>
      </c>
      <c r="D19" s="25">
        <v>14.634145999999999</v>
      </c>
      <c r="E19" s="25">
        <v>19.512194999999998</v>
      </c>
      <c r="F19" s="25">
        <v>13.414634</v>
      </c>
      <c r="G19" s="25">
        <v>8.5365850000000005</v>
      </c>
      <c r="H19" s="25">
        <v>10.97561</v>
      </c>
      <c r="I19" s="25">
        <v>6.0975609999999998</v>
      </c>
      <c r="J19" s="25">
        <v>4.8780489999999999</v>
      </c>
      <c r="K19" s="25">
        <v>0</v>
      </c>
      <c r="L19" s="25">
        <v>2.4390239999999999</v>
      </c>
      <c r="M19" s="25">
        <v>2.4390239999999999</v>
      </c>
      <c r="N19" s="25">
        <v>9.7560979999999997</v>
      </c>
    </row>
    <row r="20" spans="1:14">
      <c r="A20" s="23" t="s">
        <v>128</v>
      </c>
      <c r="B20" s="24">
        <v>47</v>
      </c>
      <c r="C20" s="25">
        <v>2.1276600000000001</v>
      </c>
      <c r="D20" s="25">
        <v>8.5106380000000001</v>
      </c>
      <c r="E20" s="25">
        <v>14.893617000000001</v>
      </c>
      <c r="F20" s="25">
        <v>23.404254999999999</v>
      </c>
      <c r="G20" s="25">
        <v>12.765957</v>
      </c>
      <c r="H20" s="25">
        <v>10.638298000000001</v>
      </c>
      <c r="I20" s="25">
        <v>10.638298000000001</v>
      </c>
      <c r="J20" s="25">
        <v>8.5106380000000001</v>
      </c>
      <c r="K20" s="25">
        <v>2.1276600000000001</v>
      </c>
      <c r="L20" s="25">
        <v>2.1276600000000001</v>
      </c>
      <c r="M20" s="25">
        <v>0</v>
      </c>
      <c r="N20" s="25">
        <v>4.2553190000000001</v>
      </c>
    </row>
    <row r="21" spans="1:14">
      <c r="A21" s="8" t="s">
        <v>134</v>
      </c>
      <c r="B21" s="8"/>
      <c r="C21" s="8"/>
      <c r="D21" s="8"/>
      <c r="E21" s="8"/>
      <c r="F21" s="8"/>
      <c r="G21" s="8"/>
      <c r="H21" s="8"/>
      <c r="I21" s="8"/>
      <c r="J21" s="8"/>
      <c r="K21" s="8"/>
      <c r="L21" s="8"/>
      <c r="M21" s="8"/>
      <c r="N21" s="8"/>
    </row>
    <row r="22" spans="1:14">
      <c r="A22" s="23" t="s">
        <v>135</v>
      </c>
      <c r="B22" s="24">
        <v>128</v>
      </c>
      <c r="C22" s="25">
        <v>6.25</v>
      </c>
      <c r="D22" s="25">
        <v>10.9375</v>
      </c>
      <c r="E22" s="25">
        <v>17.1875</v>
      </c>
      <c r="F22" s="25">
        <v>15.625</v>
      </c>
      <c r="G22" s="25">
        <v>7.8125</v>
      </c>
      <c r="H22" s="25">
        <v>5.46875</v>
      </c>
      <c r="I22" s="25">
        <v>7.8125</v>
      </c>
      <c r="J22" s="25">
        <v>8.59375</v>
      </c>
      <c r="K22" s="25">
        <v>4.6875</v>
      </c>
      <c r="L22" s="25">
        <v>0.78125</v>
      </c>
      <c r="M22" s="25">
        <v>7.03125</v>
      </c>
      <c r="N22" s="25">
        <v>7.8125</v>
      </c>
    </row>
    <row r="23" spans="1:14">
      <c r="A23" s="23" t="s">
        <v>136</v>
      </c>
      <c r="B23" s="24">
        <v>138</v>
      </c>
      <c r="C23" s="25">
        <v>3.6231879999999999</v>
      </c>
      <c r="D23" s="25">
        <v>6.5217390000000002</v>
      </c>
      <c r="E23" s="25">
        <v>15.217390999999999</v>
      </c>
      <c r="F23" s="25">
        <v>21.739129999999999</v>
      </c>
      <c r="G23" s="25">
        <v>9.4202899999999996</v>
      </c>
      <c r="H23" s="25">
        <v>10.144928</v>
      </c>
      <c r="I23" s="25">
        <v>9.4202899999999996</v>
      </c>
      <c r="J23" s="25">
        <v>5.0724640000000001</v>
      </c>
      <c r="K23" s="25">
        <v>0</v>
      </c>
      <c r="L23" s="25">
        <v>0</v>
      </c>
      <c r="M23" s="25">
        <v>5.0724640000000001</v>
      </c>
      <c r="N23" s="25">
        <v>13.768115999999999</v>
      </c>
    </row>
    <row r="24" spans="1:14">
      <c r="A24" s="23" t="s">
        <v>137</v>
      </c>
      <c r="B24" s="24">
        <v>119</v>
      </c>
      <c r="C24" s="25">
        <v>2.5210080000000001</v>
      </c>
      <c r="D24" s="25">
        <v>7.5630249999999997</v>
      </c>
      <c r="E24" s="25">
        <v>14.285714</v>
      </c>
      <c r="F24" s="25">
        <v>13.445378</v>
      </c>
      <c r="G24" s="25">
        <v>14.285714</v>
      </c>
      <c r="H24" s="25">
        <v>10.92437</v>
      </c>
      <c r="I24" s="25">
        <v>14.285714</v>
      </c>
      <c r="J24" s="25">
        <v>6.7226889999999999</v>
      </c>
      <c r="K24" s="25">
        <v>3.361345</v>
      </c>
      <c r="L24" s="25">
        <v>1.6806719999999999</v>
      </c>
      <c r="M24" s="25">
        <v>1.6806719999999999</v>
      </c>
      <c r="N24" s="25">
        <v>9.2436969999999992</v>
      </c>
    </row>
    <row r="25" spans="1:14">
      <c r="A25" s="23" t="s">
        <v>138</v>
      </c>
      <c r="B25" s="24">
        <v>142</v>
      </c>
      <c r="C25" s="25">
        <v>2.112676</v>
      </c>
      <c r="D25" s="25">
        <v>8.450704</v>
      </c>
      <c r="E25" s="25">
        <v>13.380281999999999</v>
      </c>
      <c r="F25" s="25">
        <v>17.605633999999998</v>
      </c>
      <c r="G25" s="25">
        <v>13.380281999999999</v>
      </c>
      <c r="H25" s="25">
        <v>8.450704</v>
      </c>
      <c r="I25" s="25">
        <v>9.8591549999999994</v>
      </c>
      <c r="J25" s="25">
        <v>9.8591549999999994</v>
      </c>
      <c r="K25" s="25">
        <v>0.70422499999999999</v>
      </c>
      <c r="L25" s="25">
        <v>4.9295770000000001</v>
      </c>
      <c r="M25" s="25">
        <v>2.8169010000000001</v>
      </c>
      <c r="N25" s="25">
        <v>8.450704</v>
      </c>
    </row>
    <row r="26" spans="1:14">
      <c r="A26" s="23" t="s">
        <v>139</v>
      </c>
      <c r="B26" s="24">
        <v>170</v>
      </c>
      <c r="C26" s="25">
        <v>2.3529409999999999</v>
      </c>
      <c r="D26" s="25">
        <v>8.2352939999999997</v>
      </c>
      <c r="E26" s="25">
        <v>7.6470589999999996</v>
      </c>
      <c r="F26" s="25">
        <v>13.529412000000001</v>
      </c>
      <c r="G26" s="25">
        <v>12.352941</v>
      </c>
      <c r="H26" s="25">
        <v>10</v>
      </c>
      <c r="I26" s="25">
        <v>15.882353</v>
      </c>
      <c r="J26" s="25">
        <v>11.176470999999999</v>
      </c>
      <c r="K26" s="25">
        <v>7.0588240000000004</v>
      </c>
      <c r="L26" s="25">
        <v>6.4705880000000002</v>
      </c>
      <c r="M26" s="25">
        <v>1.7647060000000001</v>
      </c>
      <c r="N26" s="25">
        <v>3.5294120000000002</v>
      </c>
    </row>
    <row r="27" spans="1:14">
      <c r="A27" s="23" t="s">
        <v>140</v>
      </c>
      <c r="B27" s="24">
        <v>192</v>
      </c>
      <c r="C27" s="25">
        <v>0.52083299999999999</v>
      </c>
      <c r="D27" s="25">
        <v>9.375</v>
      </c>
      <c r="E27" s="25">
        <v>9.8958329999999997</v>
      </c>
      <c r="F27" s="25">
        <v>11.458333</v>
      </c>
      <c r="G27" s="25">
        <v>14.0625</v>
      </c>
      <c r="H27" s="25">
        <v>14.0625</v>
      </c>
      <c r="I27" s="25">
        <v>12.5</v>
      </c>
      <c r="J27" s="25">
        <v>10.9375</v>
      </c>
      <c r="K27" s="25">
        <v>4.1666670000000003</v>
      </c>
      <c r="L27" s="25">
        <v>2.0833330000000001</v>
      </c>
      <c r="M27" s="25">
        <v>2.0833330000000001</v>
      </c>
      <c r="N27" s="25">
        <v>8.8541670000000003</v>
      </c>
    </row>
    <row r="28" spans="1:14">
      <c r="A28" s="23" t="s">
        <v>141</v>
      </c>
      <c r="B28" s="24">
        <v>1405</v>
      </c>
      <c r="C28" s="25">
        <v>1.565836</v>
      </c>
      <c r="D28" s="25">
        <v>6.9039149999999996</v>
      </c>
      <c r="E28" s="25">
        <v>11.316725999999999</v>
      </c>
      <c r="F28" s="25">
        <v>14.092527</v>
      </c>
      <c r="G28" s="25">
        <v>14.234875000000001</v>
      </c>
      <c r="H28" s="25">
        <v>12.170819</v>
      </c>
      <c r="I28" s="25">
        <v>14.590747</v>
      </c>
      <c r="J28" s="25">
        <v>10.177936000000001</v>
      </c>
      <c r="K28" s="25">
        <v>3.2740209999999998</v>
      </c>
      <c r="L28" s="25">
        <v>3.4875440000000002</v>
      </c>
      <c r="M28" s="25">
        <v>1.13879</v>
      </c>
      <c r="N28" s="25">
        <v>7.0462629999999997</v>
      </c>
    </row>
    <row r="29" spans="1:14">
      <c r="A29" s="23" t="s">
        <v>142</v>
      </c>
      <c r="B29" s="24">
        <v>343</v>
      </c>
      <c r="C29" s="25">
        <v>2.3323619999999998</v>
      </c>
      <c r="D29" s="25">
        <v>5.5393590000000001</v>
      </c>
      <c r="E29" s="25">
        <v>10.204082</v>
      </c>
      <c r="F29" s="25">
        <v>11.953353</v>
      </c>
      <c r="G29" s="25">
        <v>14.577259</v>
      </c>
      <c r="H29" s="25">
        <v>13.994168999999999</v>
      </c>
      <c r="I29" s="25">
        <v>14.868805</v>
      </c>
      <c r="J29" s="25">
        <v>11.370262</v>
      </c>
      <c r="K29" s="25">
        <v>3.7900870000000002</v>
      </c>
      <c r="L29" s="25">
        <v>5.8309040000000003</v>
      </c>
      <c r="M29" s="25">
        <v>0.58309</v>
      </c>
      <c r="N29" s="25">
        <v>4.9562679999999997</v>
      </c>
    </row>
    <row r="30" spans="1:14">
      <c r="A30" s="23" t="s">
        <v>128</v>
      </c>
      <c r="B30" s="24">
        <v>40</v>
      </c>
      <c r="C30" s="25">
        <v>0</v>
      </c>
      <c r="D30" s="25">
        <v>10</v>
      </c>
      <c r="E30" s="25">
        <v>12.5</v>
      </c>
      <c r="F30" s="25">
        <v>25</v>
      </c>
      <c r="G30" s="25">
        <v>10</v>
      </c>
      <c r="H30" s="25">
        <v>15</v>
      </c>
      <c r="I30" s="25">
        <v>7.5</v>
      </c>
      <c r="J30" s="25">
        <v>12.5</v>
      </c>
      <c r="K30" s="25">
        <v>0</v>
      </c>
      <c r="L30" s="25">
        <v>0</v>
      </c>
      <c r="M30" s="25">
        <v>0</v>
      </c>
      <c r="N30" s="25">
        <v>7.5</v>
      </c>
    </row>
    <row r="31" spans="1:14">
      <c r="A31" s="8" t="s">
        <v>143</v>
      </c>
      <c r="B31" s="8"/>
      <c r="C31" s="8"/>
      <c r="D31" s="8"/>
      <c r="E31" s="8"/>
      <c r="F31" s="8"/>
      <c r="G31" s="8"/>
      <c r="H31" s="8"/>
      <c r="I31" s="8"/>
      <c r="J31" s="8"/>
      <c r="K31" s="8"/>
      <c r="L31" s="8"/>
      <c r="M31" s="8"/>
      <c r="N31" s="8"/>
    </row>
    <row r="32" spans="1:14">
      <c r="A32" s="23" t="s">
        <v>144</v>
      </c>
      <c r="B32" s="24">
        <v>429</v>
      </c>
      <c r="C32" s="25">
        <v>2.3310019999999998</v>
      </c>
      <c r="D32" s="25">
        <v>7.2261069999999998</v>
      </c>
      <c r="E32" s="25">
        <v>12.587413</v>
      </c>
      <c r="F32" s="25">
        <v>12.354312</v>
      </c>
      <c r="G32" s="25">
        <v>12.820513</v>
      </c>
      <c r="H32" s="25">
        <v>11.888112</v>
      </c>
      <c r="I32" s="25">
        <v>13.752914000000001</v>
      </c>
      <c r="J32" s="25">
        <v>11.188810999999999</v>
      </c>
      <c r="K32" s="25">
        <v>3.962704</v>
      </c>
      <c r="L32" s="25">
        <v>3.962704</v>
      </c>
      <c r="M32" s="25">
        <v>1.398601</v>
      </c>
      <c r="N32" s="25">
        <v>6.5268069999999998</v>
      </c>
    </row>
    <row r="33" spans="1:14">
      <c r="A33" s="23" t="s">
        <v>145</v>
      </c>
      <c r="B33" s="24">
        <v>319</v>
      </c>
      <c r="C33" s="25">
        <v>0</v>
      </c>
      <c r="D33" s="25">
        <v>5.9561130000000002</v>
      </c>
      <c r="E33" s="25">
        <v>12.852665</v>
      </c>
      <c r="F33" s="25">
        <v>11.598746</v>
      </c>
      <c r="G33" s="25">
        <v>15.987461</v>
      </c>
      <c r="H33" s="25">
        <v>11.598746</v>
      </c>
      <c r="I33" s="25">
        <v>13.793103</v>
      </c>
      <c r="J33" s="25">
        <v>11.285266</v>
      </c>
      <c r="K33" s="25">
        <v>4.0752350000000002</v>
      </c>
      <c r="L33" s="25">
        <v>4.3887150000000004</v>
      </c>
      <c r="M33" s="25">
        <v>0.94043900000000002</v>
      </c>
      <c r="N33" s="25">
        <v>7.5235110000000001</v>
      </c>
    </row>
    <row r="34" spans="1:14">
      <c r="A34" s="23" t="s">
        <v>146</v>
      </c>
      <c r="B34" s="24">
        <v>504</v>
      </c>
      <c r="C34" s="25">
        <v>2.5793650000000001</v>
      </c>
      <c r="D34" s="25">
        <v>8.1349210000000003</v>
      </c>
      <c r="E34" s="25">
        <v>9.3253970000000006</v>
      </c>
      <c r="F34" s="25">
        <v>10.119047999999999</v>
      </c>
      <c r="G34" s="25">
        <v>15.476190000000001</v>
      </c>
      <c r="H34" s="25">
        <v>12.103175</v>
      </c>
      <c r="I34" s="25">
        <v>12.698413</v>
      </c>
      <c r="J34" s="25">
        <v>11.706348999999999</v>
      </c>
      <c r="K34" s="25">
        <v>4.9603169999999999</v>
      </c>
      <c r="L34" s="25">
        <v>4.5634920000000001</v>
      </c>
      <c r="M34" s="25">
        <v>1.1904760000000001</v>
      </c>
      <c r="N34" s="25">
        <v>7.1428570000000002</v>
      </c>
    </row>
    <row r="35" spans="1:14">
      <c r="A35" s="23" t="s">
        <v>147</v>
      </c>
      <c r="B35" s="24">
        <v>143</v>
      </c>
      <c r="C35" s="25">
        <v>2.7972030000000001</v>
      </c>
      <c r="D35" s="25">
        <v>11.188810999999999</v>
      </c>
      <c r="E35" s="25">
        <v>11.888112</v>
      </c>
      <c r="F35" s="25">
        <v>11.888112</v>
      </c>
      <c r="G35" s="25">
        <v>13.286713000000001</v>
      </c>
      <c r="H35" s="25">
        <v>14.685314999999999</v>
      </c>
      <c r="I35" s="25">
        <v>9.0909089999999999</v>
      </c>
      <c r="J35" s="25">
        <v>10.489509999999999</v>
      </c>
      <c r="K35" s="25">
        <v>0</v>
      </c>
      <c r="L35" s="25">
        <v>4.1958039999999999</v>
      </c>
      <c r="M35" s="25">
        <v>1.398601</v>
      </c>
      <c r="N35" s="25">
        <v>9.0909089999999999</v>
      </c>
    </row>
    <row r="36" spans="1:14">
      <c r="A36" s="23" t="s">
        <v>148</v>
      </c>
      <c r="B36" s="24">
        <v>168</v>
      </c>
      <c r="C36" s="25">
        <v>2.3809520000000002</v>
      </c>
      <c r="D36" s="25">
        <v>8.9285709999999998</v>
      </c>
      <c r="E36" s="25">
        <v>10.714286</v>
      </c>
      <c r="F36" s="25">
        <v>11.309524</v>
      </c>
      <c r="G36" s="25">
        <v>12.5</v>
      </c>
      <c r="H36" s="25">
        <v>11.904762</v>
      </c>
      <c r="I36" s="25">
        <v>13.095238</v>
      </c>
      <c r="J36" s="25">
        <v>9.5238099999999992</v>
      </c>
      <c r="K36" s="25">
        <v>4.1666670000000003</v>
      </c>
      <c r="L36" s="25">
        <v>4.7619049999999996</v>
      </c>
      <c r="M36" s="25">
        <v>1.1904760000000001</v>
      </c>
      <c r="N36" s="25">
        <v>9.5238099999999992</v>
      </c>
    </row>
    <row r="37" spans="1:14">
      <c r="A37" s="23" t="s">
        <v>149</v>
      </c>
      <c r="B37" s="24">
        <v>1270</v>
      </c>
      <c r="C37" s="25">
        <v>1.4173230000000001</v>
      </c>
      <c r="D37" s="25">
        <v>6.5354330000000003</v>
      </c>
      <c r="E37" s="25">
        <v>10.866142</v>
      </c>
      <c r="F37" s="25">
        <v>13.937008000000001</v>
      </c>
      <c r="G37" s="25">
        <v>14.645669</v>
      </c>
      <c r="H37" s="25">
        <v>12.047243999999999</v>
      </c>
      <c r="I37" s="25">
        <v>13.700787</v>
      </c>
      <c r="J37" s="25">
        <v>11.338583</v>
      </c>
      <c r="K37" s="25">
        <v>3.8582679999999998</v>
      </c>
      <c r="L37" s="25">
        <v>4.0157480000000003</v>
      </c>
      <c r="M37" s="25">
        <v>0.70866099999999999</v>
      </c>
      <c r="N37" s="25">
        <v>6.9291340000000003</v>
      </c>
    </row>
    <row r="38" spans="1:14">
      <c r="A38" s="23" t="s">
        <v>150</v>
      </c>
      <c r="B38" s="24">
        <v>1642</v>
      </c>
      <c r="C38" s="25">
        <v>1.887942</v>
      </c>
      <c r="D38" s="25">
        <v>6.394641</v>
      </c>
      <c r="E38" s="25">
        <v>10.718636</v>
      </c>
      <c r="F38" s="25">
        <v>12.911084000000001</v>
      </c>
      <c r="G38" s="25">
        <v>14.738123999999999</v>
      </c>
      <c r="H38" s="25">
        <v>12.911084000000001</v>
      </c>
      <c r="I38" s="25">
        <v>13.763703</v>
      </c>
      <c r="J38" s="25">
        <v>10.718636</v>
      </c>
      <c r="K38" s="25">
        <v>3.7758829999999999</v>
      </c>
      <c r="L38" s="25">
        <v>3.8976860000000002</v>
      </c>
      <c r="M38" s="25">
        <v>1.218027</v>
      </c>
      <c r="N38" s="25">
        <v>7.0645550000000004</v>
      </c>
    </row>
    <row r="39" spans="1:14">
      <c r="A39" s="23" t="s">
        <v>151</v>
      </c>
      <c r="B39" s="24">
        <v>2266</v>
      </c>
      <c r="C39" s="25">
        <v>1.853486</v>
      </c>
      <c r="D39" s="25">
        <v>6.6195940000000002</v>
      </c>
      <c r="E39" s="25">
        <v>11.473962999999999</v>
      </c>
      <c r="F39" s="25">
        <v>14.563107</v>
      </c>
      <c r="G39" s="25">
        <v>13.592233</v>
      </c>
      <c r="H39" s="25">
        <v>12.180052999999999</v>
      </c>
      <c r="I39" s="25">
        <v>13.945278</v>
      </c>
      <c r="J39" s="25">
        <v>10.105914</v>
      </c>
      <c r="K39" s="25">
        <v>3.6187109999999998</v>
      </c>
      <c r="L39" s="25">
        <v>3.6187109999999998</v>
      </c>
      <c r="M39" s="25">
        <v>1.632833</v>
      </c>
      <c r="N39" s="25">
        <v>6.7961169999999997</v>
      </c>
    </row>
    <row r="40" spans="1:14">
      <c r="A40" s="23" t="s">
        <v>152</v>
      </c>
      <c r="B40" s="24">
        <v>121</v>
      </c>
      <c r="C40" s="25">
        <v>3.3057850000000002</v>
      </c>
      <c r="D40" s="25">
        <v>8.2644629999999992</v>
      </c>
      <c r="E40" s="25">
        <v>15.702479</v>
      </c>
      <c r="F40" s="25">
        <v>12.396694</v>
      </c>
      <c r="G40" s="25">
        <v>12.396694</v>
      </c>
      <c r="H40" s="25">
        <v>11.570247999999999</v>
      </c>
      <c r="I40" s="25">
        <v>9.0909089999999999</v>
      </c>
      <c r="J40" s="25">
        <v>14.049587000000001</v>
      </c>
      <c r="K40" s="25">
        <v>0.82644600000000001</v>
      </c>
      <c r="L40" s="25">
        <v>0.82644600000000001</v>
      </c>
      <c r="M40" s="25">
        <v>3.3057850000000002</v>
      </c>
      <c r="N40" s="25">
        <v>8.2644629999999992</v>
      </c>
    </row>
    <row r="41" spans="1:14">
      <c r="A41" s="23" t="s">
        <v>128</v>
      </c>
      <c r="B41" s="24">
        <v>46</v>
      </c>
      <c r="C41" s="25">
        <v>2.1739130000000002</v>
      </c>
      <c r="D41" s="25">
        <v>8.6956520000000008</v>
      </c>
      <c r="E41" s="25">
        <v>15.217390999999999</v>
      </c>
      <c r="F41" s="25">
        <v>21.739129999999999</v>
      </c>
      <c r="G41" s="25">
        <v>10.869565</v>
      </c>
      <c r="H41" s="25">
        <v>13.043478</v>
      </c>
      <c r="I41" s="25">
        <v>10.869565</v>
      </c>
      <c r="J41" s="25">
        <v>8.6956520000000008</v>
      </c>
      <c r="K41" s="25">
        <v>0</v>
      </c>
      <c r="L41" s="25">
        <v>0</v>
      </c>
      <c r="M41" s="25">
        <v>2.1739130000000002</v>
      </c>
      <c r="N41" s="25">
        <v>6.5217390000000002</v>
      </c>
    </row>
    <row r="42" spans="1:14">
      <c r="A42" s="8" t="s">
        <v>153</v>
      </c>
      <c r="B42" s="8"/>
      <c r="C42" s="8"/>
      <c r="D42" s="8"/>
      <c r="E42" s="8"/>
      <c r="F42" s="8"/>
      <c r="G42" s="8"/>
      <c r="H42" s="8"/>
      <c r="I42" s="8"/>
      <c r="J42" s="8"/>
      <c r="K42" s="8"/>
      <c r="L42" s="8"/>
      <c r="M42" s="8"/>
      <c r="N42" s="8"/>
    </row>
    <row r="43" spans="1:14">
      <c r="A43" s="23" t="s">
        <v>154</v>
      </c>
      <c r="B43" s="24">
        <v>1344</v>
      </c>
      <c r="C43" s="25">
        <v>1.339286</v>
      </c>
      <c r="D43" s="25">
        <v>6.8452380000000002</v>
      </c>
      <c r="E43" s="25">
        <v>10.788690000000001</v>
      </c>
      <c r="F43" s="25">
        <v>13.690476</v>
      </c>
      <c r="G43" s="25">
        <v>14.508929</v>
      </c>
      <c r="H43" s="25">
        <v>12.351190000000001</v>
      </c>
      <c r="I43" s="25">
        <v>13.467262</v>
      </c>
      <c r="J43" s="25">
        <v>11.160714</v>
      </c>
      <c r="K43" s="25">
        <v>3.8690479999999998</v>
      </c>
      <c r="L43" s="25">
        <v>4.1666670000000003</v>
      </c>
      <c r="M43" s="25">
        <v>1.116071</v>
      </c>
      <c r="N43" s="25">
        <v>6.6964290000000002</v>
      </c>
    </row>
    <row r="44" spans="1:14">
      <c r="A44" s="23" t="s">
        <v>155</v>
      </c>
      <c r="B44" s="24">
        <v>1107</v>
      </c>
      <c r="C44" s="25">
        <v>1.2646790000000001</v>
      </c>
      <c r="D44" s="25">
        <v>7.1364049999999999</v>
      </c>
      <c r="E44" s="25">
        <v>10.569106</v>
      </c>
      <c r="F44" s="25">
        <v>13.188798999999999</v>
      </c>
      <c r="G44" s="25">
        <v>14.182475</v>
      </c>
      <c r="H44" s="25">
        <v>11.743451</v>
      </c>
      <c r="I44" s="25">
        <v>13.279133</v>
      </c>
      <c r="J44" s="25">
        <v>11.472448</v>
      </c>
      <c r="K44" s="25">
        <v>4.2457089999999997</v>
      </c>
      <c r="L44" s="25">
        <v>5.2393859999999997</v>
      </c>
      <c r="M44" s="25">
        <v>1.2646790000000001</v>
      </c>
      <c r="N44" s="25">
        <v>6.4137310000000003</v>
      </c>
    </row>
    <row r="45" spans="1:14">
      <c r="A45" s="23" t="s">
        <v>156</v>
      </c>
      <c r="B45" s="24">
        <v>1006</v>
      </c>
      <c r="C45" s="25">
        <v>2.683897</v>
      </c>
      <c r="D45" s="25">
        <v>9.1451290000000007</v>
      </c>
      <c r="E45" s="25">
        <v>14.115308000000001</v>
      </c>
      <c r="F45" s="25">
        <v>17.793240999999998</v>
      </c>
      <c r="G45" s="25">
        <v>13.320080000000001</v>
      </c>
      <c r="H45" s="25">
        <v>10.039761</v>
      </c>
      <c r="I45" s="25">
        <v>11.829026000000001</v>
      </c>
      <c r="J45" s="25">
        <v>8.2504969999999993</v>
      </c>
      <c r="K45" s="25">
        <v>2.2862819999999999</v>
      </c>
      <c r="L45" s="25">
        <v>2.087475</v>
      </c>
      <c r="M45" s="25">
        <v>1.888668</v>
      </c>
      <c r="N45" s="25">
        <v>6.5606359999999997</v>
      </c>
    </row>
    <row r="46" spans="1:14">
      <c r="A46" s="23" t="s">
        <v>157</v>
      </c>
      <c r="B46" s="24">
        <v>541</v>
      </c>
      <c r="C46" s="25">
        <v>1.4787429999999999</v>
      </c>
      <c r="D46" s="25">
        <v>8.6876160000000002</v>
      </c>
      <c r="E46" s="25">
        <v>10.720886999999999</v>
      </c>
      <c r="F46" s="25">
        <v>12.384473</v>
      </c>
      <c r="G46" s="25">
        <v>13.308688</v>
      </c>
      <c r="H46" s="25">
        <v>13.123844999999999</v>
      </c>
      <c r="I46" s="25">
        <v>14.048059</v>
      </c>
      <c r="J46" s="25">
        <v>9.7966730000000002</v>
      </c>
      <c r="K46" s="25">
        <v>2.772643</v>
      </c>
      <c r="L46" s="25">
        <v>4.436229</v>
      </c>
      <c r="M46" s="25">
        <v>1.2939000000000001</v>
      </c>
      <c r="N46" s="25">
        <v>7.9482439999999999</v>
      </c>
    </row>
    <row r="47" spans="1:14">
      <c r="A47" s="23" t="s">
        <v>158</v>
      </c>
      <c r="B47" s="24">
        <v>1510</v>
      </c>
      <c r="C47" s="25">
        <v>1.258278</v>
      </c>
      <c r="D47" s="25">
        <v>6.4238410000000004</v>
      </c>
      <c r="E47" s="25">
        <v>10.993377000000001</v>
      </c>
      <c r="F47" s="25">
        <v>14.172185000000001</v>
      </c>
      <c r="G47" s="25">
        <v>14.503311</v>
      </c>
      <c r="H47" s="25">
        <v>12.516556</v>
      </c>
      <c r="I47" s="25">
        <v>13.774834</v>
      </c>
      <c r="J47" s="25">
        <v>11.192053</v>
      </c>
      <c r="K47" s="25">
        <v>3.9735100000000001</v>
      </c>
      <c r="L47" s="25">
        <v>3.6423839999999998</v>
      </c>
      <c r="M47" s="25">
        <v>0.860927</v>
      </c>
      <c r="N47" s="25">
        <v>6.6887420000000004</v>
      </c>
    </row>
    <row r="48" spans="1:14">
      <c r="A48" s="23" t="s">
        <v>159</v>
      </c>
      <c r="B48" s="24">
        <v>1011</v>
      </c>
      <c r="C48" s="25">
        <v>1.9782390000000001</v>
      </c>
      <c r="D48" s="25">
        <v>6.5281900000000004</v>
      </c>
      <c r="E48" s="25">
        <v>8.6053409999999992</v>
      </c>
      <c r="F48" s="25">
        <v>13.847676</v>
      </c>
      <c r="G48" s="25">
        <v>13.748764</v>
      </c>
      <c r="H48" s="25">
        <v>12.561820000000001</v>
      </c>
      <c r="I48" s="25">
        <v>16.815035000000002</v>
      </c>
      <c r="J48" s="25">
        <v>10.583581000000001</v>
      </c>
      <c r="K48" s="25">
        <v>4.6488630000000004</v>
      </c>
      <c r="L48" s="25">
        <v>4.3521270000000003</v>
      </c>
      <c r="M48" s="25">
        <v>1.186944</v>
      </c>
      <c r="N48" s="25">
        <v>5.1434220000000002</v>
      </c>
    </row>
    <row r="49" spans="1:14">
      <c r="A49" s="23" t="s">
        <v>160</v>
      </c>
      <c r="B49" s="24">
        <v>1234</v>
      </c>
      <c r="C49" s="25">
        <v>0.89141000000000004</v>
      </c>
      <c r="D49" s="25">
        <v>5.267423</v>
      </c>
      <c r="E49" s="25">
        <v>11.183144</v>
      </c>
      <c r="F49" s="25">
        <v>12.803890000000001</v>
      </c>
      <c r="G49" s="25">
        <v>14.58671</v>
      </c>
      <c r="H49" s="25">
        <v>14.262561</v>
      </c>
      <c r="I49" s="25">
        <v>15.478120000000001</v>
      </c>
      <c r="J49" s="25">
        <v>10.453809</v>
      </c>
      <c r="K49" s="25">
        <v>3.8897889999999999</v>
      </c>
      <c r="L49" s="25">
        <v>4.2139379999999997</v>
      </c>
      <c r="M49" s="25">
        <v>0.89141000000000004</v>
      </c>
      <c r="N49" s="25">
        <v>6.0777960000000002</v>
      </c>
    </row>
    <row r="50" spans="1:14">
      <c r="A50" s="23" t="s">
        <v>161</v>
      </c>
      <c r="B50" s="24">
        <v>443</v>
      </c>
      <c r="C50" s="25">
        <v>2.031603</v>
      </c>
      <c r="D50" s="25">
        <v>4.5146730000000002</v>
      </c>
      <c r="E50" s="25">
        <v>7.9006769999999999</v>
      </c>
      <c r="F50" s="25">
        <v>14.221219</v>
      </c>
      <c r="G50" s="25">
        <v>14.89842</v>
      </c>
      <c r="H50" s="25">
        <v>10.383747</v>
      </c>
      <c r="I50" s="25">
        <v>16.478555</v>
      </c>
      <c r="J50" s="25">
        <v>12.189615999999999</v>
      </c>
      <c r="K50" s="25">
        <v>3.837472</v>
      </c>
      <c r="L50" s="25">
        <v>5.6433410000000004</v>
      </c>
      <c r="M50" s="25">
        <v>1.128668</v>
      </c>
      <c r="N50" s="25">
        <v>6.7720089999999997</v>
      </c>
    </row>
    <row r="51" spans="1:14">
      <c r="A51" s="23" t="s">
        <v>162</v>
      </c>
      <c r="B51" s="24">
        <v>1237</v>
      </c>
      <c r="C51" s="25">
        <v>1.293452</v>
      </c>
      <c r="D51" s="25">
        <v>5.3354889999999999</v>
      </c>
      <c r="E51" s="25">
        <v>9.3775259999999996</v>
      </c>
      <c r="F51" s="25">
        <v>12.206951999999999</v>
      </c>
      <c r="G51" s="25">
        <v>15.521423</v>
      </c>
      <c r="H51" s="25">
        <v>13.904608</v>
      </c>
      <c r="I51" s="25">
        <v>15.117219</v>
      </c>
      <c r="J51" s="25">
        <v>12.045271</v>
      </c>
      <c r="K51" s="25">
        <v>3.799515</v>
      </c>
      <c r="L51" s="25">
        <v>4.2037190000000004</v>
      </c>
      <c r="M51" s="25">
        <v>1.374293</v>
      </c>
      <c r="N51" s="25">
        <v>5.8205340000000003</v>
      </c>
    </row>
    <row r="52" spans="1:14">
      <c r="A52" s="23" t="s">
        <v>152</v>
      </c>
      <c r="B52" s="24">
        <v>81</v>
      </c>
      <c r="C52" s="25">
        <v>4.9382720000000004</v>
      </c>
      <c r="D52" s="25">
        <v>14.814814999999999</v>
      </c>
      <c r="E52" s="25">
        <v>13.580247</v>
      </c>
      <c r="F52" s="25">
        <v>13.580247</v>
      </c>
      <c r="G52" s="25">
        <v>11.111110999999999</v>
      </c>
      <c r="H52" s="25">
        <v>9.8765429999999999</v>
      </c>
      <c r="I52" s="25">
        <v>7.4074070000000001</v>
      </c>
      <c r="J52" s="25">
        <v>6.1728399999999999</v>
      </c>
      <c r="K52" s="25">
        <v>1.2345680000000001</v>
      </c>
      <c r="L52" s="25">
        <v>0</v>
      </c>
      <c r="M52" s="25">
        <v>4.9382720000000004</v>
      </c>
      <c r="N52" s="25">
        <v>12.345679000000001</v>
      </c>
    </row>
    <row r="53" spans="1:14">
      <c r="A53" s="23" t="s">
        <v>163</v>
      </c>
      <c r="B53" s="24">
        <v>67</v>
      </c>
      <c r="C53" s="25">
        <v>4.4776119999999997</v>
      </c>
      <c r="D53" s="25">
        <v>8.9552239999999994</v>
      </c>
      <c r="E53" s="25">
        <v>10.447761</v>
      </c>
      <c r="F53" s="25">
        <v>8.9552239999999994</v>
      </c>
      <c r="G53" s="25">
        <v>5.9701490000000002</v>
      </c>
      <c r="H53" s="25">
        <v>8.9552239999999994</v>
      </c>
      <c r="I53" s="25">
        <v>10.447761</v>
      </c>
      <c r="J53" s="25">
        <v>10.447761</v>
      </c>
      <c r="K53" s="25">
        <v>1.492537</v>
      </c>
      <c r="L53" s="25">
        <v>7.4626869999999998</v>
      </c>
      <c r="M53" s="25">
        <v>7.4626869999999998</v>
      </c>
      <c r="N53" s="25">
        <v>14.925373</v>
      </c>
    </row>
    <row r="54" spans="1:14">
      <c r="A54" s="23" t="s">
        <v>128</v>
      </c>
      <c r="B54" s="24">
        <v>52</v>
      </c>
      <c r="C54" s="25">
        <v>1.9230769999999999</v>
      </c>
      <c r="D54" s="25">
        <v>7.6923079999999997</v>
      </c>
      <c r="E54" s="25">
        <v>13.461537999999999</v>
      </c>
      <c r="F54" s="25">
        <v>21.153846000000001</v>
      </c>
      <c r="G54" s="25">
        <v>13.461537999999999</v>
      </c>
      <c r="H54" s="25">
        <v>11.538462000000001</v>
      </c>
      <c r="I54" s="25">
        <v>7.6923079999999997</v>
      </c>
      <c r="J54" s="25">
        <v>9.6153849999999998</v>
      </c>
      <c r="K54" s="25">
        <v>0</v>
      </c>
      <c r="L54" s="25">
        <v>0</v>
      </c>
      <c r="M54" s="25">
        <v>0</v>
      </c>
      <c r="N54" s="25">
        <v>13.461537999999999</v>
      </c>
    </row>
    <row r="55" spans="1:14">
      <c r="A55" s="8" t="s">
        <v>164</v>
      </c>
      <c r="B55" s="8"/>
      <c r="C55" s="8"/>
      <c r="D55" s="8"/>
      <c r="E55" s="8"/>
      <c r="F55" s="8"/>
      <c r="G55" s="8"/>
      <c r="H55" s="8"/>
      <c r="I55" s="8"/>
      <c r="J55" s="8"/>
      <c r="K55" s="8"/>
      <c r="L55" s="8"/>
      <c r="M55" s="8"/>
      <c r="N55" s="8"/>
    </row>
    <row r="56" spans="1:14">
      <c r="A56" s="23" t="s">
        <v>165</v>
      </c>
      <c r="B56" s="24">
        <v>209</v>
      </c>
      <c r="C56" s="25">
        <v>0</v>
      </c>
      <c r="D56" s="25">
        <v>6.6985650000000003</v>
      </c>
      <c r="E56" s="25">
        <v>7.1770329999999998</v>
      </c>
      <c r="F56" s="25">
        <v>14.832535999999999</v>
      </c>
      <c r="G56" s="25">
        <v>11.483254000000001</v>
      </c>
      <c r="H56" s="25">
        <v>10.047847000000001</v>
      </c>
      <c r="I56" s="25">
        <v>16.746410999999998</v>
      </c>
      <c r="J56" s="25">
        <v>14.354067000000001</v>
      </c>
      <c r="K56" s="25">
        <v>2.8708130000000001</v>
      </c>
      <c r="L56" s="25">
        <v>9.0909089999999999</v>
      </c>
      <c r="M56" s="25">
        <v>1.4354070000000001</v>
      </c>
      <c r="N56" s="25">
        <v>5.2631579999999998</v>
      </c>
    </row>
    <row r="57" spans="1:14">
      <c r="A57" s="23" t="s">
        <v>166</v>
      </c>
      <c r="B57" s="24">
        <v>1043</v>
      </c>
      <c r="C57" s="25">
        <v>1.6299140000000001</v>
      </c>
      <c r="D57" s="25">
        <v>5.9443910000000004</v>
      </c>
      <c r="E57" s="25">
        <v>10.642378000000001</v>
      </c>
      <c r="F57" s="25">
        <v>12.655801</v>
      </c>
      <c r="G57" s="25">
        <v>15.436242</v>
      </c>
      <c r="H57" s="25">
        <v>12.943432</v>
      </c>
      <c r="I57" s="25">
        <v>13.998082</v>
      </c>
      <c r="J57" s="25">
        <v>11.121764000000001</v>
      </c>
      <c r="K57" s="25">
        <v>3.8350909999999998</v>
      </c>
      <c r="L57" s="25">
        <v>4.0268459999999999</v>
      </c>
      <c r="M57" s="25">
        <v>0.575264</v>
      </c>
      <c r="N57" s="25">
        <v>7.1907959999999997</v>
      </c>
    </row>
    <row r="58" spans="1:14">
      <c r="A58" s="23" t="s">
        <v>167</v>
      </c>
      <c r="B58" s="24">
        <v>963</v>
      </c>
      <c r="C58" s="25">
        <v>2.0768430000000002</v>
      </c>
      <c r="D58" s="25">
        <v>7.061267</v>
      </c>
      <c r="E58" s="25">
        <v>12.668744</v>
      </c>
      <c r="F58" s="25">
        <v>15.160955</v>
      </c>
      <c r="G58" s="25">
        <v>12.980270000000001</v>
      </c>
      <c r="H58" s="25">
        <v>12.357217</v>
      </c>
      <c r="I58" s="25">
        <v>13.603323</v>
      </c>
      <c r="J58" s="25">
        <v>9.2419519999999995</v>
      </c>
      <c r="K58" s="25">
        <v>3.3229489999999999</v>
      </c>
      <c r="L58" s="25">
        <v>2.9075799999999998</v>
      </c>
      <c r="M58" s="25">
        <v>2.2845279999999999</v>
      </c>
      <c r="N58" s="25">
        <v>6.3343720000000001</v>
      </c>
    </row>
    <row r="59" spans="1:14">
      <c r="A59" s="23" t="s">
        <v>168</v>
      </c>
      <c r="B59" s="24">
        <v>338</v>
      </c>
      <c r="C59" s="25">
        <v>2.662722</v>
      </c>
      <c r="D59" s="25">
        <v>9.7633139999999994</v>
      </c>
      <c r="E59" s="25">
        <v>13.313609</v>
      </c>
      <c r="F59" s="25">
        <v>15.976331</v>
      </c>
      <c r="G59" s="25">
        <v>12.130178000000001</v>
      </c>
      <c r="H59" s="25">
        <v>10.059172</v>
      </c>
      <c r="I59" s="25">
        <v>12.426036</v>
      </c>
      <c r="J59" s="25">
        <v>7.1005919999999998</v>
      </c>
      <c r="K59" s="25">
        <v>2.3668640000000001</v>
      </c>
      <c r="L59" s="25">
        <v>1.183432</v>
      </c>
      <c r="M59" s="25">
        <v>2.95858</v>
      </c>
      <c r="N59" s="25">
        <v>10.059172</v>
      </c>
    </row>
    <row r="60" spans="1:14">
      <c r="A60" s="23" t="s">
        <v>169</v>
      </c>
      <c r="B60" s="24">
        <v>94</v>
      </c>
      <c r="C60" s="25">
        <v>6.3829789999999997</v>
      </c>
      <c r="D60" s="25">
        <v>15.957447</v>
      </c>
      <c r="E60" s="25">
        <v>17.021277000000001</v>
      </c>
      <c r="F60" s="25">
        <v>20.212765999999998</v>
      </c>
      <c r="G60" s="25">
        <v>8.5106380000000001</v>
      </c>
      <c r="H60" s="25">
        <v>2.1276600000000001</v>
      </c>
      <c r="I60" s="25">
        <v>9.5744679999999995</v>
      </c>
      <c r="J60" s="25">
        <v>7.446809</v>
      </c>
      <c r="K60" s="25">
        <v>2.1276600000000001</v>
      </c>
      <c r="L60" s="25">
        <v>1.0638300000000001</v>
      </c>
      <c r="M60" s="25">
        <v>4.2553190000000001</v>
      </c>
      <c r="N60" s="25">
        <v>5.3191490000000003</v>
      </c>
    </row>
    <row r="61" spans="1:14">
      <c r="A61" s="23" t="s">
        <v>128</v>
      </c>
      <c r="B61" s="24">
        <v>30</v>
      </c>
      <c r="C61" s="25">
        <v>6.6666670000000003</v>
      </c>
      <c r="D61" s="25">
        <v>13.333333</v>
      </c>
      <c r="E61" s="25">
        <v>3.3333330000000001</v>
      </c>
      <c r="F61" s="25">
        <v>10</v>
      </c>
      <c r="G61" s="25">
        <v>6.6666670000000003</v>
      </c>
      <c r="H61" s="25">
        <v>13.333333</v>
      </c>
      <c r="I61" s="25">
        <v>3.3333330000000001</v>
      </c>
      <c r="J61" s="25">
        <v>3.3333330000000001</v>
      </c>
      <c r="K61" s="25">
        <v>6.6666670000000003</v>
      </c>
      <c r="L61" s="25">
        <v>0</v>
      </c>
      <c r="M61" s="25">
        <v>6.6666670000000003</v>
      </c>
      <c r="N61" s="25">
        <v>26.666667</v>
      </c>
    </row>
    <row r="62" spans="1:14">
      <c r="A62" s="8" t="s">
        <v>170</v>
      </c>
      <c r="B62" s="8"/>
      <c r="C62" s="8"/>
      <c r="D62" s="8"/>
      <c r="E62" s="8"/>
      <c r="F62" s="8"/>
      <c r="G62" s="8"/>
      <c r="H62" s="8"/>
      <c r="I62" s="8"/>
      <c r="J62" s="8"/>
      <c r="K62" s="8"/>
      <c r="L62" s="8"/>
      <c r="M62" s="8"/>
      <c r="N62" s="8"/>
    </row>
    <row r="63" spans="1:14">
      <c r="A63" s="23" t="s">
        <v>171</v>
      </c>
      <c r="B63" s="24">
        <v>386</v>
      </c>
      <c r="C63" s="25">
        <v>2.8497409999999999</v>
      </c>
      <c r="D63" s="25">
        <v>13.471503</v>
      </c>
      <c r="E63" s="25">
        <v>15.803108999999999</v>
      </c>
      <c r="F63" s="25">
        <v>17.616579999999999</v>
      </c>
      <c r="G63" s="25">
        <v>11.658030999999999</v>
      </c>
      <c r="H63" s="25">
        <v>9.0673580000000005</v>
      </c>
      <c r="I63" s="25">
        <v>6.7357509999999996</v>
      </c>
      <c r="J63" s="25">
        <v>5.9585489999999997</v>
      </c>
      <c r="K63" s="25">
        <v>2.8497409999999999</v>
      </c>
      <c r="L63" s="25">
        <v>1.295337</v>
      </c>
      <c r="M63" s="25">
        <v>3.3678759999999999</v>
      </c>
      <c r="N63" s="25">
        <v>9.3264250000000004</v>
      </c>
    </row>
    <row r="64" spans="1:14">
      <c r="A64" s="23" t="s">
        <v>172</v>
      </c>
      <c r="B64" s="24">
        <v>919</v>
      </c>
      <c r="C64" s="25">
        <v>1.9586509999999999</v>
      </c>
      <c r="D64" s="25">
        <v>8.0522310000000008</v>
      </c>
      <c r="E64" s="25">
        <v>14.036997</v>
      </c>
      <c r="F64" s="25">
        <v>15.560392</v>
      </c>
      <c r="G64" s="25">
        <v>13.710554999999999</v>
      </c>
      <c r="H64" s="25">
        <v>11.316649</v>
      </c>
      <c r="I64" s="25">
        <v>13.601741000000001</v>
      </c>
      <c r="J64" s="25">
        <v>7.8346030000000004</v>
      </c>
      <c r="K64" s="25">
        <v>2.0674649999999999</v>
      </c>
      <c r="L64" s="25">
        <v>1.849837</v>
      </c>
      <c r="M64" s="25">
        <v>2.1762790000000001</v>
      </c>
      <c r="N64" s="25">
        <v>7.8346030000000004</v>
      </c>
    </row>
    <row r="65" spans="1:14">
      <c r="A65" s="23" t="s">
        <v>173</v>
      </c>
      <c r="B65" s="24">
        <v>978</v>
      </c>
      <c r="C65" s="25">
        <v>1.8404910000000001</v>
      </c>
      <c r="D65" s="25">
        <v>5.1124739999999997</v>
      </c>
      <c r="E65" s="25">
        <v>8.5889570000000006</v>
      </c>
      <c r="F65" s="25">
        <v>13.292434</v>
      </c>
      <c r="G65" s="25">
        <v>15.030675</v>
      </c>
      <c r="H65" s="25">
        <v>12.269939000000001</v>
      </c>
      <c r="I65" s="25">
        <v>16.257669</v>
      </c>
      <c r="J65" s="25">
        <v>12.883436</v>
      </c>
      <c r="K65" s="25">
        <v>4.1922290000000002</v>
      </c>
      <c r="L65" s="25">
        <v>4.2944789999999999</v>
      </c>
      <c r="M65" s="25">
        <v>0.92024499999999998</v>
      </c>
      <c r="N65" s="25">
        <v>5.3169729999999999</v>
      </c>
    </row>
    <row r="66" spans="1:14">
      <c r="A66" s="23" t="s">
        <v>174</v>
      </c>
      <c r="B66" s="24">
        <v>347</v>
      </c>
      <c r="C66" s="25">
        <v>1.152738</v>
      </c>
      <c r="D66" s="25">
        <v>4.0345820000000003</v>
      </c>
      <c r="E66" s="25">
        <v>9.7982709999999997</v>
      </c>
      <c r="F66" s="25">
        <v>10.662824000000001</v>
      </c>
      <c r="G66" s="25">
        <v>11.815562</v>
      </c>
      <c r="H66" s="25">
        <v>14.697406000000001</v>
      </c>
      <c r="I66" s="25">
        <v>14.697406000000001</v>
      </c>
      <c r="J66" s="25">
        <v>12.680115000000001</v>
      </c>
      <c r="K66" s="25">
        <v>4.8991350000000002</v>
      </c>
      <c r="L66" s="25">
        <v>8.6455330000000004</v>
      </c>
      <c r="M66" s="25">
        <v>0.86455300000000002</v>
      </c>
      <c r="N66" s="25">
        <v>6.0518729999999996</v>
      </c>
    </row>
    <row r="67" spans="1:14">
      <c r="A67" s="23" t="s">
        <v>128</v>
      </c>
      <c r="B67" s="24">
        <v>47</v>
      </c>
      <c r="C67" s="25">
        <v>6.3829789999999997</v>
      </c>
      <c r="D67" s="25">
        <v>12.765957</v>
      </c>
      <c r="E67" s="25">
        <v>4.2553190000000001</v>
      </c>
      <c r="F67" s="25">
        <v>14.893617000000001</v>
      </c>
      <c r="G67" s="25">
        <v>4.2553190000000001</v>
      </c>
      <c r="H67" s="25">
        <v>10.638298000000001</v>
      </c>
      <c r="I67" s="25">
        <v>6.3829789999999997</v>
      </c>
      <c r="J67" s="25">
        <v>4.2553190000000001</v>
      </c>
      <c r="K67" s="25">
        <v>4.2553190000000001</v>
      </c>
      <c r="L67" s="25">
        <v>0</v>
      </c>
      <c r="M67" s="25">
        <v>4.2553190000000001</v>
      </c>
      <c r="N67" s="25">
        <v>27.659573999999999</v>
      </c>
    </row>
    <row r="68" spans="1:14">
      <c r="A68" s="8" t="s">
        <v>175</v>
      </c>
      <c r="B68" s="8"/>
      <c r="C68" s="8"/>
      <c r="D68" s="8"/>
      <c r="E68" s="8"/>
      <c r="F68" s="8"/>
      <c r="G68" s="8"/>
      <c r="H68" s="8"/>
      <c r="I68" s="8"/>
      <c r="J68" s="8"/>
      <c r="K68" s="8"/>
      <c r="L68" s="8"/>
      <c r="M68" s="8"/>
      <c r="N68" s="8"/>
    </row>
    <row r="69" spans="1:14">
      <c r="A69" s="23" t="s">
        <v>176</v>
      </c>
      <c r="B69" s="24">
        <v>425</v>
      </c>
      <c r="C69" s="25">
        <v>0.70588200000000001</v>
      </c>
      <c r="D69" s="25">
        <v>5.1764710000000003</v>
      </c>
      <c r="E69" s="25">
        <v>8.4705879999999993</v>
      </c>
      <c r="F69" s="25">
        <v>15.764706</v>
      </c>
      <c r="G69" s="25">
        <v>15.529412000000001</v>
      </c>
      <c r="H69" s="25">
        <v>12.470587999999999</v>
      </c>
      <c r="I69" s="25">
        <v>16.235294</v>
      </c>
      <c r="J69" s="25">
        <v>11.294117999999999</v>
      </c>
      <c r="K69" s="25">
        <v>4.2352939999999997</v>
      </c>
      <c r="L69" s="25">
        <v>4.4705880000000002</v>
      </c>
      <c r="M69" s="25">
        <v>0.94117600000000001</v>
      </c>
      <c r="N69" s="25">
        <v>4.7058819999999999</v>
      </c>
    </row>
    <row r="70" spans="1:14">
      <c r="A70" s="23" t="s">
        <v>177</v>
      </c>
      <c r="B70" s="24">
        <v>811</v>
      </c>
      <c r="C70" s="25">
        <v>1.9728730000000001</v>
      </c>
      <c r="D70" s="25">
        <v>5.7953140000000003</v>
      </c>
      <c r="E70" s="25">
        <v>9.7410599999999992</v>
      </c>
      <c r="F70" s="25">
        <v>13.070283999999999</v>
      </c>
      <c r="G70" s="25">
        <v>14.426634</v>
      </c>
      <c r="H70" s="25">
        <v>13.563502</v>
      </c>
      <c r="I70" s="25">
        <v>15.906288999999999</v>
      </c>
      <c r="J70" s="25">
        <v>12.946979000000001</v>
      </c>
      <c r="K70" s="25">
        <v>3.082614</v>
      </c>
      <c r="L70" s="25">
        <v>3.452528</v>
      </c>
      <c r="M70" s="25">
        <v>0.61652300000000004</v>
      </c>
      <c r="N70" s="25">
        <v>5.4254009999999999</v>
      </c>
    </row>
    <row r="71" spans="1:14">
      <c r="A71" s="23" t="s">
        <v>178</v>
      </c>
      <c r="B71" s="24">
        <v>207</v>
      </c>
      <c r="C71" s="25">
        <v>1.4492750000000001</v>
      </c>
      <c r="D71" s="25">
        <v>7.2463769999999998</v>
      </c>
      <c r="E71" s="25">
        <v>6.7632849999999998</v>
      </c>
      <c r="F71" s="25">
        <v>11.594203</v>
      </c>
      <c r="G71" s="25">
        <v>14.975845</v>
      </c>
      <c r="H71" s="25">
        <v>14.492754</v>
      </c>
      <c r="I71" s="25">
        <v>13.52657</v>
      </c>
      <c r="J71" s="25">
        <v>12.077294999999999</v>
      </c>
      <c r="K71" s="25">
        <v>3.381643</v>
      </c>
      <c r="L71" s="25">
        <v>6.2801929999999997</v>
      </c>
      <c r="M71" s="25">
        <v>0</v>
      </c>
      <c r="N71" s="25">
        <v>8.2125599999999999</v>
      </c>
    </row>
    <row r="72" spans="1:14">
      <c r="A72" s="23" t="s">
        <v>179</v>
      </c>
      <c r="B72" s="24">
        <v>154</v>
      </c>
      <c r="C72" s="25">
        <v>0.64935100000000001</v>
      </c>
      <c r="D72" s="25">
        <v>1.9480519999999999</v>
      </c>
      <c r="E72" s="25">
        <v>7.7922079999999996</v>
      </c>
      <c r="F72" s="25">
        <v>9.0909089999999999</v>
      </c>
      <c r="G72" s="25">
        <v>12.337662</v>
      </c>
      <c r="H72" s="25">
        <v>15.584415999999999</v>
      </c>
      <c r="I72" s="25">
        <v>19.480519000000001</v>
      </c>
      <c r="J72" s="25">
        <v>15.584415999999999</v>
      </c>
      <c r="K72" s="25">
        <v>5.1948049999999997</v>
      </c>
      <c r="L72" s="25">
        <v>9.7402599999999993</v>
      </c>
      <c r="M72" s="25">
        <v>0.64935100000000001</v>
      </c>
      <c r="N72" s="25">
        <v>1.9480519999999999</v>
      </c>
    </row>
    <row r="73" spans="1:14">
      <c r="A73" s="23" t="s">
        <v>180</v>
      </c>
      <c r="B73" s="24">
        <v>318</v>
      </c>
      <c r="C73" s="25">
        <v>2.2012580000000002</v>
      </c>
      <c r="D73" s="25">
        <v>2.5157229999999999</v>
      </c>
      <c r="E73" s="25">
        <v>6.9182389999999998</v>
      </c>
      <c r="F73" s="25">
        <v>13.836478</v>
      </c>
      <c r="G73" s="25">
        <v>13.522012999999999</v>
      </c>
      <c r="H73" s="25">
        <v>14.779874</v>
      </c>
      <c r="I73" s="25">
        <v>19.182390000000002</v>
      </c>
      <c r="J73" s="25">
        <v>13.836478</v>
      </c>
      <c r="K73" s="25">
        <v>4.08805</v>
      </c>
      <c r="L73" s="25">
        <v>5.031447</v>
      </c>
      <c r="M73" s="25">
        <v>0.31446499999999999</v>
      </c>
      <c r="N73" s="25">
        <v>3.7735850000000002</v>
      </c>
    </row>
    <row r="74" spans="1:14">
      <c r="A74" s="23" t="s">
        <v>181</v>
      </c>
      <c r="B74" s="24">
        <v>203</v>
      </c>
      <c r="C74" s="25">
        <v>2.4630540000000001</v>
      </c>
      <c r="D74" s="25">
        <v>4.4334980000000002</v>
      </c>
      <c r="E74" s="25">
        <v>7.3891629999999999</v>
      </c>
      <c r="F74" s="25">
        <v>15.763547000000001</v>
      </c>
      <c r="G74" s="25">
        <v>16.748767999999998</v>
      </c>
      <c r="H74" s="25">
        <v>13.793103</v>
      </c>
      <c r="I74" s="25">
        <v>13.793103</v>
      </c>
      <c r="J74" s="25">
        <v>11.822660000000001</v>
      </c>
      <c r="K74" s="25">
        <v>2.9556650000000002</v>
      </c>
      <c r="L74" s="25">
        <v>4.9261080000000002</v>
      </c>
      <c r="M74" s="25">
        <v>0.98522200000000004</v>
      </c>
      <c r="N74" s="25">
        <v>4.9261080000000002</v>
      </c>
    </row>
    <row r="75" spans="1:14">
      <c r="A75" s="23" t="s">
        <v>182</v>
      </c>
      <c r="B75" s="24">
        <v>79</v>
      </c>
      <c r="C75" s="25">
        <v>2.5316459999999998</v>
      </c>
      <c r="D75" s="25">
        <v>6.3291139999999997</v>
      </c>
      <c r="E75" s="25">
        <v>8.8607589999999998</v>
      </c>
      <c r="F75" s="25">
        <v>17.721519000000001</v>
      </c>
      <c r="G75" s="25">
        <v>13.924051</v>
      </c>
      <c r="H75" s="25">
        <v>5.0632910000000004</v>
      </c>
      <c r="I75" s="25">
        <v>15.189873</v>
      </c>
      <c r="J75" s="25">
        <v>12.658227999999999</v>
      </c>
      <c r="K75" s="25">
        <v>6.3291139999999997</v>
      </c>
      <c r="L75" s="25">
        <v>7.5949369999999998</v>
      </c>
      <c r="M75" s="25">
        <v>1.2658229999999999</v>
      </c>
      <c r="N75" s="25">
        <v>2.5316459999999998</v>
      </c>
    </row>
    <row r="76" spans="1:14">
      <c r="A76" s="23" t="s">
        <v>183</v>
      </c>
      <c r="B76" s="24">
        <v>68</v>
      </c>
      <c r="C76" s="25">
        <v>0</v>
      </c>
      <c r="D76" s="25">
        <v>7.3529410000000004</v>
      </c>
      <c r="E76" s="25">
        <v>7.3529410000000004</v>
      </c>
      <c r="F76" s="25">
        <v>13.235294</v>
      </c>
      <c r="G76" s="25">
        <v>10.294117999999999</v>
      </c>
      <c r="H76" s="25">
        <v>5.8823530000000002</v>
      </c>
      <c r="I76" s="25">
        <v>19.117647000000002</v>
      </c>
      <c r="J76" s="25">
        <v>19.117647000000002</v>
      </c>
      <c r="K76" s="25">
        <v>5.8823530000000002</v>
      </c>
      <c r="L76" s="25">
        <v>10.294117999999999</v>
      </c>
      <c r="M76" s="25">
        <v>0</v>
      </c>
      <c r="N76" s="25">
        <v>1.470588</v>
      </c>
    </row>
    <row r="77" spans="1:14">
      <c r="A77" s="23" t="s">
        <v>184</v>
      </c>
      <c r="B77" s="24">
        <v>586</v>
      </c>
      <c r="C77" s="25">
        <v>1.0238910000000001</v>
      </c>
      <c r="D77" s="25">
        <v>5.2901020000000001</v>
      </c>
      <c r="E77" s="25">
        <v>9.7269620000000003</v>
      </c>
      <c r="F77" s="25">
        <v>12.798635000000001</v>
      </c>
      <c r="G77" s="25">
        <v>14.334471000000001</v>
      </c>
      <c r="H77" s="25">
        <v>12.798635000000001</v>
      </c>
      <c r="I77" s="25">
        <v>15.358362</v>
      </c>
      <c r="J77" s="25">
        <v>12.116040999999999</v>
      </c>
      <c r="K77" s="25">
        <v>3.7542659999999999</v>
      </c>
      <c r="L77" s="25">
        <v>5.2901020000000001</v>
      </c>
      <c r="M77" s="25">
        <v>1.194539</v>
      </c>
      <c r="N77" s="25">
        <v>6.313993</v>
      </c>
    </row>
    <row r="78" spans="1:14">
      <c r="A78" s="23" t="s">
        <v>185</v>
      </c>
      <c r="B78" s="24">
        <v>276</v>
      </c>
      <c r="C78" s="25">
        <v>2.1739130000000002</v>
      </c>
      <c r="D78" s="25">
        <v>3.6231879999999999</v>
      </c>
      <c r="E78" s="25">
        <v>9.0579710000000002</v>
      </c>
      <c r="F78" s="25">
        <v>10.507246</v>
      </c>
      <c r="G78" s="25">
        <v>18.478261</v>
      </c>
      <c r="H78" s="25">
        <v>16.304348000000001</v>
      </c>
      <c r="I78" s="25">
        <v>14.855072</v>
      </c>
      <c r="J78" s="25">
        <v>13.043478</v>
      </c>
      <c r="K78" s="25">
        <v>2.536232</v>
      </c>
      <c r="L78" s="25">
        <v>3.6231879999999999</v>
      </c>
      <c r="M78" s="25">
        <v>1.086957</v>
      </c>
      <c r="N78" s="25">
        <v>4.7101449999999998</v>
      </c>
    </row>
    <row r="79" spans="1:14">
      <c r="A79" s="23" t="s">
        <v>152</v>
      </c>
      <c r="B79" s="24">
        <v>197</v>
      </c>
      <c r="C79" s="25">
        <v>4.5685279999999997</v>
      </c>
      <c r="D79" s="25">
        <v>7.6142130000000003</v>
      </c>
      <c r="E79" s="25">
        <v>15.228426000000001</v>
      </c>
      <c r="F79" s="25">
        <v>12.182741</v>
      </c>
      <c r="G79" s="25">
        <v>15.736041</v>
      </c>
      <c r="H79" s="25">
        <v>9.6446699999999996</v>
      </c>
      <c r="I79" s="25">
        <v>11.675127</v>
      </c>
      <c r="J79" s="25">
        <v>11.675127</v>
      </c>
      <c r="K79" s="25">
        <v>1.5228429999999999</v>
      </c>
      <c r="L79" s="25">
        <v>2.0304570000000002</v>
      </c>
      <c r="M79" s="25">
        <v>2.0304570000000002</v>
      </c>
      <c r="N79" s="25">
        <v>6.0913709999999996</v>
      </c>
    </row>
    <row r="80" spans="1:14">
      <c r="A80" s="23" t="s">
        <v>186</v>
      </c>
      <c r="B80" s="24">
        <v>944</v>
      </c>
      <c r="C80" s="25">
        <v>2.330508</v>
      </c>
      <c r="D80" s="25">
        <v>9.1101690000000008</v>
      </c>
      <c r="E80" s="25">
        <v>13.453390000000001</v>
      </c>
      <c r="F80" s="25">
        <v>15.148305000000001</v>
      </c>
      <c r="G80" s="25">
        <v>11.546609999999999</v>
      </c>
      <c r="H80" s="25">
        <v>10.381356</v>
      </c>
      <c r="I80" s="25">
        <v>12.5</v>
      </c>
      <c r="J80" s="25">
        <v>8.0508469999999992</v>
      </c>
      <c r="K80" s="25">
        <v>3.389831</v>
      </c>
      <c r="L80" s="25">
        <v>2.4364409999999999</v>
      </c>
      <c r="M80" s="25">
        <v>2.542373</v>
      </c>
      <c r="N80" s="25">
        <v>9.1101690000000008</v>
      </c>
    </row>
    <row r="81" spans="1:14">
      <c r="A81" s="23" t="s">
        <v>128</v>
      </c>
      <c r="B81" s="24">
        <v>41</v>
      </c>
      <c r="C81" s="25">
        <v>2.4390239999999999</v>
      </c>
      <c r="D81" s="25">
        <v>4.8780489999999999</v>
      </c>
      <c r="E81" s="25">
        <v>14.634145999999999</v>
      </c>
      <c r="F81" s="25">
        <v>17.073170999999999</v>
      </c>
      <c r="G81" s="25">
        <v>7.3170729999999997</v>
      </c>
      <c r="H81" s="25">
        <v>4.8780489999999999</v>
      </c>
      <c r="I81" s="25">
        <v>4.8780489999999999</v>
      </c>
      <c r="J81" s="25">
        <v>4.8780489999999999</v>
      </c>
      <c r="K81" s="25">
        <v>4.8780489999999999</v>
      </c>
      <c r="L81" s="25">
        <v>4.8780489999999999</v>
      </c>
      <c r="M81" s="25">
        <v>0</v>
      </c>
      <c r="N81" s="25">
        <v>29.268293</v>
      </c>
    </row>
    <row r="82" spans="1:14">
      <c r="A82" s="8" t="s">
        <v>187</v>
      </c>
      <c r="B82" s="8"/>
      <c r="C82" s="8"/>
      <c r="D82" s="8"/>
      <c r="E82" s="8"/>
      <c r="F82" s="8"/>
      <c r="G82" s="8"/>
      <c r="H82" s="8"/>
      <c r="I82" s="8"/>
      <c r="J82" s="8"/>
      <c r="K82" s="8"/>
      <c r="L82" s="8"/>
      <c r="M82" s="8"/>
      <c r="N82" s="8"/>
    </row>
    <row r="83" spans="1:14">
      <c r="A83" s="23" t="s">
        <v>188</v>
      </c>
      <c r="B83" s="24">
        <v>2041</v>
      </c>
      <c r="C83" s="25">
        <v>1.4208719999999999</v>
      </c>
      <c r="D83" s="25">
        <v>6.2714359999999996</v>
      </c>
      <c r="E83" s="25">
        <v>10.485056</v>
      </c>
      <c r="F83" s="25">
        <v>13.620774000000001</v>
      </c>
      <c r="G83" s="25">
        <v>14.894659000000001</v>
      </c>
      <c r="H83" s="25">
        <v>12.346888999999999</v>
      </c>
      <c r="I83" s="25">
        <v>14.551690000000001</v>
      </c>
      <c r="J83" s="25">
        <v>11.268986</v>
      </c>
      <c r="K83" s="25">
        <v>3.9196469999999999</v>
      </c>
      <c r="L83" s="25">
        <v>4.0176379999999998</v>
      </c>
      <c r="M83" s="25">
        <v>0.63694300000000004</v>
      </c>
      <c r="N83" s="25">
        <v>6.5654089999999998</v>
      </c>
    </row>
    <row r="84" spans="1:14">
      <c r="A84" s="23" t="s">
        <v>189</v>
      </c>
      <c r="B84" s="24">
        <v>221</v>
      </c>
      <c r="C84" s="25">
        <v>0.90497700000000003</v>
      </c>
      <c r="D84" s="25">
        <v>2.2624430000000002</v>
      </c>
      <c r="E84" s="25">
        <v>13.122172000000001</v>
      </c>
      <c r="F84" s="25">
        <v>16.289593</v>
      </c>
      <c r="G84" s="25">
        <v>13.122172000000001</v>
      </c>
      <c r="H84" s="25">
        <v>10.859729</v>
      </c>
      <c r="I84" s="25">
        <v>19.004525000000001</v>
      </c>
      <c r="J84" s="25">
        <v>11.764706</v>
      </c>
      <c r="K84" s="25">
        <v>2.7149320000000001</v>
      </c>
      <c r="L84" s="25">
        <v>2.7149320000000001</v>
      </c>
      <c r="M84" s="25">
        <v>1.809955</v>
      </c>
      <c r="N84" s="25">
        <v>5.4298640000000002</v>
      </c>
    </row>
    <row r="85" spans="1:14">
      <c r="A85" s="23" t="s">
        <v>190</v>
      </c>
      <c r="B85" s="24">
        <v>64</v>
      </c>
      <c r="C85" s="25">
        <v>12.5</v>
      </c>
      <c r="D85" s="25">
        <v>14.0625</v>
      </c>
      <c r="E85" s="25">
        <v>14.0625</v>
      </c>
      <c r="F85" s="25">
        <v>14.0625</v>
      </c>
      <c r="G85" s="25">
        <v>4.6875</v>
      </c>
      <c r="H85" s="25">
        <v>10.9375</v>
      </c>
      <c r="I85" s="25">
        <v>6.25</v>
      </c>
      <c r="J85" s="25">
        <v>1.5625</v>
      </c>
      <c r="K85" s="25">
        <v>0</v>
      </c>
      <c r="L85" s="25">
        <v>1.5625</v>
      </c>
      <c r="M85" s="25">
        <v>12.5</v>
      </c>
      <c r="N85" s="25">
        <v>7.8125</v>
      </c>
    </row>
    <row r="86" spans="1:14">
      <c r="A86" s="23" t="s">
        <v>191</v>
      </c>
      <c r="B86" s="24">
        <v>158</v>
      </c>
      <c r="C86" s="25">
        <v>5.0632910000000004</v>
      </c>
      <c r="D86" s="25">
        <v>12.658227999999999</v>
      </c>
      <c r="E86" s="25">
        <v>15.822785</v>
      </c>
      <c r="F86" s="25">
        <v>18.354430000000001</v>
      </c>
      <c r="G86" s="25">
        <v>6.3291139999999997</v>
      </c>
      <c r="H86" s="25">
        <v>7.5949369999999998</v>
      </c>
      <c r="I86" s="25">
        <v>8.2278479999999998</v>
      </c>
      <c r="J86" s="25">
        <v>1.8987339999999999</v>
      </c>
      <c r="K86" s="25">
        <v>2.5316459999999998</v>
      </c>
      <c r="L86" s="25">
        <v>1.2658229999999999</v>
      </c>
      <c r="M86" s="25">
        <v>8.2278479999999998</v>
      </c>
      <c r="N86" s="25">
        <v>12.025316</v>
      </c>
    </row>
    <row r="87" spans="1:14">
      <c r="A87" s="23" t="s">
        <v>192</v>
      </c>
      <c r="B87" s="24">
        <v>120</v>
      </c>
      <c r="C87" s="25">
        <v>5</v>
      </c>
      <c r="D87" s="25">
        <v>23.333333</v>
      </c>
      <c r="E87" s="25">
        <v>17.5</v>
      </c>
      <c r="F87" s="25">
        <v>15.833333</v>
      </c>
      <c r="G87" s="25">
        <v>9.1666670000000003</v>
      </c>
      <c r="H87" s="25">
        <v>10</v>
      </c>
      <c r="I87" s="25">
        <v>4.1666670000000003</v>
      </c>
      <c r="J87" s="25">
        <v>0</v>
      </c>
      <c r="K87" s="25">
        <v>0</v>
      </c>
      <c r="L87" s="25">
        <v>0.83333299999999999</v>
      </c>
      <c r="M87" s="25">
        <v>5</v>
      </c>
      <c r="N87" s="25">
        <v>9.1666670000000003</v>
      </c>
    </row>
    <row r="88" spans="1:14">
      <c r="A88" s="23" t="s">
        <v>193</v>
      </c>
      <c r="B88" s="24">
        <v>10</v>
      </c>
      <c r="C88" s="25">
        <v>0</v>
      </c>
      <c r="D88" s="25">
        <v>10</v>
      </c>
      <c r="E88" s="25">
        <v>10</v>
      </c>
      <c r="F88" s="25">
        <v>40</v>
      </c>
      <c r="G88" s="25">
        <v>10</v>
      </c>
      <c r="H88" s="25">
        <v>20</v>
      </c>
      <c r="I88" s="25">
        <v>0</v>
      </c>
      <c r="J88" s="25">
        <v>0</v>
      </c>
      <c r="K88" s="25">
        <v>0</v>
      </c>
      <c r="L88" s="25">
        <v>0</v>
      </c>
      <c r="M88" s="25">
        <v>10</v>
      </c>
      <c r="N88" s="25">
        <v>0</v>
      </c>
    </row>
    <row r="89" spans="1:14">
      <c r="A89" s="23" t="s">
        <v>152</v>
      </c>
      <c r="B89" s="24">
        <v>39</v>
      </c>
      <c r="C89" s="25">
        <v>0</v>
      </c>
      <c r="D89" s="25">
        <v>12.820513</v>
      </c>
      <c r="E89" s="25">
        <v>23.076923000000001</v>
      </c>
      <c r="F89" s="25">
        <v>15.384615</v>
      </c>
      <c r="G89" s="25">
        <v>5.1282050000000003</v>
      </c>
      <c r="H89" s="25">
        <v>10.256410000000001</v>
      </c>
      <c r="I89" s="25">
        <v>2.5641029999999998</v>
      </c>
      <c r="J89" s="25">
        <v>10.256410000000001</v>
      </c>
      <c r="K89" s="25">
        <v>0</v>
      </c>
      <c r="L89" s="25">
        <v>2.5641029999999998</v>
      </c>
      <c r="M89" s="25">
        <v>2.5641029999999998</v>
      </c>
      <c r="N89" s="25">
        <v>15.384615</v>
      </c>
    </row>
    <row r="90" spans="1:14">
      <c r="A90" s="23" t="s">
        <v>128</v>
      </c>
      <c r="B90" s="24">
        <v>24</v>
      </c>
      <c r="C90" s="25">
        <v>4.1666670000000003</v>
      </c>
      <c r="D90" s="25">
        <v>0</v>
      </c>
      <c r="E90" s="25">
        <v>8.3333329999999997</v>
      </c>
      <c r="F90" s="25">
        <v>16.666667</v>
      </c>
      <c r="G90" s="25">
        <v>4.1666670000000003</v>
      </c>
      <c r="H90" s="25">
        <v>8.3333329999999997</v>
      </c>
      <c r="I90" s="25">
        <v>8.3333329999999997</v>
      </c>
      <c r="J90" s="25">
        <v>12.5</v>
      </c>
      <c r="K90" s="25">
        <v>0</v>
      </c>
      <c r="L90" s="25">
        <v>4.1666670000000003</v>
      </c>
      <c r="M90" s="25">
        <v>4.1666670000000003</v>
      </c>
      <c r="N90" s="25">
        <v>29.166667</v>
      </c>
    </row>
    <row r="91" spans="1:14">
      <c r="A91" s="8" t="s">
        <v>194</v>
      </c>
      <c r="B91" s="8"/>
      <c r="C91" s="8"/>
      <c r="D91" s="8"/>
      <c r="E91" s="8"/>
      <c r="F91" s="8"/>
      <c r="G91" s="8"/>
      <c r="H91" s="8"/>
      <c r="I91" s="8"/>
      <c r="J91" s="8"/>
      <c r="K91" s="8"/>
      <c r="L91" s="8"/>
      <c r="M91" s="8"/>
      <c r="N91" s="8"/>
    </row>
    <row r="92" spans="1:14">
      <c r="A92" s="23" t="s">
        <v>195</v>
      </c>
      <c r="B92" s="24">
        <v>1341</v>
      </c>
      <c r="C92" s="25">
        <v>1.938852</v>
      </c>
      <c r="D92" s="25">
        <v>6.636838</v>
      </c>
      <c r="E92" s="25">
        <v>11.63311</v>
      </c>
      <c r="F92" s="25">
        <v>15.137957</v>
      </c>
      <c r="G92" s="25">
        <v>13.124534000000001</v>
      </c>
      <c r="H92" s="25">
        <v>11.63311</v>
      </c>
      <c r="I92" s="25">
        <v>14.914243000000001</v>
      </c>
      <c r="J92" s="25">
        <v>10.290827999999999</v>
      </c>
      <c r="K92" s="25">
        <v>2.8337059999999998</v>
      </c>
      <c r="L92" s="25">
        <v>3.9522740000000001</v>
      </c>
      <c r="M92" s="25">
        <v>1.938852</v>
      </c>
      <c r="N92" s="25">
        <v>5.9656969999999996</v>
      </c>
    </row>
    <row r="93" spans="1:14">
      <c r="A93" s="23" t="s">
        <v>196</v>
      </c>
      <c r="B93" s="24">
        <v>523</v>
      </c>
      <c r="C93" s="25">
        <v>2.1032500000000001</v>
      </c>
      <c r="D93" s="25">
        <v>6.6921609999999996</v>
      </c>
      <c r="E93" s="25">
        <v>12.428298</v>
      </c>
      <c r="F93" s="25">
        <v>14.340344</v>
      </c>
      <c r="G93" s="25">
        <v>11.281071000000001</v>
      </c>
      <c r="H93" s="25">
        <v>11.854685</v>
      </c>
      <c r="I93" s="25">
        <v>13.766730000000001</v>
      </c>
      <c r="J93" s="25">
        <v>11.854685</v>
      </c>
      <c r="K93" s="25">
        <v>2.6768640000000001</v>
      </c>
      <c r="L93" s="25">
        <v>4.9713190000000003</v>
      </c>
      <c r="M93" s="25">
        <v>1.9120459999999999</v>
      </c>
      <c r="N93" s="25">
        <v>6.1185470000000004</v>
      </c>
    </row>
    <row r="94" spans="1:14">
      <c r="A94" s="23" t="s">
        <v>197</v>
      </c>
      <c r="B94" s="24">
        <v>116</v>
      </c>
      <c r="C94" s="25">
        <v>3.4482759999999999</v>
      </c>
      <c r="D94" s="25">
        <v>2.5862069999999999</v>
      </c>
      <c r="E94" s="25">
        <v>12.931034</v>
      </c>
      <c r="F94" s="25">
        <v>14.655172</v>
      </c>
      <c r="G94" s="25">
        <v>12.931034</v>
      </c>
      <c r="H94" s="25">
        <v>17.241378999999998</v>
      </c>
      <c r="I94" s="25">
        <v>19.827586</v>
      </c>
      <c r="J94" s="25">
        <v>7.7586209999999998</v>
      </c>
      <c r="K94" s="25">
        <v>2.5862069999999999</v>
      </c>
      <c r="L94" s="25">
        <v>0.86206899999999997</v>
      </c>
      <c r="M94" s="25">
        <v>0.86206899999999997</v>
      </c>
      <c r="N94" s="25">
        <v>4.3103449999999999</v>
      </c>
    </row>
    <row r="95" spans="1:14">
      <c r="A95" s="23" t="s">
        <v>198</v>
      </c>
      <c r="B95" s="24">
        <v>25</v>
      </c>
      <c r="C95" s="25">
        <v>0</v>
      </c>
      <c r="D95" s="25">
        <v>16</v>
      </c>
      <c r="E95" s="25">
        <v>8</v>
      </c>
      <c r="F95" s="25">
        <v>8</v>
      </c>
      <c r="G95" s="25">
        <v>4</v>
      </c>
      <c r="H95" s="25">
        <v>20</v>
      </c>
      <c r="I95" s="25">
        <v>16</v>
      </c>
      <c r="J95" s="25">
        <v>12</v>
      </c>
      <c r="K95" s="25">
        <v>8</v>
      </c>
      <c r="L95" s="25">
        <v>4</v>
      </c>
      <c r="M95" s="25">
        <v>4</v>
      </c>
      <c r="N95" s="25">
        <v>0</v>
      </c>
    </row>
    <row r="96" spans="1:14">
      <c r="A96" s="23" t="s">
        <v>199</v>
      </c>
      <c r="B96" s="24">
        <v>68</v>
      </c>
      <c r="C96" s="25">
        <v>0</v>
      </c>
      <c r="D96" s="25">
        <v>2.941176</v>
      </c>
      <c r="E96" s="25">
        <v>13.235294</v>
      </c>
      <c r="F96" s="25">
        <v>17.647058999999999</v>
      </c>
      <c r="G96" s="25">
        <v>10.294117999999999</v>
      </c>
      <c r="H96" s="25">
        <v>17.647058999999999</v>
      </c>
      <c r="I96" s="25">
        <v>10.294117999999999</v>
      </c>
      <c r="J96" s="25">
        <v>13.235294</v>
      </c>
      <c r="K96" s="25">
        <v>4.4117649999999999</v>
      </c>
      <c r="L96" s="25">
        <v>5.8823530000000002</v>
      </c>
      <c r="M96" s="25">
        <v>0</v>
      </c>
      <c r="N96" s="25">
        <v>4.4117649999999999</v>
      </c>
    </row>
    <row r="97" spans="1:14">
      <c r="A97" s="23" t="s">
        <v>200</v>
      </c>
      <c r="B97" s="24">
        <v>1248</v>
      </c>
      <c r="C97" s="25">
        <v>1.2820510000000001</v>
      </c>
      <c r="D97" s="25">
        <v>4.1666670000000003</v>
      </c>
      <c r="E97" s="25">
        <v>8.4935899999999993</v>
      </c>
      <c r="F97" s="25">
        <v>13.461537999999999</v>
      </c>
      <c r="G97" s="25">
        <v>16.506409999999999</v>
      </c>
      <c r="H97" s="25">
        <v>13.141026</v>
      </c>
      <c r="I97" s="25">
        <v>17.067308000000001</v>
      </c>
      <c r="J97" s="25">
        <v>12.820513</v>
      </c>
      <c r="K97" s="25">
        <v>3.3653849999999998</v>
      </c>
      <c r="L97" s="25">
        <v>4.2467949999999997</v>
      </c>
      <c r="M97" s="25">
        <v>0.72115399999999996</v>
      </c>
      <c r="N97" s="25">
        <v>4.7275640000000001</v>
      </c>
    </row>
    <row r="98" spans="1:14">
      <c r="A98" s="23" t="s">
        <v>201</v>
      </c>
      <c r="B98" s="24">
        <v>725</v>
      </c>
      <c r="C98" s="25">
        <v>1.241379</v>
      </c>
      <c r="D98" s="25">
        <v>8.2758620000000001</v>
      </c>
      <c r="E98" s="25">
        <v>10.62069</v>
      </c>
      <c r="F98" s="25">
        <v>12</v>
      </c>
      <c r="G98" s="25">
        <v>14.068966</v>
      </c>
      <c r="H98" s="25">
        <v>13.103448</v>
      </c>
      <c r="I98" s="25">
        <v>14.206897</v>
      </c>
      <c r="J98" s="25">
        <v>11.172414</v>
      </c>
      <c r="K98" s="25">
        <v>3.862069</v>
      </c>
      <c r="L98" s="25">
        <v>4.2758620000000001</v>
      </c>
      <c r="M98" s="25">
        <v>0.68965500000000002</v>
      </c>
      <c r="N98" s="25">
        <v>6.4827589999999997</v>
      </c>
    </row>
    <row r="99" spans="1:14">
      <c r="A99" s="23" t="s">
        <v>202</v>
      </c>
      <c r="B99" s="24">
        <v>550</v>
      </c>
      <c r="C99" s="25">
        <v>2</v>
      </c>
      <c r="D99" s="25">
        <v>9.4545449999999995</v>
      </c>
      <c r="E99" s="25">
        <v>12.909091</v>
      </c>
      <c r="F99" s="25">
        <v>16</v>
      </c>
      <c r="G99" s="25">
        <v>13.272727</v>
      </c>
      <c r="H99" s="25">
        <v>10.909091</v>
      </c>
      <c r="I99" s="25">
        <v>11.818182</v>
      </c>
      <c r="J99" s="25">
        <v>7.8181820000000002</v>
      </c>
      <c r="K99" s="25">
        <v>1.6363639999999999</v>
      </c>
      <c r="L99" s="25">
        <v>2.9090910000000001</v>
      </c>
      <c r="M99" s="25">
        <v>2.545455</v>
      </c>
      <c r="N99" s="25">
        <v>8.7272730000000003</v>
      </c>
    </row>
    <row r="100" spans="1:14">
      <c r="A100" s="23" t="s">
        <v>203</v>
      </c>
      <c r="B100" s="24">
        <v>563</v>
      </c>
      <c r="C100" s="25">
        <v>1.598579</v>
      </c>
      <c r="D100" s="25">
        <v>6.0390759999999997</v>
      </c>
      <c r="E100" s="25">
        <v>9.2362339999999996</v>
      </c>
      <c r="F100" s="25">
        <v>12.788632</v>
      </c>
      <c r="G100" s="25">
        <v>12.433393000000001</v>
      </c>
      <c r="H100" s="25">
        <v>14.742451000000001</v>
      </c>
      <c r="I100" s="25">
        <v>16.518650000000001</v>
      </c>
      <c r="J100" s="25">
        <v>11.012433</v>
      </c>
      <c r="K100" s="25">
        <v>3.3747780000000001</v>
      </c>
      <c r="L100" s="25">
        <v>4.7957369999999999</v>
      </c>
      <c r="M100" s="25">
        <v>1.953819</v>
      </c>
      <c r="N100" s="25">
        <v>5.5062170000000004</v>
      </c>
    </row>
    <row r="101" spans="1:14">
      <c r="A101" s="23" t="s">
        <v>204</v>
      </c>
      <c r="B101" s="24">
        <v>319</v>
      </c>
      <c r="C101" s="25">
        <v>3.1347960000000001</v>
      </c>
      <c r="D101" s="25">
        <v>7.2100309999999999</v>
      </c>
      <c r="E101" s="25">
        <v>13.793103</v>
      </c>
      <c r="F101" s="25">
        <v>16.300940000000001</v>
      </c>
      <c r="G101" s="25">
        <v>10.971787000000001</v>
      </c>
      <c r="H101" s="25">
        <v>10.031347999999999</v>
      </c>
      <c r="I101" s="25">
        <v>11.598746</v>
      </c>
      <c r="J101" s="25">
        <v>8.4639500000000005</v>
      </c>
      <c r="K101" s="25">
        <v>2.1943570000000001</v>
      </c>
      <c r="L101" s="25">
        <v>4.7021940000000004</v>
      </c>
      <c r="M101" s="25">
        <v>2.5078369999999999</v>
      </c>
      <c r="N101" s="25">
        <v>9.0909089999999999</v>
      </c>
    </row>
    <row r="102" spans="1:14">
      <c r="A102" s="23" t="s">
        <v>205</v>
      </c>
      <c r="B102" s="24">
        <v>6</v>
      </c>
      <c r="C102" s="25">
        <v>0</v>
      </c>
      <c r="D102" s="25">
        <v>0</v>
      </c>
      <c r="E102" s="25">
        <v>16.666667</v>
      </c>
      <c r="F102" s="25">
        <v>33.333333000000003</v>
      </c>
      <c r="G102" s="25">
        <v>0</v>
      </c>
      <c r="H102" s="25">
        <v>0</v>
      </c>
      <c r="I102" s="25">
        <v>16.666667</v>
      </c>
      <c r="J102" s="25">
        <v>16.666667</v>
      </c>
      <c r="K102" s="25">
        <v>0</v>
      </c>
      <c r="L102" s="25">
        <v>0</v>
      </c>
      <c r="M102" s="25">
        <v>0</v>
      </c>
      <c r="N102" s="25">
        <v>16.666667</v>
      </c>
    </row>
    <row r="103" spans="1:14">
      <c r="A103" s="23" t="s">
        <v>206</v>
      </c>
      <c r="B103" s="24">
        <v>42</v>
      </c>
      <c r="C103" s="25">
        <v>2.3809520000000002</v>
      </c>
      <c r="D103" s="25">
        <v>4.7619049999999996</v>
      </c>
      <c r="E103" s="25">
        <v>16.666667</v>
      </c>
      <c r="F103" s="25">
        <v>16.666667</v>
      </c>
      <c r="G103" s="25">
        <v>16.666667</v>
      </c>
      <c r="H103" s="25">
        <v>16.666667</v>
      </c>
      <c r="I103" s="25">
        <v>11.904762</v>
      </c>
      <c r="J103" s="25">
        <v>7.1428570000000002</v>
      </c>
      <c r="K103" s="25">
        <v>0</v>
      </c>
      <c r="L103" s="25">
        <v>2.3809520000000002</v>
      </c>
      <c r="M103" s="25">
        <v>0</v>
      </c>
      <c r="N103" s="25">
        <v>4.7619049999999996</v>
      </c>
    </row>
    <row r="104" spans="1:14">
      <c r="A104" s="23" t="s">
        <v>152</v>
      </c>
      <c r="B104" s="24">
        <v>39</v>
      </c>
      <c r="C104" s="25">
        <v>2.5641029999999998</v>
      </c>
      <c r="D104" s="25">
        <v>17.948718</v>
      </c>
      <c r="E104" s="25">
        <v>17.948718</v>
      </c>
      <c r="F104" s="25">
        <v>12.820513</v>
      </c>
      <c r="G104" s="25">
        <v>17.948718</v>
      </c>
      <c r="H104" s="25">
        <v>0</v>
      </c>
      <c r="I104" s="25">
        <v>12.820513</v>
      </c>
      <c r="J104" s="25">
        <v>5.1282050000000003</v>
      </c>
      <c r="K104" s="25">
        <v>2.5641029999999998</v>
      </c>
      <c r="L104" s="25">
        <v>0</v>
      </c>
      <c r="M104" s="25">
        <v>7.6923079999999997</v>
      </c>
      <c r="N104" s="25">
        <v>2.5641029999999998</v>
      </c>
    </row>
    <row r="105" spans="1:14">
      <c r="A105" s="23" t="s">
        <v>128</v>
      </c>
      <c r="B105" s="24">
        <v>193</v>
      </c>
      <c r="C105" s="25">
        <v>2.0725389999999999</v>
      </c>
      <c r="D105" s="25">
        <v>9.3264250000000004</v>
      </c>
      <c r="E105" s="25">
        <v>11.917097999999999</v>
      </c>
      <c r="F105" s="25">
        <v>12.953367999999999</v>
      </c>
      <c r="G105" s="25">
        <v>10.880829</v>
      </c>
      <c r="H105" s="25">
        <v>11.398963999999999</v>
      </c>
      <c r="I105" s="25">
        <v>9.8445599999999995</v>
      </c>
      <c r="J105" s="25">
        <v>8.2901550000000004</v>
      </c>
      <c r="K105" s="25">
        <v>2.5906739999999999</v>
      </c>
      <c r="L105" s="25">
        <v>3.1088079999999998</v>
      </c>
      <c r="M105" s="25">
        <v>1.5544039999999999</v>
      </c>
      <c r="N105" s="25">
        <v>16.062176000000001</v>
      </c>
    </row>
    <row r="106" spans="1:14">
      <c r="A106" s="8" t="s">
        <v>207</v>
      </c>
      <c r="B106" s="8"/>
      <c r="C106" s="8"/>
      <c r="D106" s="8"/>
      <c r="E106" s="8"/>
      <c r="F106" s="8"/>
      <c r="G106" s="8"/>
      <c r="H106" s="8"/>
      <c r="I106" s="8"/>
      <c r="J106" s="8"/>
      <c r="K106" s="8"/>
      <c r="L106" s="8"/>
      <c r="M106" s="8"/>
      <c r="N106" s="8"/>
    </row>
    <row r="107" spans="1:14">
      <c r="A107" s="23" t="s">
        <v>208</v>
      </c>
      <c r="B107" s="24">
        <v>1480</v>
      </c>
      <c r="C107" s="25">
        <v>1.6216219999999999</v>
      </c>
      <c r="D107" s="25">
        <v>7.22973</v>
      </c>
      <c r="E107" s="25">
        <v>11.081080999999999</v>
      </c>
      <c r="F107" s="25">
        <v>14.121622</v>
      </c>
      <c r="G107" s="25">
        <v>14.054054000000001</v>
      </c>
      <c r="H107" s="25">
        <v>12.702703</v>
      </c>
      <c r="I107" s="25">
        <v>14.459459000000001</v>
      </c>
      <c r="J107" s="25">
        <v>10.27027</v>
      </c>
      <c r="K107" s="25">
        <v>3.3783780000000001</v>
      </c>
      <c r="L107" s="25">
        <v>2.8378380000000001</v>
      </c>
      <c r="M107" s="25">
        <v>1.418919</v>
      </c>
      <c r="N107" s="25">
        <v>6.8243239999999998</v>
      </c>
    </row>
    <row r="108" spans="1:14">
      <c r="A108" s="23" t="s">
        <v>209</v>
      </c>
      <c r="B108" s="24">
        <v>1280</v>
      </c>
      <c r="C108" s="25">
        <v>1.40625</v>
      </c>
      <c r="D108" s="25">
        <v>6.09375</v>
      </c>
      <c r="E108" s="25">
        <v>10.9375</v>
      </c>
      <c r="F108" s="25">
        <v>14.453125</v>
      </c>
      <c r="G108" s="25">
        <v>14.375</v>
      </c>
      <c r="H108" s="25">
        <v>12.34375</v>
      </c>
      <c r="I108" s="25">
        <v>14.765625</v>
      </c>
      <c r="J108" s="25">
        <v>11.953125</v>
      </c>
      <c r="K108" s="25">
        <v>3.90625</v>
      </c>
      <c r="L108" s="25">
        <v>2.65625</v>
      </c>
      <c r="M108" s="25">
        <v>1.171875</v>
      </c>
      <c r="N108" s="25">
        <v>5.9375</v>
      </c>
    </row>
    <row r="109" spans="1:14">
      <c r="A109" s="23" t="s">
        <v>210</v>
      </c>
      <c r="B109" s="24">
        <v>1167</v>
      </c>
      <c r="C109" s="25">
        <v>2.227935</v>
      </c>
      <c r="D109" s="25">
        <v>7.5407029999999997</v>
      </c>
      <c r="E109" s="25">
        <v>12.339332000000001</v>
      </c>
      <c r="F109" s="25">
        <v>15.424165</v>
      </c>
      <c r="G109" s="25">
        <v>14.824336000000001</v>
      </c>
      <c r="H109" s="25">
        <v>12.082262</v>
      </c>
      <c r="I109" s="25">
        <v>12.939159999999999</v>
      </c>
      <c r="J109" s="25">
        <v>9.5972580000000001</v>
      </c>
      <c r="K109" s="25">
        <v>3.2562129999999998</v>
      </c>
      <c r="L109" s="25">
        <v>2.313625</v>
      </c>
      <c r="M109" s="25">
        <v>1.285347</v>
      </c>
      <c r="N109" s="25">
        <v>6.1696660000000003</v>
      </c>
    </row>
    <row r="110" spans="1:14">
      <c r="A110" s="23" t="s">
        <v>211</v>
      </c>
      <c r="B110" s="24">
        <v>715</v>
      </c>
      <c r="C110" s="25">
        <v>0.83916100000000005</v>
      </c>
      <c r="D110" s="25">
        <v>7.6923079999999997</v>
      </c>
      <c r="E110" s="25">
        <v>9.7902100000000001</v>
      </c>
      <c r="F110" s="25">
        <v>14.825175</v>
      </c>
      <c r="G110" s="25">
        <v>15.944056</v>
      </c>
      <c r="H110" s="25">
        <v>11.048951000000001</v>
      </c>
      <c r="I110" s="25">
        <v>15.104895000000001</v>
      </c>
      <c r="J110" s="25">
        <v>9.9300700000000006</v>
      </c>
      <c r="K110" s="25">
        <v>3.4965030000000001</v>
      </c>
      <c r="L110" s="25">
        <v>2.9370630000000002</v>
      </c>
      <c r="M110" s="25">
        <v>0.97902100000000003</v>
      </c>
      <c r="N110" s="25">
        <v>7.4125870000000003</v>
      </c>
    </row>
    <row r="111" spans="1:14">
      <c r="A111" s="23" t="s">
        <v>212</v>
      </c>
      <c r="B111" s="24">
        <v>387</v>
      </c>
      <c r="C111" s="25">
        <v>1.29199</v>
      </c>
      <c r="D111" s="25">
        <v>4.9095610000000001</v>
      </c>
      <c r="E111" s="25">
        <v>10.335917</v>
      </c>
      <c r="F111" s="25">
        <v>16.537468000000001</v>
      </c>
      <c r="G111" s="25">
        <v>13.953488</v>
      </c>
      <c r="H111" s="25">
        <v>10.852713</v>
      </c>
      <c r="I111" s="25">
        <v>17.312660999999999</v>
      </c>
      <c r="J111" s="25">
        <v>10.077519000000001</v>
      </c>
      <c r="K111" s="25">
        <v>3.1007750000000001</v>
      </c>
      <c r="L111" s="25">
        <v>4.3927649999999998</v>
      </c>
      <c r="M111" s="25">
        <v>1.29199</v>
      </c>
      <c r="N111" s="25">
        <v>5.9431520000000004</v>
      </c>
    </row>
    <row r="112" spans="1:14">
      <c r="A112" s="23" t="s">
        <v>213</v>
      </c>
      <c r="B112" s="24">
        <v>404</v>
      </c>
      <c r="C112" s="25">
        <v>1.7326729999999999</v>
      </c>
      <c r="D112" s="25">
        <v>11.386139</v>
      </c>
      <c r="E112" s="25">
        <v>12.623761999999999</v>
      </c>
      <c r="F112" s="25">
        <v>16.831683000000002</v>
      </c>
      <c r="G112" s="25">
        <v>13.613861</v>
      </c>
      <c r="H112" s="25">
        <v>8.6633659999999999</v>
      </c>
      <c r="I112" s="25">
        <v>11.138614</v>
      </c>
      <c r="J112" s="25">
        <v>7.4257429999999998</v>
      </c>
      <c r="K112" s="25">
        <v>1.4851490000000001</v>
      </c>
      <c r="L112" s="25">
        <v>2.722772</v>
      </c>
      <c r="M112" s="25">
        <v>2.970297</v>
      </c>
      <c r="N112" s="25">
        <v>9.4059410000000003</v>
      </c>
    </row>
    <row r="113" spans="1:14">
      <c r="A113" s="23" t="s">
        <v>214</v>
      </c>
      <c r="B113" s="24">
        <v>595</v>
      </c>
      <c r="C113" s="25">
        <v>1.344538</v>
      </c>
      <c r="D113" s="25">
        <v>4.8739499999999998</v>
      </c>
      <c r="E113" s="25">
        <v>9.2436969999999992</v>
      </c>
      <c r="F113" s="25">
        <v>14.117647</v>
      </c>
      <c r="G113" s="25">
        <v>14.621848999999999</v>
      </c>
      <c r="H113" s="25">
        <v>12.773109</v>
      </c>
      <c r="I113" s="25">
        <v>18.319327999999999</v>
      </c>
      <c r="J113" s="25">
        <v>10.92437</v>
      </c>
      <c r="K113" s="25">
        <v>3.361345</v>
      </c>
      <c r="L113" s="25">
        <v>4.3697480000000004</v>
      </c>
      <c r="M113" s="25">
        <v>1.344538</v>
      </c>
      <c r="N113" s="25">
        <v>4.7058819999999999</v>
      </c>
    </row>
    <row r="114" spans="1:14">
      <c r="A114" s="23" t="s">
        <v>215</v>
      </c>
      <c r="B114" s="24">
        <v>215</v>
      </c>
      <c r="C114" s="25">
        <v>0.46511599999999997</v>
      </c>
      <c r="D114" s="25">
        <v>9.3023260000000008</v>
      </c>
      <c r="E114" s="25">
        <v>9.7674420000000008</v>
      </c>
      <c r="F114" s="25">
        <v>12.093023000000001</v>
      </c>
      <c r="G114" s="25">
        <v>15.348837</v>
      </c>
      <c r="H114" s="25">
        <v>8.8372089999999996</v>
      </c>
      <c r="I114" s="25">
        <v>15.813953</v>
      </c>
      <c r="J114" s="25">
        <v>12.093023000000001</v>
      </c>
      <c r="K114" s="25">
        <v>3.7209300000000001</v>
      </c>
      <c r="L114" s="25">
        <v>4.1860470000000003</v>
      </c>
      <c r="M114" s="25">
        <v>1.860465</v>
      </c>
      <c r="N114" s="25">
        <v>6.511628</v>
      </c>
    </row>
    <row r="115" spans="1:14">
      <c r="A115" s="23" t="s">
        <v>216</v>
      </c>
      <c r="B115" s="24">
        <v>248</v>
      </c>
      <c r="C115" s="25">
        <v>1.612903</v>
      </c>
      <c r="D115" s="25">
        <v>10.080645000000001</v>
      </c>
      <c r="E115" s="25">
        <v>10.887097000000001</v>
      </c>
      <c r="F115" s="25">
        <v>17.338709999999999</v>
      </c>
      <c r="G115" s="25">
        <v>13.709676999999999</v>
      </c>
      <c r="H115" s="25">
        <v>11.693548</v>
      </c>
      <c r="I115" s="25">
        <v>14.919354999999999</v>
      </c>
      <c r="J115" s="25">
        <v>8.0645159999999994</v>
      </c>
      <c r="K115" s="25">
        <v>1.612903</v>
      </c>
      <c r="L115" s="25">
        <v>1.612903</v>
      </c>
      <c r="M115" s="25">
        <v>0.80645199999999995</v>
      </c>
      <c r="N115" s="25">
        <v>7.6612900000000002</v>
      </c>
    </row>
    <row r="116" spans="1:14">
      <c r="A116" s="23" t="s">
        <v>217</v>
      </c>
      <c r="B116" s="24">
        <v>255</v>
      </c>
      <c r="C116" s="25">
        <v>1.176471</v>
      </c>
      <c r="D116" s="25">
        <v>8.2352939999999997</v>
      </c>
      <c r="E116" s="25">
        <v>12.941176</v>
      </c>
      <c r="F116" s="25">
        <v>12.156863</v>
      </c>
      <c r="G116" s="25">
        <v>16.470587999999999</v>
      </c>
      <c r="H116" s="25">
        <v>9.803922</v>
      </c>
      <c r="I116" s="25">
        <v>12.941176</v>
      </c>
      <c r="J116" s="25">
        <v>10.196078</v>
      </c>
      <c r="K116" s="25">
        <v>3.1372550000000001</v>
      </c>
      <c r="L116" s="25">
        <v>4.3137249999999998</v>
      </c>
      <c r="M116" s="25">
        <v>2.3529409999999999</v>
      </c>
      <c r="N116" s="25">
        <v>6.2745100000000003</v>
      </c>
    </row>
    <row r="117" spans="1:14">
      <c r="A117" s="23" t="s">
        <v>218</v>
      </c>
      <c r="B117" s="24">
        <v>291</v>
      </c>
      <c r="C117" s="25">
        <v>1.3745700000000001</v>
      </c>
      <c r="D117" s="25">
        <v>5.8419239999999997</v>
      </c>
      <c r="E117" s="25">
        <v>8.5910650000000004</v>
      </c>
      <c r="F117" s="25">
        <v>13.058419000000001</v>
      </c>
      <c r="G117" s="25">
        <v>14.43299</v>
      </c>
      <c r="H117" s="25">
        <v>10.309278000000001</v>
      </c>
      <c r="I117" s="25">
        <v>19.931270999999999</v>
      </c>
      <c r="J117" s="25">
        <v>13.058419000000001</v>
      </c>
      <c r="K117" s="25">
        <v>2.7491409999999998</v>
      </c>
      <c r="L117" s="25">
        <v>5.8419239999999997</v>
      </c>
      <c r="M117" s="25">
        <v>1.3745700000000001</v>
      </c>
      <c r="N117" s="25">
        <v>3.436426</v>
      </c>
    </row>
    <row r="118" spans="1:14">
      <c r="A118" s="23" t="s">
        <v>219</v>
      </c>
      <c r="B118" s="24">
        <v>338</v>
      </c>
      <c r="C118" s="25">
        <v>1.47929</v>
      </c>
      <c r="D118" s="25">
        <v>4.4378700000000002</v>
      </c>
      <c r="E118" s="25">
        <v>11.83432</v>
      </c>
      <c r="F118" s="25">
        <v>11.538462000000001</v>
      </c>
      <c r="G118" s="25">
        <v>14.792899</v>
      </c>
      <c r="H118" s="25">
        <v>11.538462000000001</v>
      </c>
      <c r="I118" s="25">
        <v>14.792899</v>
      </c>
      <c r="J118" s="25">
        <v>14.497040999999999</v>
      </c>
      <c r="K118" s="25">
        <v>5.0295860000000001</v>
      </c>
      <c r="L118" s="25">
        <v>5.91716</v>
      </c>
      <c r="M118" s="25">
        <v>0.29585800000000001</v>
      </c>
      <c r="N118" s="25">
        <v>3.8461539999999999</v>
      </c>
    </row>
    <row r="119" spans="1:14">
      <c r="A119" s="23" t="s">
        <v>220</v>
      </c>
      <c r="B119" s="24">
        <v>812</v>
      </c>
      <c r="C119" s="25">
        <v>1.231527</v>
      </c>
      <c r="D119" s="25">
        <v>4.802956</v>
      </c>
      <c r="E119" s="25">
        <v>9.1133000000000006</v>
      </c>
      <c r="F119" s="25">
        <v>11.453201999999999</v>
      </c>
      <c r="G119" s="25">
        <v>16.133005000000001</v>
      </c>
      <c r="H119" s="25">
        <v>13.423645</v>
      </c>
      <c r="I119" s="25">
        <v>17.241378999999998</v>
      </c>
      <c r="J119" s="25">
        <v>12.315270999999999</v>
      </c>
      <c r="K119" s="25">
        <v>3.5714290000000002</v>
      </c>
      <c r="L119" s="25">
        <v>4.4334980000000002</v>
      </c>
      <c r="M119" s="25">
        <v>0.98522200000000004</v>
      </c>
      <c r="N119" s="25">
        <v>5.2955670000000001</v>
      </c>
    </row>
    <row r="120" spans="1:14">
      <c r="A120" s="23" t="s">
        <v>221</v>
      </c>
      <c r="B120" s="24">
        <v>816</v>
      </c>
      <c r="C120" s="25">
        <v>0.85784300000000002</v>
      </c>
      <c r="D120" s="25">
        <v>5.1470589999999996</v>
      </c>
      <c r="E120" s="25">
        <v>9.6813730000000007</v>
      </c>
      <c r="F120" s="25">
        <v>13.602941</v>
      </c>
      <c r="G120" s="25">
        <v>15.196078</v>
      </c>
      <c r="H120" s="25">
        <v>13.848039</v>
      </c>
      <c r="I120" s="25">
        <v>16.544118000000001</v>
      </c>
      <c r="J120" s="25">
        <v>11.029412000000001</v>
      </c>
      <c r="K120" s="25">
        <v>3.553922</v>
      </c>
      <c r="L120" s="25">
        <v>4.0441180000000001</v>
      </c>
      <c r="M120" s="25">
        <v>0.735294</v>
      </c>
      <c r="N120" s="25">
        <v>5.7598039999999999</v>
      </c>
    </row>
    <row r="121" spans="1:14">
      <c r="A121" s="23" t="s">
        <v>152</v>
      </c>
      <c r="B121" s="24">
        <v>69</v>
      </c>
      <c r="C121" s="25">
        <v>4.3478260000000004</v>
      </c>
      <c r="D121" s="25">
        <v>8.6956520000000008</v>
      </c>
      <c r="E121" s="25">
        <v>11.594203</v>
      </c>
      <c r="F121" s="25">
        <v>14.492754</v>
      </c>
      <c r="G121" s="25">
        <v>11.594203</v>
      </c>
      <c r="H121" s="25">
        <v>15.942029</v>
      </c>
      <c r="I121" s="25">
        <v>13.043478</v>
      </c>
      <c r="J121" s="25">
        <v>5.7971009999999996</v>
      </c>
      <c r="K121" s="25">
        <v>0</v>
      </c>
      <c r="L121" s="25">
        <v>4.3478260000000004</v>
      </c>
      <c r="M121" s="25">
        <v>2.8985509999999999</v>
      </c>
      <c r="N121" s="25">
        <v>7.2463769999999998</v>
      </c>
    </row>
    <row r="122" spans="1:14">
      <c r="A122" s="23" t="s">
        <v>222</v>
      </c>
      <c r="B122" s="24">
        <v>246</v>
      </c>
      <c r="C122" s="25">
        <v>6.0975609999999998</v>
      </c>
      <c r="D122" s="25">
        <v>8.1300810000000006</v>
      </c>
      <c r="E122" s="25">
        <v>15.040649999999999</v>
      </c>
      <c r="F122" s="25">
        <v>12.601626</v>
      </c>
      <c r="G122" s="25">
        <v>9.3495930000000005</v>
      </c>
      <c r="H122" s="25">
        <v>6.5040649999999998</v>
      </c>
      <c r="I122" s="25">
        <v>10.97561</v>
      </c>
      <c r="J122" s="25">
        <v>8.9430890000000005</v>
      </c>
      <c r="K122" s="25">
        <v>2.0325199999999999</v>
      </c>
      <c r="L122" s="25">
        <v>5.6910569999999998</v>
      </c>
      <c r="M122" s="25">
        <v>3.252033</v>
      </c>
      <c r="N122" s="25">
        <v>11.382114</v>
      </c>
    </row>
    <row r="123" spans="1:14">
      <c r="A123" s="26" t="s">
        <v>128</v>
      </c>
      <c r="B123" s="27">
        <v>47</v>
      </c>
      <c r="C123" s="29">
        <v>2.1276600000000001</v>
      </c>
      <c r="D123" s="29">
        <v>21.276596000000001</v>
      </c>
      <c r="E123" s="29">
        <v>19.148935999999999</v>
      </c>
      <c r="F123" s="29">
        <v>14.893617000000001</v>
      </c>
      <c r="G123" s="29">
        <v>8.5106380000000001</v>
      </c>
      <c r="H123" s="29">
        <v>8.5106380000000001</v>
      </c>
      <c r="I123" s="29">
        <v>2.1276600000000001</v>
      </c>
      <c r="J123" s="29">
        <v>2.1276600000000001</v>
      </c>
      <c r="K123" s="29">
        <v>0</v>
      </c>
      <c r="L123" s="29">
        <v>2.1276600000000001</v>
      </c>
      <c r="M123" s="29">
        <v>0</v>
      </c>
      <c r="N123" s="29">
        <v>19.148935999999999</v>
      </c>
    </row>
  </sheetData>
  <phoneticPr fontId="2"/>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A1F118-93BB-4EC7-8E14-060A4F59E3BF}">
  <sheetPr codeName="Sheet61"/>
  <dimension ref="A1:J123"/>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HYPERLINK("#'目次'!B16","[10]")</f>
        <v>[10]</v>
      </c>
      <c r="B2" s="28" t="s">
        <v>565</v>
      </c>
    </row>
    <row r="3" spans="1:10">
      <c r="A3" s="6" t="s">
        <v>114</v>
      </c>
      <c r="B3" s="7" t="s">
        <v>310</v>
      </c>
    </row>
    <row r="4" spans="1:10">
      <c r="A4" s="6" t="s">
        <v>114</v>
      </c>
      <c r="B4" s="7" t="s">
        <v>116</v>
      </c>
    </row>
    <row r="5" spans="1:10">
      <c r="A5" s="6" t="s">
        <v>114</v>
      </c>
      <c r="B5" s="7" t="s">
        <v>311</v>
      </c>
    </row>
    <row r="6" spans="1:10" s="21" customFormat="1" ht="24">
      <c r="A6" s="19" t="s">
        <v>114</v>
      </c>
      <c r="B6" s="20" t="s">
        <v>118</v>
      </c>
      <c r="C6" s="20" t="s">
        <v>123</v>
      </c>
      <c r="D6" s="20" t="s">
        <v>124</v>
      </c>
      <c r="E6" s="20" t="s">
        <v>125</v>
      </c>
      <c r="F6" s="20" t="s">
        <v>126</v>
      </c>
      <c r="G6" s="20" t="s">
        <v>127</v>
      </c>
      <c r="H6" s="20" t="s">
        <v>128</v>
      </c>
      <c r="I6" s="20" t="s">
        <v>312</v>
      </c>
      <c r="J6" s="20" t="s">
        <v>313</v>
      </c>
    </row>
    <row r="7" spans="1:10">
      <c r="A7" s="22" t="s">
        <v>121</v>
      </c>
      <c r="B7" s="9">
        <v>2677</v>
      </c>
      <c r="C7" s="14">
        <v>14.194993999999999</v>
      </c>
      <c r="D7" s="14">
        <v>18.266715999999999</v>
      </c>
      <c r="E7" s="14">
        <v>41.613746999999996</v>
      </c>
      <c r="F7" s="14">
        <v>19.462084000000001</v>
      </c>
      <c r="G7" s="14">
        <v>4.8188269999999997</v>
      </c>
      <c r="H7" s="14">
        <v>1.6436310000000001</v>
      </c>
      <c r="I7" s="14">
        <v>32.461711000000001</v>
      </c>
      <c r="J7" s="14">
        <v>24.280911</v>
      </c>
    </row>
    <row r="8" spans="1:10">
      <c r="A8" s="8" t="s">
        <v>122</v>
      </c>
      <c r="B8" s="8"/>
      <c r="C8" s="8"/>
      <c r="D8" s="8"/>
      <c r="E8" s="8"/>
      <c r="F8" s="8"/>
      <c r="G8" s="8"/>
      <c r="H8" s="8"/>
      <c r="I8" s="8"/>
      <c r="J8" s="8"/>
    </row>
    <row r="9" spans="1:10">
      <c r="A9" s="23" t="s">
        <v>123</v>
      </c>
      <c r="B9" s="24">
        <v>380</v>
      </c>
      <c r="C9" s="25">
        <v>100</v>
      </c>
      <c r="D9" s="25">
        <v>0</v>
      </c>
      <c r="E9" s="25">
        <v>0</v>
      </c>
      <c r="F9" s="25">
        <v>0</v>
      </c>
      <c r="G9" s="25">
        <v>0</v>
      </c>
      <c r="H9" s="25">
        <v>0</v>
      </c>
      <c r="I9" s="25">
        <v>100</v>
      </c>
      <c r="J9" s="25">
        <v>0</v>
      </c>
    </row>
    <row r="10" spans="1:10">
      <c r="A10" s="23" t="s">
        <v>124</v>
      </c>
      <c r="B10" s="24">
        <v>489</v>
      </c>
      <c r="C10" s="25">
        <v>0</v>
      </c>
      <c r="D10" s="25">
        <v>100</v>
      </c>
      <c r="E10" s="25">
        <v>0</v>
      </c>
      <c r="F10" s="25">
        <v>0</v>
      </c>
      <c r="G10" s="25">
        <v>0</v>
      </c>
      <c r="H10" s="25">
        <v>0</v>
      </c>
      <c r="I10" s="25">
        <v>100</v>
      </c>
      <c r="J10" s="25">
        <v>0</v>
      </c>
    </row>
    <row r="11" spans="1:10">
      <c r="A11" s="23" t="s">
        <v>125</v>
      </c>
      <c r="B11" s="24">
        <v>1114</v>
      </c>
      <c r="C11" s="25">
        <v>0</v>
      </c>
      <c r="D11" s="25">
        <v>0</v>
      </c>
      <c r="E11" s="25">
        <v>100</v>
      </c>
      <c r="F11" s="25">
        <v>0</v>
      </c>
      <c r="G11" s="25">
        <v>0</v>
      </c>
      <c r="H11" s="25">
        <v>0</v>
      </c>
      <c r="I11" s="25">
        <v>0</v>
      </c>
      <c r="J11" s="25">
        <v>0</v>
      </c>
    </row>
    <row r="12" spans="1:10">
      <c r="A12" s="23" t="s">
        <v>126</v>
      </c>
      <c r="B12" s="24">
        <v>521</v>
      </c>
      <c r="C12" s="25">
        <v>0</v>
      </c>
      <c r="D12" s="25">
        <v>0</v>
      </c>
      <c r="E12" s="25">
        <v>0</v>
      </c>
      <c r="F12" s="25">
        <v>100</v>
      </c>
      <c r="G12" s="25">
        <v>0</v>
      </c>
      <c r="H12" s="25">
        <v>0</v>
      </c>
      <c r="I12" s="25">
        <v>0</v>
      </c>
      <c r="J12" s="25">
        <v>100</v>
      </c>
    </row>
    <row r="13" spans="1:10">
      <c r="A13" s="23" t="s">
        <v>127</v>
      </c>
      <c r="B13" s="24">
        <v>129</v>
      </c>
      <c r="C13" s="25">
        <v>0</v>
      </c>
      <c r="D13" s="25">
        <v>0</v>
      </c>
      <c r="E13" s="25">
        <v>0</v>
      </c>
      <c r="F13" s="25">
        <v>0</v>
      </c>
      <c r="G13" s="25">
        <v>100</v>
      </c>
      <c r="H13" s="25">
        <v>0</v>
      </c>
      <c r="I13" s="25">
        <v>0</v>
      </c>
      <c r="J13" s="25">
        <v>100</v>
      </c>
    </row>
    <row r="14" spans="1:10">
      <c r="A14" s="23" t="s">
        <v>128</v>
      </c>
      <c r="B14" s="24">
        <v>44</v>
      </c>
      <c r="C14" s="25">
        <v>0</v>
      </c>
      <c r="D14" s="25">
        <v>0</v>
      </c>
      <c r="E14" s="25">
        <v>0</v>
      </c>
      <c r="F14" s="25">
        <v>0</v>
      </c>
      <c r="G14" s="25">
        <v>0</v>
      </c>
      <c r="H14" s="25">
        <v>100</v>
      </c>
      <c r="I14" s="25">
        <v>0</v>
      </c>
      <c r="J14" s="25">
        <v>0</v>
      </c>
    </row>
    <row r="15" spans="1:10">
      <c r="A15" s="8" t="s">
        <v>129</v>
      </c>
      <c r="B15" s="8"/>
      <c r="C15" s="8"/>
      <c r="D15" s="8"/>
      <c r="E15" s="8"/>
      <c r="F15" s="8"/>
      <c r="G15" s="8"/>
      <c r="H15" s="8"/>
      <c r="I15" s="8"/>
      <c r="J15" s="8"/>
    </row>
    <row r="16" spans="1:10">
      <c r="A16" s="23" t="s">
        <v>130</v>
      </c>
      <c r="B16" s="24">
        <v>799</v>
      </c>
      <c r="C16" s="25">
        <v>31.289110999999998</v>
      </c>
      <c r="D16" s="25">
        <v>25.031289000000001</v>
      </c>
      <c r="E16" s="25">
        <v>34.292865999999997</v>
      </c>
      <c r="F16" s="25">
        <v>8.0100130000000007</v>
      </c>
      <c r="G16" s="25">
        <v>0.87609499999999996</v>
      </c>
      <c r="H16" s="25">
        <v>0.50062600000000002</v>
      </c>
      <c r="I16" s="25">
        <v>56.320400999999997</v>
      </c>
      <c r="J16" s="25">
        <v>8.8861080000000001</v>
      </c>
    </row>
    <row r="17" spans="1:10">
      <c r="A17" s="23" t="s">
        <v>131</v>
      </c>
      <c r="B17" s="24">
        <v>1245</v>
      </c>
      <c r="C17" s="25">
        <v>8.8353409999999997</v>
      </c>
      <c r="D17" s="25">
        <v>18.714859000000001</v>
      </c>
      <c r="E17" s="25">
        <v>50.763052000000002</v>
      </c>
      <c r="F17" s="25">
        <v>17.911646999999999</v>
      </c>
      <c r="G17" s="25">
        <v>3.0522089999999999</v>
      </c>
      <c r="H17" s="25">
        <v>0.72289199999999998</v>
      </c>
      <c r="I17" s="25">
        <v>27.550201000000001</v>
      </c>
      <c r="J17" s="25">
        <v>20.963854999999999</v>
      </c>
    </row>
    <row r="18" spans="1:10">
      <c r="A18" s="23" t="s">
        <v>132</v>
      </c>
      <c r="B18" s="24">
        <v>504</v>
      </c>
      <c r="C18" s="25">
        <v>3.3730159999999998</v>
      </c>
      <c r="D18" s="25">
        <v>10.714286</v>
      </c>
      <c r="E18" s="25">
        <v>37.103175</v>
      </c>
      <c r="F18" s="25">
        <v>39.880952000000001</v>
      </c>
      <c r="G18" s="25">
        <v>8.7301590000000004</v>
      </c>
      <c r="H18" s="25">
        <v>0.19841300000000001</v>
      </c>
      <c r="I18" s="25">
        <v>14.087301999999999</v>
      </c>
      <c r="J18" s="25">
        <v>48.611111000000001</v>
      </c>
    </row>
    <row r="19" spans="1:10">
      <c r="A19" s="23" t="s">
        <v>133</v>
      </c>
      <c r="B19" s="24">
        <v>82</v>
      </c>
      <c r="C19" s="25">
        <v>2.4390239999999999</v>
      </c>
      <c r="D19" s="25">
        <v>0</v>
      </c>
      <c r="E19" s="25">
        <v>17.073170999999999</v>
      </c>
      <c r="F19" s="25">
        <v>35.365853999999999</v>
      </c>
      <c r="G19" s="25">
        <v>43.902439000000001</v>
      </c>
      <c r="H19" s="25">
        <v>1.2195119999999999</v>
      </c>
      <c r="I19" s="25">
        <v>2.4390239999999999</v>
      </c>
      <c r="J19" s="25">
        <v>79.268293</v>
      </c>
    </row>
    <row r="20" spans="1:10">
      <c r="A20" s="23" t="s">
        <v>128</v>
      </c>
      <c r="B20" s="24">
        <v>47</v>
      </c>
      <c r="C20" s="25">
        <v>2.1276600000000001</v>
      </c>
      <c r="D20" s="25">
        <v>4.2553190000000001</v>
      </c>
      <c r="E20" s="25">
        <v>14.893617000000001</v>
      </c>
      <c r="F20" s="25">
        <v>8.5106380000000001</v>
      </c>
      <c r="G20" s="25">
        <v>8.5106380000000001</v>
      </c>
      <c r="H20" s="25">
        <v>61.702128000000002</v>
      </c>
      <c r="I20" s="25">
        <v>6.3829789999999997</v>
      </c>
      <c r="J20" s="25">
        <v>17.021277000000001</v>
      </c>
    </row>
    <row r="21" spans="1:10">
      <c r="A21" s="8" t="s">
        <v>134</v>
      </c>
      <c r="B21" s="8"/>
      <c r="C21" s="8"/>
      <c r="D21" s="8"/>
      <c r="E21" s="8"/>
      <c r="F21" s="8"/>
      <c r="G21" s="8"/>
      <c r="H21" s="8"/>
      <c r="I21" s="8"/>
      <c r="J21" s="8"/>
    </row>
    <row r="22" spans="1:10">
      <c r="A22" s="23" t="s">
        <v>135</v>
      </c>
      <c r="B22" s="24">
        <v>128</v>
      </c>
      <c r="C22" s="25">
        <v>15.625</v>
      </c>
      <c r="D22" s="25">
        <v>13.28125</v>
      </c>
      <c r="E22" s="25">
        <v>39.0625</v>
      </c>
      <c r="F22" s="25">
        <v>23.4375</v>
      </c>
      <c r="G22" s="25">
        <v>8.59375</v>
      </c>
      <c r="H22" s="25">
        <v>0</v>
      </c>
      <c r="I22" s="25">
        <v>28.90625</v>
      </c>
      <c r="J22" s="25">
        <v>32.03125</v>
      </c>
    </row>
    <row r="23" spans="1:10">
      <c r="A23" s="23" t="s">
        <v>136</v>
      </c>
      <c r="B23" s="24">
        <v>138</v>
      </c>
      <c r="C23" s="25">
        <v>12.318841000000001</v>
      </c>
      <c r="D23" s="25">
        <v>15.217390999999999</v>
      </c>
      <c r="E23" s="25">
        <v>34.782609000000001</v>
      </c>
      <c r="F23" s="25">
        <v>27.536231999999998</v>
      </c>
      <c r="G23" s="25">
        <v>7.9710140000000003</v>
      </c>
      <c r="H23" s="25">
        <v>2.1739130000000002</v>
      </c>
      <c r="I23" s="25">
        <v>27.536231999999998</v>
      </c>
      <c r="J23" s="25">
        <v>35.507246000000002</v>
      </c>
    </row>
    <row r="24" spans="1:10">
      <c r="A24" s="23" t="s">
        <v>137</v>
      </c>
      <c r="B24" s="24">
        <v>119</v>
      </c>
      <c r="C24" s="25">
        <v>15.966386999999999</v>
      </c>
      <c r="D24" s="25">
        <v>25.210083999999998</v>
      </c>
      <c r="E24" s="25">
        <v>34.453781999999997</v>
      </c>
      <c r="F24" s="25">
        <v>19.327731</v>
      </c>
      <c r="G24" s="25">
        <v>5.0420170000000004</v>
      </c>
      <c r="H24" s="25">
        <v>0</v>
      </c>
      <c r="I24" s="25">
        <v>41.176470999999999</v>
      </c>
      <c r="J24" s="25">
        <v>24.369748000000001</v>
      </c>
    </row>
    <row r="25" spans="1:10">
      <c r="A25" s="23" t="s">
        <v>138</v>
      </c>
      <c r="B25" s="24">
        <v>142</v>
      </c>
      <c r="C25" s="25">
        <v>16.197182999999999</v>
      </c>
      <c r="D25" s="25">
        <v>21.830985999999999</v>
      </c>
      <c r="E25" s="25">
        <v>34.507041999999998</v>
      </c>
      <c r="F25" s="25">
        <v>22.535211</v>
      </c>
      <c r="G25" s="25">
        <v>4.9295770000000001</v>
      </c>
      <c r="H25" s="25">
        <v>0</v>
      </c>
      <c r="I25" s="25">
        <v>38.028168999999998</v>
      </c>
      <c r="J25" s="25">
        <v>27.464789</v>
      </c>
    </row>
    <row r="26" spans="1:10">
      <c r="A26" s="23" t="s">
        <v>139</v>
      </c>
      <c r="B26" s="24">
        <v>170</v>
      </c>
      <c r="C26" s="25">
        <v>11.176470999999999</v>
      </c>
      <c r="D26" s="25">
        <v>19.411764999999999</v>
      </c>
      <c r="E26" s="25">
        <v>41.764705999999997</v>
      </c>
      <c r="F26" s="25">
        <v>22.941175999999999</v>
      </c>
      <c r="G26" s="25">
        <v>2.941176</v>
      </c>
      <c r="H26" s="25">
        <v>1.7647060000000001</v>
      </c>
      <c r="I26" s="25">
        <v>30.588235000000001</v>
      </c>
      <c r="J26" s="25">
        <v>25.882352999999998</v>
      </c>
    </row>
    <row r="27" spans="1:10">
      <c r="A27" s="23" t="s">
        <v>140</v>
      </c>
      <c r="B27" s="24">
        <v>192</v>
      </c>
      <c r="C27" s="25">
        <v>15.625</v>
      </c>
      <c r="D27" s="25">
        <v>25.520833</v>
      </c>
      <c r="E27" s="25">
        <v>38.541666999999997</v>
      </c>
      <c r="F27" s="25">
        <v>14.583333</v>
      </c>
      <c r="G27" s="25">
        <v>5.2083329999999997</v>
      </c>
      <c r="H27" s="25">
        <v>0.52083299999999999</v>
      </c>
      <c r="I27" s="25">
        <v>41.145833000000003</v>
      </c>
      <c r="J27" s="25">
        <v>19.791667</v>
      </c>
    </row>
    <row r="28" spans="1:10">
      <c r="A28" s="23" t="s">
        <v>141</v>
      </c>
      <c r="B28" s="24">
        <v>1405</v>
      </c>
      <c r="C28" s="25">
        <v>14.804270000000001</v>
      </c>
      <c r="D28" s="25">
        <v>17.864768999999999</v>
      </c>
      <c r="E28" s="25">
        <v>44.128113999999997</v>
      </c>
      <c r="F28" s="25">
        <v>18.576512000000001</v>
      </c>
      <c r="G28" s="25">
        <v>4.1992880000000001</v>
      </c>
      <c r="H28" s="25">
        <v>0.42704599999999998</v>
      </c>
      <c r="I28" s="25">
        <v>32.669038999999998</v>
      </c>
      <c r="J28" s="25">
        <v>22.775801000000001</v>
      </c>
    </row>
    <row r="29" spans="1:10">
      <c r="A29" s="23" t="s">
        <v>142</v>
      </c>
      <c r="B29" s="24">
        <v>343</v>
      </c>
      <c r="C29" s="25">
        <v>11.953353</v>
      </c>
      <c r="D29" s="25">
        <v>16.326530999999999</v>
      </c>
      <c r="E29" s="25">
        <v>45.772595000000003</v>
      </c>
      <c r="F29" s="25">
        <v>20.116617999999999</v>
      </c>
      <c r="G29" s="25">
        <v>5.2478129999999998</v>
      </c>
      <c r="H29" s="25">
        <v>0.58309</v>
      </c>
      <c r="I29" s="25">
        <v>28.279883000000002</v>
      </c>
      <c r="J29" s="25">
        <v>25.364431</v>
      </c>
    </row>
    <row r="30" spans="1:10">
      <c r="A30" s="23" t="s">
        <v>128</v>
      </c>
      <c r="B30" s="24">
        <v>40</v>
      </c>
      <c r="C30" s="25">
        <v>7.5</v>
      </c>
      <c r="D30" s="25">
        <v>2.5</v>
      </c>
      <c r="E30" s="25">
        <v>10</v>
      </c>
      <c r="F30" s="25">
        <v>2.5</v>
      </c>
      <c r="G30" s="25">
        <v>5</v>
      </c>
      <c r="H30" s="25">
        <v>72.5</v>
      </c>
      <c r="I30" s="25">
        <v>10</v>
      </c>
      <c r="J30" s="25">
        <v>7.5</v>
      </c>
    </row>
    <row r="31" spans="1:10">
      <c r="A31" s="8" t="s">
        <v>143</v>
      </c>
      <c r="B31" s="8"/>
      <c r="C31" s="8"/>
      <c r="D31" s="8"/>
      <c r="E31" s="8"/>
      <c r="F31" s="8"/>
      <c r="G31" s="8"/>
      <c r="H31" s="8"/>
      <c r="I31" s="8"/>
      <c r="J31" s="8"/>
    </row>
    <row r="32" spans="1:10">
      <c r="A32" s="23" t="s">
        <v>144</v>
      </c>
      <c r="B32" s="24">
        <v>429</v>
      </c>
      <c r="C32" s="25">
        <v>17.482517000000001</v>
      </c>
      <c r="D32" s="25">
        <v>19.81352</v>
      </c>
      <c r="E32" s="25">
        <v>43.356642999999998</v>
      </c>
      <c r="F32" s="25">
        <v>17.016317000000001</v>
      </c>
      <c r="G32" s="25">
        <v>1.631702</v>
      </c>
      <c r="H32" s="25">
        <v>0.69930099999999995</v>
      </c>
      <c r="I32" s="25">
        <v>37.296036999999998</v>
      </c>
      <c r="J32" s="25">
        <v>18.648019000000001</v>
      </c>
    </row>
    <row r="33" spans="1:10">
      <c r="A33" s="23" t="s">
        <v>145</v>
      </c>
      <c r="B33" s="24">
        <v>319</v>
      </c>
      <c r="C33" s="25">
        <v>21.003135</v>
      </c>
      <c r="D33" s="25">
        <v>19.749216000000001</v>
      </c>
      <c r="E33" s="25">
        <v>42.319749000000002</v>
      </c>
      <c r="F33" s="25">
        <v>15.673980999999999</v>
      </c>
      <c r="G33" s="25">
        <v>0.62695900000000004</v>
      </c>
      <c r="H33" s="25">
        <v>0.62695900000000004</v>
      </c>
      <c r="I33" s="25">
        <v>40.752350999999997</v>
      </c>
      <c r="J33" s="25">
        <v>16.300940000000001</v>
      </c>
    </row>
    <row r="34" spans="1:10">
      <c r="A34" s="23" t="s">
        <v>146</v>
      </c>
      <c r="B34" s="24">
        <v>504</v>
      </c>
      <c r="C34" s="25">
        <v>16.666667</v>
      </c>
      <c r="D34" s="25">
        <v>20.436508</v>
      </c>
      <c r="E34" s="25">
        <v>38.888888999999999</v>
      </c>
      <c r="F34" s="25">
        <v>20.436508</v>
      </c>
      <c r="G34" s="25">
        <v>2.7777780000000001</v>
      </c>
      <c r="H34" s="25">
        <v>0.793651</v>
      </c>
      <c r="I34" s="25">
        <v>37.103175</v>
      </c>
      <c r="J34" s="25">
        <v>23.214286000000001</v>
      </c>
    </row>
    <row r="35" spans="1:10">
      <c r="A35" s="23" t="s">
        <v>147</v>
      </c>
      <c r="B35" s="24">
        <v>143</v>
      </c>
      <c r="C35" s="25">
        <v>16.783217</v>
      </c>
      <c r="D35" s="25">
        <v>18.181818</v>
      </c>
      <c r="E35" s="25">
        <v>42.657342999999997</v>
      </c>
      <c r="F35" s="25">
        <v>18.181818</v>
      </c>
      <c r="G35" s="25">
        <v>3.4965030000000001</v>
      </c>
      <c r="H35" s="25">
        <v>0.69930099999999995</v>
      </c>
      <c r="I35" s="25">
        <v>34.965035</v>
      </c>
      <c r="J35" s="25">
        <v>21.678322000000001</v>
      </c>
    </row>
    <row r="36" spans="1:10">
      <c r="A36" s="23" t="s">
        <v>148</v>
      </c>
      <c r="B36" s="24">
        <v>168</v>
      </c>
      <c r="C36" s="25">
        <v>16.071428999999998</v>
      </c>
      <c r="D36" s="25">
        <v>17.261904999999999</v>
      </c>
      <c r="E36" s="25">
        <v>41.666666999999997</v>
      </c>
      <c r="F36" s="25">
        <v>20.833333</v>
      </c>
      <c r="G36" s="25">
        <v>2.9761899999999999</v>
      </c>
      <c r="H36" s="25">
        <v>1.1904760000000001</v>
      </c>
      <c r="I36" s="25">
        <v>33.333333000000003</v>
      </c>
      <c r="J36" s="25">
        <v>23.809524</v>
      </c>
    </row>
    <row r="37" spans="1:10">
      <c r="A37" s="23" t="s">
        <v>149</v>
      </c>
      <c r="B37" s="24">
        <v>1270</v>
      </c>
      <c r="C37" s="25">
        <v>14.330709000000001</v>
      </c>
      <c r="D37" s="25">
        <v>19.055118</v>
      </c>
      <c r="E37" s="25">
        <v>44.960630000000002</v>
      </c>
      <c r="F37" s="25">
        <v>17.874016000000001</v>
      </c>
      <c r="G37" s="25">
        <v>3.0708660000000001</v>
      </c>
      <c r="H37" s="25">
        <v>0.70866099999999999</v>
      </c>
      <c r="I37" s="25">
        <v>33.385826999999999</v>
      </c>
      <c r="J37" s="25">
        <v>20.944882</v>
      </c>
    </row>
    <row r="38" spans="1:10">
      <c r="A38" s="23" t="s">
        <v>150</v>
      </c>
      <c r="B38" s="24">
        <v>1642</v>
      </c>
      <c r="C38" s="25">
        <v>14.799026</v>
      </c>
      <c r="D38" s="25">
        <v>19.792935</v>
      </c>
      <c r="E38" s="25">
        <v>43.666260999999999</v>
      </c>
      <c r="F38" s="25">
        <v>18.331302999999998</v>
      </c>
      <c r="G38" s="25">
        <v>2.7405599999999999</v>
      </c>
      <c r="H38" s="25">
        <v>0.66991500000000004</v>
      </c>
      <c r="I38" s="25">
        <v>34.591960999999998</v>
      </c>
      <c r="J38" s="25">
        <v>21.071864000000001</v>
      </c>
    </row>
    <row r="39" spans="1:10">
      <c r="A39" s="23" t="s">
        <v>151</v>
      </c>
      <c r="B39" s="24">
        <v>2266</v>
      </c>
      <c r="C39" s="25">
        <v>14.563107</v>
      </c>
      <c r="D39" s="25">
        <v>18.623124000000001</v>
      </c>
      <c r="E39" s="25">
        <v>43.027360999999999</v>
      </c>
      <c r="F39" s="25">
        <v>19.152691999999998</v>
      </c>
      <c r="G39" s="25">
        <v>4.0600180000000003</v>
      </c>
      <c r="H39" s="25">
        <v>0.57369800000000004</v>
      </c>
      <c r="I39" s="25">
        <v>33.186230999999999</v>
      </c>
      <c r="J39" s="25">
        <v>23.212710000000001</v>
      </c>
    </row>
    <row r="40" spans="1:10">
      <c r="A40" s="23" t="s">
        <v>152</v>
      </c>
      <c r="B40" s="24">
        <v>121</v>
      </c>
      <c r="C40" s="25">
        <v>15.702479</v>
      </c>
      <c r="D40" s="25">
        <v>6.6115700000000004</v>
      </c>
      <c r="E40" s="25">
        <v>33.057850999999999</v>
      </c>
      <c r="F40" s="25">
        <v>26.446280999999999</v>
      </c>
      <c r="G40" s="25">
        <v>18.181818</v>
      </c>
      <c r="H40" s="25">
        <v>0</v>
      </c>
      <c r="I40" s="25">
        <v>22.314050000000002</v>
      </c>
      <c r="J40" s="25">
        <v>44.628098999999999</v>
      </c>
    </row>
    <row r="41" spans="1:10">
      <c r="A41" s="23" t="s">
        <v>128</v>
      </c>
      <c r="B41" s="24">
        <v>46</v>
      </c>
      <c r="C41" s="25">
        <v>0</v>
      </c>
      <c r="D41" s="25">
        <v>4.3478260000000004</v>
      </c>
      <c r="E41" s="25">
        <v>10.869565</v>
      </c>
      <c r="F41" s="25">
        <v>8.6956520000000008</v>
      </c>
      <c r="G41" s="25">
        <v>13.043478</v>
      </c>
      <c r="H41" s="25">
        <v>63.043478</v>
      </c>
      <c r="I41" s="25">
        <v>4.3478260000000004</v>
      </c>
      <c r="J41" s="25">
        <v>21.739129999999999</v>
      </c>
    </row>
    <row r="42" spans="1:10">
      <c r="A42" s="8" t="s">
        <v>153</v>
      </c>
      <c r="B42" s="8"/>
      <c r="C42" s="8"/>
      <c r="D42" s="8"/>
      <c r="E42" s="8"/>
      <c r="F42" s="8"/>
      <c r="G42" s="8"/>
      <c r="H42" s="8"/>
      <c r="I42" s="8"/>
      <c r="J42" s="8"/>
    </row>
    <row r="43" spans="1:10">
      <c r="A43" s="23" t="s">
        <v>154</v>
      </c>
      <c r="B43" s="24">
        <v>1344</v>
      </c>
      <c r="C43" s="25">
        <v>16.071428999999998</v>
      </c>
      <c r="D43" s="25">
        <v>20.014880999999999</v>
      </c>
      <c r="E43" s="25">
        <v>42.782738000000002</v>
      </c>
      <c r="F43" s="25">
        <v>17.113095000000001</v>
      </c>
      <c r="G43" s="25">
        <v>3.4226190000000001</v>
      </c>
      <c r="H43" s="25">
        <v>0.59523800000000004</v>
      </c>
      <c r="I43" s="25">
        <v>36.086309999999997</v>
      </c>
      <c r="J43" s="25">
        <v>20.535713999999999</v>
      </c>
    </row>
    <row r="44" spans="1:10">
      <c r="A44" s="23" t="s">
        <v>155</v>
      </c>
      <c r="B44" s="24">
        <v>1107</v>
      </c>
      <c r="C44" s="25">
        <v>14.001806999999999</v>
      </c>
      <c r="D44" s="25">
        <v>17.524842</v>
      </c>
      <c r="E44" s="25">
        <v>41.824751999999997</v>
      </c>
      <c r="F44" s="25">
        <v>20.867208999999999</v>
      </c>
      <c r="G44" s="25">
        <v>5.149051</v>
      </c>
      <c r="H44" s="25">
        <v>0.63234000000000001</v>
      </c>
      <c r="I44" s="25">
        <v>31.526648999999999</v>
      </c>
      <c r="J44" s="25">
        <v>26.016259999999999</v>
      </c>
    </row>
    <row r="45" spans="1:10">
      <c r="A45" s="23" t="s">
        <v>156</v>
      </c>
      <c r="B45" s="24">
        <v>1006</v>
      </c>
      <c r="C45" s="25">
        <v>11.630219</v>
      </c>
      <c r="D45" s="25">
        <v>17.395626</v>
      </c>
      <c r="E45" s="25">
        <v>38.966203</v>
      </c>
      <c r="F45" s="25">
        <v>24.751491000000001</v>
      </c>
      <c r="G45" s="25">
        <v>6.461233</v>
      </c>
      <c r="H45" s="25">
        <v>0.79522899999999996</v>
      </c>
      <c r="I45" s="25">
        <v>29.025845</v>
      </c>
      <c r="J45" s="25">
        <v>31.212724000000001</v>
      </c>
    </row>
    <row r="46" spans="1:10">
      <c r="A46" s="23" t="s">
        <v>157</v>
      </c>
      <c r="B46" s="24">
        <v>541</v>
      </c>
      <c r="C46" s="25">
        <v>10.166359</v>
      </c>
      <c r="D46" s="25">
        <v>18.114602999999999</v>
      </c>
      <c r="E46" s="25">
        <v>40.295749000000001</v>
      </c>
      <c r="F46" s="25">
        <v>23.105360000000001</v>
      </c>
      <c r="G46" s="25">
        <v>7.2088720000000004</v>
      </c>
      <c r="H46" s="25">
        <v>1.109057</v>
      </c>
      <c r="I46" s="25">
        <v>28.280961000000001</v>
      </c>
      <c r="J46" s="25">
        <v>30.314233000000002</v>
      </c>
    </row>
    <row r="47" spans="1:10">
      <c r="A47" s="23" t="s">
        <v>158</v>
      </c>
      <c r="B47" s="24">
        <v>1510</v>
      </c>
      <c r="C47" s="25">
        <v>12.450331</v>
      </c>
      <c r="D47" s="25">
        <v>18.543046</v>
      </c>
      <c r="E47" s="25">
        <v>42.384106000000003</v>
      </c>
      <c r="F47" s="25">
        <v>20.927152</v>
      </c>
      <c r="G47" s="25">
        <v>4.9668869999999998</v>
      </c>
      <c r="H47" s="25">
        <v>0.72847700000000004</v>
      </c>
      <c r="I47" s="25">
        <v>30.993376999999999</v>
      </c>
      <c r="J47" s="25">
        <v>25.89404</v>
      </c>
    </row>
    <row r="48" spans="1:10">
      <c r="A48" s="23" t="s">
        <v>159</v>
      </c>
      <c r="B48" s="24">
        <v>1011</v>
      </c>
      <c r="C48" s="25">
        <v>17.111771000000001</v>
      </c>
      <c r="D48" s="25">
        <v>19.090009999999999</v>
      </c>
      <c r="E48" s="25">
        <v>40.158259000000001</v>
      </c>
      <c r="F48" s="25">
        <v>18.298714</v>
      </c>
      <c r="G48" s="25">
        <v>4.6488630000000004</v>
      </c>
      <c r="H48" s="25">
        <v>0.692384</v>
      </c>
      <c r="I48" s="25">
        <v>36.201779999999999</v>
      </c>
      <c r="J48" s="25">
        <v>22.947576999999999</v>
      </c>
    </row>
    <row r="49" spans="1:10">
      <c r="A49" s="23" t="s">
        <v>160</v>
      </c>
      <c r="B49" s="24">
        <v>1234</v>
      </c>
      <c r="C49" s="25">
        <v>13.371150999999999</v>
      </c>
      <c r="D49" s="25">
        <v>20.745543000000001</v>
      </c>
      <c r="E49" s="25">
        <v>41.410049000000001</v>
      </c>
      <c r="F49" s="25">
        <v>19.773095999999999</v>
      </c>
      <c r="G49" s="25">
        <v>3.9708269999999999</v>
      </c>
      <c r="H49" s="25">
        <v>0.72933499999999996</v>
      </c>
      <c r="I49" s="25">
        <v>34.116694000000003</v>
      </c>
      <c r="J49" s="25">
        <v>23.743922000000001</v>
      </c>
    </row>
    <row r="50" spans="1:10">
      <c r="A50" s="23" t="s">
        <v>161</v>
      </c>
      <c r="B50" s="24">
        <v>443</v>
      </c>
      <c r="C50" s="25">
        <v>17.381489999999999</v>
      </c>
      <c r="D50" s="25">
        <v>21.218962000000001</v>
      </c>
      <c r="E50" s="25">
        <v>38.826185000000002</v>
      </c>
      <c r="F50" s="25">
        <v>18.510158000000001</v>
      </c>
      <c r="G50" s="25">
        <v>3.3860049999999999</v>
      </c>
      <c r="H50" s="25">
        <v>0.67720100000000005</v>
      </c>
      <c r="I50" s="25">
        <v>38.600451</v>
      </c>
      <c r="J50" s="25">
        <v>21.896163000000001</v>
      </c>
    </row>
    <row r="51" spans="1:10">
      <c r="A51" s="23" t="s">
        <v>162</v>
      </c>
      <c r="B51" s="24">
        <v>1237</v>
      </c>
      <c r="C51" s="25">
        <v>15.683104</v>
      </c>
      <c r="D51" s="25">
        <v>21.018592999999999</v>
      </c>
      <c r="E51" s="25">
        <v>43.896523999999999</v>
      </c>
      <c r="F51" s="25">
        <v>15.602264</v>
      </c>
      <c r="G51" s="25">
        <v>3.31447</v>
      </c>
      <c r="H51" s="25">
        <v>0.48504399999999998</v>
      </c>
      <c r="I51" s="25">
        <v>36.701698</v>
      </c>
      <c r="J51" s="25">
        <v>18.916734000000002</v>
      </c>
    </row>
    <row r="52" spans="1:10">
      <c r="A52" s="23" t="s">
        <v>152</v>
      </c>
      <c r="B52" s="24">
        <v>81</v>
      </c>
      <c r="C52" s="25">
        <v>16.049382999999999</v>
      </c>
      <c r="D52" s="25">
        <v>14.814814999999999</v>
      </c>
      <c r="E52" s="25">
        <v>39.506172999999997</v>
      </c>
      <c r="F52" s="25">
        <v>23.456790000000002</v>
      </c>
      <c r="G52" s="25">
        <v>6.1728399999999999</v>
      </c>
      <c r="H52" s="25">
        <v>0</v>
      </c>
      <c r="I52" s="25">
        <v>30.864197999999998</v>
      </c>
      <c r="J52" s="25">
        <v>29.629629999999999</v>
      </c>
    </row>
    <row r="53" spans="1:10">
      <c r="A53" s="23" t="s">
        <v>163</v>
      </c>
      <c r="B53" s="24">
        <v>67</v>
      </c>
      <c r="C53" s="25">
        <v>22.388059999999999</v>
      </c>
      <c r="D53" s="25">
        <v>14.925373</v>
      </c>
      <c r="E53" s="25">
        <v>43.283582000000003</v>
      </c>
      <c r="F53" s="25">
        <v>13.432836</v>
      </c>
      <c r="G53" s="25">
        <v>5.9701490000000002</v>
      </c>
      <c r="H53" s="25">
        <v>0</v>
      </c>
      <c r="I53" s="25">
        <v>37.313433000000003</v>
      </c>
      <c r="J53" s="25">
        <v>19.402985000000001</v>
      </c>
    </row>
    <row r="54" spans="1:10">
      <c r="A54" s="23" t="s">
        <v>128</v>
      </c>
      <c r="B54" s="24">
        <v>52</v>
      </c>
      <c r="C54" s="25">
        <v>0</v>
      </c>
      <c r="D54" s="25">
        <v>1.9230769999999999</v>
      </c>
      <c r="E54" s="25">
        <v>25</v>
      </c>
      <c r="F54" s="25">
        <v>11.538462000000001</v>
      </c>
      <c r="G54" s="25">
        <v>7.6923079999999997</v>
      </c>
      <c r="H54" s="25">
        <v>53.846153999999999</v>
      </c>
      <c r="I54" s="25">
        <v>1.9230769999999999</v>
      </c>
      <c r="J54" s="25">
        <v>19.230768999999999</v>
      </c>
    </row>
    <row r="55" spans="1:10">
      <c r="A55" s="8" t="s">
        <v>164</v>
      </c>
      <c r="B55" s="8"/>
      <c r="C55" s="8"/>
      <c r="D55" s="8"/>
      <c r="E55" s="8"/>
      <c r="F55" s="8"/>
      <c r="G55" s="8"/>
      <c r="H55" s="8"/>
      <c r="I55" s="8"/>
      <c r="J55" s="8"/>
    </row>
    <row r="56" spans="1:10">
      <c r="A56" s="23" t="s">
        <v>165</v>
      </c>
      <c r="B56" s="24">
        <v>209</v>
      </c>
      <c r="C56" s="25">
        <v>30.143540999999999</v>
      </c>
      <c r="D56" s="25">
        <v>24.880382999999998</v>
      </c>
      <c r="E56" s="25">
        <v>31.578946999999999</v>
      </c>
      <c r="F56" s="25">
        <v>9.0909089999999999</v>
      </c>
      <c r="G56" s="25">
        <v>3.8277510000000001</v>
      </c>
      <c r="H56" s="25">
        <v>0.47846899999999998</v>
      </c>
      <c r="I56" s="25">
        <v>55.023923000000003</v>
      </c>
      <c r="J56" s="25">
        <v>12.918659999999999</v>
      </c>
    </row>
    <row r="57" spans="1:10">
      <c r="A57" s="23" t="s">
        <v>166</v>
      </c>
      <c r="B57" s="24">
        <v>1043</v>
      </c>
      <c r="C57" s="25">
        <v>17.353787000000001</v>
      </c>
      <c r="D57" s="25">
        <v>21.093001000000001</v>
      </c>
      <c r="E57" s="25">
        <v>43.624161000000001</v>
      </c>
      <c r="F57" s="25">
        <v>13.998082</v>
      </c>
      <c r="G57" s="25">
        <v>2.1093000000000002</v>
      </c>
      <c r="H57" s="25">
        <v>1.8216680000000001</v>
      </c>
      <c r="I57" s="25">
        <v>38.446787999999998</v>
      </c>
      <c r="J57" s="25">
        <v>16.107382999999999</v>
      </c>
    </row>
    <row r="58" spans="1:10">
      <c r="A58" s="23" t="s">
        <v>167</v>
      </c>
      <c r="B58" s="24">
        <v>963</v>
      </c>
      <c r="C58" s="25">
        <v>10.591900000000001</v>
      </c>
      <c r="D58" s="25">
        <v>17.445482999999999</v>
      </c>
      <c r="E58" s="25">
        <v>44.236759999999997</v>
      </c>
      <c r="F58" s="25">
        <v>21.287642999999999</v>
      </c>
      <c r="G58" s="25">
        <v>4.7767390000000001</v>
      </c>
      <c r="H58" s="25">
        <v>1.661475</v>
      </c>
      <c r="I58" s="25">
        <v>28.037382999999998</v>
      </c>
      <c r="J58" s="25">
        <v>26.064381999999998</v>
      </c>
    </row>
    <row r="59" spans="1:10">
      <c r="A59" s="23" t="s">
        <v>168</v>
      </c>
      <c r="B59" s="24">
        <v>338</v>
      </c>
      <c r="C59" s="25">
        <v>7.3964499999999997</v>
      </c>
      <c r="D59" s="25">
        <v>11.538462000000001</v>
      </c>
      <c r="E59" s="25">
        <v>36.982249000000003</v>
      </c>
      <c r="F59" s="25">
        <v>32.840237000000002</v>
      </c>
      <c r="G59" s="25">
        <v>9.7633139999999994</v>
      </c>
      <c r="H59" s="25">
        <v>1.47929</v>
      </c>
      <c r="I59" s="25">
        <v>18.934911</v>
      </c>
      <c r="J59" s="25">
        <v>42.603549999999998</v>
      </c>
    </row>
    <row r="60" spans="1:10">
      <c r="A60" s="23" t="s">
        <v>169</v>
      </c>
      <c r="B60" s="24">
        <v>94</v>
      </c>
      <c r="C60" s="25">
        <v>5.3191490000000003</v>
      </c>
      <c r="D60" s="25">
        <v>7.446809</v>
      </c>
      <c r="E60" s="25">
        <v>30.851064000000001</v>
      </c>
      <c r="F60" s="25">
        <v>36.170212999999997</v>
      </c>
      <c r="G60" s="25">
        <v>19.148935999999999</v>
      </c>
      <c r="H60" s="25">
        <v>1.0638300000000001</v>
      </c>
      <c r="I60" s="25">
        <v>12.765957</v>
      </c>
      <c r="J60" s="25">
        <v>55.319149000000003</v>
      </c>
    </row>
    <row r="61" spans="1:10">
      <c r="A61" s="23" t="s">
        <v>128</v>
      </c>
      <c r="B61" s="24">
        <v>30</v>
      </c>
      <c r="C61" s="25">
        <v>13.333333</v>
      </c>
      <c r="D61" s="25">
        <v>10</v>
      </c>
      <c r="E61" s="25">
        <v>43.333333000000003</v>
      </c>
      <c r="F61" s="25">
        <v>20</v>
      </c>
      <c r="G61" s="25">
        <v>6.6666670000000003</v>
      </c>
      <c r="H61" s="25">
        <v>6.6666670000000003</v>
      </c>
      <c r="I61" s="25">
        <v>23.333333</v>
      </c>
      <c r="J61" s="25">
        <v>26.666667</v>
      </c>
    </row>
    <row r="62" spans="1:10">
      <c r="A62" s="8" t="s">
        <v>170</v>
      </c>
      <c r="B62" s="8"/>
      <c r="C62" s="8"/>
      <c r="D62" s="8"/>
      <c r="E62" s="8"/>
      <c r="F62" s="8"/>
      <c r="G62" s="8"/>
      <c r="H62" s="8"/>
      <c r="I62" s="8"/>
      <c r="J62" s="8"/>
    </row>
    <row r="63" spans="1:10">
      <c r="A63" s="23" t="s">
        <v>171</v>
      </c>
      <c r="B63" s="24">
        <v>386</v>
      </c>
      <c r="C63" s="25">
        <v>9.5854920000000003</v>
      </c>
      <c r="D63" s="25">
        <v>12.176166</v>
      </c>
      <c r="E63" s="25">
        <v>39.637306000000002</v>
      </c>
      <c r="F63" s="25">
        <v>27.720206999999998</v>
      </c>
      <c r="G63" s="25">
        <v>9.3264250000000004</v>
      </c>
      <c r="H63" s="25">
        <v>1.5544039999999999</v>
      </c>
      <c r="I63" s="25">
        <v>21.761658000000001</v>
      </c>
      <c r="J63" s="25">
        <v>37.046632000000002</v>
      </c>
    </row>
    <row r="64" spans="1:10">
      <c r="A64" s="23" t="s">
        <v>172</v>
      </c>
      <c r="B64" s="24">
        <v>919</v>
      </c>
      <c r="C64" s="25">
        <v>12.622415999999999</v>
      </c>
      <c r="D64" s="25">
        <v>18.607182000000002</v>
      </c>
      <c r="E64" s="25">
        <v>41.784548000000001</v>
      </c>
      <c r="F64" s="25">
        <v>21.109902000000002</v>
      </c>
      <c r="G64" s="25">
        <v>3.808487</v>
      </c>
      <c r="H64" s="25">
        <v>2.0674649999999999</v>
      </c>
      <c r="I64" s="25">
        <v>31.229596999999998</v>
      </c>
      <c r="J64" s="25">
        <v>24.918389999999999</v>
      </c>
    </row>
    <row r="65" spans="1:10">
      <c r="A65" s="23" t="s">
        <v>173</v>
      </c>
      <c r="B65" s="24">
        <v>978</v>
      </c>
      <c r="C65" s="25">
        <v>15.541922</v>
      </c>
      <c r="D65" s="25">
        <v>20.040900000000001</v>
      </c>
      <c r="E65" s="25">
        <v>43.456032999999998</v>
      </c>
      <c r="F65" s="25">
        <v>16.155418999999998</v>
      </c>
      <c r="G65" s="25">
        <v>3.7832309999999998</v>
      </c>
      <c r="H65" s="25">
        <v>1.0224949999999999</v>
      </c>
      <c r="I65" s="25">
        <v>35.582822</v>
      </c>
      <c r="J65" s="25">
        <v>19.938649999999999</v>
      </c>
    </row>
    <row r="66" spans="1:10">
      <c r="A66" s="23" t="s">
        <v>174</v>
      </c>
      <c r="B66" s="24">
        <v>347</v>
      </c>
      <c r="C66" s="25">
        <v>19.884726000000001</v>
      </c>
      <c r="D66" s="25">
        <v>20.461095</v>
      </c>
      <c r="E66" s="25">
        <v>39.481268</v>
      </c>
      <c r="F66" s="25">
        <v>13.832853</v>
      </c>
      <c r="G66" s="25">
        <v>4.610951</v>
      </c>
      <c r="H66" s="25">
        <v>1.7291069999999999</v>
      </c>
      <c r="I66" s="25">
        <v>40.345821000000001</v>
      </c>
      <c r="J66" s="25">
        <v>18.443804</v>
      </c>
    </row>
    <row r="67" spans="1:10">
      <c r="A67" s="23" t="s">
        <v>128</v>
      </c>
      <c r="B67" s="24">
        <v>47</v>
      </c>
      <c r="C67" s="25">
        <v>12.765957</v>
      </c>
      <c r="D67" s="25">
        <v>8.5106380000000001</v>
      </c>
      <c r="E67" s="25">
        <v>31.914894</v>
      </c>
      <c r="F67" s="25">
        <v>29.787234000000002</v>
      </c>
      <c r="G67" s="25">
        <v>10.638298000000001</v>
      </c>
      <c r="H67" s="25">
        <v>6.3829789999999997</v>
      </c>
      <c r="I67" s="25">
        <v>21.276596000000001</v>
      </c>
      <c r="J67" s="25">
        <v>40.425531999999997</v>
      </c>
    </row>
    <row r="68" spans="1:10">
      <c r="A68" s="8" t="s">
        <v>175</v>
      </c>
      <c r="B68" s="8"/>
      <c r="C68" s="8"/>
      <c r="D68" s="8"/>
      <c r="E68" s="8"/>
      <c r="F68" s="8"/>
      <c r="G68" s="8"/>
      <c r="H68" s="8"/>
      <c r="I68" s="8"/>
      <c r="J68" s="8"/>
    </row>
    <row r="69" spans="1:10">
      <c r="A69" s="23" t="s">
        <v>176</v>
      </c>
      <c r="B69" s="24">
        <v>425</v>
      </c>
      <c r="C69" s="25">
        <v>19.058824000000001</v>
      </c>
      <c r="D69" s="25">
        <v>24.235294</v>
      </c>
      <c r="E69" s="25">
        <v>40.941175999999999</v>
      </c>
      <c r="F69" s="25">
        <v>12.235294</v>
      </c>
      <c r="G69" s="25">
        <v>1.6470590000000001</v>
      </c>
      <c r="H69" s="25">
        <v>1.8823529999999999</v>
      </c>
      <c r="I69" s="25">
        <v>43.294117999999997</v>
      </c>
      <c r="J69" s="25">
        <v>13.882353</v>
      </c>
    </row>
    <row r="70" spans="1:10">
      <c r="A70" s="23" t="s">
        <v>177</v>
      </c>
      <c r="B70" s="24">
        <v>811</v>
      </c>
      <c r="C70" s="25">
        <v>19.728729999999999</v>
      </c>
      <c r="D70" s="25">
        <v>23.674475999999999</v>
      </c>
      <c r="E70" s="25">
        <v>42.293464999999998</v>
      </c>
      <c r="F70" s="25">
        <v>11.467324</v>
      </c>
      <c r="G70" s="25">
        <v>0.86313200000000001</v>
      </c>
      <c r="H70" s="25">
        <v>1.9728730000000001</v>
      </c>
      <c r="I70" s="25">
        <v>43.403205999999997</v>
      </c>
      <c r="J70" s="25">
        <v>12.330456</v>
      </c>
    </row>
    <row r="71" spans="1:10">
      <c r="A71" s="23" t="s">
        <v>178</v>
      </c>
      <c r="B71" s="24">
        <v>207</v>
      </c>
      <c r="C71" s="25">
        <v>19.806763</v>
      </c>
      <c r="D71" s="25">
        <v>27.536231999999998</v>
      </c>
      <c r="E71" s="25">
        <v>36.714976</v>
      </c>
      <c r="F71" s="25">
        <v>11.594203</v>
      </c>
      <c r="G71" s="25">
        <v>2.8985509999999999</v>
      </c>
      <c r="H71" s="25">
        <v>1.4492750000000001</v>
      </c>
      <c r="I71" s="25">
        <v>47.342995000000002</v>
      </c>
      <c r="J71" s="25">
        <v>14.492754</v>
      </c>
    </row>
    <row r="72" spans="1:10">
      <c r="A72" s="23" t="s">
        <v>179</v>
      </c>
      <c r="B72" s="24">
        <v>154</v>
      </c>
      <c r="C72" s="25">
        <v>27.272727</v>
      </c>
      <c r="D72" s="25">
        <v>30.519480999999999</v>
      </c>
      <c r="E72" s="25">
        <v>32.467531999999999</v>
      </c>
      <c r="F72" s="25">
        <v>9.0909089999999999</v>
      </c>
      <c r="G72" s="25">
        <v>0.64935100000000001</v>
      </c>
      <c r="H72" s="25">
        <v>0</v>
      </c>
      <c r="I72" s="25">
        <v>57.792208000000002</v>
      </c>
      <c r="J72" s="25">
        <v>9.7402599999999993</v>
      </c>
    </row>
    <row r="73" spans="1:10">
      <c r="A73" s="23" t="s">
        <v>180</v>
      </c>
      <c r="B73" s="24">
        <v>318</v>
      </c>
      <c r="C73" s="25">
        <v>21.069182000000001</v>
      </c>
      <c r="D73" s="25">
        <v>26.729559999999999</v>
      </c>
      <c r="E73" s="25">
        <v>35.534590999999999</v>
      </c>
      <c r="F73" s="25">
        <v>13.207547</v>
      </c>
      <c r="G73" s="25">
        <v>1.572327</v>
      </c>
      <c r="H73" s="25">
        <v>1.886792</v>
      </c>
      <c r="I73" s="25">
        <v>47.798741999999997</v>
      </c>
      <c r="J73" s="25">
        <v>14.779874</v>
      </c>
    </row>
    <row r="74" spans="1:10">
      <c r="A74" s="23" t="s">
        <v>181</v>
      </c>
      <c r="B74" s="24">
        <v>203</v>
      </c>
      <c r="C74" s="25">
        <v>21.674876999999999</v>
      </c>
      <c r="D74" s="25">
        <v>26.600985000000001</v>
      </c>
      <c r="E74" s="25">
        <v>33.990147999999998</v>
      </c>
      <c r="F74" s="25">
        <v>14.778325000000001</v>
      </c>
      <c r="G74" s="25">
        <v>1.9704429999999999</v>
      </c>
      <c r="H74" s="25">
        <v>0.98522200000000004</v>
      </c>
      <c r="I74" s="25">
        <v>48.275861999999996</v>
      </c>
      <c r="J74" s="25">
        <v>16.748767999999998</v>
      </c>
    </row>
    <row r="75" spans="1:10">
      <c r="A75" s="23" t="s">
        <v>182</v>
      </c>
      <c r="B75" s="24">
        <v>79</v>
      </c>
      <c r="C75" s="25">
        <v>29.113924000000001</v>
      </c>
      <c r="D75" s="25">
        <v>20.253164999999999</v>
      </c>
      <c r="E75" s="25">
        <v>25.316455999999999</v>
      </c>
      <c r="F75" s="25">
        <v>15.189873</v>
      </c>
      <c r="G75" s="25">
        <v>8.8607589999999998</v>
      </c>
      <c r="H75" s="25">
        <v>1.2658229999999999</v>
      </c>
      <c r="I75" s="25">
        <v>49.367089</v>
      </c>
      <c r="J75" s="25">
        <v>24.050633000000001</v>
      </c>
    </row>
    <row r="76" spans="1:10">
      <c r="A76" s="23" t="s">
        <v>183</v>
      </c>
      <c r="B76" s="24">
        <v>68</v>
      </c>
      <c r="C76" s="25">
        <v>35.294117999999997</v>
      </c>
      <c r="D76" s="25">
        <v>17.647058999999999</v>
      </c>
      <c r="E76" s="25">
        <v>39.705882000000003</v>
      </c>
      <c r="F76" s="25">
        <v>2.941176</v>
      </c>
      <c r="G76" s="25">
        <v>2.941176</v>
      </c>
      <c r="H76" s="25">
        <v>1.470588</v>
      </c>
      <c r="I76" s="25">
        <v>52.941175999999999</v>
      </c>
      <c r="J76" s="25">
        <v>5.8823530000000002</v>
      </c>
    </row>
    <row r="77" spans="1:10">
      <c r="A77" s="23" t="s">
        <v>184</v>
      </c>
      <c r="B77" s="24">
        <v>586</v>
      </c>
      <c r="C77" s="25">
        <v>19.283276000000001</v>
      </c>
      <c r="D77" s="25">
        <v>21.843003</v>
      </c>
      <c r="E77" s="25">
        <v>40.443686</v>
      </c>
      <c r="F77" s="25">
        <v>15.52901</v>
      </c>
      <c r="G77" s="25">
        <v>1.706485</v>
      </c>
      <c r="H77" s="25">
        <v>1.194539</v>
      </c>
      <c r="I77" s="25">
        <v>41.126280000000001</v>
      </c>
      <c r="J77" s="25">
        <v>17.235495</v>
      </c>
    </row>
    <row r="78" spans="1:10">
      <c r="A78" s="23" t="s">
        <v>185</v>
      </c>
      <c r="B78" s="24">
        <v>276</v>
      </c>
      <c r="C78" s="25">
        <v>20.652173999999999</v>
      </c>
      <c r="D78" s="25">
        <v>27.898551000000001</v>
      </c>
      <c r="E78" s="25">
        <v>34.420290000000001</v>
      </c>
      <c r="F78" s="25">
        <v>13.768115999999999</v>
      </c>
      <c r="G78" s="25">
        <v>1.8115939999999999</v>
      </c>
      <c r="H78" s="25">
        <v>1.4492750000000001</v>
      </c>
      <c r="I78" s="25">
        <v>48.550725</v>
      </c>
      <c r="J78" s="25">
        <v>15.57971</v>
      </c>
    </row>
    <row r="79" spans="1:10">
      <c r="A79" s="23" t="s">
        <v>152</v>
      </c>
      <c r="B79" s="24">
        <v>197</v>
      </c>
      <c r="C79" s="25">
        <v>15.736041</v>
      </c>
      <c r="D79" s="25">
        <v>16.243655</v>
      </c>
      <c r="E79" s="25">
        <v>40.101523</v>
      </c>
      <c r="F79" s="25">
        <v>20.304569000000001</v>
      </c>
      <c r="G79" s="25">
        <v>6.0913709999999996</v>
      </c>
      <c r="H79" s="25">
        <v>1.5228429999999999</v>
      </c>
      <c r="I79" s="25">
        <v>31.979695</v>
      </c>
      <c r="J79" s="25">
        <v>26.395938999999998</v>
      </c>
    </row>
    <row r="80" spans="1:10">
      <c r="A80" s="23" t="s">
        <v>186</v>
      </c>
      <c r="B80" s="24">
        <v>944</v>
      </c>
      <c r="C80" s="25">
        <v>8.1567799999999995</v>
      </c>
      <c r="D80" s="25">
        <v>12.182202999999999</v>
      </c>
      <c r="E80" s="25">
        <v>41.949153000000003</v>
      </c>
      <c r="F80" s="25">
        <v>27.754237</v>
      </c>
      <c r="G80" s="25">
        <v>8.580508</v>
      </c>
      <c r="H80" s="25">
        <v>1.377119</v>
      </c>
      <c r="I80" s="25">
        <v>20.338982999999999</v>
      </c>
      <c r="J80" s="25">
        <v>36.334746000000003</v>
      </c>
    </row>
    <row r="81" spans="1:10">
      <c r="A81" s="23" t="s">
        <v>128</v>
      </c>
      <c r="B81" s="24">
        <v>41</v>
      </c>
      <c r="C81" s="25">
        <v>9.7560979999999997</v>
      </c>
      <c r="D81" s="25">
        <v>12.195122</v>
      </c>
      <c r="E81" s="25">
        <v>31.707317</v>
      </c>
      <c r="F81" s="25">
        <v>34.146341</v>
      </c>
      <c r="G81" s="25">
        <v>9.7560979999999997</v>
      </c>
      <c r="H81" s="25">
        <v>2.4390239999999999</v>
      </c>
      <c r="I81" s="25">
        <v>21.951219999999999</v>
      </c>
      <c r="J81" s="25">
        <v>43.902439000000001</v>
      </c>
    </row>
    <row r="82" spans="1:10">
      <c r="A82" s="8" t="s">
        <v>187</v>
      </c>
      <c r="B82" s="8"/>
      <c r="C82" s="8"/>
      <c r="D82" s="8"/>
      <c r="E82" s="8"/>
      <c r="F82" s="8"/>
      <c r="G82" s="8"/>
      <c r="H82" s="8"/>
      <c r="I82" s="8"/>
      <c r="J82" s="8"/>
    </row>
    <row r="83" spans="1:10">
      <c r="A83" s="23" t="s">
        <v>188</v>
      </c>
      <c r="B83" s="24">
        <v>2041</v>
      </c>
      <c r="C83" s="25">
        <v>13.914747999999999</v>
      </c>
      <c r="D83" s="25">
        <v>18.863302000000001</v>
      </c>
      <c r="E83" s="25">
        <v>43.508083999999997</v>
      </c>
      <c r="F83" s="25">
        <v>17.883389999999999</v>
      </c>
      <c r="G83" s="25">
        <v>4.5075940000000001</v>
      </c>
      <c r="H83" s="25">
        <v>1.322881</v>
      </c>
      <c r="I83" s="25">
        <v>32.77805</v>
      </c>
      <c r="J83" s="25">
        <v>22.390985000000001</v>
      </c>
    </row>
    <row r="84" spans="1:10">
      <c r="A84" s="23" t="s">
        <v>189</v>
      </c>
      <c r="B84" s="24">
        <v>221</v>
      </c>
      <c r="C84" s="25">
        <v>21.266967999999999</v>
      </c>
      <c r="D84" s="25">
        <v>21.266967999999999</v>
      </c>
      <c r="E84" s="25">
        <v>32.126697</v>
      </c>
      <c r="F84" s="25">
        <v>19.004525000000001</v>
      </c>
      <c r="G84" s="25">
        <v>3.167421</v>
      </c>
      <c r="H84" s="25">
        <v>3.167421</v>
      </c>
      <c r="I84" s="25">
        <v>42.533937000000002</v>
      </c>
      <c r="J84" s="25">
        <v>22.171945999999998</v>
      </c>
    </row>
    <row r="85" spans="1:10">
      <c r="A85" s="23" t="s">
        <v>190</v>
      </c>
      <c r="B85" s="24">
        <v>64</v>
      </c>
      <c r="C85" s="25">
        <v>10.9375</v>
      </c>
      <c r="D85" s="25">
        <v>18.75</v>
      </c>
      <c r="E85" s="25">
        <v>37.5</v>
      </c>
      <c r="F85" s="25">
        <v>21.875</v>
      </c>
      <c r="G85" s="25">
        <v>9.375</v>
      </c>
      <c r="H85" s="25">
        <v>1.5625</v>
      </c>
      <c r="I85" s="25">
        <v>29.6875</v>
      </c>
      <c r="J85" s="25">
        <v>31.25</v>
      </c>
    </row>
    <row r="86" spans="1:10">
      <c r="A86" s="23" t="s">
        <v>191</v>
      </c>
      <c r="B86" s="24">
        <v>158</v>
      </c>
      <c r="C86" s="25">
        <v>12.658227999999999</v>
      </c>
      <c r="D86" s="25">
        <v>9.4936710000000009</v>
      </c>
      <c r="E86" s="25">
        <v>36.075949000000001</v>
      </c>
      <c r="F86" s="25">
        <v>34.177214999999997</v>
      </c>
      <c r="G86" s="25">
        <v>3.7974679999999998</v>
      </c>
      <c r="H86" s="25">
        <v>3.7974679999999998</v>
      </c>
      <c r="I86" s="25">
        <v>22.151899</v>
      </c>
      <c r="J86" s="25">
        <v>37.974684000000003</v>
      </c>
    </row>
    <row r="87" spans="1:10">
      <c r="A87" s="23" t="s">
        <v>192</v>
      </c>
      <c r="B87" s="24">
        <v>120</v>
      </c>
      <c r="C87" s="25">
        <v>12.5</v>
      </c>
      <c r="D87" s="25">
        <v>17.5</v>
      </c>
      <c r="E87" s="25">
        <v>38.333333000000003</v>
      </c>
      <c r="F87" s="25">
        <v>25</v>
      </c>
      <c r="G87" s="25">
        <v>5.8333329999999997</v>
      </c>
      <c r="H87" s="25">
        <v>0.83333299999999999</v>
      </c>
      <c r="I87" s="25">
        <v>30</v>
      </c>
      <c r="J87" s="25">
        <v>30.833333</v>
      </c>
    </row>
    <row r="88" spans="1:10">
      <c r="A88" s="23" t="s">
        <v>193</v>
      </c>
      <c r="B88" s="24">
        <v>10</v>
      </c>
      <c r="C88" s="25">
        <v>0</v>
      </c>
      <c r="D88" s="25">
        <v>10</v>
      </c>
      <c r="E88" s="25">
        <v>30</v>
      </c>
      <c r="F88" s="25">
        <v>50</v>
      </c>
      <c r="G88" s="25">
        <v>10</v>
      </c>
      <c r="H88" s="25">
        <v>0</v>
      </c>
      <c r="I88" s="25">
        <v>10</v>
      </c>
      <c r="J88" s="25">
        <v>60</v>
      </c>
    </row>
    <row r="89" spans="1:10">
      <c r="A89" s="23" t="s">
        <v>152</v>
      </c>
      <c r="B89" s="24">
        <v>39</v>
      </c>
      <c r="C89" s="25">
        <v>12.820513</v>
      </c>
      <c r="D89" s="25">
        <v>15.384615</v>
      </c>
      <c r="E89" s="25">
        <v>35.897435999999999</v>
      </c>
      <c r="F89" s="25">
        <v>15.384615</v>
      </c>
      <c r="G89" s="25">
        <v>17.948718</v>
      </c>
      <c r="H89" s="25">
        <v>2.5641029999999998</v>
      </c>
      <c r="I89" s="25">
        <v>28.205127999999998</v>
      </c>
      <c r="J89" s="25">
        <v>33.333333000000003</v>
      </c>
    </row>
    <row r="90" spans="1:10">
      <c r="A90" s="23" t="s">
        <v>128</v>
      </c>
      <c r="B90" s="24">
        <v>24</v>
      </c>
      <c r="C90" s="25">
        <v>8.3333329999999997</v>
      </c>
      <c r="D90" s="25">
        <v>8.3333329999999997</v>
      </c>
      <c r="E90" s="25">
        <v>45.833333000000003</v>
      </c>
      <c r="F90" s="25">
        <v>20.833333</v>
      </c>
      <c r="G90" s="25">
        <v>12.5</v>
      </c>
      <c r="H90" s="25">
        <v>4.1666670000000003</v>
      </c>
      <c r="I90" s="25">
        <v>16.666667</v>
      </c>
      <c r="J90" s="25">
        <v>33.333333000000003</v>
      </c>
    </row>
    <row r="91" spans="1:10">
      <c r="A91" s="8" t="s">
        <v>194</v>
      </c>
      <c r="B91" s="8"/>
      <c r="C91" s="8"/>
      <c r="D91" s="8"/>
      <c r="E91" s="8"/>
      <c r="F91" s="8"/>
      <c r="G91" s="8"/>
      <c r="H91" s="8"/>
      <c r="I91" s="8"/>
      <c r="J91" s="8"/>
    </row>
    <row r="92" spans="1:10">
      <c r="A92" s="23" t="s">
        <v>195</v>
      </c>
      <c r="B92" s="24">
        <v>1341</v>
      </c>
      <c r="C92" s="25">
        <v>16.405667000000001</v>
      </c>
      <c r="D92" s="25">
        <v>20.581655000000001</v>
      </c>
      <c r="E92" s="25">
        <v>43.027591000000001</v>
      </c>
      <c r="F92" s="25">
        <v>16.256525</v>
      </c>
      <c r="G92" s="25">
        <v>2.013423</v>
      </c>
      <c r="H92" s="25">
        <v>1.7151380000000001</v>
      </c>
      <c r="I92" s="25">
        <v>36.987323000000004</v>
      </c>
      <c r="J92" s="25">
        <v>18.269947999999999</v>
      </c>
    </row>
    <row r="93" spans="1:10">
      <c r="A93" s="23" t="s">
        <v>196</v>
      </c>
      <c r="B93" s="24">
        <v>523</v>
      </c>
      <c r="C93" s="25">
        <v>18.546845000000001</v>
      </c>
      <c r="D93" s="25">
        <v>21.223708999999999</v>
      </c>
      <c r="E93" s="25">
        <v>41.873804999999997</v>
      </c>
      <c r="F93" s="25">
        <v>14.340344</v>
      </c>
      <c r="G93" s="25">
        <v>2.4856600000000002</v>
      </c>
      <c r="H93" s="25">
        <v>1.5296369999999999</v>
      </c>
      <c r="I93" s="25">
        <v>39.770553999999997</v>
      </c>
      <c r="J93" s="25">
        <v>16.826004000000001</v>
      </c>
    </row>
    <row r="94" spans="1:10">
      <c r="A94" s="23" t="s">
        <v>197</v>
      </c>
      <c r="B94" s="24">
        <v>116</v>
      </c>
      <c r="C94" s="25">
        <v>13.793103</v>
      </c>
      <c r="D94" s="25">
        <v>10.344828</v>
      </c>
      <c r="E94" s="25">
        <v>42.241379000000002</v>
      </c>
      <c r="F94" s="25">
        <v>25.862069000000002</v>
      </c>
      <c r="G94" s="25">
        <v>3.4482759999999999</v>
      </c>
      <c r="H94" s="25">
        <v>4.3103449999999999</v>
      </c>
      <c r="I94" s="25">
        <v>24.137930999999998</v>
      </c>
      <c r="J94" s="25">
        <v>29.310345000000002</v>
      </c>
    </row>
    <row r="95" spans="1:10">
      <c r="A95" s="23" t="s">
        <v>198</v>
      </c>
      <c r="B95" s="24">
        <v>25</v>
      </c>
      <c r="C95" s="25">
        <v>0</v>
      </c>
      <c r="D95" s="25">
        <v>16</v>
      </c>
      <c r="E95" s="25">
        <v>44</v>
      </c>
      <c r="F95" s="25">
        <v>36</v>
      </c>
      <c r="G95" s="25">
        <v>0</v>
      </c>
      <c r="H95" s="25">
        <v>4</v>
      </c>
      <c r="I95" s="25">
        <v>16</v>
      </c>
      <c r="J95" s="25">
        <v>36</v>
      </c>
    </row>
    <row r="96" spans="1:10">
      <c r="A96" s="23" t="s">
        <v>199</v>
      </c>
      <c r="B96" s="24">
        <v>68</v>
      </c>
      <c r="C96" s="25">
        <v>19.117647000000002</v>
      </c>
      <c r="D96" s="25">
        <v>25</v>
      </c>
      <c r="E96" s="25">
        <v>35.294117999999997</v>
      </c>
      <c r="F96" s="25">
        <v>17.647058999999999</v>
      </c>
      <c r="G96" s="25">
        <v>2.941176</v>
      </c>
      <c r="H96" s="25">
        <v>0</v>
      </c>
      <c r="I96" s="25">
        <v>44.117646999999998</v>
      </c>
      <c r="J96" s="25">
        <v>20.588235000000001</v>
      </c>
    </row>
    <row r="97" spans="1:10">
      <c r="A97" s="23" t="s">
        <v>200</v>
      </c>
      <c r="B97" s="24">
        <v>1248</v>
      </c>
      <c r="C97" s="25">
        <v>16.266026</v>
      </c>
      <c r="D97" s="25">
        <v>22.676282</v>
      </c>
      <c r="E97" s="25">
        <v>44.230769000000002</v>
      </c>
      <c r="F97" s="25">
        <v>14.022436000000001</v>
      </c>
      <c r="G97" s="25">
        <v>1.5224359999999999</v>
      </c>
      <c r="H97" s="25">
        <v>1.2820510000000001</v>
      </c>
      <c r="I97" s="25">
        <v>38.942307999999997</v>
      </c>
      <c r="J97" s="25">
        <v>15.544872</v>
      </c>
    </row>
    <row r="98" spans="1:10">
      <c r="A98" s="23" t="s">
        <v>201</v>
      </c>
      <c r="B98" s="24">
        <v>725</v>
      </c>
      <c r="C98" s="25">
        <v>8</v>
      </c>
      <c r="D98" s="25">
        <v>16</v>
      </c>
      <c r="E98" s="25">
        <v>41.517240999999999</v>
      </c>
      <c r="F98" s="25">
        <v>25.517240999999999</v>
      </c>
      <c r="G98" s="25">
        <v>7.1724139999999998</v>
      </c>
      <c r="H98" s="25">
        <v>1.7931029999999999</v>
      </c>
      <c r="I98" s="25">
        <v>24</v>
      </c>
      <c r="J98" s="25">
        <v>32.689655000000002</v>
      </c>
    </row>
    <row r="99" spans="1:10">
      <c r="A99" s="23" t="s">
        <v>202</v>
      </c>
      <c r="B99" s="24">
        <v>550</v>
      </c>
      <c r="C99" s="25">
        <v>15.818182</v>
      </c>
      <c r="D99" s="25">
        <v>18.363636</v>
      </c>
      <c r="E99" s="25">
        <v>40.181818</v>
      </c>
      <c r="F99" s="25">
        <v>20.363636</v>
      </c>
      <c r="G99" s="25">
        <v>2.7272729999999998</v>
      </c>
      <c r="H99" s="25">
        <v>2.545455</v>
      </c>
      <c r="I99" s="25">
        <v>34.181818</v>
      </c>
      <c r="J99" s="25">
        <v>23.090909</v>
      </c>
    </row>
    <row r="100" spans="1:10">
      <c r="A100" s="23" t="s">
        <v>203</v>
      </c>
      <c r="B100" s="24">
        <v>563</v>
      </c>
      <c r="C100" s="25">
        <v>20.426288</v>
      </c>
      <c r="D100" s="25">
        <v>22.202487000000001</v>
      </c>
      <c r="E100" s="25">
        <v>39.431615999999998</v>
      </c>
      <c r="F100" s="25">
        <v>14.031972</v>
      </c>
      <c r="G100" s="25">
        <v>1.953819</v>
      </c>
      <c r="H100" s="25">
        <v>1.953819</v>
      </c>
      <c r="I100" s="25">
        <v>42.628774</v>
      </c>
      <c r="J100" s="25">
        <v>15.98579</v>
      </c>
    </row>
    <row r="101" spans="1:10">
      <c r="A101" s="23" t="s">
        <v>204</v>
      </c>
      <c r="B101" s="24">
        <v>319</v>
      </c>
      <c r="C101" s="25">
        <v>11.912226</v>
      </c>
      <c r="D101" s="25">
        <v>14.733542</v>
      </c>
      <c r="E101" s="25">
        <v>36.363636</v>
      </c>
      <c r="F101" s="25">
        <v>26.959247999999999</v>
      </c>
      <c r="G101" s="25">
        <v>7.5235110000000001</v>
      </c>
      <c r="H101" s="25">
        <v>2.5078369999999999</v>
      </c>
      <c r="I101" s="25">
        <v>26.645768</v>
      </c>
      <c r="J101" s="25">
        <v>34.482759000000001</v>
      </c>
    </row>
    <row r="102" spans="1:10">
      <c r="A102" s="23" t="s">
        <v>205</v>
      </c>
      <c r="B102" s="24">
        <v>6</v>
      </c>
      <c r="C102" s="25">
        <v>16.666667</v>
      </c>
      <c r="D102" s="25">
        <v>0</v>
      </c>
      <c r="E102" s="25">
        <v>33.333333000000003</v>
      </c>
      <c r="F102" s="25">
        <v>50</v>
      </c>
      <c r="G102" s="25">
        <v>0</v>
      </c>
      <c r="H102" s="25">
        <v>0</v>
      </c>
      <c r="I102" s="25">
        <v>16.666667</v>
      </c>
      <c r="J102" s="25">
        <v>50</v>
      </c>
    </row>
    <row r="103" spans="1:10">
      <c r="A103" s="23" t="s">
        <v>206</v>
      </c>
      <c r="B103" s="24">
        <v>42</v>
      </c>
      <c r="C103" s="25">
        <v>0</v>
      </c>
      <c r="D103" s="25">
        <v>4.7619049999999996</v>
      </c>
      <c r="E103" s="25">
        <v>26.190476</v>
      </c>
      <c r="F103" s="25">
        <v>28.571428999999998</v>
      </c>
      <c r="G103" s="25">
        <v>38.095238000000002</v>
      </c>
      <c r="H103" s="25">
        <v>2.3809520000000002</v>
      </c>
      <c r="I103" s="25">
        <v>4.7619049999999996</v>
      </c>
      <c r="J103" s="25">
        <v>66.666667000000004</v>
      </c>
    </row>
    <row r="104" spans="1:10">
      <c r="A104" s="23" t="s">
        <v>152</v>
      </c>
      <c r="B104" s="24">
        <v>39</v>
      </c>
      <c r="C104" s="25">
        <v>7.6923079999999997</v>
      </c>
      <c r="D104" s="25">
        <v>12.820513</v>
      </c>
      <c r="E104" s="25">
        <v>20.512820999999999</v>
      </c>
      <c r="F104" s="25">
        <v>30.769231000000001</v>
      </c>
      <c r="G104" s="25">
        <v>23.076923000000001</v>
      </c>
      <c r="H104" s="25">
        <v>5.1282050000000003</v>
      </c>
      <c r="I104" s="25">
        <v>20.512820999999999</v>
      </c>
      <c r="J104" s="25">
        <v>53.846153999999999</v>
      </c>
    </row>
    <row r="105" spans="1:10">
      <c r="A105" s="23" t="s">
        <v>128</v>
      </c>
      <c r="B105" s="24">
        <v>193</v>
      </c>
      <c r="C105" s="25">
        <v>15.544041</v>
      </c>
      <c r="D105" s="25">
        <v>11.917097999999999</v>
      </c>
      <c r="E105" s="25">
        <v>40.932642000000001</v>
      </c>
      <c r="F105" s="25">
        <v>20.725389</v>
      </c>
      <c r="G105" s="25">
        <v>7.7720209999999996</v>
      </c>
      <c r="H105" s="25">
        <v>3.1088079999999998</v>
      </c>
      <c r="I105" s="25">
        <v>27.46114</v>
      </c>
      <c r="J105" s="25">
        <v>28.497409000000001</v>
      </c>
    </row>
    <row r="106" spans="1:10">
      <c r="A106" s="8" t="s">
        <v>207</v>
      </c>
      <c r="B106" s="8"/>
      <c r="C106" s="8"/>
      <c r="D106" s="8"/>
      <c r="E106" s="8"/>
      <c r="F106" s="8"/>
      <c r="G106" s="8"/>
      <c r="H106" s="8"/>
      <c r="I106" s="8"/>
      <c r="J106" s="8"/>
    </row>
    <row r="107" spans="1:10">
      <c r="A107" s="23" t="s">
        <v>208</v>
      </c>
      <c r="B107" s="24">
        <v>1480</v>
      </c>
      <c r="C107" s="25">
        <v>12.027027</v>
      </c>
      <c r="D107" s="25">
        <v>18.581081000000001</v>
      </c>
      <c r="E107" s="25">
        <v>42.5</v>
      </c>
      <c r="F107" s="25">
        <v>20</v>
      </c>
      <c r="G107" s="25">
        <v>5.6756760000000002</v>
      </c>
      <c r="H107" s="25">
        <v>1.216216</v>
      </c>
      <c r="I107" s="25">
        <v>30.608108000000001</v>
      </c>
      <c r="J107" s="25">
        <v>25.675675999999999</v>
      </c>
    </row>
    <row r="108" spans="1:10">
      <c r="A108" s="23" t="s">
        <v>209</v>
      </c>
      <c r="B108" s="24">
        <v>1280</v>
      </c>
      <c r="C108" s="25">
        <v>11.5625</v>
      </c>
      <c r="D108" s="25">
        <v>17.109375</v>
      </c>
      <c r="E108" s="25">
        <v>44.0625</v>
      </c>
      <c r="F108" s="25">
        <v>20.3125</v>
      </c>
      <c r="G108" s="25">
        <v>5.3125</v>
      </c>
      <c r="H108" s="25">
        <v>1.640625</v>
      </c>
      <c r="I108" s="25">
        <v>28.671875</v>
      </c>
      <c r="J108" s="25">
        <v>25.625</v>
      </c>
    </row>
    <row r="109" spans="1:10">
      <c r="A109" s="23" t="s">
        <v>210</v>
      </c>
      <c r="B109" s="24">
        <v>1167</v>
      </c>
      <c r="C109" s="25">
        <v>10.796915</v>
      </c>
      <c r="D109" s="25">
        <v>16.281063</v>
      </c>
      <c r="E109" s="25">
        <v>44.130248999999999</v>
      </c>
      <c r="F109" s="25">
        <v>21.67952</v>
      </c>
      <c r="G109" s="25">
        <v>5.2270779999999997</v>
      </c>
      <c r="H109" s="25">
        <v>1.885176</v>
      </c>
      <c r="I109" s="25">
        <v>27.077978000000002</v>
      </c>
      <c r="J109" s="25">
        <v>26.906597999999999</v>
      </c>
    </row>
    <row r="110" spans="1:10">
      <c r="A110" s="23" t="s">
        <v>211</v>
      </c>
      <c r="B110" s="24">
        <v>715</v>
      </c>
      <c r="C110" s="25">
        <v>13.426572999999999</v>
      </c>
      <c r="D110" s="25">
        <v>18.181818</v>
      </c>
      <c r="E110" s="25">
        <v>40.559441</v>
      </c>
      <c r="F110" s="25">
        <v>20.699300999999998</v>
      </c>
      <c r="G110" s="25">
        <v>5.5944060000000002</v>
      </c>
      <c r="H110" s="25">
        <v>1.538462</v>
      </c>
      <c r="I110" s="25">
        <v>31.608391999999998</v>
      </c>
      <c r="J110" s="25">
        <v>26.293706</v>
      </c>
    </row>
    <row r="111" spans="1:10">
      <c r="A111" s="23" t="s">
        <v>212</v>
      </c>
      <c r="B111" s="24">
        <v>387</v>
      </c>
      <c r="C111" s="25">
        <v>18.087855000000001</v>
      </c>
      <c r="D111" s="25">
        <v>21.963823999999999</v>
      </c>
      <c r="E111" s="25">
        <v>39.793281999999998</v>
      </c>
      <c r="F111" s="25">
        <v>15.503876</v>
      </c>
      <c r="G111" s="25">
        <v>2.8423769999999999</v>
      </c>
      <c r="H111" s="25">
        <v>1.808786</v>
      </c>
      <c r="I111" s="25">
        <v>40.051679999999998</v>
      </c>
      <c r="J111" s="25">
        <v>18.346253000000001</v>
      </c>
    </row>
    <row r="112" spans="1:10">
      <c r="A112" s="23" t="s">
        <v>213</v>
      </c>
      <c r="B112" s="24">
        <v>404</v>
      </c>
      <c r="C112" s="25">
        <v>11.386139</v>
      </c>
      <c r="D112" s="25">
        <v>15.346534999999999</v>
      </c>
      <c r="E112" s="25">
        <v>37.128712999999998</v>
      </c>
      <c r="F112" s="25">
        <v>25.990099000000001</v>
      </c>
      <c r="G112" s="25">
        <v>7.1782180000000002</v>
      </c>
      <c r="H112" s="25">
        <v>2.970297</v>
      </c>
      <c r="I112" s="25">
        <v>26.732672999999998</v>
      </c>
      <c r="J112" s="25">
        <v>33.168317000000002</v>
      </c>
    </row>
    <row r="113" spans="1:10">
      <c r="A113" s="23" t="s">
        <v>214</v>
      </c>
      <c r="B113" s="24">
        <v>595</v>
      </c>
      <c r="C113" s="25">
        <v>13.613445</v>
      </c>
      <c r="D113" s="25">
        <v>19.495798000000001</v>
      </c>
      <c r="E113" s="25">
        <v>43.865546000000002</v>
      </c>
      <c r="F113" s="25">
        <v>17.983193</v>
      </c>
      <c r="G113" s="25">
        <v>3.5294120000000002</v>
      </c>
      <c r="H113" s="25">
        <v>1.512605</v>
      </c>
      <c r="I113" s="25">
        <v>33.109243999999997</v>
      </c>
      <c r="J113" s="25">
        <v>21.512605000000001</v>
      </c>
    </row>
    <row r="114" spans="1:10">
      <c r="A114" s="23" t="s">
        <v>215</v>
      </c>
      <c r="B114" s="24">
        <v>215</v>
      </c>
      <c r="C114" s="25">
        <v>15.813953</v>
      </c>
      <c r="D114" s="25">
        <v>17.674419</v>
      </c>
      <c r="E114" s="25">
        <v>36.279069999999997</v>
      </c>
      <c r="F114" s="25">
        <v>21.860465000000001</v>
      </c>
      <c r="G114" s="25">
        <v>5.5813949999999997</v>
      </c>
      <c r="H114" s="25">
        <v>2.7906979999999999</v>
      </c>
      <c r="I114" s="25">
        <v>33.488371999999998</v>
      </c>
      <c r="J114" s="25">
        <v>27.441859999999998</v>
      </c>
    </row>
    <row r="115" spans="1:10">
      <c r="A115" s="23" t="s">
        <v>216</v>
      </c>
      <c r="B115" s="24">
        <v>248</v>
      </c>
      <c r="C115" s="25">
        <v>11.290323000000001</v>
      </c>
      <c r="D115" s="25">
        <v>20.161290000000001</v>
      </c>
      <c r="E115" s="25">
        <v>35.887096999999997</v>
      </c>
      <c r="F115" s="25">
        <v>23.790323000000001</v>
      </c>
      <c r="G115" s="25">
        <v>6.8548390000000001</v>
      </c>
      <c r="H115" s="25">
        <v>2.0161289999999998</v>
      </c>
      <c r="I115" s="25">
        <v>31.451612999999998</v>
      </c>
      <c r="J115" s="25">
        <v>30.645161000000002</v>
      </c>
    </row>
    <row r="116" spans="1:10">
      <c r="A116" s="23" t="s">
        <v>217</v>
      </c>
      <c r="B116" s="24">
        <v>255</v>
      </c>
      <c r="C116" s="25">
        <v>18.431373000000001</v>
      </c>
      <c r="D116" s="25">
        <v>24.313725000000002</v>
      </c>
      <c r="E116" s="25">
        <v>34.117646999999998</v>
      </c>
      <c r="F116" s="25">
        <v>17.647058999999999</v>
      </c>
      <c r="G116" s="25">
        <v>4.3137249999999998</v>
      </c>
      <c r="H116" s="25">
        <v>1.176471</v>
      </c>
      <c r="I116" s="25">
        <v>42.745097999999999</v>
      </c>
      <c r="J116" s="25">
        <v>21.960784</v>
      </c>
    </row>
    <row r="117" spans="1:10">
      <c r="A117" s="23" t="s">
        <v>218</v>
      </c>
      <c r="B117" s="24">
        <v>291</v>
      </c>
      <c r="C117" s="25">
        <v>20.618556999999999</v>
      </c>
      <c r="D117" s="25">
        <v>25.429552999999999</v>
      </c>
      <c r="E117" s="25">
        <v>37.457045000000001</v>
      </c>
      <c r="F117" s="25">
        <v>13.402062000000001</v>
      </c>
      <c r="G117" s="25">
        <v>1.718213</v>
      </c>
      <c r="H117" s="25">
        <v>1.3745700000000001</v>
      </c>
      <c r="I117" s="25">
        <v>46.048110000000001</v>
      </c>
      <c r="J117" s="25">
        <v>15.120274999999999</v>
      </c>
    </row>
    <row r="118" spans="1:10">
      <c r="A118" s="23" t="s">
        <v>219</v>
      </c>
      <c r="B118" s="24">
        <v>338</v>
      </c>
      <c r="C118" s="25">
        <v>21.005917</v>
      </c>
      <c r="D118" s="25">
        <v>23.372781</v>
      </c>
      <c r="E118" s="25">
        <v>37.278106999999999</v>
      </c>
      <c r="F118" s="25">
        <v>14.201183</v>
      </c>
      <c r="G118" s="25">
        <v>3.2544379999999999</v>
      </c>
      <c r="H118" s="25">
        <v>0.88757399999999997</v>
      </c>
      <c r="I118" s="25">
        <v>44.378698</v>
      </c>
      <c r="J118" s="25">
        <v>17.455621000000001</v>
      </c>
    </row>
    <row r="119" spans="1:10">
      <c r="A119" s="23" t="s">
        <v>220</v>
      </c>
      <c r="B119" s="24">
        <v>812</v>
      </c>
      <c r="C119" s="25">
        <v>16.502462999999999</v>
      </c>
      <c r="D119" s="25">
        <v>19.827586</v>
      </c>
      <c r="E119" s="25">
        <v>42.857143000000001</v>
      </c>
      <c r="F119" s="25">
        <v>16.009851999999999</v>
      </c>
      <c r="G119" s="25">
        <v>2.5862069999999999</v>
      </c>
      <c r="H119" s="25">
        <v>2.2167490000000001</v>
      </c>
      <c r="I119" s="25">
        <v>36.330049000000002</v>
      </c>
      <c r="J119" s="25">
        <v>18.596059</v>
      </c>
    </row>
    <row r="120" spans="1:10">
      <c r="A120" s="23" t="s">
        <v>221</v>
      </c>
      <c r="B120" s="24">
        <v>816</v>
      </c>
      <c r="C120" s="25">
        <v>14.338234999999999</v>
      </c>
      <c r="D120" s="25">
        <v>20.710784</v>
      </c>
      <c r="E120" s="25">
        <v>41.911765000000003</v>
      </c>
      <c r="F120" s="25">
        <v>17.769608000000002</v>
      </c>
      <c r="G120" s="25">
        <v>3.553922</v>
      </c>
      <c r="H120" s="25">
        <v>1.715686</v>
      </c>
      <c r="I120" s="25">
        <v>35.049019999999999</v>
      </c>
      <c r="J120" s="25">
        <v>21.323529000000001</v>
      </c>
    </row>
    <row r="121" spans="1:10">
      <c r="A121" s="23" t="s">
        <v>152</v>
      </c>
      <c r="B121" s="24">
        <v>69</v>
      </c>
      <c r="C121" s="25">
        <v>18.840579999999999</v>
      </c>
      <c r="D121" s="25">
        <v>13.043478</v>
      </c>
      <c r="E121" s="25">
        <v>34.782609000000001</v>
      </c>
      <c r="F121" s="25">
        <v>21.739129999999999</v>
      </c>
      <c r="G121" s="25">
        <v>10.144928</v>
      </c>
      <c r="H121" s="25">
        <v>1.4492750000000001</v>
      </c>
      <c r="I121" s="25">
        <v>31.884058</v>
      </c>
      <c r="J121" s="25">
        <v>31.884058</v>
      </c>
    </row>
    <row r="122" spans="1:10">
      <c r="A122" s="23" t="s">
        <v>222</v>
      </c>
      <c r="B122" s="24">
        <v>246</v>
      </c>
      <c r="C122" s="25">
        <v>17.886178999999998</v>
      </c>
      <c r="D122" s="25">
        <v>16.666667</v>
      </c>
      <c r="E122" s="25">
        <v>43.495935000000003</v>
      </c>
      <c r="F122" s="25">
        <v>18.699186999999998</v>
      </c>
      <c r="G122" s="25">
        <v>3.252033</v>
      </c>
      <c r="H122" s="25">
        <v>0</v>
      </c>
      <c r="I122" s="25">
        <v>34.552846000000002</v>
      </c>
      <c r="J122" s="25">
        <v>21.951219999999999</v>
      </c>
    </row>
    <row r="123" spans="1:10">
      <c r="A123" s="26" t="s">
        <v>128</v>
      </c>
      <c r="B123" s="27">
        <v>47</v>
      </c>
      <c r="C123" s="29">
        <v>14.893617000000001</v>
      </c>
      <c r="D123" s="29">
        <v>19.148935999999999</v>
      </c>
      <c r="E123" s="29">
        <v>31.914894</v>
      </c>
      <c r="F123" s="29">
        <v>25.531915000000001</v>
      </c>
      <c r="G123" s="29">
        <v>4.2553190000000001</v>
      </c>
      <c r="H123" s="29">
        <v>4.2553190000000001</v>
      </c>
      <c r="I123" s="29">
        <v>34.042552999999998</v>
      </c>
      <c r="J123" s="29">
        <v>29.787234000000002</v>
      </c>
    </row>
  </sheetData>
  <phoneticPr fontId="2"/>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3B309-C329-449F-A542-6F7595E2E00F}">
  <sheetPr codeName="Sheet62"/>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HYPERLINK("#'目次'!B17","[11]")</f>
        <v>[11]</v>
      </c>
      <c r="B2" s="28" t="s">
        <v>565</v>
      </c>
    </row>
    <row r="3" spans="1:6">
      <c r="A3" s="6" t="s">
        <v>114</v>
      </c>
      <c r="B3" s="7" t="s">
        <v>314</v>
      </c>
    </row>
    <row r="4" spans="1:6">
      <c r="A4" s="6" t="s">
        <v>114</v>
      </c>
      <c r="B4" s="7" t="s">
        <v>315</v>
      </c>
    </row>
    <row r="5" spans="1:6" s="21" customFormat="1" ht="24">
      <c r="A5" s="19" t="s">
        <v>114</v>
      </c>
      <c r="B5" s="20" t="s">
        <v>118</v>
      </c>
      <c r="C5" s="20" t="s">
        <v>287</v>
      </c>
      <c r="D5" s="20" t="s">
        <v>316</v>
      </c>
      <c r="E5" s="20" t="s">
        <v>317</v>
      </c>
      <c r="F5" s="20" t="s">
        <v>128</v>
      </c>
    </row>
    <row r="6" spans="1:6">
      <c r="A6" s="22" t="s">
        <v>121</v>
      </c>
      <c r="B6" s="9">
        <v>2677</v>
      </c>
      <c r="C6" s="14">
        <v>55.360478000000001</v>
      </c>
      <c r="D6" s="14">
        <v>21.031005</v>
      </c>
      <c r="E6" s="14">
        <v>20.508030999999999</v>
      </c>
      <c r="F6" s="14">
        <v>3.1004860000000001</v>
      </c>
    </row>
    <row r="7" spans="1:6">
      <c r="A7" s="8" t="s">
        <v>122</v>
      </c>
      <c r="B7" s="8"/>
      <c r="C7" s="8"/>
      <c r="D7" s="8"/>
      <c r="E7" s="8"/>
      <c r="F7" s="8"/>
    </row>
    <row r="8" spans="1:6">
      <c r="A8" s="23" t="s">
        <v>123</v>
      </c>
      <c r="B8" s="24">
        <v>380</v>
      </c>
      <c r="C8" s="25">
        <v>81.052632000000003</v>
      </c>
      <c r="D8" s="25">
        <v>15</v>
      </c>
      <c r="E8" s="25">
        <v>2.6315789999999999</v>
      </c>
      <c r="F8" s="25">
        <v>1.3157890000000001</v>
      </c>
    </row>
    <row r="9" spans="1:6">
      <c r="A9" s="23" t="s">
        <v>124</v>
      </c>
      <c r="B9" s="24">
        <v>489</v>
      </c>
      <c r="C9" s="25">
        <v>71.370142999999999</v>
      </c>
      <c r="D9" s="25">
        <v>20.245398999999999</v>
      </c>
      <c r="E9" s="25">
        <v>5.9304699999999997</v>
      </c>
      <c r="F9" s="25">
        <v>2.4539879999999998</v>
      </c>
    </row>
    <row r="10" spans="1:6">
      <c r="A10" s="23" t="s">
        <v>125</v>
      </c>
      <c r="B10" s="24">
        <v>1114</v>
      </c>
      <c r="C10" s="25">
        <v>56.912028999999997</v>
      </c>
      <c r="D10" s="25">
        <v>23.788150999999999</v>
      </c>
      <c r="E10" s="25">
        <v>17.235188999999998</v>
      </c>
      <c r="F10" s="25">
        <v>2.064632</v>
      </c>
    </row>
    <row r="11" spans="1:6">
      <c r="A11" s="23" t="s">
        <v>126</v>
      </c>
      <c r="B11" s="24">
        <v>521</v>
      </c>
      <c r="C11" s="25">
        <v>31.477927000000001</v>
      </c>
      <c r="D11" s="25">
        <v>23.800384000000001</v>
      </c>
      <c r="E11" s="25">
        <v>42.226488000000003</v>
      </c>
      <c r="F11" s="25">
        <v>2.4952019999999999</v>
      </c>
    </row>
    <row r="12" spans="1:6">
      <c r="A12" s="23" t="s">
        <v>127</v>
      </c>
      <c r="B12" s="24">
        <v>129</v>
      </c>
      <c r="C12" s="25">
        <v>17.054264</v>
      </c>
      <c r="D12" s="25">
        <v>11.627907</v>
      </c>
      <c r="E12" s="25">
        <v>70.542636000000002</v>
      </c>
      <c r="F12" s="25">
        <v>0.77519400000000005</v>
      </c>
    </row>
    <row r="13" spans="1:6">
      <c r="A13" s="23" t="s">
        <v>128</v>
      </c>
      <c r="B13" s="24">
        <v>44</v>
      </c>
      <c r="C13" s="25">
        <v>11.363636</v>
      </c>
      <c r="D13" s="25">
        <v>6.8181820000000002</v>
      </c>
      <c r="E13" s="25">
        <v>15.909091</v>
      </c>
      <c r="F13" s="25">
        <v>65.909091000000004</v>
      </c>
    </row>
    <row r="14" spans="1:6">
      <c r="A14" s="8" t="s">
        <v>129</v>
      </c>
      <c r="B14" s="8"/>
      <c r="C14" s="8"/>
      <c r="D14" s="8"/>
      <c r="E14" s="8"/>
      <c r="F14" s="8"/>
    </row>
    <row r="15" spans="1:6">
      <c r="A15" s="23" t="s">
        <v>130</v>
      </c>
      <c r="B15" s="24">
        <v>799</v>
      </c>
      <c r="C15" s="25">
        <v>67.959950000000006</v>
      </c>
      <c r="D15" s="25">
        <v>19.649562</v>
      </c>
      <c r="E15" s="25">
        <v>11.013767</v>
      </c>
      <c r="F15" s="25">
        <v>1.3767210000000001</v>
      </c>
    </row>
    <row r="16" spans="1:6">
      <c r="A16" s="23" t="s">
        <v>131</v>
      </c>
      <c r="B16" s="24">
        <v>1245</v>
      </c>
      <c r="C16" s="25">
        <v>56.385542000000001</v>
      </c>
      <c r="D16" s="25">
        <v>22.650601999999999</v>
      </c>
      <c r="E16" s="25">
        <v>18.795180999999999</v>
      </c>
      <c r="F16" s="25">
        <v>2.1686749999999999</v>
      </c>
    </row>
    <row r="17" spans="1:6">
      <c r="A17" s="23" t="s">
        <v>132</v>
      </c>
      <c r="B17" s="24">
        <v>504</v>
      </c>
      <c r="C17" s="25">
        <v>41.468254000000002</v>
      </c>
      <c r="D17" s="25">
        <v>20.634920999999999</v>
      </c>
      <c r="E17" s="25">
        <v>35.317459999999997</v>
      </c>
      <c r="F17" s="25">
        <v>2.5793650000000001</v>
      </c>
    </row>
    <row r="18" spans="1:6">
      <c r="A18" s="23" t="s">
        <v>133</v>
      </c>
      <c r="B18" s="24">
        <v>82</v>
      </c>
      <c r="C18" s="25">
        <v>25.609756000000001</v>
      </c>
      <c r="D18" s="25">
        <v>23.170732000000001</v>
      </c>
      <c r="E18" s="25">
        <v>51.219512000000002</v>
      </c>
      <c r="F18" s="25">
        <v>0</v>
      </c>
    </row>
    <row r="19" spans="1:6">
      <c r="A19" s="23" t="s">
        <v>128</v>
      </c>
      <c r="B19" s="24">
        <v>47</v>
      </c>
      <c r="C19" s="25">
        <v>14.893617000000001</v>
      </c>
      <c r="D19" s="25">
        <v>2.1276600000000001</v>
      </c>
      <c r="E19" s="25">
        <v>14.893617000000001</v>
      </c>
      <c r="F19" s="25">
        <v>68.085105999999996</v>
      </c>
    </row>
    <row r="20" spans="1:6">
      <c r="A20" s="8" t="s">
        <v>134</v>
      </c>
      <c r="B20" s="8"/>
      <c r="C20" s="8"/>
      <c r="D20" s="8"/>
      <c r="E20" s="8"/>
      <c r="F20" s="8"/>
    </row>
    <row r="21" spans="1:6">
      <c r="A21" s="23" t="s">
        <v>135</v>
      </c>
      <c r="B21" s="24">
        <v>128</v>
      </c>
      <c r="C21" s="25">
        <v>52.34375</v>
      </c>
      <c r="D21" s="25">
        <v>17.96875</v>
      </c>
      <c r="E21" s="25">
        <v>26.5625</v>
      </c>
      <c r="F21" s="25">
        <v>3.125</v>
      </c>
    </row>
    <row r="22" spans="1:6">
      <c r="A22" s="23" t="s">
        <v>136</v>
      </c>
      <c r="B22" s="24">
        <v>138</v>
      </c>
      <c r="C22" s="25">
        <v>54.347825999999998</v>
      </c>
      <c r="D22" s="25">
        <v>22.463768000000002</v>
      </c>
      <c r="E22" s="25">
        <v>20.289854999999999</v>
      </c>
      <c r="F22" s="25">
        <v>2.8985509999999999</v>
      </c>
    </row>
    <row r="23" spans="1:6">
      <c r="A23" s="23" t="s">
        <v>137</v>
      </c>
      <c r="B23" s="24">
        <v>119</v>
      </c>
      <c r="C23" s="25">
        <v>65.546217999999996</v>
      </c>
      <c r="D23" s="25">
        <v>21.008403000000001</v>
      </c>
      <c r="E23" s="25">
        <v>13.445378</v>
      </c>
      <c r="F23" s="25">
        <v>0</v>
      </c>
    </row>
    <row r="24" spans="1:6">
      <c r="A24" s="23" t="s">
        <v>138</v>
      </c>
      <c r="B24" s="24">
        <v>142</v>
      </c>
      <c r="C24" s="25">
        <v>61.971831000000002</v>
      </c>
      <c r="D24" s="25">
        <v>19.718309999999999</v>
      </c>
      <c r="E24" s="25">
        <v>16.197182999999999</v>
      </c>
      <c r="F24" s="25">
        <v>2.112676</v>
      </c>
    </row>
    <row r="25" spans="1:6">
      <c r="A25" s="23" t="s">
        <v>139</v>
      </c>
      <c r="B25" s="24">
        <v>170</v>
      </c>
      <c r="C25" s="25">
        <v>57.058824000000001</v>
      </c>
      <c r="D25" s="25">
        <v>22.352941000000001</v>
      </c>
      <c r="E25" s="25">
        <v>18.823529000000001</v>
      </c>
      <c r="F25" s="25">
        <v>1.7647060000000001</v>
      </c>
    </row>
    <row r="26" spans="1:6">
      <c r="A26" s="23" t="s">
        <v>140</v>
      </c>
      <c r="B26" s="24">
        <v>192</v>
      </c>
      <c r="C26" s="25">
        <v>65.104167000000004</v>
      </c>
      <c r="D26" s="25">
        <v>18.229167</v>
      </c>
      <c r="E26" s="25">
        <v>15.104167</v>
      </c>
      <c r="F26" s="25">
        <v>1.5625</v>
      </c>
    </row>
    <row r="27" spans="1:6">
      <c r="A27" s="23" t="s">
        <v>141</v>
      </c>
      <c r="B27" s="24">
        <v>1405</v>
      </c>
      <c r="C27" s="25">
        <v>53.451957</v>
      </c>
      <c r="D27" s="25">
        <v>21.494662000000002</v>
      </c>
      <c r="E27" s="25">
        <v>23.131672999999999</v>
      </c>
      <c r="F27" s="25">
        <v>1.921708</v>
      </c>
    </row>
    <row r="28" spans="1:6">
      <c r="A28" s="23" t="s">
        <v>142</v>
      </c>
      <c r="B28" s="24">
        <v>343</v>
      </c>
      <c r="C28" s="25">
        <v>57.725948000000002</v>
      </c>
      <c r="D28" s="25">
        <v>23.032070000000001</v>
      </c>
      <c r="E28" s="25">
        <v>17.492711</v>
      </c>
      <c r="F28" s="25">
        <v>1.749271</v>
      </c>
    </row>
    <row r="29" spans="1:6">
      <c r="A29" s="23" t="s">
        <v>128</v>
      </c>
      <c r="B29" s="24">
        <v>40</v>
      </c>
      <c r="C29" s="25">
        <v>7.5</v>
      </c>
      <c r="D29" s="25">
        <v>5</v>
      </c>
      <c r="E29" s="25">
        <v>5</v>
      </c>
      <c r="F29" s="25">
        <v>82.5</v>
      </c>
    </row>
    <row r="30" spans="1:6">
      <c r="A30" s="8" t="s">
        <v>143</v>
      </c>
      <c r="B30" s="8"/>
      <c r="C30" s="8"/>
      <c r="D30" s="8"/>
      <c r="E30" s="8"/>
      <c r="F30" s="8"/>
    </row>
    <row r="31" spans="1:6">
      <c r="A31" s="23" t="s">
        <v>144</v>
      </c>
      <c r="B31" s="24">
        <v>429</v>
      </c>
      <c r="C31" s="25">
        <v>60.139859999999999</v>
      </c>
      <c r="D31" s="25">
        <v>21.445221</v>
      </c>
      <c r="E31" s="25">
        <v>15.617716</v>
      </c>
      <c r="F31" s="25">
        <v>2.7972030000000001</v>
      </c>
    </row>
    <row r="32" spans="1:6">
      <c r="A32" s="23" t="s">
        <v>145</v>
      </c>
      <c r="B32" s="24">
        <v>319</v>
      </c>
      <c r="C32" s="25">
        <v>58.934168999999997</v>
      </c>
      <c r="D32" s="25">
        <v>25.705328999999999</v>
      </c>
      <c r="E32" s="25">
        <v>13.479623999999999</v>
      </c>
      <c r="F32" s="25">
        <v>1.880878</v>
      </c>
    </row>
    <row r="33" spans="1:6">
      <c r="A33" s="23" t="s">
        <v>146</v>
      </c>
      <c r="B33" s="24">
        <v>504</v>
      </c>
      <c r="C33" s="25">
        <v>56.944443999999997</v>
      </c>
      <c r="D33" s="25">
        <v>24.404762000000002</v>
      </c>
      <c r="E33" s="25">
        <v>16.071428999999998</v>
      </c>
      <c r="F33" s="25">
        <v>2.5793650000000001</v>
      </c>
    </row>
    <row r="34" spans="1:6">
      <c r="A34" s="23" t="s">
        <v>147</v>
      </c>
      <c r="B34" s="24">
        <v>143</v>
      </c>
      <c r="C34" s="25">
        <v>50.349649999999997</v>
      </c>
      <c r="D34" s="25">
        <v>23.076923000000001</v>
      </c>
      <c r="E34" s="25">
        <v>18.181818</v>
      </c>
      <c r="F34" s="25">
        <v>8.3916079999999997</v>
      </c>
    </row>
    <row r="35" spans="1:6">
      <c r="A35" s="23" t="s">
        <v>148</v>
      </c>
      <c r="B35" s="24">
        <v>168</v>
      </c>
      <c r="C35" s="25">
        <v>49.404761999999998</v>
      </c>
      <c r="D35" s="25">
        <v>25</v>
      </c>
      <c r="E35" s="25">
        <v>22.023810000000001</v>
      </c>
      <c r="F35" s="25">
        <v>3.5714290000000002</v>
      </c>
    </row>
    <row r="36" spans="1:6">
      <c r="A36" s="23" t="s">
        <v>149</v>
      </c>
      <c r="B36" s="24">
        <v>1270</v>
      </c>
      <c r="C36" s="25">
        <v>55.511811000000002</v>
      </c>
      <c r="D36" s="25">
        <v>23.307086999999999</v>
      </c>
      <c r="E36" s="25">
        <v>18.740157</v>
      </c>
      <c r="F36" s="25">
        <v>2.4409450000000001</v>
      </c>
    </row>
    <row r="37" spans="1:6">
      <c r="A37" s="23" t="s">
        <v>150</v>
      </c>
      <c r="B37" s="24">
        <v>1642</v>
      </c>
      <c r="C37" s="25">
        <v>57.490864999999999</v>
      </c>
      <c r="D37" s="25">
        <v>22.959804999999999</v>
      </c>
      <c r="E37" s="25">
        <v>17.478684999999999</v>
      </c>
      <c r="F37" s="25">
        <v>2.070646</v>
      </c>
    </row>
    <row r="38" spans="1:6">
      <c r="A38" s="23" t="s">
        <v>151</v>
      </c>
      <c r="B38" s="24">
        <v>2266</v>
      </c>
      <c r="C38" s="25">
        <v>57.237423</v>
      </c>
      <c r="D38" s="25">
        <v>22.418358000000001</v>
      </c>
      <c r="E38" s="25">
        <v>18.446601999999999</v>
      </c>
      <c r="F38" s="25">
        <v>1.8976170000000001</v>
      </c>
    </row>
    <row r="39" spans="1:6">
      <c r="A39" s="23" t="s">
        <v>152</v>
      </c>
      <c r="B39" s="24">
        <v>121</v>
      </c>
      <c r="C39" s="25">
        <v>36.363636</v>
      </c>
      <c r="D39" s="25">
        <v>18.181818</v>
      </c>
      <c r="E39" s="25">
        <v>43.801653000000002</v>
      </c>
      <c r="F39" s="25">
        <v>1.6528929999999999</v>
      </c>
    </row>
    <row r="40" spans="1:6">
      <c r="A40" s="23" t="s">
        <v>128</v>
      </c>
      <c r="B40" s="24">
        <v>46</v>
      </c>
      <c r="C40" s="25">
        <v>4.3478260000000004</v>
      </c>
      <c r="D40" s="25">
        <v>0</v>
      </c>
      <c r="E40" s="25">
        <v>30.434782999999999</v>
      </c>
      <c r="F40" s="25">
        <v>65.217391000000006</v>
      </c>
    </row>
    <row r="41" spans="1:6">
      <c r="A41" s="8" t="s">
        <v>153</v>
      </c>
      <c r="B41" s="8"/>
      <c r="C41" s="8"/>
      <c r="D41" s="8"/>
      <c r="E41" s="8"/>
      <c r="F41" s="8"/>
    </row>
    <row r="42" spans="1:6">
      <c r="A42" s="23" t="s">
        <v>154</v>
      </c>
      <c r="B42" s="24">
        <v>1344</v>
      </c>
      <c r="C42" s="25">
        <v>55.803570999999998</v>
      </c>
      <c r="D42" s="25">
        <v>23.809524</v>
      </c>
      <c r="E42" s="25">
        <v>18.303571000000002</v>
      </c>
      <c r="F42" s="25">
        <v>2.0833330000000001</v>
      </c>
    </row>
    <row r="43" spans="1:6">
      <c r="A43" s="23" t="s">
        <v>155</v>
      </c>
      <c r="B43" s="24">
        <v>1107</v>
      </c>
      <c r="C43" s="25">
        <v>49.864499000000002</v>
      </c>
      <c r="D43" s="25">
        <v>24.480578000000001</v>
      </c>
      <c r="E43" s="25">
        <v>24.570912</v>
      </c>
      <c r="F43" s="25">
        <v>1.0840110000000001</v>
      </c>
    </row>
    <row r="44" spans="1:6">
      <c r="A44" s="23" t="s">
        <v>156</v>
      </c>
      <c r="B44" s="24">
        <v>1006</v>
      </c>
      <c r="C44" s="25">
        <v>51.292247000000003</v>
      </c>
      <c r="D44" s="25">
        <v>22.166998</v>
      </c>
      <c r="E44" s="25">
        <v>25.149104999999999</v>
      </c>
      <c r="F44" s="25">
        <v>1.3916500000000001</v>
      </c>
    </row>
    <row r="45" spans="1:6">
      <c r="A45" s="23" t="s">
        <v>157</v>
      </c>
      <c r="B45" s="24">
        <v>541</v>
      </c>
      <c r="C45" s="25">
        <v>51.756006999999997</v>
      </c>
      <c r="D45" s="25">
        <v>21.441773999999999</v>
      </c>
      <c r="E45" s="25">
        <v>26.247689000000001</v>
      </c>
      <c r="F45" s="25">
        <v>0.55452900000000005</v>
      </c>
    </row>
    <row r="46" spans="1:6">
      <c r="A46" s="23" t="s">
        <v>158</v>
      </c>
      <c r="B46" s="24">
        <v>1510</v>
      </c>
      <c r="C46" s="25">
        <v>54.768211999999998</v>
      </c>
      <c r="D46" s="25">
        <v>22.18543</v>
      </c>
      <c r="E46" s="25">
        <v>21.788079</v>
      </c>
      <c r="F46" s="25">
        <v>1.258278</v>
      </c>
    </row>
    <row r="47" spans="1:6">
      <c r="A47" s="23" t="s">
        <v>159</v>
      </c>
      <c r="B47" s="24">
        <v>1011</v>
      </c>
      <c r="C47" s="25">
        <v>60.731949</v>
      </c>
      <c r="D47" s="25">
        <v>20.178042000000001</v>
      </c>
      <c r="E47" s="25">
        <v>18.10089</v>
      </c>
      <c r="F47" s="25">
        <v>0.98912</v>
      </c>
    </row>
    <row r="48" spans="1:6">
      <c r="A48" s="23" t="s">
        <v>160</v>
      </c>
      <c r="B48" s="24">
        <v>1234</v>
      </c>
      <c r="C48" s="25">
        <v>56.645057000000001</v>
      </c>
      <c r="D48" s="25">
        <v>23.500810000000001</v>
      </c>
      <c r="E48" s="25">
        <v>18.638573999999998</v>
      </c>
      <c r="F48" s="25">
        <v>1.2155590000000001</v>
      </c>
    </row>
    <row r="49" spans="1:6">
      <c r="A49" s="23" t="s">
        <v>161</v>
      </c>
      <c r="B49" s="24">
        <v>443</v>
      </c>
      <c r="C49" s="25">
        <v>57.562077000000002</v>
      </c>
      <c r="D49" s="25">
        <v>21.670428999999999</v>
      </c>
      <c r="E49" s="25">
        <v>19.187359000000001</v>
      </c>
      <c r="F49" s="25">
        <v>1.5801350000000001</v>
      </c>
    </row>
    <row r="50" spans="1:6">
      <c r="A50" s="23" t="s">
        <v>162</v>
      </c>
      <c r="B50" s="24">
        <v>1237</v>
      </c>
      <c r="C50" s="25">
        <v>59.498787</v>
      </c>
      <c r="D50" s="25">
        <v>23.848019000000001</v>
      </c>
      <c r="E50" s="25">
        <v>15.521423</v>
      </c>
      <c r="F50" s="25">
        <v>1.1317699999999999</v>
      </c>
    </row>
    <row r="51" spans="1:6">
      <c r="A51" s="23" t="s">
        <v>152</v>
      </c>
      <c r="B51" s="24">
        <v>81</v>
      </c>
      <c r="C51" s="25">
        <v>51.851852000000001</v>
      </c>
      <c r="D51" s="25">
        <v>25.925926</v>
      </c>
      <c r="E51" s="25">
        <v>19.753086</v>
      </c>
      <c r="F51" s="25">
        <v>2.4691360000000002</v>
      </c>
    </row>
    <row r="52" spans="1:6">
      <c r="A52" s="23" t="s">
        <v>163</v>
      </c>
      <c r="B52" s="24">
        <v>67</v>
      </c>
      <c r="C52" s="25">
        <v>67.164179000000004</v>
      </c>
      <c r="D52" s="25">
        <v>13.432836</v>
      </c>
      <c r="E52" s="25">
        <v>16.417909999999999</v>
      </c>
      <c r="F52" s="25">
        <v>2.9850750000000001</v>
      </c>
    </row>
    <row r="53" spans="1:6">
      <c r="A53" s="23" t="s">
        <v>128</v>
      </c>
      <c r="B53" s="24">
        <v>52</v>
      </c>
      <c r="C53" s="25">
        <v>15.384615</v>
      </c>
      <c r="D53" s="25">
        <v>1.9230769999999999</v>
      </c>
      <c r="E53" s="25">
        <v>19.230768999999999</v>
      </c>
      <c r="F53" s="25">
        <v>63.461537999999997</v>
      </c>
    </row>
    <row r="54" spans="1:6">
      <c r="A54" s="8" t="s">
        <v>164</v>
      </c>
      <c r="B54" s="8"/>
      <c r="C54" s="8"/>
      <c r="D54" s="8"/>
      <c r="E54" s="8"/>
      <c r="F54" s="8"/>
    </row>
    <row r="55" spans="1:6">
      <c r="A55" s="23" t="s">
        <v>165</v>
      </c>
      <c r="B55" s="24">
        <v>209</v>
      </c>
      <c r="C55" s="25">
        <v>65.071770000000001</v>
      </c>
      <c r="D55" s="25">
        <v>22.009568999999999</v>
      </c>
      <c r="E55" s="25">
        <v>11.483254000000001</v>
      </c>
      <c r="F55" s="25">
        <v>1.4354070000000001</v>
      </c>
    </row>
    <row r="56" spans="1:6">
      <c r="A56" s="23" t="s">
        <v>166</v>
      </c>
      <c r="B56" s="24">
        <v>1043</v>
      </c>
      <c r="C56" s="25">
        <v>62.511985000000003</v>
      </c>
      <c r="D56" s="25">
        <v>20.517737</v>
      </c>
      <c r="E56" s="25">
        <v>13.422819</v>
      </c>
      <c r="F56" s="25">
        <v>3.5474589999999999</v>
      </c>
    </row>
    <row r="57" spans="1:6">
      <c r="A57" s="23" t="s">
        <v>167</v>
      </c>
      <c r="B57" s="24">
        <v>963</v>
      </c>
      <c r="C57" s="25">
        <v>52.440291000000002</v>
      </c>
      <c r="D57" s="25">
        <v>22.326063999999999</v>
      </c>
      <c r="E57" s="25">
        <v>22.118379999999998</v>
      </c>
      <c r="F57" s="25">
        <v>3.115265</v>
      </c>
    </row>
    <row r="58" spans="1:6">
      <c r="A58" s="23" t="s">
        <v>168</v>
      </c>
      <c r="B58" s="24">
        <v>338</v>
      </c>
      <c r="C58" s="25">
        <v>40.532544000000001</v>
      </c>
      <c r="D58" s="25">
        <v>19.230768999999999</v>
      </c>
      <c r="E58" s="25">
        <v>37.869821999999999</v>
      </c>
      <c r="F58" s="25">
        <v>2.3668640000000001</v>
      </c>
    </row>
    <row r="59" spans="1:6">
      <c r="A59" s="23" t="s">
        <v>169</v>
      </c>
      <c r="B59" s="24">
        <v>94</v>
      </c>
      <c r="C59" s="25">
        <v>39.361702000000001</v>
      </c>
      <c r="D59" s="25">
        <v>19.148935999999999</v>
      </c>
      <c r="E59" s="25">
        <v>40.425531999999997</v>
      </c>
      <c r="F59" s="25">
        <v>1.0638300000000001</v>
      </c>
    </row>
    <row r="60" spans="1:6">
      <c r="A60" s="23" t="s">
        <v>128</v>
      </c>
      <c r="B60" s="24">
        <v>30</v>
      </c>
      <c r="C60" s="25">
        <v>50</v>
      </c>
      <c r="D60" s="25">
        <v>16.666667</v>
      </c>
      <c r="E60" s="25">
        <v>20</v>
      </c>
      <c r="F60" s="25">
        <v>13.333333</v>
      </c>
    </row>
    <row r="61" spans="1:6">
      <c r="A61" s="8" t="s">
        <v>170</v>
      </c>
      <c r="B61" s="8"/>
      <c r="C61" s="8"/>
      <c r="D61" s="8"/>
      <c r="E61" s="8"/>
      <c r="F61" s="8"/>
    </row>
    <row r="62" spans="1:6">
      <c r="A62" s="23" t="s">
        <v>171</v>
      </c>
      <c r="B62" s="24">
        <v>386</v>
      </c>
      <c r="C62" s="25">
        <v>51.295337000000004</v>
      </c>
      <c r="D62" s="25">
        <v>17.098445999999999</v>
      </c>
      <c r="E62" s="25">
        <v>26.683938000000001</v>
      </c>
      <c r="F62" s="25">
        <v>4.9222799999999998</v>
      </c>
    </row>
    <row r="63" spans="1:6">
      <c r="A63" s="23" t="s">
        <v>172</v>
      </c>
      <c r="B63" s="24">
        <v>919</v>
      </c>
      <c r="C63" s="25">
        <v>52.448312999999999</v>
      </c>
      <c r="D63" s="25">
        <v>24.591947999999999</v>
      </c>
      <c r="E63" s="25">
        <v>19.804134999999999</v>
      </c>
      <c r="F63" s="25">
        <v>3.1556039999999999</v>
      </c>
    </row>
    <row r="64" spans="1:6">
      <c r="A64" s="23" t="s">
        <v>173</v>
      </c>
      <c r="B64" s="24">
        <v>978</v>
      </c>
      <c r="C64" s="25">
        <v>58.997954999999997</v>
      </c>
      <c r="D64" s="25">
        <v>19.836400999999999</v>
      </c>
      <c r="E64" s="25">
        <v>19.325153</v>
      </c>
      <c r="F64" s="25">
        <v>1.8404910000000001</v>
      </c>
    </row>
    <row r="65" spans="1:6">
      <c r="A65" s="23" t="s">
        <v>174</v>
      </c>
      <c r="B65" s="24">
        <v>347</v>
      </c>
      <c r="C65" s="25">
        <v>59.365994000000001</v>
      </c>
      <c r="D65" s="25">
        <v>19.596541999999999</v>
      </c>
      <c r="E65" s="25">
        <v>18.443804</v>
      </c>
      <c r="F65" s="25">
        <v>2.5936599999999999</v>
      </c>
    </row>
    <row r="66" spans="1:6">
      <c r="A66" s="23" t="s">
        <v>128</v>
      </c>
      <c r="B66" s="24">
        <v>47</v>
      </c>
      <c r="C66" s="25">
        <v>40.425531999999997</v>
      </c>
      <c r="D66" s="25">
        <v>19.148935999999999</v>
      </c>
      <c r="E66" s="25">
        <v>23.404254999999999</v>
      </c>
      <c r="F66" s="25">
        <v>17.021277000000001</v>
      </c>
    </row>
    <row r="67" spans="1:6">
      <c r="A67" s="8" t="s">
        <v>175</v>
      </c>
      <c r="B67" s="8"/>
      <c r="C67" s="8"/>
      <c r="D67" s="8"/>
      <c r="E67" s="8"/>
      <c r="F67" s="8"/>
    </row>
    <row r="68" spans="1:6">
      <c r="A68" s="23" t="s">
        <v>176</v>
      </c>
      <c r="B68" s="24">
        <v>425</v>
      </c>
      <c r="C68" s="25">
        <v>65.176471000000006</v>
      </c>
      <c r="D68" s="25">
        <v>21.647058999999999</v>
      </c>
      <c r="E68" s="25">
        <v>9.8823530000000002</v>
      </c>
      <c r="F68" s="25">
        <v>3.2941180000000001</v>
      </c>
    </row>
    <row r="69" spans="1:6">
      <c r="A69" s="23" t="s">
        <v>177</v>
      </c>
      <c r="B69" s="24">
        <v>811</v>
      </c>
      <c r="C69" s="25">
        <v>65.228112999999993</v>
      </c>
      <c r="D69" s="25">
        <v>22.811343999999998</v>
      </c>
      <c r="E69" s="25">
        <v>9.0012329999999992</v>
      </c>
      <c r="F69" s="25">
        <v>2.9593090000000002</v>
      </c>
    </row>
    <row r="70" spans="1:6">
      <c r="A70" s="23" t="s">
        <v>178</v>
      </c>
      <c r="B70" s="24">
        <v>207</v>
      </c>
      <c r="C70" s="25">
        <v>61.835749</v>
      </c>
      <c r="D70" s="25">
        <v>25.603864999999999</v>
      </c>
      <c r="E70" s="25">
        <v>10.628019</v>
      </c>
      <c r="F70" s="25">
        <v>1.9323669999999999</v>
      </c>
    </row>
    <row r="71" spans="1:6">
      <c r="A71" s="23" t="s">
        <v>179</v>
      </c>
      <c r="B71" s="24">
        <v>154</v>
      </c>
      <c r="C71" s="25">
        <v>64.935064999999994</v>
      </c>
      <c r="D71" s="25">
        <v>25.974025999999999</v>
      </c>
      <c r="E71" s="25">
        <v>7.7922079999999996</v>
      </c>
      <c r="F71" s="25">
        <v>1.2987010000000001</v>
      </c>
    </row>
    <row r="72" spans="1:6">
      <c r="A72" s="23" t="s">
        <v>180</v>
      </c>
      <c r="B72" s="24">
        <v>318</v>
      </c>
      <c r="C72" s="25">
        <v>67.610062999999997</v>
      </c>
      <c r="D72" s="25">
        <v>21.698112999999999</v>
      </c>
      <c r="E72" s="25">
        <v>7.8616349999999997</v>
      </c>
      <c r="F72" s="25">
        <v>2.8301889999999998</v>
      </c>
    </row>
    <row r="73" spans="1:6">
      <c r="A73" s="23" t="s">
        <v>181</v>
      </c>
      <c r="B73" s="24">
        <v>203</v>
      </c>
      <c r="C73" s="25">
        <v>63.054186999999999</v>
      </c>
      <c r="D73" s="25">
        <v>26.600985000000001</v>
      </c>
      <c r="E73" s="25">
        <v>8.8669949999999993</v>
      </c>
      <c r="F73" s="25">
        <v>1.477833</v>
      </c>
    </row>
    <row r="74" spans="1:6">
      <c r="A74" s="23" t="s">
        <v>182</v>
      </c>
      <c r="B74" s="24">
        <v>79</v>
      </c>
      <c r="C74" s="25">
        <v>60.759493999999997</v>
      </c>
      <c r="D74" s="25">
        <v>18.987342000000002</v>
      </c>
      <c r="E74" s="25">
        <v>18.987342000000002</v>
      </c>
      <c r="F74" s="25">
        <v>1.2658229999999999</v>
      </c>
    </row>
    <row r="75" spans="1:6">
      <c r="A75" s="23" t="s">
        <v>183</v>
      </c>
      <c r="B75" s="24">
        <v>68</v>
      </c>
      <c r="C75" s="25">
        <v>80.882352999999995</v>
      </c>
      <c r="D75" s="25">
        <v>14.705882000000001</v>
      </c>
      <c r="E75" s="25">
        <v>2.941176</v>
      </c>
      <c r="F75" s="25">
        <v>1.470588</v>
      </c>
    </row>
    <row r="76" spans="1:6">
      <c r="A76" s="23" t="s">
        <v>184</v>
      </c>
      <c r="B76" s="24">
        <v>586</v>
      </c>
      <c r="C76" s="25">
        <v>64.505118999999993</v>
      </c>
      <c r="D76" s="25">
        <v>21.843003</v>
      </c>
      <c r="E76" s="25">
        <v>12.116040999999999</v>
      </c>
      <c r="F76" s="25">
        <v>1.535836</v>
      </c>
    </row>
    <row r="77" spans="1:6">
      <c r="A77" s="23" t="s">
        <v>185</v>
      </c>
      <c r="B77" s="24">
        <v>276</v>
      </c>
      <c r="C77" s="25">
        <v>68.840580000000003</v>
      </c>
      <c r="D77" s="25">
        <v>22.101448999999999</v>
      </c>
      <c r="E77" s="25">
        <v>6.5217390000000002</v>
      </c>
      <c r="F77" s="25">
        <v>2.536232</v>
      </c>
    </row>
    <row r="78" spans="1:6">
      <c r="A78" s="23" t="s">
        <v>152</v>
      </c>
      <c r="B78" s="24">
        <v>197</v>
      </c>
      <c r="C78" s="25">
        <v>50.761420999999999</v>
      </c>
      <c r="D78" s="25">
        <v>22.842639999999999</v>
      </c>
      <c r="E78" s="25">
        <v>21.319797000000001</v>
      </c>
      <c r="F78" s="25">
        <v>5.0761419999999999</v>
      </c>
    </row>
    <row r="79" spans="1:6">
      <c r="A79" s="23" t="s">
        <v>186</v>
      </c>
      <c r="B79" s="24">
        <v>944</v>
      </c>
      <c r="C79" s="25">
        <v>43.961863999999998</v>
      </c>
      <c r="D79" s="25">
        <v>18.855931999999999</v>
      </c>
      <c r="E79" s="25">
        <v>34.322034000000002</v>
      </c>
      <c r="F79" s="25">
        <v>2.860169</v>
      </c>
    </row>
    <row r="80" spans="1:6">
      <c r="A80" s="23" t="s">
        <v>128</v>
      </c>
      <c r="B80" s="24">
        <v>41</v>
      </c>
      <c r="C80" s="25">
        <v>43.902439000000001</v>
      </c>
      <c r="D80" s="25">
        <v>19.512194999999998</v>
      </c>
      <c r="E80" s="25">
        <v>21.951219999999999</v>
      </c>
      <c r="F80" s="25">
        <v>14.634145999999999</v>
      </c>
    </row>
    <row r="81" spans="1:6">
      <c r="A81" s="8" t="s">
        <v>187</v>
      </c>
      <c r="B81" s="8"/>
      <c r="C81" s="8"/>
      <c r="D81" s="8"/>
      <c r="E81" s="8"/>
      <c r="F81" s="8"/>
    </row>
    <row r="82" spans="1:6">
      <c r="A82" s="23" t="s">
        <v>188</v>
      </c>
      <c r="B82" s="24">
        <v>2041</v>
      </c>
      <c r="C82" s="25">
        <v>54.581088000000001</v>
      </c>
      <c r="D82" s="25">
        <v>22.341989000000002</v>
      </c>
      <c r="E82" s="25">
        <v>20.284174</v>
      </c>
      <c r="F82" s="25">
        <v>2.7927490000000001</v>
      </c>
    </row>
    <row r="83" spans="1:6">
      <c r="A83" s="23" t="s">
        <v>189</v>
      </c>
      <c r="B83" s="24">
        <v>221</v>
      </c>
      <c r="C83" s="25">
        <v>68.778281000000007</v>
      </c>
      <c r="D83" s="25">
        <v>14.479638</v>
      </c>
      <c r="E83" s="25">
        <v>14.932126999999999</v>
      </c>
      <c r="F83" s="25">
        <v>1.809955</v>
      </c>
    </row>
    <row r="84" spans="1:6">
      <c r="A84" s="23" t="s">
        <v>190</v>
      </c>
      <c r="B84" s="24">
        <v>64</v>
      </c>
      <c r="C84" s="25">
        <v>59.375</v>
      </c>
      <c r="D84" s="25">
        <v>12.5</v>
      </c>
      <c r="E84" s="25">
        <v>23.4375</v>
      </c>
      <c r="F84" s="25">
        <v>4.6875</v>
      </c>
    </row>
    <row r="85" spans="1:6">
      <c r="A85" s="23" t="s">
        <v>191</v>
      </c>
      <c r="B85" s="24">
        <v>158</v>
      </c>
      <c r="C85" s="25">
        <v>54.43038</v>
      </c>
      <c r="D85" s="25">
        <v>22.78481</v>
      </c>
      <c r="E85" s="25">
        <v>18.354430000000001</v>
      </c>
      <c r="F85" s="25">
        <v>4.4303800000000004</v>
      </c>
    </row>
    <row r="86" spans="1:6">
      <c r="A86" s="23" t="s">
        <v>192</v>
      </c>
      <c r="B86" s="24">
        <v>120</v>
      </c>
      <c r="C86" s="25">
        <v>56.666666999999997</v>
      </c>
      <c r="D86" s="25">
        <v>15.833333</v>
      </c>
      <c r="E86" s="25">
        <v>23.333333</v>
      </c>
      <c r="F86" s="25">
        <v>4.1666670000000003</v>
      </c>
    </row>
    <row r="87" spans="1:6">
      <c r="A87" s="23" t="s">
        <v>193</v>
      </c>
      <c r="B87" s="24">
        <v>10</v>
      </c>
      <c r="C87" s="25">
        <v>20</v>
      </c>
      <c r="D87" s="25">
        <v>10</v>
      </c>
      <c r="E87" s="25">
        <v>70</v>
      </c>
      <c r="F87" s="25">
        <v>0</v>
      </c>
    </row>
    <row r="88" spans="1:6">
      <c r="A88" s="23" t="s">
        <v>152</v>
      </c>
      <c r="B88" s="24">
        <v>39</v>
      </c>
      <c r="C88" s="25">
        <v>30.769231000000001</v>
      </c>
      <c r="D88" s="25">
        <v>15.384615</v>
      </c>
      <c r="E88" s="25">
        <v>43.589744000000003</v>
      </c>
      <c r="F88" s="25">
        <v>10.256410000000001</v>
      </c>
    </row>
    <row r="89" spans="1:6">
      <c r="A89" s="23" t="s">
        <v>128</v>
      </c>
      <c r="B89" s="24">
        <v>24</v>
      </c>
      <c r="C89" s="25">
        <v>41.666666999999997</v>
      </c>
      <c r="D89" s="25">
        <v>20.833333</v>
      </c>
      <c r="E89" s="25">
        <v>25</v>
      </c>
      <c r="F89" s="25">
        <v>12.5</v>
      </c>
    </row>
    <row r="90" spans="1:6">
      <c r="A90" s="8" t="s">
        <v>194</v>
      </c>
      <c r="B90" s="8"/>
      <c r="C90" s="8"/>
      <c r="D90" s="8"/>
      <c r="E90" s="8"/>
      <c r="F90" s="8"/>
    </row>
    <row r="91" spans="1:6">
      <c r="A91" s="23" t="s">
        <v>195</v>
      </c>
      <c r="B91" s="24">
        <v>1341</v>
      </c>
      <c r="C91" s="25">
        <v>60.999254000000001</v>
      </c>
      <c r="D91" s="25">
        <v>22.371365000000001</v>
      </c>
      <c r="E91" s="25">
        <v>14.019389</v>
      </c>
      <c r="F91" s="25">
        <v>2.6099929999999998</v>
      </c>
    </row>
    <row r="92" spans="1:6">
      <c r="A92" s="23" t="s">
        <v>196</v>
      </c>
      <c r="B92" s="24">
        <v>523</v>
      </c>
      <c r="C92" s="25">
        <v>63.479923999999997</v>
      </c>
      <c r="D92" s="25">
        <v>24.282983000000002</v>
      </c>
      <c r="E92" s="25">
        <v>9.5602289999999996</v>
      </c>
      <c r="F92" s="25">
        <v>2.6768640000000001</v>
      </c>
    </row>
    <row r="93" spans="1:6">
      <c r="A93" s="23" t="s">
        <v>197</v>
      </c>
      <c r="B93" s="24">
        <v>116</v>
      </c>
      <c r="C93" s="25">
        <v>51.724138000000004</v>
      </c>
      <c r="D93" s="25">
        <v>24.137930999999998</v>
      </c>
      <c r="E93" s="25">
        <v>20.689654999999998</v>
      </c>
      <c r="F93" s="25">
        <v>3.4482759999999999</v>
      </c>
    </row>
    <row r="94" spans="1:6">
      <c r="A94" s="23" t="s">
        <v>198</v>
      </c>
      <c r="B94" s="24">
        <v>25</v>
      </c>
      <c r="C94" s="25">
        <v>12</v>
      </c>
      <c r="D94" s="25">
        <v>16</v>
      </c>
      <c r="E94" s="25">
        <v>68</v>
      </c>
      <c r="F94" s="25">
        <v>4</v>
      </c>
    </row>
    <row r="95" spans="1:6">
      <c r="A95" s="23" t="s">
        <v>199</v>
      </c>
      <c r="B95" s="24">
        <v>68</v>
      </c>
      <c r="C95" s="25">
        <v>60.294117999999997</v>
      </c>
      <c r="D95" s="25">
        <v>29.411764999999999</v>
      </c>
      <c r="E95" s="25">
        <v>7.3529410000000004</v>
      </c>
      <c r="F95" s="25">
        <v>2.941176</v>
      </c>
    </row>
    <row r="96" spans="1:6">
      <c r="A96" s="23" t="s">
        <v>200</v>
      </c>
      <c r="B96" s="24">
        <v>1248</v>
      </c>
      <c r="C96" s="25">
        <v>66.586538000000004</v>
      </c>
      <c r="D96" s="25">
        <v>22.195512999999998</v>
      </c>
      <c r="E96" s="25">
        <v>8.8942309999999996</v>
      </c>
      <c r="F96" s="25">
        <v>2.323718</v>
      </c>
    </row>
    <row r="97" spans="1:6">
      <c r="A97" s="23" t="s">
        <v>201</v>
      </c>
      <c r="B97" s="24">
        <v>725</v>
      </c>
      <c r="C97" s="25">
        <v>42.344828</v>
      </c>
      <c r="D97" s="25">
        <v>22.62069</v>
      </c>
      <c r="E97" s="25">
        <v>32.827585999999997</v>
      </c>
      <c r="F97" s="25">
        <v>2.2068970000000001</v>
      </c>
    </row>
    <row r="98" spans="1:6">
      <c r="A98" s="23" t="s">
        <v>202</v>
      </c>
      <c r="B98" s="24">
        <v>550</v>
      </c>
      <c r="C98" s="25">
        <v>57.454545000000003</v>
      </c>
      <c r="D98" s="25">
        <v>22</v>
      </c>
      <c r="E98" s="25">
        <v>17.272727</v>
      </c>
      <c r="F98" s="25">
        <v>3.2727270000000002</v>
      </c>
    </row>
    <row r="99" spans="1:6">
      <c r="A99" s="23" t="s">
        <v>203</v>
      </c>
      <c r="B99" s="24">
        <v>563</v>
      </c>
      <c r="C99" s="25">
        <v>65.541741000000002</v>
      </c>
      <c r="D99" s="25">
        <v>22.202487000000001</v>
      </c>
      <c r="E99" s="25">
        <v>10.834813</v>
      </c>
      <c r="F99" s="25">
        <v>1.4209590000000001</v>
      </c>
    </row>
    <row r="100" spans="1:6">
      <c r="A100" s="23" t="s">
        <v>204</v>
      </c>
      <c r="B100" s="24">
        <v>319</v>
      </c>
      <c r="C100" s="25">
        <v>41.692790000000002</v>
      </c>
      <c r="D100" s="25">
        <v>21.316614000000001</v>
      </c>
      <c r="E100" s="25">
        <v>33.542319999999997</v>
      </c>
      <c r="F100" s="25">
        <v>3.4482759999999999</v>
      </c>
    </row>
    <row r="101" spans="1:6">
      <c r="A101" s="23" t="s">
        <v>205</v>
      </c>
      <c r="B101" s="24">
        <v>6</v>
      </c>
      <c r="C101" s="25">
        <v>16.666667</v>
      </c>
      <c r="D101" s="25">
        <v>33.333333000000003</v>
      </c>
      <c r="E101" s="25">
        <v>50</v>
      </c>
      <c r="F101" s="25">
        <v>0</v>
      </c>
    </row>
    <row r="102" spans="1:6">
      <c r="A102" s="23" t="s">
        <v>206</v>
      </c>
      <c r="B102" s="24">
        <v>42</v>
      </c>
      <c r="C102" s="25">
        <v>2.3809520000000002</v>
      </c>
      <c r="D102" s="25">
        <v>2.3809520000000002</v>
      </c>
      <c r="E102" s="25">
        <v>92.857142999999994</v>
      </c>
      <c r="F102" s="25">
        <v>2.3809520000000002</v>
      </c>
    </row>
    <row r="103" spans="1:6">
      <c r="A103" s="23" t="s">
        <v>152</v>
      </c>
      <c r="B103" s="24">
        <v>39</v>
      </c>
      <c r="C103" s="25">
        <v>23.076923000000001</v>
      </c>
      <c r="D103" s="25">
        <v>12.820513</v>
      </c>
      <c r="E103" s="25">
        <v>58.974359</v>
      </c>
      <c r="F103" s="25">
        <v>5.1282050000000003</v>
      </c>
    </row>
    <row r="104" spans="1:6">
      <c r="A104" s="23" t="s">
        <v>128</v>
      </c>
      <c r="B104" s="24">
        <v>193</v>
      </c>
      <c r="C104" s="25">
        <v>57.512953000000003</v>
      </c>
      <c r="D104" s="25">
        <v>17.098445999999999</v>
      </c>
      <c r="E104" s="25">
        <v>18.134715</v>
      </c>
      <c r="F104" s="25">
        <v>7.2538859999999996</v>
      </c>
    </row>
    <row r="105" spans="1:6">
      <c r="A105" s="8" t="s">
        <v>207</v>
      </c>
      <c r="B105" s="8"/>
      <c r="C105" s="8"/>
      <c r="D105" s="8"/>
      <c r="E105" s="8"/>
      <c r="F105" s="8"/>
    </row>
    <row r="106" spans="1:6">
      <c r="A106" s="23" t="s">
        <v>208</v>
      </c>
      <c r="B106" s="24">
        <v>1480</v>
      </c>
      <c r="C106" s="25">
        <v>53.783783999999997</v>
      </c>
      <c r="D106" s="25">
        <v>21.689188999999999</v>
      </c>
      <c r="E106" s="25">
        <v>22.297297</v>
      </c>
      <c r="F106" s="25">
        <v>2.22973</v>
      </c>
    </row>
    <row r="107" spans="1:6">
      <c r="A107" s="23" t="s">
        <v>209</v>
      </c>
      <c r="B107" s="24">
        <v>1280</v>
      </c>
      <c r="C107" s="25">
        <v>55.234375</v>
      </c>
      <c r="D107" s="25">
        <v>21.25</v>
      </c>
      <c r="E107" s="25">
        <v>21.015625</v>
      </c>
      <c r="F107" s="25">
        <v>2.5</v>
      </c>
    </row>
    <row r="108" spans="1:6">
      <c r="A108" s="23" t="s">
        <v>210</v>
      </c>
      <c r="B108" s="24">
        <v>1167</v>
      </c>
      <c r="C108" s="25">
        <v>57.326478000000002</v>
      </c>
      <c r="D108" s="25">
        <v>20.479863000000002</v>
      </c>
      <c r="E108" s="25">
        <v>19.537275000000001</v>
      </c>
      <c r="F108" s="25">
        <v>2.6563840000000001</v>
      </c>
    </row>
    <row r="109" spans="1:6">
      <c r="A109" s="23" t="s">
        <v>211</v>
      </c>
      <c r="B109" s="24">
        <v>715</v>
      </c>
      <c r="C109" s="25">
        <v>53.706294</v>
      </c>
      <c r="D109" s="25">
        <v>23.636364</v>
      </c>
      <c r="E109" s="25">
        <v>19.860140000000001</v>
      </c>
      <c r="F109" s="25">
        <v>2.7972030000000001</v>
      </c>
    </row>
    <row r="110" spans="1:6">
      <c r="A110" s="23" t="s">
        <v>212</v>
      </c>
      <c r="B110" s="24">
        <v>387</v>
      </c>
      <c r="C110" s="25">
        <v>63.049095999999999</v>
      </c>
      <c r="D110" s="25">
        <v>23.77261</v>
      </c>
      <c r="E110" s="25">
        <v>10.594315</v>
      </c>
      <c r="F110" s="25">
        <v>2.5839789999999998</v>
      </c>
    </row>
    <row r="111" spans="1:6">
      <c r="A111" s="23" t="s">
        <v>213</v>
      </c>
      <c r="B111" s="24">
        <v>404</v>
      </c>
      <c r="C111" s="25">
        <v>51.980198000000001</v>
      </c>
      <c r="D111" s="25">
        <v>22.772276999999999</v>
      </c>
      <c r="E111" s="25">
        <v>22.524751999999999</v>
      </c>
      <c r="F111" s="25">
        <v>2.722772</v>
      </c>
    </row>
    <row r="112" spans="1:6">
      <c r="A112" s="23" t="s">
        <v>214</v>
      </c>
      <c r="B112" s="24">
        <v>595</v>
      </c>
      <c r="C112" s="25">
        <v>55.798318999999999</v>
      </c>
      <c r="D112" s="25">
        <v>23.361345</v>
      </c>
      <c r="E112" s="25">
        <v>18.823529000000001</v>
      </c>
      <c r="F112" s="25">
        <v>2.016807</v>
      </c>
    </row>
    <row r="113" spans="1:6">
      <c r="A113" s="23" t="s">
        <v>215</v>
      </c>
      <c r="B113" s="24">
        <v>215</v>
      </c>
      <c r="C113" s="25">
        <v>53.488371999999998</v>
      </c>
      <c r="D113" s="25">
        <v>22.325581</v>
      </c>
      <c r="E113" s="25">
        <v>20.930233000000001</v>
      </c>
      <c r="F113" s="25">
        <v>3.255814</v>
      </c>
    </row>
    <row r="114" spans="1:6">
      <c r="A114" s="23" t="s">
        <v>216</v>
      </c>
      <c r="B114" s="24">
        <v>248</v>
      </c>
      <c r="C114" s="25">
        <v>50.806452</v>
      </c>
      <c r="D114" s="25">
        <v>23.387097000000001</v>
      </c>
      <c r="E114" s="25">
        <v>21.370968000000001</v>
      </c>
      <c r="F114" s="25">
        <v>4.4354839999999998</v>
      </c>
    </row>
    <row r="115" spans="1:6">
      <c r="A115" s="23" t="s">
        <v>217</v>
      </c>
      <c r="B115" s="24">
        <v>255</v>
      </c>
      <c r="C115" s="25">
        <v>63.529412000000001</v>
      </c>
      <c r="D115" s="25">
        <v>21.568626999999999</v>
      </c>
      <c r="E115" s="25">
        <v>12.156863</v>
      </c>
      <c r="F115" s="25">
        <v>2.745098</v>
      </c>
    </row>
    <row r="116" spans="1:6">
      <c r="A116" s="23" t="s">
        <v>218</v>
      </c>
      <c r="B116" s="24">
        <v>291</v>
      </c>
      <c r="C116" s="25">
        <v>69.072164999999998</v>
      </c>
      <c r="D116" s="25">
        <v>17.525773000000001</v>
      </c>
      <c r="E116" s="25">
        <v>9.9656359999999999</v>
      </c>
      <c r="F116" s="25">
        <v>3.436426</v>
      </c>
    </row>
    <row r="117" spans="1:6">
      <c r="A117" s="23" t="s">
        <v>219</v>
      </c>
      <c r="B117" s="24">
        <v>338</v>
      </c>
      <c r="C117" s="25">
        <v>66.863905000000003</v>
      </c>
      <c r="D117" s="25">
        <v>18.343195000000001</v>
      </c>
      <c r="E117" s="25">
        <v>13.609467</v>
      </c>
      <c r="F117" s="25">
        <v>1.183432</v>
      </c>
    </row>
    <row r="118" spans="1:6">
      <c r="A118" s="23" t="s">
        <v>220</v>
      </c>
      <c r="B118" s="24">
        <v>812</v>
      </c>
      <c r="C118" s="25">
        <v>59.236452999999997</v>
      </c>
      <c r="D118" s="25">
        <v>21.674876999999999</v>
      </c>
      <c r="E118" s="25">
        <v>16.502462999999999</v>
      </c>
      <c r="F118" s="25">
        <v>2.5862069999999999</v>
      </c>
    </row>
    <row r="119" spans="1:6">
      <c r="A119" s="23" t="s">
        <v>221</v>
      </c>
      <c r="B119" s="24">
        <v>816</v>
      </c>
      <c r="C119" s="25">
        <v>57.720587999999999</v>
      </c>
      <c r="D119" s="25">
        <v>23.161764999999999</v>
      </c>
      <c r="E119" s="25">
        <v>16.911764999999999</v>
      </c>
      <c r="F119" s="25">
        <v>2.2058819999999999</v>
      </c>
    </row>
    <row r="120" spans="1:6">
      <c r="A120" s="23" t="s">
        <v>152</v>
      </c>
      <c r="B120" s="24">
        <v>69</v>
      </c>
      <c r="C120" s="25">
        <v>43.478261000000003</v>
      </c>
      <c r="D120" s="25">
        <v>23.188406000000001</v>
      </c>
      <c r="E120" s="25">
        <v>30.434782999999999</v>
      </c>
      <c r="F120" s="25">
        <v>2.8985509999999999</v>
      </c>
    </row>
    <row r="121" spans="1:6">
      <c r="A121" s="23" t="s">
        <v>222</v>
      </c>
      <c r="B121" s="24">
        <v>246</v>
      </c>
      <c r="C121" s="25">
        <v>50.813008000000004</v>
      </c>
      <c r="D121" s="25">
        <v>23.983740000000001</v>
      </c>
      <c r="E121" s="25">
        <v>21.544715</v>
      </c>
      <c r="F121" s="25">
        <v>3.6585369999999999</v>
      </c>
    </row>
    <row r="122" spans="1:6">
      <c r="A122" s="26" t="s">
        <v>128</v>
      </c>
      <c r="B122" s="27">
        <v>47</v>
      </c>
      <c r="C122" s="29">
        <v>40.425531999999997</v>
      </c>
      <c r="D122" s="29">
        <v>19.148935999999999</v>
      </c>
      <c r="E122" s="29">
        <v>25.531915000000001</v>
      </c>
      <c r="F122" s="29">
        <v>14.893617000000001</v>
      </c>
    </row>
  </sheetData>
  <phoneticPr fontId="2"/>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673ED-E39B-4D67-B6E6-33E6B0BC8D98}">
  <sheetPr codeName="Sheet63"/>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HYPERLINK("#'目次'!B18","[12]")</f>
        <v>[12]</v>
      </c>
      <c r="B2" s="28" t="s">
        <v>565</v>
      </c>
    </row>
    <row r="3" spans="1:6">
      <c r="A3" s="6" t="s">
        <v>114</v>
      </c>
      <c r="B3" s="7" t="s">
        <v>314</v>
      </c>
    </row>
    <row r="4" spans="1:6">
      <c r="A4" s="6" t="s">
        <v>114</v>
      </c>
      <c r="B4" s="7" t="s">
        <v>318</v>
      </c>
    </row>
    <row r="5" spans="1:6" s="21" customFormat="1" ht="24">
      <c r="A5" s="19" t="s">
        <v>114</v>
      </c>
      <c r="B5" s="20" t="s">
        <v>118</v>
      </c>
      <c r="C5" s="20" t="s">
        <v>287</v>
      </c>
      <c r="D5" s="20" t="s">
        <v>316</v>
      </c>
      <c r="E5" s="20" t="s">
        <v>317</v>
      </c>
      <c r="F5" s="20" t="s">
        <v>128</v>
      </c>
    </row>
    <row r="6" spans="1:6">
      <c r="A6" s="22" t="s">
        <v>121</v>
      </c>
      <c r="B6" s="9">
        <v>2677</v>
      </c>
      <c r="C6" s="14">
        <v>69.667537999999993</v>
      </c>
      <c r="D6" s="14">
        <v>11.804258000000001</v>
      </c>
      <c r="E6" s="14">
        <v>15.614494000000001</v>
      </c>
      <c r="F6" s="14">
        <v>2.9137089999999999</v>
      </c>
    </row>
    <row r="7" spans="1:6">
      <c r="A7" s="8" t="s">
        <v>122</v>
      </c>
      <c r="B7" s="8"/>
      <c r="C7" s="8"/>
      <c r="D7" s="8"/>
      <c r="E7" s="8"/>
      <c r="F7" s="8"/>
    </row>
    <row r="8" spans="1:6">
      <c r="A8" s="23" t="s">
        <v>123</v>
      </c>
      <c r="B8" s="24">
        <v>380</v>
      </c>
      <c r="C8" s="25">
        <v>88.684211000000005</v>
      </c>
      <c r="D8" s="25">
        <v>7.3684209999999997</v>
      </c>
      <c r="E8" s="25">
        <v>2.6315789999999999</v>
      </c>
      <c r="F8" s="25">
        <v>1.3157890000000001</v>
      </c>
    </row>
    <row r="9" spans="1:6">
      <c r="A9" s="23" t="s">
        <v>124</v>
      </c>
      <c r="B9" s="24">
        <v>489</v>
      </c>
      <c r="C9" s="25">
        <v>86.094070000000002</v>
      </c>
      <c r="D9" s="25">
        <v>8.1799590000000002</v>
      </c>
      <c r="E9" s="25">
        <v>3.6809820000000002</v>
      </c>
      <c r="F9" s="25">
        <v>2.0449899999999999</v>
      </c>
    </row>
    <row r="10" spans="1:6">
      <c r="A10" s="23" t="s">
        <v>125</v>
      </c>
      <c r="B10" s="24">
        <v>1114</v>
      </c>
      <c r="C10" s="25">
        <v>74.685817</v>
      </c>
      <c r="D10" s="25">
        <v>12.657092</v>
      </c>
      <c r="E10" s="25">
        <v>11.131059</v>
      </c>
      <c r="F10" s="25">
        <v>1.5260320000000001</v>
      </c>
    </row>
    <row r="11" spans="1:6">
      <c r="A11" s="23" t="s">
        <v>126</v>
      </c>
      <c r="B11" s="24">
        <v>521</v>
      </c>
      <c r="C11" s="25">
        <v>45.105566000000003</v>
      </c>
      <c r="D11" s="25">
        <v>17.658349000000001</v>
      </c>
      <c r="E11" s="25">
        <v>34.548943999999999</v>
      </c>
      <c r="F11" s="25">
        <v>2.6871399999999999</v>
      </c>
    </row>
    <row r="12" spans="1:6">
      <c r="A12" s="23" t="s">
        <v>127</v>
      </c>
      <c r="B12" s="24">
        <v>129</v>
      </c>
      <c r="C12" s="25">
        <v>23.255814000000001</v>
      </c>
      <c r="D12" s="25">
        <v>10.077519000000001</v>
      </c>
      <c r="E12" s="25">
        <v>64.341085000000007</v>
      </c>
      <c r="F12" s="25">
        <v>2.3255810000000001</v>
      </c>
    </row>
    <row r="13" spans="1:6">
      <c r="A13" s="23" t="s">
        <v>128</v>
      </c>
      <c r="B13" s="24">
        <v>44</v>
      </c>
      <c r="C13" s="25">
        <v>22.727273</v>
      </c>
      <c r="D13" s="25">
        <v>4.5454549999999996</v>
      </c>
      <c r="E13" s="25">
        <v>6.8181820000000002</v>
      </c>
      <c r="F13" s="25">
        <v>65.909091000000004</v>
      </c>
    </row>
    <row r="14" spans="1:6">
      <c r="A14" s="8" t="s">
        <v>129</v>
      </c>
      <c r="B14" s="8"/>
      <c r="C14" s="8"/>
      <c r="D14" s="8"/>
      <c r="E14" s="8"/>
      <c r="F14" s="8"/>
    </row>
    <row r="15" spans="1:6">
      <c r="A15" s="23" t="s">
        <v>130</v>
      </c>
      <c r="B15" s="24">
        <v>799</v>
      </c>
      <c r="C15" s="25">
        <v>83.979974999999996</v>
      </c>
      <c r="D15" s="25">
        <v>8.3854819999999997</v>
      </c>
      <c r="E15" s="25">
        <v>6.3829789999999997</v>
      </c>
      <c r="F15" s="25">
        <v>1.2515639999999999</v>
      </c>
    </row>
    <row r="16" spans="1:6">
      <c r="A16" s="23" t="s">
        <v>131</v>
      </c>
      <c r="B16" s="24">
        <v>1245</v>
      </c>
      <c r="C16" s="25">
        <v>73.413655000000006</v>
      </c>
      <c r="D16" s="25">
        <v>12.128513999999999</v>
      </c>
      <c r="E16" s="25">
        <v>12.851406000000001</v>
      </c>
      <c r="F16" s="25">
        <v>1.6064259999999999</v>
      </c>
    </row>
    <row r="17" spans="1:6">
      <c r="A17" s="23" t="s">
        <v>132</v>
      </c>
      <c r="B17" s="24">
        <v>504</v>
      </c>
      <c r="C17" s="25">
        <v>49.404761999999998</v>
      </c>
      <c r="D17" s="25">
        <v>17.063492</v>
      </c>
      <c r="E17" s="25">
        <v>30.555555999999999</v>
      </c>
      <c r="F17" s="25">
        <v>2.9761899999999999</v>
      </c>
    </row>
    <row r="18" spans="1:6">
      <c r="A18" s="23" t="s">
        <v>133</v>
      </c>
      <c r="B18" s="24">
        <v>82</v>
      </c>
      <c r="C18" s="25">
        <v>26.829267999999999</v>
      </c>
      <c r="D18" s="25">
        <v>13.414634</v>
      </c>
      <c r="E18" s="25">
        <v>57.317073000000001</v>
      </c>
      <c r="F18" s="25">
        <v>2.4390239999999999</v>
      </c>
    </row>
    <row r="19" spans="1:6">
      <c r="A19" s="23" t="s">
        <v>128</v>
      </c>
      <c r="B19" s="24">
        <v>47</v>
      </c>
      <c r="C19" s="25">
        <v>19.148935999999999</v>
      </c>
      <c r="D19" s="25">
        <v>2.1276600000000001</v>
      </c>
      <c r="E19" s="25">
        <v>12.765957</v>
      </c>
      <c r="F19" s="25">
        <v>65.957447000000002</v>
      </c>
    </row>
    <row r="20" spans="1:6">
      <c r="A20" s="8" t="s">
        <v>134</v>
      </c>
      <c r="B20" s="8"/>
      <c r="C20" s="8"/>
      <c r="D20" s="8"/>
      <c r="E20" s="8"/>
      <c r="F20" s="8"/>
    </row>
    <row r="21" spans="1:6">
      <c r="A21" s="23" t="s">
        <v>135</v>
      </c>
      <c r="B21" s="24">
        <v>128</v>
      </c>
      <c r="C21" s="25">
        <v>63.28125</v>
      </c>
      <c r="D21" s="25">
        <v>10.9375</v>
      </c>
      <c r="E21" s="25">
        <v>21.875</v>
      </c>
      <c r="F21" s="25">
        <v>3.90625</v>
      </c>
    </row>
    <row r="22" spans="1:6">
      <c r="A22" s="23" t="s">
        <v>136</v>
      </c>
      <c r="B22" s="24">
        <v>138</v>
      </c>
      <c r="C22" s="25">
        <v>65.942029000000005</v>
      </c>
      <c r="D22" s="25">
        <v>12.318841000000001</v>
      </c>
      <c r="E22" s="25">
        <v>19.565217000000001</v>
      </c>
      <c r="F22" s="25">
        <v>2.1739130000000002</v>
      </c>
    </row>
    <row r="23" spans="1:6">
      <c r="A23" s="23" t="s">
        <v>137</v>
      </c>
      <c r="B23" s="24">
        <v>119</v>
      </c>
      <c r="C23" s="25">
        <v>77.310924</v>
      </c>
      <c r="D23" s="25">
        <v>13.445378</v>
      </c>
      <c r="E23" s="25">
        <v>9.2436969999999992</v>
      </c>
      <c r="F23" s="25">
        <v>0</v>
      </c>
    </row>
    <row r="24" spans="1:6">
      <c r="A24" s="23" t="s">
        <v>138</v>
      </c>
      <c r="B24" s="24">
        <v>142</v>
      </c>
      <c r="C24" s="25">
        <v>71.830985999999996</v>
      </c>
      <c r="D24" s="25">
        <v>14.084507</v>
      </c>
      <c r="E24" s="25">
        <v>11.971831</v>
      </c>
      <c r="F24" s="25">
        <v>2.112676</v>
      </c>
    </row>
    <row r="25" spans="1:6">
      <c r="A25" s="23" t="s">
        <v>139</v>
      </c>
      <c r="B25" s="24">
        <v>170</v>
      </c>
      <c r="C25" s="25">
        <v>68.823528999999994</v>
      </c>
      <c r="D25" s="25">
        <v>15.882353</v>
      </c>
      <c r="E25" s="25">
        <v>12.941176</v>
      </c>
      <c r="F25" s="25">
        <v>2.3529409999999999</v>
      </c>
    </row>
    <row r="26" spans="1:6">
      <c r="A26" s="23" t="s">
        <v>140</v>
      </c>
      <c r="B26" s="24">
        <v>192</v>
      </c>
      <c r="C26" s="25">
        <v>73.958332999999996</v>
      </c>
      <c r="D26" s="25">
        <v>13.020833</v>
      </c>
      <c r="E26" s="25">
        <v>10.9375</v>
      </c>
      <c r="F26" s="25">
        <v>2.0833330000000001</v>
      </c>
    </row>
    <row r="27" spans="1:6">
      <c r="A27" s="23" t="s">
        <v>141</v>
      </c>
      <c r="B27" s="24">
        <v>1405</v>
      </c>
      <c r="C27" s="25">
        <v>70.249110000000002</v>
      </c>
      <c r="D27" s="25">
        <v>11.032028</v>
      </c>
      <c r="E27" s="25">
        <v>17.010676</v>
      </c>
      <c r="F27" s="25">
        <v>1.7081850000000001</v>
      </c>
    </row>
    <row r="28" spans="1:6">
      <c r="A28" s="23" t="s">
        <v>142</v>
      </c>
      <c r="B28" s="24">
        <v>343</v>
      </c>
      <c r="C28" s="25">
        <v>72.011662000000001</v>
      </c>
      <c r="D28" s="25">
        <v>12.244897999999999</v>
      </c>
      <c r="E28" s="25">
        <v>14.868805</v>
      </c>
      <c r="F28" s="25">
        <v>0.87463599999999997</v>
      </c>
    </row>
    <row r="29" spans="1:6">
      <c r="A29" s="23" t="s">
        <v>128</v>
      </c>
      <c r="B29" s="24">
        <v>40</v>
      </c>
      <c r="C29" s="25">
        <v>15</v>
      </c>
      <c r="D29" s="25">
        <v>0</v>
      </c>
      <c r="E29" s="25">
        <v>5</v>
      </c>
      <c r="F29" s="25">
        <v>80</v>
      </c>
    </row>
    <row r="30" spans="1:6">
      <c r="A30" s="8" t="s">
        <v>143</v>
      </c>
      <c r="B30" s="8"/>
      <c r="C30" s="8"/>
      <c r="D30" s="8"/>
      <c r="E30" s="8"/>
      <c r="F30" s="8"/>
    </row>
    <row r="31" spans="1:6">
      <c r="A31" s="23" t="s">
        <v>144</v>
      </c>
      <c r="B31" s="24">
        <v>429</v>
      </c>
      <c r="C31" s="25">
        <v>77.855478000000005</v>
      </c>
      <c r="D31" s="25">
        <v>10.722611000000001</v>
      </c>
      <c r="E31" s="25">
        <v>9.5571099999999998</v>
      </c>
      <c r="F31" s="25">
        <v>1.8648020000000001</v>
      </c>
    </row>
    <row r="32" spans="1:6">
      <c r="A32" s="23" t="s">
        <v>145</v>
      </c>
      <c r="B32" s="24">
        <v>319</v>
      </c>
      <c r="C32" s="25">
        <v>82.445141000000007</v>
      </c>
      <c r="D32" s="25">
        <v>10.031347999999999</v>
      </c>
      <c r="E32" s="25">
        <v>5.9561130000000002</v>
      </c>
      <c r="F32" s="25">
        <v>1.5673980000000001</v>
      </c>
    </row>
    <row r="33" spans="1:6">
      <c r="A33" s="23" t="s">
        <v>146</v>
      </c>
      <c r="B33" s="24">
        <v>504</v>
      </c>
      <c r="C33" s="25">
        <v>74.801586999999998</v>
      </c>
      <c r="D33" s="25">
        <v>12.103175</v>
      </c>
      <c r="E33" s="25">
        <v>11.507937</v>
      </c>
      <c r="F33" s="25">
        <v>1.587302</v>
      </c>
    </row>
    <row r="34" spans="1:6">
      <c r="A34" s="23" t="s">
        <v>147</v>
      </c>
      <c r="B34" s="24">
        <v>143</v>
      </c>
      <c r="C34" s="25">
        <v>68.531469000000001</v>
      </c>
      <c r="D34" s="25">
        <v>13.286713000000001</v>
      </c>
      <c r="E34" s="25">
        <v>11.888112</v>
      </c>
      <c r="F34" s="25">
        <v>6.2937060000000002</v>
      </c>
    </row>
    <row r="35" spans="1:6">
      <c r="A35" s="23" t="s">
        <v>148</v>
      </c>
      <c r="B35" s="24">
        <v>168</v>
      </c>
      <c r="C35" s="25">
        <v>72.619048000000006</v>
      </c>
      <c r="D35" s="25">
        <v>13.095238</v>
      </c>
      <c r="E35" s="25">
        <v>11.904762</v>
      </c>
      <c r="F35" s="25">
        <v>2.3809520000000002</v>
      </c>
    </row>
    <row r="36" spans="1:6">
      <c r="A36" s="23" t="s">
        <v>149</v>
      </c>
      <c r="B36" s="24">
        <v>1270</v>
      </c>
      <c r="C36" s="25">
        <v>73.622046999999995</v>
      </c>
      <c r="D36" s="25">
        <v>12.204724000000001</v>
      </c>
      <c r="E36" s="25">
        <v>12.440944999999999</v>
      </c>
      <c r="F36" s="25">
        <v>1.732283</v>
      </c>
    </row>
    <row r="37" spans="1:6">
      <c r="A37" s="23" t="s">
        <v>150</v>
      </c>
      <c r="B37" s="24">
        <v>1642</v>
      </c>
      <c r="C37" s="25">
        <v>74.847746999999998</v>
      </c>
      <c r="D37" s="25">
        <v>12.423873</v>
      </c>
      <c r="E37" s="25">
        <v>11.327648999999999</v>
      </c>
      <c r="F37" s="25">
        <v>1.4007309999999999</v>
      </c>
    </row>
    <row r="38" spans="1:6">
      <c r="A38" s="23" t="s">
        <v>151</v>
      </c>
      <c r="B38" s="24">
        <v>2266</v>
      </c>
      <c r="C38" s="25">
        <v>72.550749999999994</v>
      </c>
      <c r="D38" s="25">
        <v>11.915269</v>
      </c>
      <c r="E38" s="25">
        <v>13.989409</v>
      </c>
      <c r="F38" s="25">
        <v>1.5445720000000001</v>
      </c>
    </row>
    <row r="39" spans="1:6">
      <c r="A39" s="23" t="s">
        <v>152</v>
      </c>
      <c r="B39" s="24">
        <v>121</v>
      </c>
      <c r="C39" s="25">
        <v>50.413223000000002</v>
      </c>
      <c r="D39" s="25">
        <v>8.2644629999999992</v>
      </c>
      <c r="E39" s="25">
        <v>39.669421</v>
      </c>
      <c r="F39" s="25">
        <v>1.6528929999999999</v>
      </c>
    </row>
    <row r="40" spans="1:6">
      <c r="A40" s="23" t="s">
        <v>128</v>
      </c>
      <c r="B40" s="24">
        <v>46</v>
      </c>
      <c r="C40" s="25">
        <v>4.3478260000000004</v>
      </c>
      <c r="D40" s="25">
        <v>0</v>
      </c>
      <c r="E40" s="25">
        <v>28.260870000000001</v>
      </c>
      <c r="F40" s="25">
        <v>67.391304000000005</v>
      </c>
    </row>
    <row r="41" spans="1:6">
      <c r="A41" s="8" t="s">
        <v>153</v>
      </c>
      <c r="B41" s="8"/>
      <c r="C41" s="8"/>
      <c r="D41" s="8"/>
      <c r="E41" s="8"/>
      <c r="F41" s="8"/>
    </row>
    <row r="42" spans="1:6">
      <c r="A42" s="23" t="s">
        <v>154</v>
      </c>
      <c r="B42" s="24">
        <v>1344</v>
      </c>
      <c r="C42" s="25">
        <v>74.776786000000001</v>
      </c>
      <c r="D42" s="25">
        <v>11.383929</v>
      </c>
      <c r="E42" s="25">
        <v>12.202381000000001</v>
      </c>
      <c r="F42" s="25">
        <v>1.6369050000000001</v>
      </c>
    </row>
    <row r="43" spans="1:6">
      <c r="A43" s="23" t="s">
        <v>155</v>
      </c>
      <c r="B43" s="24">
        <v>1107</v>
      </c>
      <c r="C43" s="25">
        <v>68.021680000000003</v>
      </c>
      <c r="D43" s="25">
        <v>11.562782</v>
      </c>
      <c r="E43" s="25">
        <v>19.241192000000002</v>
      </c>
      <c r="F43" s="25">
        <v>1.174345</v>
      </c>
    </row>
    <row r="44" spans="1:6">
      <c r="A44" s="23" t="s">
        <v>156</v>
      </c>
      <c r="B44" s="24">
        <v>1006</v>
      </c>
      <c r="C44" s="25">
        <v>65.208748</v>
      </c>
      <c r="D44" s="25">
        <v>11.928429</v>
      </c>
      <c r="E44" s="25">
        <v>21.769383999999999</v>
      </c>
      <c r="F44" s="25">
        <v>1.093439</v>
      </c>
    </row>
    <row r="45" spans="1:6">
      <c r="A45" s="23" t="s">
        <v>157</v>
      </c>
      <c r="B45" s="24">
        <v>541</v>
      </c>
      <c r="C45" s="25">
        <v>65.804067000000003</v>
      </c>
      <c r="D45" s="25">
        <v>10.720886999999999</v>
      </c>
      <c r="E45" s="25">
        <v>23.105360000000001</v>
      </c>
      <c r="F45" s="25">
        <v>0.36968600000000001</v>
      </c>
    </row>
    <row r="46" spans="1:6">
      <c r="A46" s="23" t="s">
        <v>158</v>
      </c>
      <c r="B46" s="24">
        <v>1510</v>
      </c>
      <c r="C46" s="25">
        <v>70.463576000000003</v>
      </c>
      <c r="D46" s="25">
        <v>12.18543</v>
      </c>
      <c r="E46" s="25">
        <v>15.960265</v>
      </c>
      <c r="F46" s="25">
        <v>1.390728</v>
      </c>
    </row>
    <row r="47" spans="1:6">
      <c r="A47" s="23" t="s">
        <v>159</v>
      </c>
      <c r="B47" s="24">
        <v>1011</v>
      </c>
      <c r="C47" s="25">
        <v>74.085064000000003</v>
      </c>
      <c r="D47" s="25">
        <v>10.979228000000001</v>
      </c>
      <c r="E47" s="25">
        <v>14.342235000000001</v>
      </c>
      <c r="F47" s="25">
        <v>0.593472</v>
      </c>
    </row>
    <row r="48" spans="1:6">
      <c r="A48" s="23" t="s">
        <v>160</v>
      </c>
      <c r="B48" s="24">
        <v>1234</v>
      </c>
      <c r="C48" s="25">
        <v>74.473258000000001</v>
      </c>
      <c r="D48" s="25">
        <v>11.993517000000001</v>
      </c>
      <c r="E48" s="25">
        <v>12.641814999999999</v>
      </c>
      <c r="F48" s="25">
        <v>0.89141000000000004</v>
      </c>
    </row>
    <row r="49" spans="1:6">
      <c r="A49" s="23" t="s">
        <v>161</v>
      </c>
      <c r="B49" s="24">
        <v>443</v>
      </c>
      <c r="C49" s="25">
        <v>75.395033999999995</v>
      </c>
      <c r="D49" s="25">
        <v>9.7065459999999995</v>
      </c>
      <c r="E49" s="25">
        <v>13.995485</v>
      </c>
      <c r="F49" s="25">
        <v>0.90293500000000004</v>
      </c>
    </row>
    <row r="50" spans="1:6">
      <c r="A50" s="23" t="s">
        <v>162</v>
      </c>
      <c r="B50" s="24">
        <v>1237</v>
      </c>
      <c r="C50" s="25">
        <v>77.607113999999996</v>
      </c>
      <c r="D50" s="25">
        <v>11.075182</v>
      </c>
      <c r="E50" s="25">
        <v>10.185934</v>
      </c>
      <c r="F50" s="25">
        <v>1.1317699999999999</v>
      </c>
    </row>
    <row r="51" spans="1:6">
      <c r="A51" s="23" t="s">
        <v>152</v>
      </c>
      <c r="B51" s="24">
        <v>81</v>
      </c>
      <c r="C51" s="25">
        <v>67.901235</v>
      </c>
      <c r="D51" s="25">
        <v>14.814814999999999</v>
      </c>
      <c r="E51" s="25">
        <v>14.814814999999999</v>
      </c>
      <c r="F51" s="25">
        <v>2.4691360000000002</v>
      </c>
    </row>
    <row r="52" spans="1:6">
      <c r="A52" s="23" t="s">
        <v>163</v>
      </c>
      <c r="B52" s="24">
        <v>67</v>
      </c>
      <c r="C52" s="25">
        <v>67.164179000000004</v>
      </c>
      <c r="D52" s="25">
        <v>14.925373</v>
      </c>
      <c r="E52" s="25">
        <v>16.417909999999999</v>
      </c>
      <c r="F52" s="25">
        <v>1.492537</v>
      </c>
    </row>
    <row r="53" spans="1:6">
      <c r="A53" s="23" t="s">
        <v>128</v>
      </c>
      <c r="B53" s="24">
        <v>52</v>
      </c>
      <c r="C53" s="25">
        <v>17.307691999999999</v>
      </c>
      <c r="D53" s="25">
        <v>9.6153849999999998</v>
      </c>
      <c r="E53" s="25">
        <v>11.538462000000001</v>
      </c>
      <c r="F53" s="25">
        <v>61.538462000000003</v>
      </c>
    </row>
    <row r="54" spans="1:6">
      <c r="A54" s="8" t="s">
        <v>164</v>
      </c>
      <c r="B54" s="8"/>
      <c r="C54" s="8"/>
      <c r="D54" s="8"/>
      <c r="E54" s="8"/>
      <c r="F54" s="8"/>
    </row>
    <row r="55" spans="1:6">
      <c r="A55" s="23" t="s">
        <v>165</v>
      </c>
      <c r="B55" s="24">
        <v>209</v>
      </c>
      <c r="C55" s="25">
        <v>83.253589000000005</v>
      </c>
      <c r="D55" s="25">
        <v>6.6985650000000003</v>
      </c>
      <c r="E55" s="25">
        <v>9.5693780000000004</v>
      </c>
      <c r="F55" s="25">
        <v>0.47846899999999998</v>
      </c>
    </row>
    <row r="56" spans="1:6">
      <c r="A56" s="23" t="s">
        <v>166</v>
      </c>
      <c r="B56" s="24">
        <v>1043</v>
      </c>
      <c r="C56" s="25">
        <v>77.085330999999996</v>
      </c>
      <c r="D56" s="25">
        <v>10.930009999999999</v>
      </c>
      <c r="E56" s="25">
        <v>9.0124639999999996</v>
      </c>
      <c r="F56" s="25">
        <v>2.9721959999999998</v>
      </c>
    </row>
    <row r="57" spans="1:6">
      <c r="A57" s="23" t="s">
        <v>167</v>
      </c>
      <c r="B57" s="24">
        <v>963</v>
      </c>
      <c r="C57" s="25">
        <v>66.978193000000005</v>
      </c>
      <c r="D57" s="25">
        <v>13.499480999999999</v>
      </c>
      <c r="E57" s="25">
        <v>16.199376999999998</v>
      </c>
      <c r="F57" s="25">
        <v>3.3229489999999999</v>
      </c>
    </row>
    <row r="58" spans="1:6">
      <c r="A58" s="23" t="s">
        <v>168</v>
      </c>
      <c r="B58" s="24">
        <v>338</v>
      </c>
      <c r="C58" s="25">
        <v>54.142012000000001</v>
      </c>
      <c r="D58" s="25">
        <v>11.83432</v>
      </c>
      <c r="E58" s="25">
        <v>31.656804999999999</v>
      </c>
      <c r="F58" s="25">
        <v>2.3668640000000001</v>
      </c>
    </row>
    <row r="59" spans="1:6">
      <c r="A59" s="23" t="s">
        <v>169</v>
      </c>
      <c r="B59" s="24">
        <v>94</v>
      </c>
      <c r="C59" s="25">
        <v>45.744681</v>
      </c>
      <c r="D59" s="25">
        <v>13.829787</v>
      </c>
      <c r="E59" s="25">
        <v>38.297871999999998</v>
      </c>
      <c r="F59" s="25">
        <v>2.1276600000000001</v>
      </c>
    </row>
    <row r="60" spans="1:6">
      <c r="A60" s="23" t="s">
        <v>128</v>
      </c>
      <c r="B60" s="24">
        <v>30</v>
      </c>
      <c r="C60" s="25">
        <v>53.333333000000003</v>
      </c>
      <c r="D60" s="25">
        <v>16.666667</v>
      </c>
      <c r="E60" s="25">
        <v>16.666667</v>
      </c>
      <c r="F60" s="25">
        <v>13.333333</v>
      </c>
    </row>
    <row r="61" spans="1:6">
      <c r="A61" s="8" t="s">
        <v>170</v>
      </c>
      <c r="B61" s="8"/>
      <c r="C61" s="8"/>
      <c r="D61" s="8"/>
      <c r="E61" s="8"/>
      <c r="F61" s="8"/>
    </row>
    <row r="62" spans="1:6">
      <c r="A62" s="23" t="s">
        <v>171</v>
      </c>
      <c r="B62" s="24">
        <v>386</v>
      </c>
      <c r="C62" s="25">
        <v>63.989637000000002</v>
      </c>
      <c r="D62" s="25">
        <v>9.3264250000000004</v>
      </c>
      <c r="E62" s="25">
        <v>22.279793000000002</v>
      </c>
      <c r="F62" s="25">
        <v>4.4041449999999998</v>
      </c>
    </row>
    <row r="63" spans="1:6">
      <c r="A63" s="23" t="s">
        <v>172</v>
      </c>
      <c r="B63" s="24">
        <v>919</v>
      </c>
      <c r="C63" s="25">
        <v>67.138193999999999</v>
      </c>
      <c r="D63" s="25">
        <v>14.68988</v>
      </c>
      <c r="E63" s="25">
        <v>15.016322000000001</v>
      </c>
      <c r="F63" s="25">
        <v>3.1556039999999999</v>
      </c>
    </row>
    <row r="64" spans="1:6">
      <c r="A64" s="23" t="s">
        <v>173</v>
      </c>
      <c r="B64" s="24">
        <v>978</v>
      </c>
      <c r="C64" s="25">
        <v>75.153373999999999</v>
      </c>
      <c r="D64" s="25">
        <v>9.4069529999999997</v>
      </c>
      <c r="E64" s="25">
        <v>13.803680999999999</v>
      </c>
      <c r="F64" s="25">
        <v>1.6359919999999999</v>
      </c>
    </row>
    <row r="65" spans="1:6">
      <c r="A65" s="23" t="s">
        <v>174</v>
      </c>
      <c r="B65" s="24">
        <v>347</v>
      </c>
      <c r="C65" s="25">
        <v>70.605187000000001</v>
      </c>
      <c r="D65" s="25">
        <v>12.391931</v>
      </c>
      <c r="E65" s="25">
        <v>14.409222</v>
      </c>
      <c r="F65" s="25">
        <v>2.5936599999999999</v>
      </c>
    </row>
    <row r="66" spans="1:6">
      <c r="A66" s="23" t="s">
        <v>128</v>
      </c>
      <c r="B66" s="24">
        <v>47</v>
      </c>
      <c r="C66" s="25">
        <v>44.680850999999997</v>
      </c>
      <c r="D66" s="25">
        <v>21.276596000000001</v>
      </c>
      <c r="E66" s="25">
        <v>19.148935999999999</v>
      </c>
      <c r="F66" s="25">
        <v>14.893617000000001</v>
      </c>
    </row>
    <row r="67" spans="1:6">
      <c r="A67" s="8" t="s">
        <v>175</v>
      </c>
      <c r="B67" s="8"/>
      <c r="C67" s="8"/>
      <c r="D67" s="8"/>
      <c r="E67" s="8"/>
      <c r="F67" s="8"/>
    </row>
    <row r="68" spans="1:6">
      <c r="A68" s="23" t="s">
        <v>176</v>
      </c>
      <c r="B68" s="24">
        <v>425</v>
      </c>
      <c r="C68" s="25">
        <v>79.764706000000004</v>
      </c>
      <c r="D68" s="25">
        <v>8</v>
      </c>
      <c r="E68" s="25">
        <v>8.7058820000000008</v>
      </c>
      <c r="F68" s="25">
        <v>3.5294120000000002</v>
      </c>
    </row>
    <row r="69" spans="1:6">
      <c r="A69" s="23" t="s">
        <v>177</v>
      </c>
      <c r="B69" s="24">
        <v>811</v>
      </c>
      <c r="C69" s="25">
        <v>81.627619999999993</v>
      </c>
      <c r="D69" s="25">
        <v>9.2478420000000003</v>
      </c>
      <c r="E69" s="25">
        <v>6.5351419999999996</v>
      </c>
      <c r="F69" s="25">
        <v>2.5893959999999998</v>
      </c>
    </row>
    <row r="70" spans="1:6">
      <c r="A70" s="23" t="s">
        <v>178</v>
      </c>
      <c r="B70" s="24">
        <v>207</v>
      </c>
      <c r="C70" s="25">
        <v>77.777777999999998</v>
      </c>
      <c r="D70" s="25">
        <v>13.043478</v>
      </c>
      <c r="E70" s="25">
        <v>8.6956520000000008</v>
      </c>
      <c r="F70" s="25">
        <v>0.48309200000000002</v>
      </c>
    </row>
    <row r="71" spans="1:6">
      <c r="A71" s="23" t="s">
        <v>179</v>
      </c>
      <c r="B71" s="24">
        <v>154</v>
      </c>
      <c r="C71" s="25">
        <v>79.870130000000003</v>
      </c>
      <c r="D71" s="25">
        <v>11.688312</v>
      </c>
      <c r="E71" s="25">
        <v>7.1428570000000002</v>
      </c>
      <c r="F71" s="25">
        <v>1.2987010000000001</v>
      </c>
    </row>
    <row r="72" spans="1:6">
      <c r="A72" s="23" t="s">
        <v>180</v>
      </c>
      <c r="B72" s="24">
        <v>318</v>
      </c>
      <c r="C72" s="25">
        <v>83.333332999999996</v>
      </c>
      <c r="D72" s="25">
        <v>10.377357999999999</v>
      </c>
      <c r="E72" s="25">
        <v>4.08805</v>
      </c>
      <c r="F72" s="25">
        <v>2.2012580000000002</v>
      </c>
    </row>
    <row r="73" spans="1:6">
      <c r="A73" s="23" t="s">
        <v>181</v>
      </c>
      <c r="B73" s="24">
        <v>203</v>
      </c>
      <c r="C73" s="25">
        <v>79.802955999999995</v>
      </c>
      <c r="D73" s="25">
        <v>10.344828</v>
      </c>
      <c r="E73" s="25">
        <v>8.8669949999999993</v>
      </c>
      <c r="F73" s="25">
        <v>0.98522200000000004</v>
      </c>
    </row>
    <row r="74" spans="1:6">
      <c r="A74" s="23" t="s">
        <v>182</v>
      </c>
      <c r="B74" s="24">
        <v>79</v>
      </c>
      <c r="C74" s="25">
        <v>68.354429999999994</v>
      </c>
      <c r="D74" s="25">
        <v>10.126582000000001</v>
      </c>
      <c r="E74" s="25">
        <v>20.253164999999999</v>
      </c>
      <c r="F74" s="25">
        <v>1.2658229999999999</v>
      </c>
    </row>
    <row r="75" spans="1:6">
      <c r="A75" s="23" t="s">
        <v>183</v>
      </c>
      <c r="B75" s="24">
        <v>68</v>
      </c>
      <c r="C75" s="25">
        <v>89.705882000000003</v>
      </c>
      <c r="D75" s="25">
        <v>2.941176</v>
      </c>
      <c r="E75" s="25">
        <v>5.8823530000000002</v>
      </c>
      <c r="F75" s="25">
        <v>1.470588</v>
      </c>
    </row>
    <row r="76" spans="1:6">
      <c r="A76" s="23" t="s">
        <v>184</v>
      </c>
      <c r="B76" s="24">
        <v>586</v>
      </c>
      <c r="C76" s="25">
        <v>78.156997000000004</v>
      </c>
      <c r="D76" s="25">
        <v>11.262798999999999</v>
      </c>
      <c r="E76" s="25">
        <v>8.3617749999999997</v>
      </c>
      <c r="F76" s="25">
        <v>2.2184300000000001</v>
      </c>
    </row>
    <row r="77" spans="1:6">
      <c r="A77" s="23" t="s">
        <v>185</v>
      </c>
      <c r="B77" s="24">
        <v>276</v>
      </c>
      <c r="C77" s="25">
        <v>81.521738999999997</v>
      </c>
      <c r="D77" s="25">
        <v>10.869565</v>
      </c>
      <c r="E77" s="25">
        <v>5.0724640000000001</v>
      </c>
      <c r="F77" s="25">
        <v>2.536232</v>
      </c>
    </row>
    <row r="78" spans="1:6">
      <c r="A78" s="23" t="s">
        <v>152</v>
      </c>
      <c r="B78" s="24">
        <v>197</v>
      </c>
      <c r="C78" s="25">
        <v>68.020304999999993</v>
      </c>
      <c r="D78" s="25">
        <v>13.19797</v>
      </c>
      <c r="E78" s="25">
        <v>14.720812</v>
      </c>
      <c r="F78" s="25">
        <v>4.0609140000000004</v>
      </c>
    </row>
    <row r="79" spans="1:6">
      <c r="A79" s="23" t="s">
        <v>186</v>
      </c>
      <c r="B79" s="24">
        <v>944</v>
      </c>
      <c r="C79" s="25">
        <v>58.368644000000003</v>
      </c>
      <c r="D79" s="25">
        <v>12.817797000000001</v>
      </c>
      <c r="E79" s="25">
        <v>26.271186</v>
      </c>
      <c r="F79" s="25">
        <v>2.542373</v>
      </c>
    </row>
    <row r="80" spans="1:6">
      <c r="A80" s="23" t="s">
        <v>128</v>
      </c>
      <c r="B80" s="24">
        <v>41</v>
      </c>
      <c r="C80" s="25">
        <v>53.658537000000003</v>
      </c>
      <c r="D80" s="25">
        <v>14.634145999999999</v>
      </c>
      <c r="E80" s="25">
        <v>19.512194999999998</v>
      </c>
      <c r="F80" s="25">
        <v>12.195122</v>
      </c>
    </row>
    <row r="81" spans="1:6">
      <c r="A81" s="8" t="s">
        <v>187</v>
      </c>
      <c r="B81" s="8"/>
      <c r="C81" s="8"/>
      <c r="D81" s="8"/>
      <c r="E81" s="8"/>
      <c r="F81" s="8"/>
    </row>
    <row r="82" spans="1:6">
      <c r="A82" s="23" t="s">
        <v>188</v>
      </c>
      <c r="B82" s="24">
        <v>2041</v>
      </c>
      <c r="C82" s="25">
        <v>70.651640999999998</v>
      </c>
      <c r="D82" s="25">
        <v>12.003920000000001</v>
      </c>
      <c r="E82" s="25">
        <v>15.090642000000001</v>
      </c>
      <c r="F82" s="25">
        <v>2.2537970000000001</v>
      </c>
    </row>
    <row r="83" spans="1:6">
      <c r="A83" s="23" t="s">
        <v>189</v>
      </c>
      <c r="B83" s="24">
        <v>221</v>
      </c>
      <c r="C83" s="25">
        <v>78.280542999999994</v>
      </c>
      <c r="D83" s="25">
        <v>9.502262</v>
      </c>
      <c r="E83" s="25">
        <v>9.9547509999999999</v>
      </c>
      <c r="F83" s="25">
        <v>2.2624430000000002</v>
      </c>
    </row>
    <row r="84" spans="1:6">
      <c r="A84" s="23" t="s">
        <v>190</v>
      </c>
      <c r="B84" s="24">
        <v>64</v>
      </c>
      <c r="C84" s="25">
        <v>59.375</v>
      </c>
      <c r="D84" s="25">
        <v>17.1875</v>
      </c>
      <c r="E84" s="25">
        <v>21.875</v>
      </c>
      <c r="F84" s="25">
        <v>1.5625</v>
      </c>
    </row>
    <row r="85" spans="1:6">
      <c r="A85" s="23" t="s">
        <v>191</v>
      </c>
      <c r="B85" s="24">
        <v>158</v>
      </c>
      <c r="C85" s="25">
        <v>63.924050999999999</v>
      </c>
      <c r="D85" s="25">
        <v>10.759494</v>
      </c>
      <c r="E85" s="25">
        <v>18.987342000000002</v>
      </c>
      <c r="F85" s="25">
        <v>6.3291139999999997</v>
      </c>
    </row>
    <row r="86" spans="1:6">
      <c r="A86" s="23" t="s">
        <v>192</v>
      </c>
      <c r="B86" s="24">
        <v>120</v>
      </c>
      <c r="C86" s="25">
        <v>67.5</v>
      </c>
      <c r="D86" s="25">
        <v>10.833333</v>
      </c>
      <c r="E86" s="25">
        <v>15.833333</v>
      </c>
      <c r="F86" s="25">
        <v>5.8333329999999997</v>
      </c>
    </row>
    <row r="87" spans="1:6">
      <c r="A87" s="23" t="s">
        <v>193</v>
      </c>
      <c r="B87" s="24">
        <v>10</v>
      </c>
      <c r="C87" s="25">
        <v>20</v>
      </c>
      <c r="D87" s="25">
        <v>10</v>
      </c>
      <c r="E87" s="25">
        <v>70</v>
      </c>
      <c r="F87" s="25">
        <v>0</v>
      </c>
    </row>
    <row r="88" spans="1:6">
      <c r="A88" s="23" t="s">
        <v>152</v>
      </c>
      <c r="B88" s="24">
        <v>39</v>
      </c>
      <c r="C88" s="25">
        <v>48.717948999999997</v>
      </c>
      <c r="D88" s="25">
        <v>7.6923079999999997</v>
      </c>
      <c r="E88" s="25">
        <v>30.769231000000001</v>
      </c>
      <c r="F88" s="25">
        <v>12.820513</v>
      </c>
    </row>
    <row r="89" spans="1:6">
      <c r="A89" s="23" t="s">
        <v>128</v>
      </c>
      <c r="B89" s="24">
        <v>24</v>
      </c>
      <c r="C89" s="25">
        <v>37.5</v>
      </c>
      <c r="D89" s="25">
        <v>20.833333</v>
      </c>
      <c r="E89" s="25">
        <v>25</v>
      </c>
      <c r="F89" s="25">
        <v>16.666667</v>
      </c>
    </row>
    <row r="90" spans="1:6">
      <c r="A90" s="8" t="s">
        <v>194</v>
      </c>
      <c r="B90" s="8"/>
      <c r="C90" s="8"/>
      <c r="D90" s="8"/>
      <c r="E90" s="8"/>
      <c r="F90" s="8"/>
    </row>
    <row r="91" spans="1:6">
      <c r="A91" s="23" t="s">
        <v>195</v>
      </c>
      <c r="B91" s="24">
        <v>1341</v>
      </c>
      <c r="C91" s="25">
        <v>76.584637999999998</v>
      </c>
      <c r="D91" s="25">
        <v>11.782252</v>
      </c>
      <c r="E91" s="25">
        <v>9.6942579999999996</v>
      </c>
      <c r="F91" s="25">
        <v>1.938852</v>
      </c>
    </row>
    <row r="92" spans="1:6">
      <c r="A92" s="23" t="s">
        <v>196</v>
      </c>
      <c r="B92" s="24">
        <v>523</v>
      </c>
      <c r="C92" s="25">
        <v>78.585086000000004</v>
      </c>
      <c r="D92" s="25">
        <v>11.089866000000001</v>
      </c>
      <c r="E92" s="25">
        <v>7.0745699999999996</v>
      </c>
      <c r="F92" s="25">
        <v>3.2504780000000002</v>
      </c>
    </row>
    <row r="93" spans="1:6">
      <c r="A93" s="23" t="s">
        <v>197</v>
      </c>
      <c r="B93" s="24">
        <v>116</v>
      </c>
      <c r="C93" s="25">
        <v>71.551723999999993</v>
      </c>
      <c r="D93" s="25">
        <v>12.068966</v>
      </c>
      <c r="E93" s="25">
        <v>13.793103</v>
      </c>
      <c r="F93" s="25">
        <v>2.5862069999999999</v>
      </c>
    </row>
    <row r="94" spans="1:6">
      <c r="A94" s="23" t="s">
        <v>198</v>
      </c>
      <c r="B94" s="24">
        <v>25</v>
      </c>
      <c r="C94" s="25">
        <v>48</v>
      </c>
      <c r="D94" s="25">
        <v>12</v>
      </c>
      <c r="E94" s="25">
        <v>36</v>
      </c>
      <c r="F94" s="25">
        <v>4</v>
      </c>
    </row>
    <row r="95" spans="1:6">
      <c r="A95" s="23" t="s">
        <v>199</v>
      </c>
      <c r="B95" s="24">
        <v>68</v>
      </c>
      <c r="C95" s="25">
        <v>82.352941000000001</v>
      </c>
      <c r="D95" s="25">
        <v>13.235294</v>
      </c>
      <c r="E95" s="25">
        <v>2.941176</v>
      </c>
      <c r="F95" s="25">
        <v>1.470588</v>
      </c>
    </row>
    <row r="96" spans="1:6">
      <c r="A96" s="23" t="s">
        <v>200</v>
      </c>
      <c r="B96" s="24">
        <v>1248</v>
      </c>
      <c r="C96" s="25">
        <v>80.689103000000003</v>
      </c>
      <c r="D96" s="25">
        <v>11.057691999999999</v>
      </c>
      <c r="E96" s="25">
        <v>6.4102560000000004</v>
      </c>
      <c r="F96" s="25">
        <v>1.8429489999999999</v>
      </c>
    </row>
    <row r="97" spans="1:6">
      <c r="A97" s="23" t="s">
        <v>201</v>
      </c>
      <c r="B97" s="24">
        <v>725</v>
      </c>
      <c r="C97" s="25">
        <v>59.586207000000002</v>
      </c>
      <c r="D97" s="25">
        <v>13.931034</v>
      </c>
      <c r="E97" s="25">
        <v>23.724138</v>
      </c>
      <c r="F97" s="25">
        <v>2.7586210000000002</v>
      </c>
    </row>
    <row r="98" spans="1:6">
      <c r="A98" s="23" t="s">
        <v>202</v>
      </c>
      <c r="B98" s="24">
        <v>550</v>
      </c>
      <c r="C98" s="25">
        <v>74.181818000000007</v>
      </c>
      <c r="D98" s="25">
        <v>12.363636</v>
      </c>
      <c r="E98" s="25">
        <v>10.545455</v>
      </c>
      <c r="F98" s="25">
        <v>2.9090910000000001</v>
      </c>
    </row>
    <row r="99" spans="1:6">
      <c r="A99" s="23" t="s">
        <v>203</v>
      </c>
      <c r="B99" s="24">
        <v>563</v>
      </c>
      <c r="C99" s="25">
        <v>82.238011</v>
      </c>
      <c r="D99" s="25">
        <v>10.124333999999999</v>
      </c>
      <c r="E99" s="25">
        <v>5.6838369999999996</v>
      </c>
      <c r="F99" s="25">
        <v>1.953819</v>
      </c>
    </row>
    <row r="100" spans="1:6">
      <c r="A100" s="23" t="s">
        <v>204</v>
      </c>
      <c r="B100" s="24">
        <v>319</v>
      </c>
      <c r="C100" s="25">
        <v>60.815047</v>
      </c>
      <c r="D100" s="25">
        <v>11.598746</v>
      </c>
      <c r="E100" s="25">
        <v>24.451411</v>
      </c>
      <c r="F100" s="25">
        <v>3.1347960000000001</v>
      </c>
    </row>
    <row r="101" spans="1:6">
      <c r="A101" s="23" t="s">
        <v>205</v>
      </c>
      <c r="B101" s="24">
        <v>6</v>
      </c>
      <c r="C101" s="25">
        <v>66.666667000000004</v>
      </c>
      <c r="D101" s="25">
        <v>0</v>
      </c>
      <c r="E101" s="25">
        <v>33.333333000000003</v>
      </c>
      <c r="F101" s="25">
        <v>0</v>
      </c>
    </row>
    <row r="102" spans="1:6">
      <c r="A102" s="23" t="s">
        <v>206</v>
      </c>
      <c r="B102" s="24">
        <v>42</v>
      </c>
      <c r="C102" s="25">
        <v>4.7619049999999996</v>
      </c>
      <c r="D102" s="25">
        <v>4.7619049999999996</v>
      </c>
      <c r="E102" s="25">
        <v>88.095237999999995</v>
      </c>
      <c r="F102" s="25">
        <v>2.3809520000000002</v>
      </c>
    </row>
    <row r="103" spans="1:6">
      <c r="A103" s="23" t="s">
        <v>152</v>
      </c>
      <c r="B103" s="24">
        <v>39</v>
      </c>
      <c r="C103" s="25">
        <v>30.769231000000001</v>
      </c>
      <c r="D103" s="25">
        <v>15.384615</v>
      </c>
      <c r="E103" s="25">
        <v>48.717948999999997</v>
      </c>
      <c r="F103" s="25">
        <v>5.1282050000000003</v>
      </c>
    </row>
    <row r="104" spans="1:6">
      <c r="A104" s="23" t="s">
        <v>128</v>
      </c>
      <c r="B104" s="24">
        <v>193</v>
      </c>
      <c r="C104" s="25">
        <v>68.393782000000002</v>
      </c>
      <c r="D104" s="25">
        <v>9.8445599999999995</v>
      </c>
      <c r="E104" s="25">
        <v>14.507771999999999</v>
      </c>
      <c r="F104" s="25">
        <v>7.2538859999999996</v>
      </c>
    </row>
    <row r="105" spans="1:6">
      <c r="A105" s="8" t="s">
        <v>207</v>
      </c>
      <c r="B105" s="8"/>
      <c r="C105" s="8"/>
      <c r="D105" s="8"/>
      <c r="E105" s="8"/>
      <c r="F105" s="8"/>
    </row>
    <row r="106" spans="1:6">
      <c r="A106" s="23" t="s">
        <v>208</v>
      </c>
      <c r="B106" s="24">
        <v>1480</v>
      </c>
      <c r="C106" s="25">
        <v>69.527027000000004</v>
      </c>
      <c r="D106" s="25">
        <v>10.337838</v>
      </c>
      <c r="E106" s="25">
        <v>17.905404999999998</v>
      </c>
      <c r="F106" s="25">
        <v>2.22973</v>
      </c>
    </row>
    <row r="107" spans="1:6">
      <c r="A107" s="23" t="s">
        <v>209</v>
      </c>
      <c r="B107" s="24">
        <v>1280</v>
      </c>
      <c r="C107" s="25">
        <v>70.078125</v>
      </c>
      <c r="D107" s="25">
        <v>11.25</v>
      </c>
      <c r="E107" s="25">
        <v>16.09375</v>
      </c>
      <c r="F107" s="25">
        <v>2.578125</v>
      </c>
    </row>
    <row r="108" spans="1:6">
      <c r="A108" s="23" t="s">
        <v>210</v>
      </c>
      <c r="B108" s="24">
        <v>1167</v>
      </c>
      <c r="C108" s="25">
        <v>70.351327999999995</v>
      </c>
      <c r="D108" s="25">
        <v>10.882605</v>
      </c>
      <c r="E108" s="25">
        <v>15.852614000000001</v>
      </c>
      <c r="F108" s="25">
        <v>2.9134530000000001</v>
      </c>
    </row>
    <row r="109" spans="1:6">
      <c r="A109" s="23" t="s">
        <v>211</v>
      </c>
      <c r="B109" s="24">
        <v>715</v>
      </c>
      <c r="C109" s="25">
        <v>71.888112000000007</v>
      </c>
      <c r="D109" s="25">
        <v>10.20979</v>
      </c>
      <c r="E109" s="25">
        <v>15.384615</v>
      </c>
      <c r="F109" s="25">
        <v>2.5174829999999999</v>
      </c>
    </row>
    <row r="110" spans="1:6">
      <c r="A110" s="23" t="s">
        <v>212</v>
      </c>
      <c r="B110" s="24">
        <v>387</v>
      </c>
      <c r="C110" s="25">
        <v>78.294573999999997</v>
      </c>
      <c r="D110" s="25">
        <v>10.335917</v>
      </c>
      <c r="E110" s="25">
        <v>9.3023260000000008</v>
      </c>
      <c r="F110" s="25">
        <v>2.067183</v>
      </c>
    </row>
    <row r="111" spans="1:6">
      <c r="A111" s="23" t="s">
        <v>213</v>
      </c>
      <c r="B111" s="24">
        <v>404</v>
      </c>
      <c r="C111" s="25">
        <v>67.821781999999999</v>
      </c>
      <c r="D111" s="25">
        <v>9.6534650000000006</v>
      </c>
      <c r="E111" s="25">
        <v>18.811881</v>
      </c>
      <c r="F111" s="25">
        <v>3.7128709999999998</v>
      </c>
    </row>
    <row r="112" spans="1:6">
      <c r="A112" s="23" t="s">
        <v>214</v>
      </c>
      <c r="B112" s="24">
        <v>595</v>
      </c>
      <c r="C112" s="25">
        <v>73.109244000000004</v>
      </c>
      <c r="D112" s="25">
        <v>12.941176</v>
      </c>
      <c r="E112" s="25">
        <v>11.932772999999999</v>
      </c>
      <c r="F112" s="25">
        <v>2.016807</v>
      </c>
    </row>
    <row r="113" spans="1:6">
      <c r="A113" s="23" t="s">
        <v>215</v>
      </c>
      <c r="B113" s="24">
        <v>215</v>
      </c>
      <c r="C113" s="25">
        <v>70.697674000000006</v>
      </c>
      <c r="D113" s="25">
        <v>10.232557999999999</v>
      </c>
      <c r="E113" s="25">
        <v>16.279070000000001</v>
      </c>
      <c r="F113" s="25">
        <v>2.7906979999999999</v>
      </c>
    </row>
    <row r="114" spans="1:6">
      <c r="A114" s="23" t="s">
        <v>216</v>
      </c>
      <c r="B114" s="24">
        <v>248</v>
      </c>
      <c r="C114" s="25">
        <v>66.129031999999995</v>
      </c>
      <c r="D114" s="25">
        <v>13.709676999999999</v>
      </c>
      <c r="E114" s="25">
        <v>15.725806</v>
      </c>
      <c r="F114" s="25">
        <v>4.4354839999999998</v>
      </c>
    </row>
    <row r="115" spans="1:6">
      <c r="A115" s="23" t="s">
        <v>217</v>
      </c>
      <c r="B115" s="24">
        <v>255</v>
      </c>
      <c r="C115" s="25">
        <v>79.215686000000005</v>
      </c>
      <c r="D115" s="25">
        <v>8.2352939999999997</v>
      </c>
      <c r="E115" s="25">
        <v>10.588234999999999</v>
      </c>
      <c r="F115" s="25">
        <v>1.9607840000000001</v>
      </c>
    </row>
    <row r="116" spans="1:6">
      <c r="A116" s="23" t="s">
        <v>218</v>
      </c>
      <c r="B116" s="24">
        <v>291</v>
      </c>
      <c r="C116" s="25">
        <v>84.536081999999993</v>
      </c>
      <c r="D116" s="25">
        <v>7.9037800000000002</v>
      </c>
      <c r="E116" s="25">
        <v>4.8109970000000004</v>
      </c>
      <c r="F116" s="25">
        <v>2.7491409999999998</v>
      </c>
    </row>
    <row r="117" spans="1:6">
      <c r="A117" s="23" t="s">
        <v>219</v>
      </c>
      <c r="B117" s="24">
        <v>338</v>
      </c>
      <c r="C117" s="25">
        <v>81.360946999999996</v>
      </c>
      <c r="D117" s="25">
        <v>8.8757400000000004</v>
      </c>
      <c r="E117" s="25">
        <v>8.5798819999999996</v>
      </c>
      <c r="F117" s="25">
        <v>1.183432</v>
      </c>
    </row>
    <row r="118" spans="1:6">
      <c r="A118" s="23" t="s">
        <v>220</v>
      </c>
      <c r="B118" s="24">
        <v>812</v>
      </c>
      <c r="C118" s="25">
        <v>75.369457999999995</v>
      </c>
      <c r="D118" s="25">
        <v>11.699507000000001</v>
      </c>
      <c r="E118" s="25">
        <v>10.837438000000001</v>
      </c>
      <c r="F118" s="25">
        <v>2.0935959999999998</v>
      </c>
    </row>
    <row r="119" spans="1:6">
      <c r="A119" s="23" t="s">
        <v>221</v>
      </c>
      <c r="B119" s="24">
        <v>816</v>
      </c>
      <c r="C119" s="25">
        <v>75.980391999999995</v>
      </c>
      <c r="D119" s="25">
        <v>11.274509999999999</v>
      </c>
      <c r="E119" s="25">
        <v>10.539216</v>
      </c>
      <c r="F119" s="25">
        <v>2.2058819999999999</v>
      </c>
    </row>
    <row r="120" spans="1:6">
      <c r="A120" s="23" t="s">
        <v>152</v>
      </c>
      <c r="B120" s="24">
        <v>69</v>
      </c>
      <c r="C120" s="25">
        <v>53.623187999999999</v>
      </c>
      <c r="D120" s="25">
        <v>18.840579999999999</v>
      </c>
      <c r="E120" s="25">
        <v>23.188406000000001</v>
      </c>
      <c r="F120" s="25">
        <v>4.3478260000000004</v>
      </c>
    </row>
    <row r="121" spans="1:6">
      <c r="A121" s="23" t="s">
        <v>222</v>
      </c>
      <c r="B121" s="24">
        <v>246</v>
      </c>
      <c r="C121" s="25">
        <v>60.975610000000003</v>
      </c>
      <c r="D121" s="25">
        <v>19.918699</v>
      </c>
      <c r="E121" s="25">
        <v>16.260162999999999</v>
      </c>
      <c r="F121" s="25">
        <v>2.8455279999999998</v>
      </c>
    </row>
    <row r="122" spans="1:6">
      <c r="A122" s="26" t="s">
        <v>128</v>
      </c>
      <c r="B122" s="27">
        <v>47</v>
      </c>
      <c r="C122" s="29">
        <v>59.574468000000003</v>
      </c>
      <c r="D122" s="29">
        <v>14.893617000000001</v>
      </c>
      <c r="E122" s="29">
        <v>19.148935999999999</v>
      </c>
      <c r="F122" s="29">
        <v>6.3829789999999997</v>
      </c>
    </row>
  </sheetData>
  <phoneticPr fontId="2"/>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E706A-9A9E-41A5-A458-D1B2C7217663}">
  <sheetPr codeName="Sheet64"/>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HYPERLINK("#'目次'!B19","[13]")</f>
        <v>[13]</v>
      </c>
      <c r="B2" s="28" t="s">
        <v>565</v>
      </c>
    </row>
    <row r="3" spans="1:6">
      <c r="A3" s="6" t="s">
        <v>114</v>
      </c>
      <c r="B3" s="7" t="s">
        <v>314</v>
      </c>
    </row>
    <row r="4" spans="1:6">
      <c r="A4" s="6" t="s">
        <v>114</v>
      </c>
      <c r="B4" s="7" t="s">
        <v>319</v>
      </c>
    </row>
    <row r="5" spans="1:6" s="21" customFormat="1" ht="24">
      <c r="A5" s="19" t="s">
        <v>114</v>
      </c>
      <c r="B5" s="20" t="s">
        <v>118</v>
      </c>
      <c r="C5" s="20" t="s">
        <v>287</v>
      </c>
      <c r="D5" s="20" t="s">
        <v>316</v>
      </c>
      <c r="E5" s="20" t="s">
        <v>317</v>
      </c>
      <c r="F5" s="20" t="s">
        <v>128</v>
      </c>
    </row>
    <row r="6" spans="1:6">
      <c r="A6" s="22" t="s">
        <v>121</v>
      </c>
      <c r="B6" s="9">
        <v>2677</v>
      </c>
      <c r="C6" s="14">
        <v>69.966380000000001</v>
      </c>
      <c r="D6" s="14">
        <v>15.689204</v>
      </c>
      <c r="E6" s="14">
        <v>11.430706000000001</v>
      </c>
      <c r="F6" s="14">
        <v>2.9137089999999999</v>
      </c>
    </row>
    <row r="7" spans="1:6">
      <c r="A7" s="8" t="s">
        <v>122</v>
      </c>
      <c r="B7" s="8"/>
      <c r="C7" s="8"/>
      <c r="D7" s="8"/>
      <c r="E7" s="8"/>
      <c r="F7" s="8"/>
    </row>
    <row r="8" spans="1:6">
      <c r="A8" s="23" t="s">
        <v>123</v>
      </c>
      <c r="B8" s="24">
        <v>380</v>
      </c>
      <c r="C8" s="25">
        <v>91.578946999999999</v>
      </c>
      <c r="D8" s="25">
        <v>6.5789470000000003</v>
      </c>
      <c r="E8" s="25">
        <v>0.78947400000000001</v>
      </c>
      <c r="F8" s="25">
        <v>1.052632</v>
      </c>
    </row>
    <row r="9" spans="1:6">
      <c r="A9" s="23" t="s">
        <v>124</v>
      </c>
      <c r="B9" s="24">
        <v>489</v>
      </c>
      <c r="C9" s="25">
        <v>82.413088000000002</v>
      </c>
      <c r="D9" s="25">
        <v>13.701430999999999</v>
      </c>
      <c r="E9" s="25">
        <v>2.2494890000000001</v>
      </c>
      <c r="F9" s="25">
        <v>1.6359919999999999</v>
      </c>
    </row>
    <row r="10" spans="1:6">
      <c r="A10" s="23" t="s">
        <v>125</v>
      </c>
      <c r="B10" s="24">
        <v>1114</v>
      </c>
      <c r="C10" s="25">
        <v>73.698384000000004</v>
      </c>
      <c r="D10" s="25">
        <v>17.414722000000001</v>
      </c>
      <c r="E10" s="25">
        <v>7.0915619999999997</v>
      </c>
      <c r="F10" s="25">
        <v>1.7953319999999999</v>
      </c>
    </row>
    <row r="11" spans="1:6">
      <c r="A11" s="23" t="s">
        <v>126</v>
      </c>
      <c r="B11" s="24">
        <v>521</v>
      </c>
      <c r="C11" s="25">
        <v>49.136276000000002</v>
      </c>
      <c r="D11" s="25">
        <v>23.224568000000001</v>
      </c>
      <c r="E11" s="25">
        <v>25.527830999999999</v>
      </c>
      <c r="F11" s="25">
        <v>2.1113240000000002</v>
      </c>
    </row>
    <row r="12" spans="1:6">
      <c r="A12" s="23" t="s">
        <v>127</v>
      </c>
      <c r="B12" s="24">
        <v>129</v>
      </c>
      <c r="C12" s="25">
        <v>28.682171</v>
      </c>
      <c r="D12" s="25">
        <v>8.5271319999999999</v>
      </c>
      <c r="E12" s="25">
        <v>58.914729000000001</v>
      </c>
      <c r="F12" s="25">
        <v>3.875969</v>
      </c>
    </row>
    <row r="13" spans="1:6">
      <c r="A13" s="23" t="s">
        <v>128</v>
      </c>
      <c r="B13" s="24">
        <v>44</v>
      </c>
      <c r="C13" s="25">
        <v>18.181818</v>
      </c>
      <c r="D13" s="25">
        <v>4.5454549999999996</v>
      </c>
      <c r="E13" s="25">
        <v>9.0909089999999999</v>
      </c>
      <c r="F13" s="25">
        <v>68.181818000000007</v>
      </c>
    </row>
    <row r="14" spans="1:6">
      <c r="A14" s="8" t="s">
        <v>129</v>
      </c>
      <c r="B14" s="8"/>
      <c r="C14" s="8"/>
      <c r="D14" s="8"/>
      <c r="E14" s="8"/>
      <c r="F14" s="8"/>
    </row>
    <row r="15" spans="1:6">
      <c r="A15" s="23" t="s">
        <v>130</v>
      </c>
      <c r="B15" s="24">
        <v>799</v>
      </c>
      <c r="C15" s="25">
        <v>84.856070000000003</v>
      </c>
      <c r="D15" s="25">
        <v>10.262829</v>
      </c>
      <c r="E15" s="25">
        <v>3.8798499999999998</v>
      </c>
      <c r="F15" s="25">
        <v>1.001252</v>
      </c>
    </row>
    <row r="16" spans="1:6">
      <c r="A16" s="23" t="s">
        <v>131</v>
      </c>
      <c r="B16" s="24">
        <v>1245</v>
      </c>
      <c r="C16" s="25">
        <v>72.449798999999999</v>
      </c>
      <c r="D16" s="25">
        <v>15.903613999999999</v>
      </c>
      <c r="E16" s="25">
        <v>9.7991969999999995</v>
      </c>
      <c r="F16" s="25">
        <v>1.8473900000000001</v>
      </c>
    </row>
    <row r="17" spans="1:6">
      <c r="A17" s="23" t="s">
        <v>132</v>
      </c>
      <c r="B17" s="24">
        <v>504</v>
      </c>
      <c r="C17" s="25">
        <v>52.579365000000003</v>
      </c>
      <c r="D17" s="25">
        <v>23.611111000000001</v>
      </c>
      <c r="E17" s="25">
        <v>21.428571000000002</v>
      </c>
      <c r="F17" s="25">
        <v>2.3809520000000002</v>
      </c>
    </row>
    <row r="18" spans="1:6">
      <c r="A18" s="23" t="s">
        <v>133</v>
      </c>
      <c r="B18" s="24">
        <v>82</v>
      </c>
      <c r="C18" s="25">
        <v>23.170732000000001</v>
      </c>
      <c r="D18" s="25">
        <v>24.390243999999999</v>
      </c>
      <c r="E18" s="25">
        <v>50</v>
      </c>
      <c r="F18" s="25">
        <v>2.4390239999999999</v>
      </c>
    </row>
    <row r="19" spans="1:6">
      <c r="A19" s="23" t="s">
        <v>128</v>
      </c>
      <c r="B19" s="24">
        <v>47</v>
      </c>
      <c r="C19" s="25">
        <v>19.148935999999999</v>
      </c>
      <c r="D19" s="25">
        <v>2.1276600000000001</v>
      </c>
      <c r="E19" s="25">
        <v>8.5106380000000001</v>
      </c>
      <c r="F19" s="25">
        <v>70.212766000000002</v>
      </c>
    </row>
    <row r="20" spans="1:6">
      <c r="A20" s="8" t="s">
        <v>134</v>
      </c>
      <c r="B20" s="8"/>
      <c r="C20" s="8"/>
      <c r="D20" s="8"/>
      <c r="E20" s="8"/>
      <c r="F20" s="8"/>
    </row>
    <row r="21" spans="1:6">
      <c r="A21" s="23" t="s">
        <v>135</v>
      </c>
      <c r="B21" s="24">
        <v>128</v>
      </c>
      <c r="C21" s="25">
        <v>61.71875</v>
      </c>
      <c r="D21" s="25">
        <v>21.875</v>
      </c>
      <c r="E21" s="25">
        <v>14.84375</v>
      </c>
      <c r="F21" s="25">
        <v>1.5625</v>
      </c>
    </row>
    <row r="22" spans="1:6">
      <c r="A22" s="23" t="s">
        <v>136</v>
      </c>
      <c r="B22" s="24">
        <v>138</v>
      </c>
      <c r="C22" s="25">
        <v>70.289855000000003</v>
      </c>
      <c r="D22" s="25">
        <v>13.043478</v>
      </c>
      <c r="E22" s="25">
        <v>13.768115999999999</v>
      </c>
      <c r="F22" s="25">
        <v>2.8985509999999999</v>
      </c>
    </row>
    <row r="23" spans="1:6">
      <c r="A23" s="23" t="s">
        <v>137</v>
      </c>
      <c r="B23" s="24">
        <v>119</v>
      </c>
      <c r="C23" s="25">
        <v>73.949579999999997</v>
      </c>
      <c r="D23" s="25">
        <v>15.126049999999999</v>
      </c>
      <c r="E23" s="25">
        <v>10.084034000000001</v>
      </c>
      <c r="F23" s="25">
        <v>0.84033599999999997</v>
      </c>
    </row>
    <row r="24" spans="1:6">
      <c r="A24" s="23" t="s">
        <v>138</v>
      </c>
      <c r="B24" s="24">
        <v>142</v>
      </c>
      <c r="C24" s="25">
        <v>73.239436999999995</v>
      </c>
      <c r="D24" s="25">
        <v>16.197182999999999</v>
      </c>
      <c r="E24" s="25">
        <v>8.450704</v>
      </c>
      <c r="F24" s="25">
        <v>2.112676</v>
      </c>
    </row>
    <row r="25" spans="1:6">
      <c r="A25" s="23" t="s">
        <v>139</v>
      </c>
      <c r="B25" s="24">
        <v>170</v>
      </c>
      <c r="C25" s="25">
        <v>73.529411999999994</v>
      </c>
      <c r="D25" s="25">
        <v>16.470587999999999</v>
      </c>
      <c r="E25" s="25">
        <v>8.8235290000000006</v>
      </c>
      <c r="F25" s="25">
        <v>1.176471</v>
      </c>
    </row>
    <row r="26" spans="1:6">
      <c r="A26" s="23" t="s">
        <v>140</v>
      </c>
      <c r="B26" s="24">
        <v>192</v>
      </c>
      <c r="C26" s="25">
        <v>73.958332999999996</v>
      </c>
      <c r="D26" s="25">
        <v>16.666667</v>
      </c>
      <c r="E26" s="25">
        <v>7.2916670000000003</v>
      </c>
      <c r="F26" s="25">
        <v>2.0833330000000001</v>
      </c>
    </row>
    <row r="27" spans="1:6">
      <c r="A27" s="23" t="s">
        <v>141</v>
      </c>
      <c r="B27" s="24">
        <v>1405</v>
      </c>
      <c r="C27" s="25">
        <v>71.103202999999993</v>
      </c>
      <c r="D27" s="25">
        <v>14.946619</v>
      </c>
      <c r="E27" s="25">
        <v>12.02847</v>
      </c>
      <c r="F27" s="25">
        <v>1.921708</v>
      </c>
    </row>
    <row r="28" spans="1:6">
      <c r="A28" s="23" t="s">
        <v>142</v>
      </c>
      <c r="B28" s="24">
        <v>343</v>
      </c>
      <c r="C28" s="25">
        <v>67.930029000000005</v>
      </c>
      <c r="D28" s="25">
        <v>18.367346999999999</v>
      </c>
      <c r="E28" s="25">
        <v>12.827988</v>
      </c>
      <c r="F28" s="25">
        <v>0.87463599999999997</v>
      </c>
    </row>
    <row r="29" spans="1:6">
      <c r="A29" s="23" t="s">
        <v>128</v>
      </c>
      <c r="B29" s="24">
        <v>40</v>
      </c>
      <c r="C29" s="25">
        <v>15</v>
      </c>
      <c r="D29" s="25">
        <v>0</v>
      </c>
      <c r="E29" s="25">
        <v>5</v>
      </c>
      <c r="F29" s="25">
        <v>80</v>
      </c>
    </row>
    <row r="30" spans="1:6">
      <c r="A30" s="8" t="s">
        <v>143</v>
      </c>
      <c r="B30" s="8"/>
      <c r="C30" s="8"/>
      <c r="D30" s="8"/>
      <c r="E30" s="8"/>
      <c r="F30" s="8"/>
    </row>
    <row r="31" spans="1:6">
      <c r="A31" s="23" t="s">
        <v>144</v>
      </c>
      <c r="B31" s="24">
        <v>429</v>
      </c>
      <c r="C31" s="25">
        <v>79.953379999999996</v>
      </c>
      <c r="D31" s="25">
        <v>12.121212</v>
      </c>
      <c r="E31" s="25">
        <v>5.8275059999999996</v>
      </c>
      <c r="F31" s="25">
        <v>2.0979019999999999</v>
      </c>
    </row>
    <row r="32" spans="1:6">
      <c r="A32" s="23" t="s">
        <v>145</v>
      </c>
      <c r="B32" s="24">
        <v>319</v>
      </c>
      <c r="C32" s="25">
        <v>85.266458</v>
      </c>
      <c r="D32" s="25">
        <v>9.4043890000000001</v>
      </c>
      <c r="E32" s="25">
        <v>4.7021940000000004</v>
      </c>
      <c r="F32" s="25">
        <v>0.62695900000000004</v>
      </c>
    </row>
    <row r="33" spans="1:6">
      <c r="A33" s="23" t="s">
        <v>146</v>
      </c>
      <c r="B33" s="24">
        <v>504</v>
      </c>
      <c r="C33" s="25">
        <v>77.777777999999998</v>
      </c>
      <c r="D33" s="25">
        <v>12.698413</v>
      </c>
      <c r="E33" s="25">
        <v>7.9365079999999999</v>
      </c>
      <c r="F33" s="25">
        <v>1.587302</v>
      </c>
    </row>
    <row r="34" spans="1:6">
      <c r="A34" s="23" t="s">
        <v>147</v>
      </c>
      <c r="B34" s="24">
        <v>143</v>
      </c>
      <c r="C34" s="25">
        <v>68.531469000000001</v>
      </c>
      <c r="D34" s="25">
        <v>12.587413</v>
      </c>
      <c r="E34" s="25">
        <v>12.587413</v>
      </c>
      <c r="F34" s="25">
        <v>6.2937060000000002</v>
      </c>
    </row>
    <row r="35" spans="1:6">
      <c r="A35" s="23" t="s">
        <v>148</v>
      </c>
      <c r="B35" s="24">
        <v>168</v>
      </c>
      <c r="C35" s="25">
        <v>77.976190000000003</v>
      </c>
      <c r="D35" s="25">
        <v>10.714286</v>
      </c>
      <c r="E35" s="25">
        <v>8.9285709999999998</v>
      </c>
      <c r="F35" s="25">
        <v>2.3809520000000002</v>
      </c>
    </row>
    <row r="36" spans="1:6">
      <c r="A36" s="23" t="s">
        <v>149</v>
      </c>
      <c r="B36" s="24">
        <v>1270</v>
      </c>
      <c r="C36" s="25">
        <v>74.803150000000002</v>
      </c>
      <c r="D36" s="25">
        <v>14.80315</v>
      </c>
      <c r="E36" s="25">
        <v>8.8188980000000008</v>
      </c>
      <c r="F36" s="25">
        <v>1.574803</v>
      </c>
    </row>
    <row r="37" spans="1:6">
      <c r="A37" s="23" t="s">
        <v>150</v>
      </c>
      <c r="B37" s="24">
        <v>1642</v>
      </c>
      <c r="C37" s="25">
        <v>76.431180999999995</v>
      </c>
      <c r="D37" s="25">
        <v>14.677223</v>
      </c>
      <c r="E37" s="25">
        <v>7.2472589999999997</v>
      </c>
      <c r="F37" s="25">
        <v>1.644336</v>
      </c>
    </row>
    <row r="38" spans="1:6">
      <c r="A38" s="23" t="s">
        <v>151</v>
      </c>
      <c r="B38" s="24">
        <v>2266</v>
      </c>
      <c r="C38" s="25">
        <v>72.727272999999997</v>
      </c>
      <c r="D38" s="25">
        <v>16.107679000000001</v>
      </c>
      <c r="E38" s="25">
        <v>9.7087380000000003</v>
      </c>
      <c r="F38" s="25">
        <v>1.4563109999999999</v>
      </c>
    </row>
    <row r="39" spans="1:6">
      <c r="A39" s="23" t="s">
        <v>152</v>
      </c>
      <c r="B39" s="24">
        <v>121</v>
      </c>
      <c r="C39" s="25">
        <v>43.801653000000002</v>
      </c>
      <c r="D39" s="25">
        <v>16.528925999999998</v>
      </c>
      <c r="E39" s="25">
        <v>37.190083000000001</v>
      </c>
      <c r="F39" s="25">
        <v>2.479339</v>
      </c>
    </row>
    <row r="40" spans="1:6">
      <c r="A40" s="23" t="s">
        <v>128</v>
      </c>
      <c r="B40" s="24">
        <v>46</v>
      </c>
      <c r="C40" s="25">
        <v>6.5217390000000002</v>
      </c>
      <c r="D40" s="25">
        <v>2.1739130000000002</v>
      </c>
      <c r="E40" s="25">
        <v>21.739129999999999</v>
      </c>
      <c r="F40" s="25">
        <v>69.565217000000004</v>
      </c>
    </row>
    <row r="41" spans="1:6">
      <c r="A41" s="8" t="s">
        <v>153</v>
      </c>
      <c r="B41" s="8"/>
      <c r="C41" s="8"/>
      <c r="D41" s="8"/>
      <c r="E41" s="8"/>
      <c r="F41" s="8"/>
    </row>
    <row r="42" spans="1:6">
      <c r="A42" s="23" t="s">
        <v>154</v>
      </c>
      <c r="B42" s="24">
        <v>1344</v>
      </c>
      <c r="C42" s="25">
        <v>74.776786000000001</v>
      </c>
      <c r="D42" s="25">
        <v>15.178571</v>
      </c>
      <c r="E42" s="25">
        <v>8.4821430000000007</v>
      </c>
      <c r="F42" s="25">
        <v>1.5625</v>
      </c>
    </row>
    <row r="43" spans="1:6">
      <c r="A43" s="23" t="s">
        <v>155</v>
      </c>
      <c r="B43" s="24">
        <v>1107</v>
      </c>
      <c r="C43" s="25">
        <v>68.112014000000002</v>
      </c>
      <c r="D43" s="25">
        <v>15.537489000000001</v>
      </c>
      <c r="E43" s="25">
        <v>14.905149</v>
      </c>
      <c r="F43" s="25">
        <v>1.4453480000000001</v>
      </c>
    </row>
    <row r="44" spans="1:6">
      <c r="A44" s="23" t="s">
        <v>156</v>
      </c>
      <c r="B44" s="24">
        <v>1006</v>
      </c>
      <c r="C44" s="25">
        <v>67.196819000000005</v>
      </c>
      <c r="D44" s="25">
        <v>16.699801000000001</v>
      </c>
      <c r="E44" s="25">
        <v>14.910537</v>
      </c>
      <c r="F44" s="25">
        <v>1.1928430000000001</v>
      </c>
    </row>
    <row r="45" spans="1:6">
      <c r="A45" s="23" t="s">
        <v>157</v>
      </c>
      <c r="B45" s="24">
        <v>541</v>
      </c>
      <c r="C45" s="25">
        <v>67.652495000000002</v>
      </c>
      <c r="D45" s="25">
        <v>14.602588000000001</v>
      </c>
      <c r="E45" s="25">
        <v>17.005545000000001</v>
      </c>
      <c r="F45" s="25">
        <v>0.73937200000000003</v>
      </c>
    </row>
    <row r="46" spans="1:6">
      <c r="A46" s="23" t="s">
        <v>158</v>
      </c>
      <c r="B46" s="24">
        <v>1510</v>
      </c>
      <c r="C46" s="25">
        <v>71.059602999999996</v>
      </c>
      <c r="D46" s="25">
        <v>15.165563000000001</v>
      </c>
      <c r="E46" s="25">
        <v>12.317881</v>
      </c>
      <c r="F46" s="25">
        <v>1.4569540000000001</v>
      </c>
    </row>
    <row r="47" spans="1:6">
      <c r="A47" s="23" t="s">
        <v>159</v>
      </c>
      <c r="B47" s="24">
        <v>1011</v>
      </c>
      <c r="C47" s="25">
        <v>72.799209000000005</v>
      </c>
      <c r="D47" s="25">
        <v>16.221563</v>
      </c>
      <c r="E47" s="25">
        <v>10.187932999999999</v>
      </c>
      <c r="F47" s="25">
        <v>0.791296</v>
      </c>
    </row>
    <row r="48" spans="1:6">
      <c r="A48" s="23" t="s">
        <v>160</v>
      </c>
      <c r="B48" s="24">
        <v>1234</v>
      </c>
      <c r="C48" s="25">
        <v>75.364667999999995</v>
      </c>
      <c r="D48" s="25">
        <v>14.181524</v>
      </c>
      <c r="E48" s="25">
        <v>9.2382500000000007</v>
      </c>
      <c r="F48" s="25">
        <v>1.2155590000000001</v>
      </c>
    </row>
    <row r="49" spans="1:6">
      <c r="A49" s="23" t="s">
        <v>161</v>
      </c>
      <c r="B49" s="24">
        <v>443</v>
      </c>
      <c r="C49" s="25">
        <v>74.040632000000002</v>
      </c>
      <c r="D49" s="25">
        <v>18.058691</v>
      </c>
      <c r="E49" s="25">
        <v>6.7720089999999997</v>
      </c>
      <c r="F49" s="25">
        <v>1.128668</v>
      </c>
    </row>
    <row r="50" spans="1:6">
      <c r="A50" s="23" t="s">
        <v>162</v>
      </c>
      <c r="B50" s="24">
        <v>1237</v>
      </c>
      <c r="C50" s="25">
        <v>76.637024999999994</v>
      </c>
      <c r="D50" s="25">
        <v>14.147130000000001</v>
      </c>
      <c r="E50" s="25">
        <v>8.3265969999999996</v>
      </c>
      <c r="F50" s="25">
        <v>0.88924800000000004</v>
      </c>
    </row>
    <row r="51" spans="1:6">
      <c r="A51" s="23" t="s">
        <v>152</v>
      </c>
      <c r="B51" s="24">
        <v>81</v>
      </c>
      <c r="C51" s="25">
        <v>54.320988</v>
      </c>
      <c r="D51" s="25">
        <v>27.160494</v>
      </c>
      <c r="E51" s="25">
        <v>12.345679000000001</v>
      </c>
      <c r="F51" s="25">
        <v>6.1728399999999999</v>
      </c>
    </row>
    <row r="52" spans="1:6">
      <c r="A52" s="23" t="s">
        <v>163</v>
      </c>
      <c r="B52" s="24">
        <v>67</v>
      </c>
      <c r="C52" s="25">
        <v>70.149253999999999</v>
      </c>
      <c r="D52" s="25">
        <v>19.402985000000001</v>
      </c>
      <c r="E52" s="25">
        <v>8.9552239999999994</v>
      </c>
      <c r="F52" s="25">
        <v>1.492537</v>
      </c>
    </row>
    <row r="53" spans="1:6">
      <c r="A53" s="23" t="s">
        <v>128</v>
      </c>
      <c r="B53" s="24">
        <v>52</v>
      </c>
      <c r="C53" s="25">
        <v>21.153846000000001</v>
      </c>
      <c r="D53" s="25">
        <v>5.7692310000000004</v>
      </c>
      <c r="E53" s="25">
        <v>13.461537999999999</v>
      </c>
      <c r="F53" s="25">
        <v>59.615385000000003</v>
      </c>
    </row>
    <row r="54" spans="1:6">
      <c r="A54" s="8" t="s">
        <v>164</v>
      </c>
      <c r="B54" s="8"/>
      <c r="C54" s="8"/>
      <c r="D54" s="8"/>
      <c r="E54" s="8"/>
      <c r="F54" s="8"/>
    </row>
    <row r="55" spans="1:6">
      <c r="A55" s="23" t="s">
        <v>165</v>
      </c>
      <c r="B55" s="24">
        <v>209</v>
      </c>
      <c r="C55" s="25">
        <v>82.296650999999997</v>
      </c>
      <c r="D55" s="25">
        <v>10.526316</v>
      </c>
      <c r="E55" s="25">
        <v>6.6985650000000003</v>
      </c>
      <c r="F55" s="25">
        <v>0.47846899999999998</v>
      </c>
    </row>
    <row r="56" spans="1:6">
      <c r="A56" s="23" t="s">
        <v>166</v>
      </c>
      <c r="B56" s="24">
        <v>1043</v>
      </c>
      <c r="C56" s="25">
        <v>77.660594000000003</v>
      </c>
      <c r="D56" s="25">
        <v>13.422819</v>
      </c>
      <c r="E56" s="25">
        <v>5.8485139999999998</v>
      </c>
      <c r="F56" s="25">
        <v>3.0680730000000001</v>
      </c>
    </row>
    <row r="57" spans="1:6">
      <c r="A57" s="23" t="s">
        <v>167</v>
      </c>
      <c r="B57" s="24">
        <v>963</v>
      </c>
      <c r="C57" s="25">
        <v>68.120457000000002</v>
      </c>
      <c r="D57" s="25">
        <v>16.822430000000001</v>
      </c>
      <c r="E57" s="25">
        <v>11.941848</v>
      </c>
      <c r="F57" s="25">
        <v>3.115265</v>
      </c>
    </row>
    <row r="58" spans="1:6">
      <c r="A58" s="23" t="s">
        <v>168</v>
      </c>
      <c r="B58" s="24">
        <v>338</v>
      </c>
      <c r="C58" s="25">
        <v>51.479289999999999</v>
      </c>
      <c r="D58" s="25">
        <v>21.893491000000001</v>
      </c>
      <c r="E58" s="25">
        <v>23.668638999999999</v>
      </c>
      <c r="F58" s="25">
        <v>2.95858</v>
      </c>
    </row>
    <row r="59" spans="1:6">
      <c r="A59" s="23" t="s">
        <v>169</v>
      </c>
      <c r="B59" s="24">
        <v>94</v>
      </c>
      <c r="C59" s="25">
        <v>45.744681</v>
      </c>
      <c r="D59" s="25">
        <v>17.021277000000001</v>
      </c>
      <c r="E59" s="25">
        <v>35.106383000000001</v>
      </c>
      <c r="F59" s="25">
        <v>2.1276600000000001</v>
      </c>
    </row>
    <row r="60" spans="1:6">
      <c r="A60" s="23" t="s">
        <v>128</v>
      </c>
      <c r="B60" s="24">
        <v>30</v>
      </c>
      <c r="C60" s="25">
        <v>60</v>
      </c>
      <c r="D60" s="25">
        <v>20</v>
      </c>
      <c r="E60" s="25">
        <v>10</v>
      </c>
      <c r="F60" s="25">
        <v>10</v>
      </c>
    </row>
    <row r="61" spans="1:6">
      <c r="A61" s="8" t="s">
        <v>170</v>
      </c>
      <c r="B61" s="8"/>
      <c r="C61" s="8"/>
      <c r="D61" s="8"/>
      <c r="E61" s="8"/>
      <c r="F61" s="8"/>
    </row>
    <row r="62" spans="1:6">
      <c r="A62" s="23" t="s">
        <v>171</v>
      </c>
      <c r="B62" s="24">
        <v>386</v>
      </c>
      <c r="C62" s="25">
        <v>65.284974000000005</v>
      </c>
      <c r="D62" s="25">
        <v>14.248704999999999</v>
      </c>
      <c r="E62" s="25">
        <v>16.321244</v>
      </c>
      <c r="F62" s="25">
        <v>4.1450779999999998</v>
      </c>
    </row>
    <row r="63" spans="1:6">
      <c r="A63" s="23" t="s">
        <v>172</v>
      </c>
      <c r="B63" s="24">
        <v>919</v>
      </c>
      <c r="C63" s="25">
        <v>70.946680999999998</v>
      </c>
      <c r="D63" s="25">
        <v>15.77802</v>
      </c>
      <c r="E63" s="25">
        <v>10.446137</v>
      </c>
      <c r="F63" s="25">
        <v>2.8291620000000002</v>
      </c>
    </row>
    <row r="64" spans="1:6">
      <c r="A64" s="23" t="s">
        <v>173</v>
      </c>
      <c r="B64" s="24">
        <v>978</v>
      </c>
      <c r="C64" s="25">
        <v>71.370142999999999</v>
      </c>
      <c r="D64" s="25">
        <v>15.439673000000001</v>
      </c>
      <c r="E64" s="25">
        <v>11.349693</v>
      </c>
      <c r="F64" s="25">
        <v>1.8404910000000001</v>
      </c>
    </row>
    <row r="65" spans="1:6">
      <c r="A65" s="23" t="s">
        <v>174</v>
      </c>
      <c r="B65" s="24">
        <v>347</v>
      </c>
      <c r="C65" s="25">
        <v>70.893371999999999</v>
      </c>
      <c r="D65" s="25">
        <v>17.291066000000001</v>
      </c>
      <c r="E65" s="25">
        <v>8.6455330000000004</v>
      </c>
      <c r="F65" s="25">
        <v>3.170029</v>
      </c>
    </row>
    <row r="66" spans="1:6">
      <c r="A66" s="23" t="s">
        <v>128</v>
      </c>
      <c r="B66" s="24">
        <v>47</v>
      </c>
      <c r="C66" s="25">
        <v>53.191488999999997</v>
      </c>
      <c r="D66" s="25">
        <v>19.148935999999999</v>
      </c>
      <c r="E66" s="25">
        <v>12.765957</v>
      </c>
      <c r="F66" s="25">
        <v>14.893617000000001</v>
      </c>
    </row>
    <row r="67" spans="1:6">
      <c r="A67" s="8" t="s">
        <v>175</v>
      </c>
      <c r="B67" s="8"/>
      <c r="C67" s="8"/>
      <c r="D67" s="8"/>
      <c r="E67" s="8"/>
      <c r="F67" s="8"/>
    </row>
    <row r="68" spans="1:6">
      <c r="A68" s="23" t="s">
        <v>176</v>
      </c>
      <c r="B68" s="24">
        <v>425</v>
      </c>
      <c r="C68" s="25">
        <v>76.470588000000006</v>
      </c>
      <c r="D68" s="25">
        <v>14.352941</v>
      </c>
      <c r="E68" s="25">
        <v>5.4117649999999999</v>
      </c>
      <c r="F68" s="25">
        <v>3.7647059999999999</v>
      </c>
    </row>
    <row r="69" spans="1:6">
      <c r="A69" s="23" t="s">
        <v>177</v>
      </c>
      <c r="B69" s="24">
        <v>811</v>
      </c>
      <c r="C69" s="25">
        <v>83.970406999999994</v>
      </c>
      <c r="D69" s="25">
        <v>9.7410599999999992</v>
      </c>
      <c r="E69" s="25">
        <v>3.6991369999999999</v>
      </c>
      <c r="F69" s="25">
        <v>2.5893959999999998</v>
      </c>
    </row>
    <row r="70" spans="1:6">
      <c r="A70" s="23" t="s">
        <v>178</v>
      </c>
      <c r="B70" s="24">
        <v>207</v>
      </c>
      <c r="C70" s="25">
        <v>83.574878999999996</v>
      </c>
      <c r="D70" s="25">
        <v>11.111110999999999</v>
      </c>
      <c r="E70" s="25">
        <v>4.8309179999999996</v>
      </c>
      <c r="F70" s="25">
        <v>0.48309200000000002</v>
      </c>
    </row>
    <row r="71" spans="1:6">
      <c r="A71" s="23" t="s">
        <v>179</v>
      </c>
      <c r="B71" s="24">
        <v>154</v>
      </c>
      <c r="C71" s="25">
        <v>87.012986999999995</v>
      </c>
      <c r="D71" s="25">
        <v>8.4415580000000006</v>
      </c>
      <c r="E71" s="25">
        <v>3.8961039999999998</v>
      </c>
      <c r="F71" s="25">
        <v>0.64935100000000001</v>
      </c>
    </row>
    <row r="72" spans="1:6">
      <c r="A72" s="23" t="s">
        <v>180</v>
      </c>
      <c r="B72" s="24">
        <v>318</v>
      </c>
      <c r="C72" s="25">
        <v>81.446540999999996</v>
      </c>
      <c r="D72" s="25">
        <v>13.522012999999999</v>
      </c>
      <c r="E72" s="25">
        <v>3.4591189999999998</v>
      </c>
      <c r="F72" s="25">
        <v>1.572327</v>
      </c>
    </row>
    <row r="73" spans="1:6">
      <c r="A73" s="23" t="s">
        <v>181</v>
      </c>
      <c r="B73" s="24">
        <v>203</v>
      </c>
      <c r="C73" s="25">
        <v>85.221675000000005</v>
      </c>
      <c r="D73" s="25">
        <v>8.3743839999999992</v>
      </c>
      <c r="E73" s="25">
        <v>4.9261080000000002</v>
      </c>
      <c r="F73" s="25">
        <v>1.477833</v>
      </c>
    </row>
    <row r="74" spans="1:6">
      <c r="A74" s="23" t="s">
        <v>182</v>
      </c>
      <c r="B74" s="24">
        <v>79</v>
      </c>
      <c r="C74" s="25">
        <v>68.354429999999994</v>
      </c>
      <c r="D74" s="25">
        <v>15.189873</v>
      </c>
      <c r="E74" s="25">
        <v>15.189873</v>
      </c>
      <c r="F74" s="25">
        <v>1.2658229999999999</v>
      </c>
    </row>
    <row r="75" spans="1:6">
      <c r="A75" s="23" t="s">
        <v>183</v>
      </c>
      <c r="B75" s="24">
        <v>68</v>
      </c>
      <c r="C75" s="25">
        <v>89.705882000000003</v>
      </c>
      <c r="D75" s="25">
        <v>7.3529410000000004</v>
      </c>
      <c r="E75" s="25">
        <v>1.470588</v>
      </c>
      <c r="F75" s="25">
        <v>1.470588</v>
      </c>
    </row>
    <row r="76" spans="1:6">
      <c r="A76" s="23" t="s">
        <v>184</v>
      </c>
      <c r="B76" s="24">
        <v>586</v>
      </c>
      <c r="C76" s="25">
        <v>77.986348000000007</v>
      </c>
      <c r="D76" s="25">
        <v>14.505119000000001</v>
      </c>
      <c r="E76" s="25">
        <v>5.1194540000000002</v>
      </c>
      <c r="F76" s="25">
        <v>2.389078</v>
      </c>
    </row>
    <row r="77" spans="1:6">
      <c r="A77" s="23" t="s">
        <v>185</v>
      </c>
      <c r="B77" s="24">
        <v>276</v>
      </c>
      <c r="C77" s="25">
        <v>77.173912999999999</v>
      </c>
      <c r="D77" s="25">
        <v>15.942029</v>
      </c>
      <c r="E77" s="25">
        <v>4.3478260000000004</v>
      </c>
      <c r="F77" s="25">
        <v>2.536232</v>
      </c>
    </row>
    <row r="78" spans="1:6">
      <c r="A78" s="23" t="s">
        <v>152</v>
      </c>
      <c r="B78" s="24">
        <v>197</v>
      </c>
      <c r="C78" s="25">
        <v>66.497461999999999</v>
      </c>
      <c r="D78" s="25">
        <v>20.304569000000001</v>
      </c>
      <c r="E78" s="25">
        <v>9.6446699999999996</v>
      </c>
      <c r="F78" s="25">
        <v>3.553299</v>
      </c>
    </row>
    <row r="79" spans="1:6">
      <c r="A79" s="23" t="s">
        <v>186</v>
      </c>
      <c r="B79" s="24">
        <v>944</v>
      </c>
      <c r="C79" s="25">
        <v>56.779660999999997</v>
      </c>
      <c r="D79" s="25">
        <v>18.961863999999998</v>
      </c>
      <c r="E79" s="25">
        <v>21.504237</v>
      </c>
      <c r="F79" s="25">
        <v>2.7542369999999998</v>
      </c>
    </row>
    <row r="80" spans="1:6">
      <c r="A80" s="23" t="s">
        <v>128</v>
      </c>
      <c r="B80" s="24">
        <v>41</v>
      </c>
      <c r="C80" s="25">
        <v>58.536585000000002</v>
      </c>
      <c r="D80" s="25">
        <v>12.195122</v>
      </c>
      <c r="E80" s="25">
        <v>19.512194999999998</v>
      </c>
      <c r="F80" s="25">
        <v>9.7560979999999997</v>
      </c>
    </row>
    <row r="81" spans="1:6">
      <c r="A81" s="8" t="s">
        <v>187</v>
      </c>
      <c r="B81" s="8"/>
      <c r="C81" s="8"/>
      <c r="D81" s="8"/>
      <c r="E81" s="8"/>
      <c r="F81" s="8"/>
    </row>
    <row r="82" spans="1:6">
      <c r="A82" s="23" t="s">
        <v>188</v>
      </c>
      <c r="B82" s="24">
        <v>2041</v>
      </c>
      <c r="C82" s="25">
        <v>70.161685000000006</v>
      </c>
      <c r="D82" s="25">
        <v>16.021557999999999</v>
      </c>
      <c r="E82" s="25">
        <v>11.415972999999999</v>
      </c>
      <c r="F82" s="25">
        <v>2.4007839999999998</v>
      </c>
    </row>
    <row r="83" spans="1:6">
      <c r="A83" s="23" t="s">
        <v>189</v>
      </c>
      <c r="B83" s="24">
        <v>221</v>
      </c>
      <c r="C83" s="25">
        <v>78.733031999999994</v>
      </c>
      <c r="D83" s="25">
        <v>11.312217</v>
      </c>
      <c r="E83" s="25">
        <v>7.2398189999999998</v>
      </c>
      <c r="F83" s="25">
        <v>2.7149320000000001</v>
      </c>
    </row>
    <row r="84" spans="1:6">
      <c r="A84" s="23" t="s">
        <v>190</v>
      </c>
      <c r="B84" s="24">
        <v>64</v>
      </c>
      <c r="C84" s="25">
        <v>59.375</v>
      </c>
      <c r="D84" s="25">
        <v>25</v>
      </c>
      <c r="E84" s="25">
        <v>12.5</v>
      </c>
      <c r="F84" s="25">
        <v>3.125</v>
      </c>
    </row>
    <row r="85" spans="1:6">
      <c r="A85" s="23" t="s">
        <v>191</v>
      </c>
      <c r="B85" s="24">
        <v>158</v>
      </c>
      <c r="C85" s="25">
        <v>65.822784999999996</v>
      </c>
      <c r="D85" s="25">
        <v>15.822785</v>
      </c>
      <c r="E85" s="25">
        <v>13.924051</v>
      </c>
      <c r="F85" s="25">
        <v>4.4303800000000004</v>
      </c>
    </row>
    <row r="86" spans="1:6">
      <c r="A86" s="23" t="s">
        <v>192</v>
      </c>
      <c r="B86" s="24">
        <v>120</v>
      </c>
      <c r="C86" s="25">
        <v>76.666667000000004</v>
      </c>
      <c r="D86" s="25">
        <v>13.333333</v>
      </c>
      <c r="E86" s="25">
        <v>5</v>
      </c>
      <c r="F86" s="25">
        <v>5</v>
      </c>
    </row>
    <row r="87" spans="1:6">
      <c r="A87" s="23" t="s">
        <v>193</v>
      </c>
      <c r="B87" s="24">
        <v>10</v>
      </c>
      <c r="C87" s="25">
        <v>40</v>
      </c>
      <c r="D87" s="25">
        <v>0</v>
      </c>
      <c r="E87" s="25">
        <v>60</v>
      </c>
      <c r="F87" s="25">
        <v>0</v>
      </c>
    </row>
    <row r="88" spans="1:6">
      <c r="A88" s="23" t="s">
        <v>152</v>
      </c>
      <c r="B88" s="24">
        <v>39</v>
      </c>
      <c r="C88" s="25">
        <v>48.717948999999997</v>
      </c>
      <c r="D88" s="25">
        <v>12.820513</v>
      </c>
      <c r="E88" s="25">
        <v>28.205127999999998</v>
      </c>
      <c r="F88" s="25">
        <v>10.256410000000001</v>
      </c>
    </row>
    <row r="89" spans="1:6">
      <c r="A89" s="23" t="s">
        <v>128</v>
      </c>
      <c r="B89" s="24">
        <v>24</v>
      </c>
      <c r="C89" s="25">
        <v>41.666666999999997</v>
      </c>
      <c r="D89" s="25">
        <v>25</v>
      </c>
      <c r="E89" s="25">
        <v>16.666667</v>
      </c>
      <c r="F89" s="25">
        <v>16.666667</v>
      </c>
    </row>
    <row r="90" spans="1:6">
      <c r="A90" s="8" t="s">
        <v>194</v>
      </c>
      <c r="B90" s="8"/>
      <c r="C90" s="8"/>
      <c r="D90" s="8"/>
      <c r="E90" s="8"/>
      <c r="F90" s="8"/>
    </row>
    <row r="91" spans="1:6">
      <c r="A91" s="23" t="s">
        <v>195</v>
      </c>
      <c r="B91" s="24">
        <v>1341</v>
      </c>
      <c r="C91" s="25">
        <v>82.699477999999999</v>
      </c>
      <c r="D91" s="25">
        <v>11.185682</v>
      </c>
      <c r="E91" s="25">
        <v>4.0268459999999999</v>
      </c>
      <c r="F91" s="25">
        <v>2.0879940000000001</v>
      </c>
    </row>
    <row r="92" spans="1:6">
      <c r="A92" s="23" t="s">
        <v>196</v>
      </c>
      <c r="B92" s="24">
        <v>523</v>
      </c>
      <c r="C92" s="25">
        <v>81.261949999999999</v>
      </c>
      <c r="D92" s="25">
        <v>12.045889000000001</v>
      </c>
      <c r="E92" s="25">
        <v>3.8240919999999998</v>
      </c>
      <c r="F92" s="25">
        <v>2.8680690000000002</v>
      </c>
    </row>
    <row r="93" spans="1:6">
      <c r="A93" s="23" t="s">
        <v>197</v>
      </c>
      <c r="B93" s="24">
        <v>116</v>
      </c>
      <c r="C93" s="25">
        <v>71.551723999999993</v>
      </c>
      <c r="D93" s="25">
        <v>15.517241</v>
      </c>
      <c r="E93" s="25">
        <v>7.7586209999999998</v>
      </c>
      <c r="F93" s="25">
        <v>5.1724139999999998</v>
      </c>
    </row>
    <row r="94" spans="1:6">
      <c r="A94" s="23" t="s">
        <v>198</v>
      </c>
      <c r="B94" s="24">
        <v>25</v>
      </c>
      <c r="C94" s="25">
        <v>44</v>
      </c>
      <c r="D94" s="25">
        <v>20</v>
      </c>
      <c r="E94" s="25">
        <v>32</v>
      </c>
      <c r="F94" s="25">
        <v>4</v>
      </c>
    </row>
    <row r="95" spans="1:6">
      <c r="A95" s="23" t="s">
        <v>199</v>
      </c>
      <c r="B95" s="24">
        <v>68</v>
      </c>
      <c r="C95" s="25">
        <v>83.823528999999994</v>
      </c>
      <c r="D95" s="25">
        <v>10.294117999999999</v>
      </c>
      <c r="E95" s="25">
        <v>4.4117649999999999</v>
      </c>
      <c r="F95" s="25">
        <v>1.470588</v>
      </c>
    </row>
    <row r="96" spans="1:6">
      <c r="A96" s="23" t="s">
        <v>200</v>
      </c>
      <c r="B96" s="24">
        <v>1248</v>
      </c>
      <c r="C96" s="25">
        <v>76.282050999999996</v>
      </c>
      <c r="D96" s="25">
        <v>17.067308000000001</v>
      </c>
      <c r="E96" s="25">
        <v>4.8878209999999997</v>
      </c>
      <c r="F96" s="25">
        <v>1.762821</v>
      </c>
    </row>
    <row r="97" spans="1:6">
      <c r="A97" s="23" t="s">
        <v>201</v>
      </c>
      <c r="B97" s="24">
        <v>725</v>
      </c>
      <c r="C97" s="25">
        <v>58.620690000000003</v>
      </c>
      <c r="D97" s="25">
        <v>18.896552</v>
      </c>
      <c r="E97" s="25">
        <v>19.586207000000002</v>
      </c>
      <c r="F97" s="25">
        <v>2.8965519999999998</v>
      </c>
    </row>
    <row r="98" spans="1:6">
      <c r="A98" s="23" t="s">
        <v>202</v>
      </c>
      <c r="B98" s="24">
        <v>550</v>
      </c>
      <c r="C98" s="25">
        <v>82.363636</v>
      </c>
      <c r="D98" s="25">
        <v>10.727273</v>
      </c>
      <c r="E98" s="25">
        <v>4.3636359999999996</v>
      </c>
      <c r="F98" s="25">
        <v>2.545455</v>
      </c>
    </row>
    <row r="99" spans="1:6">
      <c r="A99" s="23" t="s">
        <v>203</v>
      </c>
      <c r="B99" s="24">
        <v>563</v>
      </c>
      <c r="C99" s="25">
        <v>87.921847</v>
      </c>
      <c r="D99" s="25">
        <v>8.170515</v>
      </c>
      <c r="E99" s="25">
        <v>2.1314389999999999</v>
      </c>
      <c r="F99" s="25">
        <v>1.7761990000000001</v>
      </c>
    </row>
    <row r="100" spans="1:6">
      <c r="A100" s="23" t="s">
        <v>204</v>
      </c>
      <c r="B100" s="24">
        <v>319</v>
      </c>
      <c r="C100" s="25">
        <v>63.322884000000002</v>
      </c>
      <c r="D100" s="25">
        <v>15.673980999999999</v>
      </c>
      <c r="E100" s="25">
        <v>17.554859</v>
      </c>
      <c r="F100" s="25">
        <v>3.4482759999999999</v>
      </c>
    </row>
    <row r="101" spans="1:6">
      <c r="A101" s="23" t="s">
        <v>205</v>
      </c>
      <c r="B101" s="24">
        <v>6</v>
      </c>
      <c r="C101" s="25">
        <v>83.333332999999996</v>
      </c>
      <c r="D101" s="25">
        <v>0</v>
      </c>
      <c r="E101" s="25">
        <v>16.666667</v>
      </c>
      <c r="F101" s="25">
        <v>0</v>
      </c>
    </row>
    <row r="102" spans="1:6">
      <c r="A102" s="23" t="s">
        <v>206</v>
      </c>
      <c r="B102" s="24">
        <v>42</v>
      </c>
      <c r="C102" s="25">
        <v>0</v>
      </c>
      <c r="D102" s="25">
        <v>9.5238099999999992</v>
      </c>
      <c r="E102" s="25">
        <v>88.095237999999995</v>
      </c>
      <c r="F102" s="25">
        <v>2.3809520000000002</v>
      </c>
    </row>
    <row r="103" spans="1:6">
      <c r="A103" s="23" t="s">
        <v>152</v>
      </c>
      <c r="B103" s="24">
        <v>39</v>
      </c>
      <c r="C103" s="25">
        <v>30.769231000000001</v>
      </c>
      <c r="D103" s="25">
        <v>15.384615</v>
      </c>
      <c r="E103" s="25">
        <v>48.717948999999997</v>
      </c>
      <c r="F103" s="25">
        <v>5.1282050000000003</v>
      </c>
    </row>
    <row r="104" spans="1:6">
      <c r="A104" s="23" t="s">
        <v>128</v>
      </c>
      <c r="B104" s="24">
        <v>193</v>
      </c>
      <c r="C104" s="25">
        <v>67.875647999999998</v>
      </c>
      <c r="D104" s="25">
        <v>13.471503</v>
      </c>
      <c r="E104" s="25">
        <v>11.398963999999999</v>
      </c>
      <c r="F104" s="25">
        <v>7.2538859999999996</v>
      </c>
    </row>
    <row r="105" spans="1:6">
      <c r="A105" s="8" t="s">
        <v>207</v>
      </c>
      <c r="B105" s="8"/>
      <c r="C105" s="8"/>
      <c r="D105" s="8"/>
      <c r="E105" s="8"/>
      <c r="F105" s="8"/>
    </row>
    <row r="106" spans="1:6">
      <c r="A106" s="23" t="s">
        <v>208</v>
      </c>
      <c r="B106" s="24">
        <v>1480</v>
      </c>
      <c r="C106" s="25">
        <v>70.202703</v>
      </c>
      <c r="D106" s="25">
        <v>14.864865</v>
      </c>
      <c r="E106" s="25">
        <v>12.972973</v>
      </c>
      <c r="F106" s="25">
        <v>1.9594590000000001</v>
      </c>
    </row>
    <row r="107" spans="1:6">
      <c r="A107" s="23" t="s">
        <v>209</v>
      </c>
      <c r="B107" s="24">
        <v>1280</v>
      </c>
      <c r="C107" s="25">
        <v>71.5625</v>
      </c>
      <c r="D107" s="25">
        <v>14.21875</v>
      </c>
      <c r="E107" s="25">
        <v>11.875</v>
      </c>
      <c r="F107" s="25">
        <v>2.34375</v>
      </c>
    </row>
    <row r="108" spans="1:6">
      <c r="A108" s="23" t="s">
        <v>210</v>
      </c>
      <c r="B108" s="24">
        <v>1167</v>
      </c>
      <c r="C108" s="25">
        <v>69.837188999999995</v>
      </c>
      <c r="D108" s="25">
        <v>16.109683</v>
      </c>
      <c r="E108" s="25">
        <v>11.653813</v>
      </c>
      <c r="F108" s="25">
        <v>2.3993139999999999</v>
      </c>
    </row>
    <row r="109" spans="1:6">
      <c r="A109" s="23" t="s">
        <v>211</v>
      </c>
      <c r="B109" s="24">
        <v>715</v>
      </c>
      <c r="C109" s="25">
        <v>71.328671</v>
      </c>
      <c r="D109" s="25">
        <v>14.545455</v>
      </c>
      <c r="E109" s="25">
        <v>11.888112</v>
      </c>
      <c r="F109" s="25">
        <v>2.237762</v>
      </c>
    </row>
    <row r="110" spans="1:6">
      <c r="A110" s="23" t="s">
        <v>212</v>
      </c>
      <c r="B110" s="24">
        <v>387</v>
      </c>
      <c r="C110" s="25">
        <v>75.710594</v>
      </c>
      <c r="D110" s="25">
        <v>16.279070000000001</v>
      </c>
      <c r="E110" s="25">
        <v>6.4599479999999998</v>
      </c>
      <c r="F110" s="25">
        <v>1.5503880000000001</v>
      </c>
    </row>
    <row r="111" spans="1:6">
      <c r="A111" s="23" t="s">
        <v>213</v>
      </c>
      <c r="B111" s="24">
        <v>404</v>
      </c>
      <c r="C111" s="25">
        <v>70.544554000000005</v>
      </c>
      <c r="D111" s="25">
        <v>14.108911000000001</v>
      </c>
      <c r="E111" s="25">
        <v>12.376238000000001</v>
      </c>
      <c r="F111" s="25">
        <v>2.970297</v>
      </c>
    </row>
    <row r="112" spans="1:6">
      <c r="A112" s="23" t="s">
        <v>214</v>
      </c>
      <c r="B112" s="24">
        <v>595</v>
      </c>
      <c r="C112" s="25">
        <v>75.294117999999997</v>
      </c>
      <c r="D112" s="25">
        <v>13.277310999999999</v>
      </c>
      <c r="E112" s="25">
        <v>9.2436969999999992</v>
      </c>
      <c r="F112" s="25">
        <v>2.1848740000000002</v>
      </c>
    </row>
    <row r="113" spans="1:6">
      <c r="A113" s="23" t="s">
        <v>215</v>
      </c>
      <c r="B113" s="24">
        <v>215</v>
      </c>
      <c r="C113" s="25">
        <v>72.558139999999995</v>
      </c>
      <c r="D113" s="25">
        <v>13.023256</v>
      </c>
      <c r="E113" s="25">
        <v>12.093023000000001</v>
      </c>
      <c r="F113" s="25">
        <v>2.3255810000000001</v>
      </c>
    </row>
    <row r="114" spans="1:6">
      <c r="A114" s="23" t="s">
        <v>216</v>
      </c>
      <c r="B114" s="24">
        <v>248</v>
      </c>
      <c r="C114" s="25">
        <v>68.548387000000005</v>
      </c>
      <c r="D114" s="25">
        <v>17.741935000000002</v>
      </c>
      <c r="E114" s="25">
        <v>9.6774190000000004</v>
      </c>
      <c r="F114" s="25">
        <v>4.0322579999999997</v>
      </c>
    </row>
    <row r="115" spans="1:6">
      <c r="A115" s="23" t="s">
        <v>217</v>
      </c>
      <c r="B115" s="24">
        <v>255</v>
      </c>
      <c r="C115" s="25">
        <v>81.176471000000006</v>
      </c>
      <c r="D115" s="25">
        <v>12.941176</v>
      </c>
      <c r="E115" s="25">
        <v>5.098039</v>
      </c>
      <c r="F115" s="25">
        <v>0.78431399999999996</v>
      </c>
    </row>
    <row r="116" spans="1:6">
      <c r="A116" s="23" t="s">
        <v>218</v>
      </c>
      <c r="B116" s="24">
        <v>291</v>
      </c>
      <c r="C116" s="25">
        <v>83.505155000000002</v>
      </c>
      <c r="D116" s="25">
        <v>9.2783510000000007</v>
      </c>
      <c r="E116" s="25">
        <v>4.4673540000000003</v>
      </c>
      <c r="F116" s="25">
        <v>2.7491409999999998</v>
      </c>
    </row>
    <row r="117" spans="1:6">
      <c r="A117" s="23" t="s">
        <v>219</v>
      </c>
      <c r="B117" s="24">
        <v>338</v>
      </c>
      <c r="C117" s="25">
        <v>76.923077000000006</v>
      </c>
      <c r="D117" s="25">
        <v>15.088756999999999</v>
      </c>
      <c r="E117" s="25">
        <v>5.91716</v>
      </c>
      <c r="F117" s="25">
        <v>2.0710060000000001</v>
      </c>
    </row>
    <row r="118" spans="1:6">
      <c r="A118" s="23" t="s">
        <v>220</v>
      </c>
      <c r="B118" s="24">
        <v>812</v>
      </c>
      <c r="C118" s="25">
        <v>73.645319999999998</v>
      </c>
      <c r="D118" s="25">
        <v>16.748767999999998</v>
      </c>
      <c r="E118" s="25">
        <v>7.3891629999999999</v>
      </c>
      <c r="F118" s="25">
        <v>2.2167490000000001</v>
      </c>
    </row>
    <row r="119" spans="1:6">
      <c r="A119" s="23" t="s">
        <v>221</v>
      </c>
      <c r="B119" s="24">
        <v>816</v>
      </c>
      <c r="C119" s="25">
        <v>75.245097999999999</v>
      </c>
      <c r="D119" s="25">
        <v>15.808824</v>
      </c>
      <c r="E119" s="25">
        <v>6.8627450000000003</v>
      </c>
      <c r="F119" s="25">
        <v>2.0833330000000001</v>
      </c>
    </row>
    <row r="120" spans="1:6">
      <c r="A120" s="23" t="s">
        <v>152</v>
      </c>
      <c r="B120" s="24">
        <v>69</v>
      </c>
      <c r="C120" s="25">
        <v>59.420290000000001</v>
      </c>
      <c r="D120" s="25">
        <v>15.942029</v>
      </c>
      <c r="E120" s="25">
        <v>20.289854999999999</v>
      </c>
      <c r="F120" s="25">
        <v>4.3478260000000004</v>
      </c>
    </row>
    <row r="121" spans="1:6">
      <c r="A121" s="23" t="s">
        <v>222</v>
      </c>
      <c r="B121" s="24">
        <v>246</v>
      </c>
      <c r="C121" s="25">
        <v>69.105690999999993</v>
      </c>
      <c r="D121" s="25">
        <v>15.447153999999999</v>
      </c>
      <c r="E121" s="25">
        <v>10.97561</v>
      </c>
      <c r="F121" s="25">
        <v>4.4715449999999999</v>
      </c>
    </row>
    <row r="122" spans="1:6">
      <c r="A122" s="26" t="s">
        <v>128</v>
      </c>
      <c r="B122" s="27">
        <v>47</v>
      </c>
      <c r="C122" s="29">
        <v>61.702128000000002</v>
      </c>
      <c r="D122" s="29">
        <v>12.765957</v>
      </c>
      <c r="E122" s="29">
        <v>19.148935999999999</v>
      </c>
      <c r="F122" s="29">
        <v>6.3829789999999997</v>
      </c>
    </row>
  </sheetData>
  <phoneticPr fontId="2"/>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D74F0-1BE7-4ACE-A1B9-D1F5E9FA8D92}">
  <sheetPr codeName="Sheet65"/>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HYPERLINK("#'目次'!B20","[14]")</f>
        <v>[14]</v>
      </c>
      <c r="B2" s="28" t="s">
        <v>565</v>
      </c>
    </row>
    <row r="3" spans="1:6">
      <c r="A3" s="6" t="s">
        <v>114</v>
      </c>
      <c r="B3" s="7" t="s">
        <v>314</v>
      </c>
    </row>
    <row r="4" spans="1:6">
      <c r="A4" s="6" t="s">
        <v>114</v>
      </c>
      <c r="B4" s="7" t="s">
        <v>320</v>
      </c>
    </row>
    <row r="5" spans="1:6" s="21" customFormat="1" ht="24">
      <c r="A5" s="19" t="s">
        <v>114</v>
      </c>
      <c r="B5" s="20" t="s">
        <v>118</v>
      </c>
      <c r="C5" s="20" t="s">
        <v>287</v>
      </c>
      <c r="D5" s="20" t="s">
        <v>316</v>
      </c>
      <c r="E5" s="20" t="s">
        <v>317</v>
      </c>
      <c r="F5" s="20" t="s">
        <v>128</v>
      </c>
    </row>
    <row r="6" spans="1:6">
      <c r="A6" s="22" t="s">
        <v>121</v>
      </c>
      <c r="B6" s="9">
        <v>2677</v>
      </c>
      <c r="C6" s="14">
        <v>78.931640000000002</v>
      </c>
      <c r="D6" s="14">
        <v>6.1636160000000002</v>
      </c>
      <c r="E6" s="14">
        <v>12.177811</v>
      </c>
      <c r="F6" s="14">
        <v>2.7269329999999998</v>
      </c>
    </row>
    <row r="7" spans="1:6">
      <c r="A7" s="8" t="s">
        <v>122</v>
      </c>
      <c r="B7" s="8"/>
      <c r="C7" s="8"/>
      <c r="D7" s="8"/>
      <c r="E7" s="8"/>
      <c r="F7" s="8"/>
    </row>
    <row r="8" spans="1:6">
      <c r="A8" s="23" t="s">
        <v>123</v>
      </c>
      <c r="B8" s="24">
        <v>380</v>
      </c>
      <c r="C8" s="25">
        <v>92.894737000000006</v>
      </c>
      <c r="D8" s="25">
        <v>3.947368</v>
      </c>
      <c r="E8" s="25">
        <v>2.3684210000000001</v>
      </c>
      <c r="F8" s="25">
        <v>0.78947400000000001</v>
      </c>
    </row>
    <row r="9" spans="1:6">
      <c r="A9" s="23" t="s">
        <v>124</v>
      </c>
      <c r="B9" s="24">
        <v>489</v>
      </c>
      <c r="C9" s="25">
        <v>90.593046999999999</v>
      </c>
      <c r="D9" s="25">
        <v>3.885481</v>
      </c>
      <c r="E9" s="25">
        <v>4.0899799999999997</v>
      </c>
      <c r="F9" s="25">
        <v>1.4314929999999999</v>
      </c>
    </row>
    <row r="10" spans="1:6">
      <c r="A10" s="23" t="s">
        <v>125</v>
      </c>
      <c r="B10" s="24">
        <v>1114</v>
      </c>
      <c r="C10" s="25">
        <v>84.201076999999998</v>
      </c>
      <c r="D10" s="25">
        <v>6.552962</v>
      </c>
      <c r="E10" s="25">
        <v>7.6301620000000003</v>
      </c>
      <c r="F10" s="25">
        <v>1.615799</v>
      </c>
    </row>
    <row r="11" spans="1:6">
      <c r="A11" s="23" t="s">
        <v>126</v>
      </c>
      <c r="B11" s="24">
        <v>521</v>
      </c>
      <c r="C11" s="25">
        <v>63.339731</v>
      </c>
      <c r="D11" s="25">
        <v>9.2130519999999994</v>
      </c>
      <c r="E11" s="25">
        <v>24.760076999999999</v>
      </c>
      <c r="F11" s="25">
        <v>2.6871399999999999</v>
      </c>
    </row>
    <row r="12" spans="1:6">
      <c r="A12" s="23" t="s">
        <v>127</v>
      </c>
      <c r="B12" s="24">
        <v>129</v>
      </c>
      <c r="C12" s="25">
        <v>29.457363999999998</v>
      </c>
      <c r="D12" s="25">
        <v>6.2015500000000001</v>
      </c>
      <c r="E12" s="25">
        <v>62.790697999999999</v>
      </c>
      <c r="F12" s="25">
        <v>1.5503880000000001</v>
      </c>
    </row>
    <row r="13" spans="1:6">
      <c r="A13" s="23" t="s">
        <v>128</v>
      </c>
      <c r="B13" s="24">
        <v>44</v>
      </c>
      <c r="C13" s="25">
        <v>25</v>
      </c>
      <c r="D13" s="25">
        <v>4.5454549999999996</v>
      </c>
      <c r="E13" s="25">
        <v>4.5454549999999996</v>
      </c>
      <c r="F13" s="25">
        <v>65.909091000000004</v>
      </c>
    </row>
    <row r="14" spans="1:6">
      <c r="A14" s="8" t="s">
        <v>129</v>
      </c>
      <c r="B14" s="8"/>
      <c r="C14" s="8"/>
      <c r="D14" s="8"/>
      <c r="E14" s="8"/>
      <c r="F14" s="8"/>
    </row>
    <row r="15" spans="1:6">
      <c r="A15" s="23" t="s">
        <v>130</v>
      </c>
      <c r="B15" s="24">
        <v>799</v>
      </c>
      <c r="C15" s="25">
        <v>89.862328000000005</v>
      </c>
      <c r="D15" s="25">
        <v>4.0050059999999998</v>
      </c>
      <c r="E15" s="25">
        <v>5.1314140000000004</v>
      </c>
      <c r="F15" s="25">
        <v>1.001252</v>
      </c>
    </row>
    <row r="16" spans="1:6">
      <c r="A16" s="23" t="s">
        <v>131</v>
      </c>
      <c r="B16" s="24">
        <v>1245</v>
      </c>
      <c r="C16" s="25">
        <v>82.489959999999996</v>
      </c>
      <c r="D16" s="25">
        <v>6.506024</v>
      </c>
      <c r="E16" s="25">
        <v>9.1566270000000003</v>
      </c>
      <c r="F16" s="25">
        <v>1.8473900000000001</v>
      </c>
    </row>
    <row r="17" spans="1:6">
      <c r="A17" s="23" t="s">
        <v>132</v>
      </c>
      <c r="B17" s="24">
        <v>504</v>
      </c>
      <c r="C17" s="25">
        <v>64.484127000000001</v>
      </c>
      <c r="D17" s="25">
        <v>9.1269840000000002</v>
      </c>
      <c r="E17" s="25">
        <v>24.404762000000002</v>
      </c>
      <c r="F17" s="25">
        <v>1.984127</v>
      </c>
    </row>
    <row r="18" spans="1:6">
      <c r="A18" s="23" t="s">
        <v>133</v>
      </c>
      <c r="B18" s="24">
        <v>82</v>
      </c>
      <c r="C18" s="25">
        <v>42.682926999999999</v>
      </c>
      <c r="D18" s="25">
        <v>6.0975609999999998</v>
      </c>
      <c r="E18" s="25">
        <v>51.219512000000002</v>
      </c>
      <c r="F18" s="25">
        <v>0</v>
      </c>
    </row>
    <row r="19" spans="1:6">
      <c r="A19" s="23" t="s">
        <v>128</v>
      </c>
      <c r="B19" s="24">
        <v>47</v>
      </c>
      <c r="C19" s="25">
        <v>17.021277000000001</v>
      </c>
      <c r="D19" s="25">
        <v>2.1276600000000001</v>
      </c>
      <c r="E19" s="25">
        <v>12.765957</v>
      </c>
      <c r="F19" s="25">
        <v>68.085105999999996</v>
      </c>
    </row>
    <row r="20" spans="1:6">
      <c r="A20" s="8" t="s">
        <v>134</v>
      </c>
      <c r="B20" s="8"/>
      <c r="C20" s="8"/>
      <c r="D20" s="8"/>
      <c r="E20" s="8"/>
      <c r="F20" s="8"/>
    </row>
    <row r="21" spans="1:6">
      <c r="A21" s="23" t="s">
        <v>135</v>
      </c>
      <c r="B21" s="24">
        <v>128</v>
      </c>
      <c r="C21" s="25">
        <v>68.75</v>
      </c>
      <c r="D21" s="25">
        <v>6.25</v>
      </c>
      <c r="E21" s="25">
        <v>21.875</v>
      </c>
      <c r="F21" s="25">
        <v>3.125</v>
      </c>
    </row>
    <row r="22" spans="1:6">
      <c r="A22" s="23" t="s">
        <v>136</v>
      </c>
      <c r="B22" s="24">
        <v>138</v>
      </c>
      <c r="C22" s="25">
        <v>78.260869999999997</v>
      </c>
      <c r="D22" s="25">
        <v>7.9710140000000003</v>
      </c>
      <c r="E22" s="25">
        <v>10.869565</v>
      </c>
      <c r="F22" s="25">
        <v>2.8985509999999999</v>
      </c>
    </row>
    <row r="23" spans="1:6">
      <c r="A23" s="23" t="s">
        <v>137</v>
      </c>
      <c r="B23" s="24">
        <v>119</v>
      </c>
      <c r="C23" s="25">
        <v>84.033613000000003</v>
      </c>
      <c r="D23" s="25">
        <v>7.5630249999999997</v>
      </c>
      <c r="E23" s="25">
        <v>8.4033610000000003</v>
      </c>
      <c r="F23" s="25">
        <v>0</v>
      </c>
    </row>
    <row r="24" spans="1:6">
      <c r="A24" s="23" t="s">
        <v>138</v>
      </c>
      <c r="B24" s="24">
        <v>142</v>
      </c>
      <c r="C24" s="25">
        <v>82.394366000000005</v>
      </c>
      <c r="D24" s="25">
        <v>6.3380280000000004</v>
      </c>
      <c r="E24" s="25">
        <v>9.1549300000000002</v>
      </c>
      <c r="F24" s="25">
        <v>2.112676</v>
      </c>
    </row>
    <row r="25" spans="1:6">
      <c r="A25" s="23" t="s">
        <v>139</v>
      </c>
      <c r="B25" s="24">
        <v>170</v>
      </c>
      <c r="C25" s="25">
        <v>78.823528999999994</v>
      </c>
      <c r="D25" s="25">
        <v>7.0588240000000004</v>
      </c>
      <c r="E25" s="25">
        <v>12.941176</v>
      </c>
      <c r="F25" s="25">
        <v>1.176471</v>
      </c>
    </row>
    <row r="26" spans="1:6">
      <c r="A26" s="23" t="s">
        <v>140</v>
      </c>
      <c r="B26" s="24">
        <v>192</v>
      </c>
      <c r="C26" s="25">
        <v>85.416667000000004</v>
      </c>
      <c r="D26" s="25">
        <v>5.2083329999999997</v>
      </c>
      <c r="E26" s="25">
        <v>6.7708329999999997</v>
      </c>
      <c r="F26" s="25">
        <v>2.6041669999999999</v>
      </c>
    </row>
    <row r="27" spans="1:6">
      <c r="A27" s="23" t="s">
        <v>141</v>
      </c>
      <c r="B27" s="24">
        <v>1405</v>
      </c>
      <c r="C27" s="25">
        <v>79.430605</v>
      </c>
      <c r="D27" s="25">
        <v>6.0498219999999998</v>
      </c>
      <c r="E27" s="25">
        <v>13.024910999999999</v>
      </c>
      <c r="F27" s="25">
        <v>1.4946619999999999</v>
      </c>
    </row>
    <row r="28" spans="1:6">
      <c r="A28" s="23" t="s">
        <v>142</v>
      </c>
      <c r="B28" s="24">
        <v>343</v>
      </c>
      <c r="C28" s="25">
        <v>81.049563000000006</v>
      </c>
      <c r="D28" s="25">
        <v>6.1224489999999996</v>
      </c>
      <c r="E28" s="25">
        <v>11.953353</v>
      </c>
      <c r="F28" s="25">
        <v>0.87463599999999997</v>
      </c>
    </row>
    <row r="29" spans="1:6">
      <c r="A29" s="23" t="s">
        <v>128</v>
      </c>
      <c r="B29" s="24">
        <v>40</v>
      </c>
      <c r="C29" s="25">
        <v>20</v>
      </c>
      <c r="D29" s="25">
        <v>0</v>
      </c>
      <c r="E29" s="25">
        <v>2.5</v>
      </c>
      <c r="F29" s="25">
        <v>77.5</v>
      </c>
    </row>
    <row r="30" spans="1:6">
      <c r="A30" s="8" t="s">
        <v>143</v>
      </c>
      <c r="B30" s="8"/>
      <c r="C30" s="8"/>
      <c r="D30" s="8"/>
      <c r="E30" s="8"/>
      <c r="F30" s="8"/>
    </row>
    <row r="31" spans="1:6">
      <c r="A31" s="23" t="s">
        <v>144</v>
      </c>
      <c r="B31" s="24">
        <v>429</v>
      </c>
      <c r="C31" s="25">
        <v>87.645688000000007</v>
      </c>
      <c r="D31" s="25">
        <v>4.4289040000000002</v>
      </c>
      <c r="E31" s="25">
        <v>6.0606059999999999</v>
      </c>
      <c r="F31" s="25">
        <v>1.8648020000000001</v>
      </c>
    </row>
    <row r="32" spans="1:6">
      <c r="A32" s="23" t="s">
        <v>145</v>
      </c>
      <c r="B32" s="24">
        <v>319</v>
      </c>
      <c r="C32" s="25">
        <v>92.163009000000002</v>
      </c>
      <c r="D32" s="25">
        <v>3.1347960000000001</v>
      </c>
      <c r="E32" s="25">
        <v>3.4482759999999999</v>
      </c>
      <c r="F32" s="25">
        <v>1.2539180000000001</v>
      </c>
    </row>
    <row r="33" spans="1:6">
      <c r="A33" s="23" t="s">
        <v>146</v>
      </c>
      <c r="B33" s="24">
        <v>504</v>
      </c>
      <c r="C33" s="25">
        <v>87.301586999999998</v>
      </c>
      <c r="D33" s="25">
        <v>3.9682539999999999</v>
      </c>
      <c r="E33" s="25">
        <v>7.5396830000000001</v>
      </c>
      <c r="F33" s="25">
        <v>1.1904760000000001</v>
      </c>
    </row>
    <row r="34" spans="1:6">
      <c r="A34" s="23" t="s">
        <v>147</v>
      </c>
      <c r="B34" s="24">
        <v>143</v>
      </c>
      <c r="C34" s="25">
        <v>79.020978999999997</v>
      </c>
      <c r="D34" s="25">
        <v>5.5944060000000002</v>
      </c>
      <c r="E34" s="25">
        <v>10.489509999999999</v>
      </c>
      <c r="F34" s="25">
        <v>4.895105</v>
      </c>
    </row>
    <row r="35" spans="1:6">
      <c r="A35" s="23" t="s">
        <v>148</v>
      </c>
      <c r="B35" s="24">
        <v>168</v>
      </c>
      <c r="C35" s="25">
        <v>80.357142999999994</v>
      </c>
      <c r="D35" s="25">
        <v>7.7380950000000004</v>
      </c>
      <c r="E35" s="25">
        <v>8.9285709999999998</v>
      </c>
      <c r="F35" s="25">
        <v>2.9761899999999999</v>
      </c>
    </row>
    <row r="36" spans="1:6">
      <c r="A36" s="23" t="s">
        <v>149</v>
      </c>
      <c r="B36" s="24">
        <v>1270</v>
      </c>
      <c r="C36" s="25">
        <v>84.173227999999995</v>
      </c>
      <c r="D36" s="25">
        <v>5.3543310000000002</v>
      </c>
      <c r="E36" s="25">
        <v>8.6614170000000001</v>
      </c>
      <c r="F36" s="25">
        <v>1.811024</v>
      </c>
    </row>
    <row r="37" spans="1:6">
      <c r="A37" s="23" t="s">
        <v>150</v>
      </c>
      <c r="B37" s="24">
        <v>1642</v>
      </c>
      <c r="C37" s="25">
        <v>84.957369</v>
      </c>
      <c r="D37" s="25">
        <v>6.0901339999999999</v>
      </c>
      <c r="E37" s="25">
        <v>7.4299629999999999</v>
      </c>
      <c r="F37" s="25">
        <v>1.5225329999999999</v>
      </c>
    </row>
    <row r="38" spans="1:6">
      <c r="A38" s="23" t="s">
        <v>151</v>
      </c>
      <c r="B38" s="24">
        <v>2266</v>
      </c>
      <c r="C38" s="25">
        <v>81.906442999999996</v>
      </c>
      <c r="D38" s="25">
        <v>6.3106799999999996</v>
      </c>
      <c r="E38" s="25">
        <v>10.370697</v>
      </c>
      <c r="F38" s="25">
        <v>1.41218</v>
      </c>
    </row>
    <row r="39" spans="1:6">
      <c r="A39" s="23" t="s">
        <v>152</v>
      </c>
      <c r="B39" s="24">
        <v>121</v>
      </c>
      <c r="C39" s="25">
        <v>50.413223000000002</v>
      </c>
      <c r="D39" s="25">
        <v>4.9586779999999999</v>
      </c>
      <c r="E39" s="25">
        <v>39.669421</v>
      </c>
      <c r="F39" s="25">
        <v>4.9586779999999999</v>
      </c>
    </row>
    <row r="40" spans="1:6">
      <c r="A40" s="23" t="s">
        <v>128</v>
      </c>
      <c r="B40" s="24">
        <v>46</v>
      </c>
      <c r="C40" s="25">
        <v>8.6956520000000008</v>
      </c>
      <c r="D40" s="25">
        <v>2.1739130000000002</v>
      </c>
      <c r="E40" s="25">
        <v>23.913042999999998</v>
      </c>
      <c r="F40" s="25">
        <v>65.217391000000006</v>
      </c>
    </row>
    <row r="41" spans="1:6">
      <c r="A41" s="8" t="s">
        <v>153</v>
      </c>
      <c r="B41" s="8"/>
      <c r="C41" s="8"/>
      <c r="D41" s="8"/>
      <c r="E41" s="8"/>
      <c r="F41" s="8"/>
    </row>
    <row r="42" spans="1:6">
      <c r="A42" s="23" t="s">
        <v>154</v>
      </c>
      <c r="B42" s="24">
        <v>1344</v>
      </c>
      <c r="C42" s="25">
        <v>84.598213999999999</v>
      </c>
      <c r="D42" s="25">
        <v>4.6875</v>
      </c>
      <c r="E42" s="25">
        <v>9.375</v>
      </c>
      <c r="F42" s="25">
        <v>1.339286</v>
      </c>
    </row>
    <row r="43" spans="1:6">
      <c r="A43" s="23" t="s">
        <v>155</v>
      </c>
      <c r="B43" s="24">
        <v>1107</v>
      </c>
      <c r="C43" s="25">
        <v>74.074073999999996</v>
      </c>
      <c r="D43" s="25">
        <v>7.3170729999999997</v>
      </c>
      <c r="E43" s="25">
        <v>17.524842</v>
      </c>
      <c r="F43" s="25">
        <v>1.0840110000000001</v>
      </c>
    </row>
    <row r="44" spans="1:6">
      <c r="A44" s="23" t="s">
        <v>156</v>
      </c>
      <c r="B44" s="24">
        <v>1006</v>
      </c>
      <c r="C44" s="25">
        <v>76.540755000000004</v>
      </c>
      <c r="D44" s="25">
        <v>6.461233</v>
      </c>
      <c r="E44" s="25">
        <v>16.202783</v>
      </c>
      <c r="F44" s="25">
        <v>0.79522899999999996</v>
      </c>
    </row>
    <row r="45" spans="1:6">
      <c r="A45" s="23" t="s">
        <v>157</v>
      </c>
      <c r="B45" s="24">
        <v>541</v>
      </c>
      <c r="C45" s="25">
        <v>74.861367999999999</v>
      </c>
      <c r="D45" s="25">
        <v>5.7301289999999998</v>
      </c>
      <c r="E45" s="25">
        <v>18.669131</v>
      </c>
      <c r="F45" s="25">
        <v>0.73937200000000003</v>
      </c>
    </row>
    <row r="46" spans="1:6">
      <c r="A46" s="23" t="s">
        <v>158</v>
      </c>
      <c r="B46" s="24">
        <v>1510</v>
      </c>
      <c r="C46" s="25">
        <v>80.198674999999994</v>
      </c>
      <c r="D46" s="25">
        <v>5.6291390000000003</v>
      </c>
      <c r="E46" s="25">
        <v>12.980131999999999</v>
      </c>
      <c r="F46" s="25">
        <v>1.192053</v>
      </c>
    </row>
    <row r="47" spans="1:6">
      <c r="A47" s="23" t="s">
        <v>159</v>
      </c>
      <c r="B47" s="24">
        <v>1011</v>
      </c>
      <c r="C47" s="25">
        <v>82.888228999999995</v>
      </c>
      <c r="D47" s="25">
        <v>6.1325419999999999</v>
      </c>
      <c r="E47" s="25">
        <v>10.089021000000001</v>
      </c>
      <c r="F47" s="25">
        <v>0.890208</v>
      </c>
    </row>
    <row r="48" spans="1:6">
      <c r="A48" s="23" t="s">
        <v>160</v>
      </c>
      <c r="B48" s="24">
        <v>1234</v>
      </c>
      <c r="C48" s="25">
        <v>84.440843000000001</v>
      </c>
      <c r="D48" s="25">
        <v>5.4294979999999997</v>
      </c>
      <c r="E48" s="25">
        <v>9.2382500000000007</v>
      </c>
      <c r="F48" s="25">
        <v>0.89141000000000004</v>
      </c>
    </row>
    <row r="49" spans="1:6">
      <c r="A49" s="23" t="s">
        <v>161</v>
      </c>
      <c r="B49" s="24">
        <v>443</v>
      </c>
      <c r="C49" s="25">
        <v>83.972911999999994</v>
      </c>
      <c r="D49" s="25">
        <v>4.9661400000000002</v>
      </c>
      <c r="E49" s="25">
        <v>10.609481000000001</v>
      </c>
      <c r="F49" s="25">
        <v>0.45146700000000001</v>
      </c>
    </row>
    <row r="50" spans="1:6">
      <c r="A50" s="23" t="s">
        <v>162</v>
      </c>
      <c r="B50" s="24">
        <v>1237</v>
      </c>
      <c r="C50" s="25">
        <v>85.206143999999995</v>
      </c>
      <c r="D50" s="25">
        <v>5.5780110000000001</v>
      </c>
      <c r="E50" s="25">
        <v>8.2457560000000001</v>
      </c>
      <c r="F50" s="25">
        <v>0.97008899999999998</v>
      </c>
    </row>
    <row r="51" spans="1:6">
      <c r="A51" s="23" t="s">
        <v>152</v>
      </c>
      <c r="B51" s="24">
        <v>81</v>
      </c>
      <c r="C51" s="25">
        <v>70.370369999999994</v>
      </c>
      <c r="D51" s="25">
        <v>12.345679000000001</v>
      </c>
      <c r="E51" s="25">
        <v>9.8765429999999999</v>
      </c>
      <c r="F51" s="25">
        <v>7.4074070000000001</v>
      </c>
    </row>
    <row r="52" spans="1:6">
      <c r="A52" s="23" t="s">
        <v>163</v>
      </c>
      <c r="B52" s="24">
        <v>67</v>
      </c>
      <c r="C52" s="25">
        <v>86.567164000000005</v>
      </c>
      <c r="D52" s="25">
        <v>4.4776119999999997</v>
      </c>
      <c r="E52" s="25">
        <v>5.9701490000000002</v>
      </c>
      <c r="F52" s="25">
        <v>2.9850750000000001</v>
      </c>
    </row>
    <row r="53" spans="1:6">
      <c r="A53" s="23" t="s">
        <v>128</v>
      </c>
      <c r="B53" s="24">
        <v>52</v>
      </c>
      <c r="C53" s="25">
        <v>28.846153999999999</v>
      </c>
      <c r="D53" s="25">
        <v>1.9230769999999999</v>
      </c>
      <c r="E53" s="25">
        <v>11.538462000000001</v>
      </c>
      <c r="F53" s="25">
        <v>57.692307999999997</v>
      </c>
    </row>
    <row r="54" spans="1:6">
      <c r="A54" s="8" t="s">
        <v>164</v>
      </c>
      <c r="B54" s="8"/>
      <c r="C54" s="8"/>
      <c r="D54" s="8"/>
      <c r="E54" s="8"/>
      <c r="F54" s="8"/>
    </row>
    <row r="55" spans="1:6">
      <c r="A55" s="23" t="s">
        <v>165</v>
      </c>
      <c r="B55" s="24">
        <v>209</v>
      </c>
      <c r="C55" s="25">
        <v>93.779904000000002</v>
      </c>
      <c r="D55" s="25">
        <v>2.392344</v>
      </c>
      <c r="E55" s="25">
        <v>3.8277510000000001</v>
      </c>
      <c r="F55" s="25">
        <v>0</v>
      </c>
    </row>
    <row r="56" spans="1:6">
      <c r="A56" s="23" t="s">
        <v>166</v>
      </c>
      <c r="B56" s="24">
        <v>1043</v>
      </c>
      <c r="C56" s="25">
        <v>86.577180999999996</v>
      </c>
      <c r="D56" s="25">
        <v>4.5062319999999998</v>
      </c>
      <c r="E56" s="25">
        <v>6.3278999999999996</v>
      </c>
      <c r="F56" s="25">
        <v>2.588686</v>
      </c>
    </row>
    <row r="57" spans="1:6">
      <c r="A57" s="23" t="s">
        <v>167</v>
      </c>
      <c r="B57" s="24">
        <v>963</v>
      </c>
      <c r="C57" s="25">
        <v>76.843198000000001</v>
      </c>
      <c r="D57" s="25">
        <v>6.8535830000000004</v>
      </c>
      <c r="E57" s="25">
        <v>12.876428000000001</v>
      </c>
      <c r="F57" s="25">
        <v>3.4267910000000001</v>
      </c>
    </row>
    <row r="58" spans="1:6">
      <c r="A58" s="23" t="s">
        <v>168</v>
      </c>
      <c r="B58" s="24">
        <v>338</v>
      </c>
      <c r="C58" s="25">
        <v>58.87574</v>
      </c>
      <c r="D58" s="25">
        <v>10.946745999999999</v>
      </c>
      <c r="E58" s="25">
        <v>27.218934999999998</v>
      </c>
      <c r="F58" s="25">
        <v>2.95858</v>
      </c>
    </row>
    <row r="59" spans="1:6">
      <c r="A59" s="23" t="s">
        <v>169</v>
      </c>
      <c r="B59" s="24">
        <v>94</v>
      </c>
      <c r="C59" s="25">
        <v>55.319149000000003</v>
      </c>
      <c r="D59" s="25">
        <v>8.5106380000000001</v>
      </c>
      <c r="E59" s="25">
        <v>35.106383000000001</v>
      </c>
      <c r="F59" s="25">
        <v>1.0638300000000001</v>
      </c>
    </row>
    <row r="60" spans="1:6">
      <c r="A60" s="23" t="s">
        <v>128</v>
      </c>
      <c r="B60" s="24">
        <v>30</v>
      </c>
      <c r="C60" s="25">
        <v>76.666667000000004</v>
      </c>
      <c r="D60" s="25">
        <v>6.6666670000000003</v>
      </c>
      <c r="E60" s="25">
        <v>10</v>
      </c>
      <c r="F60" s="25">
        <v>6.6666670000000003</v>
      </c>
    </row>
    <row r="61" spans="1:6">
      <c r="A61" s="8" t="s">
        <v>170</v>
      </c>
      <c r="B61" s="8"/>
      <c r="C61" s="8"/>
      <c r="D61" s="8"/>
      <c r="E61" s="8"/>
      <c r="F61" s="8"/>
    </row>
    <row r="62" spans="1:6">
      <c r="A62" s="23" t="s">
        <v>171</v>
      </c>
      <c r="B62" s="24">
        <v>386</v>
      </c>
      <c r="C62" s="25">
        <v>77.202072999999999</v>
      </c>
      <c r="D62" s="25">
        <v>3.6269429999999998</v>
      </c>
      <c r="E62" s="25">
        <v>14.507771999999999</v>
      </c>
      <c r="F62" s="25">
        <v>4.6632119999999997</v>
      </c>
    </row>
    <row r="63" spans="1:6">
      <c r="A63" s="23" t="s">
        <v>172</v>
      </c>
      <c r="B63" s="24">
        <v>919</v>
      </c>
      <c r="C63" s="25">
        <v>80.631120999999993</v>
      </c>
      <c r="D63" s="25">
        <v>6.3112079999999997</v>
      </c>
      <c r="E63" s="25">
        <v>10.554951000000001</v>
      </c>
      <c r="F63" s="25">
        <v>2.5027200000000001</v>
      </c>
    </row>
    <row r="64" spans="1:6">
      <c r="A64" s="23" t="s">
        <v>173</v>
      </c>
      <c r="B64" s="24">
        <v>978</v>
      </c>
      <c r="C64" s="25">
        <v>79.959100000000007</v>
      </c>
      <c r="D64" s="25">
        <v>6.7484659999999996</v>
      </c>
      <c r="E64" s="25">
        <v>11.554192</v>
      </c>
      <c r="F64" s="25">
        <v>1.7382409999999999</v>
      </c>
    </row>
    <row r="65" spans="1:6">
      <c r="A65" s="23" t="s">
        <v>174</v>
      </c>
      <c r="B65" s="24">
        <v>347</v>
      </c>
      <c r="C65" s="25">
        <v>75.504322999999999</v>
      </c>
      <c r="D65" s="25">
        <v>6.340058</v>
      </c>
      <c r="E65" s="25">
        <v>14.985590999999999</v>
      </c>
      <c r="F65" s="25">
        <v>3.170029</v>
      </c>
    </row>
    <row r="66" spans="1:6">
      <c r="A66" s="23" t="s">
        <v>128</v>
      </c>
      <c r="B66" s="24">
        <v>47</v>
      </c>
      <c r="C66" s="25">
        <v>63.829787000000003</v>
      </c>
      <c r="D66" s="25">
        <v>10.638298000000001</v>
      </c>
      <c r="E66" s="25">
        <v>17.021277000000001</v>
      </c>
      <c r="F66" s="25">
        <v>8.5106380000000001</v>
      </c>
    </row>
    <row r="67" spans="1:6">
      <c r="A67" s="8" t="s">
        <v>175</v>
      </c>
      <c r="B67" s="8"/>
      <c r="C67" s="8"/>
      <c r="D67" s="8"/>
      <c r="E67" s="8"/>
      <c r="F67" s="8"/>
    </row>
    <row r="68" spans="1:6">
      <c r="A68" s="23" t="s">
        <v>176</v>
      </c>
      <c r="B68" s="24">
        <v>425</v>
      </c>
      <c r="C68" s="25">
        <v>88.705882000000003</v>
      </c>
      <c r="D68" s="25">
        <v>3.5294120000000002</v>
      </c>
      <c r="E68" s="25">
        <v>5.1764710000000003</v>
      </c>
      <c r="F68" s="25">
        <v>2.5882350000000001</v>
      </c>
    </row>
    <row r="69" spans="1:6">
      <c r="A69" s="23" t="s">
        <v>177</v>
      </c>
      <c r="B69" s="24">
        <v>811</v>
      </c>
      <c r="C69" s="25">
        <v>91.985202999999998</v>
      </c>
      <c r="D69" s="25">
        <v>3.3292229999999998</v>
      </c>
      <c r="E69" s="25">
        <v>2.5893959999999998</v>
      </c>
      <c r="F69" s="25">
        <v>2.0961780000000001</v>
      </c>
    </row>
    <row r="70" spans="1:6">
      <c r="A70" s="23" t="s">
        <v>178</v>
      </c>
      <c r="B70" s="24">
        <v>207</v>
      </c>
      <c r="C70" s="25">
        <v>89.371981000000005</v>
      </c>
      <c r="D70" s="25">
        <v>3.8647339999999999</v>
      </c>
      <c r="E70" s="25">
        <v>5.7971009999999996</v>
      </c>
      <c r="F70" s="25">
        <v>0.96618400000000004</v>
      </c>
    </row>
    <row r="71" spans="1:6">
      <c r="A71" s="23" t="s">
        <v>179</v>
      </c>
      <c r="B71" s="24">
        <v>154</v>
      </c>
      <c r="C71" s="25">
        <v>92.857142999999994</v>
      </c>
      <c r="D71" s="25">
        <v>3.246753</v>
      </c>
      <c r="E71" s="25">
        <v>3.246753</v>
      </c>
      <c r="F71" s="25">
        <v>0.64935100000000001</v>
      </c>
    </row>
    <row r="72" spans="1:6">
      <c r="A72" s="23" t="s">
        <v>180</v>
      </c>
      <c r="B72" s="24">
        <v>318</v>
      </c>
      <c r="C72" s="25">
        <v>93.710691999999995</v>
      </c>
      <c r="D72" s="25">
        <v>2.5157229999999999</v>
      </c>
      <c r="E72" s="25">
        <v>1.572327</v>
      </c>
      <c r="F72" s="25">
        <v>2.2012580000000002</v>
      </c>
    </row>
    <row r="73" spans="1:6">
      <c r="A73" s="23" t="s">
        <v>181</v>
      </c>
      <c r="B73" s="24">
        <v>203</v>
      </c>
      <c r="C73" s="25">
        <v>93.103448</v>
      </c>
      <c r="D73" s="25">
        <v>2.4630540000000001</v>
      </c>
      <c r="E73" s="25">
        <v>2.9556650000000002</v>
      </c>
      <c r="F73" s="25">
        <v>1.477833</v>
      </c>
    </row>
    <row r="74" spans="1:6">
      <c r="A74" s="23" t="s">
        <v>182</v>
      </c>
      <c r="B74" s="24">
        <v>79</v>
      </c>
      <c r="C74" s="25">
        <v>82.278480999999999</v>
      </c>
      <c r="D74" s="25">
        <v>0</v>
      </c>
      <c r="E74" s="25">
        <v>16.455696</v>
      </c>
      <c r="F74" s="25">
        <v>1.2658229999999999</v>
      </c>
    </row>
    <row r="75" spans="1:6">
      <c r="A75" s="23" t="s">
        <v>183</v>
      </c>
      <c r="B75" s="24">
        <v>68</v>
      </c>
      <c r="C75" s="25">
        <v>94.117647000000005</v>
      </c>
      <c r="D75" s="25">
        <v>2.941176</v>
      </c>
      <c r="E75" s="25">
        <v>1.470588</v>
      </c>
      <c r="F75" s="25">
        <v>1.470588</v>
      </c>
    </row>
    <row r="76" spans="1:6">
      <c r="A76" s="23" t="s">
        <v>184</v>
      </c>
      <c r="B76" s="24">
        <v>586</v>
      </c>
      <c r="C76" s="25">
        <v>90.784982999999997</v>
      </c>
      <c r="D76" s="25">
        <v>3.583618</v>
      </c>
      <c r="E76" s="25">
        <v>3.583618</v>
      </c>
      <c r="F76" s="25">
        <v>2.0477820000000002</v>
      </c>
    </row>
    <row r="77" spans="1:6">
      <c r="A77" s="23" t="s">
        <v>185</v>
      </c>
      <c r="B77" s="24">
        <v>276</v>
      </c>
      <c r="C77" s="25">
        <v>93.115942000000004</v>
      </c>
      <c r="D77" s="25">
        <v>2.8985509999999999</v>
      </c>
      <c r="E77" s="25">
        <v>2.536232</v>
      </c>
      <c r="F77" s="25">
        <v>1.4492750000000001</v>
      </c>
    </row>
    <row r="78" spans="1:6">
      <c r="A78" s="23" t="s">
        <v>152</v>
      </c>
      <c r="B78" s="24">
        <v>197</v>
      </c>
      <c r="C78" s="25">
        <v>79.695430999999999</v>
      </c>
      <c r="D78" s="25">
        <v>6.5989849999999999</v>
      </c>
      <c r="E78" s="25">
        <v>10.152284</v>
      </c>
      <c r="F78" s="25">
        <v>3.553299</v>
      </c>
    </row>
    <row r="79" spans="1:6">
      <c r="A79" s="23" t="s">
        <v>186</v>
      </c>
      <c r="B79" s="24">
        <v>944</v>
      </c>
      <c r="C79" s="25">
        <v>63.983051000000003</v>
      </c>
      <c r="D79" s="25">
        <v>9.5338980000000006</v>
      </c>
      <c r="E79" s="25">
        <v>23.516949</v>
      </c>
      <c r="F79" s="25">
        <v>2.9661019999999998</v>
      </c>
    </row>
    <row r="80" spans="1:6">
      <c r="A80" s="23" t="s">
        <v>128</v>
      </c>
      <c r="B80" s="24">
        <v>41</v>
      </c>
      <c r="C80" s="25">
        <v>60.975610000000003</v>
      </c>
      <c r="D80" s="25">
        <v>4.8780489999999999</v>
      </c>
      <c r="E80" s="25">
        <v>24.390243999999999</v>
      </c>
      <c r="F80" s="25">
        <v>9.7560979999999997</v>
      </c>
    </row>
    <row r="81" spans="1:6">
      <c r="A81" s="8" t="s">
        <v>187</v>
      </c>
      <c r="B81" s="8"/>
      <c r="C81" s="8"/>
      <c r="D81" s="8"/>
      <c r="E81" s="8"/>
      <c r="F81" s="8"/>
    </row>
    <row r="82" spans="1:6">
      <c r="A82" s="23" t="s">
        <v>188</v>
      </c>
      <c r="B82" s="24">
        <v>2041</v>
      </c>
      <c r="C82" s="25">
        <v>79.911807999999994</v>
      </c>
      <c r="D82" s="25">
        <v>6.1734439999999999</v>
      </c>
      <c r="E82" s="25">
        <v>11.954924</v>
      </c>
      <c r="F82" s="25">
        <v>1.959824</v>
      </c>
    </row>
    <row r="83" spans="1:6">
      <c r="A83" s="23" t="s">
        <v>189</v>
      </c>
      <c r="B83" s="24">
        <v>221</v>
      </c>
      <c r="C83" s="25">
        <v>84.162896000000003</v>
      </c>
      <c r="D83" s="25">
        <v>4.9773759999999996</v>
      </c>
      <c r="E83" s="25">
        <v>8.5972849999999994</v>
      </c>
      <c r="F83" s="25">
        <v>2.2624430000000002</v>
      </c>
    </row>
    <row r="84" spans="1:6">
      <c r="A84" s="23" t="s">
        <v>190</v>
      </c>
      <c r="B84" s="24">
        <v>64</v>
      </c>
      <c r="C84" s="25">
        <v>73.4375</v>
      </c>
      <c r="D84" s="25">
        <v>6.25</v>
      </c>
      <c r="E84" s="25">
        <v>12.5</v>
      </c>
      <c r="F84" s="25">
        <v>7.8125</v>
      </c>
    </row>
    <row r="85" spans="1:6">
      <c r="A85" s="23" t="s">
        <v>191</v>
      </c>
      <c r="B85" s="24">
        <v>158</v>
      </c>
      <c r="C85" s="25">
        <v>79.746835000000004</v>
      </c>
      <c r="D85" s="25">
        <v>5.6962029999999997</v>
      </c>
      <c r="E85" s="25">
        <v>9.4936710000000009</v>
      </c>
      <c r="F85" s="25">
        <v>5.0632910000000004</v>
      </c>
    </row>
    <row r="86" spans="1:6">
      <c r="A86" s="23" t="s">
        <v>192</v>
      </c>
      <c r="B86" s="24">
        <v>120</v>
      </c>
      <c r="C86" s="25">
        <v>75.833332999999996</v>
      </c>
      <c r="D86" s="25">
        <v>10</v>
      </c>
      <c r="E86" s="25">
        <v>7.5</v>
      </c>
      <c r="F86" s="25">
        <v>6.6666670000000003</v>
      </c>
    </row>
    <row r="87" spans="1:6">
      <c r="A87" s="23" t="s">
        <v>193</v>
      </c>
      <c r="B87" s="24">
        <v>10</v>
      </c>
      <c r="C87" s="25">
        <v>10</v>
      </c>
      <c r="D87" s="25">
        <v>10</v>
      </c>
      <c r="E87" s="25">
        <v>80</v>
      </c>
      <c r="F87" s="25">
        <v>0</v>
      </c>
    </row>
    <row r="88" spans="1:6">
      <c r="A88" s="23" t="s">
        <v>152</v>
      </c>
      <c r="B88" s="24">
        <v>39</v>
      </c>
      <c r="C88" s="25">
        <v>46.153846000000001</v>
      </c>
      <c r="D88" s="25">
        <v>5.1282050000000003</v>
      </c>
      <c r="E88" s="25">
        <v>35.897435999999999</v>
      </c>
      <c r="F88" s="25">
        <v>12.820513</v>
      </c>
    </row>
    <row r="89" spans="1:6">
      <c r="A89" s="23" t="s">
        <v>128</v>
      </c>
      <c r="B89" s="24">
        <v>24</v>
      </c>
      <c r="C89" s="25">
        <v>54.166666999999997</v>
      </c>
      <c r="D89" s="25">
        <v>0</v>
      </c>
      <c r="E89" s="25">
        <v>37.5</v>
      </c>
      <c r="F89" s="25">
        <v>8.3333329999999997</v>
      </c>
    </row>
    <row r="90" spans="1:6">
      <c r="A90" s="8" t="s">
        <v>194</v>
      </c>
      <c r="B90" s="8"/>
      <c r="C90" s="8"/>
      <c r="D90" s="8"/>
      <c r="E90" s="8"/>
      <c r="F90" s="8"/>
    </row>
    <row r="91" spans="1:6">
      <c r="A91" s="23" t="s">
        <v>195</v>
      </c>
      <c r="B91" s="24">
        <v>1341</v>
      </c>
      <c r="C91" s="25">
        <v>84.712901000000002</v>
      </c>
      <c r="D91" s="25">
        <v>6.413125</v>
      </c>
      <c r="E91" s="25">
        <v>6.413125</v>
      </c>
      <c r="F91" s="25">
        <v>2.4608500000000002</v>
      </c>
    </row>
    <row r="92" spans="1:6">
      <c r="A92" s="23" t="s">
        <v>196</v>
      </c>
      <c r="B92" s="24">
        <v>523</v>
      </c>
      <c r="C92" s="25">
        <v>87.762906000000001</v>
      </c>
      <c r="D92" s="25">
        <v>4.9713190000000003</v>
      </c>
      <c r="E92" s="25">
        <v>3.8240919999999998</v>
      </c>
      <c r="F92" s="25">
        <v>3.4416829999999998</v>
      </c>
    </row>
    <row r="93" spans="1:6">
      <c r="A93" s="23" t="s">
        <v>197</v>
      </c>
      <c r="B93" s="24">
        <v>116</v>
      </c>
      <c r="C93" s="25">
        <v>87.068966000000003</v>
      </c>
      <c r="D93" s="25">
        <v>6.0344829999999998</v>
      </c>
      <c r="E93" s="25">
        <v>4.3103449999999999</v>
      </c>
      <c r="F93" s="25">
        <v>2.5862069999999999</v>
      </c>
    </row>
    <row r="94" spans="1:6">
      <c r="A94" s="23" t="s">
        <v>198</v>
      </c>
      <c r="B94" s="24">
        <v>25</v>
      </c>
      <c r="C94" s="25">
        <v>64</v>
      </c>
      <c r="D94" s="25">
        <v>0</v>
      </c>
      <c r="E94" s="25">
        <v>32</v>
      </c>
      <c r="F94" s="25">
        <v>4</v>
      </c>
    </row>
    <row r="95" spans="1:6">
      <c r="A95" s="23" t="s">
        <v>199</v>
      </c>
      <c r="B95" s="24">
        <v>68</v>
      </c>
      <c r="C95" s="25">
        <v>97.058824000000001</v>
      </c>
      <c r="D95" s="25">
        <v>0</v>
      </c>
      <c r="E95" s="25">
        <v>1.470588</v>
      </c>
      <c r="F95" s="25">
        <v>1.470588</v>
      </c>
    </row>
    <row r="96" spans="1:6">
      <c r="A96" s="23" t="s">
        <v>200</v>
      </c>
      <c r="B96" s="24">
        <v>1248</v>
      </c>
      <c r="C96" s="25">
        <v>95.432692000000003</v>
      </c>
      <c r="D96" s="25">
        <v>2.5641029999999998</v>
      </c>
      <c r="E96" s="25">
        <v>0.64102599999999998</v>
      </c>
      <c r="F96" s="25">
        <v>1.362179</v>
      </c>
    </row>
    <row r="97" spans="1:6">
      <c r="A97" s="23" t="s">
        <v>201</v>
      </c>
      <c r="B97" s="24">
        <v>725</v>
      </c>
      <c r="C97" s="25">
        <v>59.034483000000002</v>
      </c>
      <c r="D97" s="25">
        <v>12</v>
      </c>
      <c r="E97" s="25">
        <v>26.206897000000001</v>
      </c>
      <c r="F97" s="25">
        <v>2.7586210000000002</v>
      </c>
    </row>
    <row r="98" spans="1:6">
      <c r="A98" s="23" t="s">
        <v>202</v>
      </c>
      <c r="B98" s="24">
        <v>550</v>
      </c>
      <c r="C98" s="25">
        <v>90</v>
      </c>
      <c r="D98" s="25">
        <v>3.6363639999999999</v>
      </c>
      <c r="E98" s="25">
        <v>2.7272729999999998</v>
      </c>
      <c r="F98" s="25">
        <v>3.6363639999999999</v>
      </c>
    </row>
    <row r="99" spans="1:6">
      <c r="A99" s="23" t="s">
        <v>203</v>
      </c>
      <c r="B99" s="24">
        <v>563</v>
      </c>
      <c r="C99" s="25">
        <v>94.671402999999998</v>
      </c>
      <c r="D99" s="25">
        <v>1.7761990000000001</v>
      </c>
      <c r="E99" s="25">
        <v>1.243339</v>
      </c>
      <c r="F99" s="25">
        <v>2.309059</v>
      </c>
    </row>
    <row r="100" spans="1:6">
      <c r="A100" s="23" t="s">
        <v>204</v>
      </c>
      <c r="B100" s="24">
        <v>319</v>
      </c>
      <c r="C100" s="25">
        <v>70.532915000000003</v>
      </c>
      <c r="D100" s="25">
        <v>6.5830719999999996</v>
      </c>
      <c r="E100" s="25">
        <v>19.122257000000001</v>
      </c>
      <c r="F100" s="25">
        <v>3.761755</v>
      </c>
    </row>
    <row r="101" spans="1:6">
      <c r="A101" s="23" t="s">
        <v>205</v>
      </c>
      <c r="B101" s="24">
        <v>6</v>
      </c>
      <c r="C101" s="25">
        <v>66.666667000000004</v>
      </c>
      <c r="D101" s="25">
        <v>0</v>
      </c>
      <c r="E101" s="25">
        <v>33.333333000000003</v>
      </c>
      <c r="F101" s="25">
        <v>0</v>
      </c>
    </row>
    <row r="102" spans="1:6">
      <c r="A102" s="23" t="s">
        <v>206</v>
      </c>
      <c r="B102" s="24">
        <v>42</v>
      </c>
      <c r="C102" s="25">
        <v>0</v>
      </c>
      <c r="D102" s="25">
        <v>2.3809520000000002</v>
      </c>
      <c r="E102" s="25">
        <v>95.238095000000001</v>
      </c>
      <c r="F102" s="25">
        <v>2.3809520000000002</v>
      </c>
    </row>
    <row r="103" spans="1:6">
      <c r="A103" s="23" t="s">
        <v>152</v>
      </c>
      <c r="B103" s="24">
        <v>39</v>
      </c>
      <c r="C103" s="25">
        <v>25.641026</v>
      </c>
      <c r="D103" s="25">
        <v>10.256410000000001</v>
      </c>
      <c r="E103" s="25">
        <v>58.974359</v>
      </c>
      <c r="F103" s="25">
        <v>5.1282050000000003</v>
      </c>
    </row>
    <row r="104" spans="1:6">
      <c r="A104" s="23" t="s">
        <v>128</v>
      </c>
      <c r="B104" s="24">
        <v>193</v>
      </c>
      <c r="C104" s="25">
        <v>79.792745999999994</v>
      </c>
      <c r="D104" s="25">
        <v>5.1813469999999997</v>
      </c>
      <c r="E104" s="25">
        <v>9.8445599999999995</v>
      </c>
      <c r="F104" s="25">
        <v>5.1813469999999997</v>
      </c>
    </row>
    <row r="105" spans="1:6">
      <c r="A105" s="8" t="s">
        <v>207</v>
      </c>
      <c r="B105" s="8"/>
      <c r="C105" s="8"/>
      <c r="D105" s="8"/>
      <c r="E105" s="8"/>
      <c r="F105" s="8"/>
    </row>
    <row r="106" spans="1:6">
      <c r="A106" s="23" t="s">
        <v>208</v>
      </c>
      <c r="B106" s="24">
        <v>1480</v>
      </c>
      <c r="C106" s="25">
        <v>78.040541000000005</v>
      </c>
      <c r="D106" s="25">
        <v>5.6756760000000002</v>
      </c>
      <c r="E106" s="25">
        <v>14.391892</v>
      </c>
      <c r="F106" s="25">
        <v>1.8918919999999999</v>
      </c>
    </row>
    <row r="107" spans="1:6">
      <c r="A107" s="23" t="s">
        <v>209</v>
      </c>
      <c r="B107" s="24">
        <v>1280</v>
      </c>
      <c r="C107" s="25">
        <v>78.90625</v>
      </c>
      <c r="D107" s="25">
        <v>5.859375</v>
      </c>
      <c r="E107" s="25">
        <v>13.28125</v>
      </c>
      <c r="F107" s="25">
        <v>1.953125</v>
      </c>
    </row>
    <row r="108" spans="1:6">
      <c r="A108" s="23" t="s">
        <v>210</v>
      </c>
      <c r="B108" s="24">
        <v>1167</v>
      </c>
      <c r="C108" s="25">
        <v>80.462725000000006</v>
      </c>
      <c r="D108" s="25">
        <v>5.6555270000000002</v>
      </c>
      <c r="E108" s="25">
        <v>11.653813</v>
      </c>
      <c r="F108" s="25">
        <v>2.227935</v>
      </c>
    </row>
    <row r="109" spans="1:6">
      <c r="A109" s="23" t="s">
        <v>211</v>
      </c>
      <c r="B109" s="24">
        <v>715</v>
      </c>
      <c r="C109" s="25">
        <v>79.300698999999994</v>
      </c>
      <c r="D109" s="25">
        <v>6.4335659999999999</v>
      </c>
      <c r="E109" s="25">
        <v>12.027972</v>
      </c>
      <c r="F109" s="25">
        <v>2.237762</v>
      </c>
    </row>
    <row r="110" spans="1:6">
      <c r="A110" s="23" t="s">
        <v>212</v>
      </c>
      <c r="B110" s="24">
        <v>387</v>
      </c>
      <c r="C110" s="25">
        <v>89.664083000000005</v>
      </c>
      <c r="D110" s="25">
        <v>3.6175709999999999</v>
      </c>
      <c r="E110" s="25">
        <v>4.9095610000000001</v>
      </c>
      <c r="F110" s="25">
        <v>1.808786</v>
      </c>
    </row>
    <row r="111" spans="1:6">
      <c r="A111" s="23" t="s">
        <v>213</v>
      </c>
      <c r="B111" s="24">
        <v>404</v>
      </c>
      <c r="C111" s="25">
        <v>78.712871000000007</v>
      </c>
      <c r="D111" s="25">
        <v>4.4554460000000002</v>
      </c>
      <c r="E111" s="25">
        <v>13.861386</v>
      </c>
      <c r="F111" s="25">
        <v>2.970297</v>
      </c>
    </row>
    <row r="112" spans="1:6">
      <c r="A112" s="23" t="s">
        <v>214</v>
      </c>
      <c r="B112" s="24">
        <v>595</v>
      </c>
      <c r="C112" s="25">
        <v>81.680672000000001</v>
      </c>
      <c r="D112" s="25">
        <v>6.5546220000000002</v>
      </c>
      <c r="E112" s="25">
        <v>9.4117650000000008</v>
      </c>
      <c r="F112" s="25">
        <v>2.3529409999999999</v>
      </c>
    </row>
    <row r="113" spans="1:6">
      <c r="A113" s="23" t="s">
        <v>215</v>
      </c>
      <c r="B113" s="24">
        <v>215</v>
      </c>
      <c r="C113" s="25">
        <v>76.744185999999999</v>
      </c>
      <c r="D113" s="25">
        <v>6.511628</v>
      </c>
      <c r="E113" s="25">
        <v>13.953488</v>
      </c>
      <c r="F113" s="25">
        <v>2.7906979999999999</v>
      </c>
    </row>
    <row r="114" spans="1:6">
      <c r="A114" s="23" t="s">
        <v>216</v>
      </c>
      <c r="B114" s="24">
        <v>248</v>
      </c>
      <c r="C114" s="25">
        <v>81.854838999999998</v>
      </c>
      <c r="D114" s="25">
        <v>4.0322579999999997</v>
      </c>
      <c r="E114" s="25">
        <v>10.887097000000001</v>
      </c>
      <c r="F114" s="25">
        <v>3.225806</v>
      </c>
    </row>
    <row r="115" spans="1:6">
      <c r="A115" s="23" t="s">
        <v>217</v>
      </c>
      <c r="B115" s="24">
        <v>255</v>
      </c>
      <c r="C115" s="25">
        <v>89.803922</v>
      </c>
      <c r="D115" s="25">
        <v>4.3137249999999998</v>
      </c>
      <c r="E115" s="25">
        <v>5.4901960000000001</v>
      </c>
      <c r="F115" s="25">
        <v>0.39215699999999998</v>
      </c>
    </row>
    <row r="116" spans="1:6">
      <c r="A116" s="23" t="s">
        <v>218</v>
      </c>
      <c r="B116" s="24">
        <v>291</v>
      </c>
      <c r="C116" s="25">
        <v>90.721648999999999</v>
      </c>
      <c r="D116" s="25">
        <v>3.092784</v>
      </c>
      <c r="E116" s="25">
        <v>4.1237110000000001</v>
      </c>
      <c r="F116" s="25">
        <v>2.0618560000000001</v>
      </c>
    </row>
    <row r="117" spans="1:6">
      <c r="A117" s="23" t="s">
        <v>219</v>
      </c>
      <c r="B117" s="24">
        <v>338</v>
      </c>
      <c r="C117" s="25">
        <v>88.461538000000004</v>
      </c>
      <c r="D117" s="25">
        <v>3.8461539999999999</v>
      </c>
      <c r="E117" s="25">
        <v>6.5088759999999999</v>
      </c>
      <c r="F117" s="25">
        <v>1.183432</v>
      </c>
    </row>
    <row r="118" spans="1:6">
      <c r="A118" s="23" t="s">
        <v>220</v>
      </c>
      <c r="B118" s="24">
        <v>812</v>
      </c>
      <c r="C118" s="25">
        <v>84.236452999999997</v>
      </c>
      <c r="D118" s="25">
        <v>5.4187190000000003</v>
      </c>
      <c r="E118" s="25">
        <v>8.6206899999999997</v>
      </c>
      <c r="F118" s="25">
        <v>1.7241379999999999</v>
      </c>
    </row>
    <row r="119" spans="1:6">
      <c r="A119" s="23" t="s">
        <v>221</v>
      </c>
      <c r="B119" s="24">
        <v>816</v>
      </c>
      <c r="C119" s="25">
        <v>82.598039</v>
      </c>
      <c r="D119" s="25">
        <v>6.1274509999999998</v>
      </c>
      <c r="E119" s="25">
        <v>8.946078</v>
      </c>
      <c r="F119" s="25">
        <v>2.3284310000000001</v>
      </c>
    </row>
    <row r="120" spans="1:6">
      <c r="A120" s="23" t="s">
        <v>152</v>
      </c>
      <c r="B120" s="24">
        <v>69</v>
      </c>
      <c r="C120" s="25">
        <v>71.014493000000002</v>
      </c>
      <c r="D120" s="25">
        <v>10.144928</v>
      </c>
      <c r="E120" s="25">
        <v>14.492754</v>
      </c>
      <c r="F120" s="25">
        <v>4.3478260000000004</v>
      </c>
    </row>
    <row r="121" spans="1:6">
      <c r="A121" s="23" t="s">
        <v>222</v>
      </c>
      <c r="B121" s="24">
        <v>246</v>
      </c>
      <c r="C121" s="25">
        <v>74.390243999999996</v>
      </c>
      <c r="D121" s="25">
        <v>8.9430890000000005</v>
      </c>
      <c r="E121" s="25">
        <v>11.788618</v>
      </c>
      <c r="F121" s="25">
        <v>4.8780489999999999</v>
      </c>
    </row>
    <row r="122" spans="1:6">
      <c r="A122" s="26" t="s">
        <v>128</v>
      </c>
      <c r="B122" s="27">
        <v>47</v>
      </c>
      <c r="C122" s="29">
        <v>70.212766000000002</v>
      </c>
      <c r="D122" s="29">
        <v>2.1276600000000001</v>
      </c>
      <c r="E122" s="29">
        <v>21.276596000000001</v>
      </c>
      <c r="F122" s="29">
        <v>6.3829789999999997</v>
      </c>
    </row>
  </sheetData>
  <phoneticPr fontId="2"/>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C4CF67-EDF8-459F-B146-0655FC0F6BB1}">
  <sheetPr codeName="Sheet66"/>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HYPERLINK("#'目次'!B21","[15]")</f>
        <v>[15]</v>
      </c>
      <c r="B2" s="28" t="s">
        <v>565</v>
      </c>
    </row>
    <row r="3" spans="1:6">
      <c r="A3" s="6" t="s">
        <v>114</v>
      </c>
      <c r="B3" s="7" t="s">
        <v>314</v>
      </c>
    </row>
    <row r="4" spans="1:6">
      <c r="A4" s="6" t="s">
        <v>114</v>
      </c>
      <c r="B4" s="7" t="s">
        <v>321</v>
      </c>
    </row>
    <row r="5" spans="1:6" s="21" customFormat="1" ht="24">
      <c r="A5" s="19" t="s">
        <v>114</v>
      </c>
      <c r="B5" s="20" t="s">
        <v>118</v>
      </c>
      <c r="C5" s="20" t="s">
        <v>287</v>
      </c>
      <c r="D5" s="20" t="s">
        <v>316</v>
      </c>
      <c r="E5" s="20" t="s">
        <v>317</v>
      </c>
      <c r="F5" s="20" t="s">
        <v>128</v>
      </c>
    </row>
    <row r="6" spans="1:6">
      <c r="A6" s="22" t="s">
        <v>121</v>
      </c>
      <c r="B6" s="9">
        <v>2677</v>
      </c>
      <c r="C6" s="14">
        <v>75.494956999999999</v>
      </c>
      <c r="D6" s="14">
        <v>12.73814</v>
      </c>
      <c r="E6" s="14">
        <v>9.7497199999999999</v>
      </c>
      <c r="F6" s="14">
        <v>2.0171830000000002</v>
      </c>
    </row>
    <row r="7" spans="1:6">
      <c r="A7" s="8" t="s">
        <v>122</v>
      </c>
      <c r="B7" s="8"/>
      <c r="C7" s="8"/>
      <c r="D7" s="8"/>
      <c r="E7" s="8"/>
      <c r="F7" s="8"/>
    </row>
    <row r="8" spans="1:6">
      <c r="A8" s="23" t="s">
        <v>123</v>
      </c>
      <c r="B8" s="24">
        <v>380</v>
      </c>
      <c r="C8" s="25">
        <v>88.421053000000001</v>
      </c>
      <c r="D8" s="25">
        <v>10</v>
      </c>
      <c r="E8" s="25">
        <v>1.052632</v>
      </c>
      <c r="F8" s="25">
        <v>0.52631600000000001</v>
      </c>
    </row>
    <row r="9" spans="1:6">
      <c r="A9" s="23" t="s">
        <v>124</v>
      </c>
      <c r="B9" s="24">
        <v>489</v>
      </c>
      <c r="C9" s="25">
        <v>84.253579000000002</v>
      </c>
      <c r="D9" s="25">
        <v>12.065440000000001</v>
      </c>
      <c r="E9" s="25">
        <v>3.067485</v>
      </c>
      <c r="F9" s="25">
        <v>0.61349699999999996</v>
      </c>
    </row>
    <row r="10" spans="1:6">
      <c r="A10" s="23" t="s">
        <v>125</v>
      </c>
      <c r="B10" s="24">
        <v>1114</v>
      </c>
      <c r="C10" s="25">
        <v>81.059246000000002</v>
      </c>
      <c r="D10" s="25">
        <v>13.195691</v>
      </c>
      <c r="E10" s="25">
        <v>5.2064630000000003</v>
      </c>
      <c r="F10" s="25">
        <v>0.53859999999999997</v>
      </c>
    </row>
    <row r="11" spans="1:6">
      <c r="A11" s="23" t="s">
        <v>126</v>
      </c>
      <c r="B11" s="24">
        <v>521</v>
      </c>
      <c r="C11" s="25">
        <v>62.763916000000002</v>
      </c>
      <c r="D11" s="25">
        <v>15.355086</v>
      </c>
      <c r="E11" s="25">
        <v>19.961611999999999</v>
      </c>
      <c r="F11" s="25">
        <v>1.919386</v>
      </c>
    </row>
    <row r="12" spans="1:6">
      <c r="A12" s="23" t="s">
        <v>127</v>
      </c>
      <c r="B12" s="24">
        <v>129</v>
      </c>
      <c r="C12" s="25">
        <v>26.356589</v>
      </c>
      <c r="D12" s="25">
        <v>10.852713</v>
      </c>
      <c r="E12" s="25">
        <v>59.689922000000003</v>
      </c>
      <c r="F12" s="25">
        <v>3.1007750000000001</v>
      </c>
    </row>
    <row r="13" spans="1:6">
      <c r="A13" s="23" t="s">
        <v>128</v>
      </c>
      <c r="B13" s="24">
        <v>44</v>
      </c>
      <c r="C13" s="25">
        <v>20.454545</v>
      </c>
      <c r="D13" s="25">
        <v>6.8181820000000002</v>
      </c>
      <c r="E13" s="25">
        <v>6.8181820000000002</v>
      </c>
      <c r="F13" s="25">
        <v>65.909091000000004</v>
      </c>
    </row>
    <row r="14" spans="1:6">
      <c r="A14" s="8" t="s">
        <v>129</v>
      </c>
      <c r="B14" s="8"/>
      <c r="C14" s="8"/>
      <c r="D14" s="8"/>
      <c r="E14" s="8"/>
      <c r="F14" s="8"/>
    </row>
    <row r="15" spans="1:6">
      <c r="A15" s="23" t="s">
        <v>130</v>
      </c>
      <c r="B15" s="24">
        <v>799</v>
      </c>
      <c r="C15" s="25">
        <v>85.356695999999999</v>
      </c>
      <c r="D15" s="25">
        <v>10.638298000000001</v>
      </c>
      <c r="E15" s="25">
        <v>3.5043799999999998</v>
      </c>
      <c r="F15" s="25">
        <v>0.50062600000000002</v>
      </c>
    </row>
    <row r="16" spans="1:6">
      <c r="A16" s="23" t="s">
        <v>131</v>
      </c>
      <c r="B16" s="24">
        <v>1245</v>
      </c>
      <c r="C16" s="25">
        <v>78.313253000000003</v>
      </c>
      <c r="D16" s="25">
        <v>13.73494</v>
      </c>
      <c r="E16" s="25">
        <v>7.0682729999999996</v>
      </c>
      <c r="F16" s="25">
        <v>0.88353400000000004</v>
      </c>
    </row>
    <row r="17" spans="1:6">
      <c r="A17" s="23" t="s">
        <v>132</v>
      </c>
      <c r="B17" s="24">
        <v>504</v>
      </c>
      <c r="C17" s="25">
        <v>62.5</v>
      </c>
      <c r="D17" s="25">
        <v>15.476190000000001</v>
      </c>
      <c r="E17" s="25">
        <v>20.634920999999999</v>
      </c>
      <c r="F17" s="25">
        <v>1.388889</v>
      </c>
    </row>
    <row r="18" spans="1:6">
      <c r="A18" s="23" t="s">
        <v>133</v>
      </c>
      <c r="B18" s="24">
        <v>82</v>
      </c>
      <c r="C18" s="25">
        <v>50</v>
      </c>
      <c r="D18" s="25">
        <v>6.0975609999999998</v>
      </c>
      <c r="E18" s="25">
        <v>42.682926999999999</v>
      </c>
      <c r="F18" s="25">
        <v>1.2195119999999999</v>
      </c>
    </row>
    <row r="19" spans="1:6">
      <c r="A19" s="23" t="s">
        <v>128</v>
      </c>
      <c r="B19" s="24">
        <v>47</v>
      </c>
      <c r="C19" s="25">
        <v>17.021277000000001</v>
      </c>
      <c r="D19" s="25">
        <v>4.2553190000000001</v>
      </c>
      <c r="E19" s="25">
        <v>12.765957</v>
      </c>
      <c r="F19" s="25">
        <v>65.957447000000002</v>
      </c>
    </row>
    <row r="20" spans="1:6">
      <c r="A20" s="8" t="s">
        <v>134</v>
      </c>
      <c r="B20" s="8"/>
      <c r="C20" s="8"/>
      <c r="D20" s="8"/>
      <c r="E20" s="8"/>
      <c r="F20" s="8"/>
    </row>
    <row r="21" spans="1:6">
      <c r="A21" s="23" t="s">
        <v>135</v>
      </c>
      <c r="B21" s="24">
        <v>128</v>
      </c>
      <c r="C21" s="25">
        <v>72.65625</v>
      </c>
      <c r="D21" s="25">
        <v>9.375</v>
      </c>
      <c r="E21" s="25">
        <v>17.1875</v>
      </c>
      <c r="F21" s="25">
        <v>0.78125</v>
      </c>
    </row>
    <row r="22" spans="1:6">
      <c r="A22" s="23" t="s">
        <v>136</v>
      </c>
      <c r="B22" s="24">
        <v>138</v>
      </c>
      <c r="C22" s="25">
        <v>81.159419999999997</v>
      </c>
      <c r="D22" s="25">
        <v>10.144928</v>
      </c>
      <c r="E22" s="25">
        <v>7.9710140000000003</v>
      </c>
      <c r="F22" s="25">
        <v>0.724638</v>
      </c>
    </row>
    <row r="23" spans="1:6">
      <c r="A23" s="23" t="s">
        <v>137</v>
      </c>
      <c r="B23" s="24">
        <v>119</v>
      </c>
      <c r="C23" s="25">
        <v>86.554621999999995</v>
      </c>
      <c r="D23" s="25">
        <v>6.7226889999999999</v>
      </c>
      <c r="E23" s="25">
        <v>6.7226889999999999</v>
      </c>
      <c r="F23" s="25">
        <v>0</v>
      </c>
    </row>
    <row r="24" spans="1:6">
      <c r="A24" s="23" t="s">
        <v>138</v>
      </c>
      <c r="B24" s="24">
        <v>142</v>
      </c>
      <c r="C24" s="25">
        <v>80.985915000000006</v>
      </c>
      <c r="D24" s="25">
        <v>8.450704</v>
      </c>
      <c r="E24" s="25">
        <v>8.450704</v>
      </c>
      <c r="F24" s="25">
        <v>2.112676</v>
      </c>
    </row>
    <row r="25" spans="1:6">
      <c r="A25" s="23" t="s">
        <v>139</v>
      </c>
      <c r="B25" s="24">
        <v>170</v>
      </c>
      <c r="C25" s="25">
        <v>73.529411999999994</v>
      </c>
      <c r="D25" s="25">
        <v>16.470587999999999</v>
      </c>
      <c r="E25" s="25">
        <v>9.4117650000000008</v>
      </c>
      <c r="F25" s="25">
        <v>0.58823499999999995</v>
      </c>
    </row>
    <row r="26" spans="1:6">
      <c r="A26" s="23" t="s">
        <v>140</v>
      </c>
      <c r="B26" s="24">
        <v>192</v>
      </c>
      <c r="C26" s="25">
        <v>78.125</v>
      </c>
      <c r="D26" s="25">
        <v>14.583333</v>
      </c>
      <c r="E26" s="25">
        <v>6.25</v>
      </c>
      <c r="F26" s="25">
        <v>1.0416669999999999</v>
      </c>
    </row>
    <row r="27" spans="1:6">
      <c r="A27" s="23" t="s">
        <v>141</v>
      </c>
      <c r="B27" s="24">
        <v>1405</v>
      </c>
      <c r="C27" s="25">
        <v>76.085408999999999</v>
      </c>
      <c r="D27" s="25">
        <v>12.740214</v>
      </c>
      <c r="E27" s="25">
        <v>10.177936000000001</v>
      </c>
      <c r="F27" s="25">
        <v>0.99644100000000002</v>
      </c>
    </row>
    <row r="28" spans="1:6">
      <c r="A28" s="23" t="s">
        <v>142</v>
      </c>
      <c r="B28" s="24">
        <v>343</v>
      </c>
      <c r="C28" s="25">
        <v>71.720117000000002</v>
      </c>
      <c r="D28" s="25">
        <v>17.492711</v>
      </c>
      <c r="E28" s="25">
        <v>10.495627000000001</v>
      </c>
      <c r="F28" s="25">
        <v>0.291545</v>
      </c>
    </row>
    <row r="29" spans="1:6">
      <c r="A29" s="23" t="s">
        <v>128</v>
      </c>
      <c r="B29" s="24">
        <v>40</v>
      </c>
      <c r="C29" s="25">
        <v>20</v>
      </c>
      <c r="D29" s="25">
        <v>0</v>
      </c>
      <c r="E29" s="25">
        <v>2.5</v>
      </c>
      <c r="F29" s="25">
        <v>77.5</v>
      </c>
    </row>
    <row r="30" spans="1:6">
      <c r="A30" s="8" t="s">
        <v>143</v>
      </c>
      <c r="B30" s="8"/>
      <c r="C30" s="8"/>
      <c r="D30" s="8"/>
      <c r="E30" s="8"/>
      <c r="F30" s="8"/>
    </row>
    <row r="31" spans="1:6">
      <c r="A31" s="23" t="s">
        <v>144</v>
      </c>
      <c r="B31" s="24">
        <v>429</v>
      </c>
      <c r="C31" s="25">
        <v>88.111887999999993</v>
      </c>
      <c r="D31" s="25">
        <v>6.7599070000000001</v>
      </c>
      <c r="E31" s="25">
        <v>4.1958039999999999</v>
      </c>
      <c r="F31" s="25">
        <v>0.93240100000000004</v>
      </c>
    </row>
    <row r="32" spans="1:6">
      <c r="A32" s="23" t="s">
        <v>145</v>
      </c>
      <c r="B32" s="24">
        <v>319</v>
      </c>
      <c r="C32" s="25">
        <v>86.206896999999998</v>
      </c>
      <c r="D32" s="25">
        <v>10.971787000000001</v>
      </c>
      <c r="E32" s="25">
        <v>2.1943570000000001</v>
      </c>
      <c r="F32" s="25">
        <v>0.62695900000000004</v>
      </c>
    </row>
    <row r="33" spans="1:6">
      <c r="A33" s="23" t="s">
        <v>146</v>
      </c>
      <c r="B33" s="24">
        <v>504</v>
      </c>
      <c r="C33" s="25">
        <v>83.134921000000006</v>
      </c>
      <c r="D33" s="25">
        <v>9.9206350000000008</v>
      </c>
      <c r="E33" s="25">
        <v>5.7539680000000004</v>
      </c>
      <c r="F33" s="25">
        <v>1.1904760000000001</v>
      </c>
    </row>
    <row r="34" spans="1:6">
      <c r="A34" s="23" t="s">
        <v>147</v>
      </c>
      <c r="B34" s="24">
        <v>143</v>
      </c>
      <c r="C34" s="25">
        <v>74.825175000000002</v>
      </c>
      <c r="D34" s="25">
        <v>14.685314999999999</v>
      </c>
      <c r="E34" s="25">
        <v>7.6923079999999997</v>
      </c>
      <c r="F34" s="25">
        <v>2.7972030000000001</v>
      </c>
    </row>
    <row r="35" spans="1:6">
      <c r="A35" s="23" t="s">
        <v>148</v>
      </c>
      <c r="B35" s="24">
        <v>168</v>
      </c>
      <c r="C35" s="25">
        <v>80.952381000000003</v>
      </c>
      <c r="D35" s="25">
        <v>8.3333329999999997</v>
      </c>
      <c r="E35" s="25">
        <v>7.1428570000000002</v>
      </c>
      <c r="F35" s="25">
        <v>3.5714290000000002</v>
      </c>
    </row>
    <row r="36" spans="1:6">
      <c r="A36" s="23" t="s">
        <v>149</v>
      </c>
      <c r="B36" s="24">
        <v>1270</v>
      </c>
      <c r="C36" s="25">
        <v>81.181101999999996</v>
      </c>
      <c r="D36" s="25">
        <v>11.811024</v>
      </c>
      <c r="E36" s="25">
        <v>5.9842519999999997</v>
      </c>
      <c r="F36" s="25">
        <v>1.023622</v>
      </c>
    </row>
    <row r="37" spans="1:6">
      <c r="A37" s="23" t="s">
        <v>150</v>
      </c>
      <c r="B37" s="24">
        <v>1642</v>
      </c>
      <c r="C37" s="25">
        <v>82.399512999999999</v>
      </c>
      <c r="D37" s="25">
        <v>11.814859999999999</v>
      </c>
      <c r="E37" s="25">
        <v>4.9939099999999996</v>
      </c>
      <c r="F37" s="25">
        <v>0.791717</v>
      </c>
    </row>
    <row r="38" spans="1:6">
      <c r="A38" s="23" t="s">
        <v>151</v>
      </c>
      <c r="B38" s="24">
        <v>2266</v>
      </c>
      <c r="C38" s="25">
        <v>77.978817000000006</v>
      </c>
      <c r="D38" s="25">
        <v>13.150926999999999</v>
      </c>
      <c r="E38" s="25">
        <v>8.0759050000000006</v>
      </c>
      <c r="F38" s="25">
        <v>0.79435100000000003</v>
      </c>
    </row>
    <row r="39" spans="1:6">
      <c r="A39" s="23" t="s">
        <v>152</v>
      </c>
      <c r="B39" s="24">
        <v>121</v>
      </c>
      <c r="C39" s="25">
        <v>49.586776999999998</v>
      </c>
      <c r="D39" s="25">
        <v>9.9173550000000006</v>
      </c>
      <c r="E39" s="25">
        <v>38.016528999999998</v>
      </c>
      <c r="F39" s="25">
        <v>2.479339</v>
      </c>
    </row>
    <row r="40" spans="1:6">
      <c r="A40" s="23" t="s">
        <v>128</v>
      </c>
      <c r="B40" s="24">
        <v>46</v>
      </c>
      <c r="C40" s="25">
        <v>10.869565</v>
      </c>
      <c r="D40" s="25">
        <v>0</v>
      </c>
      <c r="E40" s="25">
        <v>23.913042999999998</v>
      </c>
      <c r="F40" s="25">
        <v>65.217391000000006</v>
      </c>
    </row>
    <row r="41" spans="1:6">
      <c r="A41" s="8" t="s">
        <v>153</v>
      </c>
      <c r="B41" s="8"/>
      <c r="C41" s="8"/>
      <c r="D41" s="8"/>
      <c r="E41" s="8"/>
      <c r="F41" s="8"/>
    </row>
    <row r="42" spans="1:6">
      <c r="A42" s="23" t="s">
        <v>154</v>
      </c>
      <c r="B42" s="24">
        <v>1344</v>
      </c>
      <c r="C42" s="25">
        <v>79.389881000000003</v>
      </c>
      <c r="D42" s="25">
        <v>12.5</v>
      </c>
      <c r="E42" s="25">
        <v>7.1428570000000002</v>
      </c>
      <c r="F42" s="25">
        <v>0.96726199999999996</v>
      </c>
    </row>
    <row r="43" spans="1:6">
      <c r="A43" s="23" t="s">
        <v>155</v>
      </c>
      <c r="B43" s="24">
        <v>1107</v>
      </c>
      <c r="C43" s="25">
        <v>71.996386999999999</v>
      </c>
      <c r="D43" s="25">
        <v>13.911472</v>
      </c>
      <c r="E43" s="25">
        <v>13.821137999999999</v>
      </c>
      <c r="F43" s="25">
        <v>0.27100299999999999</v>
      </c>
    </row>
    <row r="44" spans="1:6">
      <c r="A44" s="23" t="s">
        <v>156</v>
      </c>
      <c r="B44" s="24">
        <v>1006</v>
      </c>
      <c r="C44" s="25">
        <v>74.850894999999994</v>
      </c>
      <c r="D44" s="25">
        <v>11.729622000000001</v>
      </c>
      <c r="E44" s="25">
        <v>12.723658</v>
      </c>
      <c r="F44" s="25">
        <v>0.69582500000000003</v>
      </c>
    </row>
    <row r="45" spans="1:6">
      <c r="A45" s="23" t="s">
        <v>157</v>
      </c>
      <c r="B45" s="24">
        <v>541</v>
      </c>
      <c r="C45" s="25">
        <v>73.567468000000005</v>
      </c>
      <c r="D45" s="25">
        <v>10.351201</v>
      </c>
      <c r="E45" s="25">
        <v>15.896488</v>
      </c>
      <c r="F45" s="25">
        <v>0.18484300000000001</v>
      </c>
    </row>
    <row r="46" spans="1:6">
      <c r="A46" s="23" t="s">
        <v>158</v>
      </c>
      <c r="B46" s="24">
        <v>1510</v>
      </c>
      <c r="C46" s="25">
        <v>76.026489999999995</v>
      </c>
      <c r="D46" s="25">
        <v>12.516556</v>
      </c>
      <c r="E46" s="25">
        <v>10.794701999999999</v>
      </c>
      <c r="F46" s="25">
        <v>0.66225199999999995</v>
      </c>
    </row>
    <row r="47" spans="1:6">
      <c r="A47" s="23" t="s">
        <v>159</v>
      </c>
      <c r="B47" s="24">
        <v>1011</v>
      </c>
      <c r="C47" s="25">
        <v>78.832839000000007</v>
      </c>
      <c r="D47" s="25">
        <v>13.847676</v>
      </c>
      <c r="E47" s="25">
        <v>6.9238379999999999</v>
      </c>
      <c r="F47" s="25">
        <v>0.395648</v>
      </c>
    </row>
    <row r="48" spans="1:6">
      <c r="A48" s="23" t="s">
        <v>160</v>
      </c>
      <c r="B48" s="24">
        <v>1234</v>
      </c>
      <c r="C48" s="25">
        <v>80.794165000000007</v>
      </c>
      <c r="D48" s="25">
        <v>12.074553999999999</v>
      </c>
      <c r="E48" s="25">
        <v>6.7260939999999998</v>
      </c>
      <c r="F48" s="25">
        <v>0.40518599999999999</v>
      </c>
    </row>
    <row r="49" spans="1:6">
      <c r="A49" s="23" t="s">
        <v>161</v>
      </c>
      <c r="B49" s="24">
        <v>443</v>
      </c>
      <c r="C49" s="25">
        <v>80.812640999999999</v>
      </c>
      <c r="D49" s="25">
        <v>11.963882999999999</v>
      </c>
      <c r="E49" s="25">
        <v>6.9977429999999998</v>
      </c>
      <c r="F49" s="25">
        <v>0.22573399999999999</v>
      </c>
    </row>
    <row r="50" spans="1:6">
      <c r="A50" s="23" t="s">
        <v>162</v>
      </c>
      <c r="B50" s="24">
        <v>1237</v>
      </c>
      <c r="C50" s="25">
        <v>81.083265999999995</v>
      </c>
      <c r="D50" s="25">
        <v>12.206951999999999</v>
      </c>
      <c r="E50" s="25">
        <v>6.3864190000000001</v>
      </c>
      <c r="F50" s="25">
        <v>0.32336300000000001</v>
      </c>
    </row>
    <row r="51" spans="1:6">
      <c r="A51" s="23" t="s">
        <v>152</v>
      </c>
      <c r="B51" s="24">
        <v>81</v>
      </c>
      <c r="C51" s="25">
        <v>74.074073999999996</v>
      </c>
      <c r="D51" s="25">
        <v>13.580247</v>
      </c>
      <c r="E51" s="25">
        <v>9.8765429999999999</v>
      </c>
      <c r="F51" s="25">
        <v>2.4691360000000002</v>
      </c>
    </row>
    <row r="52" spans="1:6">
      <c r="A52" s="23" t="s">
        <v>163</v>
      </c>
      <c r="B52" s="24">
        <v>67</v>
      </c>
      <c r="C52" s="25">
        <v>79.104478</v>
      </c>
      <c r="D52" s="25">
        <v>13.432836</v>
      </c>
      <c r="E52" s="25">
        <v>7.4626869999999998</v>
      </c>
      <c r="F52" s="25">
        <v>0</v>
      </c>
    </row>
    <row r="53" spans="1:6">
      <c r="A53" s="23" t="s">
        <v>128</v>
      </c>
      <c r="B53" s="24">
        <v>52</v>
      </c>
      <c r="C53" s="25">
        <v>32.692307999999997</v>
      </c>
      <c r="D53" s="25">
        <v>3.8461539999999999</v>
      </c>
      <c r="E53" s="25">
        <v>7.6923079999999997</v>
      </c>
      <c r="F53" s="25">
        <v>55.769230999999998</v>
      </c>
    </row>
    <row r="54" spans="1:6">
      <c r="A54" s="8" t="s">
        <v>164</v>
      </c>
      <c r="B54" s="8"/>
      <c r="C54" s="8"/>
      <c r="D54" s="8"/>
      <c r="E54" s="8"/>
      <c r="F54" s="8"/>
    </row>
    <row r="55" spans="1:6">
      <c r="A55" s="23" t="s">
        <v>165</v>
      </c>
      <c r="B55" s="24">
        <v>209</v>
      </c>
      <c r="C55" s="25">
        <v>85.167463999999995</v>
      </c>
      <c r="D55" s="25">
        <v>10.526316</v>
      </c>
      <c r="E55" s="25">
        <v>3.8277510000000001</v>
      </c>
      <c r="F55" s="25">
        <v>0.47846899999999998</v>
      </c>
    </row>
    <row r="56" spans="1:6">
      <c r="A56" s="23" t="s">
        <v>166</v>
      </c>
      <c r="B56" s="24">
        <v>1043</v>
      </c>
      <c r="C56" s="25">
        <v>82.262703999999999</v>
      </c>
      <c r="D56" s="25">
        <v>11.217641</v>
      </c>
      <c r="E56" s="25">
        <v>4.1227229999999997</v>
      </c>
      <c r="F56" s="25">
        <v>2.3969320000000001</v>
      </c>
    </row>
    <row r="57" spans="1:6">
      <c r="A57" s="23" t="s">
        <v>167</v>
      </c>
      <c r="B57" s="24">
        <v>963</v>
      </c>
      <c r="C57" s="25">
        <v>73.624091000000007</v>
      </c>
      <c r="D57" s="25">
        <v>14.122534</v>
      </c>
      <c r="E57" s="25">
        <v>10.384216</v>
      </c>
      <c r="F57" s="25">
        <v>1.869159</v>
      </c>
    </row>
    <row r="58" spans="1:6">
      <c r="A58" s="23" t="s">
        <v>168</v>
      </c>
      <c r="B58" s="24">
        <v>338</v>
      </c>
      <c r="C58" s="25">
        <v>59.171598000000003</v>
      </c>
      <c r="D58" s="25">
        <v>16.863904999999999</v>
      </c>
      <c r="E58" s="25">
        <v>21.597632999999998</v>
      </c>
      <c r="F58" s="25">
        <v>2.3668640000000001</v>
      </c>
    </row>
    <row r="59" spans="1:6">
      <c r="A59" s="23" t="s">
        <v>169</v>
      </c>
      <c r="B59" s="24">
        <v>94</v>
      </c>
      <c r="C59" s="25">
        <v>56.382978999999999</v>
      </c>
      <c r="D59" s="25">
        <v>7.446809</v>
      </c>
      <c r="E59" s="25">
        <v>35.106383000000001</v>
      </c>
      <c r="F59" s="25">
        <v>1.0638300000000001</v>
      </c>
    </row>
    <row r="60" spans="1:6">
      <c r="A60" s="23" t="s">
        <v>128</v>
      </c>
      <c r="B60" s="24">
        <v>30</v>
      </c>
      <c r="C60" s="25">
        <v>76.666667000000004</v>
      </c>
      <c r="D60" s="25">
        <v>6.6666670000000003</v>
      </c>
      <c r="E60" s="25">
        <v>13.333333</v>
      </c>
      <c r="F60" s="25">
        <v>3.3333330000000001</v>
      </c>
    </row>
    <row r="61" spans="1:6">
      <c r="A61" s="8" t="s">
        <v>170</v>
      </c>
      <c r="B61" s="8"/>
      <c r="C61" s="8"/>
      <c r="D61" s="8"/>
      <c r="E61" s="8"/>
      <c r="F61" s="8"/>
    </row>
    <row r="62" spans="1:6">
      <c r="A62" s="23" t="s">
        <v>171</v>
      </c>
      <c r="B62" s="24">
        <v>386</v>
      </c>
      <c r="C62" s="25">
        <v>80.051812999999996</v>
      </c>
      <c r="D62" s="25">
        <v>6.2176169999999997</v>
      </c>
      <c r="E62" s="25">
        <v>10.880829</v>
      </c>
      <c r="F62" s="25">
        <v>2.8497409999999999</v>
      </c>
    </row>
    <row r="63" spans="1:6">
      <c r="A63" s="23" t="s">
        <v>172</v>
      </c>
      <c r="B63" s="24">
        <v>919</v>
      </c>
      <c r="C63" s="25">
        <v>78.346028000000004</v>
      </c>
      <c r="D63" s="25">
        <v>12.622415999999999</v>
      </c>
      <c r="E63" s="25">
        <v>6.9640909999999998</v>
      </c>
      <c r="F63" s="25">
        <v>2.0674649999999999</v>
      </c>
    </row>
    <row r="64" spans="1:6">
      <c r="A64" s="23" t="s">
        <v>173</v>
      </c>
      <c r="B64" s="24">
        <v>978</v>
      </c>
      <c r="C64" s="25">
        <v>73.824130999999994</v>
      </c>
      <c r="D64" s="25">
        <v>14.314928</v>
      </c>
      <c r="E64" s="25">
        <v>10.429448000000001</v>
      </c>
      <c r="F64" s="25">
        <v>1.4314929999999999</v>
      </c>
    </row>
    <row r="65" spans="1:6">
      <c r="A65" s="23" t="s">
        <v>174</v>
      </c>
      <c r="B65" s="24">
        <v>347</v>
      </c>
      <c r="C65" s="25">
        <v>68.876080999999999</v>
      </c>
      <c r="D65" s="25">
        <v>16.426513</v>
      </c>
      <c r="E65" s="25">
        <v>12.968299999999999</v>
      </c>
      <c r="F65" s="25">
        <v>1.7291069999999999</v>
      </c>
    </row>
    <row r="66" spans="1:6">
      <c r="A66" s="23" t="s">
        <v>128</v>
      </c>
      <c r="B66" s="24">
        <v>47</v>
      </c>
      <c r="C66" s="25">
        <v>65.957447000000002</v>
      </c>
      <c r="D66" s="25">
        <v>8.5106380000000001</v>
      </c>
      <c r="E66" s="25">
        <v>17.021277000000001</v>
      </c>
      <c r="F66" s="25">
        <v>8.5106380000000001</v>
      </c>
    </row>
    <row r="67" spans="1:6">
      <c r="A67" s="8" t="s">
        <v>175</v>
      </c>
      <c r="B67" s="8"/>
      <c r="C67" s="8"/>
      <c r="D67" s="8"/>
      <c r="E67" s="8"/>
      <c r="F67" s="8"/>
    </row>
    <row r="68" spans="1:6">
      <c r="A68" s="23" t="s">
        <v>176</v>
      </c>
      <c r="B68" s="24">
        <v>425</v>
      </c>
      <c r="C68" s="25">
        <v>82.588234999999997</v>
      </c>
      <c r="D68" s="25">
        <v>11.764706</v>
      </c>
      <c r="E68" s="25">
        <v>3.2941180000000001</v>
      </c>
      <c r="F68" s="25">
        <v>2.3529409999999999</v>
      </c>
    </row>
    <row r="69" spans="1:6">
      <c r="A69" s="23" t="s">
        <v>177</v>
      </c>
      <c r="B69" s="24">
        <v>811</v>
      </c>
      <c r="C69" s="25">
        <v>84.710234</v>
      </c>
      <c r="D69" s="25">
        <v>11.34402</v>
      </c>
      <c r="E69" s="25">
        <v>2.2194820000000002</v>
      </c>
      <c r="F69" s="25">
        <v>1.726264</v>
      </c>
    </row>
    <row r="70" spans="1:6">
      <c r="A70" s="23" t="s">
        <v>178</v>
      </c>
      <c r="B70" s="24">
        <v>207</v>
      </c>
      <c r="C70" s="25">
        <v>81.159419999999997</v>
      </c>
      <c r="D70" s="25">
        <v>14.492754</v>
      </c>
      <c r="E70" s="25">
        <v>3.381643</v>
      </c>
      <c r="F70" s="25">
        <v>0.96618400000000004</v>
      </c>
    </row>
    <row r="71" spans="1:6">
      <c r="A71" s="23" t="s">
        <v>179</v>
      </c>
      <c r="B71" s="24">
        <v>154</v>
      </c>
      <c r="C71" s="25">
        <v>85.064935000000006</v>
      </c>
      <c r="D71" s="25">
        <v>12.337662</v>
      </c>
      <c r="E71" s="25">
        <v>2.5974029999999999</v>
      </c>
      <c r="F71" s="25">
        <v>0</v>
      </c>
    </row>
    <row r="72" spans="1:6">
      <c r="A72" s="23" t="s">
        <v>180</v>
      </c>
      <c r="B72" s="24">
        <v>318</v>
      </c>
      <c r="C72" s="25">
        <v>82.075472000000005</v>
      </c>
      <c r="D72" s="25">
        <v>15.408804999999999</v>
      </c>
      <c r="E72" s="25">
        <v>0.94339600000000001</v>
      </c>
      <c r="F72" s="25">
        <v>1.572327</v>
      </c>
    </row>
    <row r="73" spans="1:6">
      <c r="A73" s="23" t="s">
        <v>181</v>
      </c>
      <c r="B73" s="24">
        <v>203</v>
      </c>
      <c r="C73" s="25">
        <v>82.758621000000005</v>
      </c>
      <c r="D73" s="25">
        <v>13.793103</v>
      </c>
      <c r="E73" s="25">
        <v>1.9704429999999999</v>
      </c>
      <c r="F73" s="25">
        <v>1.477833</v>
      </c>
    </row>
    <row r="74" spans="1:6">
      <c r="A74" s="23" t="s">
        <v>182</v>
      </c>
      <c r="B74" s="24">
        <v>79</v>
      </c>
      <c r="C74" s="25">
        <v>75.949366999999995</v>
      </c>
      <c r="D74" s="25">
        <v>10.126582000000001</v>
      </c>
      <c r="E74" s="25">
        <v>11.392405</v>
      </c>
      <c r="F74" s="25">
        <v>2.5316459999999998</v>
      </c>
    </row>
    <row r="75" spans="1:6">
      <c r="A75" s="23" t="s">
        <v>183</v>
      </c>
      <c r="B75" s="24">
        <v>68</v>
      </c>
      <c r="C75" s="25">
        <v>86.764706000000004</v>
      </c>
      <c r="D75" s="25">
        <v>10.294117999999999</v>
      </c>
      <c r="E75" s="25">
        <v>1.470588</v>
      </c>
      <c r="F75" s="25">
        <v>1.470588</v>
      </c>
    </row>
    <row r="76" spans="1:6">
      <c r="A76" s="23" t="s">
        <v>184</v>
      </c>
      <c r="B76" s="24">
        <v>586</v>
      </c>
      <c r="C76" s="25">
        <v>82.593857</v>
      </c>
      <c r="D76" s="25">
        <v>13.651877000000001</v>
      </c>
      <c r="E76" s="25">
        <v>2.389078</v>
      </c>
      <c r="F76" s="25">
        <v>1.3651880000000001</v>
      </c>
    </row>
    <row r="77" spans="1:6">
      <c r="A77" s="23" t="s">
        <v>185</v>
      </c>
      <c r="B77" s="24">
        <v>276</v>
      </c>
      <c r="C77" s="25">
        <v>78.985506999999998</v>
      </c>
      <c r="D77" s="25">
        <v>18.840579999999999</v>
      </c>
      <c r="E77" s="25">
        <v>0.724638</v>
      </c>
      <c r="F77" s="25">
        <v>1.4492750000000001</v>
      </c>
    </row>
    <row r="78" spans="1:6">
      <c r="A78" s="23" t="s">
        <v>152</v>
      </c>
      <c r="B78" s="24">
        <v>197</v>
      </c>
      <c r="C78" s="25">
        <v>77.664974999999998</v>
      </c>
      <c r="D78" s="25">
        <v>12.182741</v>
      </c>
      <c r="E78" s="25">
        <v>7.6142130000000003</v>
      </c>
      <c r="F78" s="25">
        <v>2.538071</v>
      </c>
    </row>
    <row r="79" spans="1:6">
      <c r="A79" s="23" t="s">
        <v>186</v>
      </c>
      <c r="B79" s="24">
        <v>944</v>
      </c>
      <c r="C79" s="25">
        <v>65.889831000000001</v>
      </c>
      <c r="D79" s="25">
        <v>12.5</v>
      </c>
      <c r="E79" s="25">
        <v>19.491524999999999</v>
      </c>
      <c r="F79" s="25">
        <v>2.1186440000000002</v>
      </c>
    </row>
    <row r="80" spans="1:6">
      <c r="A80" s="23" t="s">
        <v>128</v>
      </c>
      <c r="B80" s="24">
        <v>41</v>
      </c>
      <c r="C80" s="25">
        <v>63.414634</v>
      </c>
      <c r="D80" s="25">
        <v>4.8780489999999999</v>
      </c>
      <c r="E80" s="25">
        <v>24.390243999999999</v>
      </c>
      <c r="F80" s="25">
        <v>7.3170729999999997</v>
      </c>
    </row>
    <row r="81" spans="1:6">
      <c r="A81" s="8" t="s">
        <v>187</v>
      </c>
      <c r="B81" s="8"/>
      <c r="C81" s="8"/>
      <c r="D81" s="8"/>
      <c r="E81" s="8"/>
      <c r="F81" s="8"/>
    </row>
    <row r="82" spans="1:6">
      <c r="A82" s="23" t="s">
        <v>188</v>
      </c>
      <c r="B82" s="24">
        <v>2041</v>
      </c>
      <c r="C82" s="25">
        <v>74.424301999999997</v>
      </c>
      <c r="D82" s="25">
        <v>14.061734</v>
      </c>
      <c r="E82" s="25">
        <v>9.9461049999999993</v>
      </c>
      <c r="F82" s="25">
        <v>1.5678589999999999</v>
      </c>
    </row>
    <row r="83" spans="1:6">
      <c r="A83" s="23" t="s">
        <v>189</v>
      </c>
      <c r="B83" s="24">
        <v>221</v>
      </c>
      <c r="C83" s="25">
        <v>84.162896000000003</v>
      </c>
      <c r="D83" s="25">
        <v>7.6923079999999997</v>
      </c>
      <c r="E83" s="25">
        <v>5.8823530000000002</v>
      </c>
      <c r="F83" s="25">
        <v>2.2624430000000002</v>
      </c>
    </row>
    <row r="84" spans="1:6">
      <c r="A84" s="23" t="s">
        <v>190</v>
      </c>
      <c r="B84" s="24">
        <v>64</v>
      </c>
      <c r="C84" s="25">
        <v>76.5625</v>
      </c>
      <c r="D84" s="25">
        <v>15.625</v>
      </c>
      <c r="E84" s="25">
        <v>4.6875</v>
      </c>
      <c r="F84" s="25">
        <v>3.125</v>
      </c>
    </row>
    <row r="85" spans="1:6">
      <c r="A85" s="23" t="s">
        <v>191</v>
      </c>
      <c r="B85" s="24">
        <v>158</v>
      </c>
      <c r="C85" s="25">
        <v>84.177215000000004</v>
      </c>
      <c r="D85" s="25">
        <v>6.3291139999999997</v>
      </c>
      <c r="E85" s="25">
        <v>6.3291139999999997</v>
      </c>
      <c r="F85" s="25">
        <v>3.1645569999999998</v>
      </c>
    </row>
    <row r="86" spans="1:6">
      <c r="A86" s="23" t="s">
        <v>192</v>
      </c>
      <c r="B86" s="24">
        <v>120</v>
      </c>
      <c r="C86" s="25">
        <v>80.833332999999996</v>
      </c>
      <c r="D86" s="25">
        <v>11.666667</v>
      </c>
      <c r="E86" s="25">
        <v>4.1666670000000003</v>
      </c>
      <c r="F86" s="25">
        <v>3.3333330000000001</v>
      </c>
    </row>
    <row r="87" spans="1:6">
      <c r="A87" s="23" t="s">
        <v>193</v>
      </c>
      <c r="B87" s="24">
        <v>10</v>
      </c>
      <c r="C87" s="25">
        <v>20</v>
      </c>
      <c r="D87" s="25">
        <v>0</v>
      </c>
      <c r="E87" s="25">
        <v>80</v>
      </c>
      <c r="F87" s="25">
        <v>0</v>
      </c>
    </row>
    <row r="88" spans="1:6">
      <c r="A88" s="23" t="s">
        <v>152</v>
      </c>
      <c r="B88" s="24">
        <v>39</v>
      </c>
      <c r="C88" s="25">
        <v>53.846153999999999</v>
      </c>
      <c r="D88" s="25">
        <v>5.1282050000000003</v>
      </c>
      <c r="E88" s="25">
        <v>30.769231000000001</v>
      </c>
      <c r="F88" s="25">
        <v>10.256410000000001</v>
      </c>
    </row>
    <row r="89" spans="1:6">
      <c r="A89" s="23" t="s">
        <v>128</v>
      </c>
      <c r="B89" s="24">
        <v>24</v>
      </c>
      <c r="C89" s="25">
        <v>58.333333000000003</v>
      </c>
      <c r="D89" s="25">
        <v>4.1666670000000003</v>
      </c>
      <c r="E89" s="25">
        <v>29.166667</v>
      </c>
      <c r="F89" s="25">
        <v>8.3333329999999997</v>
      </c>
    </row>
    <row r="90" spans="1:6">
      <c r="A90" s="8" t="s">
        <v>194</v>
      </c>
      <c r="B90" s="8"/>
      <c r="C90" s="8"/>
      <c r="D90" s="8"/>
      <c r="E90" s="8"/>
      <c r="F90" s="8"/>
    </row>
    <row r="91" spans="1:6">
      <c r="A91" s="23" t="s">
        <v>195</v>
      </c>
      <c r="B91" s="24">
        <v>1341</v>
      </c>
      <c r="C91" s="25">
        <v>80.984340000000003</v>
      </c>
      <c r="D91" s="25">
        <v>13.348248</v>
      </c>
      <c r="E91" s="25">
        <v>3.9522740000000001</v>
      </c>
      <c r="F91" s="25">
        <v>1.7151380000000001</v>
      </c>
    </row>
    <row r="92" spans="1:6">
      <c r="A92" s="23" t="s">
        <v>196</v>
      </c>
      <c r="B92" s="24">
        <v>523</v>
      </c>
      <c r="C92" s="25">
        <v>86.042064999999994</v>
      </c>
      <c r="D92" s="25">
        <v>10.898662</v>
      </c>
      <c r="E92" s="25">
        <v>1.3384320000000001</v>
      </c>
      <c r="F92" s="25">
        <v>1.7208410000000001</v>
      </c>
    </row>
    <row r="93" spans="1:6">
      <c r="A93" s="23" t="s">
        <v>197</v>
      </c>
      <c r="B93" s="24">
        <v>116</v>
      </c>
      <c r="C93" s="25">
        <v>87.931033999999997</v>
      </c>
      <c r="D93" s="25">
        <v>9.4827589999999997</v>
      </c>
      <c r="E93" s="25">
        <v>0</v>
      </c>
      <c r="F93" s="25">
        <v>2.5862069999999999</v>
      </c>
    </row>
    <row r="94" spans="1:6">
      <c r="A94" s="23" t="s">
        <v>198</v>
      </c>
      <c r="B94" s="24">
        <v>25</v>
      </c>
      <c r="C94" s="25">
        <v>52</v>
      </c>
      <c r="D94" s="25">
        <v>20</v>
      </c>
      <c r="E94" s="25">
        <v>24</v>
      </c>
      <c r="F94" s="25">
        <v>4</v>
      </c>
    </row>
    <row r="95" spans="1:6">
      <c r="A95" s="23" t="s">
        <v>199</v>
      </c>
      <c r="B95" s="24">
        <v>68</v>
      </c>
      <c r="C95" s="25">
        <v>86.764706000000004</v>
      </c>
      <c r="D95" s="25">
        <v>11.764706</v>
      </c>
      <c r="E95" s="25">
        <v>0</v>
      </c>
      <c r="F95" s="25">
        <v>1.470588</v>
      </c>
    </row>
    <row r="96" spans="1:6">
      <c r="A96" s="23" t="s">
        <v>200</v>
      </c>
      <c r="B96" s="24">
        <v>1248</v>
      </c>
      <c r="C96" s="25">
        <v>83.413461999999996</v>
      </c>
      <c r="D96" s="25">
        <v>14.423076999999999</v>
      </c>
      <c r="E96" s="25">
        <v>0.961538</v>
      </c>
      <c r="F96" s="25">
        <v>1.2019230000000001</v>
      </c>
    </row>
    <row r="97" spans="1:6">
      <c r="A97" s="23" t="s">
        <v>201</v>
      </c>
      <c r="B97" s="24">
        <v>725</v>
      </c>
      <c r="C97" s="25">
        <v>62.620690000000003</v>
      </c>
      <c r="D97" s="25">
        <v>14.758621</v>
      </c>
      <c r="E97" s="25">
        <v>20.275862</v>
      </c>
      <c r="F97" s="25">
        <v>2.3448280000000001</v>
      </c>
    </row>
    <row r="98" spans="1:6">
      <c r="A98" s="23" t="s">
        <v>202</v>
      </c>
      <c r="B98" s="24">
        <v>550</v>
      </c>
      <c r="C98" s="25">
        <v>86.909091000000004</v>
      </c>
      <c r="D98" s="25">
        <v>8</v>
      </c>
      <c r="E98" s="25">
        <v>2.7272729999999998</v>
      </c>
      <c r="F98" s="25">
        <v>2.3636360000000001</v>
      </c>
    </row>
    <row r="99" spans="1:6">
      <c r="A99" s="23" t="s">
        <v>203</v>
      </c>
      <c r="B99" s="24">
        <v>563</v>
      </c>
      <c r="C99" s="25">
        <v>88.454706999999999</v>
      </c>
      <c r="D99" s="25">
        <v>8.5257550000000002</v>
      </c>
      <c r="E99" s="25">
        <v>1.0657190000000001</v>
      </c>
      <c r="F99" s="25">
        <v>1.953819</v>
      </c>
    </row>
    <row r="100" spans="1:6">
      <c r="A100" s="23" t="s">
        <v>204</v>
      </c>
      <c r="B100" s="24">
        <v>319</v>
      </c>
      <c r="C100" s="25">
        <v>70.219436000000002</v>
      </c>
      <c r="D100" s="25">
        <v>11.912226</v>
      </c>
      <c r="E100" s="25">
        <v>15.673980999999999</v>
      </c>
      <c r="F100" s="25">
        <v>2.1943570000000001</v>
      </c>
    </row>
    <row r="101" spans="1:6">
      <c r="A101" s="23" t="s">
        <v>205</v>
      </c>
      <c r="B101" s="24">
        <v>6</v>
      </c>
      <c r="C101" s="25">
        <v>50</v>
      </c>
      <c r="D101" s="25">
        <v>16.666667</v>
      </c>
      <c r="E101" s="25">
        <v>33.333333000000003</v>
      </c>
      <c r="F101" s="25">
        <v>0</v>
      </c>
    </row>
    <row r="102" spans="1:6">
      <c r="A102" s="23" t="s">
        <v>206</v>
      </c>
      <c r="B102" s="24">
        <v>42</v>
      </c>
      <c r="C102" s="25">
        <v>0</v>
      </c>
      <c r="D102" s="25">
        <v>4.7619049999999996</v>
      </c>
      <c r="E102" s="25">
        <v>92.857142999999994</v>
      </c>
      <c r="F102" s="25">
        <v>2.3809520000000002</v>
      </c>
    </row>
    <row r="103" spans="1:6">
      <c r="A103" s="23" t="s">
        <v>152</v>
      </c>
      <c r="B103" s="24">
        <v>39</v>
      </c>
      <c r="C103" s="25">
        <v>35.897435999999999</v>
      </c>
      <c r="D103" s="25">
        <v>7.6923079999999997</v>
      </c>
      <c r="E103" s="25">
        <v>51.282051000000003</v>
      </c>
      <c r="F103" s="25">
        <v>5.1282050000000003</v>
      </c>
    </row>
    <row r="104" spans="1:6">
      <c r="A104" s="23" t="s">
        <v>128</v>
      </c>
      <c r="B104" s="24">
        <v>193</v>
      </c>
      <c r="C104" s="25">
        <v>72.020724999999999</v>
      </c>
      <c r="D104" s="25">
        <v>14.507771999999999</v>
      </c>
      <c r="E104" s="25">
        <v>9.3264250000000004</v>
      </c>
      <c r="F104" s="25">
        <v>4.1450779999999998</v>
      </c>
    </row>
    <row r="105" spans="1:6">
      <c r="A105" s="8" t="s">
        <v>207</v>
      </c>
      <c r="B105" s="8"/>
      <c r="C105" s="8"/>
      <c r="D105" s="8"/>
      <c r="E105" s="8"/>
      <c r="F105" s="8"/>
    </row>
    <row r="106" spans="1:6">
      <c r="A106" s="23" t="s">
        <v>208</v>
      </c>
      <c r="B106" s="24">
        <v>1480</v>
      </c>
      <c r="C106" s="25">
        <v>74.256756999999993</v>
      </c>
      <c r="D106" s="25">
        <v>12.432432</v>
      </c>
      <c r="E106" s="25">
        <v>11.621622</v>
      </c>
      <c r="F106" s="25">
        <v>1.6891890000000001</v>
      </c>
    </row>
    <row r="107" spans="1:6">
      <c r="A107" s="23" t="s">
        <v>209</v>
      </c>
      <c r="B107" s="24">
        <v>1280</v>
      </c>
      <c r="C107" s="25">
        <v>74.53125</v>
      </c>
      <c r="D107" s="25">
        <v>13.4375</v>
      </c>
      <c r="E107" s="25">
        <v>10.15625</v>
      </c>
      <c r="F107" s="25">
        <v>1.875</v>
      </c>
    </row>
    <row r="108" spans="1:6">
      <c r="A108" s="23" t="s">
        <v>210</v>
      </c>
      <c r="B108" s="24">
        <v>1167</v>
      </c>
      <c r="C108" s="25">
        <v>75.578406000000001</v>
      </c>
      <c r="D108" s="25">
        <v>13.11054</v>
      </c>
      <c r="E108" s="25">
        <v>9.3401890000000005</v>
      </c>
      <c r="F108" s="25">
        <v>1.9708650000000001</v>
      </c>
    </row>
    <row r="109" spans="1:6">
      <c r="A109" s="23" t="s">
        <v>211</v>
      </c>
      <c r="B109" s="24">
        <v>715</v>
      </c>
      <c r="C109" s="25">
        <v>77.482517000000001</v>
      </c>
      <c r="D109" s="25">
        <v>10.489509999999999</v>
      </c>
      <c r="E109" s="25">
        <v>9.9300700000000006</v>
      </c>
      <c r="F109" s="25">
        <v>2.0979019999999999</v>
      </c>
    </row>
    <row r="110" spans="1:6">
      <c r="A110" s="23" t="s">
        <v>212</v>
      </c>
      <c r="B110" s="24">
        <v>387</v>
      </c>
      <c r="C110" s="25">
        <v>84.754521999999994</v>
      </c>
      <c r="D110" s="25">
        <v>10.594315</v>
      </c>
      <c r="E110" s="25">
        <v>3.1007750000000001</v>
      </c>
      <c r="F110" s="25">
        <v>1.5503880000000001</v>
      </c>
    </row>
    <row r="111" spans="1:6">
      <c r="A111" s="23" t="s">
        <v>213</v>
      </c>
      <c r="B111" s="24">
        <v>404</v>
      </c>
      <c r="C111" s="25">
        <v>79.950495000000004</v>
      </c>
      <c r="D111" s="25">
        <v>7.6732670000000001</v>
      </c>
      <c r="E111" s="25">
        <v>9.4059410000000003</v>
      </c>
      <c r="F111" s="25">
        <v>2.970297</v>
      </c>
    </row>
    <row r="112" spans="1:6">
      <c r="A112" s="23" t="s">
        <v>214</v>
      </c>
      <c r="B112" s="24">
        <v>595</v>
      </c>
      <c r="C112" s="25">
        <v>79.663865999999999</v>
      </c>
      <c r="D112" s="25">
        <v>11.260503999999999</v>
      </c>
      <c r="E112" s="25">
        <v>7.7310920000000003</v>
      </c>
      <c r="F112" s="25">
        <v>1.344538</v>
      </c>
    </row>
    <row r="113" spans="1:6">
      <c r="A113" s="23" t="s">
        <v>215</v>
      </c>
      <c r="B113" s="24">
        <v>215</v>
      </c>
      <c r="C113" s="25">
        <v>79.534884000000005</v>
      </c>
      <c r="D113" s="25">
        <v>8.3720929999999996</v>
      </c>
      <c r="E113" s="25">
        <v>9.7674420000000008</v>
      </c>
      <c r="F113" s="25">
        <v>2.3255810000000001</v>
      </c>
    </row>
    <row r="114" spans="1:6">
      <c r="A114" s="23" t="s">
        <v>216</v>
      </c>
      <c r="B114" s="24">
        <v>248</v>
      </c>
      <c r="C114" s="25">
        <v>77.419354999999996</v>
      </c>
      <c r="D114" s="25">
        <v>11.290323000000001</v>
      </c>
      <c r="E114" s="25">
        <v>8.0645159999999994</v>
      </c>
      <c r="F114" s="25">
        <v>3.225806</v>
      </c>
    </row>
    <row r="115" spans="1:6">
      <c r="A115" s="23" t="s">
        <v>217</v>
      </c>
      <c r="B115" s="24">
        <v>255</v>
      </c>
      <c r="C115" s="25">
        <v>84.705882000000003</v>
      </c>
      <c r="D115" s="25">
        <v>10.980392</v>
      </c>
      <c r="E115" s="25">
        <v>2.745098</v>
      </c>
      <c r="F115" s="25">
        <v>1.568627</v>
      </c>
    </row>
    <row r="116" spans="1:6">
      <c r="A116" s="23" t="s">
        <v>218</v>
      </c>
      <c r="B116" s="24">
        <v>291</v>
      </c>
      <c r="C116" s="25">
        <v>87.285223000000002</v>
      </c>
      <c r="D116" s="25">
        <v>9.6219929999999998</v>
      </c>
      <c r="E116" s="25">
        <v>1.0309280000000001</v>
      </c>
      <c r="F116" s="25">
        <v>2.0618560000000001</v>
      </c>
    </row>
    <row r="117" spans="1:6">
      <c r="A117" s="23" t="s">
        <v>219</v>
      </c>
      <c r="B117" s="24">
        <v>338</v>
      </c>
      <c r="C117" s="25">
        <v>83.136094999999997</v>
      </c>
      <c r="D117" s="25">
        <v>12.426036</v>
      </c>
      <c r="E117" s="25">
        <v>3.8461539999999999</v>
      </c>
      <c r="F117" s="25">
        <v>0.59171600000000002</v>
      </c>
    </row>
    <row r="118" spans="1:6">
      <c r="A118" s="23" t="s">
        <v>220</v>
      </c>
      <c r="B118" s="24">
        <v>812</v>
      </c>
      <c r="C118" s="25">
        <v>81.034482999999994</v>
      </c>
      <c r="D118" s="25">
        <v>11.206897</v>
      </c>
      <c r="E118" s="25">
        <v>6.157635</v>
      </c>
      <c r="F118" s="25">
        <v>1.6009850000000001</v>
      </c>
    </row>
    <row r="119" spans="1:6">
      <c r="A119" s="23" t="s">
        <v>221</v>
      </c>
      <c r="B119" s="24">
        <v>816</v>
      </c>
      <c r="C119" s="25">
        <v>79.289215999999996</v>
      </c>
      <c r="D119" s="25">
        <v>11.887255</v>
      </c>
      <c r="E119" s="25">
        <v>6.8627450000000003</v>
      </c>
      <c r="F119" s="25">
        <v>1.9607840000000001</v>
      </c>
    </row>
    <row r="120" spans="1:6">
      <c r="A120" s="23" t="s">
        <v>152</v>
      </c>
      <c r="B120" s="24">
        <v>69</v>
      </c>
      <c r="C120" s="25">
        <v>68.115942000000004</v>
      </c>
      <c r="D120" s="25">
        <v>15.942029</v>
      </c>
      <c r="E120" s="25">
        <v>14.492754</v>
      </c>
      <c r="F120" s="25">
        <v>1.4492750000000001</v>
      </c>
    </row>
    <row r="121" spans="1:6">
      <c r="A121" s="23" t="s">
        <v>222</v>
      </c>
      <c r="B121" s="24">
        <v>246</v>
      </c>
      <c r="C121" s="25">
        <v>75.609756000000004</v>
      </c>
      <c r="D121" s="25">
        <v>13.414634</v>
      </c>
      <c r="E121" s="25">
        <v>9.3495930000000005</v>
      </c>
      <c r="F121" s="25">
        <v>1.6260159999999999</v>
      </c>
    </row>
    <row r="122" spans="1:6">
      <c r="A122" s="26" t="s">
        <v>128</v>
      </c>
      <c r="B122" s="27">
        <v>47</v>
      </c>
      <c r="C122" s="29">
        <v>72.340425999999994</v>
      </c>
      <c r="D122" s="29">
        <v>10.638298000000001</v>
      </c>
      <c r="E122" s="29">
        <v>14.893617000000001</v>
      </c>
      <c r="F122" s="29">
        <v>2.1276600000000001</v>
      </c>
    </row>
  </sheetData>
  <phoneticPr fontId="2"/>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1BA4B-53B1-42DD-BFFC-280BD8782DA1}">
  <sheetPr codeName="Sheet67"/>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HYPERLINK("#'目次'!B22","[16]")</f>
        <v>[16]</v>
      </c>
      <c r="B2" s="28" t="s">
        <v>565</v>
      </c>
    </row>
    <row r="3" spans="1:6">
      <c r="A3" s="6" t="s">
        <v>114</v>
      </c>
      <c r="B3" s="7" t="s">
        <v>314</v>
      </c>
    </row>
    <row r="4" spans="1:6">
      <c r="A4" s="6" t="s">
        <v>114</v>
      </c>
      <c r="B4" s="7" t="s">
        <v>322</v>
      </c>
    </row>
    <row r="5" spans="1:6" s="21" customFormat="1" ht="24">
      <c r="A5" s="19" t="s">
        <v>114</v>
      </c>
      <c r="B5" s="20" t="s">
        <v>118</v>
      </c>
      <c r="C5" s="20" t="s">
        <v>287</v>
      </c>
      <c r="D5" s="20" t="s">
        <v>316</v>
      </c>
      <c r="E5" s="20" t="s">
        <v>317</v>
      </c>
      <c r="F5" s="20" t="s">
        <v>128</v>
      </c>
    </row>
    <row r="6" spans="1:6">
      <c r="A6" s="22" t="s">
        <v>121</v>
      </c>
      <c r="B6" s="9">
        <v>2677</v>
      </c>
      <c r="C6" s="14">
        <v>65.857303000000002</v>
      </c>
      <c r="D6" s="14">
        <v>19.985057999999999</v>
      </c>
      <c r="E6" s="14">
        <v>12.1031</v>
      </c>
      <c r="F6" s="14">
        <v>2.0545390000000001</v>
      </c>
    </row>
    <row r="7" spans="1:6">
      <c r="A7" s="8" t="s">
        <v>122</v>
      </c>
      <c r="B7" s="8"/>
      <c r="C7" s="8"/>
      <c r="D7" s="8"/>
      <c r="E7" s="8"/>
      <c r="F7" s="8"/>
    </row>
    <row r="8" spans="1:6">
      <c r="A8" s="23" t="s">
        <v>123</v>
      </c>
      <c r="B8" s="24">
        <v>380</v>
      </c>
      <c r="C8" s="25">
        <v>72.105262999999994</v>
      </c>
      <c r="D8" s="25">
        <v>22.631578999999999</v>
      </c>
      <c r="E8" s="25">
        <v>4.7368420000000002</v>
      </c>
      <c r="F8" s="25">
        <v>0.52631600000000001</v>
      </c>
    </row>
    <row r="9" spans="1:6">
      <c r="A9" s="23" t="s">
        <v>124</v>
      </c>
      <c r="B9" s="24">
        <v>489</v>
      </c>
      <c r="C9" s="25">
        <v>66.257669000000007</v>
      </c>
      <c r="D9" s="25">
        <v>24.539877000000001</v>
      </c>
      <c r="E9" s="25">
        <v>8.3844580000000004</v>
      </c>
      <c r="F9" s="25">
        <v>0.81799599999999995</v>
      </c>
    </row>
    <row r="10" spans="1:6">
      <c r="A10" s="23" t="s">
        <v>125</v>
      </c>
      <c r="B10" s="24">
        <v>1114</v>
      </c>
      <c r="C10" s="25">
        <v>71.633752000000001</v>
      </c>
      <c r="D10" s="25">
        <v>19.29982</v>
      </c>
      <c r="E10" s="25">
        <v>8.3482939999999992</v>
      </c>
      <c r="F10" s="25">
        <v>0.71813300000000002</v>
      </c>
    </row>
    <row r="11" spans="1:6">
      <c r="A11" s="23" t="s">
        <v>126</v>
      </c>
      <c r="B11" s="24">
        <v>521</v>
      </c>
      <c r="C11" s="25">
        <v>61.420344999999998</v>
      </c>
      <c r="D11" s="25">
        <v>17.850287999999999</v>
      </c>
      <c r="E11" s="25">
        <v>19.001919000000001</v>
      </c>
      <c r="F11" s="25">
        <v>1.727447</v>
      </c>
    </row>
    <row r="12" spans="1:6">
      <c r="A12" s="23" t="s">
        <v>127</v>
      </c>
      <c r="B12" s="24">
        <v>129</v>
      </c>
      <c r="C12" s="25">
        <v>29.457363999999998</v>
      </c>
      <c r="D12" s="25">
        <v>14.728681999999999</v>
      </c>
      <c r="E12" s="25">
        <v>53.488371999999998</v>
      </c>
      <c r="F12" s="25">
        <v>2.3255810000000001</v>
      </c>
    </row>
    <row r="13" spans="1:6">
      <c r="A13" s="23" t="s">
        <v>128</v>
      </c>
      <c r="B13" s="24">
        <v>44</v>
      </c>
      <c r="C13" s="25">
        <v>20.454545</v>
      </c>
      <c r="D13" s="25">
        <v>4.5454549999999996</v>
      </c>
      <c r="E13" s="25">
        <v>9.0909089999999999</v>
      </c>
      <c r="F13" s="25">
        <v>65.909091000000004</v>
      </c>
    </row>
    <row r="14" spans="1:6">
      <c r="A14" s="8" t="s">
        <v>129</v>
      </c>
      <c r="B14" s="8"/>
      <c r="C14" s="8"/>
      <c r="D14" s="8"/>
      <c r="E14" s="8"/>
      <c r="F14" s="8"/>
    </row>
    <row r="15" spans="1:6">
      <c r="A15" s="23" t="s">
        <v>130</v>
      </c>
      <c r="B15" s="24">
        <v>799</v>
      </c>
      <c r="C15" s="25">
        <v>74.342928999999998</v>
      </c>
      <c r="D15" s="25">
        <v>18.773467</v>
      </c>
      <c r="E15" s="25">
        <v>6.5081350000000002</v>
      </c>
      <c r="F15" s="25">
        <v>0.375469</v>
      </c>
    </row>
    <row r="16" spans="1:6">
      <c r="A16" s="23" t="s">
        <v>131</v>
      </c>
      <c r="B16" s="24">
        <v>1245</v>
      </c>
      <c r="C16" s="25">
        <v>66.827309</v>
      </c>
      <c r="D16" s="25">
        <v>21.847390000000001</v>
      </c>
      <c r="E16" s="25">
        <v>10.200803000000001</v>
      </c>
      <c r="F16" s="25">
        <v>1.124498</v>
      </c>
    </row>
    <row r="17" spans="1:6">
      <c r="A17" s="23" t="s">
        <v>132</v>
      </c>
      <c r="B17" s="24">
        <v>504</v>
      </c>
      <c r="C17" s="25">
        <v>56.746032</v>
      </c>
      <c r="D17" s="25">
        <v>21.230159</v>
      </c>
      <c r="E17" s="25">
        <v>20.833333</v>
      </c>
      <c r="F17" s="25">
        <v>1.1904760000000001</v>
      </c>
    </row>
    <row r="18" spans="1:6">
      <c r="A18" s="23" t="s">
        <v>133</v>
      </c>
      <c r="B18" s="24">
        <v>82</v>
      </c>
      <c r="C18" s="25">
        <v>54.878048999999997</v>
      </c>
      <c r="D18" s="25">
        <v>4.8780489999999999</v>
      </c>
      <c r="E18" s="25">
        <v>40.243901999999999</v>
      </c>
      <c r="F18" s="25">
        <v>0</v>
      </c>
    </row>
    <row r="19" spans="1:6">
      <c r="A19" s="23" t="s">
        <v>128</v>
      </c>
      <c r="B19" s="24">
        <v>47</v>
      </c>
      <c r="C19" s="25">
        <v>12.765957</v>
      </c>
      <c r="D19" s="25">
        <v>4.2553190000000001</v>
      </c>
      <c r="E19" s="25">
        <v>14.893617000000001</v>
      </c>
      <c r="F19" s="25">
        <v>68.085105999999996</v>
      </c>
    </row>
    <row r="20" spans="1:6">
      <c r="A20" s="8" t="s">
        <v>134</v>
      </c>
      <c r="B20" s="8"/>
      <c r="C20" s="8"/>
      <c r="D20" s="8"/>
      <c r="E20" s="8"/>
      <c r="F20" s="8"/>
    </row>
    <row r="21" spans="1:6">
      <c r="A21" s="23" t="s">
        <v>135</v>
      </c>
      <c r="B21" s="24">
        <v>128</v>
      </c>
      <c r="C21" s="25">
        <v>67.96875</v>
      </c>
      <c r="D21" s="25">
        <v>13.28125</v>
      </c>
      <c r="E21" s="25">
        <v>17.96875</v>
      </c>
      <c r="F21" s="25">
        <v>0.78125</v>
      </c>
    </row>
    <row r="22" spans="1:6">
      <c r="A22" s="23" t="s">
        <v>136</v>
      </c>
      <c r="B22" s="24">
        <v>138</v>
      </c>
      <c r="C22" s="25">
        <v>69.565217000000004</v>
      </c>
      <c r="D22" s="25">
        <v>15.217390999999999</v>
      </c>
      <c r="E22" s="25">
        <v>12.318841000000001</v>
      </c>
      <c r="F22" s="25">
        <v>2.8985509999999999</v>
      </c>
    </row>
    <row r="23" spans="1:6">
      <c r="A23" s="23" t="s">
        <v>137</v>
      </c>
      <c r="B23" s="24">
        <v>119</v>
      </c>
      <c r="C23" s="25">
        <v>78.151261000000005</v>
      </c>
      <c r="D23" s="25">
        <v>15.966386999999999</v>
      </c>
      <c r="E23" s="25">
        <v>5.8823530000000002</v>
      </c>
      <c r="F23" s="25">
        <v>0</v>
      </c>
    </row>
    <row r="24" spans="1:6">
      <c r="A24" s="23" t="s">
        <v>138</v>
      </c>
      <c r="B24" s="24">
        <v>142</v>
      </c>
      <c r="C24" s="25">
        <v>69.014084999999994</v>
      </c>
      <c r="D24" s="25">
        <v>16.901408</v>
      </c>
      <c r="E24" s="25">
        <v>11.971831</v>
      </c>
      <c r="F24" s="25">
        <v>2.112676</v>
      </c>
    </row>
    <row r="25" spans="1:6">
      <c r="A25" s="23" t="s">
        <v>139</v>
      </c>
      <c r="B25" s="24">
        <v>170</v>
      </c>
      <c r="C25" s="25">
        <v>65.294117999999997</v>
      </c>
      <c r="D25" s="25">
        <v>23.529412000000001</v>
      </c>
      <c r="E25" s="25">
        <v>10.588234999999999</v>
      </c>
      <c r="F25" s="25">
        <v>0.58823499999999995</v>
      </c>
    </row>
    <row r="26" spans="1:6">
      <c r="A26" s="23" t="s">
        <v>140</v>
      </c>
      <c r="B26" s="24">
        <v>192</v>
      </c>
      <c r="C26" s="25">
        <v>66.666667000000004</v>
      </c>
      <c r="D26" s="25">
        <v>25</v>
      </c>
      <c r="E26" s="25">
        <v>7.8125</v>
      </c>
      <c r="F26" s="25">
        <v>0.52083299999999999</v>
      </c>
    </row>
    <row r="27" spans="1:6">
      <c r="A27" s="23" t="s">
        <v>141</v>
      </c>
      <c r="B27" s="24">
        <v>1405</v>
      </c>
      <c r="C27" s="25">
        <v>69.252668999999997</v>
      </c>
      <c r="D27" s="25">
        <v>18.007117000000001</v>
      </c>
      <c r="E27" s="25">
        <v>11.957295</v>
      </c>
      <c r="F27" s="25">
        <v>0.782918</v>
      </c>
    </row>
    <row r="28" spans="1:6">
      <c r="A28" s="23" t="s">
        <v>142</v>
      </c>
      <c r="B28" s="24">
        <v>343</v>
      </c>
      <c r="C28" s="25">
        <v>49.562682000000002</v>
      </c>
      <c r="D28" s="25">
        <v>32.653061000000001</v>
      </c>
      <c r="E28" s="25">
        <v>16.909621000000001</v>
      </c>
      <c r="F28" s="25">
        <v>0.87463599999999997</v>
      </c>
    </row>
    <row r="29" spans="1:6">
      <c r="A29" s="23" t="s">
        <v>128</v>
      </c>
      <c r="B29" s="24">
        <v>40</v>
      </c>
      <c r="C29" s="25">
        <v>17.5</v>
      </c>
      <c r="D29" s="25">
        <v>2.5</v>
      </c>
      <c r="E29" s="25">
        <v>2.5</v>
      </c>
      <c r="F29" s="25">
        <v>77.5</v>
      </c>
    </row>
    <row r="30" spans="1:6">
      <c r="A30" s="8" t="s">
        <v>143</v>
      </c>
      <c r="B30" s="8"/>
      <c r="C30" s="8"/>
      <c r="D30" s="8"/>
      <c r="E30" s="8"/>
      <c r="F30" s="8"/>
    </row>
    <row r="31" spans="1:6">
      <c r="A31" s="23" t="s">
        <v>144</v>
      </c>
      <c r="B31" s="24">
        <v>429</v>
      </c>
      <c r="C31" s="25">
        <v>80.186480000000003</v>
      </c>
      <c r="D31" s="25">
        <v>13.519814</v>
      </c>
      <c r="E31" s="25">
        <v>4.6620049999999997</v>
      </c>
      <c r="F31" s="25">
        <v>1.631702</v>
      </c>
    </row>
    <row r="32" spans="1:6">
      <c r="A32" s="23" t="s">
        <v>145</v>
      </c>
      <c r="B32" s="24">
        <v>319</v>
      </c>
      <c r="C32" s="25">
        <v>69.278997000000004</v>
      </c>
      <c r="D32" s="25">
        <v>23.824451</v>
      </c>
      <c r="E32" s="25">
        <v>6.2695920000000003</v>
      </c>
      <c r="F32" s="25">
        <v>0.62695900000000004</v>
      </c>
    </row>
    <row r="33" spans="1:6">
      <c r="A33" s="23" t="s">
        <v>146</v>
      </c>
      <c r="B33" s="24">
        <v>504</v>
      </c>
      <c r="C33" s="25">
        <v>69.841269999999994</v>
      </c>
      <c r="D33" s="25">
        <v>22.420635000000001</v>
      </c>
      <c r="E33" s="25">
        <v>6.9444439999999998</v>
      </c>
      <c r="F33" s="25">
        <v>0.793651</v>
      </c>
    </row>
    <row r="34" spans="1:6">
      <c r="A34" s="23" t="s">
        <v>147</v>
      </c>
      <c r="B34" s="24">
        <v>143</v>
      </c>
      <c r="C34" s="25">
        <v>69.230768999999995</v>
      </c>
      <c r="D34" s="25">
        <v>18.181818</v>
      </c>
      <c r="E34" s="25">
        <v>8.3916079999999997</v>
      </c>
      <c r="F34" s="25">
        <v>4.1958039999999999</v>
      </c>
    </row>
    <row r="35" spans="1:6">
      <c r="A35" s="23" t="s">
        <v>148</v>
      </c>
      <c r="B35" s="24">
        <v>168</v>
      </c>
      <c r="C35" s="25">
        <v>73.809523999999996</v>
      </c>
      <c r="D35" s="25">
        <v>17.261904999999999</v>
      </c>
      <c r="E35" s="25">
        <v>7.1428570000000002</v>
      </c>
      <c r="F35" s="25">
        <v>1.785714</v>
      </c>
    </row>
    <row r="36" spans="1:6">
      <c r="A36" s="23" t="s">
        <v>149</v>
      </c>
      <c r="B36" s="24">
        <v>1270</v>
      </c>
      <c r="C36" s="25">
        <v>70.944882000000007</v>
      </c>
      <c r="D36" s="25">
        <v>20.314961</v>
      </c>
      <c r="E36" s="25">
        <v>7.7952760000000003</v>
      </c>
      <c r="F36" s="25">
        <v>0.944882</v>
      </c>
    </row>
    <row r="37" spans="1:6">
      <c r="A37" s="23" t="s">
        <v>150</v>
      </c>
      <c r="B37" s="24">
        <v>1642</v>
      </c>
      <c r="C37" s="25">
        <v>72.350791999999998</v>
      </c>
      <c r="D37" s="25">
        <v>19.549330000000001</v>
      </c>
      <c r="E37" s="25">
        <v>7.3690619999999996</v>
      </c>
      <c r="F37" s="25">
        <v>0.73081600000000002</v>
      </c>
    </row>
    <row r="38" spans="1:6">
      <c r="A38" s="23" t="s">
        <v>151</v>
      </c>
      <c r="B38" s="24">
        <v>2266</v>
      </c>
      <c r="C38" s="25">
        <v>67.519858999999997</v>
      </c>
      <c r="D38" s="25">
        <v>21.315093000000001</v>
      </c>
      <c r="E38" s="25">
        <v>10.458959</v>
      </c>
      <c r="F38" s="25">
        <v>0.70609</v>
      </c>
    </row>
    <row r="39" spans="1:6">
      <c r="A39" s="23" t="s">
        <v>152</v>
      </c>
      <c r="B39" s="24">
        <v>121</v>
      </c>
      <c r="C39" s="25">
        <v>45.454545000000003</v>
      </c>
      <c r="D39" s="25">
        <v>13.223140000000001</v>
      </c>
      <c r="E39" s="25">
        <v>38.016528999999998</v>
      </c>
      <c r="F39" s="25">
        <v>3.3057850000000002</v>
      </c>
    </row>
    <row r="40" spans="1:6">
      <c r="A40" s="23" t="s">
        <v>128</v>
      </c>
      <c r="B40" s="24">
        <v>46</v>
      </c>
      <c r="C40" s="25">
        <v>6.5217390000000002</v>
      </c>
      <c r="D40" s="25">
        <v>0</v>
      </c>
      <c r="E40" s="25">
        <v>28.260870000000001</v>
      </c>
      <c r="F40" s="25">
        <v>65.217391000000006</v>
      </c>
    </row>
    <row r="41" spans="1:6">
      <c r="A41" s="8" t="s">
        <v>153</v>
      </c>
      <c r="B41" s="8"/>
      <c r="C41" s="8"/>
      <c r="D41" s="8"/>
      <c r="E41" s="8"/>
      <c r="F41" s="8"/>
    </row>
    <row r="42" spans="1:6">
      <c r="A42" s="23" t="s">
        <v>154</v>
      </c>
      <c r="B42" s="24">
        <v>1344</v>
      </c>
      <c r="C42" s="25">
        <v>68.452381000000003</v>
      </c>
      <c r="D42" s="25">
        <v>21.354167</v>
      </c>
      <c r="E42" s="25">
        <v>9.5982140000000005</v>
      </c>
      <c r="F42" s="25">
        <v>0.59523800000000004</v>
      </c>
    </row>
    <row r="43" spans="1:6">
      <c r="A43" s="23" t="s">
        <v>155</v>
      </c>
      <c r="B43" s="24">
        <v>1107</v>
      </c>
      <c r="C43" s="25">
        <v>63.595303000000001</v>
      </c>
      <c r="D43" s="25">
        <v>20.776873999999999</v>
      </c>
      <c r="E43" s="25">
        <v>15.356820000000001</v>
      </c>
      <c r="F43" s="25">
        <v>0.27100299999999999</v>
      </c>
    </row>
    <row r="44" spans="1:6">
      <c r="A44" s="23" t="s">
        <v>156</v>
      </c>
      <c r="B44" s="24">
        <v>1006</v>
      </c>
      <c r="C44" s="25">
        <v>65.606362000000004</v>
      </c>
      <c r="D44" s="25">
        <v>18.986083000000001</v>
      </c>
      <c r="E44" s="25">
        <v>15.109344</v>
      </c>
      <c r="F44" s="25">
        <v>0.298211</v>
      </c>
    </row>
    <row r="45" spans="1:6">
      <c r="A45" s="23" t="s">
        <v>157</v>
      </c>
      <c r="B45" s="24">
        <v>541</v>
      </c>
      <c r="C45" s="25">
        <v>67.282809999999998</v>
      </c>
      <c r="D45" s="25">
        <v>15.157116</v>
      </c>
      <c r="E45" s="25">
        <v>17.375230999999999</v>
      </c>
      <c r="F45" s="25">
        <v>0.18484300000000001</v>
      </c>
    </row>
    <row r="46" spans="1:6">
      <c r="A46" s="23" t="s">
        <v>158</v>
      </c>
      <c r="B46" s="24">
        <v>1510</v>
      </c>
      <c r="C46" s="25">
        <v>67.086093000000005</v>
      </c>
      <c r="D46" s="25">
        <v>19.536424</v>
      </c>
      <c r="E46" s="25">
        <v>12.781457</v>
      </c>
      <c r="F46" s="25">
        <v>0.59602599999999994</v>
      </c>
    </row>
    <row r="47" spans="1:6">
      <c r="A47" s="23" t="s">
        <v>159</v>
      </c>
      <c r="B47" s="24">
        <v>1011</v>
      </c>
      <c r="C47" s="25">
        <v>65.182986999999997</v>
      </c>
      <c r="D47" s="25">
        <v>23.442136000000001</v>
      </c>
      <c r="E47" s="25">
        <v>10.979228000000001</v>
      </c>
      <c r="F47" s="25">
        <v>0.395648</v>
      </c>
    </row>
    <row r="48" spans="1:6">
      <c r="A48" s="23" t="s">
        <v>160</v>
      </c>
      <c r="B48" s="24">
        <v>1234</v>
      </c>
      <c r="C48" s="25">
        <v>69.773095999999995</v>
      </c>
      <c r="D48" s="25">
        <v>20.421393999999999</v>
      </c>
      <c r="E48" s="25">
        <v>9.5623989999999992</v>
      </c>
      <c r="F48" s="25">
        <v>0.24311199999999999</v>
      </c>
    </row>
    <row r="49" spans="1:6">
      <c r="A49" s="23" t="s">
        <v>161</v>
      </c>
      <c r="B49" s="24">
        <v>443</v>
      </c>
      <c r="C49" s="25">
        <v>70.428894</v>
      </c>
      <c r="D49" s="25">
        <v>21.218962000000001</v>
      </c>
      <c r="E49" s="25">
        <v>8.3521439999999991</v>
      </c>
      <c r="F49" s="25">
        <v>0</v>
      </c>
    </row>
    <row r="50" spans="1:6">
      <c r="A50" s="23" t="s">
        <v>162</v>
      </c>
      <c r="B50" s="24">
        <v>1237</v>
      </c>
      <c r="C50" s="25">
        <v>69.199676999999994</v>
      </c>
      <c r="D50" s="25">
        <v>20.937753000000001</v>
      </c>
      <c r="E50" s="25">
        <v>9.5392080000000004</v>
      </c>
      <c r="F50" s="25">
        <v>0.32336300000000001</v>
      </c>
    </row>
    <row r="51" spans="1:6">
      <c r="A51" s="23" t="s">
        <v>152</v>
      </c>
      <c r="B51" s="24">
        <v>81</v>
      </c>
      <c r="C51" s="25">
        <v>62.962963000000002</v>
      </c>
      <c r="D51" s="25">
        <v>17.283950999999998</v>
      </c>
      <c r="E51" s="25">
        <v>16.049382999999999</v>
      </c>
      <c r="F51" s="25">
        <v>3.7037040000000001</v>
      </c>
    </row>
    <row r="52" spans="1:6">
      <c r="A52" s="23" t="s">
        <v>163</v>
      </c>
      <c r="B52" s="24">
        <v>67</v>
      </c>
      <c r="C52" s="25">
        <v>68.656716000000003</v>
      </c>
      <c r="D52" s="25">
        <v>19.402985000000001</v>
      </c>
      <c r="E52" s="25">
        <v>8.9552239999999994</v>
      </c>
      <c r="F52" s="25">
        <v>2.9850750000000001</v>
      </c>
    </row>
    <row r="53" spans="1:6">
      <c r="A53" s="23" t="s">
        <v>128</v>
      </c>
      <c r="B53" s="24">
        <v>52</v>
      </c>
      <c r="C53" s="25">
        <v>30.769231000000001</v>
      </c>
      <c r="D53" s="25">
        <v>5.7692310000000004</v>
      </c>
      <c r="E53" s="25">
        <v>5.7692310000000004</v>
      </c>
      <c r="F53" s="25">
        <v>57.692307999999997</v>
      </c>
    </row>
    <row r="54" spans="1:6">
      <c r="A54" s="8" t="s">
        <v>164</v>
      </c>
      <c r="B54" s="8"/>
      <c r="C54" s="8"/>
      <c r="D54" s="8"/>
      <c r="E54" s="8"/>
      <c r="F54" s="8"/>
    </row>
    <row r="55" spans="1:6">
      <c r="A55" s="23" t="s">
        <v>165</v>
      </c>
      <c r="B55" s="24">
        <v>209</v>
      </c>
      <c r="C55" s="25">
        <v>72.248804000000007</v>
      </c>
      <c r="D55" s="25">
        <v>19.617225000000001</v>
      </c>
      <c r="E55" s="25">
        <v>8.1339710000000007</v>
      </c>
      <c r="F55" s="25">
        <v>0</v>
      </c>
    </row>
    <row r="56" spans="1:6">
      <c r="A56" s="23" t="s">
        <v>166</v>
      </c>
      <c r="B56" s="24">
        <v>1043</v>
      </c>
      <c r="C56" s="25">
        <v>70.565675999999996</v>
      </c>
      <c r="D56" s="25">
        <v>20.038350999999999</v>
      </c>
      <c r="E56" s="25">
        <v>7.2866730000000004</v>
      </c>
      <c r="F56" s="25">
        <v>2.1093000000000002</v>
      </c>
    </row>
    <row r="57" spans="1:6">
      <c r="A57" s="23" t="s">
        <v>167</v>
      </c>
      <c r="B57" s="24">
        <v>963</v>
      </c>
      <c r="C57" s="25">
        <v>64.382138999999995</v>
      </c>
      <c r="D57" s="25">
        <v>21.495327</v>
      </c>
      <c r="E57" s="25">
        <v>11.838006</v>
      </c>
      <c r="F57" s="25">
        <v>2.2845279999999999</v>
      </c>
    </row>
    <row r="58" spans="1:6">
      <c r="A58" s="23" t="s">
        <v>168</v>
      </c>
      <c r="B58" s="24">
        <v>338</v>
      </c>
      <c r="C58" s="25">
        <v>55.325443999999997</v>
      </c>
      <c r="D58" s="25">
        <v>18.047336999999999</v>
      </c>
      <c r="E58" s="25">
        <v>24.556213</v>
      </c>
      <c r="F58" s="25">
        <v>2.0710060000000001</v>
      </c>
    </row>
    <row r="59" spans="1:6">
      <c r="A59" s="23" t="s">
        <v>169</v>
      </c>
      <c r="B59" s="24">
        <v>94</v>
      </c>
      <c r="C59" s="25">
        <v>50</v>
      </c>
      <c r="D59" s="25">
        <v>14.893617000000001</v>
      </c>
      <c r="E59" s="25">
        <v>34.042552999999998</v>
      </c>
      <c r="F59" s="25">
        <v>1.0638300000000001</v>
      </c>
    </row>
    <row r="60" spans="1:6">
      <c r="A60" s="23" t="s">
        <v>128</v>
      </c>
      <c r="B60" s="24">
        <v>30</v>
      </c>
      <c r="C60" s="25">
        <v>73.333332999999996</v>
      </c>
      <c r="D60" s="25">
        <v>10</v>
      </c>
      <c r="E60" s="25">
        <v>6.6666670000000003</v>
      </c>
      <c r="F60" s="25">
        <v>10</v>
      </c>
    </row>
    <row r="61" spans="1:6">
      <c r="A61" s="8" t="s">
        <v>170</v>
      </c>
      <c r="B61" s="8"/>
      <c r="C61" s="8"/>
      <c r="D61" s="8"/>
      <c r="E61" s="8"/>
      <c r="F61" s="8"/>
    </row>
    <row r="62" spans="1:6">
      <c r="A62" s="23" t="s">
        <v>171</v>
      </c>
      <c r="B62" s="24">
        <v>386</v>
      </c>
      <c r="C62" s="25">
        <v>73.056995000000001</v>
      </c>
      <c r="D62" s="25">
        <v>13.212434999999999</v>
      </c>
      <c r="E62" s="25">
        <v>10.880829</v>
      </c>
      <c r="F62" s="25">
        <v>2.8497409999999999</v>
      </c>
    </row>
    <row r="63" spans="1:6">
      <c r="A63" s="23" t="s">
        <v>172</v>
      </c>
      <c r="B63" s="24">
        <v>919</v>
      </c>
      <c r="C63" s="25">
        <v>70.293797999999995</v>
      </c>
      <c r="D63" s="25">
        <v>17.954298000000001</v>
      </c>
      <c r="E63" s="25">
        <v>9.9020670000000006</v>
      </c>
      <c r="F63" s="25">
        <v>1.849837</v>
      </c>
    </row>
    <row r="64" spans="1:6">
      <c r="A64" s="23" t="s">
        <v>173</v>
      </c>
      <c r="B64" s="24">
        <v>978</v>
      </c>
      <c r="C64" s="25">
        <v>62.576687</v>
      </c>
      <c r="D64" s="25">
        <v>22.699387000000002</v>
      </c>
      <c r="E64" s="25">
        <v>12.985685</v>
      </c>
      <c r="F64" s="25">
        <v>1.7382409999999999</v>
      </c>
    </row>
    <row r="65" spans="1:6">
      <c r="A65" s="23" t="s">
        <v>174</v>
      </c>
      <c r="B65" s="24">
        <v>347</v>
      </c>
      <c r="C65" s="25">
        <v>55.043227999999999</v>
      </c>
      <c r="D65" s="25">
        <v>26.512968000000001</v>
      </c>
      <c r="E65" s="25">
        <v>16.426513</v>
      </c>
      <c r="F65" s="25">
        <v>2.0172910000000002</v>
      </c>
    </row>
    <row r="66" spans="1:6">
      <c r="A66" s="23" t="s">
        <v>128</v>
      </c>
      <c r="B66" s="24">
        <v>47</v>
      </c>
      <c r="C66" s="25">
        <v>68.085105999999996</v>
      </c>
      <c r="D66" s="25">
        <v>10.638298000000001</v>
      </c>
      <c r="E66" s="25">
        <v>14.893617000000001</v>
      </c>
      <c r="F66" s="25">
        <v>6.3829789999999997</v>
      </c>
    </row>
    <row r="67" spans="1:6">
      <c r="A67" s="8" t="s">
        <v>175</v>
      </c>
      <c r="B67" s="8"/>
      <c r="C67" s="8"/>
      <c r="D67" s="8"/>
      <c r="E67" s="8"/>
      <c r="F67" s="8"/>
    </row>
    <row r="68" spans="1:6">
      <c r="A68" s="23" t="s">
        <v>176</v>
      </c>
      <c r="B68" s="24">
        <v>425</v>
      </c>
      <c r="C68" s="25">
        <v>70.588234999999997</v>
      </c>
      <c r="D68" s="25">
        <v>20.235294</v>
      </c>
      <c r="E68" s="25">
        <v>7.0588240000000004</v>
      </c>
      <c r="F68" s="25">
        <v>2.1176469999999998</v>
      </c>
    </row>
    <row r="69" spans="1:6">
      <c r="A69" s="23" t="s">
        <v>177</v>
      </c>
      <c r="B69" s="24">
        <v>811</v>
      </c>
      <c r="C69" s="25">
        <v>70.406904999999995</v>
      </c>
      <c r="D69" s="25">
        <v>21.578298</v>
      </c>
      <c r="E69" s="25">
        <v>5.9186189999999996</v>
      </c>
      <c r="F69" s="25">
        <v>2.0961780000000001</v>
      </c>
    </row>
    <row r="70" spans="1:6">
      <c r="A70" s="23" t="s">
        <v>178</v>
      </c>
      <c r="B70" s="24">
        <v>207</v>
      </c>
      <c r="C70" s="25">
        <v>62.318840999999999</v>
      </c>
      <c r="D70" s="25">
        <v>30.434782999999999</v>
      </c>
      <c r="E70" s="25">
        <v>6.7632849999999998</v>
      </c>
      <c r="F70" s="25">
        <v>0.48309200000000002</v>
      </c>
    </row>
    <row r="71" spans="1:6">
      <c r="A71" s="23" t="s">
        <v>179</v>
      </c>
      <c r="B71" s="24">
        <v>154</v>
      </c>
      <c r="C71" s="25">
        <v>67.532467999999994</v>
      </c>
      <c r="D71" s="25">
        <v>27.272727</v>
      </c>
      <c r="E71" s="25">
        <v>5.1948049999999997</v>
      </c>
      <c r="F71" s="25">
        <v>0</v>
      </c>
    </row>
    <row r="72" spans="1:6">
      <c r="A72" s="23" t="s">
        <v>180</v>
      </c>
      <c r="B72" s="24">
        <v>318</v>
      </c>
      <c r="C72" s="25">
        <v>61.635219999999997</v>
      </c>
      <c r="D72" s="25">
        <v>31.446541</v>
      </c>
      <c r="E72" s="25">
        <v>5.3459120000000002</v>
      </c>
      <c r="F72" s="25">
        <v>1.572327</v>
      </c>
    </row>
    <row r="73" spans="1:6">
      <c r="A73" s="23" t="s">
        <v>181</v>
      </c>
      <c r="B73" s="24">
        <v>203</v>
      </c>
      <c r="C73" s="25">
        <v>58.620690000000003</v>
      </c>
      <c r="D73" s="25">
        <v>35.960591000000001</v>
      </c>
      <c r="E73" s="25">
        <v>4.4334980000000002</v>
      </c>
      <c r="F73" s="25">
        <v>0.98522200000000004</v>
      </c>
    </row>
    <row r="74" spans="1:6">
      <c r="A74" s="23" t="s">
        <v>182</v>
      </c>
      <c r="B74" s="24">
        <v>79</v>
      </c>
      <c r="C74" s="25">
        <v>65.822784999999996</v>
      </c>
      <c r="D74" s="25">
        <v>20.253164999999999</v>
      </c>
      <c r="E74" s="25">
        <v>12.658227999999999</v>
      </c>
      <c r="F74" s="25">
        <v>1.2658229999999999</v>
      </c>
    </row>
    <row r="75" spans="1:6">
      <c r="A75" s="23" t="s">
        <v>183</v>
      </c>
      <c r="B75" s="24">
        <v>68</v>
      </c>
      <c r="C75" s="25">
        <v>63.235294000000003</v>
      </c>
      <c r="D75" s="25">
        <v>26.470587999999999</v>
      </c>
      <c r="E75" s="25">
        <v>8.8235290000000006</v>
      </c>
      <c r="F75" s="25">
        <v>1.470588</v>
      </c>
    </row>
    <row r="76" spans="1:6">
      <c r="A76" s="23" t="s">
        <v>184</v>
      </c>
      <c r="B76" s="24">
        <v>586</v>
      </c>
      <c r="C76" s="25">
        <v>64.505118999999993</v>
      </c>
      <c r="D76" s="25">
        <v>26.62116</v>
      </c>
      <c r="E76" s="25">
        <v>7.1672349999999998</v>
      </c>
      <c r="F76" s="25">
        <v>1.706485</v>
      </c>
    </row>
    <row r="77" spans="1:6">
      <c r="A77" s="23" t="s">
        <v>185</v>
      </c>
      <c r="B77" s="24">
        <v>276</v>
      </c>
      <c r="C77" s="25">
        <v>64.492754000000005</v>
      </c>
      <c r="D77" s="25">
        <v>28.623187999999999</v>
      </c>
      <c r="E77" s="25">
        <v>5.7971009999999996</v>
      </c>
      <c r="F77" s="25">
        <v>1.086957</v>
      </c>
    </row>
    <row r="78" spans="1:6">
      <c r="A78" s="23" t="s">
        <v>152</v>
      </c>
      <c r="B78" s="24">
        <v>197</v>
      </c>
      <c r="C78" s="25">
        <v>68.527918999999997</v>
      </c>
      <c r="D78" s="25">
        <v>17.766497000000001</v>
      </c>
      <c r="E78" s="25">
        <v>10.659898</v>
      </c>
      <c r="F78" s="25">
        <v>3.0456850000000002</v>
      </c>
    </row>
    <row r="79" spans="1:6">
      <c r="A79" s="23" t="s">
        <v>186</v>
      </c>
      <c r="B79" s="24">
        <v>944</v>
      </c>
      <c r="C79" s="25">
        <v>63.453389999999999</v>
      </c>
      <c r="D79" s="25">
        <v>14.830508</v>
      </c>
      <c r="E79" s="25">
        <v>20.021186</v>
      </c>
      <c r="F79" s="25">
        <v>1.6949149999999999</v>
      </c>
    </row>
    <row r="80" spans="1:6">
      <c r="A80" s="23" t="s">
        <v>128</v>
      </c>
      <c r="B80" s="24">
        <v>41</v>
      </c>
      <c r="C80" s="25">
        <v>58.536585000000002</v>
      </c>
      <c r="D80" s="25">
        <v>9.7560979999999997</v>
      </c>
      <c r="E80" s="25">
        <v>21.951219999999999</v>
      </c>
      <c r="F80" s="25">
        <v>9.7560979999999997</v>
      </c>
    </row>
    <row r="81" spans="1:6">
      <c r="A81" s="8" t="s">
        <v>187</v>
      </c>
      <c r="B81" s="8"/>
      <c r="C81" s="8"/>
      <c r="D81" s="8"/>
      <c r="E81" s="8"/>
      <c r="F81" s="8"/>
    </row>
    <row r="82" spans="1:6">
      <c r="A82" s="23" t="s">
        <v>188</v>
      </c>
      <c r="B82" s="24">
        <v>2041</v>
      </c>
      <c r="C82" s="25">
        <v>64.086231999999995</v>
      </c>
      <c r="D82" s="25">
        <v>22.195001999999999</v>
      </c>
      <c r="E82" s="25">
        <v>12.248898000000001</v>
      </c>
      <c r="F82" s="25">
        <v>1.469868</v>
      </c>
    </row>
    <row r="83" spans="1:6">
      <c r="A83" s="23" t="s">
        <v>189</v>
      </c>
      <c r="B83" s="24">
        <v>221</v>
      </c>
      <c r="C83" s="25">
        <v>70.135746999999995</v>
      </c>
      <c r="D83" s="25">
        <v>16.289593</v>
      </c>
      <c r="E83" s="25">
        <v>11.312217</v>
      </c>
      <c r="F83" s="25">
        <v>2.2624430000000002</v>
      </c>
    </row>
    <row r="84" spans="1:6">
      <c r="A84" s="23" t="s">
        <v>190</v>
      </c>
      <c r="B84" s="24">
        <v>64</v>
      </c>
      <c r="C84" s="25">
        <v>75</v>
      </c>
      <c r="D84" s="25">
        <v>12.5</v>
      </c>
      <c r="E84" s="25">
        <v>7.8125</v>
      </c>
      <c r="F84" s="25">
        <v>4.6875</v>
      </c>
    </row>
    <row r="85" spans="1:6">
      <c r="A85" s="23" t="s">
        <v>191</v>
      </c>
      <c r="B85" s="24">
        <v>158</v>
      </c>
      <c r="C85" s="25">
        <v>77.215190000000007</v>
      </c>
      <c r="D85" s="25">
        <v>13.924051</v>
      </c>
      <c r="E85" s="25">
        <v>5.0632910000000004</v>
      </c>
      <c r="F85" s="25">
        <v>3.7974679999999998</v>
      </c>
    </row>
    <row r="86" spans="1:6">
      <c r="A86" s="23" t="s">
        <v>192</v>
      </c>
      <c r="B86" s="24">
        <v>120</v>
      </c>
      <c r="C86" s="25">
        <v>80.833332999999996</v>
      </c>
      <c r="D86" s="25">
        <v>9.1666670000000003</v>
      </c>
      <c r="E86" s="25">
        <v>6.6666670000000003</v>
      </c>
      <c r="F86" s="25">
        <v>3.3333330000000001</v>
      </c>
    </row>
    <row r="87" spans="1:6">
      <c r="A87" s="23" t="s">
        <v>193</v>
      </c>
      <c r="B87" s="24">
        <v>10</v>
      </c>
      <c r="C87" s="25">
        <v>10</v>
      </c>
      <c r="D87" s="25">
        <v>10</v>
      </c>
      <c r="E87" s="25">
        <v>80</v>
      </c>
      <c r="F87" s="25">
        <v>0</v>
      </c>
    </row>
    <row r="88" spans="1:6">
      <c r="A88" s="23" t="s">
        <v>152</v>
      </c>
      <c r="B88" s="24">
        <v>39</v>
      </c>
      <c r="C88" s="25">
        <v>48.717948999999997</v>
      </c>
      <c r="D88" s="25">
        <v>5.1282050000000003</v>
      </c>
      <c r="E88" s="25">
        <v>35.897435999999999</v>
      </c>
      <c r="F88" s="25">
        <v>10.256410000000001</v>
      </c>
    </row>
    <row r="89" spans="1:6">
      <c r="A89" s="23" t="s">
        <v>128</v>
      </c>
      <c r="B89" s="24">
        <v>24</v>
      </c>
      <c r="C89" s="25">
        <v>54.166666999999997</v>
      </c>
      <c r="D89" s="25">
        <v>8.3333329999999997</v>
      </c>
      <c r="E89" s="25">
        <v>25</v>
      </c>
      <c r="F89" s="25">
        <v>12.5</v>
      </c>
    </row>
    <row r="90" spans="1:6">
      <c r="A90" s="8" t="s">
        <v>194</v>
      </c>
      <c r="B90" s="8"/>
      <c r="C90" s="8"/>
      <c r="D90" s="8"/>
      <c r="E90" s="8"/>
      <c r="F90" s="8"/>
    </row>
    <row r="91" spans="1:6">
      <c r="A91" s="23" t="s">
        <v>195</v>
      </c>
      <c r="B91" s="24">
        <v>1341</v>
      </c>
      <c r="C91" s="25">
        <v>70.618941000000007</v>
      </c>
      <c r="D91" s="25">
        <v>20.432513</v>
      </c>
      <c r="E91" s="25">
        <v>7.2334079999999998</v>
      </c>
      <c r="F91" s="25">
        <v>1.7151380000000001</v>
      </c>
    </row>
    <row r="92" spans="1:6">
      <c r="A92" s="23" t="s">
        <v>196</v>
      </c>
      <c r="B92" s="24">
        <v>523</v>
      </c>
      <c r="C92" s="25">
        <v>73.040153000000004</v>
      </c>
      <c r="D92" s="25">
        <v>21.223708999999999</v>
      </c>
      <c r="E92" s="25">
        <v>3.8240919999999998</v>
      </c>
      <c r="F92" s="25">
        <v>1.9120459999999999</v>
      </c>
    </row>
    <row r="93" spans="1:6">
      <c r="A93" s="23" t="s">
        <v>197</v>
      </c>
      <c r="B93" s="24">
        <v>116</v>
      </c>
      <c r="C93" s="25">
        <v>75.862069000000005</v>
      </c>
      <c r="D93" s="25">
        <v>18.965516999999998</v>
      </c>
      <c r="E93" s="25">
        <v>2.5862069999999999</v>
      </c>
      <c r="F93" s="25">
        <v>2.5862069999999999</v>
      </c>
    </row>
    <row r="94" spans="1:6">
      <c r="A94" s="23" t="s">
        <v>198</v>
      </c>
      <c r="B94" s="24">
        <v>25</v>
      </c>
      <c r="C94" s="25">
        <v>64</v>
      </c>
      <c r="D94" s="25">
        <v>12</v>
      </c>
      <c r="E94" s="25">
        <v>20</v>
      </c>
      <c r="F94" s="25">
        <v>4</v>
      </c>
    </row>
    <row r="95" spans="1:6">
      <c r="A95" s="23" t="s">
        <v>199</v>
      </c>
      <c r="B95" s="24">
        <v>68</v>
      </c>
      <c r="C95" s="25">
        <v>66.176471000000006</v>
      </c>
      <c r="D95" s="25">
        <v>25</v>
      </c>
      <c r="E95" s="25">
        <v>7.3529410000000004</v>
      </c>
      <c r="F95" s="25">
        <v>1.470588</v>
      </c>
    </row>
    <row r="96" spans="1:6">
      <c r="A96" s="23" t="s">
        <v>200</v>
      </c>
      <c r="B96" s="24">
        <v>1248</v>
      </c>
      <c r="C96" s="25">
        <v>63.782051000000003</v>
      </c>
      <c r="D96" s="25">
        <v>27.964744</v>
      </c>
      <c r="E96" s="25">
        <v>6.9711540000000003</v>
      </c>
      <c r="F96" s="25">
        <v>1.2820510000000001</v>
      </c>
    </row>
    <row r="97" spans="1:6">
      <c r="A97" s="23" t="s">
        <v>201</v>
      </c>
      <c r="B97" s="24">
        <v>725</v>
      </c>
      <c r="C97" s="25">
        <v>65.931033999999997</v>
      </c>
      <c r="D97" s="25">
        <v>15.448276</v>
      </c>
      <c r="E97" s="25">
        <v>16.689654999999998</v>
      </c>
      <c r="F97" s="25">
        <v>1.9310339999999999</v>
      </c>
    </row>
    <row r="98" spans="1:6">
      <c r="A98" s="23" t="s">
        <v>202</v>
      </c>
      <c r="B98" s="24">
        <v>550</v>
      </c>
      <c r="C98" s="25">
        <v>79.818181999999993</v>
      </c>
      <c r="D98" s="25">
        <v>12</v>
      </c>
      <c r="E98" s="25">
        <v>5.8181820000000002</v>
      </c>
      <c r="F98" s="25">
        <v>2.3636360000000001</v>
      </c>
    </row>
    <row r="99" spans="1:6">
      <c r="A99" s="23" t="s">
        <v>203</v>
      </c>
      <c r="B99" s="24">
        <v>563</v>
      </c>
      <c r="C99" s="25">
        <v>74.777974999999998</v>
      </c>
      <c r="D99" s="25">
        <v>18.650089000000001</v>
      </c>
      <c r="E99" s="25">
        <v>4.973357</v>
      </c>
      <c r="F99" s="25">
        <v>1.598579</v>
      </c>
    </row>
    <row r="100" spans="1:6">
      <c r="A100" s="23" t="s">
        <v>204</v>
      </c>
      <c r="B100" s="24">
        <v>319</v>
      </c>
      <c r="C100" s="25">
        <v>72.413792999999998</v>
      </c>
      <c r="D100" s="25">
        <v>11.285266</v>
      </c>
      <c r="E100" s="25">
        <v>14.106583000000001</v>
      </c>
      <c r="F100" s="25">
        <v>2.1943570000000001</v>
      </c>
    </row>
    <row r="101" spans="1:6">
      <c r="A101" s="23" t="s">
        <v>205</v>
      </c>
      <c r="B101" s="24">
        <v>6</v>
      </c>
      <c r="C101" s="25">
        <v>50</v>
      </c>
      <c r="D101" s="25">
        <v>16.666667</v>
      </c>
      <c r="E101" s="25">
        <v>33.333333000000003</v>
      </c>
      <c r="F101" s="25">
        <v>0</v>
      </c>
    </row>
    <row r="102" spans="1:6">
      <c r="A102" s="23" t="s">
        <v>206</v>
      </c>
      <c r="B102" s="24">
        <v>42</v>
      </c>
      <c r="C102" s="25">
        <v>2.3809520000000002</v>
      </c>
      <c r="D102" s="25">
        <v>7.1428570000000002</v>
      </c>
      <c r="E102" s="25">
        <v>88.095237999999995</v>
      </c>
      <c r="F102" s="25">
        <v>2.3809520000000002</v>
      </c>
    </row>
    <row r="103" spans="1:6">
      <c r="A103" s="23" t="s">
        <v>152</v>
      </c>
      <c r="B103" s="24">
        <v>39</v>
      </c>
      <c r="C103" s="25">
        <v>30.769231000000001</v>
      </c>
      <c r="D103" s="25">
        <v>15.384615</v>
      </c>
      <c r="E103" s="25">
        <v>48.717948999999997</v>
      </c>
      <c r="F103" s="25">
        <v>5.1282050000000003</v>
      </c>
    </row>
    <row r="104" spans="1:6">
      <c r="A104" s="23" t="s">
        <v>128</v>
      </c>
      <c r="B104" s="24">
        <v>193</v>
      </c>
      <c r="C104" s="25">
        <v>56.476683999999999</v>
      </c>
      <c r="D104" s="25">
        <v>26.424869999999999</v>
      </c>
      <c r="E104" s="25">
        <v>11.917097999999999</v>
      </c>
      <c r="F104" s="25">
        <v>5.1813469999999997</v>
      </c>
    </row>
    <row r="105" spans="1:6">
      <c r="A105" s="8" t="s">
        <v>207</v>
      </c>
      <c r="B105" s="8"/>
      <c r="C105" s="8"/>
      <c r="D105" s="8"/>
      <c r="E105" s="8"/>
      <c r="F105" s="8"/>
    </row>
    <row r="106" spans="1:6">
      <c r="A106" s="23" t="s">
        <v>208</v>
      </c>
      <c r="B106" s="24">
        <v>1480</v>
      </c>
      <c r="C106" s="25">
        <v>64.662161999999995</v>
      </c>
      <c r="D106" s="25">
        <v>19.864865000000002</v>
      </c>
      <c r="E106" s="25">
        <v>13.986485999999999</v>
      </c>
      <c r="F106" s="25">
        <v>1.486486</v>
      </c>
    </row>
    <row r="107" spans="1:6">
      <c r="A107" s="23" t="s">
        <v>209</v>
      </c>
      <c r="B107" s="24">
        <v>1280</v>
      </c>
      <c r="C107" s="25">
        <v>64.453125</v>
      </c>
      <c r="D107" s="25">
        <v>21.40625</v>
      </c>
      <c r="E107" s="25">
        <v>12.5</v>
      </c>
      <c r="F107" s="25">
        <v>1.640625</v>
      </c>
    </row>
    <row r="108" spans="1:6">
      <c r="A108" s="23" t="s">
        <v>210</v>
      </c>
      <c r="B108" s="24">
        <v>1167</v>
      </c>
      <c r="C108" s="25">
        <v>63.153385</v>
      </c>
      <c r="D108" s="25">
        <v>23.050557000000001</v>
      </c>
      <c r="E108" s="25">
        <v>11.910883</v>
      </c>
      <c r="F108" s="25">
        <v>1.885176</v>
      </c>
    </row>
    <row r="109" spans="1:6">
      <c r="A109" s="23" t="s">
        <v>211</v>
      </c>
      <c r="B109" s="24">
        <v>715</v>
      </c>
      <c r="C109" s="25">
        <v>66.293706</v>
      </c>
      <c r="D109" s="25">
        <v>19.020979000000001</v>
      </c>
      <c r="E109" s="25">
        <v>12.727273</v>
      </c>
      <c r="F109" s="25">
        <v>1.9580420000000001</v>
      </c>
    </row>
    <row r="110" spans="1:6">
      <c r="A110" s="23" t="s">
        <v>212</v>
      </c>
      <c r="B110" s="24">
        <v>387</v>
      </c>
      <c r="C110" s="25">
        <v>66.666667000000004</v>
      </c>
      <c r="D110" s="25">
        <v>24.806201999999999</v>
      </c>
      <c r="E110" s="25">
        <v>6.9767440000000001</v>
      </c>
      <c r="F110" s="25">
        <v>1.5503880000000001</v>
      </c>
    </row>
    <row r="111" spans="1:6">
      <c r="A111" s="23" t="s">
        <v>213</v>
      </c>
      <c r="B111" s="24">
        <v>404</v>
      </c>
      <c r="C111" s="25">
        <v>73.019801999999999</v>
      </c>
      <c r="D111" s="25">
        <v>14.603960000000001</v>
      </c>
      <c r="E111" s="25">
        <v>10.148515</v>
      </c>
      <c r="F111" s="25">
        <v>2.2277230000000001</v>
      </c>
    </row>
    <row r="112" spans="1:6">
      <c r="A112" s="23" t="s">
        <v>214</v>
      </c>
      <c r="B112" s="24">
        <v>595</v>
      </c>
      <c r="C112" s="25">
        <v>66.386555000000001</v>
      </c>
      <c r="D112" s="25">
        <v>21.176470999999999</v>
      </c>
      <c r="E112" s="25">
        <v>10.92437</v>
      </c>
      <c r="F112" s="25">
        <v>1.512605</v>
      </c>
    </row>
    <row r="113" spans="1:6">
      <c r="A113" s="23" t="s">
        <v>215</v>
      </c>
      <c r="B113" s="24">
        <v>215</v>
      </c>
      <c r="C113" s="25">
        <v>67.441860000000005</v>
      </c>
      <c r="D113" s="25">
        <v>22.325581</v>
      </c>
      <c r="E113" s="25">
        <v>8.3720929999999996</v>
      </c>
      <c r="F113" s="25">
        <v>1.860465</v>
      </c>
    </row>
    <row r="114" spans="1:6">
      <c r="A114" s="23" t="s">
        <v>216</v>
      </c>
      <c r="B114" s="24">
        <v>248</v>
      </c>
      <c r="C114" s="25">
        <v>60.887096999999997</v>
      </c>
      <c r="D114" s="25">
        <v>27.419354999999999</v>
      </c>
      <c r="E114" s="25">
        <v>9.2741939999999996</v>
      </c>
      <c r="F114" s="25">
        <v>2.4193549999999999</v>
      </c>
    </row>
    <row r="115" spans="1:6">
      <c r="A115" s="23" t="s">
        <v>217</v>
      </c>
      <c r="B115" s="24">
        <v>255</v>
      </c>
      <c r="C115" s="25">
        <v>69.411765000000003</v>
      </c>
      <c r="D115" s="25">
        <v>24.313725000000002</v>
      </c>
      <c r="E115" s="25">
        <v>5.8823530000000002</v>
      </c>
      <c r="F115" s="25">
        <v>0.39215699999999998</v>
      </c>
    </row>
    <row r="116" spans="1:6">
      <c r="A116" s="23" t="s">
        <v>218</v>
      </c>
      <c r="B116" s="24">
        <v>291</v>
      </c>
      <c r="C116" s="25">
        <v>71.821306000000007</v>
      </c>
      <c r="D116" s="25">
        <v>23.367698000000001</v>
      </c>
      <c r="E116" s="25">
        <v>2.7491409999999998</v>
      </c>
      <c r="F116" s="25">
        <v>2.0618560000000001</v>
      </c>
    </row>
    <row r="117" spans="1:6">
      <c r="A117" s="23" t="s">
        <v>219</v>
      </c>
      <c r="B117" s="24">
        <v>338</v>
      </c>
      <c r="C117" s="25">
        <v>66.272188999999997</v>
      </c>
      <c r="D117" s="25">
        <v>25.147929000000001</v>
      </c>
      <c r="E117" s="25">
        <v>7.9881659999999997</v>
      </c>
      <c r="F117" s="25">
        <v>0.59171600000000002</v>
      </c>
    </row>
    <row r="118" spans="1:6">
      <c r="A118" s="23" t="s">
        <v>220</v>
      </c>
      <c r="B118" s="24">
        <v>812</v>
      </c>
      <c r="C118" s="25">
        <v>70.197044000000005</v>
      </c>
      <c r="D118" s="25">
        <v>19.581281000000001</v>
      </c>
      <c r="E118" s="25">
        <v>8.9901479999999996</v>
      </c>
      <c r="F118" s="25">
        <v>1.231527</v>
      </c>
    </row>
    <row r="119" spans="1:6">
      <c r="A119" s="23" t="s">
        <v>221</v>
      </c>
      <c r="B119" s="24">
        <v>816</v>
      </c>
      <c r="C119" s="25">
        <v>66.421569000000005</v>
      </c>
      <c r="D119" s="25">
        <v>22.671569000000002</v>
      </c>
      <c r="E119" s="25">
        <v>9.0686269999999993</v>
      </c>
      <c r="F119" s="25">
        <v>1.8382350000000001</v>
      </c>
    </row>
    <row r="120" spans="1:6">
      <c r="A120" s="23" t="s">
        <v>152</v>
      </c>
      <c r="B120" s="24">
        <v>69</v>
      </c>
      <c r="C120" s="25">
        <v>62.318840999999999</v>
      </c>
      <c r="D120" s="25">
        <v>11.594203</v>
      </c>
      <c r="E120" s="25">
        <v>23.188406000000001</v>
      </c>
      <c r="F120" s="25">
        <v>2.8985509999999999</v>
      </c>
    </row>
    <row r="121" spans="1:6">
      <c r="A121" s="23" t="s">
        <v>222</v>
      </c>
      <c r="B121" s="24">
        <v>246</v>
      </c>
      <c r="C121" s="25">
        <v>66.666667000000004</v>
      </c>
      <c r="D121" s="25">
        <v>17.479675</v>
      </c>
      <c r="E121" s="25">
        <v>13.821137999999999</v>
      </c>
      <c r="F121" s="25">
        <v>2.0325199999999999</v>
      </c>
    </row>
    <row r="122" spans="1:6">
      <c r="A122" s="26" t="s">
        <v>128</v>
      </c>
      <c r="B122" s="27">
        <v>47</v>
      </c>
      <c r="C122" s="29">
        <v>68.085105999999996</v>
      </c>
      <c r="D122" s="29">
        <v>17.021277000000001</v>
      </c>
      <c r="E122" s="29">
        <v>10.638298000000001</v>
      </c>
      <c r="F122" s="29">
        <v>4.2553190000000001</v>
      </c>
    </row>
  </sheetData>
  <phoneticPr fontId="2"/>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E12DF-2ED6-489D-8467-4833E4EADDEE}">
  <sheetPr codeName="Sheet68"/>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HYPERLINK("#'目次'!B23","[17]")</f>
        <v>[17]</v>
      </c>
      <c r="B2" s="28" t="s">
        <v>565</v>
      </c>
    </row>
    <row r="3" spans="1:6">
      <c r="A3" s="6" t="s">
        <v>114</v>
      </c>
      <c r="B3" s="7" t="s">
        <v>314</v>
      </c>
    </row>
    <row r="4" spans="1:6">
      <c r="A4" s="6" t="s">
        <v>114</v>
      </c>
      <c r="B4" s="7" t="s">
        <v>323</v>
      </c>
    </row>
    <row r="5" spans="1:6" s="21" customFormat="1" ht="24">
      <c r="A5" s="19" t="s">
        <v>114</v>
      </c>
      <c r="B5" s="20" t="s">
        <v>118</v>
      </c>
      <c r="C5" s="20" t="s">
        <v>287</v>
      </c>
      <c r="D5" s="20" t="s">
        <v>316</v>
      </c>
      <c r="E5" s="20" t="s">
        <v>317</v>
      </c>
      <c r="F5" s="20" t="s">
        <v>128</v>
      </c>
    </row>
    <row r="6" spans="1:6">
      <c r="A6" s="22" t="s">
        <v>121</v>
      </c>
      <c r="B6" s="9">
        <v>2677</v>
      </c>
      <c r="C6" s="14">
        <v>74.374300000000005</v>
      </c>
      <c r="D6" s="14">
        <v>13.746731</v>
      </c>
      <c r="E6" s="14">
        <v>9.6376539999999995</v>
      </c>
      <c r="F6" s="14">
        <v>2.2413150000000002</v>
      </c>
    </row>
    <row r="7" spans="1:6">
      <c r="A7" s="8" t="s">
        <v>122</v>
      </c>
      <c r="B7" s="8"/>
      <c r="C7" s="8"/>
      <c r="D7" s="8"/>
      <c r="E7" s="8"/>
      <c r="F7" s="8"/>
    </row>
    <row r="8" spans="1:6">
      <c r="A8" s="23" t="s">
        <v>123</v>
      </c>
      <c r="B8" s="24">
        <v>380</v>
      </c>
      <c r="C8" s="25">
        <v>84.736841999999996</v>
      </c>
      <c r="D8" s="25">
        <v>12.894736999999999</v>
      </c>
      <c r="E8" s="25">
        <v>1.3157890000000001</v>
      </c>
      <c r="F8" s="25">
        <v>1.052632</v>
      </c>
    </row>
    <row r="9" spans="1:6">
      <c r="A9" s="23" t="s">
        <v>124</v>
      </c>
      <c r="B9" s="24">
        <v>489</v>
      </c>
      <c r="C9" s="25">
        <v>82.822085999999999</v>
      </c>
      <c r="D9" s="25">
        <v>12.065440000000001</v>
      </c>
      <c r="E9" s="25">
        <v>4.4989780000000001</v>
      </c>
      <c r="F9" s="25">
        <v>0.61349699999999996</v>
      </c>
    </row>
    <row r="10" spans="1:6">
      <c r="A10" s="23" t="s">
        <v>125</v>
      </c>
      <c r="B10" s="24">
        <v>1114</v>
      </c>
      <c r="C10" s="25">
        <v>77.558347999999995</v>
      </c>
      <c r="D10" s="25">
        <v>14.991023</v>
      </c>
      <c r="E10" s="25">
        <v>6.7324960000000003</v>
      </c>
      <c r="F10" s="25">
        <v>0.71813300000000002</v>
      </c>
    </row>
    <row r="11" spans="1:6">
      <c r="A11" s="23" t="s">
        <v>126</v>
      </c>
      <c r="B11" s="24">
        <v>521</v>
      </c>
      <c r="C11" s="25">
        <v>64.683301</v>
      </c>
      <c r="D11" s="25">
        <v>15.355086</v>
      </c>
      <c r="E11" s="25">
        <v>17.658349000000001</v>
      </c>
      <c r="F11" s="25">
        <v>2.3032629999999998</v>
      </c>
    </row>
    <row r="12" spans="1:6">
      <c r="A12" s="23" t="s">
        <v>127</v>
      </c>
      <c r="B12" s="24">
        <v>129</v>
      </c>
      <c r="C12" s="25">
        <v>41.085270999999999</v>
      </c>
      <c r="D12" s="25">
        <v>7.751938</v>
      </c>
      <c r="E12" s="25">
        <v>48.062016</v>
      </c>
      <c r="F12" s="25">
        <v>3.1007750000000001</v>
      </c>
    </row>
    <row r="13" spans="1:6">
      <c r="A13" s="23" t="s">
        <v>128</v>
      </c>
      <c r="B13" s="24">
        <v>44</v>
      </c>
      <c r="C13" s="25">
        <v>22.727273</v>
      </c>
      <c r="D13" s="25">
        <v>6.8181820000000002</v>
      </c>
      <c r="E13" s="25">
        <v>4.5454549999999996</v>
      </c>
      <c r="F13" s="25">
        <v>65.909091000000004</v>
      </c>
    </row>
    <row r="14" spans="1:6">
      <c r="A14" s="8" t="s">
        <v>129</v>
      </c>
      <c r="B14" s="8"/>
      <c r="C14" s="8"/>
      <c r="D14" s="8"/>
      <c r="E14" s="8"/>
      <c r="F14" s="8"/>
    </row>
    <row r="15" spans="1:6">
      <c r="A15" s="23" t="s">
        <v>130</v>
      </c>
      <c r="B15" s="24">
        <v>799</v>
      </c>
      <c r="C15" s="25">
        <v>83.979974999999996</v>
      </c>
      <c r="D15" s="25">
        <v>11.889862000000001</v>
      </c>
      <c r="E15" s="25">
        <v>3.2540680000000002</v>
      </c>
      <c r="F15" s="25">
        <v>0.87609499999999996</v>
      </c>
    </row>
    <row r="16" spans="1:6">
      <c r="A16" s="23" t="s">
        <v>131</v>
      </c>
      <c r="B16" s="24">
        <v>1245</v>
      </c>
      <c r="C16" s="25">
        <v>77.670682999999997</v>
      </c>
      <c r="D16" s="25">
        <v>14.618474000000001</v>
      </c>
      <c r="E16" s="25">
        <v>6.746988</v>
      </c>
      <c r="F16" s="25">
        <v>0.96385500000000002</v>
      </c>
    </row>
    <row r="17" spans="1:6">
      <c r="A17" s="23" t="s">
        <v>132</v>
      </c>
      <c r="B17" s="24">
        <v>504</v>
      </c>
      <c r="C17" s="25">
        <v>61.111111000000001</v>
      </c>
      <c r="D17" s="25">
        <v>16.666667</v>
      </c>
      <c r="E17" s="25">
        <v>20.634920999999999</v>
      </c>
      <c r="F17" s="25">
        <v>1.587302</v>
      </c>
    </row>
    <row r="18" spans="1:6">
      <c r="A18" s="23" t="s">
        <v>133</v>
      </c>
      <c r="B18" s="24">
        <v>82</v>
      </c>
      <c r="C18" s="25">
        <v>47.560975999999997</v>
      </c>
      <c r="D18" s="25">
        <v>3.6585369999999999</v>
      </c>
      <c r="E18" s="25">
        <v>46.341462999999997</v>
      </c>
      <c r="F18" s="25">
        <v>2.4390239999999999</v>
      </c>
    </row>
    <row r="19" spans="1:6">
      <c r="A19" s="23" t="s">
        <v>128</v>
      </c>
      <c r="B19" s="24">
        <v>47</v>
      </c>
      <c r="C19" s="25">
        <v>12.765957</v>
      </c>
      <c r="D19" s="25">
        <v>8.5106380000000001</v>
      </c>
      <c r="E19" s="25">
        <v>12.765957</v>
      </c>
      <c r="F19" s="25">
        <v>65.957447000000002</v>
      </c>
    </row>
    <row r="20" spans="1:6">
      <c r="A20" s="8" t="s">
        <v>134</v>
      </c>
      <c r="B20" s="8"/>
      <c r="C20" s="8"/>
      <c r="D20" s="8"/>
      <c r="E20" s="8"/>
      <c r="F20" s="8"/>
    </row>
    <row r="21" spans="1:6">
      <c r="A21" s="23" t="s">
        <v>135</v>
      </c>
      <c r="B21" s="24">
        <v>128</v>
      </c>
      <c r="C21" s="25">
        <v>65.625</v>
      </c>
      <c r="D21" s="25">
        <v>16.40625</v>
      </c>
      <c r="E21" s="25">
        <v>17.1875</v>
      </c>
      <c r="F21" s="25">
        <v>0.78125</v>
      </c>
    </row>
    <row r="22" spans="1:6">
      <c r="A22" s="23" t="s">
        <v>136</v>
      </c>
      <c r="B22" s="24">
        <v>138</v>
      </c>
      <c r="C22" s="25">
        <v>73.188406000000001</v>
      </c>
      <c r="D22" s="25">
        <v>12.318841000000001</v>
      </c>
      <c r="E22" s="25">
        <v>13.768115999999999</v>
      </c>
      <c r="F22" s="25">
        <v>0.724638</v>
      </c>
    </row>
    <row r="23" spans="1:6">
      <c r="A23" s="23" t="s">
        <v>137</v>
      </c>
      <c r="B23" s="24">
        <v>119</v>
      </c>
      <c r="C23" s="25">
        <v>84.873949999999994</v>
      </c>
      <c r="D23" s="25">
        <v>7.5630249999999997</v>
      </c>
      <c r="E23" s="25">
        <v>5.8823530000000002</v>
      </c>
      <c r="F23" s="25">
        <v>1.6806719999999999</v>
      </c>
    </row>
    <row r="24" spans="1:6">
      <c r="A24" s="23" t="s">
        <v>138</v>
      </c>
      <c r="B24" s="24">
        <v>142</v>
      </c>
      <c r="C24" s="25">
        <v>80.281689999999998</v>
      </c>
      <c r="D24" s="25">
        <v>9.1549300000000002</v>
      </c>
      <c r="E24" s="25">
        <v>8.450704</v>
      </c>
      <c r="F24" s="25">
        <v>2.112676</v>
      </c>
    </row>
    <row r="25" spans="1:6">
      <c r="A25" s="23" t="s">
        <v>139</v>
      </c>
      <c r="B25" s="24">
        <v>170</v>
      </c>
      <c r="C25" s="25">
        <v>72.941175999999999</v>
      </c>
      <c r="D25" s="25">
        <v>19.411764999999999</v>
      </c>
      <c r="E25" s="25">
        <v>6.4705880000000002</v>
      </c>
      <c r="F25" s="25">
        <v>1.176471</v>
      </c>
    </row>
    <row r="26" spans="1:6">
      <c r="A26" s="23" t="s">
        <v>140</v>
      </c>
      <c r="B26" s="24">
        <v>192</v>
      </c>
      <c r="C26" s="25">
        <v>77.083332999999996</v>
      </c>
      <c r="D26" s="25">
        <v>16.666667</v>
      </c>
      <c r="E26" s="25">
        <v>4.6875</v>
      </c>
      <c r="F26" s="25">
        <v>1.5625</v>
      </c>
    </row>
    <row r="27" spans="1:6">
      <c r="A27" s="23" t="s">
        <v>141</v>
      </c>
      <c r="B27" s="24">
        <v>1405</v>
      </c>
      <c r="C27" s="25">
        <v>76.227757999999994</v>
      </c>
      <c r="D27" s="25">
        <v>13.024910999999999</v>
      </c>
      <c r="E27" s="25">
        <v>9.8220639999999992</v>
      </c>
      <c r="F27" s="25">
        <v>0.92526699999999995</v>
      </c>
    </row>
    <row r="28" spans="1:6">
      <c r="A28" s="23" t="s">
        <v>142</v>
      </c>
      <c r="B28" s="24">
        <v>343</v>
      </c>
      <c r="C28" s="25">
        <v>69.970844999999997</v>
      </c>
      <c r="D28" s="25">
        <v>17.492711</v>
      </c>
      <c r="E28" s="25">
        <v>11.370262</v>
      </c>
      <c r="F28" s="25">
        <v>1.1661809999999999</v>
      </c>
    </row>
    <row r="29" spans="1:6">
      <c r="A29" s="23" t="s">
        <v>128</v>
      </c>
      <c r="B29" s="24">
        <v>40</v>
      </c>
      <c r="C29" s="25">
        <v>20</v>
      </c>
      <c r="D29" s="25">
        <v>0</v>
      </c>
      <c r="E29" s="25">
        <v>2.5</v>
      </c>
      <c r="F29" s="25">
        <v>77.5</v>
      </c>
    </row>
    <row r="30" spans="1:6">
      <c r="A30" s="8" t="s">
        <v>143</v>
      </c>
      <c r="B30" s="8"/>
      <c r="C30" s="8"/>
      <c r="D30" s="8"/>
      <c r="E30" s="8"/>
      <c r="F30" s="8"/>
    </row>
    <row r="31" spans="1:6">
      <c r="A31" s="23" t="s">
        <v>144</v>
      </c>
      <c r="B31" s="24">
        <v>429</v>
      </c>
      <c r="C31" s="25">
        <v>86.013986000000003</v>
      </c>
      <c r="D31" s="25">
        <v>8.8578089999999996</v>
      </c>
      <c r="E31" s="25">
        <v>3.962704</v>
      </c>
      <c r="F31" s="25">
        <v>1.1655009999999999</v>
      </c>
    </row>
    <row r="32" spans="1:6">
      <c r="A32" s="23" t="s">
        <v>145</v>
      </c>
      <c r="B32" s="24">
        <v>319</v>
      </c>
      <c r="C32" s="25">
        <v>84.012539000000004</v>
      </c>
      <c r="D32" s="25">
        <v>11.912226</v>
      </c>
      <c r="E32" s="25">
        <v>3.1347960000000001</v>
      </c>
      <c r="F32" s="25">
        <v>0.94043900000000002</v>
      </c>
    </row>
    <row r="33" spans="1:6">
      <c r="A33" s="23" t="s">
        <v>146</v>
      </c>
      <c r="B33" s="24">
        <v>504</v>
      </c>
      <c r="C33" s="25">
        <v>82.738095000000001</v>
      </c>
      <c r="D33" s="25">
        <v>12.301587</v>
      </c>
      <c r="E33" s="25">
        <v>4.1666670000000003</v>
      </c>
      <c r="F33" s="25">
        <v>0.793651</v>
      </c>
    </row>
    <row r="34" spans="1:6">
      <c r="A34" s="23" t="s">
        <v>147</v>
      </c>
      <c r="B34" s="24">
        <v>143</v>
      </c>
      <c r="C34" s="25">
        <v>81.118881000000002</v>
      </c>
      <c r="D34" s="25">
        <v>10.489509999999999</v>
      </c>
      <c r="E34" s="25">
        <v>5.5944060000000002</v>
      </c>
      <c r="F34" s="25">
        <v>2.7972030000000001</v>
      </c>
    </row>
    <row r="35" spans="1:6">
      <c r="A35" s="23" t="s">
        <v>148</v>
      </c>
      <c r="B35" s="24">
        <v>168</v>
      </c>
      <c r="C35" s="25">
        <v>80.952381000000003</v>
      </c>
      <c r="D35" s="25">
        <v>11.309524</v>
      </c>
      <c r="E35" s="25">
        <v>5.3571429999999998</v>
      </c>
      <c r="F35" s="25">
        <v>2.3809520000000002</v>
      </c>
    </row>
    <row r="36" spans="1:6">
      <c r="A36" s="23" t="s">
        <v>149</v>
      </c>
      <c r="B36" s="24">
        <v>1270</v>
      </c>
      <c r="C36" s="25">
        <v>79.291338999999994</v>
      </c>
      <c r="D36" s="25">
        <v>13.543307</v>
      </c>
      <c r="E36" s="25">
        <v>6.0629920000000004</v>
      </c>
      <c r="F36" s="25">
        <v>1.1023620000000001</v>
      </c>
    </row>
    <row r="37" spans="1:6">
      <c r="A37" s="23" t="s">
        <v>150</v>
      </c>
      <c r="B37" s="24">
        <v>1642</v>
      </c>
      <c r="C37" s="25">
        <v>80.998782000000006</v>
      </c>
      <c r="D37" s="25">
        <v>12.911084000000001</v>
      </c>
      <c r="E37" s="25">
        <v>5.0548109999999999</v>
      </c>
      <c r="F37" s="25">
        <v>1.035323</v>
      </c>
    </row>
    <row r="38" spans="1:6">
      <c r="A38" s="23" t="s">
        <v>151</v>
      </c>
      <c r="B38" s="24">
        <v>2266</v>
      </c>
      <c r="C38" s="25">
        <v>77.007943999999995</v>
      </c>
      <c r="D38" s="25">
        <v>14.254192</v>
      </c>
      <c r="E38" s="25">
        <v>7.7669899999999998</v>
      </c>
      <c r="F38" s="25">
        <v>0.97087400000000001</v>
      </c>
    </row>
    <row r="39" spans="1:6">
      <c r="A39" s="23" t="s">
        <v>152</v>
      </c>
      <c r="B39" s="24">
        <v>121</v>
      </c>
      <c r="C39" s="25">
        <v>44.628098999999999</v>
      </c>
      <c r="D39" s="25">
        <v>14.876033</v>
      </c>
      <c r="E39" s="25">
        <v>38.842975000000003</v>
      </c>
      <c r="F39" s="25">
        <v>1.6528929999999999</v>
      </c>
    </row>
    <row r="40" spans="1:6">
      <c r="A40" s="23" t="s">
        <v>128</v>
      </c>
      <c r="B40" s="24">
        <v>46</v>
      </c>
      <c r="C40" s="25">
        <v>8.6956520000000008</v>
      </c>
      <c r="D40" s="25">
        <v>0</v>
      </c>
      <c r="E40" s="25">
        <v>26.086957000000002</v>
      </c>
      <c r="F40" s="25">
        <v>65.217391000000006</v>
      </c>
    </row>
    <row r="41" spans="1:6">
      <c r="A41" s="8" t="s">
        <v>153</v>
      </c>
      <c r="B41" s="8"/>
      <c r="C41" s="8"/>
      <c r="D41" s="8"/>
      <c r="E41" s="8"/>
      <c r="F41" s="8"/>
    </row>
    <row r="42" spans="1:6">
      <c r="A42" s="23" t="s">
        <v>154</v>
      </c>
      <c r="B42" s="24">
        <v>1344</v>
      </c>
      <c r="C42" s="25">
        <v>78.943451999999994</v>
      </c>
      <c r="D42" s="25">
        <v>13.616071</v>
      </c>
      <c r="E42" s="25">
        <v>6.5476190000000001</v>
      </c>
      <c r="F42" s="25">
        <v>0.89285700000000001</v>
      </c>
    </row>
    <row r="43" spans="1:6">
      <c r="A43" s="23" t="s">
        <v>155</v>
      </c>
      <c r="B43" s="24">
        <v>1107</v>
      </c>
      <c r="C43" s="25">
        <v>72.448058000000003</v>
      </c>
      <c r="D43" s="25">
        <v>15.085818</v>
      </c>
      <c r="E43" s="25">
        <v>11.924118999999999</v>
      </c>
      <c r="F43" s="25">
        <v>0.54200499999999996</v>
      </c>
    </row>
    <row r="44" spans="1:6">
      <c r="A44" s="23" t="s">
        <v>156</v>
      </c>
      <c r="B44" s="24">
        <v>1006</v>
      </c>
      <c r="C44" s="25">
        <v>73.956261999999995</v>
      </c>
      <c r="D44" s="25">
        <v>12.624254000000001</v>
      </c>
      <c r="E44" s="25">
        <v>12.723658</v>
      </c>
      <c r="F44" s="25">
        <v>0.69582500000000003</v>
      </c>
    </row>
    <row r="45" spans="1:6">
      <c r="A45" s="23" t="s">
        <v>157</v>
      </c>
      <c r="B45" s="24">
        <v>541</v>
      </c>
      <c r="C45" s="25">
        <v>73.937152999999995</v>
      </c>
      <c r="D45" s="25">
        <v>11.645102</v>
      </c>
      <c r="E45" s="25">
        <v>13.678373000000001</v>
      </c>
      <c r="F45" s="25">
        <v>0.73937200000000003</v>
      </c>
    </row>
    <row r="46" spans="1:6">
      <c r="A46" s="23" t="s">
        <v>158</v>
      </c>
      <c r="B46" s="24">
        <v>1510</v>
      </c>
      <c r="C46" s="25">
        <v>76.158940000000001</v>
      </c>
      <c r="D46" s="25">
        <v>13.245032999999999</v>
      </c>
      <c r="E46" s="25">
        <v>9.7350989999999999</v>
      </c>
      <c r="F46" s="25">
        <v>0.860927</v>
      </c>
    </row>
    <row r="47" spans="1:6">
      <c r="A47" s="23" t="s">
        <v>159</v>
      </c>
      <c r="B47" s="24">
        <v>1011</v>
      </c>
      <c r="C47" s="25">
        <v>77.645894999999996</v>
      </c>
      <c r="D47" s="25">
        <v>13.946588</v>
      </c>
      <c r="E47" s="25">
        <v>7.7151339999999999</v>
      </c>
      <c r="F47" s="25">
        <v>0.692384</v>
      </c>
    </row>
    <row r="48" spans="1:6">
      <c r="A48" s="23" t="s">
        <v>160</v>
      </c>
      <c r="B48" s="24">
        <v>1234</v>
      </c>
      <c r="C48" s="25">
        <v>80.226904000000005</v>
      </c>
      <c r="D48" s="25">
        <v>12.965964</v>
      </c>
      <c r="E48" s="25">
        <v>6.0777960000000002</v>
      </c>
      <c r="F48" s="25">
        <v>0.72933499999999996</v>
      </c>
    </row>
    <row r="49" spans="1:6">
      <c r="A49" s="23" t="s">
        <v>161</v>
      </c>
      <c r="B49" s="24">
        <v>443</v>
      </c>
      <c r="C49" s="25">
        <v>80.361174000000005</v>
      </c>
      <c r="D49" s="25">
        <v>13.544017999999999</v>
      </c>
      <c r="E49" s="25">
        <v>5.8690740000000003</v>
      </c>
      <c r="F49" s="25">
        <v>0.22573399999999999</v>
      </c>
    </row>
    <row r="50" spans="1:6">
      <c r="A50" s="23" t="s">
        <v>162</v>
      </c>
      <c r="B50" s="24">
        <v>1237</v>
      </c>
      <c r="C50" s="25">
        <v>79.062246999999999</v>
      </c>
      <c r="D50" s="25">
        <v>13.662086</v>
      </c>
      <c r="E50" s="25">
        <v>6.7097819999999997</v>
      </c>
      <c r="F50" s="25">
        <v>0.56588499999999997</v>
      </c>
    </row>
    <row r="51" spans="1:6">
      <c r="A51" s="23" t="s">
        <v>152</v>
      </c>
      <c r="B51" s="24">
        <v>81</v>
      </c>
      <c r="C51" s="25">
        <v>67.901235</v>
      </c>
      <c r="D51" s="25">
        <v>17.283950999999998</v>
      </c>
      <c r="E51" s="25">
        <v>12.345679000000001</v>
      </c>
      <c r="F51" s="25">
        <v>2.4691360000000002</v>
      </c>
    </row>
    <row r="52" spans="1:6">
      <c r="A52" s="23" t="s">
        <v>163</v>
      </c>
      <c r="B52" s="24">
        <v>67</v>
      </c>
      <c r="C52" s="25">
        <v>77.611940000000004</v>
      </c>
      <c r="D52" s="25">
        <v>8.9552239999999994</v>
      </c>
      <c r="E52" s="25">
        <v>13.432836</v>
      </c>
      <c r="F52" s="25">
        <v>0</v>
      </c>
    </row>
    <row r="53" spans="1:6">
      <c r="A53" s="23" t="s">
        <v>128</v>
      </c>
      <c r="B53" s="24">
        <v>52</v>
      </c>
      <c r="C53" s="25">
        <v>30.769231000000001</v>
      </c>
      <c r="D53" s="25">
        <v>5.7692310000000004</v>
      </c>
      <c r="E53" s="25">
        <v>5.7692310000000004</v>
      </c>
      <c r="F53" s="25">
        <v>57.692307999999997</v>
      </c>
    </row>
    <row r="54" spans="1:6">
      <c r="A54" s="8" t="s">
        <v>164</v>
      </c>
      <c r="B54" s="8"/>
      <c r="C54" s="8"/>
      <c r="D54" s="8"/>
      <c r="E54" s="8"/>
      <c r="F54" s="8"/>
    </row>
    <row r="55" spans="1:6">
      <c r="A55" s="23" t="s">
        <v>165</v>
      </c>
      <c r="B55" s="24">
        <v>209</v>
      </c>
      <c r="C55" s="25">
        <v>87.081339999999997</v>
      </c>
      <c r="D55" s="25">
        <v>8.6124399999999994</v>
      </c>
      <c r="E55" s="25">
        <v>4.3062199999999997</v>
      </c>
      <c r="F55" s="25">
        <v>0</v>
      </c>
    </row>
    <row r="56" spans="1:6">
      <c r="A56" s="23" t="s">
        <v>166</v>
      </c>
      <c r="B56" s="24">
        <v>1043</v>
      </c>
      <c r="C56" s="25">
        <v>80.63279</v>
      </c>
      <c r="D56" s="25">
        <v>13.231064</v>
      </c>
      <c r="E56" s="25">
        <v>4.0268459999999999</v>
      </c>
      <c r="F56" s="25">
        <v>2.1093000000000002</v>
      </c>
    </row>
    <row r="57" spans="1:6">
      <c r="A57" s="23" t="s">
        <v>167</v>
      </c>
      <c r="B57" s="24">
        <v>963</v>
      </c>
      <c r="C57" s="25">
        <v>73.104881000000006</v>
      </c>
      <c r="D57" s="25">
        <v>14.122534</v>
      </c>
      <c r="E57" s="25">
        <v>10.176532</v>
      </c>
      <c r="F57" s="25">
        <v>2.5960540000000001</v>
      </c>
    </row>
    <row r="58" spans="1:6">
      <c r="A58" s="23" t="s">
        <v>168</v>
      </c>
      <c r="B58" s="24">
        <v>338</v>
      </c>
      <c r="C58" s="25">
        <v>55.917160000000003</v>
      </c>
      <c r="D58" s="25">
        <v>19.230768999999999</v>
      </c>
      <c r="E58" s="25">
        <v>21.893491000000001</v>
      </c>
      <c r="F58" s="25">
        <v>2.95858</v>
      </c>
    </row>
    <row r="59" spans="1:6">
      <c r="A59" s="23" t="s">
        <v>169</v>
      </c>
      <c r="B59" s="24">
        <v>94</v>
      </c>
      <c r="C59" s="25">
        <v>53.191488999999997</v>
      </c>
      <c r="D59" s="25">
        <v>8.5106380000000001</v>
      </c>
      <c r="E59" s="25">
        <v>36.170212999999997</v>
      </c>
      <c r="F59" s="25">
        <v>2.1276600000000001</v>
      </c>
    </row>
    <row r="60" spans="1:6">
      <c r="A60" s="23" t="s">
        <v>128</v>
      </c>
      <c r="B60" s="24">
        <v>30</v>
      </c>
      <c r="C60" s="25">
        <v>83.333332999999996</v>
      </c>
      <c r="D60" s="25">
        <v>10</v>
      </c>
      <c r="E60" s="25">
        <v>3.3333330000000001</v>
      </c>
      <c r="F60" s="25">
        <v>3.3333330000000001</v>
      </c>
    </row>
    <row r="61" spans="1:6">
      <c r="A61" s="8" t="s">
        <v>170</v>
      </c>
      <c r="B61" s="8"/>
      <c r="C61" s="8"/>
      <c r="D61" s="8"/>
      <c r="E61" s="8"/>
      <c r="F61" s="8"/>
    </row>
    <row r="62" spans="1:6">
      <c r="A62" s="23" t="s">
        <v>171</v>
      </c>
      <c r="B62" s="24">
        <v>386</v>
      </c>
      <c r="C62" s="25">
        <v>78.756477000000004</v>
      </c>
      <c r="D62" s="25">
        <v>9.0673580000000005</v>
      </c>
      <c r="E62" s="25">
        <v>9.0673580000000005</v>
      </c>
      <c r="F62" s="25">
        <v>3.1088079999999998</v>
      </c>
    </row>
    <row r="63" spans="1:6">
      <c r="A63" s="23" t="s">
        <v>172</v>
      </c>
      <c r="B63" s="24">
        <v>919</v>
      </c>
      <c r="C63" s="25">
        <v>78.128399999999999</v>
      </c>
      <c r="D63" s="25">
        <v>12.18716</v>
      </c>
      <c r="E63" s="25">
        <v>7.7257889999999998</v>
      </c>
      <c r="F63" s="25">
        <v>1.9586509999999999</v>
      </c>
    </row>
    <row r="64" spans="1:6">
      <c r="A64" s="23" t="s">
        <v>173</v>
      </c>
      <c r="B64" s="24">
        <v>978</v>
      </c>
      <c r="C64" s="25">
        <v>72.392638000000005</v>
      </c>
      <c r="D64" s="25">
        <v>15.235174000000001</v>
      </c>
      <c r="E64" s="25">
        <v>10.327197999999999</v>
      </c>
      <c r="F64" s="25">
        <v>2.0449899999999999</v>
      </c>
    </row>
    <row r="65" spans="1:6">
      <c r="A65" s="23" t="s">
        <v>174</v>
      </c>
      <c r="B65" s="24">
        <v>347</v>
      </c>
      <c r="C65" s="25">
        <v>65.417867000000001</v>
      </c>
      <c r="D65" s="25">
        <v>19.884726000000001</v>
      </c>
      <c r="E65" s="25">
        <v>12.680115000000001</v>
      </c>
      <c r="F65" s="25">
        <v>2.0172910000000002</v>
      </c>
    </row>
    <row r="66" spans="1:6">
      <c r="A66" s="23" t="s">
        <v>128</v>
      </c>
      <c r="B66" s="24">
        <v>47</v>
      </c>
      <c r="C66" s="25">
        <v>72.340425999999994</v>
      </c>
      <c r="D66" s="25">
        <v>6.3829789999999997</v>
      </c>
      <c r="E66" s="25">
        <v>14.893617000000001</v>
      </c>
      <c r="F66" s="25">
        <v>6.3829789999999997</v>
      </c>
    </row>
    <row r="67" spans="1:6">
      <c r="A67" s="8" t="s">
        <v>175</v>
      </c>
      <c r="B67" s="8"/>
      <c r="C67" s="8"/>
      <c r="D67" s="8"/>
      <c r="E67" s="8"/>
      <c r="F67" s="8"/>
    </row>
    <row r="68" spans="1:6">
      <c r="A68" s="23" t="s">
        <v>176</v>
      </c>
      <c r="B68" s="24">
        <v>425</v>
      </c>
      <c r="C68" s="25">
        <v>83.529411999999994</v>
      </c>
      <c r="D68" s="25">
        <v>10.352941</v>
      </c>
      <c r="E68" s="25">
        <v>3.7647059999999999</v>
      </c>
      <c r="F68" s="25">
        <v>2.3529409999999999</v>
      </c>
    </row>
    <row r="69" spans="1:6">
      <c r="A69" s="23" t="s">
        <v>177</v>
      </c>
      <c r="B69" s="24">
        <v>811</v>
      </c>
      <c r="C69" s="25">
        <v>82.490752000000001</v>
      </c>
      <c r="D69" s="25">
        <v>12.453761</v>
      </c>
      <c r="E69" s="25">
        <v>3.082614</v>
      </c>
      <c r="F69" s="25">
        <v>1.9728730000000001</v>
      </c>
    </row>
    <row r="70" spans="1:6">
      <c r="A70" s="23" t="s">
        <v>178</v>
      </c>
      <c r="B70" s="24">
        <v>207</v>
      </c>
      <c r="C70" s="25">
        <v>78.743960999999999</v>
      </c>
      <c r="D70" s="25">
        <v>15.942029</v>
      </c>
      <c r="E70" s="25">
        <v>4.8309179999999996</v>
      </c>
      <c r="F70" s="25">
        <v>0.48309200000000002</v>
      </c>
    </row>
    <row r="71" spans="1:6">
      <c r="A71" s="23" t="s">
        <v>179</v>
      </c>
      <c r="B71" s="24">
        <v>154</v>
      </c>
      <c r="C71" s="25">
        <v>85.714286000000001</v>
      </c>
      <c r="D71" s="25">
        <v>11.688312</v>
      </c>
      <c r="E71" s="25">
        <v>2.5974029999999999</v>
      </c>
      <c r="F71" s="25">
        <v>0</v>
      </c>
    </row>
    <row r="72" spans="1:6">
      <c r="A72" s="23" t="s">
        <v>180</v>
      </c>
      <c r="B72" s="24">
        <v>318</v>
      </c>
      <c r="C72" s="25">
        <v>78.930818000000002</v>
      </c>
      <c r="D72" s="25">
        <v>17.610063</v>
      </c>
      <c r="E72" s="25">
        <v>2.2012580000000002</v>
      </c>
      <c r="F72" s="25">
        <v>1.257862</v>
      </c>
    </row>
    <row r="73" spans="1:6">
      <c r="A73" s="23" t="s">
        <v>181</v>
      </c>
      <c r="B73" s="24">
        <v>203</v>
      </c>
      <c r="C73" s="25">
        <v>79.802955999999995</v>
      </c>
      <c r="D73" s="25">
        <v>16.748767999999998</v>
      </c>
      <c r="E73" s="25">
        <v>2.4630540000000001</v>
      </c>
      <c r="F73" s="25">
        <v>0.98522200000000004</v>
      </c>
    </row>
    <row r="74" spans="1:6">
      <c r="A74" s="23" t="s">
        <v>182</v>
      </c>
      <c r="B74" s="24">
        <v>79</v>
      </c>
      <c r="C74" s="25">
        <v>75.949366999999995</v>
      </c>
      <c r="D74" s="25">
        <v>8.8607589999999998</v>
      </c>
      <c r="E74" s="25">
        <v>13.924051</v>
      </c>
      <c r="F74" s="25">
        <v>1.2658229999999999</v>
      </c>
    </row>
    <row r="75" spans="1:6">
      <c r="A75" s="23" t="s">
        <v>183</v>
      </c>
      <c r="B75" s="24">
        <v>68</v>
      </c>
      <c r="C75" s="25">
        <v>80.882352999999995</v>
      </c>
      <c r="D75" s="25">
        <v>13.235294</v>
      </c>
      <c r="E75" s="25">
        <v>2.941176</v>
      </c>
      <c r="F75" s="25">
        <v>2.941176</v>
      </c>
    </row>
    <row r="76" spans="1:6">
      <c r="A76" s="23" t="s">
        <v>184</v>
      </c>
      <c r="B76" s="24">
        <v>586</v>
      </c>
      <c r="C76" s="25">
        <v>78.327645000000004</v>
      </c>
      <c r="D76" s="25">
        <v>16.040956000000001</v>
      </c>
      <c r="E76" s="25">
        <v>3.9249149999999999</v>
      </c>
      <c r="F76" s="25">
        <v>1.706485</v>
      </c>
    </row>
    <row r="77" spans="1:6">
      <c r="A77" s="23" t="s">
        <v>185</v>
      </c>
      <c r="B77" s="24">
        <v>276</v>
      </c>
      <c r="C77" s="25">
        <v>79.347825999999998</v>
      </c>
      <c r="D77" s="25">
        <v>18.115942</v>
      </c>
      <c r="E77" s="25">
        <v>1.086957</v>
      </c>
      <c r="F77" s="25">
        <v>1.4492750000000001</v>
      </c>
    </row>
    <row r="78" spans="1:6">
      <c r="A78" s="23" t="s">
        <v>152</v>
      </c>
      <c r="B78" s="24">
        <v>197</v>
      </c>
      <c r="C78" s="25">
        <v>75.126903999999996</v>
      </c>
      <c r="D78" s="25">
        <v>15.228426000000001</v>
      </c>
      <c r="E78" s="25">
        <v>6.5989849999999999</v>
      </c>
      <c r="F78" s="25">
        <v>3.0456850000000002</v>
      </c>
    </row>
    <row r="79" spans="1:6">
      <c r="A79" s="23" t="s">
        <v>186</v>
      </c>
      <c r="B79" s="24">
        <v>944</v>
      </c>
      <c r="C79" s="25">
        <v>66.525424000000001</v>
      </c>
      <c r="D79" s="25">
        <v>13.241524999999999</v>
      </c>
      <c r="E79" s="25">
        <v>18.008475000000001</v>
      </c>
      <c r="F79" s="25">
        <v>2.2245759999999999</v>
      </c>
    </row>
    <row r="80" spans="1:6">
      <c r="A80" s="23" t="s">
        <v>128</v>
      </c>
      <c r="B80" s="24">
        <v>41</v>
      </c>
      <c r="C80" s="25">
        <v>68.292682999999997</v>
      </c>
      <c r="D80" s="25">
        <v>2.4390239999999999</v>
      </c>
      <c r="E80" s="25">
        <v>19.512194999999998</v>
      </c>
      <c r="F80" s="25">
        <v>9.7560979999999997</v>
      </c>
    </row>
    <row r="81" spans="1:6">
      <c r="A81" s="8" t="s">
        <v>187</v>
      </c>
      <c r="B81" s="8"/>
      <c r="C81" s="8"/>
      <c r="D81" s="8"/>
      <c r="E81" s="8"/>
      <c r="F81" s="8"/>
    </row>
    <row r="82" spans="1:6">
      <c r="A82" s="23" t="s">
        <v>188</v>
      </c>
      <c r="B82" s="24">
        <v>2041</v>
      </c>
      <c r="C82" s="25">
        <v>74.228318999999999</v>
      </c>
      <c r="D82" s="25">
        <v>14.894659000000001</v>
      </c>
      <c r="E82" s="25">
        <v>9.1621749999999995</v>
      </c>
      <c r="F82" s="25">
        <v>1.7148460000000001</v>
      </c>
    </row>
    <row r="83" spans="1:6">
      <c r="A83" s="23" t="s">
        <v>189</v>
      </c>
      <c r="B83" s="24">
        <v>221</v>
      </c>
      <c r="C83" s="25">
        <v>80.995474999999999</v>
      </c>
      <c r="D83" s="25">
        <v>9.9547509999999999</v>
      </c>
      <c r="E83" s="25">
        <v>6.7873299999999999</v>
      </c>
      <c r="F83" s="25">
        <v>2.2624430000000002</v>
      </c>
    </row>
    <row r="84" spans="1:6">
      <c r="A84" s="23" t="s">
        <v>190</v>
      </c>
      <c r="B84" s="24">
        <v>64</v>
      </c>
      <c r="C84" s="25">
        <v>68.75</v>
      </c>
      <c r="D84" s="25">
        <v>10.9375</v>
      </c>
      <c r="E84" s="25">
        <v>17.1875</v>
      </c>
      <c r="F84" s="25">
        <v>3.125</v>
      </c>
    </row>
    <row r="85" spans="1:6">
      <c r="A85" s="23" t="s">
        <v>191</v>
      </c>
      <c r="B85" s="24">
        <v>158</v>
      </c>
      <c r="C85" s="25">
        <v>78.481013000000004</v>
      </c>
      <c r="D85" s="25">
        <v>11.392405</v>
      </c>
      <c r="E85" s="25">
        <v>5.6962029999999997</v>
      </c>
      <c r="F85" s="25">
        <v>4.4303800000000004</v>
      </c>
    </row>
    <row r="86" spans="1:6">
      <c r="A86" s="23" t="s">
        <v>192</v>
      </c>
      <c r="B86" s="24">
        <v>120</v>
      </c>
      <c r="C86" s="25">
        <v>75</v>
      </c>
      <c r="D86" s="25">
        <v>12.5</v>
      </c>
      <c r="E86" s="25">
        <v>8.3333329999999997</v>
      </c>
      <c r="F86" s="25">
        <v>4.1666670000000003</v>
      </c>
    </row>
    <row r="87" spans="1:6">
      <c r="A87" s="23" t="s">
        <v>193</v>
      </c>
      <c r="B87" s="24">
        <v>10</v>
      </c>
      <c r="C87" s="25">
        <v>10</v>
      </c>
      <c r="D87" s="25">
        <v>10</v>
      </c>
      <c r="E87" s="25">
        <v>80</v>
      </c>
      <c r="F87" s="25">
        <v>0</v>
      </c>
    </row>
    <row r="88" spans="1:6">
      <c r="A88" s="23" t="s">
        <v>152</v>
      </c>
      <c r="B88" s="24">
        <v>39</v>
      </c>
      <c r="C88" s="25">
        <v>53.846153999999999</v>
      </c>
      <c r="D88" s="25">
        <v>0</v>
      </c>
      <c r="E88" s="25">
        <v>35.897435999999999</v>
      </c>
      <c r="F88" s="25">
        <v>10.256410000000001</v>
      </c>
    </row>
    <row r="89" spans="1:6">
      <c r="A89" s="23" t="s">
        <v>128</v>
      </c>
      <c r="B89" s="24">
        <v>24</v>
      </c>
      <c r="C89" s="25">
        <v>70.833332999999996</v>
      </c>
      <c r="D89" s="25">
        <v>4.1666670000000003</v>
      </c>
      <c r="E89" s="25">
        <v>16.666667</v>
      </c>
      <c r="F89" s="25">
        <v>8.3333329999999997</v>
      </c>
    </row>
    <row r="90" spans="1:6">
      <c r="A90" s="8" t="s">
        <v>194</v>
      </c>
      <c r="B90" s="8"/>
      <c r="C90" s="8"/>
      <c r="D90" s="8"/>
      <c r="E90" s="8"/>
      <c r="F90" s="8"/>
    </row>
    <row r="91" spans="1:6">
      <c r="A91" s="23" t="s">
        <v>195</v>
      </c>
      <c r="B91" s="24">
        <v>1341</v>
      </c>
      <c r="C91" s="25">
        <v>79.716628999999998</v>
      </c>
      <c r="D91" s="25">
        <v>13.422819</v>
      </c>
      <c r="E91" s="25">
        <v>4.6234149999999996</v>
      </c>
      <c r="F91" s="25">
        <v>2.237136</v>
      </c>
    </row>
    <row r="92" spans="1:6">
      <c r="A92" s="23" t="s">
        <v>196</v>
      </c>
      <c r="B92" s="24">
        <v>523</v>
      </c>
      <c r="C92" s="25">
        <v>82.982792000000003</v>
      </c>
      <c r="D92" s="25">
        <v>12.045889000000001</v>
      </c>
      <c r="E92" s="25">
        <v>3.0592730000000001</v>
      </c>
      <c r="F92" s="25">
        <v>1.9120459999999999</v>
      </c>
    </row>
    <row r="93" spans="1:6">
      <c r="A93" s="23" t="s">
        <v>197</v>
      </c>
      <c r="B93" s="24">
        <v>116</v>
      </c>
      <c r="C93" s="25">
        <v>81.034482999999994</v>
      </c>
      <c r="D93" s="25">
        <v>12.931034</v>
      </c>
      <c r="E93" s="25">
        <v>2.5862069999999999</v>
      </c>
      <c r="F93" s="25">
        <v>3.4482759999999999</v>
      </c>
    </row>
    <row r="94" spans="1:6">
      <c r="A94" s="23" t="s">
        <v>198</v>
      </c>
      <c r="B94" s="24">
        <v>25</v>
      </c>
      <c r="C94" s="25">
        <v>52</v>
      </c>
      <c r="D94" s="25">
        <v>28</v>
      </c>
      <c r="E94" s="25">
        <v>16</v>
      </c>
      <c r="F94" s="25">
        <v>4</v>
      </c>
    </row>
    <row r="95" spans="1:6">
      <c r="A95" s="23" t="s">
        <v>199</v>
      </c>
      <c r="B95" s="24">
        <v>68</v>
      </c>
      <c r="C95" s="25">
        <v>85.294117999999997</v>
      </c>
      <c r="D95" s="25">
        <v>11.764706</v>
      </c>
      <c r="E95" s="25">
        <v>2.941176</v>
      </c>
      <c r="F95" s="25">
        <v>0</v>
      </c>
    </row>
    <row r="96" spans="1:6">
      <c r="A96" s="23" t="s">
        <v>200</v>
      </c>
      <c r="B96" s="24">
        <v>1248</v>
      </c>
      <c r="C96" s="25">
        <v>79.727564000000001</v>
      </c>
      <c r="D96" s="25">
        <v>16.185897000000001</v>
      </c>
      <c r="E96" s="25">
        <v>2.644231</v>
      </c>
      <c r="F96" s="25">
        <v>1.4423079999999999</v>
      </c>
    </row>
    <row r="97" spans="1:6">
      <c r="A97" s="23" t="s">
        <v>201</v>
      </c>
      <c r="B97" s="24">
        <v>725</v>
      </c>
      <c r="C97" s="25">
        <v>66.344828000000007</v>
      </c>
      <c r="D97" s="25">
        <v>15.034483</v>
      </c>
      <c r="E97" s="25">
        <v>16.551724</v>
      </c>
      <c r="F97" s="25">
        <v>2.0689660000000001</v>
      </c>
    </row>
    <row r="98" spans="1:6">
      <c r="A98" s="23" t="s">
        <v>202</v>
      </c>
      <c r="B98" s="24">
        <v>550</v>
      </c>
      <c r="C98" s="25">
        <v>85.636364</v>
      </c>
      <c r="D98" s="25">
        <v>9.0909089999999999</v>
      </c>
      <c r="E98" s="25">
        <v>2.7272729999999998</v>
      </c>
      <c r="F98" s="25">
        <v>2.545455</v>
      </c>
    </row>
    <row r="99" spans="1:6">
      <c r="A99" s="23" t="s">
        <v>203</v>
      </c>
      <c r="B99" s="24">
        <v>563</v>
      </c>
      <c r="C99" s="25">
        <v>87.211367999999993</v>
      </c>
      <c r="D99" s="25">
        <v>9.5914739999999998</v>
      </c>
      <c r="E99" s="25">
        <v>1.598579</v>
      </c>
      <c r="F99" s="25">
        <v>1.598579</v>
      </c>
    </row>
    <row r="100" spans="1:6">
      <c r="A100" s="23" t="s">
        <v>204</v>
      </c>
      <c r="B100" s="24">
        <v>319</v>
      </c>
      <c r="C100" s="25">
        <v>76.489028000000005</v>
      </c>
      <c r="D100" s="25">
        <v>9.0909089999999999</v>
      </c>
      <c r="E100" s="25">
        <v>10.971787000000001</v>
      </c>
      <c r="F100" s="25">
        <v>3.4482759999999999</v>
      </c>
    </row>
    <row r="101" spans="1:6">
      <c r="A101" s="23" t="s">
        <v>205</v>
      </c>
      <c r="B101" s="24">
        <v>6</v>
      </c>
      <c r="C101" s="25">
        <v>66.666667000000004</v>
      </c>
      <c r="D101" s="25">
        <v>0</v>
      </c>
      <c r="E101" s="25">
        <v>33.333333000000003</v>
      </c>
      <c r="F101" s="25">
        <v>0</v>
      </c>
    </row>
    <row r="102" spans="1:6">
      <c r="A102" s="23" t="s">
        <v>206</v>
      </c>
      <c r="B102" s="24">
        <v>42</v>
      </c>
      <c r="C102" s="25">
        <v>4.7619049999999996</v>
      </c>
      <c r="D102" s="25">
        <v>11.904762</v>
      </c>
      <c r="E102" s="25">
        <v>80.952381000000003</v>
      </c>
      <c r="F102" s="25">
        <v>2.3809520000000002</v>
      </c>
    </row>
    <row r="103" spans="1:6">
      <c r="A103" s="23" t="s">
        <v>152</v>
      </c>
      <c r="B103" s="24">
        <v>39</v>
      </c>
      <c r="C103" s="25">
        <v>30.769231000000001</v>
      </c>
      <c r="D103" s="25">
        <v>12.820513</v>
      </c>
      <c r="E103" s="25">
        <v>51.282051000000003</v>
      </c>
      <c r="F103" s="25">
        <v>5.1282050000000003</v>
      </c>
    </row>
    <row r="104" spans="1:6">
      <c r="A104" s="23" t="s">
        <v>128</v>
      </c>
      <c r="B104" s="24">
        <v>193</v>
      </c>
      <c r="C104" s="25">
        <v>67.875647999999998</v>
      </c>
      <c r="D104" s="25">
        <v>18.134715</v>
      </c>
      <c r="E104" s="25">
        <v>8.8082899999999995</v>
      </c>
      <c r="F104" s="25">
        <v>5.1813469999999997</v>
      </c>
    </row>
    <row r="105" spans="1:6">
      <c r="A105" s="8" t="s">
        <v>207</v>
      </c>
      <c r="B105" s="8"/>
      <c r="C105" s="8"/>
      <c r="D105" s="8"/>
      <c r="E105" s="8"/>
      <c r="F105" s="8"/>
    </row>
    <row r="106" spans="1:6">
      <c r="A106" s="23" t="s">
        <v>208</v>
      </c>
      <c r="B106" s="24">
        <v>1480</v>
      </c>
      <c r="C106" s="25">
        <v>73.310811000000001</v>
      </c>
      <c r="D106" s="25">
        <v>12.77027</v>
      </c>
      <c r="E106" s="25">
        <v>12.22973</v>
      </c>
      <c r="F106" s="25">
        <v>1.6891890000000001</v>
      </c>
    </row>
    <row r="107" spans="1:6">
      <c r="A107" s="23" t="s">
        <v>209</v>
      </c>
      <c r="B107" s="24">
        <v>1280</v>
      </c>
      <c r="C107" s="25">
        <v>74.296875</v>
      </c>
      <c r="D107" s="25">
        <v>13.125</v>
      </c>
      <c r="E107" s="25">
        <v>10.546875</v>
      </c>
      <c r="F107" s="25">
        <v>2.03125</v>
      </c>
    </row>
    <row r="108" spans="1:6">
      <c r="A108" s="23" t="s">
        <v>210</v>
      </c>
      <c r="B108" s="24">
        <v>1167</v>
      </c>
      <c r="C108" s="25">
        <v>73.950299999999999</v>
      </c>
      <c r="D108" s="25">
        <v>14.395887</v>
      </c>
      <c r="E108" s="25">
        <v>9.5115680000000005</v>
      </c>
      <c r="F108" s="25">
        <v>2.142245</v>
      </c>
    </row>
    <row r="109" spans="1:6">
      <c r="A109" s="23" t="s">
        <v>211</v>
      </c>
      <c r="B109" s="24">
        <v>715</v>
      </c>
      <c r="C109" s="25">
        <v>75.104894999999999</v>
      </c>
      <c r="D109" s="25">
        <v>13.006993</v>
      </c>
      <c r="E109" s="25">
        <v>9.5104900000000008</v>
      </c>
      <c r="F109" s="25">
        <v>2.3776220000000001</v>
      </c>
    </row>
    <row r="110" spans="1:6">
      <c r="A110" s="23" t="s">
        <v>212</v>
      </c>
      <c r="B110" s="24">
        <v>387</v>
      </c>
      <c r="C110" s="25">
        <v>77.519379999999998</v>
      </c>
      <c r="D110" s="25">
        <v>15.503876</v>
      </c>
      <c r="E110" s="25">
        <v>4.9095610000000001</v>
      </c>
      <c r="F110" s="25">
        <v>2.067183</v>
      </c>
    </row>
    <row r="111" spans="1:6">
      <c r="A111" s="23" t="s">
        <v>213</v>
      </c>
      <c r="B111" s="24">
        <v>404</v>
      </c>
      <c r="C111" s="25">
        <v>78.217821999999998</v>
      </c>
      <c r="D111" s="25">
        <v>11.386139</v>
      </c>
      <c r="E111" s="25">
        <v>7.9207919999999996</v>
      </c>
      <c r="F111" s="25">
        <v>2.4752480000000001</v>
      </c>
    </row>
    <row r="112" spans="1:6">
      <c r="A112" s="23" t="s">
        <v>214</v>
      </c>
      <c r="B112" s="24">
        <v>595</v>
      </c>
      <c r="C112" s="25">
        <v>77.142857000000006</v>
      </c>
      <c r="D112" s="25">
        <v>13.277310999999999</v>
      </c>
      <c r="E112" s="25">
        <v>8.2352939999999997</v>
      </c>
      <c r="F112" s="25">
        <v>1.344538</v>
      </c>
    </row>
    <row r="113" spans="1:6">
      <c r="A113" s="23" t="s">
        <v>215</v>
      </c>
      <c r="B113" s="24">
        <v>215</v>
      </c>
      <c r="C113" s="25">
        <v>78.604651000000004</v>
      </c>
      <c r="D113" s="25">
        <v>12.55814</v>
      </c>
      <c r="E113" s="25">
        <v>6.511628</v>
      </c>
      <c r="F113" s="25">
        <v>2.3255810000000001</v>
      </c>
    </row>
    <row r="114" spans="1:6">
      <c r="A114" s="23" t="s">
        <v>216</v>
      </c>
      <c r="B114" s="24">
        <v>248</v>
      </c>
      <c r="C114" s="25">
        <v>72.983870999999994</v>
      </c>
      <c r="D114" s="25">
        <v>14.919354999999999</v>
      </c>
      <c r="E114" s="25">
        <v>9.2741939999999996</v>
      </c>
      <c r="F114" s="25">
        <v>2.822581</v>
      </c>
    </row>
    <row r="115" spans="1:6">
      <c r="A115" s="23" t="s">
        <v>217</v>
      </c>
      <c r="B115" s="24">
        <v>255</v>
      </c>
      <c r="C115" s="25">
        <v>79.215686000000005</v>
      </c>
      <c r="D115" s="25">
        <v>14.117647</v>
      </c>
      <c r="E115" s="25">
        <v>5.8823530000000002</v>
      </c>
      <c r="F115" s="25">
        <v>0.78431399999999996</v>
      </c>
    </row>
    <row r="116" spans="1:6">
      <c r="A116" s="23" t="s">
        <v>218</v>
      </c>
      <c r="B116" s="24">
        <v>291</v>
      </c>
      <c r="C116" s="25">
        <v>84.192440000000005</v>
      </c>
      <c r="D116" s="25">
        <v>12.371134</v>
      </c>
      <c r="E116" s="25">
        <v>1.3745700000000001</v>
      </c>
      <c r="F116" s="25">
        <v>2.0618560000000001</v>
      </c>
    </row>
    <row r="117" spans="1:6">
      <c r="A117" s="23" t="s">
        <v>219</v>
      </c>
      <c r="B117" s="24">
        <v>338</v>
      </c>
      <c r="C117" s="25">
        <v>80.473372999999995</v>
      </c>
      <c r="D117" s="25">
        <v>15.088756999999999</v>
      </c>
      <c r="E117" s="25">
        <v>3.8461539999999999</v>
      </c>
      <c r="F117" s="25">
        <v>0.59171600000000002</v>
      </c>
    </row>
    <row r="118" spans="1:6">
      <c r="A118" s="23" t="s">
        <v>220</v>
      </c>
      <c r="B118" s="24">
        <v>812</v>
      </c>
      <c r="C118" s="25">
        <v>78.940887000000004</v>
      </c>
      <c r="D118" s="25">
        <v>13.300492999999999</v>
      </c>
      <c r="E118" s="25">
        <v>6.2807880000000003</v>
      </c>
      <c r="F118" s="25">
        <v>1.477833</v>
      </c>
    </row>
    <row r="119" spans="1:6">
      <c r="A119" s="23" t="s">
        <v>221</v>
      </c>
      <c r="B119" s="24">
        <v>816</v>
      </c>
      <c r="C119" s="25">
        <v>78.921569000000005</v>
      </c>
      <c r="D119" s="25">
        <v>12.5</v>
      </c>
      <c r="E119" s="25">
        <v>6.9852939999999997</v>
      </c>
      <c r="F119" s="25">
        <v>1.593137</v>
      </c>
    </row>
    <row r="120" spans="1:6">
      <c r="A120" s="23" t="s">
        <v>152</v>
      </c>
      <c r="B120" s="24">
        <v>69</v>
      </c>
      <c r="C120" s="25">
        <v>73.913043000000002</v>
      </c>
      <c r="D120" s="25">
        <v>11.594203</v>
      </c>
      <c r="E120" s="25">
        <v>13.043478</v>
      </c>
      <c r="F120" s="25">
        <v>1.4492750000000001</v>
      </c>
    </row>
    <row r="121" spans="1:6">
      <c r="A121" s="23" t="s">
        <v>222</v>
      </c>
      <c r="B121" s="24">
        <v>246</v>
      </c>
      <c r="C121" s="25">
        <v>70.325203000000002</v>
      </c>
      <c r="D121" s="25">
        <v>17.073170999999999</v>
      </c>
      <c r="E121" s="25">
        <v>10.162602</v>
      </c>
      <c r="F121" s="25">
        <v>2.4390239999999999</v>
      </c>
    </row>
    <row r="122" spans="1:6">
      <c r="A122" s="26" t="s">
        <v>128</v>
      </c>
      <c r="B122" s="27">
        <v>47</v>
      </c>
      <c r="C122" s="29">
        <v>74.468085000000002</v>
      </c>
      <c r="D122" s="29">
        <v>12.765957</v>
      </c>
      <c r="E122" s="29">
        <v>6.3829789999999997</v>
      </c>
      <c r="F122" s="29">
        <v>6.3829789999999997</v>
      </c>
    </row>
  </sheetData>
  <phoneticPr fontId="2"/>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02CE8-510B-4FAF-943E-04F651D9FE7B}">
  <sheetPr codeName="Sheet69"/>
  <dimension ref="A1:F122"/>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HYPERLINK("#'目次'!B24","[18]")</f>
        <v>[18]</v>
      </c>
      <c r="B2" s="28" t="s">
        <v>565</v>
      </c>
    </row>
    <row r="3" spans="1:6">
      <c r="A3" s="6" t="s">
        <v>114</v>
      </c>
      <c r="B3" s="7" t="s">
        <v>314</v>
      </c>
    </row>
    <row r="4" spans="1:6">
      <c r="A4" s="6" t="s">
        <v>114</v>
      </c>
      <c r="B4" s="7" t="s">
        <v>324</v>
      </c>
    </row>
    <row r="5" spans="1:6" s="21" customFormat="1" ht="24">
      <c r="A5" s="19" t="s">
        <v>114</v>
      </c>
      <c r="B5" s="20" t="s">
        <v>118</v>
      </c>
      <c r="C5" s="20" t="s">
        <v>287</v>
      </c>
      <c r="D5" s="20" t="s">
        <v>316</v>
      </c>
      <c r="E5" s="20" t="s">
        <v>317</v>
      </c>
      <c r="F5" s="20" t="s">
        <v>128</v>
      </c>
    </row>
    <row r="6" spans="1:6">
      <c r="A6" s="22" t="s">
        <v>121</v>
      </c>
      <c r="B6" s="9">
        <v>2677</v>
      </c>
      <c r="C6" s="14">
        <v>75.868510000000001</v>
      </c>
      <c r="D6" s="14">
        <v>13.447889</v>
      </c>
      <c r="E6" s="14">
        <v>8.890549</v>
      </c>
      <c r="F6" s="14">
        <v>1.7930520000000001</v>
      </c>
    </row>
    <row r="7" spans="1:6">
      <c r="A7" s="8" t="s">
        <v>122</v>
      </c>
      <c r="B7" s="8"/>
      <c r="C7" s="8"/>
      <c r="D7" s="8"/>
      <c r="E7" s="8"/>
      <c r="F7" s="8"/>
    </row>
    <row r="8" spans="1:6">
      <c r="A8" s="23" t="s">
        <v>123</v>
      </c>
      <c r="B8" s="24">
        <v>380</v>
      </c>
      <c r="C8" s="25">
        <v>85.526315999999994</v>
      </c>
      <c r="D8" s="25">
        <v>11.842105</v>
      </c>
      <c r="E8" s="25">
        <v>2.1052629999999999</v>
      </c>
      <c r="F8" s="25">
        <v>0.52631600000000001</v>
      </c>
    </row>
    <row r="9" spans="1:6">
      <c r="A9" s="23" t="s">
        <v>124</v>
      </c>
      <c r="B9" s="24">
        <v>489</v>
      </c>
      <c r="C9" s="25">
        <v>83.435582999999994</v>
      </c>
      <c r="D9" s="25">
        <v>12.065440000000001</v>
      </c>
      <c r="E9" s="25">
        <v>3.885481</v>
      </c>
      <c r="F9" s="25">
        <v>0.61349699999999996</v>
      </c>
    </row>
    <row r="10" spans="1:6">
      <c r="A10" s="23" t="s">
        <v>125</v>
      </c>
      <c r="B10" s="24">
        <v>1114</v>
      </c>
      <c r="C10" s="25">
        <v>78.725313999999997</v>
      </c>
      <c r="D10" s="25">
        <v>14.991023</v>
      </c>
      <c r="E10" s="25">
        <v>5.9245960000000002</v>
      </c>
      <c r="F10" s="25">
        <v>0.359066</v>
      </c>
    </row>
    <row r="11" spans="1:6">
      <c r="A11" s="23" t="s">
        <v>126</v>
      </c>
      <c r="B11" s="24">
        <v>521</v>
      </c>
      <c r="C11" s="25">
        <v>68.905950000000004</v>
      </c>
      <c r="D11" s="25">
        <v>13.627639</v>
      </c>
      <c r="E11" s="25">
        <v>15.738963999999999</v>
      </c>
      <c r="F11" s="25">
        <v>1.727447</v>
      </c>
    </row>
    <row r="12" spans="1:6">
      <c r="A12" s="23" t="s">
        <v>127</v>
      </c>
      <c r="B12" s="24">
        <v>129</v>
      </c>
      <c r="C12" s="25">
        <v>41.860464999999998</v>
      </c>
      <c r="D12" s="25">
        <v>10.852713</v>
      </c>
      <c r="E12" s="25">
        <v>47.286822000000001</v>
      </c>
      <c r="F12" s="25">
        <v>0</v>
      </c>
    </row>
    <row r="13" spans="1:6">
      <c r="A13" s="23" t="s">
        <v>128</v>
      </c>
      <c r="B13" s="24">
        <v>44</v>
      </c>
      <c r="C13" s="25">
        <v>18.181818</v>
      </c>
      <c r="D13" s="25">
        <v>9.0909089999999999</v>
      </c>
      <c r="E13" s="25">
        <v>4.5454549999999996</v>
      </c>
      <c r="F13" s="25">
        <v>68.181818000000007</v>
      </c>
    </row>
    <row r="14" spans="1:6">
      <c r="A14" s="8" t="s">
        <v>129</v>
      </c>
      <c r="B14" s="8"/>
      <c r="C14" s="8"/>
      <c r="D14" s="8"/>
      <c r="E14" s="8"/>
      <c r="F14" s="8"/>
    </row>
    <row r="15" spans="1:6">
      <c r="A15" s="23" t="s">
        <v>130</v>
      </c>
      <c r="B15" s="24">
        <v>799</v>
      </c>
      <c r="C15" s="25">
        <v>85.106382999999994</v>
      </c>
      <c r="D15" s="25">
        <v>11.26408</v>
      </c>
      <c r="E15" s="25">
        <v>3.2540680000000002</v>
      </c>
      <c r="F15" s="25">
        <v>0.375469</v>
      </c>
    </row>
    <row r="16" spans="1:6">
      <c r="A16" s="23" t="s">
        <v>131</v>
      </c>
      <c r="B16" s="24">
        <v>1245</v>
      </c>
      <c r="C16" s="25">
        <v>78.072288999999998</v>
      </c>
      <c r="D16" s="25">
        <v>14.538152999999999</v>
      </c>
      <c r="E16" s="25">
        <v>6.6666670000000003</v>
      </c>
      <c r="F16" s="25">
        <v>0.72289199999999998</v>
      </c>
    </row>
    <row r="17" spans="1:6">
      <c r="A17" s="23" t="s">
        <v>132</v>
      </c>
      <c r="B17" s="24">
        <v>504</v>
      </c>
      <c r="C17" s="25">
        <v>65.873016000000007</v>
      </c>
      <c r="D17" s="25">
        <v>15.873016</v>
      </c>
      <c r="E17" s="25">
        <v>17.460317</v>
      </c>
      <c r="F17" s="25">
        <v>0.793651</v>
      </c>
    </row>
    <row r="18" spans="1:6">
      <c r="A18" s="23" t="s">
        <v>133</v>
      </c>
      <c r="B18" s="24">
        <v>82</v>
      </c>
      <c r="C18" s="25">
        <v>50</v>
      </c>
      <c r="D18" s="25">
        <v>7.3170729999999997</v>
      </c>
      <c r="E18" s="25">
        <v>42.682926999999999</v>
      </c>
      <c r="F18" s="25">
        <v>0</v>
      </c>
    </row>
    <row r="19" spans="1:6">
      <c r="A19" s="23" t="s">
        <v>128</v>
      </c>
      <c r="B19" s="24">
        <v>47</v>
      </c>
      <c r="C19" s="25">
        <v>12.765957</v>
      </c>
      <c r="D19" s="25">
        <v>6.3829789999999997</v>
      </c>
      <c r="E19" s="25">
        <v>12.765957</v>
      </c>
      <c r="F19" s="25">
        <v>68.085105999999996</v>
      </c>
    </row>
    <row r="20" spans="1:6">
      <c r="A20" s="8" t="s">
        <v>134</v>
      </c>
      <c r="B20" s="8"/>
      <c r="C20" s="8"/>
      <c r="D20" s="8"/>
      <c r="E20" s="8"/>
      <c r="F20" s="8"/>
    </row>
    <row r="21" spans="1:6">
      <c r="A21" s="23" t="s">
        <v>135</v>
      </c>
      <c r="B21" s="24">
        <v>128</v>
      </c>
      <c r="C21" s="25">
        <v>71.09375</v>
      </c>
      <c r="D21" s="25">
        <v>13.28125</v>
      </c>
      <c r="E21" s="25">
        <v>15.625</v>
      </c>
      <c r="F21" s="25">
        <v>0</v>
      </c>
    </row>
    <row r="22" spans="1:6">
      <c r="A22" s="23" t="s">
        <v>136</v>
      </c>
      <c r="B22" s="24">
        <v>138</v>
      </c>
      <c r="C22" s="25">
        <v>74.637681000000001</v>
      </c>
      <c r="D22" s="25">
        <v>13.043478</v>
      </c>
      <c r="E22" s="25">
        <v>10.869565</v>
      </c>
      <c r="F22" s="25">
        <v>1.4492750000000001</v>
      </c>
    </row>
    <row r="23" spans="1:6">
      <c r="A23" s="23" t="s">
        <v>137</v>
      </c>
      <c r="B23" s="24">
        <v>119</v>
      </c>
      <c r="C23" s="25">
        <v>85.714286000000001</v>
      </c>
      <c r="D23" s="25">
        <v>6.7226889999999999</v>
      </c>
      <c r="E23" s="25">
        <v>6.7226889999999999</v>
      </c>
      <c r="F23" s="25">
        <v>0.84033599999999997</v>
      </c>
    </row>
    <row r="24" spans="1:6">
      <c r="A24" s="23" t="s">
        <v>138</v>
      </c>
      <c r="B24" s="24">
        <v>142</v>
      </c>
      <c r="C24" s="25">
        <v>80.281689999999998</v>
      </c>
      <c r="D24" s="25">
        <v>11.267606000000001</v>
      </c>
      <c r="E24" s="25">
        <v>7.0422539999999998</v>
      </c>
      <c r="F24" s="25">
        <v>1.4084509999999999</v>
      </c>
    </row>
    <row r="25" spans="1:6">
      <c r="A25" s="23" t="s">
        <v>139</v>
      </c>
      <c r="B25" s="24">
        <v>170</v>
      </c>
      <c r="C25" s="25">
        <v>77.058824000000001</v>
      </c>
      <c r="D25" s="25">
        <v>17.058824000000001</v>
      </c>
      <c r="E25" s="25">
        <v>5.8823530000000002</v>
      </c>
      <c r="F25" s="25">
        <v>0</v>
      </c>
    </row>
    <row r="26" spans="1:6">
      <c r="A26" s="23" t="s">
        <v>140</v>
      </c>
      <c r="B26" s="24">
        <v>192</v>
      </c>
      <c r="C26" s="25">
        <v>78.645832999999996</v>
      </c>
      <c r="D26" s="25">
        <v>16.666667</v>
      </c>
      <c r="E26" s="25">
        <v>4.1666670000000003</v>
      </c>
      <c r="F26" s="25">
        <v>0.52083299999999999</v>
      </c>
    </row>
    <row r="27" spans="1:6">
      <c r="A27" s="23" t="s">
        <v>141</v>
      </c>
      <c r="B27" s="24">
        <v>1405</v>
      </c>
      <c r="C27" s="25">
        <v>77.437721999999994</v>
      </c>
      <c r="D27" s="25">
        <v>12.740214</v>
      </c>
      <c r="E27" s="25">
        <v>9.1103199999999998</v>
      </c>
      <c r="F27" s="25">
        <v>0.71174400000000004</v>
      </c>
    </row>
    <row r="28" spans="1:6">
      <c r="A28" s="23" t="s">
        <v>142</v>
      </c>
      <c r="B28" s="24">
        <v>343</v>
      </c>
      <c r="C28" s="25">
        <v>70.845481000000007</v>
      </c>
      <c r="D28" s="25">
        <v>17.784257</v>
      </c>
      <c r="E28" s="25">
        <v>11.078716999999999</v>
      </c>
      <c r="F28" s="25">
        <v>0.291545</v>
      </c>
    </row>
    <row r="29" spans="1:6">
      <c r="A29" s="23" t="s">
        <v>128</v>
      </c>
      <c r="B29" s="24">
        <v>40</v>
      </c>
      <c r="C29" s="25">
        <v>20</v>
      </c>
      <c r="D29" s="25">
        <v>0</v>
      </c>
      <c r="E29" s="25">
        <v>2.5</v>
      </c>
      <c r="F29" s="25">
        <v>77.5</v>
      </c>
    </row>
    <row r="30" spans="1:6">
      <c r="A30" s="8" t="s">
        <v>143</v>
      </c>
      <c r="B30" s="8"/>
      <c r="C30" s="8"/>
      <c r="D30" s="8"/>
      <c r="E30" s="8"/>
      <c r="F30" s="8"/>
    </row>
    <row r="31" spans="1:6">
      <c r="A31" s="23" t="s">
        <v>144</v>
      </c>
      <c r="B31" s="24">
        <v>429</v>
      </c>
      <c r="C31" s="25">
        <v>86.013986000000003</v>
      </c>
      <c r="D31" s="25">
        <v>8.8578089999999996</v>
      </c>
      <c r="E31" s="25">
        <v>4.4289040000000002</v>
      </c>
      <c r="F31" s="25">
        <v>0.69930099999999995</v>
      </c>
    </row>
    <row r="32" spans="1:6">
      <c r="A32" s="23" t="s">
        <v>145</v>
      </c>
      <c r="B32" s="24">
        <v>319</v>
      </c>
      <c r="C32" s="25">
        <v>83.385580000000004</v>
      </c>
      <c r="D32" s="25">
        <v>13.793103</v>
      </c>
      <c r="E32" s="25">
        <v>2.1943570000000001</v>
      </c>
      <c r="F32" s="25">
        <v>0.62695900000000004</v>
      </c>
    </row>
    <row r="33" spans="1:6">
      <c r="A33" s="23" t="s">
        <v>146</v>
      </c>
      <c r="B33" s="24">
        <v>504</v>
      </c>
      <c r="C33" s="25">
        <v>82.142857000000006</v>
      </c>
      <c r="D33" s="25">
        <v>13.492063</v>
      </c>
      <c r="E33" s="25">
        <v>3.769841</v>
      </c>
      <c r="F33" s="25">
        <v>0.59523800000000004</v>
      </c>
    </row>
    <row r="34" spans="1:6">
      <c r="A34" s="23" t="s">
        <v>147</v>
      </c>
      <c r="B34" s="24">
        <v>143</v>
      </c>
      <c r="C34" s="25">
        <v>80.419579999999996</v>
      </c>
      <c r="D34" s="25">
        <v>11.188810999999999</v>
      </c>
      <c r="E34" s="25">
        <v>6.2937060000000002</v>
      </c>
      <c r="F34" s="25">
        <v>2.0979019999999999</v>
      </c>
    </row>
    <row r="35" spans="1:6">
      <c r="A35" s="23" t="s">
        <v>148</v>
      </c>
      <c r="B35" s="24">
        <v>168</v>
      </c>
      <c r="C35" s="25">
        <v>79.761904999999999</v>
      </c>
      <c r="D35" s="25">
        <v>13.095238</v>
      </c>
      <c r="E35" s="25">
        <v>5.3571429999999998</v>
      </c>
      <c r="F35" s="25">
        <v>1.785714</v>
      </c>
    </row>
    <row r="36" spans="1:6">
      <c r="A36" s="23" t="s">
        <v>149</v>
      </c>
      <c r="B36" s="24">
        <v>1270</v>
      </c>
      <c r="C36" s="25">
        <v>80.708661000000006</v>
      </c>
      <c r="D36" s="25">
        <v>13.070866000000001</v>
      </c>
      <c r="E36" s="25">
        <v>5.3543310000000002</v>
      </c>
      <c r="F36" s="25">
        <v>0.86614199999999997</v>
      </c>
    </row>
    <row r="37" spans="1:6">
      <c r="A37" s="23" t="s">
        <v>150</v>
      </c>
      <c r="B37" s="24">
        <v>1642</v>
      </c>
      <c r="C37" s="25">
        <v>82.338611</v>
      </c>
      <c r="D37" s="25">
        <v>12.302071</v>
      </c>
      <c r="E37" s="25">
        <v>4.6894030000000004</v>
      </c>
      <c r="F37" s="25">
        <v>0.66991500000000004</v>
      </c>
    </row>
    <row r="38" spans="1:6">
      <c r="A38" s="23" t="s">
        <v>151</v>
      </c>
      <c r="B38" s="24">
        <v>2266</v>
      </c>
      <c r="C38" s="25">
        <v>78.729038000000003</v>
      </c>
      <c r="D38" s="25">
        <v>13.724625</v>
      </c>
      <c r="E38" s="25">
        <v>7.0167700000000002</v>
      </c>
      <c r="F38" s="25">
        <v>0.52956800000000004</v>
      </c>
    </row>
    <row r="39" spans="1:6">
      <c r="A39" s="23" t="s">
        <v>152</v>
      </c>
      <c r="B39" s="24">
        <v>121</v>
      </c>
      <c r="C39" s="25">
        <v>45.454545000000003</v>
      </c>
      <c r="D39" s="25">
        <v>16.528925999999998</v>
      </c>
      <c r="E39" s="25">
        <v>36.363636</v>
      </c>
      <c r="F39" s="25">
        <v>1.6528929999999999</v>
      </c>
    </row>
    <row r="40" spans="1:6">
      <c r="A40" s="23" t="s">
        <v>128</v>
      </c>
      <c r="B40" s="24">
        <v>46</v>
      </c>
      <c r="C40" s="25">
        <v>8.6956520000000008</v>
      </c>
      <c r="D40" s="25">
        <v>2.1739130000000002</v>
      </c>
      <c r="E40" s="25">
        <v>23.913042999999998</v>
      </c>
      <c r="F40" s="25">
        <v>65.217391000000006</v>
      </c>
    </row>
    <row r="41" spans="1:6">
      <c r="A41" s="8" t="s">
        <v>153</v>
      </c>
      <c r="B41" s="8"/>
      <c r="C41" s="8"/>
      <c r="D41" s="8"/>
      <c r="E41" s="8"/>
      <c r="F41" s="8"/>
    </row>
    <row r="42" spans="1:6">
      <c r="A42" s="23" t="s">
        <v>154</v>
      </c>
      <c r="B42" s="24">
        <v>1344</v>
      </c>
      <c r="C42" s="25">
        <v>79.613095000000001</v>
      </c>
      <c r="D42" s="25">
        <v>13.690476</v>
      </c>
      <c r="E42" s="25">
        <v>6.1755950000000004</v>
      </c>
      <c r="F42" s="25">
        <v>0.52083299999999999</v>
      </c>
    </row>
    <row r="43" spans="1:6">
      <c r="A43" s="23" t="s">
        <v>155</v>
      </c>
      <c r="B43" s="24">
        <v>1107</v>
      </c>
      <c r="C43" s="25">
        <v>73.170732000000001</v>
      </c>
      <c r="D43" s="25">
        <v>14.995483</v>
      </c>
      <c r="E43" s="25">
        <v>11.562782</v>
      </c>
      <c r="F43" s="25">
        <v>0.27100299999999999</v>
      </c>
    </row>
    <row r="44" spans="1:6">
      <c r="A44" s="23" t="s">
        <v>156</v>
      </c>
      <c r="B44" s="24">
        <v>1006</v>
      </c>
      <c r="C44" s="25">
        <v>75.149105000000006</v>
      </c>
      <c r="D44" s="25">
        <v>12.524851</v>
      </c>
      <c r="E44" s="25">
        <v>12.027832999999999</v>
      </c>
      <c r="F44" s="25">
        <v>0.298211</v>
      </c>
    </row>
    <row r="45" spans="1:6">
      <c r="A45" s="23" t="s">
        <v>157</v>
      </c>
      <c r="B45" s="24">
        <v>541</v>
      </c>
      <c r="C45" s="25">
        <v>74.306838999999997</v>
      </c>
      <c r="D45" s="25">
        <v>12.199630000000001</v>
      </c>
      <c r="E45" s="25">
        <v>13.123844999999999</v>
      </c>
      <c r="F45" s="25">
        <v>0.36968600000000001</v>
      </c>
    </row>
    <row r="46" spans="1:6">
      <c r="A46" s="23" t="s">
        <v>158</v>
      </c>
      <c r="B46" s="24">
        <v>1510</v>
      </c>
      <c r="C46" s="25">
        <v>77.218542999999997</v>
      </c>
      <c r="D46" s="25">
        <v>13.046358</v>
      </c>
      <c r="E46" s="25">
        <v>9.1390729999999998</v>
      </c>
      <c r="F46" s="25">
        <v>0.59602599999999994</v>
      </c>
    </row>
    <row r="47" spans="1:6">
      <c r="A47" s="23" t="s">
        <v>159</v>
      </c>
      <c r="B47" s="24">
        <v>1011</v>
      </c>
      <c r="C47" s="25">
        <v>79.030663000000004</v>
      </c>
      <c r="D47" s="25">
        <v>13.353116</v>
      </c>
      <c r="E47" s="25">
        <v>7.220574</v>
      </c>
      <c r="F47" s="25">
        <v>0.395648</v>
      </c>
    </row>
    <row r="48" spans="1:6">
      <c r="A48" s="23" t="s">
        <v>160</v>
      </c>
      <c r="B48" s="24">
        <v>1234</v>
      </c>
      <c r="C48" s="25">
        <v>81.037277000000003</v>
      </c>
      <c r="D48" s="25">
        <v>13.047002000000001</v>
      </c>
      <c r="E48" s="25">
        <v>5.6726089999999996</v>
      </c>
      <c r="F48" s="25">
        <v>0.24311199999999999</v>
      </c>
    </row>
    <row r="49" spans="1:6">
      <c r="A49" s="23" t="s">
        <v>161</v>
      </c>
      <c r="B49" s="24">
        <v>443</v>
      </c>
      <c r="C49" s="25">
        <v>81.264107999999993</v>
      </c>
      <c r="D49" s="25">
        <v>12.41535</v>
      </c>
      <c r="E49" s="25">
        <v>6.0948079999999996</v>
      </c>
      <c r="F49" s="25">
        <v>0.22573399999999999</v>
      </c>
    </row>
    <row r="50" spans="1:6">
      <c r="A50" s="23" t="s">
        <v>162</v>
      </c>
      <c r="B50" s="24">
        <v>1237</v>
      </c>
      <c r="C50" s="25">
        <v>80.194018</v>
      </c>
      <c r="D50" s="25">
        <v>13.823767</v>
      </c>
      <c r="E50" s="25">
        <v>5.7396929999999999</v>
      </c>
      <c r="F50" s="25">
        <v>0.24252199999999999</v>
      </c>
    </row>
    <row r="51" spans="1:6">
      <c r="A51" s="23" t="s">
        <v>152</v>
      </c>
      <c r="B51" s="24">
        <v>81</v>
      </c>
      <c r="C51" s="25">
        <v>69.135801999999998</v>
      </c>
      <c r="D51" s="25">
        <v>18.518519000000001</v>
      </c>
      <c r="E51" s="25">
        <v>8.6419750000000004</v>
      </c>
      <c r="F51" s="25">
        <v>3.7037040000000001</v>
      </c>
    </row>
    <row r="52" spans="1:6">
      <c r="A52" s="23" t="s">
        <v>163</v>
      </c>
      <c r="B52" s="24">
        <v>67</v>
      </c>
      <c r="C52" s="25">
        <v>83.582089999999994</v>
      </c>
      <c r="D52" s="25">
        <v>8.9552239999999994</v>
      </c>
      <c r="E52" s="25">
        <v>7.4626869999999998</v>
      </c>
      <c r="F52" s="25">
        <v>0</v>
      </c>
    </row>
    <row r="53" spans="1:6">
      <c r="A53" s="23" t="s">
        <v>128</v>
      </c>
      <c r="B53" s="24">
        <v>52</v>
      </c>
      <c r="C53" s="25">
        <v>38.461537999999997</v>
      </c>
      <c r="D53" s="25">
        <v>0</v>
      </c>
      <c r="E53" s="25">
        <v>5.7692310000000004</v>
      </c>
      <c r="F53" s="25">
        <v>55.769230999999998</v>
      </c>
    </row>
    <row r="54" spans="1:6">
      <c r="A54" s="8" t="s">
        <v>164</v>
      </c>
      <c r="B54" s="8"/>
      <c r="C54" s="8"/>
      <c r="D54" s="8"/>
      <c r="E54" s="8"/>
      <c r="F54" s="8"/>
    </row>
    <row r="55" spans="1:6">
      <c r="A55" s="23" t="s">
        <v>165</v>
      </c>
      <c r="B55" s="24">
        <v>209</v>
      </c>
      <c r="C55" s="25">
        <v>86.602870999999993</v>
      </c>
      <c r="D55" s="25">
        <v>10.047847000000001</v>
      </c>
      <c r="E55" s="25">
        <v>3.3492820000000001</v>
      </c>
      <c r="F55" s="25">
        <v>0</v>
      </c>
    </row>
    <row r="56" spans="1:6">
      <c r="A56" s="23" t="s">
        <v>166</v>
      </c>
      <c r="B56" s="24">
        <v>1043</v>
      </c>
      <c r="C56" s="25">
        <v>81.591562999999994</v>
      </c>
      <c r="D56" s="25">
        <v>11.98466</v>
      </c>
      <c r="E56" s="25">
        <v>4.410355</v>
      </c>
      <c r="F56" s="25">
        <v>2.013423</v>
      </c>
    </row>
    <row r="57" spans="1:6">
      <c r="A57" s="23" t="s">
        <v>167</v>
      </c>
      <c r="B57" s="24">
        <v>963</v>
      </c>
      <c r="C57" s="25">
        <v>74.766355000000004</v>
      </c>
      <c r="D57" s="25">
        <v>14.849429000000001</v>
      </c>
      <c r="E57" s="25">
        <v>8.5150570000000005</v>
      </c>
      <c r="F57" s="25">
        <v>1.869159</v>
      </c>
    </row>
    <row r="58" spans="1:6">
      <c r="A58" s="23" t="s">
        <v>168</v>
      </c>
      <c r="B58" s="24">
        <v>338</v>
      </c>
      <c r="C58" s="25">
        <v>59.467455999999999</v>
      </c>
      <c r="D58" s="25">
        <v>18.047336999999999</v>
      </c>
      <c r="E58" s="25">
        <v>20.414200999999998</v>
      </c>
      <c r="F58" s="25">
        <v>2.0710060000000001</v>
      </c>
    </row>
    <row r="59" spans="1:6">
      <c r="A59" s="23" t="s">
        <v>169</v>
      </c>
      <c r="B59" s="24">
        <v>94</v>
      </c>
      <c r="C59" s="25">
        <v>58.510638</v>
      </c>
      <c r="D59" s="25">
        <v>6.3829789999999997</v>
      </c>
      <c r="E59" s="25">
        <v>34.042552999999998</v>
      </c>
      <c r="F59" s="25">
        <v>1.0638300000000001</v>
      </c>
    </row>
    <row r="60" spans="1:6">
      <c r="A60" s="23" t="s">
        <v>128</v>
      </c>
      <c r="B60" s="24">
        <v>30</v>
      </c>
      <c r="C60" s="25">
        <v>76.666667000000004</v>
      </c>
      <c r="D60" s="25">
        <v>13.333333</v>
      </c>
      <c r="E60" s="25">
        <v>6.6666670000000003</v>
      </c>
      <c r="F60" s="25">
        <v>3.3333330000000001</v>
      </c>
    </row>
    <row r="61" spans="1:6">
      <c r="A61" s="8" t="s">
        <v>170</v>
      </c>
      <c r="B61" s="8"/>
      <c r="C61" s="8"/>
      <c r="D61" s="8"/>
      <c r="E61" s="8"/>
      <c r="F61" s="8"/>
    </row>
    <row r="62" spans="1:6">
      <c r="A62" s="23" t="s">
        <v>171</v>
      </c>
      <c r="B62" s="24">
        <v>386</v>
      </c>
      <c r="C62" s="25">
        <v>79.792745999999994</v>
      </c>
      <c r="D62" s="25">
        <v>9.8445599999999995</v>
      </c>
      <c r="E62" s="25">
        <v>8.0310880000000004</v>
      </c>
      <c r="F62" s="25">
        <v>2.3316059999999998</v>
      </c>
    </row>
    <row r="63" spans="1:6">
      <c r="A63" s="23" t="s">
        <v>172</v>
      </c>
      <c r="B63" s="24">
        <v>919</v>
      </c>
      <c r="C63" s="25">
        <v>79.542981999999995</v>
      </c>
      <c r="D63" s="25">
        <v>11.751904</v>
      </c>
      <c r="E63" s="25">
        <v>7.0729050000000004</v>
      </c>
      <c r="F63" s="25">
        <v>1.632209</v>
      </c>
    </row>
    <row r="64" spans="1:6">
      <c r="A64" s="23" t="s">
        <v>173</v>
      </c>
      <c r="B64" s="24">
        <v>978</v>
      </c>
      <c r="C64" s="25">
        <v>73.926379999999995</v>
      </c>
      <c r="D64" s="25">
        <v>14.621677</v>
      </c>
      <c r="E64" s="25">
        <v>10.122699000000001</v>
      </c>
      <c r="F64" s="25">
        <v>1.329243</v>
      </c>
    </row>
    <row r="65" spans="1:6">
      <c r="A65" s="23" t="s">
        <v>174</v>
      </c>
      <c r="B65" s="24">
        <v>347</v>
      </c>
      <c r="C65" s="25">
        <v>67.723343</v>
      </c>
      <c r="D65" s="25">
        <v>19.596541999999999</v>
      </c>
      <c r="E65" s="25">
        <v>10.662824000000001</v>
      </c>
      <c r="F65" s="25">
        <v>2.0172910000000002</v>
      </c>
    </row>
    <row r="66" spans="1:6">
      <c r="A66" s="23" t="s">
        <v>128</v>
      </c>
      <c r="B66" s="24">
        <v>47</v>
      </c>
      <c r="C66" s="25">
        <v>72.340425999999994</v>
      </c>
      <c r="D66" s="25">
        <v>6.3829789999999997</v>
      </c>
      <c r="E66" s="25">
        <v>12.765957</v>
      </c>
      <c r="F66" s="25">
        <v>8.5106380000000001</v>
      </c>
    </row>
    <row r="67" spans="1:6">
      <c r="A67" s="8" t="s">
        <v>175</v>
      </c>
      <c r="B67" s="8"/>
      <c r="C67" s="8"/>
      <c r="D67" s="8"/>
      <c r="E67" s="8"/>
      <c r="F67" s="8"/>
    </row>
    <row r="68" spans="1:6">
      <c r="A68" s="23" t="s">
        <v>176</v>
      </c>
      <c r="B68" s="24">
        <v>425</v>
      </c>
      <c r="C68" s="25">
        <v>84.470588000000006</v>
      </c>
      <c r="D68" s="25">
        <v>10.588234999999999</v>
      </c>
      <c r="E68" s="25">
        <v>2.5882350000000001</v>
      </c>
      <c r="F68" s="25">
        <v>2.3529409999999999</v>
      </c>
    </row>
    <row r="69" spans="1:6">
      <c r="A69" s="23" t="s">
        <v>177</v>
      </c>
      <c r="B69" s="24">
        <v>811</v>
      </c>
      <c r="C69" s="25">
        <v>84.093710999999999</v>
      </c>
      <c r="D69" s="25">
        <v>12.330456</v>
      </c>
      <c r="E69" s="25">
        <v>1.8495680000000001</v>
      </c>
      <c r="F69" s="25">
        <v>1.726264</v>
      </c>
    </row>
    <row r="70" spans="1:6">
      <c r="A70" s="23" t="s">
        <v>178</v>
      </c>
      <c r="B70" s="24">
        <v>207</v>
      </c>
      <c r="C70" s="25">
        <v>80.676328999999996</v>
      </c>
      <c r="D70" s="25">
        <v>15.458937000000001</v>
      </c>
      <c r="E70" s="25">
        <v>3.381643</v>
      </c>
      <c r="F70" s="25">
        <v>0.48309200000000002</v>
      </c>
    </row>
    <row r="71" spans="1:6">
      <c r="A71" s="23" t="s">
        <v>179</v>
      </c>
      <c r="B71" s="24">
        <v>154</v>
      </c>
      <c r="C71" s="25">
        <v>83.116883000000001</v>
      </c>
      <c r="D71" s="25">
        <v>15.584415999999999</v>
      </c>
      <c r="E71" s="25">
        <v>1.2987010000000001</v>
      </c>
      <c r="F71" s="25">
        <v>0</v>
      </c>
    </row>
    <row r="72" spans="1:6">
      <c r="A72" s="23" t="s">
        <v>180</v>
      </c>
      <c r="B72" s="24">
        <v>318</v>
      </c>
      <c r="C72" s="25">
        <v>78.616352000000006</v>
      </c>
      <c r="D72" s="25">
        <v>18.238994000000002</v>
      </c>
      <c r="E72" s="25">
        <v>1.886792</v>
      </c>
      <c r="F72" s="25">
        <v>1.257862</v>
      </c>
    </row>
    <row r="73" spans="1:6">
      <c r="A73" s="23" t="s">
        <v>181</v>
      </c>
      <c r="B73" s="24">
        <v>203</v>
      </c>
      <c r="C73" s="25">
        <v>77.832511999999994</v>
      </c>
      <c r="D73" s="25">
        <v>18.719211999999999</v>
      </c>
      <c r="E73" s="25">
        <v>2.4630540000000001</v>
      </c>
      <c r="F73" s="25">
        <v>0.98522200000000004</v>
      </c>
    </row>
    <row r="74" spans="1:6">
      <c r="A74" s="23" t="s">
        <v>182</v>
      </c>
      <c r="B74" s="24">
        <v>79</v>
      </c>
      <c r="C74" s="25">
        <v>75.949366999999995</v>
      </c>
      <c r="D74" s="25">
        <v>10.126582000000001</v>
      </c>
      <c r="E74" s="25">
        <v>12.658227999999999</v>
      </c>
      <c r="F74" s="25">
        <v>1.2658229999999999</v>
      </c>
    </row>
    <row r="75" spans="1:6">
      <c r="A75" s="23" t="s">
        <v>183</v>
      </c>
      <c r="B75" s="24">
        <v>68</v>
      </c>
      <c r="C75" s="25">
        <v>77.941175999999999</v>
      </c>
      <c r="D75" s="25">
        <v>20.588235000000001</v>
      </c>
      <c r="E75" s="25">
        <v>0</v>
      </c>
      <c r="F75" s="25">
        <v>1.470588</v>
      </c>
    </row>
    <row r="76" spans="1:6">
      <c r="A76" s="23" t="s">
        <v>184</v>
      </c>
      <c r="B76" s="24">
        <v>586</v>
      </c>
      <c r="C76" s="25">
        <v>80.375427000000002</v>
      </c>
      <c r="D76" s="25">
        <v>15.017065000000001</v>
      </c>
      <c r="E76" s="25">
        <v>3.071672</v>
      </c>
      <c r="F76" s="25">
        <v>1.535836</v>
      </c>
    </row>
    <row r="77" spans="1:6">
      <c r="A77" s="23" t="s">
        <v>185</v>
      </c>
      <c r="B77" s="24">
        <v>276</v>
      </c>
      <c r="C77" s="25">
        <v>80.434782999999996</v>
      </c>
      <c r="D77" s="25">
        <v>16.304348000000001</v>
      </c>
      <c r="E77" s="25">
        <v>2.1739130000000002</v>
      </c>
      <c r="F77" s="25">
        <v>1.086957</v>
      </c>
    </row>
    <row r="78" spans="1:6">
      <c r="A78" s="23" t="s">
        <v>152</v>
      </c>
      <c r="B78" s="24">
        <v>197</v>
      </c>
      <c r="C78" s="25">
        <v>74.619288999999995</v>
      </c>
      <c r="D78" s="25">
        <v>16.751269000000001</v>
      </c>
      <c r="E78" s="25">
        <v>6.0913709999999996</v>
      </c>
      <c r="F78" s="25">
        <v>2.538071</v>
      </c>
    </row>
    <row r="79" spans="1:6">
      <c r="A79" s="23" t="s">
        <v>186</v>
      </c>
      <c r="B79" s="24">
        <v>944</v>
      </c>
      <c r="C79" s="25">
        <v>67.584745999999996</v>
      </c>
      <c r="D79" s="25">
        <v>13.559322</v>
      </c>
      <c r="E79" s="25">
        <v>17.478814</v>
      </c>
      <c r="F79" s="25">
        <v>1.377119</v>
      </c>
    </row>
    <row r="80" spans="1:6">
      <c r="A80" s="23" t="s">
        <v>128</v>
      </c>
      <c r="B80" s="24">
        <v>41</v>
      </c>
      <c r="C80" s="25">
        <v>73.170732000000001</v>
      </c>
      <c r="D80" s="25">
        <v>2.4390239999999999</v>
      </c>
      <c r="E80" s="25">
        <v>17.073170999999999</v>
      </c>
      <c r="F80" s="25">
        <v>7.3170729999999997</v>
      </c>
    </row>
    <row r="81" spans="1:6">
      <c r="A81" s="8" t="s">
        <v>187</v>
      </c>
      <c r="B81" s="8"/>
      <c r="C81" s="8"/>
      <c r="D81" s="8"/>
      <c r="E81" s="8"/>
      <c r="F81" s="8"/>
    </row>
    <row r="82" spans="1:6">
      <c r="A82" s="23" t="s">
        <v>188</v>
      </c>
      <c r="B82" s="24">
        <v>2041</v>
      </c>
      <c r="C82" s="25">
        <v>75.551199999999994</v>
      </c>
      <c r="D82" s="25">
        <v>14.698677</v>
      </c>
      <c r="E82" s="25">
        <v>8.4272419999999997</v>
      </c>
      <c r="F82" s="25">
        <v>1.322881</v>
      </c>
    </row>
    <row r="83" spans="1:6">
      <c r="A83" s="23" t="s">
        <v>189</v>
      </c>
      <c r="B83" s="24">
        <v>221</v>
      </c>
      <c r="C83" s="25">
        <v>82.352941000000001</v>
      </c>
      <c r="D83" s="25">
        <v>9.9547509999999999</v>
      </c>
      <c r="E83" s="25">
        <v>5.8823530000000002</v>
      </c>
      <c r="F83" s="25">
        <v>1.809955</v>
      </c>
    </row>
    <row r="84" spans="1:6">
      <c r="A84" s="23" t="s">
        <v>190</v>
      </c>
      <c r="B84" s="24">
        <v>64</v>
      </c>
      <c r="C84" s="25">
        <v>70.3125</v>
      </c>
      <c r="D84" s="25">
        <v>18.75</v>
      </c>
      <c r="E84" s="25">
        <v>7.8125</v>
      </c>
      <c r="F84" s="25">
        <v>3.125</v>
      </c>
    </row>
    <row r="85" spans="1:6">
      <c r="A85" s="23" t="s">
        <v>191</v>
      </c>
      <c r="B85" s="24">
        <v>158</v>
      </c>
      <c r="C85" s="25">
        <v>81.645570000000006</v>
      </c>
      <c r="D85" s="25">
        <v>7.5949369999999998</v>
      </c>
      <c r="E85" s="25">
        <v>7.5949369999999998</v>
      </c>
      <c r="F85" s="25">
        <v>3.1645569999999998</v>
      </c>
    </row>
    <row r="86" spans="1:6">
      <c r="A86" s="23" t="s">
        <v>192</v>
      </c>
      <c r="B86" s="24">
        <v>120</v>
      </c>
      <c r="C86" s="25">
        <v>79.166667000000004</v>
      </c>
      <c r="D86" s="25">
        <v>10</v>
      </c>
      <c r="E86" s="25">
        <v>8.3333329999999997</v>
      </c>
      <c r="F86" s="25">
        <v>2.5</v>
      </c>
    </row>
    <row r="87" spans="1:6">
      <c r="A87" s="23" t="s">
        <v>193</v>
      </c>
      <c r="B87" s="24">
        <v>10</v>
      </c>
      <c r="C87" s="25">
        <v>10</v>
      </c>
      <c r="D87" s="25">
        <v>10</v>
      </c>
      <c r="E87" s="25">
        <v>80</v>
      </c>
      <c r="F87" s="25">
        <v>0</v>
      </c>
    </row>
    <row r="88" spans="1:6">
      <c r="A88" s="23" t="s">
        <v>152</v>
      </c>
      <c r="B88" s="24">
        <v>39</v>
      </c>
      <c r="C88" s="25">
        <v>51.282051000000003</v>
      </c>
      <c r="D88" s="25">
        <v>2.5641029999999998</v>
      </c>
      <c r="E88" s="25">
        <v>35.897435999999999</v>
      </c>
      <c r="F88" s="25">
        <v>10.256410000000001</v>
      </c>
    </row>
    <row r="89" spans="1:6">
      <c r="A89" s="23" t="s">
        <v>128</v>
      </c>
      <c r="B89" s="24">
        <v>24</v>
      </c>
      <c r="C89" s="25">
        <v>70.833332999999996</v>
      </c>
      <c r="D89" s="25">
        <v>0</v>
      </c>
      <c r="E89" s="25">
        <v>16.666667</v>
      </c>
      <c r="F89" s="25">
        <v>12.5</v>
      </c>
    </row>
    <row r="90" spans="1:6">
      <c r="A90" s="8" t="s">
        <v>194</v>
      </c>
      <c r="B90" s="8"/>
      <c r="C90" s="8"/>
      <c r="D90" s="8"/>
      <c r="E90" s="8"/>
      <c r="F90" s="8"/>
    </row>
    <row r="91" spans="1:6">
      <c r="A91" s="23" t="s">
        <v>195</v>
      </c>
      <c r="B91" s="24">
        <v>1341</v>
      </c>
      <c r="C91" s="25">
        <v>81.879194999999996</v>
      </c>
      <c r="D91" s="25">
        <v>12.378822</v>
      </c>
      <c r="E91" s="25">
        <v>4.1014169999999996</v>
      </c>
      <c r="F91" s="25">
        <v>1.6405670000000001</v>
      </c>
    </row>
    <row r="92" spans="1:6">
      <c r="A92" s="23" t="s">
        <v>196</v>
      </c>
      <c r="B92" s="24">
        <v>523</v>
      </c>
      <c r="C92" s="25">
        <v>84.894836999999995</v>
      </c>
      <c r="D92" s="25">
        <v>11.66348</v>
      </c>
      <c r="E92" s="25">
        <v>2.1032500000000001</v>
      </c>
      <c r="F92" s="25">
        <v>1.3384320000000001</v>
      </c>
    </row>
    <row r="93" spans="1:6">
      <c r="A93" s="23" t="s">
        <v>197</v>
      </c>
      <c r="B93" s="24">
        <v>116</v>
      </c>
      <c r="C93" s="25">
        <v>84.482759000000001</v>
      </c>
      <c r="D93" s="25">
        <v>12.068966</v>
      </c>
      <c r="E93" s="25">
        <v>0.86206899999999997</v>
      </c>
      <c r="F93" s="25">
        <v>2.5862069999999999</v>
      </c>
    </row>
    <row r="94" spans="1:6">
      <c r="A94" s="23" t="s">
        <v>198</v>
      </c>
      <c r="B94" s="24">
        <v>25</v>
      </c>
      <c r="C94" s="25">
        <v>60</v>
      </c>
      <c r="D94" s="25">
        <v>24</v>
      </c>
      <c r="E94" s="25">
        <v>12</v>
      </c>
      <c r="F94" s="25">
        <v>4</v>
      </c>
    </row>
    <row r="95" spans="1:6">
      <c r="A95" s="23" t="s">
        <v>199</v>
      </c>
      <c r="B95" s="24">
        <v>68</v>
      </c>
      <c r="C95" s="25">
        <v>85.294117999999997</v>
      </c>
      <c r="D95" s="25">
        <v>13.235294</v>
      </c>
      <c r="E95" s="25">
        <v>0</v>
      </c>
      <c r="F95" s="25">
        <v>1.470588</v>
      </c>
    </row>
    <row r="96" spans="1:6">
      <c r="A96" s="23" t="s">
        <v>200</v>
      </c>
      <c r="B96" s="24">
        <v>1248</v>
      </c>
      <c r="C96" s="25">
        <v>82.051282</v>
      </c>
      <c r="D96" s="25">
        <v>14.503204999999999</v>
      </c>
      <c r="E96" s="25">
        <v>2.163462</v>
      </c>
      <c r="F96" s="25">
        <v>1.2820510000000001</v>
      </c>
    </row>
    <row r="97" spans="1:6">
      <c r="A97" s="23" t="s">
        <v>201</v>
      </c>
      <c r="B97" s="24">
        <v>725</v>
      </c>
      <c r="C97" s="25">
        <v>66.896552</v>
      </c>
      <c r="D97" s="25">
        <v>15.862069</v>
      </c>
      <c r="E97" s="25">
        <v>15.448276</v>
      </c>
      <c r="F97" s="25">
        <v>1.7931029999999999</v>
      </c>
    </row>
    <row r="98" spans="1:6">
      <c r="A98" s="23" t="s">
        <v>202</v>
      </c>
      <c r="B98" s="24">
        <v>550</v>
      </c>
      <c r="C98" s="25">
        <v>88.181818000000007</v>
      </c>
      <c r="D98" s="25">
        <v>7.2727269999999997</v>
      </c>
      <c r="E98" s="25">
        <v>2.545455</v>
      </c>
      <c r="F98" s="25">
        <v>2</v>
      </c>
    </row>
    <row r="99" spans="1:6">
      <c r="A99" s="23" t="s">
        <v>203</v>
      </c>
      <c r="B99" s="24">
        <v>563</v>
      </c>
      <c r="C99" s="25">
        <v>89.875665999999995</v>
      </c>
      <c r="D99" s="25">
        <v>7.6376549999999996</v>
      </c>
      <c r="E99" s="25">
        <v>1.0657190000000001</v>
      </c>
      <c r="F99" s="25">
        <v>1.4209590000000001</v>
      </c>
    </row>
    <row r="100" spans="1:6">
      <c r="A100" s="23" t="s">
        <v>204</v>
      </c>
      <c r="B100" s="24">
        <v>319</v>
      </c>
      <c r="C100" s="25">
        <v>76.802508000000003</v>
      </c>
      <c r="D100" s="25">
        <v>10.658307000000001</v>
      </c>
      <c r="E100" s="25">
        <v>10.344828</v>
      </c>
      <c r="F100" s="25">
        <v>2.1943570000000001</v>
      </c>
    </row>
    <row r="101" spans="1:6">
      <c r="A101" s="23" t="s">
        <v>205</v>
      </c>
      <c r="B101" s="24">
        <v>6</v>
      </c>
      <c r="C101" s="25">
        <v>83.333332999999996</v>
      </c>
      <c r="D101" s="25">
        <v>0</v>
      </c>
      <c r="E101" s="25">
        <v>16.666667</v>
      </c>
      <c r="F101" s="25">
        <v>0</v>
      </c>
    </row>
    <row r="102" spans="1:6">
      <c r="A102" s="23" t="s">
        <v>206</v>
      </c>
      <c r="B102" s="24">
        <v>42</v>
      </c>
      <c r="C102" s="25">
        <v>4.7619049999999996</v>
      </c>
      <c r="D102" s="25">
        <v>14.285714</v>
      </c>
      <c r="E102" s="25">
        <v>78.571428999999995</v>
      </c>
      <c r="F102" s="25">
        <v>2.3809520000000002</v>
      </c>
    </row>
    <row r="103" spans="1:6">
      <c r="A103" s="23" t="s">
        <v>152</v>
      </c>
      <c r="B103" s="24">
        <v>39</v>
      </c>
      <c r="C103" s="25">
        <v>30.769231000000001</v>
      </c>
      <c r="D103" s="25">
        <v>15.384615</v>
      </c>
      <c r="E103" s="25">
        <v>48.717948999999997</v>
      </c>
      <c r="F103" s="25">
        <v>5.1282050000000003</v>
      </c>
    </row>
    <row r="104" spans="1:6">
      <c r="A104" s="23" t="s">
        <v>128</v>
      </c>
      <c r="B104" s="24">
        <v>193</v>
      </c>
      <c r="C104" s="25">
        <v>69.948187000000004</v>
      </c>
      <c r="D104" s="25">
        <v>17.616579999999999</v>
      </c>
      <c r="E104" s="25">
        <v>7.7720209999999996</v>
      </c>
      <c r="F104" s="25">
        <v>4.6632119999999997</v>
      </c>
    </row>
    <row r="105" spans="1:6">
      <c r="A105" s="8" t="s">
        <v>207</v>
      </c>
      <c r="B105" s="8"/>
      <c r="C105" s="8"/>
      <c r="D105" s="8"/>
      <c r="E105" s="8"/>
      <c r="F105" s="8"/>
    </row>
    <row r="106" spans="1:6">
      <c r="A106" s="23" t="s">
        <v>208</v>
      </c>
      <c r="B106" s="24">
        <v>1480</v>
      </c>
      <c r="C106" s="25">
        <v>74.662161999999995</v>
      </c>
      <c r="D106" s="25">
        <v>12.905405</v>
      </c>
      <c r="E106" s="25">
        <v>11.081080999999999</v>
      </c>
      <c r="F106" s="25">
        <v>1.351351</v>
      </c>
    </row>
    <row r="107" spans="1:6">
      <c r="A107" s="23" t="s">
        <v>209</v>
      </c>
      <c r="B107" s="24">
        <v>1280</v>
      </c>
      <c r="C107" s="25">
        <v>75.390625</v>
      </c>
      <c r="D107" s="25">
        <v>13.59375</v>
      </c>
      <c r="E107" s="25">
        <v>9.296875</v>
      </c>
      <c r="F107" s="25">
        <v>1.71875</v>
      </c>
    </row>
    <row r="108" spans="1:6">
      <c r="A108" s="23" t="s">
        <v>210</v>
      </c>
      <c r="B108" s="24">
        <v>1167</v>
      </c>
      <c r="C108" s="25">
        <v>75.578406000000001</v>
      </c>
      <c r="D108" s="25">
        <v>14.138817</v>
      </c>
      <c r="E108" s="25">
        <v>8.7403600000000008</v>
      </c>
      <c r="F108" s="25">
        <v>1.542416</v>
      </c>
    </row>
    <row r="109" spans="1:6">
      <c r="A109" s="23" t="s">
        <v>211</v>
      </c>
      <c r="B109" s="24">
        <v>715</v>
      </c>
      <c r="C109" s="25">
        <v>76.643356999999995</v>
      </c>
      <c r="D109" s="25">
        <v>13.706294</v>
      </c>
      <c r="E109" s="25">
        <v>7.9720279999999999</v>
      </c>
      <c r="F109" s="25">
        <v>1.6783220000000001</v>
      </c>
    </row>
    <row r="110" spans="1:6">
      <c r="A110" s="23" t="s">
        <v>212</v>
      </c>
      <c r="B110" s="24">
        <v>387</v>
      </c>
      <c r="C110" s="25">
        <v>80.620154999999997</v>
      </c>
      <c r="D110" s="25">
        <v>14.728681999999999</v>
      </c>
      <c r="E110" s="25">
        <v>2.8423769999999999</v>
      </c>
      <c r="F110" s="25">
        <v>1.808786</v>
      </c>
    </row>
    <row r="111" spans="1:6">
      <c r="A111" s="23" t="s">
        <v>213</v>
      </c>
      <c r="B111" s="24">
        <v>404</v>
      </c>
      <c r="C111" s="25">
        <v>79.950495000000004</v>
      </c>
      <c r="D111" s="25">
        <v>9.6534650000000006</v>
      </c>
      <c r="E111" s="25">
        <v>7.9207919999999996</v>
      </c>
      <c r="F111" s="25">
        <v>2.4752480000000001</v>
      </c>
    </row>
    <row r="112" spans="1:6">
      <c r="A112" s="23" t="s">
        <v>214</v>
      </c>
      <c r="B112" s="24">
        <v>595</v>
      </c>
      <c r="C112" s="25">
        <v>78.991596999999999</v>
      </c>
      <c r="D112" s="25">
        <v>12.941176</v>
      </c>
      <c r="E112" s="25">
        <v>6.7226889999999999</v>
      </c>
      <c r="F112" s="25">
        <v>1.344538</v>
      </c>
    </row>
    <row r="113" spans="1:6">
      <c r="A113" s="23" t="s">
        <v>215</v>
      </c>
      <c r="B113" s="24">
        <v>215</v>
      </c>
      <c r="C113" s="25">
        <v>79.534884000000005</v>
      </c>
      <c r="D113" s="25">
        <v>13.023256</v>
      </c>
      <c r="E113" s="25">
        <v>5.5813949999999997</v>
      </c>
      <c r="F113" s="25">
        <v>1.860465</v>
      </c>
    </row>
    <row r="114" spans="1:6">
      <c r="A114" s="23" t="s">
        <v>216</v>
      </c>
      <c r="B114" s="24">
        <v>248</v>
      </c>
      <c r="C114" s="25">
        <v>76.612903000000003</v>
      </c>
      <c r="D114" s="25">
        <v>14.112902999999999</v>
      </c>
      <c r="E114" s="25">
        <v>6.8548390000000001</v>
      </c>
      <c r="F114" s="25">
        <v>2.4193549999999999</v>
      </c>
    </row>
    <row r="115" spans="1:6">
      <c r="A115" s="23" t="s">
        <v>217</v>
      </c>
      <c r="B115" s="24">
        <v>255</v>
      </c>
      <c r="C115" s="25">
        <v>81.960784000000004</v>
      </c>
      <c r="D115" s="25">
        <v>12.156863</v>
      </c>
      <c r="E115" s="25">
        <v>5.098039</v>
      </c>
      <c r="F115" s="25">
        <v>0.78431399999999996</v>
      </c>
    </row>
    <row r="116" spans="1:6">
      <c r="A116" s="23" t="s">
        <v>218</v>
      </c>
      <c r="B116" s="24">
        <v>291</v>
      </c>
      <c r="C116" s="25">
        <v>86.941580999999999</v>
      </c>
      <c r="D116" s="25">
        <v>10.309278000000001</v>
      </c>
      <c r="E116" s="25">
        <v>0.68728500000000003</v>
      </c>
      <c r="F116" s="25">
        <v>2.0618560000000001</v>
      </c>
    </row>
    <row r="117" spans="1:6">
      <c r="A117" s="23" t="s">
        <v>219</v>
      </c>
      <c r="B117" s="24">
        <v>338</v>
      </c>
      <c r="C117" s="25">
        <v>81.360946999999996</v>
      </c>
      <c r="D117" s="25">
        <v>13.905324999999999</v>
      </c>
      <c r="E117" s="25">
        <v>4.1420120000000002</v>
      </c>
      <c r="F117" s="25">
        <v>0.59171600000000002</v>
      </c>
    </row>
    <row r="118" spans="1:6">
      <c r="A118" s="23" t="s">
        <v>220</v>
      </c>
      <c r="B118" s="24">
        <v>812</v>
      </c>
      <c r="C118" s="25">
        <v>80.911330000000007</v>
      </c>
      <c r="D118" s="25">
        <v>12.315270999999999</v>
      </c>
      <c r="E118" s="25">
        <v>5.4187190000000003</v>
      </c>
      <c r="F118" s="25">
        <v>1.3546800000000001</v>
      </c>
    </row>
    <row r="119" spans="1:6">
      <c r="A119" s="23" t="s">
        <v>221</v>
      </c>
      <c r="B119" s="24">
        <v>816</v>
      </c>
      <c r="C119" s="25">
        <v>79.779411999999994</v>
      </c>
      <c r="D119" s="25">
        <v>12.745098</v>
      </c>
      <c r="E119" s="25">
        <v>5.7598039999999999</v>
      </c>
      <c r="F119" s="25">
        <v>1.715686</v>
      </c>
    </row>
    <row r="120" spans="1:6">
      <c r="A120" s="23" t="s">
        <v>152</v>
      </c>
      <c r="B120" s="24">
        <v>69</v>
      </c>
      <c r="C120" s="25">
        <v>73.913043000000002</v>
      </c>
      <c r="D120" s="25">
        <v>14.492754</v>
      </c>
      <c r="E120" s="25">
        <v>10.144928</v>
      </c>
      <c r="F120" s="25">
        <v>1.4492750000000001</v>
      </c>
    </row>
    <row r="121" spans="1:6">
      <c r="A121" s="23" t="s">
        <v>222</v>
      </c>
      <c r="B121" s="24">
        <v>246</v>
      </c>
      <c r="C121" s="25">
        <v>73.170732000000001</v>
      </c>
      <c r="D121" s="25">
        <v>15.447153999999999</v>
      </c>
      <c r="E121" s="25">
        <v>9.7560979999999997</v>
      </c>
      <c r="F121" s="25">
        <v>1.6260159999999999</v>
      </c>
    </row>
    <row r="122" spans="1:6">
      <c r="A122" s="26" t="s">
        <v>128</v>
      </c>
      <c r="B122" s="27">
        <v>47</v>
      </c>
      <c r="C122" s="29">
        <v>78.723404000000002</v>
      </c>
      <c r="D122" s="29">
        <v>8.5106380000000001</v>
      </c>
      <c r="E122" s="29">
        <v>8.5106380000000001</v>
      </c>
      <c r="F122" s="29">
        <v>4.2553190000000001</v>
      </c>
    </row>
  </sheetData>
  <phoneticPr fontId="2"/>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045B5-2DD6-4C1F-B95F-68C0F0115B6F}">
  <sheetPr codeName="Sheet70"/>
  <dimension ref="A1:I121"/>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HYPERLINK("#'目次'!B25","[19]")</f>
        <v>[19]</v>
      </c>
      <c r="B2" s="28" t="s">
        <v>565</v>
      </c>
    </row>
    <row r="3" spans="1:9">
      <c r="A3" s="6" t="s">
        <v>114</v>
      </c>
      <c r="B3" s="7" t="s">
        <v>325</v>
      </c>
    </row>
    <row r="4" spans="1:9" s="21" customFormat="1" ht="36">
      <c r="A4" s="19" t="s">
        <v>114</v>
      </c>
      <c r="B4" s="20" t="s">
        <v>118</v>
      </c>
      <c r="C4" s="20" t="s">
        <v>130</v>
      </c>
      <c r="D4" s="20" t="s">
        <v>131</v>
      </c>
      <c r="E4" s="20" t="s">
        <v>132</v>
      </c>
      <c r="F4" s="20" t="s">
        <v>133</v>
      </c>
      <c r="G4" s="20" t="s">
        <v>128</v>
      </c>
      <c r="H4" s="20" t="s">
        <v>326</v>
      </c>
      <c r="I4" s="20" t="s">
        <v>327</v>
      </c>
    </row>
    <row r="5" spans="1:9">
      <c r="A5" s="22" t="s">
        <v>121</v>
      </c>
      <c r="B5" s="9">
        <v>2677</v>
      </c>
      <c r="C5" s="14">
        <v>29.846843</v>
      </c>
      <c r="D5" s="14">
        <v>46.507283999999999</v>
      </c>
      <c r="E5" s="14">
        <v>18.827044999999998</v>
      </c>
      <c r="F5" s="14">
        <v>3.0631300000000001</v>
      </c>
      <c r="G5" s="14">
        <v>1.7556970000000001</v>
      </c>
      <c r="H5" s="14">
        <v>76.354128000000003</v>
      </c>
      <c r="I5" s="14">
        <v>21.890176</v>
      </c>
    </row>
    <row r="6" spans="1:9">
      <c r="A6" s="8" t="s">
        <v>122</v>
      </c>
      <c r="B6" s="8"/>
      <c r="C6" s="8"/>
      <c r="D6" s="8"/>
      <c r="E6" s="8"/>
      <c r="F6" s="8"/>
      <c r="G6" s="8"/>
      <c r="H6" s="8"/>
      <c r="I6" s="8"/>
    </row>
    <row r="7" spans="1:9">
      <c r="A7" s="23" t="s">
        <v>123</v>
      </c>
      <c r="B7" s="24">
        <v>380</v>
      </c>
      <c r="C7" s="25">
        <v>65.789473999999998</v>
      </c>
      <c r="D7" s="25">
        <v>28.947368000000001</v>
      </c>
      <c r="E7" s="25">
        <v>4.4736840000000004</v>
      </c>
      <c r="F7" s="25">
        <v>0.52631600000000001</v>
      </c>
      <c r="G7" s="25">
        <v>0.263158</v>
      </c>
      <c r="H7" s="25">
        <v>94.736841999999996</v>
      </c>
      <c r="I7" s="25">
        <v>5</v>
      </c>
    </row>
    <row r="8" spans="1:9">
      <c r="A8" s="23" t="s">
        <v>124</v>
      </c>
      <c r="B8" s="24">
        <v>489</v>
      </c>
      <c r="C8" s="25">
        <v>40.899796000000002</v>
      </c>
      <c r="D8" s="25">
        <v>47.648262000000003</v>
      </c>
      <c r="E8" s="25">
        <v>11.042945</v>
      </c>
      <c r="F8" s="25">
        <v>0</v>
      </c>
      <c r="G8" s="25">
        <v>0.40899799999999997</v>
      </c>
      <c r="H8" s="25">
        <v>88.548057</v>
      </c>
      <c r="I8" s="25">
        <v>11.042945</v>
      </c>
    </row>
    <row r="9" spans="1:9">
      <c r="A9" s="23" t="s">
        <v>125</v>
      </c>
      <c r="B9" s="24">
        <v>1114</v>
      </c>
      <c r="C9" s="25">
        <v>24.596050000000002</v>
      </c>
      <c r="D9" s="25">
        <v>56.732495999999998</v>
      </c>
      <c r="E9" s="25">
        <v>16.786355</v>
      </c>
      <c r="F9" s="25">
        <v>1.256732</v>
      </c>
      <c r="G9" s="25">
        <v>0.62836599999999998</v>
      </c>
      <c r="H9" s="25">
        <v>81.328546000000003</v>
      </c>
      <c r="I9" s="25">
        <v>18.043088000000001</v>
      </c>
    </row>
    <row r="10" spans="1:9">
      <c r="A10" s="23" t="s">
        <v>126</v>
      </c>
      <c r="B10" s="24">
        <v>521</v>
      </c>
      <c r="C10" s="25">
        <v>12.284069000000001</v>
      </c>
      <c r="D10" s="25">
        <v>42.802303000000002</v>
      </c>
      <c r="E10" s="25">
        <v>38.579655000000002</v>
      </c>
      <c r="F10" s="25">
        <v>5.5662190000000002</v>
      </c>
      <c r="G10" s="25">
        <v>0.76775400000000005</v>
      </c>
      <c r="H10" s="25">
        <v>55.086371999999997</v>
      </c>
      <c r="I10" s="25">
        <v>44.145873000000002</v>
      </c>
    </row>
    <row r="11" spans="1:9">
      <c r="A11" s="23" t="s">
        <v>127</v>
      </c>
      <c r="B11" s="24">
        <v>129</v>
      </c>
      <c r="C11" s="25">
        <v>5.4263570000000003</v>
      </c>
      <c r="D11" s="25">
        <v>29.457363999999998</v>
      </c>
      <c r="E11" s="25">
        <v>34.108527000000002</v>
      </c>
      <c r="F11" s="25">
        <v>27.906977000000001</v>
      </c>
      <c r="G11" s="25">
        <v>3.1007750000000001</v>
      </c>
      <c r="H11" s="25">
        <v>34.883721000000001</v>
      </c>
      <c r="I11" s="25">
        <v>62.015504</v>
      </c>
    </row>
    <row r="12" spans="1:9">
      <c r="A12" s="23" t="s">
        <v>128</v>
      </c>
      <c r="B12" s="24">
        <v>44</v>
      </c>
      <c r="C12" s="25">
        <v>9.0909089999999999</v>
      </c>
      <c r="D12" s="25">
        <v>20.454545</v>
      </c>
      <c r="E12" s="25">
        <v>2.2727270000000002</v>
      </c>
      <c r="F12" s="25">
        <v>2.2727270000000002</v>
      </c>
      <c r="G12" s="25">
        <v>65.909091000000004</v>
      </c>
      <c r="H12" s="25">
        <v>29.545455</v>
      </c>
      <c r="I12" s="25">
        <v>4.5454549999999996</v>
      </c>
    </row>
    <row r="13" spans="1:9">
      <c r="A13" s="8" t="s">
        <v>129</v>
      </c>
      <c r="B13" s="8"/>
      <c r="C13" s="8"/>
      <c r="D13" s="8"/>
      <c r="E13" s="8"/>
      <c r="F13" s="8"/>
      <c r="G13" s="8"/>
      <c r="H13" s="8"/>
      <c r="I13" s="8"/>
    </row>
    <row r="14" spans="1:9">
      <c r="A14" s="23" t="s">
        <v>130</v>
      </c>
      <c r="B14" s="24">
        <v>799</v>
      </c>
      <c r="C14" s="25">
        <v>100</v>
      </c>
      <c r="D14" s="25">
        <v>0</v>
      </c>
      <c r="E14" s="25">
        <v>0</v>
      </c>
      <c r="F14" s="25">
        <v>0</v>
      </c>
      <c r="G14" s="25">
        <v>0</v>
      </c>
      <c r="H14" s="25">
        <v>100</v>
      </c>
      <c r="I14" s="25">
        <v>0</v>
      </c>
    </row>
    <row r="15" spans="1:9">
      <c r="A15" s="23" t="s">
        <v>131</v>
      </c>
      <c r="B15" s="24">
        <v>1245</v>
      </c>
      <c r="C15" s="25">
        <v>0</v>
      </c>
      <c r="D15" s="25">
        <v>100</v>
      </c>
      <c r="E15" s="25">
        <v>0</v>
      </c>
      <c r="F15" s="25">
        <v>0</v>
      </c>
      <c r="G15" s="25">
        <v>0</v>
      </c>
      <c r="H15" s="25">
        <v>100</v>
      </c>
      <c r="I15" s="25">
        <v>0</v>
      </c>
    </row>
    <row r="16" spans="1:9">
      <c r="A16" s="23" t="s">
        <v>132</v>
      </c>
      <c r="B16" s="24">
        <v>504</v>
      </c>
      <c r="C16" s="25">
        <v>0</v>
      </c>
      <c r="D16" s="25">
        <v>0</v>
      </c>
      <c r="E16" s="25">
        <v>100</v>
      </c>
      <c r="F16" s="25">
        <v>0</v>
      </c>
      <c r="G16" s="25">
        <v>0</v>
      </c>
      <c r="H16" s="25">
        <v>0</v>
      </c>
      <c r="I16" s="25">
        <v>100</v>
      </c>
    </row>
    <row r="17" spans="1:9">
      <c r="A17" s="23" t="s">
        <v>133</v>
      </c>
      <c r="B17" s="24">
        <v>82</v>
      </c>
      <c r="C17" s="25">
        <v>0</v>
      </c>
      <c r="D17" s="25">
        <v>0</v>
      </c>
      <c r="E17" s="25">
        <v>0</v>
      </c>
      <c r="F17" s="25">
        <v>100</v>
      </c>
      <c r="G17" s="25">
        <v>0</v>
      </c>
      <c r="H17" s="25">
        <v>0</v>
      </c>
      <c r="I17" s="25">
        <v>100</v>
      </c>
    </row>
    <row r="18" spans="1:9">
      <c r="A18" s="23" t="s">
        <v>128</v>
      </c>
      <c r="B18" s="24">
        <v>47</v>
      </c>
      <c r="C18" s="25">
        <v>0</v>
      </c>
      <c r="D18" s="25">
        <v>0</v>
      </c>
      <c r="E18" s="25">
        <v>0</v>
      </c>
      <c r="F18" s="25">
        <v>0</v>
      </c>
      <c r="G18" s="25">
        <v>100</v>
      </c>
      <c r="H18" s="25">
        <v>0</v>
      </c>
      <c r="I18" s="25">
        <v>0</v>
      </c>
    </row>
    <row r="19" spans="1:9">
      <c r="A19" s="8" t="s">
        <v>134</v>
      </c>
      <c r="B19" s="8"/>
      <c r="C19" s="8"/>
      <c r="D19" s="8"/>
      <c r="E19" s="8"/>
      <c r="F19" s="8"/>
      <c r="G19" s="8"/>
      <c r="H19" s="8"/>
      <c r="I19" s="8"/>
    </row>
    <row r="20" spans="1:9">
      <c r="A20" s="23" t="s">
        <v>135</v>
      </c>
      <c r="B20" s="24">
        <v>128</v>
      </c>
      <c r="C20" s="25">
        <v>17.96875</v>
      </c>
      <c r="D20" s="25">
        <v>46.09375</v>
      </c>
      <c r="E20" s="25">
        <v>28.125</v>
      </c>
      <c r="F20" s="25">
        <v>7.8125</v>
      </c>
      <c r="G20" s="25">
        <v>0</v>
      </c>
      <c r="H20" s="25">
        <v>64.0625</v>
      </c>
      <c r="I20" s="25">
        <v>35.9375</v>
      </c>
    </row>
    <row r="21" spans="1:9">
      <c r="A21" s="23" t="s">
        <v>136</v>
      </c>
      <c r="B21" s="24">
        <v>138</v>
      </c>
      <c r="C21" s="25">
        <v>28.260870000000001</v>
      </c>
      <c r="D21" s="25">
        <v>41.304347999999997</v>
      </c>
      <c r="E21" s="25">
        <v>24.637681000000001</v>
      </c>
      <c r="F21" s="25">
        <v>2.8985509999999999</v>
      </c>
      <c r="G21" s="25">
        <v>2.8985509999999999</v>
      </c>
      <c r="H21" s="25">
        <v>69.565217000000004</v>
      </c>
      <c r="I21" s="25">
        <v>27.536231999999998</v>
      </c>
    </row>
    <row r="22" spans="1:9">
      <c r="A22" s="23" t="s">
        <v>137</v>
      </c>
      <c r="B22" s="24">
        <v>119</v>
      </c>
      <c r="C22" s="25">
        <v>32.773108999999998</v>
      </c>
      <c r="D22" s="25">
        <v>44.537815000000002</v>
      </c>
      <c r="E22" s="25">
        <v>19.327731</v>
      </c>
      <c r="F22" s="25">
        <v>2.5210080000000001</v>
      </c>
      <c r="G22" s="25">
        <v>0.84033599999999997</v>
      </c>
      <c r="H22" s="25">
        <v>77.310924</v>
      </c>
      <c r="I22" s="25">
        <v>21.848738999999998</v>
      </c>
    </row>
    <row r="23" spans="1:9">
      <c r="A23" s="23" t="s">
        <v>138</v>
      </c>
      <c r="B23" s="24">
        <v>142</v>
      </c>
      <c r="C23" s="25">
        <v>28.169014000000001</v>
      </c>
      <c r="D23" s="25">
        <v>51.408450999999999</v>
      </c>
      <c r="E23" s="25">
        <v>18.309858999999999</v>
      </c>
      <c r="F23" s="25">
        <v>2.112676</v>
      </c>
      <c r="G23" s="25">
        <v>0</v>
      </c>
      <c r="H23" s="25">
        <v>79.577465000000004</v>
      </c>
      <c r="I23" s="25">
        <v>20.422535</v>
      </c>
    </row>
    <row r="24" spans="1:9">
      <c r="A24" s="23" t="s">
        <v>139</v>
      </c>
      <c r="B24" s="24">
        <v>170</v>
      </c>
      <c r="C24" s="25">
        <v>30.588235000000001</v>
      </c>
      <c r="D24" s="25">
        <v>46.470587999999999</v>
      </c>
      <c r="E24" s="25">
        <v>20.588235000000001</v>
      </c>
      <c r="F24" s="25">
        <v>2.3529409999999999</v>
      </c>
      <c r="G24" s="25">
        <v>0</v>
      </c>
      <c r="H24" s="25">
        <v>77.058824000000001</v>
      </c>
      <c r="I24" s="25">
        <v>22.941175999999999</v>
      </c>
    </row>
    <row r="25" spans="1:9">
      <c r="A25" s="23" t="s">
        <v>140</v>
      </c>
      <c r="B25" s="24">
        <v>192</v>
      </c>
      <c r="C25" s="25">
        <v>36.979166999999997</v>
      </c>
      <c r="D25" s="25">
        <v>42.1875</v>
      </c>
      <c r="E25" s="25">
        <v>17.1875</v>
      </c>
      <c r="F25" s="25">
        <v>3.6458330000000001</v>
      </c>
      <c r="G25" s="25">
        <v>0</v>
      </c>
      <c r="H25" s="25">
        <v>79.166667000000004</v>
      </c>
      <c r="I25" s="25">
        <v>20.833333</v>
      </c>
    </row>
    <row r="26" spans="1:9">
      <c r="A26" s="23" t="s">
        <v>141</v>
      </c>
      <c r="B26" s="24">
        <v>1405</v>
      </c>
      <c r="C26" s="25">
        <v>31.174377</v>
      </c>
      <c r="D26" s="25">
        <v>47.686833</v>
      </c>
      <c r="E26" s="25">
        <v>17.935943000000002</v>
      </c>
      <c r="F26" s="25">
        <v>2.7046260000000002</v>
      </c>
      <c r="G26" s="25">
        <v>0.49822100000000002</v>
      </c>
      <c r="H26" s="25">
        <v>78.86121</v>
      </c>
      <c r="I26" s="25">
        <v>20.640568999999999</v>
      </c>
    </row>
    <row r="27" spans="1:9">
      <c r="A27" s="23" t="s">
        <v>142</v>
      </c>
      <c r="B27" s="24">
        <v>343</v>
      </c>
      <c r="C27" s="25">
        <v>27.696793</v>
      </c>
      <c r="D27" s="25">
        <v>49.271137000000003</v>
      </c>
      <c r="E27" s="25">
        <v>18.658892000000002</v>
      </c>
      <c r="F27" s="25">
        <v>3.2069969999999999</v>
      </c>
      <c r="G27" s="25">
        <v>1.1661809999999999</v>
      </c>
      <c r="H27" s="25">
        <v>76.967929999999996</v>
      </c>
      <c r="I27" s="25">
        <v>21.865888999999999</v>
      </c>
    </row>
    <row r="28" spans="1:9">
      <c r="A28" s="23" t="s">
        <v>128</v>
      </c>
      <c r="B28" s="24">
        <v>40</v>
      </c>
      <c r="C28" s="25">
        <v>5</v>
      </c>
      <c r="D28" s="25">
        <v>10</v>
      </c>
      <c r="E28" s="25">
        <v>2.5</v>
      </c>
      <c r="F28" s="25">
        <v>5</v>
      </c>
      <c r="G28" s="25">
        <v>77.5</v>
      </c>
      <c r="H28" s="25">
        <v>15</v>
      </c>
      <c r="I28" s="25">
        <v>7.5</v>
      </c>
    </row>
    <row r="29" spans="1:9">
      <c r="A29" s="8" t="s">
        <v>143</v>
      </c>
      <c r="B29" s="8"/>
      <c r="C29" s="8"/>
      <c r="D29" s="8"/>
      <c r="E29" s="8"/>
      <c r="F29" s="8"/>
      <c r="G29" s="8"/>
      <c r="H29" s="8"/>
      <c r="I29" s="8"/>
    </row>
    <row r="30" spans="1:9">
      <c r="A30" s="23" t="s">
        <v>144</v>
      </c>
      <c r="B30" s="24">
        <v>429</v>
      </c>
      <c r="C30" s="25">
        <v>41.258741000000001</v>
      </c>
      <c r="D30" s="25">
        <v>48.251747999999999</v>
      </c>
      <c r="E30" s="25">
        <v>9.0909089999999999</v>
      </c>
      <c r="F30" s="25">
        <v>0.4662</v>
      </c>
      <c r="G30" s="25">
        <v>0.93240100000000004</v>
      </c>
      <c r="H30" s="25">
        <v>89.510490000000004</v>
      </c>
      <c r="I30" s="25">
        <v>9.5571099999999998</v>
      </c>
    </row>
    <row r="31" spans="1:9">
      <c r="A31" s="23" t="s">
        <v>145</v>
      </c>
      <c r="B31" s="24">
        <v>319</v>
      </c>
      <c r="C31" s="25">
        <v>45.768025000000002</v>
      </c>
      <c r="D31" s="25">
        <v>47.648902999999997</v>
      </c>
      <c r="E31" s="25">
        <v>5.9561130000000002</v>
      </c>
      <c r="F31" s="25">
        <v>0</v>
      </c>
      <c r="G31" s="25">
        <v>0.62695900000000004</v>
      </c>
      <c r="H31" s="25">
        <v>93.416927999999999</v>
      </c>
      <c r="I31" s="25">
        <v>5.9561130000000002</v>
      </c>
    </row>
    <row r="32" spans="1:9">
      <c r="A32" s="23" t="s">
        <v>146</v>
      </c>
      <c r="B32" s="24">
        <v>504</v>
      </c>
      <c r="C32" s="25">
        <v>42.857143000000001</v>
      </c>
      <c r="D32" s="25">
        <v>44.642856999999999</v>
      </c>
      <c r="E32" s="25">
        <v>10.317460000000001</v>
      </c>
      <c r="F32" s="25">
        <v>1.1904760000000001</v>
      </c>
      <c r="G32" s="25">
        <v>0.99206300000000003</v>
      </c>
      <c r="H32" s="25">
        <v>87.5</v>
      </c>
      <c r="I32" s="25">
        <v>11.507937</v>
      </c>
    </row>
    <row r="33" spans="1:9">
      <c r="A33" s="23" t="s">
        <v>147</v>
      </c>
      <c r="B33" s="24">
        <v>143</v>
      </c>
      <c r="C33" s="25">
        <v>41.258741000000001</v>
      </c>
      <c r="D33" s="25">
        <v>48.951048999999998</v>
      </c>
      <c r="E33" s="25">
        <v>8.3916079999999997</v>
      </c>
      <c r="F33" s="25">
        <v>1.398601</v>
      </c>
      <c r="G33" s="25">
        <v>0</v>
      </c>
      <c r="H33" s="25">
        <v>90.209789999999998</v>
      </c>
      <c r="I33" s="25">
        <v>9.7902100000000001</v>
      </c>
    </row>
    <row r="34" spans="1:9">
      <c r="A34" s="23" t="s">
        <v>148</v>
      </c>
      <c r="B34" s="24">
        <v>168</v>
      </c>
      <c r="C34" s="25">
        <v>42.857143000000001</v>
      </c>
      <c r="D34" s="25">
        <v>47.619047999999999</v>
      </c>
      <c r="E34" s="25">
        <v>6.5476190000000001</v>
      </c>
      <c r="F34" s="25">
        <v>1.785714</v>
      </c>
      <c r="G34" s="25">
        <v>1.1904760000000001</v>
      </c>
      <c r="H34" s="25">
        <v>90.476190000000003</v>
      </c>
      <c r="I34" s="25">
        <v>8.3333329999999997</v>
      </c>
    </row>
    <row r="35" spans="1:9">
      <c r="A35" s="23" t="s">
        <v>149</v>
      </c>
      <c r="B35" s="24">
        <v>1270</v>
      </c>
      <c r="C35" s="25">
        <v>36.771653999999998</v>
      </c>
      <c r="D35" s="25">
        <v>48.346457000000001</v>
      </c>
      <c r="E35" s="25">
        <v>13.070866000000001</v>
      </c>
      <c r="F35" s="25">
        <v>1.1023620000000001</v>
      </c>
      <c r="G35" s="25">
        <v>0.70866099999999999</v>
      </c>
      <c r="H35" s="25">
        <v>85.118110000000001</v>
      </c>
      <c r="I35" s="25">
        <v>14.173228</v>
      </c>
    </row>
    <row r="36" spans="1:9">
      <c r="A36" s="23" t="s">
        <v>150</v>
      </c>
      <c r="B36" s="24">
        <v>1642</v>
      </c>
      <c r="C36" s="25">
        <v>34.652861999999999</v>
      </c>
      <c r="D36" s="25">
        <v>49.269184000000003</v>
      </c>
      <c r="E36" s="25">
        <v>13.824604000000001</v>
      </c>
      <c r="F36" s="25">
        <v>1.5834349999999999</v>
      </c>
      <c r="G36" s="25">
        <v>0.66991500000000004</v>
      </c>
      <c r="H36" s="25">
        <v>83.922045999999995</v>
      </c>
      <c r="I36" s="25">
        <v>15.408039</v>
      </c>
    </row>
    <row r="37" spans="1:9">
      <c r="A37" s="23" t="s">
        <v>151</v>
      </c>
      <c r="B37" s="24">
        <v>2266</v>
      </c>
      <c r="C37" s="25">
        <v>30.979700000000001</v>
      </c>
      <c r="D37" s="25">
        <v>47.793469000000002</v>
      </c>
      <c r="E37" s="25">
        <v>18.270078999999999</v>
      </c>
      <c r="F37" s="25">
        <v>2.427184</v>
      </c>
      <c r="G37" s="25">
        <v>0.52956800000000004</v>
      </c>
      <c r="H37" s="25">
        <v>78.773168999999996</v>
      </c>
      <c r="I37" s="25">
        <v>20.697264000000001</v>
      </c>
    </row>
    <row r="38" spans="1:9">
      <c r="A38" s="23" t="s">
        <v>152</v>
      </c>
      <c r="B38" s="24">
        <v>121</v>
      </c>
      <c r="C38" s="25">
        <v>25.619834999999998</v>
      </c>
      <c r="D38" s="25">
        <v>28.099174000000001</v>
      </c>
      <c r="E38" s="25">
        <v>31.404959000000002</v>
      </c>
      <c r="F38" s="25">
        <v>12.396694</v>
      </c>
      <c r="G38" s="25">
        <v>2.479339</v>
      </c>
      <c r="H38" s="25">
        <v>53.719008000000002</v>
      </c>
      <c r="I38" s="25">
        <v>43.801653000000002</v>
      </c>
    </row>
    <row r="39" spans="1:9">
      <c r="A39" s="23" t="s">
        <v>128</v>
      </c>
      <c r="B39" s="24">
        <v>46</v>
      </c>
      <c r="C39" s="25">
        <v>4.3478260000000004</v>
      </c>
      <c r="D39" s="25">
        <v>8.6956520000000008</v>
      </c>
      <c r="E39" s="25">
        <v>10.869565</v>
      </c>
      <c r="F39" s="25">
        <v>10.869565</v>
      </c>
      <c r="G39" s="25">
        <v>65.217391000000006</v>
      </c>
      <c r="H39" s="25">
        <v>13.043478</v>
      </c>
      <c r="I39" s="25">
        <v>21.739129999999999</v>
      </c>
    </row>
    <row r="40" spans="1:9">
      <c r="A40" s="8" t="s">
        <v>153</v>
      </c>
      <c r="B40" s="8"/>
      <c r="C40" s="8"/>
      <c r="D40" s="8"/>
      <c r="E40" s="8"/>
      <c r="F40" s="8"/>
      <c r="G40" s="8"/>
      <c r="H40" s="8"/>
      <c r="I40" s="8"/>
    </row>
    <row r="41" spans="1:9">
      <c r="A41" s="23" t="s">
        <v>154</v>
      </c>
      <c r="B41" s="24">
        <v>1344</v>
      </c>
      <c r="C41" s="25">
        <v>37.127975999999997</v>
      </c>
      <c r="D41" s="25">
        <v>47.842261999999998</v>
      </c>
      <c r="E41" s="25">
        <v>12.946429</v>
      </c>
      <c r="F41" s="25">
        <v>1.5625</v>
      </c>
      <c r="G41" s="25">
        <v>0.52083299999999999</v>
      </c>
      <c r="H41" s="25">
        <v>84.970237999999995</v>
      </c>
      <c r="I41" s="25">
        <v>14.508929</v>
      </c>
    </row>
    <row r="42" spans="1:9">
      <c r="A42" s="23" t="s">
        <v>155</v>
      </c>
      <c r="B42" s="24">
        <v>1107</v>
      </c>
      <c r="C42" s="25">
        <v>32.610658999999998</v>
      </c>
      <c r="D42" s="25">
        <v>47.335140000000003</v>
      </c>
      <c r="E42" s="25">
        <v>16.440830999999999</v>
      </c>
      <c r="F42" s="25">
        <v>2.9810300000000001</v>
      </c>
      <c r="G42" s="25">
        <v>0.63234000000000001</v>
      </c>
      <c r="H42" s="25">
        <v>79.945798999999994</v>
      </c>
      <c r="I42" s="25">
        <v>19.421861</v>
      </c>
    </row>
    <row r="43" spans="1:9">
      <c r="A43" s="23" t="s">
        <v>156</v>
      </c>
      <c r="B43" s="24">
        <v>1006</v>
      </c>
      <c r="C43" s="25">
        <v>25.546720000000001</v>
      </c>
      <c r="D43" s="25">
        <v>45.825049999999997</v>
      </c>
      <c r="E43" s="25">
        <v>23.459244999999999</v>
      </c>
      <c r="F43" s="25">
        <v>4.6719679999999997</v>
      </c>
      <c r="G43" s="25">
        <v>0.49701800000000002</v>
      </c>
      <c r="H43" s="25">
        <v>71.371769</v>
      </c>
      <c r="I43" s="25">
        <v>28.131212999999999</v>
      </c>
    </row>
    <row r="44" spans="1:9">
      <c r="A44" s="23" t="s">
        <v>157</v>
      </c>
      <c r="B44" s="24">
        <v>541</v>
      </c>
      <c r="C44" s="25">
        <v>26.987061000000001</v>
      </c>
      <c r="D44" s="25">
        <v>47.319777999999999</v>
      </c>
      <c r="E44" s="25">
        <v>21.256931999999999</v>
      </c>
      <c r="F44" s="25">
        <v>3.8817010000000001</v>
      </c>
      <c r="G44" s="25">
        <v>0.55452900000000005</v>
      </c>
      <c r="H44" s="25">
        <v>74.306838999999997</v>
      </c>
      <c r="I44" s="25">
        <v>25.138632000000001</v>
      </c>
    </row>
    <row r="45" spans="1:9">
      <c r="A45" s="23" t="s">
        <v>158</v>
      </c>
      <c r="B45" s="24">
        <v>1510</v>
      </c>
      <c r="C45" s="25">
        <v>31.258278000000001</v>
      </c>
      <c r="D45" s="25">
        <v>48.609271999999997</v>
      </c>
      <c r="E45" s="25">
        <v>16.556291000000002</v>
      </c>
      <c r="F45" s="25">
        <v>3.1788080000000001</v>
      </c>
      <c r="G45" s="25">
        <v>0.39735100000000001</v>
      </c>
      <c r="H45" s="25">
        <v>79.867549999999994</v>
      </c>
      <c r="I45" s="25">
        <v>19.735099000000002</v>
      </c>
    </row>
    <row r="46" spans="1:9">
      <c r="A46" s="23" t="s">
        <v>159</v>
      </c>
      <c r="B46" s="24">
        <v>1011</v>
      </c>
      <c r="C46" s="25">
        <v>31.256181999999999</v>
      </c>
      <c r="D46" s="25">
        <v>46.884273</v>
      </c>
      <c r="E46" s="25">
        <v>18.199801999999998</v>
      </c>
      <c r="F46" s="25">
        <v>3.1651829999999999</v>
      </c>
      <c r="G46" s="25">
        <v>0.49456</v>
      </c>
      <c r="H46" s="25">
        <v>78.140455000000003</v>
      </c>
      <c r="I46" s="25">
        <v>21.364985000000001</v>
      </c>
    </row>
    <row r="47" spans="1:9">
      <c r="A47" s="23" t="s">
        <v>160</v>
      </c>
      <c r="B47" s="24">
        <v>1234</v>
      </c>
      <c r="C47" s="25">
        <v>33.549433000000001</v>
      </c>
      <c r="D47" s="25">
        <v>46.515397</v>
      </c>
      <c r="E47" s="25">
        <v>16.936790999999999</v>
      </c>
      <c r="F47" s="25">
        <v>2.5121560000000001</v>
      </c>
      <c r="G47" s="25">
        <v>0.48622399999999999</v>
      </c>
      <c r="H47" s="25">
        <v>80.064830000000001</v>
      </c>
      <c r="I47" s="25">
        <v>19.448947</v>
      </c>
    </row>
    <row r="48" spans="1:9">
      <c r="A48" s="23" t="s">
        <v>161</v>
      </c>
      <c r="B48" s="24">
        <v>443</v>
      </c>
      <c r="C48" s="25">
        <v>34.988712999999997</v>
      </c>
      <c r="D48" s="25">
        <v>50.3386</v>
      </c>
      <c r="E48" s="25">
        <v>12.866816999999999</v>
      </c>
      <c r="F48" s="25">
        <v>1.3544020000000001</v>
      </c>
      <c r="G48" s="25">
        <v>0.45146700000000001</v>
      </c>
      <c r="H48" s="25">
        <v>85.327314000000001</v>
      </c>
      <c r="I48" s="25">
        <v>14.221219</v>
      </c>
    </row>
    <row r="49" spans="1:9">
      <c r="A49" s="23" t="s">
        <v>162</v>
      </c>
      <c r="B49" s="24">
        <v>1237</v>
      </c>
      <c r="C49" s="25">
        <v>37.429264000000003</v>
      </c>
      <c r="D49" s="25">
        <v>47.049312999999998</v>
      </c>
      <c r="E49" s="25">
        <v>13.177040999999999</v>
      </c>
      <c r="F49" s="25">
        <v>2.0210189999999999</v>
      </c>
      <c r="G49" s="25">
        <v>0.32336300000000001</v>
      </c>
      <c r="H49" s="25">
        <v>84.478577000000001</v>
      </c>
      <c r="I49" s="25">
        <v>15.19806</v>
      </c>
    </row>
    <row r="50" spans="1:9">
      <c r="A50" s="23" t="s">
        <v>152</v>
      </c>
      <c r="B50" s="24">
        <v>81</v>
      </c>
      <c r="C50" s="25">
        <v>28.395061999999999</v>
      </c>
      <c r="D50" s="25">
        <v>35.802469000000002</v>
      </c>
      <c r="E50" s="25">
        <v>25.925926</v>
      </c>
      <c r="F50" s="25">
        <v>6.1728399999999999</v>
      </c>
      <c r="G50" s="25">
        <v>3.7037040000000001</v>
      </c>
      <c r="H50" s="25">
        <v>64.197530999999998</v>
      </c>
      <c r="I50" s="25">
        <v>32.098765</v>
      </c>
    </row>
    <row r="51" spans="1:9">
      <c r="A51" s="23" t="s">
        <v>163</v>
      </c>
      <c r="B51" s="24">
        <v>67</v>
      </c>
      <c r="C51" s="25">
        <v>26.865672</v>
      </c>
      <c r="D51" s="25">
        <v>38.805970000000002</v>
      </c>
      <c r="E51" s="25">
        <v>26.865672</v>
      </c>
      <c r="F51" s="25">
        <v>4.4776119999999997</v>
      </c>
      <c r="G51" s="25">
        <v>2.9850750000000001</v>
      </c>
      <c r="H51" s="25">
        <v>65.671642000000006</v>
      </c>
      <c r="I51" s="25">
        <v>31.343284000000001</v>
      </c>
    </row>
    <row r="52" spans="1:9">
      <c r="A52" s="23" t="s">
        <v>128</v>
      </c>
      <c r="B52" s="24">
        <v>52</v>
      </c>
      <c r="C52" s="25">
        <v>3.8461539999999999</v>
      </c>
      <c r="D52" s="25">
        <v>25</v>
      </c>
      <c r="E52" s="25">
        <v>11.538462000000001</v>
      </c>
      <c r="F52" s="25">
        <v>3.8461539999999999</v>
      </c>
      <c r="G52" s="25">
        <v>55.769230999999998</v>
      </c>
      <c r="H52" s="25">
        <v>28.846153999999999</v>
      </c>
      <c r="I52" s="25">
        <v>15.384615</v>
      </c>
    </row>
    <row r="53" spans="1:9">
      <c r="A53" s="8" t="s">
        <v>164</v>
      </c>
      <c r="B53" s="8"/>
      <c r="C53" s="8"/>
      <c r="D53" s="8"/>
      <c r="E53" s="8"/>
      <c r="F53" s="8"/>
      <c r="G53" s="8"/>
      <c r="H53" s="8"/>
      <c r="I53" s="8"/>
    </row>
    <row r="54" spans="1:9">
      <c r="A54" s="23" t="s">
        <v>165</v>
      </c>
      <c r="B54" s="24">
        <v>209</v>
      </c>
      <c r="C54" s="25">
        <v>66.028707999999995</v>
      </c>
      <c r="D54" s="25">
        <v>29.665071999999999</v>
      </c>
      <c r="E54" s="25">
        <v>2.392344</v>
      </c>
      <c r="F54" s="25">
        <v>0.95693799999999996</v>
      </c>
      <c r="G54" s="25">
        <v>0.95693799999999996</v>
      </c>
      <c r="H54" s="25">
        <v>95.693780000000004</v>
      </c>
      <c r="I54" s="25">
        <v>3.3492820000000001</v>
      </c>
    </row>
    <row r="55" spans="1:9">
      <c r="A55" s="23" t="s">
        <v>166</v>
      </c>
      <c r="B55" s="24">
        <v>1043</v>
      </c>
      <c r="C55" s="25">
        <v>40.556088000000003</v>
      </c>
      <c r="D55" s="25">
        <v>47.842761000000003</v>
      </c>
      <c r="E55" s="25">
        <v>9.5877280000000003</v>
      </c>
      <c r="F55" s="25">
        <v>0.38350899999999999</v>
      </c>
      <c r="G55" s="25">
        <v>1.6299140000000001</v>
      </c>
      <c r="H55" s="25">
        <v>88.398848999999998</v>
      </c>
      <c r="I55" s="25">
        <v>9.9712370000000004</v>
      </c>
    </row>
    <row r="56" spans="1:9">
      <c r="A56" s="23" t="s">
        <v>167</v>
      </c>
      <c r="B56" s="24">
        <v>963</v>
      </c>
      <c r="C56" s="25">
        <v>19.626168</v>
      </c>
      <c r="D56" s="25">
        <v>53.063344000000001</v>
      </c>
      <c r="E56" s="25">
        <v>22.429907</v>
      </c>
      <c r="F56" s="25">
        <v>2.8037380000000001</v>
      </c>
      <c r="G56" s="25">
        <v>2.0768430000000002</v>
      </c>
      <c r="H56" s="25">
        <v>72.689511999999993</v>
      </c>
      <c r="I56" s="25">
        <v>25.233644999999999</v>
      </c>
    </row>
    <row r="57" spans="1:9">
      <c r="A57" s="23" t="s">
        <v>168</v>
      </c>
      <c r="B57" s="24">
        <v>338</v>
      </c>
      <c r="C57" s="25">
        <v>10.650888</v>
      </c>
      <c r="D57" s="25">
        <v>41.715975999999998</v>
      </c>
      <c r="E57" s="25">
        <v>39.349111999999998</v>
      </c>
      <c r="F57" s="25">
        <v>6.5088759999999999</v>
      </c>
      <c r="G57" s="25">
        <v>1.7751479999999999</v>
      </c>
      <c r="H57" s="25">
        <v>52.366864</v>
      </c>
      <c r="I57" s="25">
        <v>45.857987999999999</v>
      </c>
    </row>
    <row r="58" spans="1:9">
      <c r="A58" s="23" t="s">
        <v>169</v>
      </c>
      <c r="B58" s="24">
        <v>94</v>
      </c>
      <c r="C58" s="25">
        <v>6.3829789999999997</v>
      </c>
      <c r="D58" s="25">
        <v>20.212765999999998</v>
      </c>
      <c r="E58" s="25">
        <v>47.872340000000001</v>
      </c>
      <c r="F58" s="25">
        <v>24.468084999999999</v>
      </c>
      <c r="G58" s="25">
        <v>1.0638300000000001</v>
      </c>
      <c r="H58" s="25">
        <v>26.595745000000001</v>
      </c>
      <c r="I58" s="25">
        <v>72.340425999999994</v>
      </c>
    </row>
    <row r="59" spans="1:9">
      <c r="A59" s="23" t="s">
        <v>128</v>
      </c>
      <c r="B59" s="24">
        <v>30</v>
      </c>
      <c r="C59" s="25">
        <v>23.333333</v>
      </c>
      <c r="D59" s="25">
        <v>43.333333000000003</v>
      </c>
      <c r="E59" s="25">
        <v>16.666667</v>
      </c>
      <c r="F59" s="25">
        <v>13.333333</v>
      </c>
      <c r="G59" s="25">
        <v>3.3333330000000001</v>
      </c>
      <c r="H59" s="25">
        <v>66.666667000000004</v>
      </c>
      <c r="I59" s="25">
        <v>30</v>
      </c>
    </row>
    <row r="60" spans="1:9">
      <c r="A60" s="8" t="s">
        <v>170</v>
      </c>
      <c r="B60" s="8"/>
      <c r="C60" s="8"/>
      <c r="D60" s="8"/>
      <c r="E60" s="8"/>
      <c r="F60" s="8"/>
      <c r="G60" s="8"/>
      <c r="H60" s="8"/>
      <c r="I60" s="8"/>
    </row>
    <row r="61" spans="1:9">
      <c r="A61" s="23" t="s">
        <v>171</v>
      </c>
      <c r="B61" s="24">
        <v>386</v>
      </c>
      <c r="C61" s="25">
        <v>25.906735999999999</v>
      </c>
      <c r="D61" s="25">
        <v>38.860104</v>
      </c>
      <c r="E61" s="25">
        <v>27.46114</v>
      </c>
      <c r="F61" s="25">
        <v>5.6994819999999997</v>
      </c>
      <c r="G61" s="25">
        <v>2.0725389999999999</v>
      </c>
      <c r="H61" s="25">
        <v>64.766839000000004</v>
      </c>
      <c r="I61" s="25">
        <v>33.160621999999996</v>
      </c>
    </row>
    <row r="62" spans="1:9">
      <c r="A62" s="23" t="s">
        <v>172</v>
      </c>
      <c r="B62" s="24">
        <v>919</v>
      </c>
      <c r="C62" s="25">
        <v>23.721436000000001</v>
      </c>
      <c r="D62" s="25">
        <v>50.163221</v>
      </c>
      <c r="E62" s="25">
        <v>20.892274</v>
      </c>
      <c r="F62" s="25">
        <v>3.482046</v>
      </c>
      <c r="G62" s="25">
        <v>1.741023</v>
      </c>
      <c r="H62" s="25">
        <v>73.884657000000004</v>
      </c>
      <c r="I62" s="25">
        <v>24.374320000000001</v>
      </c>
    </row>
    <row r="63" spans="1:9">
      <c r="A63" s="23" t="s">
        <v>173</v>
      </c>
      <c r="B63" s="24">
        <v>978</v>
      </c>
      <c r="C63" s="25">
        <v>31.492843000000001</v>
      </c>
      <c r="D63" s="25">
        <v>49.284253999999997</v>
      </c>
      <c r="E63" s="25">
        <v>16.462167999999998</v>
      </c>
      <c r="F63" s="25">
        <v>1.329243</v>
      </c>
      <c r="G63" s="25">
        <v>1.4314929999999999</v>
      </c>
      <c r="H63" s="25">
        <v>80.777096</v>
      </c>
      <c r="I63" s="25">
        <v>17.791411</v>
      </c>
    </row>
    <row r="64" spans="1:9">
      <c r="A64" s="23" t="s">
        <v>174</v>
      </c>
      <c r="B64" s="24">
        <v>347</v>
      </c>
      <c r="C64" s="25">
        <v>46.974063000000001</v>
      </c>
      <c r="D64" s="25">
        <v>38.328530000000001</v>
      </c>
      <c r="E64" s="25">
        <v>10.951009000000001</v>
      </c>
      <c r="F64" s="25">
        <v>2.3054760000000001</v>
      </c>
      <c r="G64" s="25">
        <v>1.440922</v>
      </c>
      <c r="H64" s="25">
        <v>85.302593999999999</v>
      </c>
      <c r="I64" s="25">
        <v>13.256484</v>
      </c>
    </row>
    <row r="65" spans="1:9">
      <c r="A65" s="23" t="s">
        <v>128</v>
      </c>
      <c r="B65" s="24">
        <v>47</v>
      </c>
      <c r="C65" s="25">
        <v>21.276596000000001</v>
      </c>
      <c r="D65" s="25">
        <v>40.425531999999997</v>
      </c>
      <c r="E65" s="25">
        <v>14.893617000000001</v>
      </c>
      <c r="F65" s="25">
        <v>14.893617000000001</v>
      </c>
      <c r="G65" s="25">
        <v>8.5106380000000001</v>
      </c>
      <c r="H65" s="25">
        <v>61.702128000000002</v>
      </c>
      <c r="I65" s="25">
        <v>29.787234000000002</v>
      </c>
    </row>
    <row r="66" spans="1:9">
      <c r="A66" s="8" t="s">
        <v>175</v>
      </c>
      <c r="B66" s="8"/>
      <c r="C66" s="8"/>
      <c r="D66" s="8"/>
      <c r="E66" s="8"/>
      <c r="F66" s="8"/>
      <c r="G66" s="8"/>
      <c r="H66" s="8"/>
      <c r="I66" s="8"/>
    </row>
    <row r="67" spans="1:9">
      <c r="A67" s="23" t="s">
        <v>176</v>
      </c>
      <c r="B67" s="24">
        <v>425</v>
      </c>
      <c r="C67" s="25">
        <v>43.764705999999997</v>
      </c>
      <c r="D67" s="25">
        <v>45.882353000000002</v>
      </c>
      <c r="E67" s="25">
        <v>8.4705879999999993</v>
      </c>
      <c r="F67" s="25">
        <v>0</v>
      </c>
      <c r="G67" s="25">
        <v>1.8823529999999999</v>
      </c>
      <c r="H67" s="25">
        <v>89.647058999999999</v>
      </c>
      <c r="I67" s="25">
        <v>8.4705879999999993</v>
      </c>
    </row>
    <row r="68" spans="1:9">
      <c r="A68" s="23" t="s">
        <v>177</v>
      </c>
      <c r="B68" s="24">
        <v>811</v>
      </c>
      <c r="C68" s="25">
        <v>40.073982999999998</v>
      </c>
      <c r="D68" s="25">
        <v>47.595560999999996</v>
      </c>
      <c r="E68" s="25">
        <v>9.8643649999999994</v>
      </c>
      <c r="F68" s="25">
        <v>0.36991400000000002</v>
      </c>
      <c r="G68" s="25">
        <v>2.0961780000000001</v>
      </c>
      <c r="H68" s="25">
        <v>87.669544000000002</v>
      </c>
      <c r="I68" s="25">
        <v>10.234279000000001</v>
      </c>
    </row>
    <row r="69" spans="1:9">
      <c r="A69" s="23" t="s">
        <v>178</v>
      </c>
      <c r="B69" s="24">
        <v>207</v>
      </c>
      <c r="C69" s="25">
        <v>39.130434999999999</v>
      </c>
      <c r="D69" s="25">
        <v>48.792271</v>
      </c>
      <c r="E69" s="25">
        <v>10.628019</v>
      </c>
      <c r="F69" s="25">
        <v>0.96618400000000004</v>
      </c>
      <c r="G69" s="25">
        <v>0.48309200000000002</v>
      </c>
      <c r="H69" s="25">
        <v>87.922704999999993</v>
      </c>
      <c r="I69" s="25">
        <v>11.594203</v>
      </c>
    </row>
    <row r="70" spans="1:9">
      <c r="A70" s="23" t="s">
        <v>179</v>
      </c>
      <c r="B70" s="24">
        <v>154</v>
      </c>
      <c r="C70" s="25">
        <v>51.298701000000001</v>
      </c>
      <c r="D70" s="25">
        <v>44.805194999999998</v>
      </c>
      <c r="E70" s="25">
        <v>3.246753</v>
      </c>
      <c r="F70" s="25">
        <v>0.64935100000000001</v>
      </c>
      <c r="G70" s="25">
        <v>0</v>
      </c>
      <c r="H70" s="25">
        <v>96.103896000000006</v>
      </c>
      <c r="I70" s="25">
        <v>3.8961039999999998</v>
      </c>
    </row>
    <row r="71" spans="1:9">
      <c r="A71" s="23" t="s">
        <v>180</v>
      </c>
      <c r="B71" s="24">
        <v>318</v>
      </c>
      <c r="C71" s="25">
        <v>43.396225999999999</v>
      </c>
      <c r="D71" s="25">
        <v>45.911949999999997</v>
      </c>
      <c r="E71" s="25">
        <v>9.1194970000000009</v>
      </c>
      <c r="F71" s="25">
        <v>0.31446499999999999</v>
      </c>
      <c r="G71" s="25">
        <v>1.257862</v>
      </c>
      <c r="H71" s="25">
        <v>89.308176000000003</v>
      </c>
      <c r="I71" s="25">
        <v>9.4339619999999993</v>
      </c>
    </row>
    <row r="72" spans="1:9">
      <c r="A72" s="23" t="s">
        <v>181</v>
      </c>
      <c r="B72" s="24">
        <v>203</v>
      </c>
      <c r="C72" s="25">
        <v>39.901477999999997</v>
      </c>
      <c r="D72" s="25">
        <v>50.246305</v>
      </c>
      <c r="E72" s="25">
        <v>8.8669949999999993</v>
      </c>
      <c r="F72" s="25">
        <v>0</v>
      </c>
      <c r="G72" s="25">
        <v>0.98522200000000004</v>
      </c>
      <c r="H72" s="25">
        <v>90.147783000000004</v>
      </c>
      <c r="I72" s="25">
        <v>8.8669949999999993</v>
      </c>
    </row>
    <row r="73" spans="1:9">
      <c r="A73" s="23" t="s">
        <v>182</v>
      </c>
      <c r="B73" s="24">
        <v>79</v>
      </c>
      <c r="C73" s="25">
        <v>50.632911</v>
      </c>
      <c r="D73" s="25">
        <v>27.848101</v>
      </c>
      <c r="E73" s="25">
        <v>17.721519000000001</v>
      </c>
      <c r="F73" s="25">
        <v>2.5316459999999998</v>
      </c>
      <c r="G73" s="25">
        <v>1.2658229999999999</v>
      </c>
      <c r="H73" s="25">
        <v>78.481013000000004</v>
      </c>
      <c r="I73" s="25">
        <v>20.253164999999999</v>
      </c>
    </row>
    <row r="74" spans="1:9">
      <c r="A74" s="23" t="s">
        <v>183</v>
      </c>
      <c r="B74" s="24">
        <v>68</v>
      </c>
      <c r="C74" s="25">
        <v>57.352941000000001</v>
      </c>
      <c r="D74" s="25">
        <v>33.823529000000001</v>
      </c>
      <c r="E74" s="25">
        <v>4.4117649999999999</v>
      </c>
      <c r="F74" s="25">
        <v>1.470588</v>
      </c>
      <c r="G74" s="25">
        <v>2.941176</v>
      </c>
      <c r="H74" s="25">
        <v>91.176471000000006</v>
      </c>
      <c r="I74" s="25">
        <v>5.8823530000000002</v>
      </c>
    </row>
    <row r="75" spans="1:9">
      <c r="A75" s="23" t="s">
        <v>184</v>
      </c>
      <c r="B75" s="24">
        <v>586</v>
      </c>
      <c r="C75" s="25">
        <v>37.372014</v>
      </c>
      <c r="D75" s="25">
        <v>50</v>
      </c>
      <c r="E75" s="25">
        <v>11.09215</v>
      </c>
      <c r="F75" s="25">
        <v>0.68259400000000003</v>
      </c>
      <c r="G75" s="25">
        <v>0.85324199999999994</v>
      </c>
      <c r="H75" s="25">
        <v>87.372013999999993</v>
      </c>
      <c r="I75" s="25">
        <v>11.774744</v>
      </c>
    </row>
    <row r="76" spans="1:9">
      <c r="A76" s="23" t="s">
        <v>185</v>
      </c>
      <c r="B76" s="24">
        <v>276</v>
      </c>
      <c r="C76" s="25">
        <v>39.855072</v>
      </c>
      <c r="D76" s="25">
        <v>50</v>
      </c>
      <c r="E76" s="25">
        <v>8.3333329999999997</v>
      </c>
      <c r="F76" s="25">
        <v>0.724638</v>
      </c>
      <c r="G76" s="25">
        <v>1.086957</v>
      </c>
      <c r="H76" s="25">
        <v>89.855072000000007</v>
      </c>
      <c r="I76" s="25">
        <v>9.0579710000000002</v>
      </c>
    </row>
    <row r="77" spans="1:9">
      <c r="A77" s="23" t="s">
        <v>152</v>
      </c>
      <c r="B77" s="24">
        <v>197</v>
      </c>
      <c r="C77" s="25">
        <v>25.888324999999998</v>
      </c>
      <c r="D77" s="25">
        <v>52.284264</v>
      </c>
      <c r="E77" s="25">
        <v>15.736041</v>
      </c>
      <c r="F77" s="25">
        <v>2.0304570000000002</v>
      </c>
      <c r="G77" s="25">
        <v>4.0609140000000004</v>
      </c>
      <c r="H77" s="25">
        <v>78.172589000000002</v>
      </c>
      <c r="I77" s="25">
        <v>17.766497000000001</v>
      </c>
    </row>
    <row r="78" spans="1:9">
      <c r="A78" s="23" t="s">
        <v>186</v>
      </c>
      <c r="B78" s="24">
        <v>944</v>
      </c>
      <c r="C78" s="25">
        <v>19.173729000000002</v>
      </c>
      <c r="D78" s="25">
        <v>42.478814</v>
      </c>
      <c r="E78" s="25">
        <v>30.084745999999999</v>
      </c>
      <c r="F78" s="25">
        <v>6.8855930000000001</v>
      </c>
      <c r="G78" s="25">
        <v>1.377119</v>
      </c>
      <c r="H78" s="25">
        <v>61.652541999999997</v>
      </c>
      <c r="I78" s="25">
        <v>36.970339000000003</v>
      </c>
    </row>
    <row r="79" spans="1:9">
      <c r="A79" s="23" t="s">
        <v>128</v>
      </c>
      <c r="B79" s="24">
        <v>41</v>
      </c>
      <c r="C79" s="25">
        <v>26.829267999999999</v>
      </c>
      <c r="D79" s="25">
        <v>46.341462999999997</v>
      </c>
      <c r="E79" s="25">
        <v>17.073170999999999</v>
      </c>
      <c r="F79" s="25">
        <v>4.8780489999999999</v>
      </c>
      <c r="G79" s="25">
        <v>4.8780489999999999</v>
      </c>
      <c r="H79" s="25">
        <v>73.170732000000001</v>
      </c>
      <c r="I79" s="25">
        <v>21.951219999999999</v>
      </c>
    </row>
    <row r="80" spans="1:9">
      <c r="A80" s="8" t="s">
        <v>187</v>
      </c>
      <c r="B80" s="8"/>
      <c r="C80" s="8"/>
      <c r="D80" s="8"/>
      <c r="E80" s="8"/>
      <c r="F80" s="8"/>
      <c r="G80" s="8"/>
      <c r="H80" s="8"/>
      <c r="I80" s="8"/>
    </row>
    <row r="81" spans="1:9">
      <c r="A81" s="23" t="s">
        <v>188</v>
      </c>
      <c r="B81" s="24">
        <v>2041</v>
      </c>
      <c r="C81" s="25">
        <v>31.651150999999999</v>
      </c>
      <c r="D81" s="25">
        <v>47.084761999999998</v>
      </c>
      <c r="E81" s="25">
        <v>17.148457000000001</v>
      </c>
      <c r="F81" s="25">
        <v>2.6457619999999999</v>
      </c>
      <c r="G81" s="25">
        <v>1.469868</v>
      </c>
      <c r="H81" s="25">
        <v>78.735913999999994</v>
      </c>
      <c r="I81" s="25">
        <v>19.794218999999998</v>
      </c>
    </row>
    <row r="82" spans="1:9">
      <c r="A82" s="23" t="s">
        <v>189</v>
      </c>
      <c r="B82" s="24">
        <v>221</v>
      </c>
      <c r="C82" s="25">
        <v>29.864253000000001</v>
      </c>
      <c r="D82" s="25">
        <v>49.321266999999999</v>
      </c>
      <c r="E82" s="25">
        <v>17.194569999999999</v>
      </c>
      <c r="F82" s="25">
        <v>1.809955</v>
      </c>
      <c r="G82" s="25">
        <v>1.809955</v>
      </c>
      <c r="H82" s="25">
        <v>79.185519999999997</v>
      </c>
      <c r="I82" s="25">
        <v>19.004525000000001</v>
      </c>
    </row>
    <row r="83" spans="1:9">
      <c r="A83" s="23" t="s">
        <v>190</v>
      </c>
      <c r="B83" s="24">
        <v>64</v>
      </c>
      <c r="C83" s="25">
        <v>23.4375</v>
      </c>
      <c r="D83" s="25">
        <v>39.0625</v>
      </c>
      <c r="E83" s="25">
        <v>25</v>
      </c>
      <c r="F83" s="25">
        <v>9.375</v>
      </c>
      <c r="G83" s="25">
        <v>3.125</v>
      </c>
      <c r="H83" s="25">
        <v>62.5</v>
      </c>
      <c r="I83" s="25">
        <v>34.375</v>
      </c>
    </row>
    <row r="84" spans="1:9">
      <c r="A84" s="23" t="s">
        <v>191</v>
      </c>
      <c r="B84" s="24">
        <v>158</v>
      </c>
      <c r="C84" s="25">
        <v>22.151899</v>
      </c>
      <c r="D84" s="25">
        <v>37.974684000000003</v>
      </c>
      <c r="E84" s="25">
        <v>32.278480999999999</v>
      </c>
      <c r="F84" s="25">
        <v>3.7974679999999998</v>
      </c>
      <c r="G84" s="25">
        <v>3.7974679999999998</v>
      </c>
      <c r="H84" s="25">
        <v>60.126581999999999</v>
      </c>
      <c r="I84" s="25">
        <v>36.075949000000001</v>
      </c>
    </row>
    <row r="85" spans="1:9">
      <c r="A85" s="23" t="s">
        <v>192</v>
      </c>
      <c r="B85" s="24">
        <v>120</v>
      </c>
      <c r="C85" s="25">
        <v>21.666667</v>
      </c>
      <c r="D85" s="25">
        <v>47.5</v>
      </c>
      <c r="E85" s="25">
        <v>25.833333</v>
      </c>
      <c r="F85" s="25">
        <v>3.3333330000000001</v>
      </c>
      <c r="G85" s="25">
        <v>1.6666669999999999</v>
      </c>
      <c r="H85" s="25">
        <v>69.166667000000004</v>
      </c>
      <c r="I85" s="25">
        <v>29.166667</v>
      </c>
    </row>
    <row r="86" spans="1:9">
      <c r="A86" s="23" t="s">
        <v>193</v>
      </c>
      <c r="B86" s="24">
        <v>10</v>
      </c>
      <c r="C86" s="25">
        <v>20</v>
      </c>
      <c r="D86" s="25">
        <v>20</v>
      </c>
      <c r="E86" s="25">
        <v>40</v>
      </c>
      <c r="F86" s="25">
        <v>20</v>
      </c>
      <c r="G86" s="25">
        <v>0</v>
      </c>
      <c r="H86" s="25">
        <v>40</v>
      </c>
      <c r="I86" s="25">
        <v>60</v>
      </c>
    </row>
    <row r="87" spans="1:9">
      <c r="A87" s="23" t="s">
        <v>152</v>
      </c>
      <c r="B87" s="24">
        <v>39</v>
      </c>
      <c r="C87" s="25">
        <v>17.948718</v>
      </c>
      <c r="D87" s="25">
        <v>38.461537999999997</v>
      </c>
      <c r="E87" s="25">
        <v>28.205127999999998</v>
      </c>
      <c r="F87" s="25">
        <v>10.256410000000001</v>
      </c>
      <c r="G87" s="25">
        <v>5.1282050000000003</v>
      </c>
      <c r="H87" s="25">
        <v>56.410255999999997</v>
      </c>
      <c r="I87" s="25">
        <v>38.461537999999997</v>
      </c>
    </row>
    <row r="88" spans="1:9">
      <c r="A88" s="23" t="s">
        <v>128</v>
      </c>
      <c r="B88" s="24">
        <v>24</v>
      </c>
      <c r="C88" s="25">
        <v>8.3333329999999997</v>
      </c>
      <c r="D88" s="25">
        <v>66.666667000000004</v>
      </c>
      <c r="E88" s="25">
        <v>12.5</v>
      </c>
      <c r="F88" s="25">
        <v>8.3333329999999997</v>
      </c>
      <c r="G88" s="25">
        <v>4.1666670000000003</v>
      </c>
      <c r="H88" s="25">
        <v>75</v>
      </c>
      <c r="I88" s="25">
        <v>20.833333</v>
      </c>
    </row>
    <row r="89" spans="1:9">
      <c r="A89" s="8" t="s">
        <v>194</v>
      </c>
      <c r="B89" s="8"/>
      <c r="C89" s="8"/>
      <c r="D89" s="8"/>
      <c r="E89" s="8"/>
      <c r="F89" s="8"/>
      <c r="G89" s="8"/>
      <c r="H89" s="8"/>
      <c r="I89" s="8"/>
    </row>
    <row r="90" spans="1:9">
      <c r="A90" s="23" t="s">
        <v>195</v>
      </c>
      <c r="B90" s="24">
        <v>1341</v>
      </c>
      <c r="C90" s="25">
        <v>32.587620999999999</v>
      </c>
      <c r="D90" s="25">
        <v>48.918717000000001</v>
      </c>
      <c r="E90" s="25">
        <v>15.212528000000001</v>
      </c>
      <c r="F90" s="25">
        <v>1.789709</v>
      </c>
      <c r="G90" s="25">
        <v>1.4914240000000001</v>
      </c>
      <c r="H90" s="25">
        <v>81.506338999999997</v>
      </c>
      <c r="I90" s="25">
        <v>17.002237000000001</v>
      </c>
    </row>
    <row r="91" spans="1:9">
      <c r="A91" s="23" t="s">
        <v>196</v>
      </c>
      <c r="B91" s="24">
        <v>523</v>
      </c>
      <c r="C91" s="25">
        <v>36.137667</v>
      </c>
      <c r="D91" s="25">
        <v>46.845123999999998</v>
      </c>
      <c r="E91" s="25">
        <v>13.001912000000001</v>
      </c>
      <c r="F91" s="25">
        <v>2.2944550000000001</v>
      </c>
      <c r="G91" s="25">
        <v>1.7208410000000001</v>
      </c>
      <c r="H91" s="25">
        <v>82.982792000000003</v>
      </c>
      <c r="I91" s="25">
        <v>15.296367</v>
      </c>
    </row>
    <row r="92" spans="1:9">
      <c r="A92" s="23" t="s">
        <v>197</v>
      </c>
      <c r="B92" s="24">
        <v>116</v>
      </c>
      <c r="C92" s="25">
        <v>31.896552</v>
      </c>
      <c r="D92" s="25">
        <v>45.689655000000002</v>
      </c>
      <c r="E92" s="25">
        <v>17.241378999999998</v>
      </c>
      <c r="F92" s="25">
        <v>2.5862069999999999</v>
      </c>
      <c r="G92" s="25">
        <v>2.5862069999999999</v>
      </c>
      <c r="H92" s="25">
        <v>77.586207000000002</v>
      </c>
      <c r="I92" s="25">
        <v>19.827586</v>
      </c>
    </row>
    <row r="93" spans="1:9">
      <c r="A93" s="23" t="s">
        <v>198</v>
      </c>
      <c r="B93" s="24">
        <v>25</v>
      </c>
      <c r="C93" s="25">
        <v>20</v>
      </c>
      <c r="D93" s="25">
        <v>56</v>
      </c>
      <c r="E93" s="25">
        <v>20</v>
      </c>
      <c r="F93" s="25">
        <v>0</v>
      </c>
      <c r="G93" s="25">
        <v>4</v>
      </c>
      <c r="H93" s="25">
        <v>76</v>
      </c>
      <c r="I93" s="25">
        <v>20</v>
      </c>
    </row>
    <row r="94" spans="1:9">
      <c r="A94" s="23" t="s">
        <v>199</v>
      </c>
      <c r="B94" s="24">
        <v>68</v>
      </c>
      <c r="C94" s="25">
        <v>38.235294000000003</v>
      </c>
      <c r="D94" s="25">
        <v>48.529412000000001</v>
      </c>
      <c r="E94" s="25">
        <v>10.294117999999999</v>
      </c>
      <c r="F94" s="25">
        <v>2.941176</v>
      </c>
      <c r="G94" s="25">
        <v>0</v>
      </c>
      <c r="H94" s="25">
        <v>86.764706000000004</v>
      </c>
      <c r="I94" s="25">
        <v>13.235294</v>
      </c>
    </row>
    <row r="95" spans="1:9">
      <c r="A95" s="23" t="s">
        <v>200</v>
      </c>
      <c r="B95" s="24">
        <v>1248</v>
      </c>
      <c r="C95" s="25">
        <v>34.134614999999997</v>
      </c>
      <c r="D95" s="25">
        <v>48.798076999999999</v>
      </c>
      <c r="E95" s="25">
        <v>14.823718</v>
      </c>
      <c r="F95" s="25">
        <v>1.0416669999999999</v>
      </c>
      <c r="G95" s="25">
        <v>1.2019230000000001</v>
      </c>
      <c r="H95" s="25">
        <v>82.932692000000003</v>
      </c>
      <c r="I95" s="25">
        <v>15.865385</v>
      </c>
    </row>
    <row r="96" spans="1:9">
      <c r="A96" s="23" t="s">
        <v>201</v>
      </c>
      <c r="B96" s="24">
        <v>725</v>
      </c>
      <c r="C96" s="25">
        <v>28.275862</v>
      </c>
      <c r="D96" s="25">
        <v>46.620690000000003</v>
      </c>
      <c r="E96" s="25">
        <v>19.862069000000002</v>
      </c>
      <c r="F96" s="25">
        <v>3.3103449999999999</v>
      </c>
      <c r="G96" s="25">
        <v>1.9310339999999999</v>
      </c>
      <c r="H96" s="25">
        <v>74.896552</v>
      </c>
      <c r="I96" s="25">
        <v>23.172414</v>
      </c>
    </row>
    <row r="97" spans="1:9">
      <c r="A97" s="23" t="s">
        <v>202</v>
      </c>
      <c r="B97" s="24">
        <v>550</v>
      </c>
      <c r="C97" s="25">
        <v>33.272727000000003</v>
      </c>
      <c r="D97" s="25">
        <v>46.181818</v>
      </c>
      <c r="E97" s="25">
        <v>16.545455</v>
      </c>
      <c r="F97" s="25">
        <v>1.6363639999999999</v>
      </c>
      <c r="G97" s="25">
        <v>2.3636360000000001</v>
      </c>
      <c r="H97" s="25">
        <v>79.454544999999996</v>
      </c>
      <c r="I97" s="25">
        <v>18.181818</v>
      </c>
    </row>
    <row r="98" spans="1:9">
      <c r="A98" s="23" t="s">
        <v>203</v>
      </c>
      <c r="B98" s="24">
        <v>563</v>
      </c>
      <c r="C98" s="25">
        <v>40.319716</v>
      </c>
      <c r="D98" s="25">
        <v>42.806393999999997</v>
      </c>
      <c r="E98" s="25">
        <v>13.854352</v>
      </c>
      <c r="F98" s="25">
        <v>1.243339</v>
      </c>
      <c r="G98" s="25">
        <v>1.7761990000000001</v>
      </c>
      <c r="H98" s="25">
        <v>83.126109999999997</v>
      </c>
      <c r="I98" s="25">
        <v>15.097690999999999</v>
      </c>
    </row>
    <row r="99" spans="1:9">
      <c r="A99" s="23" t="s">
        <v>204</v>
      </c>
      <c r="B99" s="24">
        <v>319</v>
      </c>
      <c r="C99" s="25">
        <v>30.094044</v>
      </c>
      <c r="D99" s="25">
        <v>41.379309999999997</v>
      </c>
      <c r="E99" s="25">
        <v>22.570533000000001</v>
      </c>
      <c r="F99" s="25">
        <v>4.0752350000000002</v>
      </c>
      <c r="G99" s="25">
        <v>1.880878</v>
      </c>
      <c r="H99" s="25">
        <v>71.473354</v>
      </c>
      <c r="I99" s="25">
        <v>26.645768</v>
      </c>
    </row>
    <row r="100" spans="1:9">
      <c r="A100" s="23" t="s">
        <v>205</v>
      </c>
      <c r="B100" s="24">
        <v>6</v>
      </c>
      <c r="C100" s="25">
        <v>50</v>
      </c>
      <c r="D100" s="25">
        <v>16.666667</v>
      </c>
      <c r="E100" s="25">
        <v>33.333333000000003</v>
      </c>
      <c r="F100" s="25">
        <v>0</v>
      </c>
      <c r="G100" s="25">
        <v>0</v>
      </c>
      <c r="H100" s="25">
        <v>66.666667000000004</v>
      </c>
      <c r="I100" s="25">
        <v>33.333333000000003</v>
      </c>
    </row>
    <row r="101" spans="1:9">
      <c r="A101" s="23" t="s">
        <v>206</v>
      </c>
      <c r="B101" s="24">
        <v>42</v>
      </c>
      <c r="C101" s="25">
        <v>2.3809520000000002</v>
      </c>
      <c r="D101" s="25">
        <v>42.857143000000001</v>
      </c>
      <c r="E101" s="25">
        <v>33.333333000000003</v>
      </c>
      <c r="F101" s="25">
        <v>19.047619000000001</v>
      </c>
      <c r="G101" s="25">
        <v>2.3809520000000002</v>
      </c>
      <c r="H101" s="25">
        <v>45.238095000000001</v>
      </c>
      <c r="I101" s="25">
        <v>52.380952000000001</v>
      </c>
    </row>
    <row r="102" spans="1:9">
      <c r="A102" s="23" t="s">
        <v>152</v>
      </c>
      <c r="B102" s="24">
        <v>39</v>
      </c>
      <c r="C102" s="25">
        <v>17.948718</v>
      </c>
      <c r="D102" s="25">
        <v>25.641026</v>
      </c>
      <c r="E102" s="25">
        <v>41.025641</v>
      </c>
      <c r="F102" s="25">
        <v>10.256410000000001</v>
      </c>
      <c r="G102" s="25">
        <v>5.1282050000000003</v>
      </c>
      <c r="H102" s="25">
        <v>43.589744000000003</v>
      </c>
      <c r="I102" s="25">
        <v>51.282051000000003</v>
      </c>
    </row>
    <row r="103" spans="1:9">
      <c r="A103" s="23" t="s">
        <v>128</v>
      </c>
      <c r="B103" s="24">
        <v>193</v>
      </c>
      <c r="C103" s="25">
        <v>23.834197</v>
      </c>
      <c r="D103" s="25">
        <v>46.632123999999997</v>
      </c>
      <c r="E103" s="25">
        <v>20.725389</v>
      </c>
      <c r="F103" s="25">
        <v>5.1813469999999997</v>
      </c>
      <c r="G103" s="25">
        <v>3.6269429999999998</v>
      </c>
      <c r="H103" s="25">
        <v>70.466320999999994</v>
      </c>
      <c r="I103" s="25">
        <v>25.906735999999999</v>
      </c>
    </row>
    <row r="104" spans="1:9">
      <c r="A104" s="8" t="s">
        <v>207</v>
      </c>
      <c r="B104" s="8"/>
      <c r="C104" s="8"/>
      <c r="D104" s="8"/>
      <c r="E104" s="8"/>
      <c r="F104" s="8"/>
      <c r="G104" s="8"/>
      <c r="H104" s="8"/>
      <c r="I104" s="8"/>
    </row>
    <row r="105" spans="1:9">
      <c r="A105" s="23" t="s">
        <v>208</v>
      </c>
      <c r="B105" s="24">
        <v>1480</v>
      </c>
      <c r="C105" s="25">
        <v>27.567568000000001</v>
      </c>
      <c r="D105" s="25">
        <v>48.310811000000001</v>
      </c>
      <c r="E105" s="25">
        <v>19.459458999999999</v>
      </c>
      <c r="F105" s="25">
        <v>3.1081080000000001</v>
      </c>
      <c r="G105" s="25">
        <v>1.554054</v>
      </c>
      <c r="H105" s="25">
        <v>75.878377999999998</v>
      </c>
      <c r="I105" s="25">
        <v>22.567568000000001</v>
      </c>
    </row>
    <row r="106" spans="1:9">
      <c r="A106" s="23" t="s">
        <v>209</v>
      </c>
      <c r="B106" s="24">
        <v>1280</v>
      </c>
      <c r="C106" s="25">
        <v>29.296875</v>
      </c>
      <c r="D106" s="25">
        <v>47.34375</v>
      </c>
      <c r="E106" s="25">
        <v>18.59375</v>
      </c>
      <c r="F106" s="25">
        <v>3.046875</v>
      </c>
      <c r="G106" s="25">
        <v>1.71875</v>
      </c>
      <c r="H106" s="25">
        <v>76.640625</v>
      </c>
      <c r="I106" s="25">
        <v>21.640625</v>
      </c>
    </row>
    <row r="107" spans="1:9">
      <c r="A107" s="23" t="s">
        <v>210</v>
      </c>
      <c r="B107" s="24">
        <v>1167</v>
      </c>
      <c r="C107" s="25">
        <v>25.621251000000001</v>
      </c>
      <c r="D107" s="25">
        <v>47.557841000000003</v>
      </c>
      <c r="E107" s="25">
        <v>21.079692000000001</v>
      </c>
      <c r="F107" s="25">
        <v>3.8560409999999998</v>
      </c>
      <c r="G107" s="25">
        <v>1.885176</v>
      </c>
      <c r="H107" s="25">
        <v>73.179091999999997</v>
      </c>
      <c r="I107" s="25">
        <v>24.935732999999999</v>
      </c>
    </row>
    <row r="108" spans="1:9">
      <c r="A108" s="23" t="s">
        <v>211</v>
      </c>
      <c r="B108" s="24">
        <v>715</v>
      </c>
      <c r="C108" s="25">
        <v>28.251747999999999</v>
      </c>
      <c r="D108" s="25">
        <v>46.993006999999999</v>
      </c>
      <c r="E108" s="25">
        <v>20</v>
      </c>
      <c r="F108" s="25">
        <v>2.7972030000000001</v>
      </c>
      <c r="G108" s="25">
        <v>1.9580420000000001</v>
      </c>
      <c r="H108" s="25">
        <v>75.244754999999998</v>
      </c>
      <c r="I108" s="25">
        <v>22.797203</v>
      </c>
    </row>
    <row r="109" spans="1:9">
      <c r="A109" s="23" t="s">
        <v>212</v>
      </c>
      <c r="B109" s="24">
        <v>387</v>
      </c>
      <c r="C109" s="25">
        <v>28.423773000000001</v>
      </c>
      <c r="D109" s="25">
        <v>46.770026000000001</v>
      </c>
      <c r="E109" s="25">
        <v>18.863049</v>
      </c>
      <c r="F109" s="25">
        <v>4.1343670000000001</v>
      </c>
      <c r="G109" s="25">
        <v>1.808786</v>
      </c>
      <c r="H109" s="25">
        <v>75.193798000000001</v>
      </c>
      <c r="I109" s="25">
        <v>22.997416000000001</v>
      </c>
    </row>
    <row r="110" spans="1:9">
      <c r="A110" s="23" t="s">
        <v>213</v>
      </c>
      <c r="B110" s="24">
        <v>404</v>
      </c>
      <c r="C110" s="25">
        <v>25.247525</v>
      </c>
      <c r="D110" s="25">
        <v>44.306930999999999</v>
      </c>
      <c r="E110" s="25">
        <v>23.019801999999999</v>
      </c>
      <c r="F110" s="25">
        <v>4.4554460000000002</v>
      </c>
      <c r="G110" s="25">
        <v>2.970297</v>
      </c>
      <c r="H110" s="25">
        <v>69.554455000000004</v>
      </c>
      <c r="I110" s="25">
        <v>27.475248000000001</v>
      </c>
    </row>
    <row r="111" spans="1:9">
      <c r="A111" s="23" t="s">
        <v>214</v>
      </c>
      <c r="B111" s="24">
        <v>595</v>
      </c>
      <c r="C111" s="25">
        <v>33.949579999999997</v>
      </c>
      <c r="D111" s="25">
        <v>47.226891000000002</v>
      </c>
      <c r="E111" s="25">
        <v>16.134454000000002</v>
      </c>
      <c r="F111" s="25">
        <v>1.344538</v>
      </c>
      <c r="G111" s="25">
        <v>1.344538</v>
      </c>
      <c r="H111" s="25">
        <v>81.176471000000006</v>
      </c>
      <c r="I111" s="25">
        <v>17.478992000000002</v>
      </c>
    </row>
    <row r="112" spans="1:9">
      <c r="A112" s="23" t="s">
        <v>215</v>
      </c>
      <c r="B112" s="24">
        <v>215</v>
      </c>
      <c r="C112" s="25">
        <v>34.418604999999999</v>
      </c>
      <c r="D112" s="25">
        <v>41.395349000000003</v>
      </c>
      <c r="E112" s="25">
        <v>18.604651</v>
      </c>
      <c r="F112" s="25">
        <v>3.255814</v>
      </c>
      <c r="G112" s="25">
        <v>2.3255810000000001</v>
      </c>
      <c r="H112" s="25">
        <v>75.813952999999998</v>
      </c>
      <c r="I112" s="25">
        <v>21.860465000000001</v>
      </c>
    </row>
    <row r="113" spans="1:9">
      <c r="A113" s="23" t="s">
        <v>216</v>
      </c>
      <c r="B113" s="24">
        <v>248</v>
      </c>
      <c r="C113" s="25">
        <v>26.209676999999999</v>
      </c>
      <c r="D113" s="25">
        <v>45.564515999999998</v>
      </c>
      <c r="E113" s="25">
        <v>21.370968000000001</v>
      </c>
      <c r="F113" s="25">
        <v>4.8387099999999998</v>
      </c>
      <c r="G113" s="25">
        <v>2.0161289999999998</v>
      </c>
      <c r="H113" s="25">
        <v>71.774193999999994</v>
      </c>
      <c r="I113" s="25">
        <v>26.209676999999999</v>
      </c>
    </row>
    <row r="114" spans="1:9">
      <c r="A114" s="23" t="s">
        <v>217</v>
      </c>
      <c r="B114" s="24">
        <v>255</v>
      </c>
      <c r="C114" s="25">
        <v>36.078431000000002</v>
      </c>
      <c r="D114" s="25">
        <v>49.019607999999998</v>
      </c>
      <c r="E114" s="25">
        <v>11.764706</v>
      </c>
      <c r="F114" s="25">
        <v>2.745098</v>
      </c>
      <c r="G114" s="25">
        <v>0.39215699999999998</v>
      </c>
      <c r="H114" s="25">
        <v>85.098039</v>
      </c>
      <c r="I114" s="25">
        <v>14.509804000000001</v>
      </c>
    </row>
    <row r="115" spans="1:9">
      <c r="A115" s="23" t="s">
        <v>218</v>
      </c>
      <c r="B115" s="24">
        <v>291</v>
      </c>
      <c r="C115" s="25">
        <v>39.175257999999999</v>
      </c>
      <c r="D115" s="25">
        <v>48.453608000000003</v>
      </c>
      <c r="E115" s="25">
        <v>10.309278000000001</v>
      </c>
      <c r="F115" s="25">
        <v>0.68728500000000003</v>
      </c>
      <c r="G115" s="25">
        <v>1.3745700000000001</v>
      </c>
      <c r="H115" s="25">
        <v>87.628866000000002</v>
      </c>
      <c r="I115" s="25">
        <v>10.996563999999999</v>
      </c>
    </row>
    <row r="116" spans="1:9">
      <c r="A116" s="23" t="s">
        <v>219</v>
      </c>
      <c r="B116" s="24">
        <v>338</v>
      </c>
      <c r="C116" s="25">
        <v>39.349111999999998</v>
      </c>
      <c r="D116" s="25">
        <v>45.266272000000001</v>
      </c>
      <c r="E116" s="25">
        <v>13.017751000000001</v>
      </c>
      <c r="F116" s="25">
        <v>1.7751479999999999</v>
      </c>
      <c r="G116" s="25">
        <v>0.59171600000000002</v>
      </c>
      <c r="H116" s="25">
        <v>84.615385000000003</v>
      </c>
      <c r="I116" s="25">
        <v>14.792899</v>
      </c>
    </row>
    <row r="117" spans="1:9">
      <c r="A117" s="23" t="s">
        <v>220</v>
      </c>
      <c r="B117" s="24">
        <v>812</v>
      </c>
      <c r="C117" s="25">
        <v>33.990147999999998</v>
      </c>
      <c r="D117" s="25">
        <v>48.522167000000003</v>
      </c>
      <c r="E117" s="25">
        <v>14.532019999999999</v>
      </c>
      <c r="F117" s="25">
        <v>1.6009850000000001</v>
      </c>
      <c r="G117" s="25">
        <v>1.3546800000000001</v>
      </c>
      <c r="H117" s="25">
        <v>82.512315000000001</v>
      </c>
      <c r="I117" s="25">
        <v>16.133005000000001</v>
      </c>
    </row>
    <row r="118" spans="1:9">
      <c r="A118" s="23" t="s">
        <v>221</v>
      </c>
      <c r="B118" s="24">
        <v>816</v>
      </c>
      <c r="C118" s="25">
        <v>34.313724999999998</v>
      </c>
      <c r="D118" s="25">
        <v>45.465685999999998</v>
      </c>
      <c r="E118" s="25">
        <v>16.176470999999999</v>
      </c>
      <c r="F118" s="25">
        <v>2.2058819999999999</v>
      </c>
      <c r="G118" s="25">
        <v>1.8382350000000001</v>
      </c>
      <c r="H118" s="25">
        <v>79.779411999999994</v>
      </c>
      <c r="I118" s="25">
        <v>18.382352999999998</v>
      </c>
    </row>
    <row r="119" spans="1:9">
      <c r="A119" s="23" t="s">
        <v>152</v>
      </c>
      <c r="B119" s="24">
        <v>69</v>
      </c>
      <c r="C119" s="25">
        <v>28.985506999999998</v>
      </c>
      <c r="D119" s="25">
        <v>43.478261000000003</v>
      </c>
      <c r="E119" s="25">
        <v>18.840579999999999</v>
      </c>
      <c r="F119" s="25">
        <v>7.2463769999999998</v>
      </c>
      <c r="G119" s="25">
        <v>1.4492750000000001</v>
      </c>
      <c r="H119" s="25">
        <v>72.463768000000002</v>
      </c>
      <c r="I119" s="25">
        <v>26.086957000000002</v>
      </c>
    </row>
    <row r="120" spans="1:9">
      <c r="A120" s="23" t="s">
        <v>222</v>
      </c>
      <c r="B120" s="24">
        <v>246</v>
      </c>
      <c r="C120" s="25">
        <v>34.146341</v>
      </c>
      <c r="D120" s="25">
        <v>44.715446999999998</v>
      </c>
      <c r="E120" s="25">
        <v>17.479675</v>
      </c>
      <c r="F120" s="25">
        <v>2.8455279999999998</v>
      </c>
      <c r="G120" s="25">
        <v>0.81300799999999995</v>
      </c>
      <c r="H120" s="25">
        <v>78.861789000000002</v>
      </c>
      <c r="I120" s="25">
        <v>20.325202999999998</v>
      </c>
    </row>
    <row r="121" spans="1:9">
      <c r="A121" s="26" t="s">
        <v>128</v>
      </c>
      <c r="B121" s="27">
        <v>47</v>
      </c>
      <c r="C121" s="29">
        <v>34.042552999999998</v>
      </c>
      <c r="D121" s="29">
        <v>40.425531999999997</v>
      </c>
      <c r="E121" s="29">
        <v>17.021277000000001</v>
      </c>
      <c r="F121" s="29">
        <v>6.3829789999999997</v>
      </c>
      <c r="G121" s="29">
        <v>2.1276600000000001</v>
      </c>
      <c r="H121" s="29">
        <v>74.468085000000002</v>
      </c>
      <c r="I121" s="29">
        <v>23.404254999999999</v>
      </c>
    </row>
  </sheetData>
  <phoneticPr fontId="2"/>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06872-0841-42CB-823B-B04D3DE1A999}">
  <sheetPr codeName="Sheet71"/>
  <dimension ref="A1:K122"/>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HYPERLINK("#'目次'!B26","[20]")</f>
        <v>[20]</v>
      </c>
      <c r="B2" s="28" t="s">
        <v>565</v>
      </c>
    </row>
    <row r="3" spans="1:11">
      <c r="A3" s="6" t="s">
        <v>114</v>
      </c>
      <c r="B3" s="7" t="s">
        <v>328</v>
      </c>
    </row>
    <row r="4" spans="1:11">
      <c r="A4" s="6" t="s">
        <v>114</v>
      </c>
      <c r="B4" s="7" t="s">
        <v>329</v>
      </c>
    </row>
    <row r="5" spans="1:11" s="21" customFormat="1" ht="24">
      <c r="A5" s="19" t="s">
        <v>114</v>
      </c>
      <c r="B5" s="20" t="s">
        <v>118</v>
      </c>
      <c r="C5" s="20" t="s">
        <v>135</v>
      </c>
      <c r="D5" s="20" t="s">
        <v>136</v>
      </c>
      <c r="E5" s="20" t="s">
        <v>137</v>
      </c>
      <c r="F5" s="20" t="s">
        <v>138</v>
      </c>
      <c r="G5" s="20" t="s">
        <v>139</v>
      </c>
      <c r="H5" s="20" t="s">
        <v>140</v>
      </c>
      <c r="I5" s="20" t="s">
        <v>141</v>
      </c>
      <c r="J5" s="20" t="s">
        <v>142</v>
      </c>
      <c r="K5" s="20" t="s">
        <v>128</v>
      </c>
    </row>
    <row r="6" spans="1:11">
      <c r="A6" s="22" t="s">
        <v>121</v>
      </c>
      <c r="B6" s="9">
        <v>2677</v>
      </c>
      <c r="C6" s="14">
        <v>4.7814719999999999</v>
      </c>
      <c r="D6" s="14">
        <v>5.1550240000000001</v>
      </c>
      <c r="E6" s="14">
        <v>4.4452749999999996</v>
      </c>
      <c r="F6" s="14">
        <v>5.3044450000000003</v>
      </c>
      <c r="G6" s="14">
        <v>6.3503920000000003</v>
      </c>
      <c r="H6" s="14">
        <v>7.1722080000000004</v>
      </c>
      <c r="I6" s="14">
        <v>52.484124000000001</v>
      </c>
      <c r="J6" s="14">
        <v>12.812849999999999</v>
      </c>
      <c r="K6" s="14">
        <v>1.49421</v>
      </c>
    </row>
    <row r="7" spans="1:11">
      <c r="A7" s="8" t="s">
        <v>122</v>
      </c>
      <c r="B7" s="8"/>
      <c r="C7" s="8"/>
      <c r="D7" s="8"/>
      <c r="E7" s="8"/>
      <c r="F7" s="8"/>
      <c r="G7" s="8"/>
      <c r="H7" s="8"/>
      <c r="I7" s="8"/>
      <c r="J7" s="8"/>
      <c r="K7" s="8"/>
    </row>
    <row r="8" spans="1:11">
      <c r="A8" s="23" t="s">
        <v>123</v>
      </c>
      <c r="B8" s="24">
        <v>380</v>
      </c>
      <c r="C8" s="25">
        <v>5.2631579999999998</v>
      </c>
      <c r="D8" s="25">
        <v>4.4736840000000004</v>
      </c>
      <c r="E8" s="25">
        <v>5</v>
      </c>
      <c r="F8" s="25">
        <v>6.052632</v>
      </c>
      <c r="G8" s="25">
        <v>5</v>
      </c>
      <c r="H8" s="25">
        <v>7.8947370000000001</v>
      </c>
      <c r="I8" s="25">
        <v>54.736842000000003</v>
      </c>
      <c r="J8" s="25">
        <v>10.789474</v>
      </c>
      <c r="K8" s="25">
        <v>0.78947400000000001</v>
      </c>
    </row>
    <row r="9" spans="1:11">
      <c r="A9" s="23" t="s">
        <v>124</v>
      </c>
      <c r="B9" s="24">
        <v>489</v>
      </c>
      <c r="C9" s="25">
        <v>3.476483</v>
      </c>
      <c r="D9" s="25">
        <v>4.2944789999999999</v>
      </c>
      <c r="E9" s="25">
        <v>6.1349689999999999</v>
      </c>
      <c r="F9" s="25">
        <v>6.3394680000000001</v>
      </c>
      <c r="G9" s="25">
        <v>6.7484659999999996</v>
      </c>
      <c r="H9" s="25">
        <v>10.02045</v>
      </c>
      <c r="I9" s="25">
        <v>51.329242999999998</v>
      </c>
      <c r="J9" s="25">
        <v>11.451943</v>
      </c>
      <c r="K9" s="25">
        <v>0.20449899999999999</v>
      </c>
    </row>
    <row r="10" spans="1:11">
      <c r="A10" s="23" t="s">
        <v>125</v>
      </c>
      <c r="B10" s="24">
        <v>1114</v>
      </c>
      <c r="C10" s="25">
        <v>4.4883300000000004</v>
      </c>
      <c r="D10" s="25">
        <v>4.3087970000000002</v>
      </c>
      <c r="E10" s="25">
        <v>3.680431</v>
      </c>
      <c r="F10" s="25">
        <v>4.3985640000000004</v>
      </c>
      <c r="G10" s="25">
        <v>6.3734289999999998</v>
      </c>
      <c r="H10" s="25">
        <v>6.6427290000000001</v>
      </c>
      <c r="I10" s="25">
        <v>55.655296</v>
      </c>
      <c r="J10" s="25">
        <v>14.093356999999999</v>
      </c>
      <c r="K10" s="25">
        <v>0.359066</v>
      </c>
    </row>
    <row r="11" spans="1:11">
      <c r="A11" s="23" t="s">
        <v>126</v>
      </c>
      <c r="B11" s="24">
        <v>521</v>
      </c>
      <c r="C11" s="25">
        <v>5.7581569999999997</v>
      </c>
      <c r="D11" s="25">
        <v>7.293666</v>
      </c>
      <c r="E11" s="25">
        <v>4.414587</v>
      </c>
      <c r="F11" s="25">
        <v>6.1420349999999999</v>
      </c>
      <c r="G11" s="25">
        <v>7.4856049999999996</v>
      </c>
      <c r="H11" s="25">
        <v>5.3742799999999997</v>
      </c>
      <c r="I11" s="25">
        <v>50.095968999999997</v>
      </c>
      <c r="J11" s="25">
        <v>13.243762</v>
      </c>
      <c r="K11" s="25">
        <v>0.191939</v>
      </c>
    </row>
    <row r="12" spans="1:11">
      <c r="A12" s="23" t="s">
        <v>127</v>
      </c>
      <c r="B12" s="24">
        <v>129</v>
      </c>
      <c r="C12" s="25">
        <v>8.5271319999999999</v>
      </c>
      <c r="D12" s="25">
        <v>8.5271319999999999</v>
      </c>
      <c r="E12" s="25">
        <v>4.6511630000000004</v>
      </c>
      <c r="F12" s="25">
        <v>5.4263570000000003</v>
      </c>
      <c r="G12" s="25">
        <v>3.875969</v>
      </c>
      <c r="H12" s="25">
        <v>7.751938</v>
      </c>
      <c r="I12" s="25">
        <v>45.736434000000003</v>
      </c>
      <c r="J12" s="25">
        <v>13.953488</v>
      </c>
      <c r="K12" s="25">
        <v>1.5503880000000001</v>
      </c>
    </row>
    <row r="13" spans="1:11">
      <c r="A13" s="23" t="s">
        <v>128</v>
      </c>
      <c r="B13" s="24">
        <v>44</v>
      </c>
      <c r="C13" s="25">
        <v>0</v>
      </c>
      <c r="D13" s="25">
        <v>6.8181820000000002</v>
      </c>
      <c r="E13" s="25">
        <v>0</v>
      </c>
      <c r="F13" s="25">
        <v>0</v>
      </c>
      <c r="G13" s="25">
        <v>6.8181820000000002</v>
      </c>
      <c r="H13" s="25">
        <v>2.2727270000000002</v>
      </c>
      <c r="I13" s="25">
        <v>13.636364</v>
      </c>
      <c r="J13" s="25">
        <v>4.5454549999999996</v>
      </c>
      <c r="K13" s="25">
        <v>65.909091000000004</v>
      </c>
    </row>
    <row r="14" spans="1:11">
      <c r="A14" s="8" t="s">
        <v>129</v>
      </c>
      <c r="B14" s="8"/>
      <c r="C14" s="8"/>
      <c r="D14" s="8"/>
      <c r="E14" s="8"/>
      <c r="F14" s="8"/>
      <c r="G14" s="8"/>
      <c r="H14" s="8"/>
      <c r="I14" s="8"/>
      <c r="J14" s="8"/>
      <c r="K14" s="8"/>
    </row>
    <row r="15" spans="1:11">
      <c r="A15" s="23" t="s">
        <v>130</v>
      </c>
      <c r="B15" s="24">
        <v>799</v>
      </c>
      <c r="C15" s="25">
        <v>2.8785980000000002</v>
      </c>
      <c r="D15" s="25">
        <v>4.8811010000000001</v>
      </c>
      <c r="E15" s="25">
        <v>4.8811010000000001</v>
      </c>
      <c r="F15" s="25">
        <v>5.0062579999999999</v>
      </c>
      <c r="G15" s="25">
        <v>6.5081350000000002</v>
      </c>
      <c r="H15" s="25">
        <v>8.8861080000000001</v>
      </c>
      <c r="I15" s="25">
        <v>54.818522999999999</v>
      </c>
      <c r="J15" s="25">
        <v>11.889862000000001</v>
      </c>
      <c r="K15" s="25">
        <v>0.25031300000000001</v>
      </c>
    </row>
    <row r="16" spans="1:11">
      <c r="A16" s="23" t="s">
        <v>131</v>
      </c>
      <c r="B16" s="24">
        <v>1245</v>
      </c>
      <c r="C16" s="25">
        <v>4.7389559999999999</v>
      </c>
      <c r="D16" s="25">
        <v>4.5783129999999996</v>
      </c>
      <c r="E16" s="25">
        <v>4.257028</v>
      </c>
      <c r="F16" s="25">
        <v>5.8634539999999999</v>
      </c>
      <c r="G16" s="25">
        <v>6.3453819999999999</v>
      </c>
      <c r="H16" s="25">
        <v>6.506024</v>
      </c>
      <c r="I16" s="25">
        <v>53.815261</v>
      </c>
      <c r="J16" s="25">
        <v>13.574297</v>
      </c>
      <c r="K16" s="25">
        <v>0.32128499999999999</v>
      </c>
    </row>
    <row r="17" spans="1:11">
      <c r="A17" s="23" t="s">
        <v>132</v>
      </c>
      <c r="B17" s="24">
        <v>504</v>
      </c>
      <c r="C17" s="25">
        <v>7.1428570000000002</v>
      </c>
      <c r="D17" s="25">
        <v>6.7460319999999996</v>
      </c>
      <c r="E17" s="25">
        <v>4.5634920000000001</v>
      </c>
      <c r="F17" s="25">
        <v>5.1587300000000003</v>
      </c>
      <c r="G17" s="25">
        <v>6.9444439999999998</v>
      </c>
      <c r="H17" s="25">
        <v>6.5476190000000001</v>
      </c>
      <c r="I17" s="25">
        <v>50</v>
      </c>
      <c r="J17" s="25">
        <v>12.698413</v>
      </c>
      <c r="K17" s="25">
        <v>0.19841300000000001</v>
      </c>
    </row>
    <row r="18" spans="1:11">
      <c r="A18" s="23" t="s">
        <v>133</v>
      </c>
      <c r="B18" s="24">
        <v>82</v>
      </c>
      <c r="C18" s="25">
        <v>12.195122</v>
      </c>
      <c r="D18" s="25">
        <v>4.8780489999999999</v>
      </c>
      <c r="E18" s="25">
        <v>3.6585369999999999</v>
      </c>
      <c r="F18" s="25">
        <v>3.6585369999999999</v>
      </c>
      <c r="G18" s="25">
        <v>4.8780489999999999</v>
      </c>
      <c r="H18" s="25">
        <v>8.5365850000000005</v>
      </c>
      <c r="I18" s="25">
        <v>46.341462999999997</v>
      </c>
      <c r="J18" s="25">
        <v>13.414634</v>
      </c>
      <c r="K18" s="25">
        <v>2.4390239999999999</v>
      </c>
    </row>
    <row r="19" spans="1:11">
      <c r="A19" s="23" t="s">
        <v>128</v>
      </c>
      <c r="B19" s="24">
        <v>47</v>
      </c>
      <c r="C19" s="25">
        <v>0</v>
      </c>
      <c r="D19" s="25">
        <v>8.5106380000000001</v>
      </c>
      <c r="E19" s="25">
        <v>2.1276600000000001</v>
      </c>
      <c r="F19" s="25">
        <v>0</v>
      </c>
      <c r="G19" s="25">
        <v>0</v>
      </c>
      <c r="H19" s="25">
        <v>0</v>
      </c>
      <c r="I19" s="25">
        <v>14.893617000000001</v>
      </c>
      <c r="J19" s="25">
        <v>8.5106380000000001</v>
      </c>
      <c r="K19" s="25">
        <v>65.957447000000002</v>
      </c>
    </row>
    <row r="20" spans="1:11">
      <c r="A20" s="8" t="s">
        <v>134</v>
      </c>
      <c r="B20" s="8"/>
      <c r="C20" s="8"/>
      <c r="D20" s="8"/>
      <c r="E20" s="8"/>
      <c r="F20" s="8"/>
      <c r="G20" s="8"/>
      <c r="H20" s="8"/>
      <c r="I20" s="8"/>
      <c r="J20" s="8"/>
      <c r="K20" s="8"/>
    </row>
    <row r="21" spans="1:11">
      <c r="A21" s="23" t="s">
        <v>135</v>
      </c>
      <c r="B21" s="24">
        <v>128</v>
      </c>
      <c r="C21" s="25">
        <v>100</v>
      </c>
      <c r="D21" s="25">
        <v>0</v>
      </c>
      <c r="E21" s="25">
        <v>0</v>
      </c>
      <c r="F21" s="25">
        <v>0</v>
      </c>
      <c r="G21" s="25">
        <v>0</v>
      </c>
      <c r="H21" s="25">
        <v>0</v>
      </c>
      <c r="I21" s="25">
        <v>0</v>
      </c>
      <c r="J21" s="25">
        <v>0</v>
      </c>
      <c r="K21" s="25">
        <v>0</v>
      </c>
    </row>
    <row r="22" spans="1:11">
      <c r="A22" s="23" t="s">
        <v>136</v>
      </c>
      <c r="B22" s="24">
        <v>138</v>
      </c>
      <c r="C22" s="25">
        <v>0</v>
      </c>
      <c r="D22" s="25">
        <v>100</v>
      </c>
      <c r="E22" s="25">
        <v>0</v>
      </c>
      <c r="F22" s="25">
        <v>0</v>
      </c>
      <c r="G22" s="25">
        <v>0</v>
      </c>
      <c r="H22" s="25">
        <v>0</v>
      </c>
      <c r="I22" s="25">
        <v>0</v>
      </c>
      <c r="J22" s="25">
        <v>0</v>
      </c>
      <c r="K22" s="25">
        <v>0</v>
      </c>
    </row>
    <row r="23" spans="1:11">
      <c r="A23" s="23" t="s">
        <v>137</v>
      </c>
      <c r="B23" s="24">
        <v>119</v>
      </c>
      <c r="C23" s="25">
        <v>0</v>
      </c>
      <c r="D23" s="25">
        <v>0</v>
      </c>
      <c r="E23" s="25">
        <v>100</v>
      </c>
      <c r="F23" s="25">
        <v>0</v>
      </c>
      <c r="G23" s="25">
        <v>0</v>
      </c>
      <c r="H23" s="25">
        <v>0</v>
      </c>
      <c r="I23" s="25">
        <v>0</v>
      </c>
      <c r="J23" s="25">
        <v>0</v>
      </c>
      <c r="K23" s="25">
        <v>0</v>
      </c>
    </row>
    <row r="24" spans="1:11">
      <c r="A24" s="23" t="s">
        <v>138</v>
      </c>
      <c r="B24" s="24">
        <v>142</v>
      </c>
      <c r="C24" s="25">
        <v>0</v>
      </c>
      <c r="D24" s="25">
        <v>0</v>
      </c>
      <c r="E24" s="25">
        <v>0</v>
      </c>
      <c r="F24" s="25">
        <v>100</v>
      </c>
      <c r="G24" s="25">
        <v>0</v>
      </c>
      <c r="H24" s="25">
        <v>0</v>
      </c>
      <c r="I24" s="25">
        <v>0</v>
      </c>
      <c r="J24" s="25">
        <v>0</v>
      </c>
      <c r="K24" s="25">
        <v>0</v>
      </c>
    </row>
    <row r="25" spans="1:11">
      <c r="A25" s="23" t="s">
        <v>139</v>
      </c>
      <c r="B25" s="24">
        <v>170</v>
      </c>
      <c r="C25" s="25">
        <v>0</v>
      </c>
      <c r="D25" s="25">
        <v>0</v>
      </c>
      <c r="E25" s="25">
        <v>0</v>
      </c>
      <c r="F25" s="25">
        <v>0</v>
      </c>
      <c r="G25" s="25">
        <v>100</v>
      </c>
      <c r="H25" s="25">
        <v>0</v>
      </c>
      <c r="I25" s="25">
        <v>0</v>
      </c>
      <c r="J25" s="25">
        <v>0</v>
      </c>
      <c r="K25" s="25">
        <v>0</v>
      </c>
    </row>
    <row r="26" spans="1:11">
      <c r="A26" s="23" t="s">
        <v>140</v>
      </c>
      <c r="B26" s="24">
        <v>192</v>
      </c>
      <c r="C26" s="25">
        <v>0</v>
      </c>
      <c r="D26" s="25">
        <v>0</v>
      </c>
      <c r="E26" s="25">
        <v>0</v>
      </c>
      <c r="F26" s="25">
        <v>0</v>
      </c>
      <c r="G26" s="25">
        <v>0</v>
      </c>
      <c r="H26" s="25">
        <v>100</v>
      </c>
      <c r="I26" s="25">
        <v>0</v>
      </c>
      <c r="J26" s="25">
        <v>0</v>
      </c>
      <c r="K26" s="25">
        <v>0</v>
      </c>
    </row>
    <row r="27" spans="1:11">
      <c r="A27" s="23" t="s">
        <v>141</v>
      </c>
      <c r="B27" s="24">
        <v>1405</v>
      </c>
      <c r="C27" s="25">
        <v>0</v>
      </c>
      <c r="D27" s="25">
        <v>0</v>
      </c>
      <c r="E27" s="25">
        <v>0</v>
      </c>
      <c r="F27" s="25">
        <v>0</v>
      </c>
      <c r="G27" s="25">
        <v>0</v>
      </c>
      <c r="H27" s="25">
        <v>0</v>
      </c>
      <c r="I27" s="25">
        <v>100</v>
      </c>
      <c r="J27" s="25">
        <v>0</v>
      </c>
      <c r="K27" s="25">
        <v>0</v>
      </c>
    </row>
    <row r="28" spans="1:11">
      <c r="A28" s="23" t="s">
        <v>142</v>
      </c>
      <c r="B28" s="24">
        <v>343</v>
      </c>
      <c r="C28" s="25">
        <v>0</v>
      </c>
      <c r="D28" s="25">
        <v>0</v>
      </c>
      <c r="E28" s="25">
        <v>0</v>
      </c>
      <c r="F28" s="25">
        <v>0</v>
      </c>
      <c r="G28" s="25">
        <v>0</v>
      </c>
      <c r="H28" s="25">
        <v>0</v>
      </c>
      <c r="I28" s="25">
        <v>0</v>
      </c>
      <c r="J28" s="25">
        <v>100</v>
      </c>
      <c r="K28" s="25">
        <v>0</v>
      </c>
    </row>
    <row r="29" spans="1:11">
      <c r="A29" s="23" t="s">
        <v>128</v>
      </c>
      <c r="B29" s="24">
        <v>40</v>
      </c>
      <c r="C29" s="25">
        <v>0</v>
      </c>
      <c r="D29" s="25">
        <v>0</v>
      </c>
      <c r="E29" s="25">
        <v>0</v>
      </c>
      <c r="F29" s="25">
        <v>0</v>
      </c>
      <c r="G29" s="25">
        <v>0</v>
      </c>
      <c r="H29" s="25">
        <v>0</v>
      </c>
      <c r="I29" s="25">
        <v>0</v>
      </c>
      <c r="J29" s="25">
        <v>0</v>
      </c>
      <c r="K29" s="25">
        <v>100</v>
      </c>
    </row>
    <row r="30" spans="1:11">
      <c r="A30" s="8" t="s">
        <v>143</v>
      </c>
      <c r="B30" s="8"/>
      <c r="C30" s="8"/>
      <c r="D30" s="8"/>
      <c r="E30" s="8"/>
      <c r="F30" s="8"/>
      <c r="G30" s="8"/>
      <c r="H30" s="8"/>
      <c r="I30" s="8"/>
      <c r="J30" s="8"/>
      <c r="K30" s="8"/>
    </row>
    <row r="31" spans="1:11">
      <c r="A31" s="23" t="s">
        <v>144</v>
      </c>
      <c r="B31" s="24">
        <v>429</v>
      </c>
      <c r="C31" s="25">
        <v>2.0979019999999999</v>
      </c>
      <c r="D31" s="25">
        <v>2.3310019999999998</v>
      </c>
      <c r="E31" s="25">
        <v>2.7972030000000001</v>
      </c>
      <c r="F31" s="25">
        <v>2.5641029999999998</v>
      </c>
      <c r="G31" s="25">
        <v>4.895105</v>
      </c>
      <c r="H31" s="25">
        <v>4.1958039999999999</v>
      </c>
      <c r="I31" s="25">
        <v>66.200466000000006</v>
      </c>
      <c r="J31" s="25">
        <v>14.219113999999999</v>
      </c>
      <c r="K31" s="25">
        <v>0.69930099999999995</v>
      </c>
    </row>
    <row r="32" spans="1:11">
      <c r="A32" s="23" t="s">
        <v>145</v>
      </c>
      <c r="B32" s="24">
        <v>319</v>
      </c>
      <c r="C32" s="25">
        <v>0.62695900000000004</v>
      </c>
      <c r="D32" s="25">
        <v>2.1943570000000001</v>
      </c>
      <c r="E32" s="25">
        <v>2.8213170000000001</v>
      </c>
      <c r="F32" s="25">
        <v>2.8213170000000001</v>
      </c>
      <c r="G32" s="25">
        <v>2.1943570000000001</v>
      </c>
      <c r="H32" s="25">
        <v>5.0156739999999997</v>
      </c>
      <c r="I32" s="25">
        <v>64.263323</v>
      </c>
      <c r="J32" s="25">
        <v>19.122257000000001</v>
      </c>
      <c r="K32" s="25">
        <v>0.94043900000000002</v>
      </c>
    </row>
    <row r="33" spans="1:11">
      <c r="A33" s="23" t="s">
        <v>146</v>
      </c>
      <c r="B33" s="24">
        <v>504</v>
      </c>
      <c r="C33" s="25">
        <v>2.7777780000000001</v>
      </c>
      <c r="D33" s="25">
        <v>2.7777780000000001</v>
      </c>
      <c r="E33" s="25">
        <v>2.3809520000000002</v>
      </c>
      <c r="F33" s="25">
        <v>3.769841</v>
      </c>
      <c r="G33" s="25">
        <v>4.1666670000000003</v>
      </c>
      <c r="H33" s="25">
        <v>5.3571429999999998</v>
      </c>
      <c r="I33" s="25">
        <v>60.317459999999997</v>
      </c>
      <c r="J33" s="25">
        <v>17.658729999999998</v>
      </c>
      <c r="K33" s="25">
        <v>0.793651</v>
      </c>
    </row>
    <row r="34" spans="1:11">
      <c r="A34" s="23" t="s">
        <v>147</v>
      </c>
      <c r="B34" s="24">
        <v>143</v>
      </c>
      <c r="C34" s="25">
        <v>2.0979019999999999</v>
      </c>
      <c r="D34" s="25">
        <v>4.1958039999999999</v>
      </c>
      <c r="E34" s="25">
        <v>0.69930099999999995</v>
      </c>
      <c r="F34" s="25">
        <v>1.398601</v>
      </c>
      <c r="G34" s="25">
        <v>2.0979019999999999</v>
      </c>
      <c r="H34" s="25">
        <v>3.4965030000000001</v>
      </c>
      <c r="I34" s="25">
        <v>67.832167999999996</v>
      </c>
      <c r="J34" s="25">
        <v>17.482517000000001</v>
      </c>
      <c r="K34" s="25">
        <v>0.69930099999999995</v>
      </c>
    </row>
    <row r="35" spans="1:11">
      <c r="A35" s="23" t="s">
        <v>148</v>
      </c>
      <c r="B35" s="24">
        <v>168</v>
      </c>
      <c r="C35" s="25">
        <v>2.9761899999999999</v>
      </c>
      <c r="D35" s="25">
        <v>2.9761899999999999</v>
      </c>
      <c r="E35" s="25">
        <v>2.3809520000000002</v>
      </c>
      <c r="F35" s="25">
        <v>5.3571429999999998</v>
      </c>
      <c r="G35" s="25">
        <v>1.785714</v>
      </c>
      <c r="H35" s="25">
        <v>3.5714290000000002</v>
      </c>
      <c r="I35" s="25">
        <v>58.928570999999998</v>
      </c>
      <c r="J35" s="25">
        <v>21.428571000000002</v>
      </c>
      <c r="K35" s="25">
        <v>0.59523800000000004</v>
      </c>
    </row>
    <row r="36" spans="1:11">
      <c r="A36" s="23" t="s">
        <v>149</v>
      </c>
      <c r="B36" s="24">
        <v>1270</v>
      </c>
      <c r="C36" s="25">
        <v>1.889764</v>
      </c>
      <c r="D36" s="25">
        <v>3.3858269999999999</v>
      </c>
      <c r="E36" s="25">
        <v>3.1496059999999999</v>
      </c>
      <c r="F36" s="25">
        <v>4.1732279999999999</v>
      </c>
      <c r="G36" s="25">
        <v>5.3543310000000002</v>
      </c>
      <c r="H36" s="25">
        <v>6.6929129999999999</v>
      </c>
      <c r="I36" s="25">
        <v>60.629921000000003</v>
      </c>
      <c r="J36" s="25">
        <v>14.251969000000001</v>
      </c>
      <c r="K36" s="25">
        <v>0.472441</v>
      </c>
    </row>
    <row r="37" spans="1:11">
      <c r="A37" s="23" t="s">
        <v>150</v>
      </c>
      <c r="B37" s="24">
        <v>1642</v>
      </c>
      <c r="C37" s="25">
        <v>2.3142510000000001</v>
      </c>
      <c r="D37" s="25">
        <v>3.7758829999999999</v>
      </c>
      <c r="E37" s="25">
        <v>3.5322779999999998</v>
      </c>
      <c r="F37" s="25">
        <v>5.6029229999999997</v>
      </c>
      <c r="G37" s="25">
        <v>5.6029229999999997</v>
      </c>
      <c r="H37" s="25">
        <v>7.4299629999999999</v>
      </c>
      <c r="I37" s="25">
        <v>56.760049000000002</v>
      </c>
      <c r="J37" s="25">
        <v>14.55542</v>
      </c>
      <c r="K37" s="25">
        <v>0.42630899999999999</v>
      </c>
    </row>
    <row r="38" spans="1:11">
      <c r="A38" s="23" t="s">
        <v>151</v>
      </c>
      <c r="B38" s="24">
        <v>2266</v>
      </c>
      <c r="C38" s="25">
        <v>4.4571930000000002</v>
      </c>
      <c r="D38" s="25">
        <v>5.1632829999999998</v>
      </c>
      <c r="E38" s="25">
        <v>4.6337159999999997</v>
      </c>
      <c r="F38" s="25">
        <v>5.4280670000000004</v>
      </c>
      <c r="G38" s="25">
        <v>6.4430709999999998</v>
      </c>
      <c r="H38" s="25">
        <v>7.6345980000000004</v>
      </c>
      <c r="I38" s="25">
        <v>53.133274</v>
      </c>
      <c r="J38" s="25">
        <v>12.797882</v>
      </c>
      <c r="K38" s="25">
        <v>0.30891400000000002</v>
      </c>
    </row>
    <row r="39" spans="1:11">
      <c r="A39" s="23" t="s">
        <v>152</v>
      </c>
      <c r="B39" s="24">
        <v>121</v>
      </c>
      <c r="C39" s="25">
        <v>13.223140000000001</v>
      </c>
      <c r="D39" s="25">
        <v>4.132231</v>
      </c>
      <c r="E39" s="25">
        <v>5.7851239999999997</v>
      </c>
      <c r="F39" s="25">
        <v>3.3057850000000002</v>
      </c>
      <c r="G39" s="25">
        <v>4.132231</v>
      </c>
      <c r="H39" s="25">
        <v>4.132231</v>
      </c>
      <c r="I39" s="25">
        <v>50.413223000000002</v>
      </c>
      <c r="J39" s="25">
        <v>14.049587000000001</v>
      </c>
      <c r="K39" s="25">
        <v>0.82644600000000001</v>
      </c>
    </row>
    <row r="40" spans="1:11">
      <c r="A40" s="23" t="s">
        <v>128</v>
      </c>
      <c r="B40" s="24">
        <v>46</v>
      </c>
      <c r="C40" s="25">
        <v>2.1739130000000002</v>
      </c>
      <c r="D40" s="25">
        <v>4.3478260000000004</v>
      </c>
      <c r="E40" s="25">
        <v>2.1739130000000002</v>
      </c>
      <c r="F40" s="25">
        <v>4.3478260000000004</v>
      </c>
      <c r="G40" s="25">
        <v>4.3478260000000004</v>
      </c>
      <c r="H40" s="25">
        <v>0</v>
      </c>
      <c r="I40" s="25">
        <v>13.043478</v>
      </c>
      <c r="J40" s="25">
        <v>2.1739130000000002</v>
      </c>
      <c r="K40" s="25">
        <v>67.391304000000005</v>
      </c>
    </row>
    <row r="41" spans="1:11">
      <c r="A41" s="8" t="s">
        <v>153</v>
      </c>
      <c r="B41" s="8"/>
      <c r="C41" s="8"/>
      <c r="D41" s="8"/>
      <c r="E41" s="8"/>
      <c r="F41" s="8"/>
      <c r="G41" s="8"/>
      <c r="H41" s="8"/>
      <c r="I41" s="8"/>
      <c r="J41" s="8"/>
      <c r="K41" s="8"/>
    </row>
    <row r="42" spans="1:11">
      <c r="A42" s="23" t="s">
        <v>154</v>
      </c>
      <c r="B42" s="24">
        <v>1344</v>
      </c>
      <c r="C42" s="25">
        <v>2.4553569999999998</v>
      </c>
      <c r="D42" s="25">
        <v>4.3154760000000003</v>
      </c>
      <c r="E42" s="25">
        <v>3.2738100000000001</v>
      </c>
      <c r="F42" s="25">
        <v>3.7946430000000002</v>
      </c>
      <c r="G42" s="25">
        <v>5.3571429999999998</v>
      </c>
      <c r="H42" s="25">
        <v>6.4732139999999996</v>
      </c>
      <c r="I42" s="25">
        <v>58.258929000000002</v>
      </c>
      <c r="J42" s="25">
        <v>15.699405</v>
      </c>
      <c r="K42" s="25">
        <v>0.37202400000000002</v>
      </c>
    </row>
    <row r="43" spans="1:11">
      <c r="A43" s="23" t="s">
        <v>155</v>
      </c>
      <c r="B43" s="24">
        <v>1107</v>
      </c>
      <c r="C43" s="25">
        <v>3.9747059999999999</v>
      </c>
      <c r="D43" s="25">
        <v>3.794038</v>
      </c>
      <c r="E43" s="25">
        <v>2.9810300000000001</v>
      </c>
      <c r="F43" s="25">
        <v>4.3360430000000001</v>
      </c>
      <c r="G43" s="25">
        <v>4.7877150000000004</v>
      </c>
      <c r="H43" s="25">
        <v>5.6910569999999998</v>
      </c>
      <c r="I43" s="25">
        <v>58.897922000000001</v>
      </c>
      <c r="J43" s="25">
        <v>15.356820000000001</v>
      </c>
      <c r="K43" s="25">
        <v>0.180668</v>
      </c>
    </row>
    <row r="44" spans="1:11">
      <c r="A44" s="23" t="s">
        <v>156</v>
      </c>
      <c r="B44" s="24">
        <v>1006</v>
      </c>
      <c r="C44" s="25">
        <v>6.5606359999999997</v>
      </c>
      <c r="D44" s="25">
        <v>5.1689860000000003</v>
      </c>
      <c r="E44" s="25">
        <v>5.2683900000000001</v>
      </c>
      <c r="F44" s="25">
        <v>5.8648110000000004</v>
      </c>
      <c r="G44" s="25">
        <v>4.6719679999999997</v>
      </c>
      <c r="H44" s="25">
        <v>6.6600400000000004</v>
      </c>
      <c r="I44" s="25">
        <v>51.988072000000003</v>
      </c>
      <c r="J44" s="25">
        <v>13.61829</v>
      </c>
      <c r="K44" s="25">
        <v>0.19880700000000001</v>
      </c>
    </row>
    <row r="45" spans="1:11">
      <c r="A45" s="23" t="s">
        <v>157</v>
      </c>
      <c r="B45" s="24">
        <v>541</v>
      </c>
      <c r="C45" s="25">
        <v>3.6968580000000002</v>
      </c>
      <c r="D45" s="25">
        <v>3.327172</v>
      </c>
      <c r="E45" s="25">
        <v>2.772643</v>
      </c>
      <c r="F45" s="25">
        <v>4.0665430000000002</v>
      </c>
      <c r="G45" s="25">
        <v>6.4695010000000002</v>
      </c>
      <c r="H45" s="25">
        <v>8.872458</v>
      </c>
      <c r="I45" s="25">
        <v>55.822550999999997</v>
      </c>
      <c r="J45" s="25">
        <v>14.972274000000001</v>
      </c>
      <c r="K45" s="25">
        <v>0</v>
      </c>
    </row>
    <row r="46" spans="1:11">
      <c r="A46" s="23" t="s">
        <v>158</v>
      </c>
      <c r="B46" s="24">
        <v>1510</v>
      </c>
      <c r="C46" s="25">
        <v>4.0397350000000003</v>
      </c>
      <c r="D46" s="25">
        <v>4.1059599999999996</v>
      </c>
      <c r="E46" s="25">
        <v>3.1788080000000001</v>
      </c>
      <c r="F46" s="25">
        <v>4.7019869999999999</v>
      </c>
      <c r="G46" s="25">
        <v>5.9602649999999997</v>
      </c>
      <c r="H46" s="25">
        <v>6.8874170000000001</v>
      </c>
      <c r="I46" s="25">
        <v>57.615893999999997</v>
      </c>
      <c r="J46" s="25">
        <v>13.311258</v>
      </c>
      <c r="K46" s="25">
        <v>0.19867499999999999</v>
      </c>
    </row>
    <row r="47" spans="1:11">
      <c r="A47" s="23" t="s">
        <v>159</v>
      </c>
      <c r="B47" s="24">
        <v>1011</v>
      </c>
      <c r="C47" s="25">
        <v>4.7477739999999997</v>
      </c>
      <c r="D47" s="25">
        <v>4.846686</v>
      </c>
      <c r="E47" s="25">
        <v>5.1434220000000002</v>
      </c>
      <c r="F47" s="25">
        <v>5.1434220000000002</v>
      </c>
      <c r="G47" s="25">
        <v>6.429278</v>
      </c>
      <c r="H47" s="25">
        <v>7.5173100000000002</v>
      </c>
      <c r="I47" s="25">
        <v>52.324430999999997</v>
      </c>
      <c r="J47" s="25">
        <v>13.748764</v>
      </c>
      <c r="K47" s="25">
        <v>9.8912E-2</v>
      </c>
    </row>
    <row r="48" spans="1:11">
      <c r="A48" s="23" t="s">
        <v>160</v>
      </c>
      <c r="B48" s="24">
        <v>1234</v>
      </c>
      <c r="C48" s="25">
        <v>3.8087520000000001</v>
      </c>
      <c r="D48" s="25">
        <v>4.3760130000000004</v>
      </c>
      <c r="E48" s="25">
        <v>3.4035660000000001</v>
      </c>
      <c r="F48" s="25">
        <v>4.8622370000000004</v>
      </c>
      <c r="G48" s="25">
        <v>6.7260939999999998</v>
      </c>
      <c r="H48" s="25">
        <v>7.536467</v>
      </c>
      <c r="I48" s="25">
        <v>55.834684000000003</v>
      </c>
      <c r="J48" s="25">
        <v>13.128038999999999</v>
      </c>
      <c r="K48" s="25">
        <v>0.32414900000000002</v>
      </c>
    </row>
    <row r="49" spans="1:11">
      <c r="A49" s="23" t="s">
        <v>161</v>
      </c>
      <c r="B49" s="24">
        <v>443</v>
      </c>
      <c r="C49" s="25">
        <v>2.9345370000000002</v>
      </c>
      <c r="D49" s="25">
        <v>4.5146730000000002</v>
      </c>
      <c r="E49" s="25">
        <v>3.837472</v>
      </c>
      <c r="F49" s="25">
        <v>3.837472</v>
      </c>
      <c r="G49" s="25">
        <v>4.5146730000000002</v>
      </c>
      <c r="H49" s="25">
        <v>5.6433410000000004</v>
      </c>
      <c r="I49" s="25">
        <v>58.239277999999999</v>
      </c>
      <c r="J49" s="25">
        <v>16.478555</v>
      </c>
      <c r="K49" s="25">
        <v>0</v>
      </c>
    </row>
    <row r="50" spans="1:11">
      <c r="A50" s="23" t="s">
        <v>162</v>
      </c>
      <c r="B50" s="24">
        <v>1237</v>
      </c>
      <c r="C50" s="25">
        <v>2.9102670000000002</v>
      </c>
      <c r="D50" s="25">
        <v>4.7696040000000002</v>
      </c>
      <c r="E50" s="25">
        <v>4.0420369999999997</v>
      </c>
      <c r="F50" s="25">
        <v>5.2546480000000004</v>
      </c>
      <c r="G50" s="25">
        <v>5.9822150000000001</v>
      </c>
      <c r="H50" s="25">
        <v>7.59903</v>
      </c>
      <c r="I50" s="25">
        <v>56.669361000000002</v>
      </c>
      <c r="J50" s="25">
        <v>12.449475</v>
      </c>
      <c r="K50" s="25">
        <v>0.32336300000000001</v>
      </c>
    </row>
    <row r="51" spans="1:11">
      <c r="A51" s="23" t="s">
        <v>152</v>
      </c>
      <c r="B51" s="24">
        <v>81</v>
      </c>
      <c r="C51" s="25">
        <v>14.814814999999999</v>
      </c>
      <c r="D51" s="25">
        <v>9.8765429999999999</v>
      </c>
      <c r="E51" s="25">
        <v>1.2345680000000001</v>
      </c>
      <c r="F51" s="25">
        <v>7.4074070000000001</v>
      </c>
      <c r="G51" s="25">
        <v>7.4074070000000001</v>
      </c>
      <c r="H51" s="25">
        <v>6.1728399999999999</v>
      </c>
      <c r="I51" s="25">
        <v>45.679012</v>
      </c>
      <c r="J51" s="25">
        <v>6.1728399999999999</v>
      </c>
      <c r="K51" s="25">
        <v>1.2345680000000001</v>
      </c>
    </row>
    <row r="52" spans="1:11">
      <c r="A52" s="23" t="s">
        <v>163</v>
      </c>
      <c r="B52" s="24">
        <v>67</v>
      </c>
      <c r="C52" s="25">
        <v>8.9552239999999994</v>
      </c>
      <c r="D52" s="25">
        <v>8.9552239999999994</v>
      </c>
      <c r="E52" s="25">
        <v>7.4626869999999998</v>
      </c>
      <c r="F52" s="25">
        <v>2.9850750000000001</v>
      </c>
      <c r="G52" s="25">
        <v>2.9850750000000001</v>
      </c>
      <c r="H52" s="25">
        <v>5.9701490000000002</v>
      </c>
      <c r="I52" s="25">
        <v>49.253731000000002</v>
      </c>
      <c r="J52" s="25">
        <v>11.940299</v>
      </c>
      <c r="K52" s="25">
        <v>1.492537</v>
      </c>
    </row>
    <row r="53" spans="1:11">
      <c r="A53" s="23" t="s">
        <v>128</v>
      </c>
      <c r="B53" s="24">
        <v>52</v>
      </c>
      <c r="C53" s="25">
        <v>1.9230769999999999</v>
      </c>
      <c r="D53" s="25">
        <v>1.9230769999999999</v>
      </c>
      <c r="E53" s="25">
        <v>1.9230769999999999</v>
      </c>
      <c r="F53" s="25">
        <v>3.8461539999999999</v>
      </c>
      <c r="G53" s="25">
        <v>3.8461539999999999</v>
      </c>
      <c r="H53" s="25">
        <v>3.8461539999999999</v>
      </c>
      <c r="I53" s="25">
        <v>17.307691999999999</v>
      </c>
      <c r="J53" s="25">
        <v>3.8461539999999999</v>
      </c>
      <c r="K53" s="25">
        <v>61.538462000000003</v>
      </c>
    </row>
    <row r="54" spans="1:11">
      <c r="A54" s="8" t="s">
        <v>164</v>
      </c>
      <c r="B54" s="8"/>
      <c r="C54" s="8"/>
      <c r="D54" s="8"/>
      <c r="E54" s="8"/>
      <c r="F54" s="8"/>
      <c r="G54" s="8"/>
      <c r="H54" s="8"/>
      <c r="I54" s="8"/>
      <c r="J54" s="8"/>
      <c r="K54" s="8"/>
    </row>
    <row r="55" spans="1:11">
      <c r="A55" s="23" t="s">
        <v>165</v>
      </c>
      <c r="B55" s="24">
        <v>209</v>
      </c>
      <c r="C55" s="25">
        <v>0.95693799999999996</v>
      </c>
      <c r="D55" s="25">
        <v>4.3062199999999997</v>
      </c>
      <c r="E55" s="25">
        <v>2.392344</v>
      </c>
      <c r="F55" s="25">
        <v>4.7846890000000002</v>
      </c>
      <c r="G55" s="25">
        <v>4.7846890000000002</v>
      </c>
      <c r="H55" s="25">
        <v>3.8277510000000001</v>
      </c>
      <c r="I55" s="25">
        <v>58.851675</v>
      </c>
      <c r="J55" s="25">
        <v>17.703348999999999</v>
      </c>
      <c r="K55" s="25">
        <v>2.392344</v>
      </c>
    </row>
    <row r="56" spans="1:11">
      <c r="A56" s="23" t="s">
        <v>166</v>
      </c>
      <c r="B56" s="24">
        <v>1043</v>
      </c>
      <c r="C56" s="25">
        <v>3.259827</v>
      </c>
      <c r="D56" s="25">
        <v>3.1639499999999998</v>
      </c>
      <c r="E56" s="25">
        <v>3.6433369999999998</v>
      </c>
      <c r="F56" s="25">
        <v>3.739214</v>
      </c>
      <c r="G56" s="25">
        <v>5.752637</v>
      </c>
      <c r="H56" s="25">
        <v>7.2866730000000004</v>
      </c>
      <c r="I56" s="25">
        <v>57.238734000000001</v>
      </c>
      <c r="J56" s="25">
        <v>14.477468999999999</v>
      </c>
      <c r="K56" s="25">
        <v>1.438159</v>
      </c>
    </row>
    <row r="57" spans="1:11">
      <c r="A57" s="23" t="s">
        <v>167</v>
      </c>
      <c r="B57" s="24">
        <v>963</v>
      </c>
      <c r="C57" s="25">
        <v>4.8805820000000004</v>
      </c>
      <c r="D57" s="25">
        <v>5.3997919999999997</v>
      </c>
      <c r="E57" s="25">
        <v>5.088266</v>
      </c>
      <c r="F57" s="25">
        <v>6.6458979999999999</v>
      </c>
      <c r="G57" s="25">
        <v>7.4766360000000001</v>
      </c>
      <c r="H57" s="25">
        <v>7.4766360000000001</v>
      </c>
      <c r="I57" s="25">
        <v>50.882657999999999</v>
      </c>
      <c r="J57" s="25">
        <v>10.799585</v>
      </c>
      <c r="K57" s="25">
        <v>1.3499479999999999</v>
      </c>
    </row>
    <row r="58" spans="1:11">
      <c r="A58" s="23" t="s">
        <v>168</v>
      </c>
      <c r="B58" s="24">
        <v>338</v>
      </c>
      <c r="C58" s="25">
        <v>8.2840240000000005</v>
      </c>
      <c r="D58" s="25">
        <v>8.5798819999999996</v>
      </c>
      <c r="E58" s="25">
        <v>6.2130179999999999</v>
      </c>
      <c r="F58" s="25">
        <v>5.91716</v>
      </c>
      <c r="G58" s="25">
        <v>5.621302</v>
      </c>
      <c r="H58" s="25">
        <v>7.6923079999999997</v>
      </c>
      <c r="I58" s="25">
        <v>46.153846000000001</v>
      </c>
      <c r="J58" s="25">
        <v>10.650888</v>
      </c>
      <c r="K58" s="25">
        <v>0.88757399999999997</v>
      </c>
    </row>
    <row r="59" spans="1:11">
      <c r="A59" s="23" t="s">
        <v>169</v>
      </c>
      <c r="B59" s="24">
        <v>94</v>
      </c>
      <c r="C59" s="25">
        <v>13.829787</v>
      </c>
      <c r="D59" s="25">
        <v>11.702128</v>
      </c>
      <c r="E59" s="25">
        <v>5.3191490000000003</v>
      </c>
      <c r="F59" s="25">
        <v>7.446809</v>
      </c>
      <c r="G59" s="25">
        <v>7.446809</v>
      </c>
      <c r="H59" s="25">
        <v>7.446809</v>
      </c>
      <c r="I59" s="25">
        <v>31.914894</v>
      </c>
      <c r="J59" s="25">
        <v>12.765957</v>
      </c>
      <c r="K59" s="25">
        <v>2.1276600000000001</v>
      </c>
    </row>
    <row r="60" spans="1:11">
      <c r="A60" s="23" t="s">
        <v>128</v>
      </c>
      <c r="B60" s="24">
        <v>30</v>
      </c>
      <c r="C60" s="25">
        <v>13.333333</v>
      </c>
      <c r="D60" s="25">
        <v>13.333333</v>
      </c>
      <c r="E60" s="25">
        <v>3.3333330000000001</v>
      </c>
      <c r="F60" s="25">
        <v>6.6666670000000003</v>
      </c>
      <c r="G60" s="25">
        <v>6.6666670000000003</v>
      </c>
      <c r="H60" s="25">
        <v>10</v>
      </c>
      <c r="I60" s="25">
        <v>30</v>
      </c>
      <c r="J60" s="25">
        <v>10</v>
      </c>
      <c r="K60" s="25">
        <v>6.6666670000000003</v>
      </c>
    </row>
    <row r="61" spans="1:11">
      <c r="A61" s="8" t="s">
        <v>170</v>
      </c>
      <c r="B61" s="8"/>
      <c r="C61" s="8"/>
      <c r="D61" s="8"/>
      <c r="E61" s="8"/>
      <c r="F61" s="8"/>
      <c r="G61" s="8"/>
      <c r="H61" s="8"/>
      <c r="I61" s="8"/>
      <c r="J61" s="8"/>
      <c r="K61" s="8"/>
    </row>
    <row r="62" spans="1:11">
      <c r="A62" s="23" t="s">
        <v>171</v>
      </c>
      <c r="B62" s="24">
        <v>386</v>
      </c>
      <c r="C62" s="25">
        <v>5.6994819999999997</v>
      </c>
      <c r="D62" s="25">
        <v>7.5129530000000004</v>
      </c>
      <c r="E62" s="25">
        <v>3.8860100000000002</v>
      </c>
      <c r="F62" s="25">
        <v>4.6632119999999997</v>
      </c>
      <c r="G62" s="25">
        <v>5.9585489999999997</v>
      </c>
      <c r="H62" s="25">
        <v>9.5854920000000003</v>
      </c>
      <c r="I62" s="25">
        <v>49.222797999999997</v>
      </c>
      <c r="J62" s="25">
        <v>11.917097999999999</v>
      </c>
      <c r="K62" s="25">
        <v>1.5544039999999999</v>
      </c>
    </row>
    <row r="63" spans="1:11">
      <c r="A63" s="23" t="s">
        <v>172</v>
      </c>
      <c r="B63" s="24">
        <v>919</v>
      </c>
      <c r="C63" s="25">
        <v>5.2230689999999997</v>
      </c>
      <c r="D63" s="25">
        <v>4.6789990000000001</v>
      </c>
      <c r="E63" s="25">
        <v>5.3318820000000002</v>
      </c>
      <c r="F63" s="25">
        <v>6.9640909999999998</v>
      </c>
      <c r="G63" s="25">
        <v>7.0729050000000004</v>
      </c>
      <c r="H63" s="25">
        <v>7.7257889999999998</v>
      </c>
      <c r="I63" s="25">
        <v>49.619151000000002</v>
      </c>
      <c r="J63" s="25">
        <v>11.969531999999999</v>
      </c>
      <c r="K63" s="25">
        <v>1.4145810000000001</v>
      </c>
    </row>
    <row r="64" spans="1:11">
      <c r="A64" s="23" t="s">
        <v>173</v>
      </c>
      <c r="B64" s="24">
        <v>978</v>
      </c>
      <c r="C64" s="25">
        <v>3.7832309999999998</v>
      </c>
      <c r="D64" s="25">
        <v>4.7034760000000002</v>
      </c>
      <c r="E64" s="25">
        <v>3.885481</v>
      </c>
      <c r="F64" s="25">
        <v>3.885481</v>
      </c>
      <c r="G64" s="25">
        <v>6.5439670000000003</v>
      </c>
      <c r="H64" s="25">
        <v>6.7484659999999996</v>
      </c>
      <c r="I64" s="25">
        <v>55.419223000000002</v>
      </c>
      <c r="J64" s="25">
        <v>13.701430999999999</v>
      </c>
      <c r="K64" s="25">
        <v>1.329243</v>
      </c>
    </row>
    <row r="65" spans="1:11">
      <c r="A65" s="23" t="s">
        <v>174</v>
      </c>
      <c r="B65" s="24">
        <v>347</v>
      </c>
      <c r="C65" s="25">
        <v>5.1873199999999997</v>
      </c>
      <c r="D65" s="25">
        <v>4.610951</v>
      </c>
      <c r="E65" s="25">
        <v>4.610951</v>
      </c>
      <c r="F65" s="25">
        <v>5.1873199999999997</v>
      </c>
      <c r="G65" s="25">
        <v>4.610951</v>
      </c>
      <c r="H65" s="25">
        <v>4.3227669999999998</v>
      </c>
      <c r="I65" s="25">
        <v>56.195965000000001</v>
      </c>
      <c r="J65" s="25">
        <v>13.832853</v>
      </c>
      <c r="K65" s="25">
        <v>1.440922</v>
      </c>
    </row>
    <row r="66" spans="1:11">
      <c r="A66" s="23" t="s">
        <v>128</v>
      </c>
      <c r="B66" s="24">
        <v>47</v>
      </c>
      <c r="C66" s="25">
        <v>6.3829789999999997</v>
      </c>
      <c r="D66" s="25">
        <v>8.5106380000000001</v>
      </c>
      <c r="E66" s="25">
        <v>2.1276600000000001</v>
      </c>
      <c r="F66" s="25">
        <v>8.5106380000000001</v>
      </c>
      <c r="G66" s="25">
        <v>4.2553190000000001</v>
      </c>
      <c r="H66" s="25">
        <v>6.3829789999999997</v>
      </c>
      <c r="I66" s="25">
        <v>46.808511000000003</v>
      </c>
      <c r="J66" s="25">
        <v>10.638298000000001</v>
      </c>
      <c r="K66" s="25">
        <v>6.3829789999999997</v>
      </c>
    </row>
    <row r="67" spans="1:11">
      <c r="A67" s="8" t="s">
        <v>175</v>
      </c>
      <c r="B67" s="8"/>
      <c r="C67" s="8"/>
      <c r="D67" s="8"/>
      <c r="E67" s="8"/>
      <c r="F67" s="8"/>
      <c r="G67" s="8"/>
      <c r="H67" s="8"/>
      <c r="I67" s="8"/>
      <c r="J67" s="8"/>
      <c r="K67" s="8"/>
    </row>
    <row r="68" spans="1:11">
      <c r="A68" s="23" t="s">
        <v>176</v>
      </c>
      <c r="B68" s="24">
        <v>425</v>
      </c>
      <c r="C68" s="25">
        <v>2.1176469999999998</v>
      </c>
      <c r="D68" s="25">
        <v>3.7647059999999999</v>
      </c>
      <c r="E68" s="25">
        <v>4.2352939999999997</v>
      </c>
      <c r="F68" s="25">
        <v>4.9411759999999996</v>
      </c>
      <c r="G68" s="25">
        <v>7.5294119999999998</v>
      </c>
      <c r="H68" s="25">
        <v>6.8235289999999997</v>
      </c>
      <c r="I68" s="25">
        <v>55.529412000000001</v>
      </c>
      <c r="J68" s="25">
        <v>12.941176</v>
      </c>
      <c r="K68" s="25">
        <v>2.1176469999999998</v>
      </c>
    </row>
    <row r="69" spans="1:11">
      <c r="A69" s="23" t="s">
        <v>177</v>
      </c>
      <c r="B69" s="24">
        <v>811</v>
      </c>
      <c r="C69" s="25">
        <v>2.7126999999999999</v>
      </c>
      <c r="D69" s="25">
        <v>4.5622689999999997</v>
      </c>
      <c r="E69" s="25">
        <v>3.5758320000000001</v>
      </c>
      <c r="F69" s="25">
        <v>3.822441</v>
      </c>
      <c r="G69" s="25">
        <v>5.548705</v>
      </c>
      <c r="H69" s="25">
        <v>6.9050549999999999</v>
      </c>
      <c r="I69" s="25">
        <v>59.062885000000001</v>
      </c>
      <c r="J69" s="25">
        <v>12.083847</v>
      </c>
      <c r="K69" s="25">
        <v>1.726264</v>
      </c>
    </row>
    <row r="70" spans="1:11">
      <c r="A70" s="23" t="s">
        <v>178</v>
      </c>
      <c r="B70" s="24">
        <v>207</v>
      </c>
      <c r="C70" s="25">
        <v>4.3478260000000004</v>
      </c>
      <c r="D70" s="25">
        <v>3.381643</v>
      </c>
      <c r="E70" s="25">
        <v>2.4154589999999998</v>
      </c>
      <c r="F70" s="25">
        <v>4.8309179999999996</v>
      </c>
      <c r="G70" s="25">
        <v>7.7294689999999999</v>
      </c>
      <c r="H70" s="25">
        <v>6.7632849999999998</v>
      </c>
      <c r="I70" s="25">
        <v>50.724637999999999</v>
      </c>
      <c r="J70" s="25">
        <v>18.840579999999999</v>
      </c>
      <c r="K70" s="25">
        <v>0.96618400000000004</v>
      </c>
    </row>
    <row r="71" spans="1:11">
      <c r="A71" s="23" t="s">
        <v>179</v>
      </c>
      <c r="B71" s="24">
        <v>154</v>
      </c>
      <c r="C71" s="25">
        <v>3.8961039999999998</v>
      </c>
      <c r="D71" s="25">
        <v>3.8961039999999998</v>
      </c>
      <c r="E71" s="25">
        <v>5.1948049999999997</v>
      </c>
      <c r="F71" s="25">
        <v>3.246753</v>
      </c>
      <c r="G71" s="25">
        <v>3.8961039999999998</v>
      </c>
      <c r="H71" s="25">
        <v>6.493506</v>
      </c>
      <c r="I71" s="25">
        <v>53.246752999999998</v>
      </c>
      <c r="J71" s="25">
        <v>20.12987</v>
      </c>
      <c r="K71" s="25">
        <v>0</v>
      </c>
    </row>
    <row r="72" spans="1:11">
      <c r="A72" s="23" t="s">
        <v>180</v>
      </c>
      <c r="B72" s="24">
        <v>318</v>
      </c>
      <c r="C72" s="25">
        <v>1.886792</v>
      </c>
      <c r="D72" s="25">
        <v>5.031447</v>
      </c>
      <c r="E72" s="25">
        <v>2.2012580000000002</v>
      </c>
      <c r="F72" s="25">
        <v>4.4025160000000003</v>
      </c>
      <c r="G72" s="25">
        <v>2.8301889999999998</v>
      </c>
      <c r="H72" s="25">
        <v>6.9182389999999998</v>
      </c>
      <c r="I72" s="25">
        <v>55.974843</v>
      </c>
      <c r="J72" s="25">
        <v>19.496855</v>
      </c>
      <c r="K72" s="25">
        <v>1.257862</v>
      </c>
    </row>
    <row r="73" spans="1:11">
      <c r="A73" s="23" t="s">
        <v>181</v>
      </c>
      <c r="B73" s="24">
        <v>203</v>
      </c>
      <c r="C73" s="25">
        <v>1.9704429999999999</v>
      </c>
      <c r="D73" s="25">
        <v>4.4334980000000002</v>
      </c>
      <c r="E73" s="25">
        <v>2.9556650000000002</v>
      </c>
      <c r="F73" s="25">
        <v>5.4187190000000003</v>
      </c>
      <c r="G73" s="25">
        <v>3.4482759999999999</v>
      </c>
      <c r="H73" s="25">
        <v>4.9261080000000002</v>
      </c>
      <c r="I73" s="25">
        <v>55.665025</v>
      </c>
      <c r="J73" s="25">
        <v>20.197044000000002</v>
      </c>
      <c r="K73" s="25">
        <v>0.98522200000000004</v>
      </c>
    </row>
    <row r="74" spans="1:11">
      <c r="A74" s="23" t="s">
        <v>182</v>
      </c>
      <c r="B74" s="24">
        <v>79</v>
      </c>
      <c r="C74" s="25">
        <v>5.0632910000000004</v>
      </c>
      <c r="D74" s="25">
        <v>2.5316459999999998</v>
      </c>
      <c r="E74" s="25">
        <v>2.5316459999999998</v>
      </c>
      <c r="F74" s="25">
        <v>3.7974679999999998</v>
      </c>
      <c r="G74" s="25">
        <v>7.5949369999999998</v>
      </c>
      <c r="H74" s="25">
        <v>2.5316459999999998</v>
      </c>
      <c r="I74" s="25">
        <v>67.088607999999994</v>
      </c>
      <c r="J74" s="25">
        <v>7.5949369999999998</v>
      </c>
      <c r="K74" s="25">
        <v>1.2658229999999999</v>
      </c>
    </row>
    <row r="75" spans="1:11">
      <c r="A75" s="23" t="s">
        <v>183</v>
      </c>
      <c r="B75" s="24">
        <v>68</v>
      </c>
      <c r="C75" s="25">
        <v>2.941176</v>
      </c>
      <c r="D75" s="25">
        <v>10.294117999999999</v>
      </c>
      <c r="E75" s="25">
        <v>7.3529410000000004</v>
      </c>
      <c r="F75" s="25">
        <v>4.4117649999999999</v>
      </c>
      <c r="G75" s="25">
        <v>4.4117649999999999</v>
      </c>
      <c r="H75" s="25">
        <v>5.8823530000000002</v>
      </c>
      <c r="I75" s="25">
        <v>57.352941000000001</v>
      </c>
      <c r="J75" s="25">
        <v>5.8823530000000002</v>
      </c>
      <c r="K75" s="25">
        <v>1.470588</v>
      </c>
    </row>
    <row r="76" spans="1:11">
      <c r="A76" s="23" t="s">
        <v>184</v>
      </c>
      <c r="B76" s="24">
        <v>586</v>
      </c>
      <c r="C76" s="25">
        <v>2.2184300000000001</v>
      </c>
      <c r="D76" s="25">
        <v>2.901024</v>
      </c>
      <c r="E76" s="25">
        <v>2.5597270000000001</v>
      </c>
      <c r="F76" s="25">
        <v>4.0955630000000003</v>
      </c>
      <c r="G76" s="25">
        <v>2.901024</v>
      </c>
      <c r="H76" s="25">
        <v>6.484642</v>
      </c>
      <c r="I76" s="25">
        <v>58.361775000000002</v>
      </c>
      <c r="J76" s="25">
        <v>19.453925000000002</v>
      </c>
      <c r="K76" s="25">
        <v>1.0238910000000001</v>
      </c>
    </row>
    <row r="77" spans="1:11">
      <c r="A77" s="23" t="s">
        <v>185</v>
      </c>
      <c r="B77" s="24">
        <v>276</v>
      </c>
      <c r="C77" s="25">
        <v>2.536232</v>
      </c>
      <c r="D77" s="25">
        <v>1.8115939999999999</v>
      </c>
      <c r="E77" s="25">
        <v>2.8985509999999999</v>
      </c>
      <c r="F77" s="25">
        <v>3.2608700000000002</v>
      </c>
      <c r="G77" s="25">
        <v>2.8985509999999999</v>
      </c>
      <c r="H77" s="25">
        <v>6.8840579999999996</v>
      </c>
      <c r="I77" s="25">
        <v>56.159419999999997</v>
      </c>
      <c r="J77" s="25">
        <v>22.463768000000002</v>
      </c>
      <c r="K77" s="25">
        <v>1.086957</v>
      </c>
    </row>
    <row r="78" spans="1:11">
      <c r="A78" s="23" t="s">
        <v>152</v>
      </c>
      <c r="B78" s="24">
        <v>197</v>
      </c>
      <c r="C78" s="25">
        <v>9.1370559999999994</v>
      </c>
      <c r="D78" s="25">
        <v>5.5837560000000002</v>
      </c>
      <c r="E78" s="25">
        <v>6.5989849999999999</v>
      </c>
      <c r="F78" s="25">
        <v>5.5837560000000002</v>
      </c>
      <c r="G78" s="25">
        <v>4.5685279999999997</v>
      </c>
      <c r="H78" s="25">
        <v>7.6142130000000003</v>
      </c>
      <c r="I78" s="25">
        <v>46.192892999999998</v>
      </c>
      <c r="J78" s="25">
        <v>12.182741</v>
      </c>
      <c r="K78" s="25">
        <v>2.538071</v>
      </c>
    </row>
    <row r="79" spans="1:11">
      <c r="A79" s="23" t="s">
        <v>186</v>
      </c>
      <c r="B79" s="24">
        <v>944</v>
      </c>
      <c r="C79" s="25">
        <v>6.5677969999999997</v>
      </c>
      <c r="D79" s="25">
        <v>6.1440679999999999</v>
      </c>
      <c r="E79" s="25">
        <v>4.8728809999999996</v>
      </c>
      <c r="F79" s="25">
        <v>6.7796609999999999</v>
      </c>
      <c r="G79" s="25">
        <v>7.415254</v>
      </c>
      <c r="H79" s="25">
        <v>7.2033899999999997</v>
      </c>
      <c r="I79" s="25">
        <v>49.788136000000002</v>
      </c>
      <c r="J79" s="25">
        <v>10.275423999999999</v>
      </c>
      <c r="K79" s="25">
        <v>0.95338999999999996</v>
      </c>
    </row>
    <row r="80" spans="1:11">
      <c r="A80" s="23" t="s">
        <v>128</v>
      </c>
      <c r="B80" s="24">
        <v>41</v>
      </c>
      <c r="C80" s="25">
        <v>7.3170729999999997</v>
      </c>
      <c r="D80" s="25">
        <v>4.8780489999999999</v>
      </c>
      <c r="E80" s="25">
        <v>9.7560979999999997</v>
      </c>
      <c r="F80" s="25">
        <v>2.4390239999999999</v>
      </c>
      <c r="G80" s="25">
        <v>9.7560979999999997</v>
      </c>
      <c r="H80" s="25">
        <v>7.3170729999999997</v>
      </c>
      <c r="I80" s="25">
        <v>36.585366</v>
      </c>
      <c r="J80" s="25">
        <v>14.634145999999999</v>
      </c>
      <c r="K80" s="25">
        <v>7.3170729999999997</v>
      </c>
    </row>
    <row r="81" spans="1:11">
      <c r="A81" s="8" t="s">
        <v>187</v>
      </c>
      <c r="B81" s="8"/>
      <c r="C81" s="8"/>
      <c r="D81" s="8"/>
      <c r="E81" s="8"/>
      <c r="F81" s="8"/>
      <c r="G81" s="8"/>
      <c r="H81" s="8"/>
      <c r="I81" s="8"/>
      <c r="J81" s="8"/>
      <c r="K81" s="8"/>
    </row>
    <row r="82" spans="1:11">
      <c r="A82" s="23" t="s">
        <v>188</v>
      </c>
      <c r="B82" s="24">
        <v>2041</v>
      </c>
      <c r="C82" s="25">
        <v>2.0088189999999999</v>
      </c>
      <c r="D82" s="25">
        <v>2.547771</v>
      </c>
      <c r="E82" s="25">
        <v>2.8417439999999998</v>
      </c>
      <c r="F82" s="25">
        <v>3.7726600000000001</v>
      </c>
      <c r="G82" s="25">
        <v>5.3895150000000003</v>
      </c>
      <c r="H82" s="25">
        <v>7.1043609999999999</v>
      </c>
      <c r="I82" s="25">
        <v>59.333660000000002</v>
      </c>
      <c r="J82" s="25">
        <v>15.825576</v>
      </c>
      <c r="K82" s="25">
        <v>1.175894</v>
      </c>
    </row>
    <row r="83" spans="1:11">
      <c r="A83" s="23" t="s">
        <v>189</v>
      </c>
      <c r="B83" s="24">
        <v>221</v>
      </c>
      <c r="C83" s="25">
        <v>7.6923079999999997</v>
      </c>
      <c r="D83" s="25">
        <v>9.0497739999999993</v>
      </c>
      <c r="E83" s="25">
        <v>7.2398189999999998</v>
      </c>
      <c r="F83" s="25">
        <v>13.122172000000001</v>
      </c>
      <c r="G83" s="25">
        <v>13.122172000000001</v>
      </c>
      <c r="H83" s="25">
        <v>13.574661000000001</v>
      </c>
      <c r="I83" s="25">
        <v>33.031674000000002</v>
      </c>
      <c r="J83" s="25">
        <v>1.809955</v>
      </c>
      <c r="K83" s="25">
        <v>1.3574660000000001</v>
      </c>
    </row>
    <row r="84" spans="1:11">
      <c r="A84" s="23" t="s">
        <v>190</v>
      </c>
      <c r="B84" s="24">
        <v>64</v>
      </c>
      <c r="C84" s="25">
        <v>14.0625</v>
      </c>
      <c r="D84" s="25">
        <v>14.0625</v>
      </c>
      <c r="E84" s="25">
        <v>17.1875</v>
      </c>
      <c r="F84" s="25">
        <v>6.25</v>
      </c>
      <c r="G84" s="25">
        <v>12.5</v>
      </c>
      <c r="H84" s="25">
        <v>7.8125</v>
      </c>
      <c r="I84" s="25">
        <v>23.4375</v>
      </c>
      <c r="J84" s="25">
        <v>3.125</v>
      </c>
      <c r="K84" s="25">
        <v>1.5625</v>
      </c>
    </row>
    <row r="85" spans="1:11">
      <c r="A85" s="23" t="s">
        <v>191</v>
      </c>
      <c r="B85" s="24">
        <v>158</v>
      </c>
      <c r="C85" s="25">
        <v>18.987342000000002</v>
      </c>
      <c r="D85" s="25">
        <v>18.987342000000002</v>
      </c>
      <c r="E85" s="25">
        <v>13.924051</v>
      </c>
      <c r="F85" s="25">
        <v>10.126582000000001</v>
      </c>
      <c r="G85" s="25">
        <v>5.0632910000000004</v>
      </c>
      <c r="H85" s="25">
        <v>2.5316459999999998</v>
      </c>
      <c r="I85" s="25">
        <v>24.683544000000001</v>
      </c>
      <c r="J85" s="25">
        <v>2.5316459999999998</v>
      </c>
      <c r="K85" s="25">
        <v>3.1645569999999998</v>
      </c>
    </row>
    <row r="86" spans="1:11">
      <c r="A86" s="23" t="s">
        <v>192</v>
      </c>
      <c r="B86" s="24">
        <v>120</v>
      </c>
      <c r="C86" s="25">
        <v>13.333333</v>
      </c>
      <c r="D86" s="25">
        <v>14.166667</v>
      </c>
      <c r="E86" s="25">
        <v>7.5</v>
      </c>
      <c r="F86" s="25">
        <v>11.666667</v>
      </c>
      <c r="G86" s="25">
        <v>7.5</v>
      </c>
      <c r="H86" s="25">
        <v>5.8333329999999997</v>
      </c>
      <c r="I86" s="25">
        <v>35.833333000000003</v>
      </c>
      <c r="J86" s="25">
        <v>2.5</v>
      </c>
      <c r="K86" s="25">
        <v>1.6666669999999999</v>
      </c>
    </row>
    <row r="87" spans="1:11">
      <c r="A87" s="23" t="s">
        <v>193</v>
      </c>
      <c r="B87" s="24">
        <v>10</v>
      </c>
      <c r="C87" s="25">
        <v>40</v>
      </c>
      <c r="D87" s="25">
        <v>40</v>
      </c>
      <c r="E87" s="25">
        <v>0</v>
      </c>
      <c r="F87" s="25">
        <v>0</v>
      </c>
      <c r="G87" s="25">
        <v>0</v>
      </c>
      <c r="H87" s="25">
        <v>0</v>
      </c>
      <c r="I87" s="25">
        <v>10</v>
      </c>
      <c r="J87" s="25">
        <v>0</v>
      </c>
      <c r="K87" s="25">
        <v>10</v>
      </c>
    </row>
    <row r="88" spans="1:11">
      <c r="A88" s="23" t="s">
        <v>152</v>
      </c>
      <c r="B88" s="24">
        <v>39</v>
      </c>
      <c r="C88" s="25">
        <v>25.641026</v>
      </c>
      <c r="D88" s="25">
        <v>12.820513</v>
      </c>
      <c r="E88" s="25">
        <v>5.1282050000000003</v>
      </c>
      <c r="F88" s="25">
        <v>2.5641029999999998</v>
      </c>
      <c r="G88" s="25">
        <v>2.5641029999999998</v>
      </c>
      <c r="H88" s="25">
        <v>0</v>
      </c>
      <c r="I88" s="25">
        <v>35.897435999999999</v>
      </c>
      <c r="J88" s="25">
        <v>10.256410000000001</v>
      </c>
      <c r="K88" s="25">
        <v>5.1282050000000003</v>
      </c>
    </row>
    <row r="89" spans="1:11">
      <c r="A89" s="23" t="s">
        <v>128</v>
      </c>
      <c r="B89" s="24">
        <v>24</v>
      </c>
      <c r="C89" s="25">
        <v>4.1666670000000003</v>
      </c>
      <c r="D89" s="25">
        <v>4.1666670000000003</v>
      </c>
      <c r="E89" s="25">
        <v>4.1666670000000003</v>
      </c>
      <c r="F89" s="25">
        <v>4.1666670000000003</v>
      </c>
      <c r="G89" s="25">
        <v>20.833333</v>
      </c>
      <c r="H89" s="25">
        <v>4.1666670000000003</v>
      </c>
      <c r="I89" s="25">
        <v>37.5</v>
      </c>
      <c r="J89" s="25">
        <v>12.5</v>
      </c>
      <c r="K89" s="25">
        <v>8.3333329999999997</v>
      </c>
    </row>
    <row r="90" spans="1:11">
      <c r="A90" s="8" t="s">
        <v>194</v>
      </c>
      <c r="B90" s="8"/>
      <c r="C90" s="8"/>
      <c r="D90" s="8"/>
      <c r="E90" s="8"/>
      <c r="F90" s="8"/>
      <c r="G90" s="8"/>
      <c r="H90" s="8"/>
      <c r="I90" s="8"/>
      <c r="J90" s="8"/>
      <c r="K90" s="8"/>
    </row>
    <row r="91" spans="1:11">
      <c r="A91" s="23" t="s">
        <v>195</v>
      </c>
      <c r="B91" s="24">
        <v>1341</v>
      </c>
      <c r="C91" s="25">
        <v>4.6234149999999996</v>
      </c>
      <c r="D91" s="25">
        <v>5.1454139999999997</v>
      </c>
      <c r="E91" s="25">
        <v>4.5488439999999999</v>
      </c>
      <c r="F91" s="25">
        <v>5.6674119999999997</v>
      </c>
      <c r="G91" s="25">
        <v>7.3825500000000002</v>
      </c>
      <c r="H91" s="25">
        <v>7.97912</v>
      </c>
      <c r="I91" s="25">
        <v>51.901566000000003</v>
      </c>
      <c r="J91" s="25">
        <v>11.111110999999999</v>
      </c>
      <c r="K91" s="25">
        <v>1.6405670000000001</v>
      </c>
    </row>
    <row r="92" spans="1:11">
      <c r="A92" s="23" t="s">
        <v>196</v>
      </c>
      <c r="B92" s="24">
        <v>523</v>
      </c>
      <c r="C92" s="25">
        <v>3.0592730000000001</v>
      </c>
      <c r="D92" s="25">
        <v>5.1625240000000003</v>
      </c>
      <c r="E92" s="25">
        <v>3.4416829999999998</v>
      </c>
      <c r="F92" s="25">
        <v>5.3537280000000003</v>
      </c>
      <c r="G92" s="25">
        <v>6.5009560000000004</v>
      </c>
      <c r="H92" s="25">
        <v>6.1185470000000004</v>
      </c>
      <c r="I92" s="25">
        <v>54.110899000000003</v>
      </c>
      <c r="J92" s="25">
        <v>14.149139999999999</v>
      </c>
      <c r="K92" s="25">
        <v>2.1032500000000001</v>
      </c>
    </row>
    <row r="93" spans="1:11">
      <c r="A93" s="23" t="s">
        <v>197</v>
      </c>
      <c r="B93" s="24">
        <v>116</v>
      </c>
      <c r="C93" s="25">
        <v>6.8965519999999998</v>
      </c>
      <c r="D93" s="25">
        <v>3.4482759999999999</v>
      </c>
      <c r="E93" s="25">
        <v>4.3103449999999999</v>
      </c>
      <c r="F93" s="25">
        <v>8.6206899999999997</v>
      </c>
      <c r="G93" s="25">
        <v>10.344828</v>
      </c>
      <c r="H93" s="25">
        <v>5.1724139999999998</v>
      </c>
      <c r="I93" s="25">
        <v>47.413792999999998</v>
      </c>
      <c r="J93" s="25">
        <v>11.206897</v>
      </c>
      <c r="K93" s="25">
        <v>2.5862069999999999</v>
      </c>
    </row>
    <row r="94" spans="1:11">
      <c r="A94" s="23" t="s">
        <v>198</v>
      </c>
      <c r="B94" s="24">
        <v>25</v>
      </c>
      <c r="C94" s="25">
        <v>4</v>
      </c>
      <c r="D94" s="25">
        <v>0</v>
      </c>
      <c r="E94" s="25">
        <v>0</v>
      </c>
      <c r="F94" s="25">
        <v>4</v>
      </c>
      <c r="G94" s="25">
        <v>8</v>
      </c>
      <c r="H94" s="25">
        <v>12</v>
      </c>
      <c r="I94" s="25">
        <v>68</v>
      </c>
      <c r="J94" s="25">
        <v>0</v>
      </c>
      <c r="K94" s="25">
        <v>4</v>
      </c>
    </row>
    <row r="95" spans="1:11">
      <c r="A95" s="23" t="s">
        <v>199</v>
      </c>
      <c r="B95" s="24">
        <v>68</v>
      </c>
      <c r="C95" s="25">
        <v>2.941176</v>
      </c>
      <c r="D95" s="25">
        <v>2.941176</v>
      </c>
      <c r="E95" s="25">
        <v>5.8823530000000002</v>
      </c>
      <c r="F95" s="25">
        <v>2.941176</v>
      </c>
      <c r="G95" s="25">
        <v>8.8235290000000006</v>
      </c>
      <c r="H95" s="25">
        <v>10.294117999999999</v>
      </c>
      <c r="I95" s="25">
        <v>42.647058999999999</v>
      </c>
      <c r="J95" s="25">
        <v>23.529412000000001</v>
      </c>
      <c r="K95" s="25">
        <v>0</v>
      </c>
    </row>
    <row r="96" spans="1:11">
      <c r="A96" s="23" t="s">
        <v>200</v>
      </c>
      <c r="B96" s="24">
        <v>1248</v>
      </c>
      <c r="C96" s="25">
        <v>2.804487</v>
      </c>
      <c r="D96" s="25">
        <v>3.5256409999999998</v>
      </c>
      <c r="E96" s="25">
        <v>4.1666670000000003</v>
      </c>
      <c r="F96" s="25">
        <v>4.8076920000000003</v>
      </c>
      <c r="G96" s="25">
        <v>5.8493589999999998</v>
      </c>
      <c r="H96" s="25">
        <v>8.4134620000000009</v>
      </c>
      <c r="I96" s="25">
        <v>52.884614999999997</v>
      </c>
      <c r="J96" s="25">
        <v>16.506409999999999</v>
      </c>
      <c r="K96" s="25">
        <v>1.0416669999999999</v>
      </c>
    </row>
    <row r="97" spans="1:11">
      <c r="A97" s="23" t="s">
        <v>201</v>
      </c>
      <c r="B97" s="24">
        <v>725</v>
      </c>
      <c r="C97" s="25">
        <v>4.6896550000000001</v>
      </c>
      <c r="D97" s="25">
        <v>4.2758620000000001</v>
      </c>
      <c r="E97" s="25">
        <v>2.8965519999999998</v>
      </c>
      <c r="F97" s="25">
        <v>4.137931</v>
      </c>
      <c r="G97" s="25">
        <v>6.0689659999999996</v>
      </c>
      <c r="H97" s="25">
        <v>5.2413790000000002</v>
      </c>
      <c r="I97" s="25">
        <v>59.586207000000002</v>
      </c>
      <c r="J97" s="25">
        <v>11.862069</v>
      </c>
      <c r="K97" s="25">
        <v>1.241379</v>
      </c>
    </row>
    <row r="98" spans="1:11">
      <c r="A98" s="23" t="s">
        <v>202</v>
      </c>
      <c r="B98" s="24">
        <v>550</v>
      </c>
      <c r="C98" s="25">
        <v>4.9090910000000001</v>
      </c>
      <c r="D98" s="25">
        <v>8.5454550000000005</v>
      </c>
      <c r="E98" s="25">
        <v>5.6363640000000004</v>
      </c>
      <c r="F98" s="25">
        <v>7.6363640000000004</v>
      </c>
      <c r="G98" s="25">
        <v>7.0909089999999999</v>
      </c>
      <c r="H98" s="25">
        <v>7.6363640000000004</v>
      </c>
      <c r="I98" s="25">
        <v>50.909090999999997</v>
      </c>
      <c r="J98" s="25">
        <v>5.4545450000000004</v>
      </c>
      <c r="K98" s="25">
        <v>2.1818179999999998</v>
      </c>
    </row>
    <row r="99" spans="1:11">
      <c r="A99" s="23" t="s">
        <v>203</v>
      </c>
      <c r="B99" s="24">
        <v>563</v>
      </c>
      <c r="C99" s="25">
        <v>5.1509770000000001</v>
      </c>
      <c r="D99" s="25">
        <v>6.7495560000000001</v>
      </c>
      <c r="E99" s="25">
        <v>5.5062170000000004</v>
      </c>
      <c r="F99" s="25">
        <v>6.571936</v>
      </c>
      <c r="G99" s="25">
        <v>8.7033749999999994</v>
      </c>
      <c r="H99" s="25">
        <v>5.8614560000000004</v>
      </c>
      <c r="I99" s="25">
        <v>51.509768999999999</v>
      </c>
      <c r="J99" s="25">
        <v>8.5257550000000002</v>
      </c>
      <c r="K99" s="25">
        <v>1.4209590000000001</v>
      </c>
    </row>
    <row r="100" spans="1:11">
      <c r="A100" s="23" t="s">
        <v>204</v>
      </c>
      <c r="B100" s="24">
        <v>319</v>
      </c>
      <c r="C100" s="25">
        <v>5.3291539999999999</v>
      </c>
      <c r="D100" s="25">
        <v>5.642633</v>
      </c>
      <c r="E100" s="25">
        <v>5.0156739999999997</v>
      </c>
      <c r="F100" s="25">
        <v>6.5830719999999996</v>
      </c>
      <c r="G100" s="25">
        <v>6.5830719999999996</v>
      </c>
      <c r="H100" s="25">
        <v>5.9561130000000002</v>
      </c>
      <c r="I100" s="25">
        <v>57.680250999999998</v>
      </c>
      <c r="J100" s="25">
        <v>5.3291539999999999</v>
      </c>
      <c r="K100" s="25">
        <v>1.880878</v>
      </c>
    </row>
    <row r="101" spans="1:11">
      <c r="A101" s="23" t="s">
        <v>205</v>
      </c>
      <c r="B101" s="24">
        <v>6</v>
      </c>
      <c r="C101" s="25">
        <v>0</v>
      </c>
      <c r="D101" s="25">
        <v>0</v>
      </c>
      <c r="E101" s="25">
        <v>0</v>
      </c>
      <c r="F101" s="25">
        <v>0</v>
      </c>
      <c r="G101" s="25">
        <v>16.666667</v>
      </c>
      <c r="H101" s="25">
        <v>0</v>
      </c>
      <c r="I101" s="25">
        <v>83.333332999999996</v>
      </c>
      <c r="J101" s="25">
        <v>0</v>
      </c>
      <c r="K101" s="25">
        <v>0</v>
      </c>
    </row>
    <row r="102" spans="1:11">
      <c r="A102" s="23" t="s">
        <v>206</v>
      </c>
      <c r="B102" s="24">
        <v>42</v>
      </c>
      <c r="C102" s="25">
        <v>11.904762</v>
      </c>
      <c r="D102" s="25">
        <v>4.7619049999999996</v>
      </c>
      <c r="E102" s="25">
        <v>2.3809520000000002</v>
      </c>
      <c r="F102" s="25">
        <v>4.7619049999999996</v>
      </c>
      <c r="G102" s="25">
        <v>2.3809520000000002</v>
      </c>
      <c r="H102" s="25">
        <v>2.3809520000000002</v>
      </c>
      <c r="I102" s="25">
        <v>47.619047999999999</v>
      </c>
      <c r="J102" s="25">
        <v>19.047619000000001</v>
      </c>
      <c r="K102" s="25">
        <v>4.7619049999999996</v>
      </c>
    </row>
    <row r="103" spans="1:11">
      <c r="A103" s="23" t="s">
        <v>152</v>
      </c>
      <c r="B103" s="24">
        <v>39</v>
      </c>
      <c r="C103" s="25">
        <v>20.512820999999999</v>
      </c>
      <c r="D103" s="25">
        <v>2.5641029999999998</v>
      </c>
      <c r="E103" s="25">
        <v>2.5641029999999998</v>
      </c>
      <c r="F103" s="25">
        <v>2.5641029999999998</v>
      </c>
      <c r="G103" s="25">
        <v>0</v>
      </c>
      <c r="H103" s="25">
        <v>5.1282050000000003</v>
      </c>
      <c r="I103" s="25">
        <v>48.717948999999997</v>
      </c>
      <c r="J103" s="25">
        <v>12.820513</v>
      </c>
      <c r="K103" s="25">
        <v>5.1282050000000003</v>
      </c>
    </row>
    <row r="104" spans="1:11">
      <c r="A104" s="23" t="s">
        <v>128</v>
      </c>
      <c r="B104" s="24">
        <v>193</v>
      </c>
      <c r="C104" s="25">
        <v>6.2176169999999997</v>
      </c>
      <c r="D104" s="25">
        <v>6.7357509999999996</v>
      </c>
      <c r="E104" s="25">
        <v>5.6994819999999997</v>
      </c>
      <c r="F104" s="25">
        <v>5.6994819999999997</v>
      </c>
      <c r="G104" s="25">
        <v>5.1813469999999997</v>
      </c>
      <c r="H104" s="25">
        <v>6.2176169999999997</v>
      </c>
      <c r="I104" s="25">
        <v>49.222797999999997</v>
      </c>
      <c r="J104" s="25">
        <v>12.435233</v>
      </c>
      <c r="K104" s="25">
        <v>2.5906739999999999</v>
      </c>
    </row>
    <row r="105" spans="1:11">
      <c r="A105" s="8" t="s">
        <v>207</v>
      </c>
      <c r="B105" s="8"/>
      <c r="C105" s="8"/>
      <c r="D105" s="8"/>
      <c r="E105" s="8"/>
      <c r="F105" s="8"/>
      <c r="G105" s="8"/>
      <c r="H105" s="8"/>
      <c r="I105" s="8"/>
      <c r="J105" s="8"/>
      <c r="K105" s="8"/>
    </row>
    <row r="106" spans="1:11">
      <c r="A106" s="23" t="s">
        <v>208</v>
      </c>
      <c r="B106" s="24">
        <v>1480</v>
      </c>
      <c r="C106" s="25">
        <v>4.2567570000000003</v>
      </c>
      <c r="D106" s="25">
        <v>5</v>
      </c>
      <c r="E106" s="25">
        <v>3.9864860000000002</v>
      </c>
      <c r="F106" s="25">
        <v>4.5270270000000004</v>
      </c>
      <c r="G106" s="25">
        <v>6.1486489999999998</v>
      </c>
      <c r="H106" s="25">
        <v>6.2837839999999998</v>
      </c>
      <c r="I106" s="25">
        <v>55.202703</v>
      </c>
      <c r="J106" s="25">
        <v>13.310810999999999</v>
      </c>
      <c r="K106" s="25">
        <v>1.283784</v>
      </c>
    </row>
    <row r="107" spans="1:11">
      <c r="A107" s="23" t="s">
        <v>209</v>
      </c>
      <c r="B107" s="24">
        <v>1280</v>
      </c>
      <c r="C107" s="25">
        <v>3.515625</v>
      </c>
      <c r="D107" s="25">
        <v>4.84375</v>
      </c>
      <c r="E107" s="25">
        <v>3.75</v>
      </c>
      <c r="F107" s="25">
        <v>4.296875</v>
      </c>
      <c r="G107" s="25">
        <v>6.71875</v>
      </c>
      <c r="H107" s="25">
        <v>6.640625</v>
      </c>
      <c r="I107" s="25">
        <v>55.234375</v>
      </c>
      <c r="J107" s="25">
        <v>13.4375</v>
      </c>
      <c r="K107" s="25">
        <v>1.5625</v>
      </c>
    </row>
    <row r="108" spans="1:11">
      <c r="A108" s="23" t="s">
        <v>210</v>
      </c>
      <c r="B108" s="24">
        <v>1167</v>
      </c>
      <c r="C108" s="25">
        <v>5.0556979999999996</v>
      </c>
      <c r="D108" s="25">
        <v>5.5698369999999997</v>
      </c>
      <c r="E108" s="25">
        <v>4.798629</v>
      </c>
      <c r="F108" s="25">
        <v>4.6272489999999999</v>
      </c>
      <c r="G108" s="25">
        <v>5.2270779999999997</v>
      </c>
      <c r="H108" s="25">
        <v>6.6838050000000004</v>
      </c>
      <c r="I108" s="25">
        <v>51.756641000000002</v>
      </c>
      <c r="J108" s="25">
        <v>14.910026</v>
      </c>
      <c r="K108" s="25">
        <v>1.3710370000000001</v>
      </c>
    </row>
    <row r="109" spans="1:11">
      <c r="A109" s="23" t="s">
        <v>211</v>
      </c>
      <c r="B109" s="24">
        <v>715</v>
      </c>
      <c r="C109" s="25">
        <v>5.1748250000000002</v>
      </c>
      <c r="D109" s="25">
        <v>3.776224</v>
      </c>
      <c r="E109" s="25">
        <v>3.4965030000000001</v>
      </c>
      <c r="F109" s="25">
        <v>4.3356640000000004</v>
      </c>
      <c r="G109" s="25">
        <v>6.2937060000000002</v>
      </c>
      <c r="H109" s="25">
        <v>6.9930070000000004</v>
      </c>
      <c r="I109" s="25">
        <v>55.524476</v>
      </c>
      <c r="J109" s="25">
        <v>12.727273</v>
      </c>
      <c r="K109" s="25">
        <v>1.6783220000000001</v>
      </c>
    </row>
    <row r="110" spans="1:11">
      <c r="A110" s="23" t="s">
        <v>212</v>
      </c>
      <c r="B110" s="24">
        <v>387</v>
      </c>
      <c r="C110" s="25">
        <v>7.751938</v>
      </c>
      <c r="D110" s="25">
        <v>7.751938</v>
      </c>
      <c r="E110" s="25">
        <v>6.2015500000000001</v>
      </c>
      <c r="F110" s="25">
        <v>6.7183460000000004</v>
      </c>
      <c r="G110" s="25">
        <v>7.4935400000000003</v>
      </c>
      <c r="H110" s="25">
        <v>5.9431520000000004</v>
      </c>
      <c r="I110" s="25">
        <v>45.219638000000003</v>
      </c>
      <c r="J110" s="25">
        <v>11.369509000000001</v>
      </c>
      <c r="K110" s="25">
        <v>1.5503880000000001</v>
      </c>
    </row>
    <row r="111" spans="1:11">
      <c r="A111" s="23" t="s">
        <v>213</v>
      </c>
      <c r="B111" s="24">
        <v>404</v>
      </c>
      <c r="C111" s="25">
        <v>8.6633659999999999</v>
      </c>
      <c r="D111" s="25">
        <v>10.148515</v>
      </c>
      <c r="E111" s="25">
        <v>6.6831680000000002</v>
      </c>
      <c r="F111" s="25">
        <v>5.9405939999999999</v>
      </c>
      <c r="G111" s="25">
        <v>8.6633659999999999</v>
      </c>
      <c r="H111" s="25">
        <v>5.6930690000000004</v>
      </c>
      <c r="I111" s="25">
        <v>41.336633999999997</v>
      </c>
      <c r="J111" s="25">
        <v>10.396039999999999</v>
      </c>
      <c r="K111" s="25">
        <v>2.4752480000000001</v>
      </c>
    </row>
    <row r="112" spans="1:11">
      <c r="A112" s="23" t="s">
        <v>214</v>
      </c>
      <c r="B112" s="24">
        <v>595</v>
      </c>
      <c r="C112" s="25">
        <v>2.8571430000000002</v>
      </c>
      <c r="D112" s="25">
        <v>3.697479</v>
      </c>
      <c r="E112" s="25">
        <v>4.0336129999999999</v>
      </c>
      <c r="F112" s="25">
        <v>4.7058819999999999</v>
      </c>
      <c r="G112" s="25">
        <v>5.7142860000000004</v>
      </c>
      <c r="H112" s="25">
        <v>7.3949579999999999</v>
      </c>
      <c r="I112" s="25">
        <v>58.319327999999999</v>
      </c>
      <c r="J112" s="25">
        <v>11.764706</v>
      </c>
      <c r="K112" s="25">
        <v>1.512605</v>
      </c>
    </row>
    <row r="113" spans="1:11">
      <c r="A113" s="23" t="s">
        <v>215</v>
      </c>
      <c r="B113" s="24">
        <v>215</v>
      </c>
      <c r="C113" s="25">
        <v>3.7209300000000001</v>
      </c>
      <c r="D113" s="25">
        <v>4.6511630000000004</v>
      </c>
      <c r="E113" s="25">
        <v>3.255814</v>
      </c>
      <c r="F113" s="25">
        <v>4.6511630000000004</v>
      </c>
      <c r="G113" s="25">
        <v>6.511628</v>
      </c>
      <c r="H113" s="25">
        <v>9.3023260000000008</v>
      </c>
      <c r="I113" s="25">
        <v>52.093023000000002</v>
      </c>
      <c r="J113" s="25">
        <v>12.093023000000001</v>
      </c>
      <c r="K113" s="25">
        <v>3.7209300000000001</v>
      </c>
    </row>
    <row r="114" spans="1:11">
      <c r="A114" s="23" t="s">
        <v>216</v>
      </c>
      <c r="B114" s="24">
        <v>248</v>
      </c>
      <c r="C114" s="25">
        <v>6.048387</v>
      </c>
      <c r="D114" s="25">
        <v>4.4354839999999998</v>
      </c>
      <c r="E114" s="25">
        <v>4.8387099999999998</v>
      </c>
      <c r="F114" s="25">
        <v>5.2419349999999998</v>
      </c>
      <c r="G114" s="25">
        <v>4.8387099999999998</v>
      </c>
      <c r="H114" s="25">
        <v>8.8709679999999995</v>
      </c>
      <c r="I114" s="25">
        <v>49.193548</v>
      </c>
      <c r="J114" s="25">
        <v>15.322581</v>
      </c>
      <c r="K114" s="25">
        <v>1.2096769999999999</v>
      </c>
    </row>
    <row r="115" spans="1:11">
      <c r="A115" s="23" t="s">
        <v>217</v>
      </c>
      <c r="B115" s="24">
        <v>255</v>
      </c>
      <c r="C115" s="25">
        <v>5.098039</v>
      </c>
      <c r="D115" s="25">
        <v>5.098039</v>
      </c>
      <c r="E115" s="25">
        <v>3.5294120000000002</v>
      </c>
      <c r="F115" s="25">
        <v>4.7058819999999999</v>
      </c>
      <c r="G115" s="25">
        <v>8.2352939999999997</v>
      </c>
      <c r="H115" s="25">
        <v>7.4509800000000004</v>
      </c>
      <c r="I115" s="25">
        <v>51.372548999999999</v>
      </c>
      <c r="J115" s="25">
        <v>14.117647</v>
      </c>
      <c r="K115" s="25">
        <v>0.39215699999999998</v>
      </c>
    </row>
    <row r="116" spans="1:11">
      <c r="A116" s="23" t="s">
        <v>218</v>
      </c>
      <c r="B116" s="24">
        <v>291</v>
      </c>
      <c r="C116" s="25">
        <v>5.4982819999999997</v>
      </c>
      <c r="D116" s="25">
        <v>4.8109970000000004</v>
      </c>
      <c r="E116" s="25">
        <v>4.4673540000000003</v>
      </c>
      <c r="F116" s="25">
        <v>4.1237110000000001</v>
      </c>
      <c r="G116" s="25">
        <v>6.52921</v>
      </c>
      <c r="H116" s="25">
        <v>7.2164950000000001</v>
      </c>
      <c r="I116" s="25">
        <v>56.013745999999998</v>
      </c>
      <c r="J116" s="25">
        <v>9.9656359999999999</v>
      </c>
      <c r="K116" s="25">
        <v>1.3745700000000001</v>
      </c>
    </row>
    <row r="117" spans="1:11">
      <c r="A117" s="23" t="s">
        <v>219</v>
      </c>
      <c r="B117" s="24">
        <v>338</v>
      </c>
      <c r="C117" s="25">
        <v>1.7751479999999999</v>
      </c>
      <c r="D117" s="25">
        <v>4.1420120000000002</v>
      </c>
      <c r="E117" s="25">
        <v>4.4378700000000002</v>
      </c>
      <c r="F117" s="25">
        <v>6.8047339999999998</v>
      </c>
      <c r="G117" s="25">
        <v>5.621302</v>
      </c>
      <c r="H117" s="25">
        <v>8.5798819999999996</v>
      </c>
      <c r="I117" s="25">
        <v>54.733727999999999</v>
      </c>
      <c r="J117" s="25">
        <v>13.313609</v>
      </c>
      <c r="K117" s="25">
        <v>0.59171600000000002</v>
      </c>
    </row>
    <row r="118" spans="1:11">
      <c r="A118" s="23" t="s">
        <v>220</v>
      </c>
      <c r="B118" s="24">
        <v>812</v>
      </c>
      <c r="C118" s="25">
        <v>4.0640390000000002</v>
      </c>
      <c r="D118" s="25">
        <v>4.9261080000000002</v>
      </c>
      <c r="E118" s="25">
        <v>3.6945809999999999</v>
      </c>
      <c r="F118" s="25">
        <v>4.802956</v>
      </c>
      <c r="G118" s="25">
        <v>6.7733990000000004</v>
      </c>
      <c r="H118" s="25">
        <v>6.2807880000000003</v>
      </c>
      <c r="I118" s="25">
        <v>53.817734000000002</v>
      </c>
      <c r="J118" s="25">
        <v>14.408867000000001</v>
      </c>
      <c r="K118" s="25">
        <v>1.231527</v>
      </c>
    </row>
    <row r="119" spans="1:11">
      <c r="A119" s="23" t="s">
        <v>221</v>
      </c>
      <c r="B119" s="24">
        <v>816</v>
      </c>
      <c r="C119" s="25">
        <v>3.7990200000000001</v>
      </c>
      <c r="D119" s="25">
        <v>5.1470589999999996</v>
      </c>
      <c r="E119" s="25">
        <v>3.553922</v>
      </c>
      <c r="F119" s="25">
        <v>4.7794119999999998</v>
      </c>
      <c r="G119" s="25">
        <v>6.4950979999999996</v>
      </c>
      <c r="H119" s="25">
        <v>6.6176469999999998</v>
      </c>
      <c r="I119" s="25">
        <v>55.759804000000003</v>
      </c>
      <c r="J119" s="25">
        <v>12.132353</v>
      </c>
      <c r="K119" s="25">
        <v>1.715686</v>
      </c>
    </row>
    <row r="120" spans="1:11">
      <c r="A120" s="23" t="s">
        <v>152</v>
      </c>
      <c r="B120" s="24">
        <v>69</v>
      </c>
      <c r="C120" s="25">
        <v>7.2463769999999998</v>
      </c>
      <c r="D120" s="25">
        <v>2.8985509999999999</v>
      </c>
      <c r="E120" s="25">
        <v>4.3478260000000004</v>
      </c>
      <c r="F120" s="25">
        <v>4.3478260000000004</v>
      </c>
      <c r="G120" s="25">
        <v>1.4492750000000001</v>
      </c>
      <c r="H120" s="25">
        <v>7.2463769999999998</v>
      </c>
      <c r="I120" s="25">
        <v>57.971013999999997</v>
      </c>
      <c r="J120" s="25">
        <v>13.043478</v>
      </c>
      <c r="K120" s="25">
        <v>1.4492750000000001</v>
      </c>
    </row>
    <row r="121" spans="1:11">
      <c r="A121" s="23" t="s">
        <v>222</v>
      </c>
      <c r="B121" s="24">
        <v>246</v>
      </c>
      <c r="C121" s="25">
        <v>7.3170729999999997</v>
      </c>
      <c r="D121" s="25">
        <v>6.0975609999999998</v>
      </c>
      <c r="E121" s="25">
        <v>5.6910569999999998</v>
      </c>
      <c r="F121" s="25">
        <v>6.9105689999999997</v>
      </c>
      <c r="G121" s="25">
        <v>2.8455279999999998</v>
      </c>
      <c r="H121" s="25">
        <v>6.0975609999999998</v>
      </c>
      <c r="I121" s="25">
        <v>52.032519999999998</v>
      </c>
      <c r="J121" s="25">
        <v>12.195122</v>
      </c>
      <c r="K121" s="25">
        <v>0.81300799999999995</v>
      </c>
    </row>
    <row r="122" spans="1:11">
      <c r="A122" s="26" t="s">
        <v>128</v>
      </c>
      <c r="B122" s="27">
        <v>47</v>
      </c>
      <c r="C122" s="29">
        <v>2.1276600000000001</v>
      </c>
      <c r="D122" s="29">
        <v>4.2553190000000001</v>
      </c>
      <c r="E122" s="29">
        <v>6.3829789999999997</v>
      </c>
      <c r="F122" s="29">
        <v>8.5106380000000001</v>
      </c>
      <c r="G122" s="29">
        <v>8.5106380000000001</v>
      </c>
      <c r="H122" s="29">
        <v>10.638298000000001</v>
      </c>
      <c r="I122" s="29">
        <v>44.680850999999997</v>
      </c>
      <c r="J122" s="29">
        <v>12.765957</v>
      </c>
      <c r="K122" s="29">
        <v>2.1276600000000001</v>
      </c>
    </row>
  </sheetData>
  <phoneticPr fontId="2"/>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CC19A-A601-4CA4-9C9B-6A70B84ABBA6}">
  <sheetPr codeName="Sheet72"/>
  <dimension ref="A1:L122"/>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HYPERLINK("#'目次'!B27","[21]")</f>
        <v>[21]</v>
      </c>
      <c r="B2" s="28" t="s">
        <v>565</v>
      </c>
    </row>
    <row r="3" spans="1:12">
      <c r="A3" s="6" t="s">
        <v>114</v>
      </c>
      <c r="B3" s="7" t="s">
        <v>330</v>
      </c>
    </row>
    <row r="4" spans="1:12">
      <c r="A4" s="6" t="s">
        <v>114</v>
      </c>
      <c r="B4" s="7" t="s">
        <v>331</v>
      </c>
    </row>
    <row r="5" spans="1:12" s="21" customFormat="1" ht="60">
      <c r="A5" s="19" t="s">
        <v>114</v>
      </c>
      <c r="B5" s="20" t="s">
        <v>118</v>
      </c>
      <c r="C5" s="20" t="s">
        <v>144</v>
      </c>
      <c r="D5" s="20" t="s">
        <v>145</v>
      </c>
      <c r="E5" s="20" t="s">
        <v>146</v>
      </c>
      <c r="F5" s="20" t="s">
        <v>147</v>
      </c>
      <c r="G5" s="20" t="s">
        <v>148</v>
      </c>
      <c r="H5" s="20" t="s">
        <v>149</v>
      </c>
      <c r="I5" s="20" t="s">
        <v>150</v>
      </c>
      <c r="J5" s="20" t="s">
        <v>151</v>
      </c>
      <c r="K5" s="20" t="s">
        <v>152</v>
      </c>
      <c r="L5" s="20" t="s">
        <v>128</v>
      </c>
    </row>
    <row r="6" spans="1:12">
      <c r="A6" s="22" t="s">
        <v>121</v>
      </c>
      <c r="B6" s="9">
        <v>2677</v>
      </c>
      <c r="C6" s="14">
        <v>16.025402</v>
      </c>
      <c r="D6" s="14">
        <v>11.916323999999999</v>
      </c>
      <c r="E6" s="14">
        <v>18.827044999999998</v>
      </c>
      <c r="F6" s="14">
        <v>5.3418010000000002</v>
      </c>
      <c r="G6" s="14">
        <v>6.2756819999999998</v>
      </c>
      <c r="H6" s="14">
        <v>47.441164999999998</v>
      </c>
      <c r="I6" s="14">
        <v>61.337318000000003</v>
      </c>
      <c r="J6" s="14">
        <v>84.646992999999995</v>
      </c>
      <c r="K6" s="14">
        <v>4.5199850000000001</v>
      </c>
      <c r="L6" s="14">
        <v>1.7183409999999999</v>
      </c>
    </row>
    <row r="7" spans="1:12">
      <c r="A7" s="8" t="s">
        <v>122</v>
      </c>
      <c r="B7" s="8"/>
      <c r="C7" s="8"/>
      <c r="D7" s="8"/>
      <c r="E7" s="8"/>
      <c r="F7" s="8"/>
      <c r="G7" s="8"/>
      <c r="H7" s="8"/>
      <c r="I7" s="8"/>
      <c r="J7" s="8"/>
      <c r="K7" s="8"/>
      <c r="L7" s="8"/>
    </row>
    <row r="8" spans="1:12">
      <c r="A8" s="23" t="s">
        <v>123</v>
      </c>
      <c r="B8" s="24">
        <v>380</v>
      </c>
      <c r="C8" s="25">
        <v>19.736841999999999</v>
      </c>
      <c r="D8" s="25">
        <v>17.631578999999999</v>
      </c>
      <c r="E8" s="25">
        <v>22.105263000000001</v>
      </c>
      <c r="F8" s="25">
        <v>6.3157889999999997</v>
      </c>
      <c r="G8" s="25">
        <v>7.1052629999999999</v>
      </c>
      <c r="H8" s="25">
        <v>47.894736999999999</v>
      </c>
      <c r="I8" s="25">
        <v>63.947367999999997</v>
      </c>
      <c r="J8" s="25">
        <v>86.842105000000004</v>
      </c>
      <c r="K8" s="25">
        <v>5</v>
      </c>
      <c r="L8" s="25">
        <v>0</v>
      </c>
    </row>
    <row r="9" spans="1:12">
      <c r="A9" s="23" t="s">
        <v>124</v>
      </c>
      <c r="B9" s="24">
        <v>489</v>
      </c>
      <c r="C9" s="25">
        <v>17.382413</v>
      </c>
      <c r="D9" s="25">
        <v>12.883436</v>
      </c>
      <c r="E9" s="25">
        <v>21.063395</v>
      </c>
      <c r="F9" s="25">
        <v>5.3169729999999999</v>
      </c>
      <c r="G9" s="25">
        <v>5.9304699999999997</v>
      </c>
      <c r="H9" s="25">
        <v>49.488753000000003</v>
      </c>
      <c r="I9" s="25">
        <v>66.462168000000005</v>
      </c>
      <c r="J9" s="25">
        <v>86.298569000000001</v>
      </c>
      <c r="K9" s="25">
        <v>1.6359919999999999</v>
      </c>
      <c r="L9" s="25">
        <v>0.40899799999999997</v>
      </c>
    </row>
    <row r="10" spans="1:12">
      <c r="A10" s="23" t="s">
        <v>125</v>
      </c>
      <c r="B10" s="24">
        <v>1114</v>
      </c>
      <c r="C10" s="25">
        <v>16.696588999999999</v>
      </c>
      <c r="D10" s="25">
        <v>12.118492</v>
      </c>
      <c r="E10" s="25">
        <v>17.594255</v>
      </c>
      <c r="F10" s="25">
        <v>5.4757629999999997</v>
      </c>
      <c r="G10" s="25">
        <v>6.2836619999999996</v>
      </c>
      <c r="H10" s="25">
        <v>51.256732</v>
      </c>
      <c r="I10" s="25">
        <v>64.362656999999999</v>
      </c>
      <c r="J10" s="25">
        <v>87.522441999999998</v>
      </c>
      <c r="K10" s="25">
        <v>3.5906639999999999</v>
      </c>
      <c r="L10" s="25">
        <v>0.44883299999999998</v>
      </c>
    </row>
    <row r="11" spans="1:12">
      <c r="A11" s="23" t="s">
        <v>126</v>
      </c>
      <c r="B11" s="24">
        <v>521</v>
      </c>
      <c r="C11" s="25">
        <v>14.011516</v>
      </c>
      <c r="D11" s="25">
        <v>9.5969289999999994</v>
      </c>
      <c r="E11" s="25">
        <v>19.769673999999998</v>
      </c>
      <c r="F11" s="25">
        <v>4.9904029999999997</v>
      </c>
      <c r="G11" s="25">
        <v>6.7178500000000003</v>
      </c>
      <c r="H11" s="25">
        <v>43.570058000000003</v>
      </c>
      <c r="I11" s="25">
        <v>57.773511999999997</v>
      </c>
      <c r="J11" s="25">
        <v>83.301344</v>
      </c>
      <c r="K11" s="25">
        <v>6.1420349999999999</v>
      </c>
      <c r="L11" s="25">
        <v>0.76775400000000005</v>
      </c>
    </row>
    <row r="12" spans="1:12">
      <c r="A12" s="23" t="s">
        <v>127</v>
      </c>
      <c r="B12" s="24">
        <v>129</v>
      </c>
      <c r="C12" s="25">
        <v>5.4263570000000003</v>
      </c>
      <c r="D12" s="25">
        <v>1.5503880000000001</v>
      </c>
      <c r="E12" s="25">
        <v>10.852713</v>
      </c>
      <c r="F12" s="25">
        <v>3.875969</v>
      </c>
      <c r="G12" s="25">
        <v>3.875969</v>
      </c>
      <c r="H12" s="25">
        <v>30.232558000000001</v>
      </c>
      <c r="I12" s="25">
        <v>34.883721000000001</v>
      </c>
      <c r="J12" s="25">
        <v>71.317829000000003</v>
      </c>
      <c r="K12" s="25">
        <v>17.054264</v>
      </c>
      <c r="L12" s="25">
        <v>4.6511630000000004</v>
      </c>
    </row>
    <row r="13" spans="1:12">
      <c r="A13" s="23" t="s">
        <v>128</v>
      </c>
      <c r="B13" s="24">
        <v>44</v>
      </c>
      <c r="C13" s="25">
        <v>6.8181820000000002</v>
      </c>
      <c r="D13" s="25">
        <v>4.5454549999999996</v>
      </c>
      <c r="E13" s="25">
        <v>9.0909089999999999</v>
      </c>
      <c r="F13" s="25">
        <v>2.2727270000000002</v>
      </c>
      <c r="G13" s="25">
        <v>4.5454549999999996</v>
      </c>
      <c r="H13" s="25">
        <v>20.454545</v>
      </c>
      <c r="I13" s="25">
        <v>25</v>
      </c>
      <c r="J13" s="25">
        <v>29.545455</v>
      </c>
      <c r="K13" s="25">
        <v>0</v>
      </c>
      <c r="L13" s="25">
        <v>65.909091000000004</v>
      </c>
    </row>
    <row r="14" spans="1:12">
      <c r="A14" s="8" t="s">
        <v>129</v>
      </c>
      <c r="B14" s="8"/>
      <c r="C14" s="8"/>
      <c r="D14" s="8"/>
      <c r="E14" s="8"/>
      <c r="F14" s="8"/>
      <c r="G14" s="8"/>
      <c r="H14" s="8"/>
      <c r="I14" s="8"/>
      <c r="J14" s="8"/>
      <c r="K14" s="8"/>
      <c r="L14" s="8"/>
    </row>
    <row r="15" spans="1:12">
      <c r="A15" s="23" t="s">
        <v>130</v>
      </c>
      <c r="B15" s="24">
        <v>799</v>
      </c>
      <c r="C15" s="25">
        <v>22.152691000000001</v>
      </c>
      <c r="D15" s="25">
        <v>18.272841</v>
      </c>
      <c r="E15" s="25">
        <v>27.033791999999998</v>
      </c>
      <c r="F15" s="25">
        <v>7.3842299999999996</v>
      </c>
      <c r="G15" s="25">
        <v>9.0112640000000006</v>
      </c>
      <c r="H15" s="25">
        <v>58.448059999999998</v>
      </c>
      <c r="I15" s="25">
        <v>71.214017999999996</v>
      </c>
      <c r="J15" s="25">
        <v>87.859825000000001</v>
      </c>
      <c r="K15" s="25">
        <v>3.8798499999999998</v>
      </c>
      <c r="L15" s="25">
        <v>0.25031300000000001</v>
      </c>
    </row>
    <row r="16" spans="1:12">
      <c r="A16" s="23" t="s">
        <v>131</v>
      </c>
      <c r="B16" s="24">
        <v>1245</v>
      </c>
      <c r="C16" s="25">
        <v>16.626505999999999</v>
      </c>
      <c r="D16" s="25">
        <v>12.208835000000001</v>
      </c>
      <c r="E16" s="25">
        <v>18.072289000000001</v>
      </c>
      <c r="F16" s="25">
        <v>5.62249</v>
      </c>
      <c r="G16" s="25">
        <v>6.4257030000000004</v>
      </c>
      <c r="H16" s="25">
        <v>49.317269000000003</v>
      </c>
      <c r="I16" s="25">
        <v>64.979920000000007</v>
      </c>
      <c r="J16" s="25">
        <v>86.987952000000007</v>
      </c>
      <c r="K16" s="25">
        <v>2.7309239999999999</v>
      </c>
      <c r="L16" s="25">
        <v>0.32128499999999999</v>
      </c>
    </row>
    <row r="17" spans="1:12">
      <c r="A17" s="23" t="s">
        <v>132</v>
      </c>
      <c r="B17" s="24">
        <v>504</v>
      </c>
      <c r="C17" s="25">
        <v>7.7380950000000004</v>
      </c>
      <c r="D17" s="25">
        <v>3.769841</v>
      </c>
      <c r="E17" s="25">
        <v>10.317460000000001</v>
      </c>
      <c r="F17" s="25">
        <v>2.3809520000000002</v>
      </c>
      <c r="G17" s="25">
        <v>2.1825399999999999</v>
      </c>
      <c r="H17" s="25">
        <v>32.936508000000003</v>
      </c>
      <c r="I17" s="25">
        <v>45.039682999999997</v>
      </c>
      <c r="J17" s="25">
        <v>82.142857000000006</v>
      </c>
      <c r="K17" s="25">
        <v>7.5396830000000001</v>
      </c>
      <c r="L17" s="25">
        <v>0.99206300000000003</v>
      </c>
    </row>
    <row r="18" spans="1:12">
      <c r="A18" s="23" t="s">
        <v>133</v>
      </c>
      <c r="B18" s="24">
        <v>82</v>
      </c>
      <c r="C18" s="25">
        <v>2.4390239999999999</v>
      </c>
      <c r="D18" s="25">
        <v>0</v>
      </c>
      <c r="E18" s="25">
        <v>7.3170729999999997</v>
      </c>
      <c r="F18" s="25">
        <v>2.4390239999999999</v>
      </c>
      <c r="G18" s="25">
        <v>3.6585369999999999</v>
      </c>
      <c r="H18" s="25">
        <v>17.073170999999999</v>
      </c>
      <c r="I18" s="25">
        <v>31.707317</v>
      </c>
      <c r="J18" s="25">
        <v>67.073171000000002</v>
      </c>
      <c r="K18" s="25">
        <v>18.292683</v>
      </c>
      <c r="L18" s="25">
        <v>6.0975609999999998</v>
      </c>
    </row>
    <row r="19" spans="1:12">
      <c r="A19" s="23" t="s">
        <v>128</v>
      </c>
      <c r="B19" s="24">
        <v>47</v>
      </c>
      <c r="C19" s="25">
        <v>8.5106380000000001</v>
      </c>
      <c r="D19" s="25">
        <v>4.2553190000000001</v>
      </c>
      <c r="E19" s="25">
        <v>10.638298000000001</v>
      </c>
      <c r="F19" s="25">
        <v>0</v>
      </c>
      <c r="G19" s="25">
        <v>4.2553190000000001</v>
      </c>
      <c r="H19" s="25">
        <v>19.148935999999999</v>
      </c>
      <c r="I19" s="25">
        <v>23.404254999999999</v>
      </c>
      <c r="J19" s="25">
        <v>25.531915000000001</v>
      </c>
      <c r="K19" s="25">
        <v>6.3829789999999997</v>
      </c>
      <c r="L19" s="25">
        <v>63.829787000000003</v>
      </c>
    </row>
    <row r="20" spans="1:12">
      <c r="A20" s="8" t="s">
        <v>134</v>
      </c>
      <c r="B20" s="8"/>
      <c r="C20" s="8"/>
      <c r="D20" s="8"/>
      <c r="E20" s="8"/>
      <c r="F20" s="8"/>
      <c r="G20" s="8"/>
      <c r="H20" s="8"/>
      <c r="I20" s="8"/>
      <c r="J20" s="8"/>
      <c r="K20" s="8"/>
      <c r="L20" s="8"/>
    </row>
    <row r="21" spans="1:12">
      <c r="A21" s="23" t="s">
        <v>135</v>
      </c>
      <c r="B21" s="24">
        <v>128</v>
      </c>
      <c r="C21" s="25">
        <v>7.03125</v>
      </c>
      <c r="D21" s="25">
        <v>1.5625</v>
      </c>
      <c r="E21" s="25">
        <v>10.9375</v>
      </c>
      <c r="F21" s="25">
        <v>2.34375</v>
      </c>
      <c r="G21" s="25">
        <v>3.90625</v>
      </c>
      <c r="H21" s="25">
        <v>18.75</v>
      </c>
      <c r="I21" s="25">
        <v>29.6875</v>
      </c>
      <c r="J21" s="25">
        <v>78.90625</v>
      </c>
      <c r="K21" s="25">
        <v>12.5</v>
      </c>
      <c r="L21" s="25">
        <v>0.78125</v>
      </c>
    </row>
    <row r="22" spans="1:12">
      <c r="A22" s="23" t="s">
        <v>136</v>
      </c>
      <c r="B22" s="24">
        <v>138</v>
      </c>
      <c r="C22" s="25">
        <v>7.2463769999999998</v>
      </c>
      <c r="D22" s="25">
        <v>5.0724640000000001</v>
      </c>
      <c r="E22" s="25">
        <v>10.144928</v>
      </c>
      <c r="F22" s="25">
        <v>4.3478260000000004</v>
      </c>
      <c r="G22" s="25">
        <v>3.6231879999999999</v>
      </c>
      <c r="H22" s="25">
        <v>31.159420000000001</v>
      </c>
      <c r="I22" s="25">
        <v>44.927536000000003</v>
      </c>
      <c r="J22" s="25">
        <v>84.782608999999994</v>
      </c>
      <c r="K22" s="25">
        <v>3.6231879999999999</v>
      </c>
      <c r="L22" s="25">
        <v>1.4492750000000001</v>
      </c>
    </row>
    <row r="23" spans="1:12">
      <c r="A23" s="23" t="s">
        <v>137</v>
      </c>
      <c r="B23" s="24">
        <v>119</v>
      </c>
      <c r="C23" s="25">
        <v>10.084034000000001</v>
      </c>
      <c r="D23" s="25">
        <v>7.5630249999999997</v>
      </c>
      <c r="E23" s="25">
        <v>10.084034000000001</v>
      </c>
      <c r="F23" s="25">
        <v>0.84033599999999997</v>
      </c>
      <c r="G23" s="25">
        <v>3.361345</v>
      </c>
      <c r="H23" s="25">
        <v>33.613444999999999</v>
      </c>
      <c r="I23" s="25">
        <v>48.739496000000003</v>
      </c>
      <c r="J23" s="25">
        <v>88.235293999999996</v>
      </c>
      <c r="K23" s="25">
        <v>5.8823530000000002</v>
      </c>
      <c r="L23" s="25">
        <v>0.84033599999999997</v>
      </c>
    </row>
    <row r="24" spans="1:12">
      <c r="A24" s="23" t="s">
        <v>138</v>
      </c>
      <c r="B24" s="24">
        <v>142</v>
      </c>
      <c r="C24" s="25">
        <v>7.7464789999999999</v>
      </c>
      <c r="D24" s="25">
        <v>6.3380280000000004</v>
      </c>
      <c r="E24" s="25">
        <v>13.380281999999999</v>
      </c>
      <c r="F24" s="25">
        <v>1.4084509999999999</v>
      </c>
      <c r="G24" s="25">
        <v>6.3380280000000004</v>
      </c>
      <c r="H24" s="25">
        <v>37.323943999999997</v>
      </c>
      <c r="I24" s="25">
        <v>64.788731999999996</v>
      </c>
      <c r="J24" s="25">
        <v>86.619718000000006</v>
      </c>
      <c r="K24" s="25">
        <v>2.8169010000000001</v>
      </c>
      <c r="L24" s="25">
        <v>1.4084509999999999</v>
      </c>
    </row>
    <row r="25" spans="1:12">
      <c r="A25" s="23" t="s">
        <v>139</v>
      </c>
      <c r="B25" s="24">
        <v>170</v>
      </c>
      <c r="C25" s="25">
        <v>12.352941</v>
      </c>
      <c r="D25" s="25">
        <v>4.1176469999999998</v>
      </c>
      <c r="E25" s="25">
        <v>12.352941</v>
      </c>
      <c r="F25" s="25">
        <v>1.7647060000000001</v>
      </c>
      <c r="G25" s="25">
        <v>1.7647060000000001</v>
      </c>
      <c r="H25" s="25">
        <v>40</v>
      </c>
      <c r="I25" s="25">
        <v>54.117646999999998</v>
      </c>
      <c r="J25" s="25">
        <v>85.882352999999995</v>
      </c>
      <c r="K25" s="25">
        <v>2.941176</v>
      </c>
      <c r="L25" s="25">
        <v>1.176471</v>
      </c>
    </row>
    <row r="26" spans="1:12">
      <c r="A26" s="23" t="s">
        <v>140</v>
      </c>
      <c r="B26" s="24">
        <v>192</v>
      </c>
      <c r="C26" s="25">
        <v>9.375</v>
      </c>
      <c r="D26" s="25">
        <v>8.3333329999999997</v>
      </c>
      <c r="E26" s="25">
        <v>14.0625</v>
      </c>
      <c r="F26" s="25">
        <v>2.6041669999999999</v>
      </c>
      <c r="G26" s="25">
        <v>3.125</v>
      </c>
      <c r="H26" s="25">
        <v>44.270833000000003</v>
      </c>
      <c r="I26" s="25">
        <v>63.541666999999997</v>
      </c>
      <c r="J26" s="25">
        <v>90.104167000000004</v>
      </c>
      <c r="K26" s="25">
        <v>2.6041669999999999</v>
      </c>
      <c r="L26" s="25">
        <v>0</v>
      </c>
    </row>
    <row r="27" spans="1:12">
      <c r="A27" s="23" t="s">
        <v>141</v>
      </c>
      <c r="B27" s="24">
        <v>1405</v>
      </c>
      <c r="C27" s="25">
        <v>20.213522999999999</v>
      </c>
      <c r="D27" s="25">
        <v>14.590747</v>
      </c>
      <c r="E27" s="25">
        <v>21.637011000000001</v>
      </c>
      <c r="F27" s="25">
        <v>6.9039149999999996</v>
      </c>
      <c r="G27" s="25">
        <v>7.0462629999999997</v>
      </c>
      <c r="H27" s="25">
        <v>54.804270000000002</v>
      </c>
      <c r="I27" s="25">
        <v>66.334519999999998</v>
      </c>
      <c r="J27" s="25">
        <v>85.693950000000001</v>
      </c>
      <c r="K27" s="25">
        <v>4.3416370000000004</v>
      </c>
      <c r="L27" s="25">
        <v>0.42704599999999998</v>
      </c>
    </row>
    <row r="28" spans="1:12">
      <c r="A28" s="23" t="s">
        <v>142</v>
      </c>
      <c r="B28" s="24">
        <v>343</v>
      </c>
      <c r="C28" s="25">
        <v>17.784257</v>
      </c>
      <c r="D28" s="25">
        <v>17.784257</v>
      </c>
      <c r="E28" s="25">
        <v>25.947521999999999</v>
      </c>
      <c r="F28" s="25">
        <v>7.2886300000000004</v>
      </c>
      <c r="G28" s="25">
        <v>10.495627000000001</v>
      </c>
      <c r="H28" s="25">
        <v>52.769678999999996</v>
      </c>
      <c r="I28" s="25">
        <v>69.679299999999998</v>
      </c>
      <c r="J28" s="25">
        <v>84.548105000000007</v>
      </c>
      <c r="K28" s="25">
        <v>4.9562679999999997</v>
      </c>
      <c r="L28" s="25">
        <v>0.291545</v>
      </c>
    </row>
    <row r="29" spans="1:12">
      <c r="A29" s="23" t="s">
        <v>128</v>
      </c>
      <c r="B29" s="24">
        <v>40</v>
      </c>
      <c r="C29" s="25">
        <v>7.5</v>
      </c>
      <c r="D29" s="25">
        <v>7.5</v>
      </c>
      <c r="E29" s="25">
        <v>10</v>
      </c>
      <c r="F29" s="25">
        <v>2.5</v>
      </c>
      <c r="G29" s="25">
        <v>2.5</v>
      </c>
      <c r="H29" s="25">
        <v>15</v>
      </c>
      <c r="I29" s="25">
        <v>17.5</v>
      </c>
      <c r="J29" s="25">
        <v>17.5</v>
      </c>
      <c r="K29" s="25">
        <v>2.5</v>
      </c>
      <c r="L29" s="25">
        <v>77.5</v>
      </c>
    </row>
    <row r="30" spans="1:12">
      <c r="A30" s="8" t="s">
        <v>143</v>
      </c>
      <c r="B30" s="8"/>
      <c r="C30" s="8"/>
      <c r="D30" s="8"/>
      <c r="E30" s="8"/>
      <c r="F30" s="8"/>
      <c r="G30" s="8"/>
      <c r="H30" s="8"/>
      <c r="I30" s="8"/>
      <c r="J30" s="8"/>
      <c r="K30" s="8"/>
      <c r="L30" s="8"/>
    </row>
    <row r="31" spans="1:12">
      <c r="A31" s="23" t="s">
        <v>144</v>
      </c>
      <c r="B31" s="24">
        <v>429</v>
      </c>
      <c r="C31" s="25">
        <v>100</v>
      </c>
      <c r="D31" s="25">
        <v>37.762238000000004</v>
      </c>
      <c r="E31" s="25">
        <v>52.447552000000002</v>
      </c>
      <c r="F31" s="25">
        <v>16.317015999999999</v>
      </c>
      <c r="G31" s="25">
        <v>23.776223999999999</v>
      </c>
      <c r="H31" s="25">
        <v>82.750583000000006</v>
      </c>
      <c r="I31" s="25">
        <v>79.953379999999996</v>
      </c>
      <c r="J31" s="25">
        <v>85.547786000000002</v>
      </c>
      <c r="K31" s="25">
        <v>3.4965030000000001</v>
      </c>
      <c r="L31" s="25">
        <v>0</v>
      </c>
    </row>
    <row r="32" spans="1:12">
      <c r="A32" s="23" t="s">
        <v>145</v>
      </c>
      <c r="B32" s="24">
        <v>319</v>
      </c>
      <c r="C32" s="25">
        <v>50.783698999999999</v>
      </c>
      <c r="D32" s="25">
        <v>100</v>
      </c>
      <c r="E32" s="25">
        <v>47.335422999999999</v>
      </c>
      <c r="F32" s="25">
        <v>12.852665</v>
      </c>
      <c r="G32" s="25">
        <v>20.376176000000001</v>
      </c>
      <c r="H32" s="25">
        <v>81.818181999999993</v>
      </c>
      <c r="I32" s="25">
        <v>83.385580000000004</v>
      </c>
      <c r="J32" s="25">
        <v>91.222571000000002</v>
      </c>
      <c r="K32" s="25">
        <v>2.8213170000000001</v>
      </c>
      <c r="L32" s="25">
        <v>0</v>
      </c>
    </row>
    <row r="33" spans="1:12">
      <c r="A33" s="23" t="s">
        <v>146</v>
      </c>
      <c r="B33" s="24">
        <v>504</v>
      </c>
      <c r="C33" s="25">
        <v>44.642856999999999</v>
      </c>
      <c r="D33" s="25">
        <v>29.960317</v>
      </c>
      <c r="E33" s="25">
        <v>100</v>
      </c>
      <c r="F33" s="25">
        <v>16.468254000000002</v>
      </c>
      <c r="G33" s="25">
        <v>22.023810000000001</v>
      </c>
      <c r="H33" s="25">
        <v>83.333332999999996</v>
      </c>
      <c r="I33" s="25">
        <v>82.738095000000001</v>
      </c>
      <c r="J33" s="25">
        <v>88.690476000000004</v>
      </c>
      <c r="K33" s="25">
        <v>3.3730159999999998</v>
      </c>
      <c r="L33" s="25">
        <v>0</v>
      </c>
    </row>
    <row r="34" spans="1:12">
      <c r="A34" s="23" t="s">
        <v>147</v>
      </c>
      <c r="B34" s="24">
        <v>143</v>
      </c>
      <c r="C34" s="25">
        <v>48.951048999999998</v>
      </c>
      <c r="D34" s="25">
        <v>28.671329</v>
      </c>
      <c r="E34" s="25">
        <v>58.041958000000001</v>
      </c>
      <c r="F34" s="25">
        <v>100</v>
      </c>
      <c r="G34" s="25">
        <v>41.958041999999999</v>
      </c>
      <c r="H34" s="25">
        <v>86.013986000000003</v>
      </c>
      <c r="I34" s="25">
        <v>83.216783000000007</v>
      </c>
      <c r="J34" s="25">
        <v>90.209789999999998</v>
      </c>
      <c r="K34" s="25">
        <v>3.4965030000000001</v>
      </c>
      <c r="L34" s="25">
        <v>0</v>
      </c>
    </row>
    <row r="35" spans="1:12">
      <c r="A35" s="23" t="s">
        <v>148</v>
      </c>
      <c r="B35" s="24">
        <v>168</v>
      </c>
      <c r="C35" s="25">
        <v>60.714286000000001</v>
      </c>
      <c r="D35" s="25">
        <v>38.690475999999997</v>
      </c>
      <c r="E35" s="25">
        <v>66.071428999999995</v>
      </c>
      <c r="F35" s="25">
        <v>35.714286000000001</v>
      </c>
      <c r="G35" s="25">
        <v>100</v>
      </c>
      <c r="H35" s="25">
        <v>89.880951999999994</v>
      </c>
      <c r="I35" s="25">
        <v>81.547618999999997</v>
      </c>
      <c r="J35" s="25">
        <v>88.095237999999995</v>
      </c>
      <c r="K35" s="25">
        <v>3.5714290000000002</v>
      </c>
      <c r="L35" s="25">
        <v>0</v>
      </c>
    </row>
    <row r="36" spans="1:12">
      <c r="A36" s="23" t="s">
        <v>149</v>
      </c>
      <c r="B36" s="24">
        <v>1270</v>
      </c>
      <c r="C36" s="25">
        <v>27.952756000000001</v>
      </c>
      <c r="D36" s="25">
        <v>20.551181</v>
      </c>
      <c r="E36" s="25">
        <v>33.070866000000002</v>
      </c>
      <c r="F36" s="25">
        <v>9.6850389999999997</v>
      </c>
      <c r="G36" s="25">
        <v>11.889764</v>
      </c>
      <c r="H36" s="25">
        <v>100</v>
      </c>
      <c r="I36" s="25">
        <v>82.992125999999999</v>
      </c>
      <c r="J36" s="25">
        <v>91.023622000000003</v>
      </c>
      <c r="K36" s="25">
        <v>2.1259839999999999</v>
      </c>
      <c r="L36" s="25">
        <v>0</v>
      </c>
    </row>
    <row r="37" spans="1:12">
      <c r="A37" s="23" t="s">
        <v>150</v>
      </c>
      <c r="B37" s="24">
        <v>1642</v>
      </c>
      <c r="C37" s="25">
        <v>20.88916</v>
      </c>
      <c r="D37" s="25">
        <v>16.199756000000001</v>
      </c>
      <c r="E37" s="25">
        <v>25.395859000000002</v>
      </c>
      <c r="F37" s="25">
        <v>7.2472589999999997</v>
      </c>
      <c r="G37" s="25">
        <v>8.3434840000000001</v>
      </c>
      <c r="H37" s="25">
        <v>64.190011999999996</v>
      </c>
      <c r="I37" s="25">
        <v>100</v>
      </c>
      <c r="J37" s="25">
        <v>88.611448999999993</v>
      </c>
      <c r="K37" s="25">
        <v>2.1924480000000002</v>
      </c>
      <c r="L37" s="25">
        <v>0</v>
      </c>
    </row>
    <row r="38" spans="1:12">
      <c r="A38" s="23" t="s">
        <v>151</v>
      </c>
      <c r="B38" s="24">
        <v>2266</v>
      </c>
      <c r="C38" s="25">
        <v>16.19594</v>
      </c>
      <c r="D38" s="25">
        <v>12.842012</v>
      </c>
      <c r="E38" s="25">
        <v>19.726389999999999</v>
      </c>
      <c r="F38" s="25">
        <v>5.6928510000000001</v>
      </c>
      <c r="G38" s="25">
        <v>6.5313330000000001</v>
      </c>
      <c r="H38" s="25">
        <v>51.015003999999998</v>
      </c>
      <c r="I38" s="25">
        <v>64.210061999999994</v>
      </c>
      <c r="J38" s="25">
        <v>100</v>
      </c>
      <c r="K38" s="25">
        <v>2.162401</v>
      </c>
      <c r="L38" s="25">
        <v>0</v>
      </c>
    </row>
    <row r="39" spans="1:12">
      <c r="A39" s="23" t="s">
        <v>152</v>
      </c>
      <c r="B39" s="24">
        <v>121</v>
      </c>
      <c r="C39" s="25">
        <v>12.396694</v>
      </c>
      <c r="D39" s="25">
        <v>7.4380170000000003</v>
      </c>
      <c r="E39" s="25">
        <v>14.049587000000001</v>
      </c>
      <c r="F39" s="25">
        <v>4.132231</v>
      </c>
      <c r="G39" s="25">
        <v>4.9586779999999999</v>
      </c>
      <c r="H39" s="25">
        <v>22.314050000000002</v>
      </c>
      <c r="I39" s="25">
        <v>29.752065999999999</v>
      </c>
      <c r="J39" s="25">
        <v>40.495868000000002</v>
      </c>
      <c r="K39" s="25">
        <v>100</v>
      </c>
      <c r="L39" s="25">
        <v>0</v>
      </c>
    </row>
    <row r="40" spans="1:12">
      <c r="A40" s="23" t="s">
        <v>128</v>
      </c>
      <c r="B40" s="24">
        <v>46</v>
      </c>
      <c r="C40" s="25">
        <v>0</v>
      </c>
      <c r="D40" s="25">
        <v>0</v>
      </c>
      <c r="E40" s="25">
        <v>0</v>
      </c>
      <c r="F40" s="25">
        <v>0</v>
      </c>
      <c r="G40" s="25">
        <v>0</v>
      </c>
      <c r="H40" s="25">
        <v>0</v>
      </c>
      <c r="I40" s="25">
        <v>0</v>
      </c>
      <c r="J40" s="25">
        <v>0</v>
      </c>
      <c r="K40" s="25">
        <v>0</v>
      </c>
      <c r="L40" s="25">
        <v>100</v>
      </c>
    </row>
    <row r="41" spans="1:12">
      <c r="A41" s="8" t="s">
        <v>153</v>
      </c>
      <c r="B41" s="8"/>
      <c r="C41" s="8"/>
      <c r="D41" s="8"/>
      <c r="E41" s="8"/>
      <c r="F41" s="8"/>
      <c r="G41" s="8"/>
      <c r="H41" s="8"/>
      <c r="I41" s="8"/>
      <c r="J41" s="8"/>
      <c r="K41" s="8"/>
      <c r="L41" s="8"/>
    </row>
    <row r="42" spans="1:12">
      <c r="A42" s="23" t="s">
        <v>154</v>
      </c>
      <c r="B42" s="24">
        <v>1344</v>
      </c>
      <c r="C42" s="25">
        <v>25.223213999999999</v>
      </c>
      <c r="D42" s="25">
        <v>20.014880999999999</v>
      </c>
      <c r="E42" s="25">
        <v>31.324404999999999</v>
      </c>
      <c r="F42" s="25">
        <v>8.4821430000000007</v>
      </c>
      <c r="G42" s="25">
        <v>10.9375</v>
      </c>
      <c r="H42" s="25">
        <v>67.931548000000006</v>
      </c>
      <c r="I42" s="25">
        <v>77.678571000000005</v>
      </c>
      <c r="J42" s="25">
        <v>87.202381000000003</v>
      </c>
      <c r="K42" s="25">
        <v>3.4970240000000001</v>
      </c>
      <c r="L42" s="25">
        <v>0.223214</v>
      </c>
    </row>
    <row r="43" spans="1:12">
      <c r="A43" s="23" t="s">
        <v>155</v>
      </c>
      <c r="B43" s="24">
        <v>1107</v>
      </c>
      <c r="C43" s="25">
        <v>20.686540000000001</v>
      </c>
      <c r="D43" s="25">
        <v>17.253838999999999</v>
      </c>
      <c r="E43" s="25">
        <v>25.564589000000002</v>
      </c>
      <c r="F43" s="25">
        <v>8.2204160000000002</v>
      </c>
      <c r="G43" s="25">
        <v>9.4850949999999994</v>
      </c>
      <c r="H43" s="25">
        <v>57.36224</v>
      </c>
      <c r="I43" s="25">
        <v>68.021680000000003</v>
      </c>
      <c r="J43" s="25">
        <v>87.262872999999999</v>
      </c>
      <c r="K43" s="25">
        <v>4.5167120000000001</v>
      </c>
      <c r="L43" s="25">
        <v>0.63234000000000001</v>
      </c>
    </row>
    <row r="44" spans="1:12">
      <c r="A44" s="23" t="s">
        <v>156</v>
      </c>
      <c r="B44" s="24">
        <v>1006</v>
      </c>
      <c r="C44" s="25">
        <v>17.296223000000001</v>
      </c>
      <c r="D44" s="25">
        <v>13.021869000000001</v>
      </c>
      <c r="E44" s="25">
        <v>20.675944000000001</v>
      </c>
      <c r="F44" s="25">
        <v>7.0576540000000003</v>
      </c>
      <c r="G44" s="25">
        <v>7.1570580000000001</v>
      </c>
      <c r="H44" s="25">
        <v>48.608350000000002</v>
      </c>
      <c r="I44" s="25">
        <v>61.332008000000002</v>
      </c>
      <c r="J44" s="25">
        <v>86.580517</v>
      </c>
      <c r="K44" s="25">
        <v>5.5666000000000002</v>
      </c>
      <c r="L44" s="25">
        <v>0.69582500000000003</v>
      </c>
    </row>
    <row r="45" spans="1:12">
      <c r="A45" s="23" t="s">
        <v>157</v>
      </c>
      <c r="B45" s="24">
        <v>541</v>
      </c>
      <c r="C45" s="25">
        <v>21.072088999999998</v>
      </c>
      <c r="D45" s="25">
        <v>14.787431</v>
      </c>
      <c r="E45" s="25">
        <v>23.659889</v>
      </c>
      <c r="F45" s="25">
        <v>9.4269870000000004</v>
      </c>
      <c r="G45" s="25">
        <v>9.2421439999999997</v>
      </c>
      <c r="H45" s="25">
        <v>54.343808000000003</v>
      </c>
      <c r="I45" s="25">
        <v>67.282809999999998</v>
      </c>
      <c r="J45" s="25">
        <v>89.463955999999996</v>
      </c>
      <c r="K45" s="25">
        <v>5.5452870000000001</v>
      </c>
      <c r="L45" s="25">
        <v>0.36968600000000001</v>
      </c>
    </row>
    <row r="46" spans="1:12">
      <c r="A46" s="23" t="s">
        <v>158</v>
      </c>
      <c r="B46" s="24">
        <v>1510</v>
      </c>
      <c r="C46" s="25">
        <v>18.675497</v>
      </c>
      <c r="D46" s="25">
        <v>15.298012999999999</v>
      </c>
      <c r="E46" s="25">
        <v>23.178808</v>
      </c>
      <c r="F46" s="25">
        <v>6.0264899999999999</v>
      </c>
      <c r="G46" s="25">
        <v>7.4834440000000004</v>
      </c>
      <c r="H46" s="25">
        <v>54.238410999999999</v>
      </c>
      <c r="I46" s="25">
        <v>67.947019999999995</v>
      </c>
      <c r="J46" s="25">
        <v>88.543046000000004</v>
      </c>
      <c r="K46" s="25">
        <v>4.5695360000000003</v>
      </c>
      <c r="L46" s="25">
        <v>0.59602599999999994</v>
      </c>
    </row>
    <row r="47" spans="1:12">
      <c r="A47" s="23" t="s">
        <v>159</v>
      </c>
      <c r="B47" s="24">
        <v>1011</v>
      </c>
      <c r="C47" s="25">
        <v>17.309594000000001</v>
      </c>
      <c r="D47" s="25">
        <v>12.957468</v>
      </c>
      <c r="E47" s="25">
        <v>21.364985000000001</v>
      </c>
      <c r="F47" s="25">
        <v>5.9347180000000002</v>
      </c>
      <c r="G47" s="25">
        <v>6.429278</v>
      </c>
      <c r="H47" s="25">
        <v>49.653807999999998</v>
      </c>
      <c r="I47" s="25">
        <v>63.600396000000003</v>
      </c>
      <c r="J47" s="25">
        <v>89.317507000000006</v>
      </c>
      <c r="K47" s="25">
        <v>4.9455980000000004</v>
      </c>
      <c r="L47" s="25">
        <v>0.49456</v>
      </c>
    </row>
    <row r="48" spans="1:12">
      <c r="A48" s="23" t="s">
        <v>160</v>
      </c>
      <c r="B48" s="24">
        <v>1234</v>
      </c>
      <c r="C48" s="25">
        <v>17.341977</v>
      </c>
      <c r="D48" s="25">
        <v>14.991896000000001</v>
      </c>
      <c r="E48" s="25">
        <v>23.257698999999999</v>
      </c>
      <c r="F48" s="25">
        <v>7.050243</v>
      </c>
      <c r="G48" s="25">
        <v>7.6175040000000003</v>
      </c>
      <c r="H48" s="25">
        <v>54.213937999999999</v>
      </c>
      <c r="I48" s="25">
        <v>70.988654999999994</v>
      </c>
      <c r="J48" s="25">
        <v>90.032415</v>
      </c>
      <c r="K48" s="25">
        <v>3.8087520000000001</v>
      </c>
      <c r="L48" s="25">
        <v>0.40518599999999999</v>
      </c>
    </row>
    <row r="49" spans="1:12">
      <c r="A49" s="23" t="s">
        <v>161</v>
      </c>
      <c r="B49" s="24">
        <v>443</v>
      </c>
      <c r="C49" s="25">
        <v>30.022573000000001</v>
      </c>
      <c r="D49" s="25">
        <v>23.250564000000001</v>
      </c>
      <c r="E49" s="25">
        <v>32.505642999999999</v>
      </c>
      <c r="F49" s="25">
        <v>10.383747</v>
      </c>
      <c r="G49" s="25">
        <v>13.769752</v>
      </c>
      <c r="H49" s="25">
        <v>69.525959</v>
      </c>
      <c r="I49" s="25">
        <v>78.555305000000004</v>
      </c>
      <c r="J49" s="25">
        <v>90.970654999999994</v>
      </c>
      <c r="K49" s="25">
        <v>4.2889390000000001</v>
      </c>
      <c r="L49" s="25">
        <v>0.45146700000000001</v>
      </c>
    </row>
    <row r="50" spans="1:12">
      <c r="A50" s="23" t="s">
        <v>162</v>
      </c>
      <c r="B50" s="24">
        <v>1237</v>
      </c>
      <c r="C50" s="25">
        <v>19.320938000000002</v>
      </c>
      <c r="D50" s="25">
        <v>15.036377999999999</v>
      </c>
      <c r="E50" s="25">
        <v>24.818107999999999</v>
      </c>
      <c r="F50" s="25">
        <v>6.8714630000000003</v>
      </c>
      <c r="G50" s="25">
        <v>7.4373480000000001</v>
      </c>
      <c r="H50" s="25">
        <v>55.618431999999999</v>
      </c>
      <c r="I50" s="25">
        <v>71.463217</v>
      </c>
      <c r="J50" s="25">
        <v>90.864996000000005</v>
      </c>
      <c r="K50" s="25">
        <v>4.4462409999999997</v>
      </c>
      <c r="L50" s="25">
        <v>0.32336300000000001</v>
      </c>
    </row>
    <row r="51" spans="1:12">
      <c r="A51" s="23" t="s">
        <v>152</v>
      </c>
      <c r="B51" s="24">
        <v>81</v>
      </c>
      <c r="C51" s="25">
        <v>11.111110999999999</v>
      </c>
      <c r="D51" s="25">
        <v>4.9382720000000004</v>
      </c>
      <c r="E51" s="25">
        <v>14.814814999999999</v>
      </c>
      <c r="F51" s="25">
        <v>3.7037040000000001</v>
      </c>
      <c r="G51" s="25">
        <v>4.9382720000000004</v>
      </c>
      <c r="H51" s="25">
        <v>39.506172999999997</v>
      </c>
      <c r="I51" s="25">
        <v>44.444443999999997</v>
      </c>
      <c r="J51" s="25">
        <v>79.012345999999994</v>
      </c>
      <c r="K51" s="25">
        <v>25.925926</v>
      </c>
      <c r="L51" s="25">
        <v>0</v>
      </c>
    </row>
    <row r="52" spans="1:12">
      <c r="A52" s="23" t="s">
        <v>163</v>
      </c>
      <c r="B52" s="24">
        <v>67</v>
      </c>
      <c r="C52" s="25">
        <v>10.447761</v>
      </c>
      <c r="D52" s="25">
        <v>2.9850750000000001</v>
      </c>
      <c r="E52" s="25">
        <v>11.940299</v>
      </c>
      <c r="F52" s="25">
        <v>1.492537</v>
      </c>
      <c r="G52" s="25">
        <v>2.9850750000000001</v>
      </c>
      <c r="H52" s="25">
        <v>14.925373</v>
      </c>
      <c r="I52" s="25">
        <v>49.253731000000002</v>
      </c>
      <c r="J52" s="25">
        <v>74.626866000000007</v>
      </c>
      <c r="K52" s="25">
        <v>10.447761</v>
      </c>
      <c r="L52" s="25">
        <v>2.9850750000000001</v>
      </c>
    </row>
    <row r="53" spans="1:12">
      <c r="A53" s="23" t="s">
        <v>128</v>
      </c>
      <c r="B53" s="24">
        <v>52</v>
      </c>
      <c r="C53" s="25">
        <v>7.6923079999999997</v>
      </c>
      <c r="D53" s="25">
        <v>1.9230769999999999</v>
      </c>
      <c r="E53" s="25">
        <v>3.8461539999999999</v>
      </c>
      <c r="F53" s="25">
        <v>5.7692310000000004</v>
      </c>
      <c r="G53" s="25">
        <v>3.8461539999999999</v>
      </c>
      <c r="H53" s="25">
        <v>13.461537999999999</v>
      </c>
      <c r="I53" s="25">
        <v>13.461537999999999</v>
      </c>
      <c r="J53" s="25">
        <v>28.846153999999999</v>
      </c>
      <c r="K53" s="25">
        <v>0</v>
      </c>
      <c r="L53" s="25">
        <v>61.538462000000003</v>
      </c>
    </row>
    <row r="54" spans="1:12">
      <c r="A54" s="8" t="s">
        <v>164</v>
      </c>
      <c r="B54" s="8"/>
      <c r="C54" s="8"/>
      <c r="D54" s="8"/>
      <c r="E54" s="8"/>
      <c r="F54" s="8"/>
      <c r="G54" s="8"/>
      <c r="H54" s="8"/>
      <c r="I54" s="8"/>
      <c r="J54" s="8"/>
      <c r="K54" s="8"/>
      <c r="L54" s="8"/>
    </row>
    <row r="55" spans="1:12">
      <c r="A55" s="23" t="s">
        <v>165</v>
      </c>
      <c r="B55" s="24">
        <v>209</v>
      </c>
      <c r="C55" s="25">
        <v>43.062201000000002</v>
      </c>
      <c r="D55" s="25">
        <v>36.363636</v>
      </c>
      <c r="E55" s="25">
        <v>44.976076999999997</v>
      </c>
      <c r="F55" s="25">
        <v>13.397129</v>
      </c>
      <c r="G55" s="25">
        <v>19.138756000000001</v>
      </c>
      <c r="H55" s="25">
        <v>73.684211000000005</v>
      </c>
      <c r="I55" s="25">
        <v>78.468900000000005</v>
      </c>
      <c r="J55" s="25">
        <v>85.167463999999995</v>
      </c>
      <c r="K55" s="25">
        <v>3.8277510000000001</v>
      </c>
      <c r="L55" s="25">
        <v>0.47846899999999998</v>
      </c>
    </row>
    <row r="56" spans="1:12">
      <c r="A56" s="23" t="s">
        <v>166</v>
      </c>
      <c r="B56" s="24">
        <v>1043</v>
      </c>
      <c r="C56" s="25">
        <v>21.860019000000001</v>
      </c>
      <c r="D56" s="25">
        <v>17.737296000000001</v>
      </c>
      <c r="E56" s="25">
        <v>26.270374</v>
      </c>
      <c r="F56" s="25">
        <v>6.9031640000000003</v>
      </c>
      <c r="G56" s="25">
        <v>8.8207090000000008</v>
      </c>
      <c r="H56" s="25">
        <v>60.786194000000002</v>
      </c>
      <c r="I56" s="25">
        <v>70.949185</v>
      </c>
      <c r="J56" s="25">
        <v>84.947266999999997</v>
      </c>
      <c r="K56" s="25">
        <v>2.588686</v>
      </c>
      <c r="L56" s="25">
        <v>1.342282</v>
      </c>
    </row>
    <row r="57" spans="1:12">
      <c r="A57" s="23" t="s">
        <v>167</v>
      </c>
      <c r="B57" s="24">
        <v>963</v>
      </c>
      <c r="C57" s="25">
        <v>10.695741999999999</v>
      </c>
      <c r="D57" s="25">
        <v>5.7113189999999996</v>
      </c>
      <c r="E57" s="25">
        <v>12.253375</v>
      </c>
      <c r="F57" s="25">
        <v>3.6344759999999998</v>
      </c>
      <c r="G57" s="25">
        <v>3.0114230000000002</v>
      </c>
      <c r="H57" s="25">
        <v>42.886811999999999</v>
      </c>
      <c r="I57" s="25">
        <v>61.370716999999999</v>
      </c>
      <c r="J57" s="25">
        <v>86.396676999999997</v>
      </c>
      <c r="K57" s="25">
        <v>3.8421599999999998</v>
      </c>
      <c r="L57" s="25">
        <v>1.2461059999999999</v>
      </c>
    </row>
    <row r="58" spans="1:12">
      <c r="A58" s="23" t="s">
        <v>168</v>
      </c>
      <c r="B58" s="24">
        <v>338</v>
      </c>
      <c r="C58" s="25">
        <v>1.47929</v>
      </c>
      <c r="D58" s="25">
        <v>0.29585800000000001</v>
      </c>
      <c r="E58" s="25">
        <v>2.662722</v>
      </c>
      <c r="F58" s="25">
        <v>1.7751479999999999</v>
      </c>
      <c r="G58" s="25">
        <v>1.47929</v>
      </c>
      <c r="H58" s="25">
        <v>15.976331</v>
      </c>
      <c r="I58" s="25">
        <v>34.911242999999999</v>
      </c>
      <c r="J58" s="25">
        <v>82.248520999999997</v>
      </c>
      <c r="K58" s="25">
        <v>8.5798819999999996</v>
      </c>
      <c r="L58" s="25">
        <v>2.95858</v>
      </c>
    </row>
    <row r="59" spans="1:12">
      <c r="A59" s="23" t="s">
        <v>169</v>
      </c>
      <c r="B59" s="24">
        <v>94</v>
      </c>
      <c r="C59" s="25">
        <v>1.0638300000000001</v>
      </c>
      <c r="D59" s="25">
        <v>0</v>
      </c>
      <c r="E59" s="25">
        <v>2.1276600000000001</v>
      </c>
      <c r="F59" s="25">
        <v>1.0638300000000001</v>
      </c>
      <c r="G59" s="25">
        <v>1.0638300000000001</v>
      </c>
      <c r="H59" s="25">
        <v>4.2553190000000001</v>
      </c>
      <c r="I59" s="25">
        <v>15.957447</v>
      </c>
      <c r="J59" s="25">
        <v>73.404255000000006</v>
      </c>
      <c r="K59" s="25">
        <v>19.148935999999999</v>
      </c>
      <c r="L59" s="25">
        <v>7.446809</v>
      </c>
    </row>
    <row r="60" spans="1:12">
      <c r="A60" s="23" t="s">
        <v>128</v>
      </c>
      <c r="B60" s="24">
        <v>30</v>
      </c>
      <c r="C60" s="25">
        <v>6.6666670000000003</v>
      </c>
      <c r="D60" s="25">
        <v>6.6666670000000003</v>
      </c>
      <c r="E60" s="25">
        <v>23.333333</v>
      </c>
      <c r="F60" s="25">
        <v>3.3333330000000001</v>
      </c>
      <c r="G60" s="25">
        <v>3.3333330000000001</v>
      </c>
      <c r="H60" s="25">
        <v>36.666666999999997</v>
      </c>
      <c r="I60" s="25">
        <v>46.666666999999997</v>
      </c>
      <c r="J60" s="25">
        <v>76.666667000000004</v>
      </c>
      <c r="K60" s="25">
        <v>6.6666670000000003</v>
      </c>
      <c r="L60" s="25">
        <v>6.6666670000000003</v>
      </c>
    </row>
    <row r="61" spans="1:12">
      <c r="A61" s="8" t="s">
        <v>170</v>
      </c>
      <c r="B61" s="8"/>
      <c r="C61" s="8"/>
      <c r="D61" s="8"/>
      <c r="E61" s="8"/>
      <c r="F61" s="8"/>
      <c r="G61" s="8"/>
      <c r="H61" s="8"/>
      <c r="I61" s="8"/>
      <c r="J61" s="8"/>
      <c r="K61" s="8"/>
      <c r="L61" s="8"/>
    </row>
    <row r="62" spans="1:12">
      <c r="A62" s="23" t="s">
        <v>171</v>
      </c>
      <c r="B62" s="24">
        <v>386</v>
      </c>
      <c r="C62" s="25">
        <v>21.502590999999999</v>
      </c>
      <c r="D62" s="25">
        <v>12.953367999999999</v>
      </c>
      <c r="E62" s="25">
        <v>25.388601000000001</v>
      </c>
      <c r="F62" s="25">
        <v>5.1813469999999997</v>
      </c>
      <c r="G62" s="25">
        <v>8.2901550000000004</v>
      </c>
      <c r="H62" s="25">
        <v>50</v>
      </c>
      <c r="I62" s="25">
        <v>58.549222999999998</v>
      </c>
      <c r="J62" s="25">
        <v>83.937824000000006</v>
      </c>
      <c r="K62" s="25">
        <v>6.2176169999999997</v>
      </c>
      <c r="L62" s="25">
        <v>1.295337</v>
      </c>
    </row>
    <row r="63" spans="1:12">
      <c r="A63" s="23" t="s">
        <v>172</v>
      </c>
      <c r="B63" s="24">
        <v>919</v>
      </c>
      <c r="C63" s="25">
        <v>15.451578</v>
      </c>
      <c r="D63" s="25">
        <v>11.534276</v>
      </c>
      <c r="E63" s="25">
        <v>17.519041999999999</v>
      </c>
      <c r="F63" s="25">
        <v>6.5288360000000001</v>
      </c>
      <c r="G63" s="25">
        <v>6.8552770000000001</v>
      </c>
      <c r="H63" s="25">
        <v>47.116430999999999</v>
      </c>
      <c r="I63" s="25">
        <v>62.676822999999999</v>
      </c>
      <c r="J63" s="25">
        <v>85.201306000000002</v>
      </c>
      <c r="K63" s="25">
        <v>3.808487</v>
      </c>
      <c r="L63" s="25">
        <v>1.9586509999999999</v>
      </c>
    </row>
    <row r="64" spans="1:12">
      <c r="A64" s="23" t="s">
        <v>173</v>
      </c>
      <c r="B64" s="24">
        <v>978</v>
      </c>
      <c r="C64" s="25">
        <v>14.417178</v>
      </c>
      <c r="D64" s="25">
        <v>11.656442</v>
      </c>
      <c r="E64" s="25">
        <v>17.075665000000001</v>
      </c>
      <c r="F64" s="25">
        <v>5.0102250000000002</v>
      </c>
      <c r="G64" s="25">
        <v>5.3169729999999999</v>
      </c>
      <c r="H64" s="25">
        <v>47.546011999999997</v>
      </c>
      <c r="I64" s="25">
        <v>61.860940999999997</v>
      </c>
      <c r="J64" s="25">
        <v>84.867075999999997</v>
      </c>
      <c r="K64" s="25">
        <v>4.6012269999999997</v>
      </c>
      <c r="L64" s="25">
        <v>1.2269939999999999</v>
      </c>
    </row>
    <row r="65" spans="1:12">
      <c r="A65" s="23" t="s">
        <v>174</v>
      </c>
      <c r="B65" s="24">
        <v>347</v>
      </c>
      <c r="C65" s="25">
        <v>16.426513</v>
      </c>
      <c r="D65" s="25">
        <v>12.968299999999999</v>
      </c>
      <c r="E65" s="25">
        <v>20.172910999999999</v>
      </c>
      <c r="F65" s="25">
        <v>3.170029</v>
      </c>
      <c r="G65" s="25">
        <v>5.1873199999999997</v>
      </c>
      <c r="H65" s="25">
        <v>46.685879</v>
      </c>
      <c r="I65" s="25">
        <v>61.095101</v>
      </c>
      <c r="J65" s="25">
        <v>86.167147</v>
      </c>
      <c r="K65" s="25">
        <v>4.610951</v>
      </c>
      <c r="L65" s="25">
        <v>1.440922</v>
      </c>
    </row>
    <row r="66" spans="1:12">
      <c r="A66" s="23" t="s">
        <v>128</v>
      </c>
      <c r="B66" s="24">
        <v>47</v>
      </c>
      <c r="C66" s="25">
        <v>12.765957</v>
      </c>
      <c r="D66" s="25">
        <v>8.5106380000000001</v>
      </c>
      <c r="E66" s="25">
        <v>17.021277000000001</v>
      </c>
      <c r="F66" s="25">
        <v>6.3829789999999997</v>
      </c>
      <c r="G66" s="25">
        <v>6.3829789999999997</v>
      </c>
      <c r="H66" s="25">
        <v>36.170212999999997</v>
      </c>
      <c r="I66" s="25">
        <v>48.936169999999997</v>
      </c>
      <c r="J66" s="25">
        <v>63.829787000000003</v>
      </c>
      <c r="K66" s="25">
        <v>2.1276600000000001</v>
      </c>
      <c r="L66" s="25">
        <v>12.765957</v>
      </c>
    </row>
    <row r="67" spans="1:12">
      <c r="A67" s="8" t="s">
        <v>175</v>
      </c>
      <c r="B67" s="8"/>
      <c r="C67" s="8"/>
      <c r="D67" s="8"/>
      <c r="E67" s="8"/>
      <c r="F67" s="8"/>
      <c r="G67" s="8"/>
      <c r="H67" s="8"/>
      <c r="I67" s="8"/>
      <c r="J67" s="8"/>
      <c r="K67" s="8"/>
      <c r="L67" s="8"/>
    </row>
    <row r="68" spans="1:12">
      <c r="A68" s="23" t="s">
        <v>176</v>
      </c>
      <c r="B68" s="24">
        <v>425</v>
      </c>
      <c r="C68" s="25">
        <v>20.235294</v>
      </c>
      <c r="D68" s="25">
        <v>25.176470999999999</v>
      </c>
      <c r="E68" s="25">
        <v>23.294118000000001</v>
      </c>
      <c r="F68" s="25">
        <v>6.1176469999999998</v>
      </c>
      <c r="G68" s="25">
        <v>6.5882350000000001</v>
      </c>
      <c r="H68" s="25">
        <v>57.411765000000003</v>
      </c>
      <c r="I68" s="25">
        <v>71.764706000000004</v>
      </c>
      <c r="J68" s="25">
        <v>86.352941000000001</v>
      </c>
      <c r="K68" s="25">
        <v>2.3529409999999999</v>
      </c>
      <c r="L68" s="25">
        <v>1.8823529999999999</v>
      </c>
    </row>
    <row r="69" spans="1:12">
      <c r="A69" s="23" t="s">
        <v>177</v>
      </c>
      <c r="B69" s="24">
        <v>811</v>
      </c>
      <c r="C69" s="25">
        <v>27.866831000000001</v>
      </c>
      <c r="D69" s="25">
        <v>27.127003999999999</v>
      </c>
      <c r="E69" s="25">
        <v>27.003699000000001</v>
      </c>
      <c r="F69" s="25">
        <v>8.0147969999999997</v>
      </c>
      <c r="G69" s="25">
        <v>9.1245379999999994</v>
      </c>
      <c r="H69" s="25">
        <v>58.076448999999997</v>
      </c>
      <c r="I69" s="25">
        <v>70.900122999999994</v>
      </c>
      <c r="J69" s="25">
        <v>86.313193999999996</v>
      </c>
      <c r="K69" s="25">
        <v>3.082614</v>
      </c>
      <c r="L69" s="25">
        <v>1.4796549999999999</v>
      </c>
    </row>
    <row r="70" spans="1:12">
      <c r="A70" s="23" t="s">
        <v>178</v>
      </c>
      <c r="B70" s="24">
        <v>207</v>
      </c>
      <c r="C70" s="25">
        <v>29.468599000000001</v>
      </c>
      <c r="D70" s="25">
        <v>25.120773</v>
      </c>
      <c r="E70" s="25">
        <v>38.647342999999999</v>
      </c>
      <c r="F70" s="25">
        <v>13.52657</v>
      </c>
      <c r="G70" s="25">
        <v>15.458937000000001</v>
      </c>
      <c r="H70" s="25">
        <v>64.251208000000005</v>
      </c>
      <c r="I70" s="25">
        <v>75.845410999999999</v>
      </c>
      <c r="J70" s="25">
        <v>91.304348000000005</v>
      </c>
      <c r="K70" s="25">
        <v>2.8985509999999999</v>
      </c>
      <c r="L70" s="25">
        <v>0.48309200000000002</v>
      </c>
    </row>
    <row r="71" spans="1:12">
      <c r="A71" s="23" t="s">
        <v>179</v>
      </c>
      <c r="B71" s="24">
        <v>154</v>
      </c>
      <c r="C71" s="25">
        <v>29.220779</v>
      </c>
      <c r="D71" s="25">
        <v>29.220779</v>
      </c>
      <c r="E71" s="25">
        <v>40.909090999999997</v>
      </c>
      <c r="F71" s="25">
        <v>12.337662</v>
      </c>
      <c r="G71" s="25">
        <v>12.337662</v>
      </c>
      <c r="H71" s="25">
        <v>66.883116999999999</v>
      </c>
      <c r="I71" s="25">
        <v>77.272727000000003</v>
      </c>
      <c r="J71" s="25">
        <v>88.961039</v>
      </c>
      <c r="K71" s="25">
        <v>3.8961039999999998</v>
      </c>
      <c r="L71" s="25">
        <v>0</v>
      </c>
    </row>
    <row r="72" spans="1:12">
      <c r="A72" s="23" t="s">
        <v>180</v>
      </c>
      <c r="B72" s="24">
        <v>318</v>
      </c>
      <c r="C72" s="25">
        <v>30.817609999999998</v>
      </c>
      <c r="D72" s="25">
        <v>27.044025000000001</v>
      </c>
      <c r="E72" s="25">
        <v>39.937106999999997</v>
      </c>
      <c r="F72" s="25">
        <v>10.691824</v>
      </c>
      <c r="G72" s="25">
        <v>11.320755</v>
      </c>
      <c r="H72" s="25">
        <v>70.754716999999999</v>
      </c>
      <c r="I72" s="25">
        <v>80.188678999999993</v>
      </c>
      <c r="J72" s="25">
        <v>89.622641999999999</v>
      </c>
      <c r="K72" s="25">
        <v>3.7735850000000002</v>
      </c>
      <c r="L72" s="25">
        <v>0.94339600000000001</v>
      </c>
    </row>
    <row r="73" spans="1:12">
      <c r="A73" s="23" t="s">
        <v>181</v>
      </c>
      <c r="B73" s="24">
        <v>203</v>
      </c>
      <c r="C73" s="25">
        <v>31.034483000000002</v>
      </c>
      <c r="D73" s="25">
        <v>34.482759000000001</v>
      </c>
      <c r="E73" s="25">
        <v>47.783251</v>
      </c>
      <c r="F73" s="25">
        <v>12.315270999999999</v>
      </c>
      <c r="G73" s="25">
        <v>15.763547000000001</v>
      </c>
      <c r="H73" s="25">
        <v>70.935961000000006</v>
      </c>
      <c r="I73" s="25">
        <v>80.788177000000005</v>
      </c>
      <c r="J73" s="25">
        <v>89.655171999999993</v>
      </c>
      <c r="K73" s="25">
        <v>3.4482759999999999</v>
      </c>
      <c r="L73" s="25">
        <v>1.477833</v>
      </c>
    </row>
    <row r="74" spans="1:12">
      <c r="A74" s="23" t="s">
        <v>182</v>
      </c>
      <c r="B74" s="24">
        <v>79</v>
      </c>
      <c r="C74" s="25">
        <v>31.645569999999999</v>
      </c>
      <c r="D74" s="25">
        <v>30.379746999999998</v>
      </c>
      <c r="E74" s="25">
        <v>45.56962</v>
      </c>
      <c r="F74" s="25">
        <v>12.658227999999999</v>
      </c>
      <c r="G74" s="25">
        <v>16.455696</v>
      </c>
      <c r="H74" s="25">
        <v>67.088607999999994</v>
      </c>
      <c r="I74" s="25">
        <v>74.683543999999998</v>
      </c>
      <c r="J74" s="25">
        <v>81.012658000000002</v>
      </c>
      <c r="K74" s="25">
        <v>5.0632910000000004</v>
      </c>
      <c r="L74" s="25">
        <v>2.5316459999999998</v>
      </c>
    </row>
    <row r="75" spans="1:12">
      <c r="A75" s="23" t="s">
        <v>183</v>
      </c>
      <c r="B75" s="24">
        <v>68</v>
      </c>
      <c r="C75" s="25">
        <v>30.882352999999998</v>
      </c>
      <c r="D75" s="25">
        <v>22.058824000000001</v>
      </c>
      <c r="E75" s="25">
        <v>42.647058999999999</v>
      </c>
      <c r="F75" s="25">
        <v>7.3529410000000004</v>
      </c>
      <c r="G75" s="25">
        <v>20.588235000000001</v>
      </c>
      <c r="H75" s="25">
        <v>66.176471000000006</v>
      </c>
      <c r="I75" s="25">
        <v>82.352941000000001</v>
      </c>
      <c r="J75" s="25">
        <v>94.117647000000005</v>
      </c>
      <c r="K75" s="25">
        <v>5.8823530000000002</v>
      </c>
      <c r="L75" s="25">
        <v>1.470588</v>
      </c>
    </row>
    <row r="76" spans="1:12">
      <c r="A76" s="23" t="s">
        <v>184</v>
      </c>
      <c r="B76" s="24">
        <v>586</v>
      </c>
      <c r="C76" s="25">
        <v>29.522183999999999</v>
      </c>
      <c r="D76" s="25">
        <v>25.426621000000001</v>
      </c>
      <c r="E76" s="25">
        <v>33.447099000000001</v>
      </c>
      <c r="F76" s="25">
        <v>9.8976109999999995</v>
      </c>
      <c r="G76" s="25">
        <v>10.580204999999999</v>
      </c>
      <c r="H76" s="25">
        <v>66.894198000000003</v>
      </c>
      <c r="I76" s="25">
        <v>79.010238999999999</v>
      </c>
      <c r="J76" s="25">
        <v>89.931741000000002</v>
      </c>
      <c r="K76" s="25">
        <v>4.6075090000000003</v>
      </c>
      <c r="L76" s="25">
        <v>0.68259400000000003</v>
      </c>
    </row>
    <row r="77" spans="1:12">
      <c r="A77" s="23" t="s">
        <v>185</v>
      </c>
      <c r="B77" s="24">
        <v>276</v>
      </c>
      <c r="C77" s="25">
        <v>34.057971000000002</v>
      </c>
      <c r="D77" s="25">
        <v>31.159420000000001</v>
      </c>
      <c r="E77" s="25">
        <v>42.391303999999998</v>
      </c>
      <c r="F77" s="25">
        <v>11.956522</v>
      </c>
      <c r="G77" s="25">
        <v>14.855072</v>
      </c>
      <c r="H77" s="25">
        <v>68.478261000000003</v>
      </c>
      <c r="I77" s="25">
        <v>77.898550999999998</v>
      </c>
      <c r="J77" s="25">
        <v>89.130435000000006</v>
      </c>
      <c r="K77" s="25">
        <v>5.0724640000000001</v>
      </c>
      <c r="L77" s="25">
        <v>1.086957</v>
      </c>
    </row>
    <row r="78" spans="1:12">
      <c r="A78" s="23" t="s">
        <v>152</v>
      </c>
      <c r="B78" s="24">
        <v>197</v>
      </c>
      <c r="C78" s="25">
        <v>15.736041</v>
      </c>
      <c r="D78" s="25">
        <v>8.6294419999999992</v>
      </c>
      <c r="E78" s="25">
        <v>21.319797000000001</v>
      </c>
      <c r="F78" s="25">
        <v>3.553299</v>
      </c>
      <c r="G78" s="25">
        <v>5.5837560000000002</v>
      </c>
      <c r="H78" s="25">
        <v>40.101523</v>
      </c>
      <c r="I78" s="25">
        <v>61.928933999999998</v>
      </c>
      <c r="J78" s="25">
        <v>80.710660000000004</v>
      </c>
      <c r="K78" s="25">
        <v>12.182741</v>
      </c>
      <c r="L78" s="25">
        <v>1.5228429999999999</v>
      </c>
    </row>
    <row r="79" spans="1:12">
      <c r="A79" s="23" t="s">
        <v>186</v>
      </c>
      <c r="B79" s="24">
        <v>944</v>
      </c>
      <c r="C79" s="25">
        <v>7.2033899999999997</v>
      </c>
      <c r="D79" s="25">
        <v>2.4364409999999999</v>
      </c>
      <c r="E79" s="25">
        <v>9.4279659999999996</v>
      </c>
      <c r="F79" s="25">
        <v>3.389831</v>
      </c>
      <c r="G79" s="25">
        <v>3.919492</v>
      </c>
      <c r="H79" s="25">
        <v>35.169491999999998</v>
      </c>
      <c r="I79" s="25">
        <v>47.775424000000001</v>
      </c>
      <c r="J79" s="25">
        <v>84.004237000000003</v>
      </c>
      <c r="K79" s="25">
        <v>6.1440679999999999</v>
      </c>
      <c r="L79" s="25">
        <v>1.9067799999999999</v>
      </c>
    </row>
    <row r="80" spans="1:12">
      <c r="A80" s="23" t="s">
        <v>128</v>
      </c>
      <c r="B80" s="24">
        <v>41</v>
      </c>
      <c r="C80" s="25">
        <v>19.512194999999998</v>
      </c>
      <c r="D80" s="25">
        <v>2.4390239999999999</v>
      </c>
      <c r="E80" s="25">
        <v>34.146341</v>
      </c>
      <c r="F80" s="25">
        <v>2.4390239999999999</v>
      </c>
      <c r="G80" s="25">
        <v>14.634145999999999</v>
      </c>
      <c r="H80" s="25">
        <v>51.219512000000002</v>
      </c>
      <c r="I80" s="25">
        <v>53.658537000000003</v>
      </c>
      <c r="J80" s="25">
        <v>63.414634</v>
      </c>
      <c r="K80" s="25">
        <v>2.4390239999999999</v>
      </c>
      <c r="L80" s="25">
        <v>9.7560979999999997</v>
      </c>
    </row>
    <row r="81" spans="1:12">
      <c r="A81" s="8" t="s">
        <v>187</v>
      </c>
      <c r="B81" s="8"/>
      <c r="C81" s="8"/>
      <c r="D81" s="8"/>
      <c r="E81" s="8"/>
      <c r="F81" s="8"/>
      <c r="G81" s="8"/>
      <c r="H81" s="8"/>
      <c r="I81" s="8"/>
      <c r="J81" s="8"/>
      <c r="K81" s="8"/>
      <c r="L81" s="8"/>
    </row>
    <row r="82" spans="1:12">
      <c r="A82" s="23" t="s">
        <v>188</v>
      </c>
      <c r="B82" s="24">
        <v>2041</v>
      </c>
      <c r="C82" s="25">
        <v>17.540420999999998</v>
      </c>
      <c r="D82" s="25">
        <v>14.061734</v>
      </c>
      <c r="E82" s="25">
        <v>21.215091000000001</v>
      </c>
      <c r="F82" s="25">
        <v>5.9774620000000001</v>
      </c>
      <c r="G82" s="25">
        <v>7.1043609999999999</v>
      </c>
      <c r="H82" s="25">
        <v>54.189123000000002</v>
      </c>
      <c r="I82" s="25">
        <v>66.487015999999997</v>
      </c>
      <c r="J82" s="25">
        <v>85.595296000000005</v>
      </c>
      <c r="K82" s="25">
        <v>3.9686430000000001</v>
      </c>
      <c r="L82" s="25">
        <v>1.2738849999999999</v>
      </c>
    </row>
    <row r="83" spans="1:12">
      <c r="A83" s="23" t="s">
        <v>189</v>
      </c>
      <c r="B83" s="24">
        <v>221</v>
      </c>
      <c r="C83" s="25">
        <v>12.669682999999999</v>
      </c>
      <c r="D83" s="25">
        <v>6.3348420000000001</v>
      </c>
      <c r="E83" s="25">
        <v>10.859729</v>
      </c>
      <c r="F83" s="25">
        <v>2.7149320000000001</v>
      </c>
      <c r="G83" s="25">
        <v>1.3574660000000001</v>
      </c>
      <c r="H83" s="25">
        <v>25.339366999999999</v>
      </c>
      <c r="I83" s="25">
        <v>53.393664999999999</v>
      </c>
      <c r="J83" s="25">
        <v>83.257919000000001</v>
      </c>
      <c r="K83" s="25">
        <v>3.61991</v>
      </c>
      <c r="L83" s="25">
        <v>2.7149320000000001</v>
      </c>
    </row>
    <row r="84" spans="1:12">
      <c r="A84" s="23" t="s">
        <v>190</v>
      </c>
      <c r="B84" s="24">
        <v>64</v>
      </c>
      <c r="C84" s="25">
        <v>6.25</v>
      </c>
      <c r="D84" s="25">
        <v>1.5625</v>
      </c>
      <c r="E84" s="25">
        <v>4.6875</v>
      </c>
      <c r="F84" s="25">
        <v>3.125</v>
      </c>
      <c r="G84" s="25">
        <v>4.6875</v>
      </c>
      <c r="H84" s="25">
        <v>31.25</v>
      </c>
      <c r="I84" s="25">
        <v>43.75</v>
      </c>
      <c r="J84" s="25">
        <v>78.125</v>
      </c>
      <c r="K84" s="25">
        <v>4.6875</v>
      </c>
      <c r="L84" s="25">
        <v>3.125</v>
      </c>
    </row>
    <row r="85" spans="1:12">
      <c r="A85" s="23" t="s">
        <v>191</v>
      </c>
      <c r="B85" s="24">
        <v>158</v>
      </c>
      <c r="C85" s="25">
        <v>9.4936710000000009</v>
      </c>
      <c r="D85" s="25">
        <v>5.0632910000000004</v>
      </c>
      <c r="E85" s="25">
        <v>6.9620249999999997</v>
      </c>
      <c r="F85" s="25">
        <v>3.1645569999999998</v>
      </c>
      <c r="G85" s="25">
        <v>2.5316459999999998</v>
      </c>
      <c r="H85" s="25">
        <v>17.088608000000001</v>
      </c>
      <c r="I85" s="25">
        <v>27.848101</v>
      </c>
      <c r="J85" s="25">
        <v>82.278480999999999</v>
      </c>
      <c r="K85" s="25">
        <v>5.6962029999999997</v>
      </c>
      <c r="L85" s="25">
        <v>3.1645569999999998</v>
      </c>
    </row>
    <row r="86" spans="1:12">
      <c r="A86" s="23" t="s">
        <v>192</v>
      </c>
      <c r="B86" s="24">
        <v>120</v>
      </c>
      <c r="C86" s="25">
        <v>17.5</v>
      </c>
      <c r="D86" s="25">
        <v>6.6666670000000003</v>
      </c>
      <c r="E86" s="25">
        <v>22.5</v>
      </c>
      <c r="F86" s="25">
        <v>5</v>
      </c>
      <c r="G86" s="25">
        <v>10</v>
      </c>
      <c r="H86" s="25">
        <v>36.666666999999997</v>
      </c>
      <c r="I86" s="25">
        <v>58.333333000000003</v>
      </c>
      <c r="J86" s="25">
        <v>89.166667000000004</v>
      </c>
      <c r="K86" s="25">
        <v>3.3333330000000001</v>
      </c>
      <c r="L86" s="25">
        <v>0</v>
      </c>
    </row>
    <row r="87" spans="1:12">
      <c r="A87" s="23" t="s">
        <v>193</v>
      </c>
      <c r="B87" s="24">
        <v>10</v>
      </c>
      <c r="C87" s="25">
        <v>10</v>
      </c>
      <c r="D87" s="25">
        <v>0</v>
      </c>
      <c r="E87" s="25">
        <v>10</v>
      </c>
      <c r="F87" s="25">
        <v>10</v>
      </c>
      <c r="G87" s="25">
        <v>10</v>
      </c>
      <c r="H87" s="25">
        <v>10</v>
      </c>
      <c r="I87" s="25">
        <v>20</v>
      </c>
      <c r="J87" s="25">
        <v>70</v>
      </c>
      <c r="K87" s="25">
        <v>40</v>
      </c>
      <c r="L87" s="25">
        <v>10</v>
      </c>
    </row>
    <row r="88" spans="1:12">
      <c r="A88" s="23" t="s">
        <v>152</v>
      </c>
      <c r="B88" s="24">
        <v>39</v>
      </c>
      <c r="C88" s="25">
        <v>5.1282050000000003</v>
      </c>
      <c r="D88" s="25">
        <v>2.5641029999999998</v>
      </c>
      <c r="E88" s="25">
        <v>5.1282050000000003</v>
      </c>
      <c r="F88" s="25">
        <v>0</v>
      </c>
      <c r="G88" s="25">
        <v>0</v>
      </c>
      <c r="H88" s="25">
        <v>17.948718</v>
      </c>
      <c r="I88" s="25">
        <v>33.333333000000003</v>
      </c>
      <c r="J88" s="25">
        <v>61.538462000000003</v>
      </c>
      <c r="K88" s="25">
        <v>30.769231000000001</v>
      </c>
      <c r="L88" s="25">
        <v>5.1282050000000003</v>
      </c>
    </row>
    <row r="89" spans="1:12">
      <c r="A89" s="23" t="s">
        <v>128</v>
      </c>
      <c r="B89" s="24">
        <v>24</v>
      </c>
      <c r="C89" s="25">
        <v>0</v>
      </c>
      <c r="D89" s="25">
        <v>0</v>
      </c>
      <c r="E89" s="25">
        <v>12.5</v>
      </c>
      <c r="F89" s="25">
        <v>4.1666670000000003</v>
      </c>
      <c r="G89" s="25">
        <v>0</v>
      </c>
      <c r="H89" s="25">
        <v>37.5</v>
      </c>
      <c r="I89" s="25">
        <v>41.666666999999997</v>
      </c>
      <c r="J89" s="25">
        <v>70.833332999999996</v>
      </c>
      <c r="K89" s="25">
        <v>0</v>
      </c>
      <c r="L89" s="25">
        <v>16.666667</v>
      </c>
    </row>
    <row r="90" spans="1:12">
      <c r="A90" s="8" t="s">
        <v>194</v>
      </c>
      <c r="B90" s="8"/>
      <c r="C90" s="8"/>
      <c r="D90" s="8"/>
      <c r="E90" s="8"/>
      <c r="F90" s="8"/>
      <c r="G90" s="8"/>
      <c r="H90" s="8"/>
      <c r="I90" s="8"/>
      <c r="J90" s="8"/>
      <c r="K90" s="8"/>
      <c r="L90" s="8"/>
    </row>
    <row r="91" spans="1:12">
      <c r="A91" s="23" t="s">
        <v>195</v>
      </c>
      <c r="B91" s="24">
        <v>1341</v>
      </c>
      <c r="C91" s="25">
        <v>18.642804000000002</v>
      </c>
      <c r="D91" s="25">
        <v>14.466816</v>
      </c>
      <c r="E91" s="25">
        <v>21.401938999999999</v>
      </c>
      <c r="F91" s="25">
        <v>5.2199850000000003</v>
      </c>
      <c r="G91" s="25">
        <v>6.8605520000000002</v>
      </c>
      <c r="H91" s="25">
        <v>49.739001000000002</v>
      </c>
      <c r="I91" s="25">
        <v>67.710663999999994</v>
      </c>
      <c r="J91" s="25">
        <v>88.217748</v>
      </c>
      <c r="K91" s="25">
        <v>3.2811330000000001</v>
      </c>
      <c r="L91" s="25">
        <v>1.1931389999999999</v>
      </c>
    </row>
    <row r="92" spans="1:12">
      <c r="A92" s="23" t="s">
        <v>196</v>
      </c>
      <c r="B92" s="24">
        <v>523</v>
      </c>
      <c r="C92" s="25">
        <v>21.414914</v>
      </c>
      <c r="D92" s="25">
        <v>13.957935000000001</v>
      </c>
      <c r="E92" s="25">
        <v>22.562141</v>
      </c>
      <c r="F92" s="25">
        <v>5.7361380000000004</v>
      </c>
      <c r="G92" s="25">
        <v>7.0745699999999996</v>
      </c>
      <c r="H92" s="25">
        <v>50.095602</v>
      </c>
      <c r="I92" s="25">
        <v>66.156788000000006</v>
      </c>
      <c r="J92" s="25">
        <v>89.101337999999998</v>
      </c>
      <c r="K92" s="25">
        <v>4.0152960000000002</v>
      </c>
      <c r="L92" s="25">
        <v>1.3384320000000001</v>
      </c>
    </row>
    <row r="93" spans="1:12">
      <c r="A93" s="23" t="s">
        <v>197</v>
      </c>
      <c r="B93" s="24">
        <v>116</v>
      </c>
      <c r="C93" s="25">
        <v>16.37931</v>
      </c>
      <c r="D93" s="25">
        <v>11.206897</v>
      </c>
      <c r="E93" s="25">
        <v>19.827586</v>
      </c>
      <c r="F93" s="25">
        <v>7.7586209999999998</v>
      </c>
      <c r="G93" s="25">
        <v>5.1724139999999998</v>
      </c>
      <c r="H93" s="25">
        <v>48.275861999999996</v>
      </c>
      <c r="I93" s="25">
        <v>67.241378999999995</v>
      </c>
      <c r="J93" s="25">
        <v>81.896552</v>
      </c>
      <c r="K93" s="25">
        <v>6.0344829999999998</v>
      </c>
      <c r="L93" s="25">
        <v>2.5862069999999999</v>
      </c>
    </row>
    <row r="94" spans="1:12">
      <c r="A94" s="23" t="s">
        <v>198</v>
      </c>
      <c r="B94" s="24">
        <v>25</v>
      </c>
      <c r="C94" s="25">
        <v>8</v>
      </c>
      <c r="D94" s="25">
        <v>0</v>
      </c>
      <c r="E94" s="25">
        <v>12</v>
      </c>
      <c r="F94" s="25">
        <v>8</v>
      </c>
      <c r="G94" s="25">
        <v>0</v>
      </c>
      <c r="H94" s="25">
        <v>48</v>
      </c>
      <c r="I94" s="25">
        <v>80</v>
      </c>
      <c r="J94" s="25">
        <v>72</v>
      </c>
      <c r="K94" s="25">
        <v>0</v>
      </c>
      <c r="L94" s="25">
        <v>4</v>
      </c>
    </row>
    <row r="95" spans="1:12">
      <c r="A95" s="23" t="s">
        <v>199</v>
      </c>
      <c r="B95" s="24">
        <v>68</v>
      </c>
      <c r="C95" s="25">
        <v>17.647058999999999</v>
      </c>
      <c r="D95" s="25">
        <v>23.529412000000001</v>
      </c>
      <c r="E95" s="25">
        <v>22.058824000000001</v>
      </c>
      <c r="F95" s="25">
        <v>5.8823530000000002</v>
      </c>
      <c r="G95" s="25">
        <v>7.3529410000000004</v>
      </c>
      <c r="H95" s="25">
        <v>48.529412000000001</v>
      </c>
      <c r="I95" s="25">
        <v>70.588234999999997</v>
      </c>
      <c r="J95" s="25">
        <v>86.764706000000004</v>
      </c>
      <c r="K95" s="25">
        <v>1.470588</v>
      </c>
      <c r="L95" s="25">
        <v>0</v>
      </c>
    </row>
    <row r="96" spans="1:12">
      <c r="A96" s="23" t="s">
        <v>200</v>
      </c>
      <c r="B96" s="24">
        <v>1248</v>
      </c>
      <c r="C96" s="25">
        <v>16.426282</v>
      </c>
      <c r="D96" s="25">
        <v>14.663462000000001</v>
      </c>
      <c r="E96" s="25">
        <v>20.673076999999999</v>
      </c>
      <c r="F96" s="25">
        <v>5.1282050000000003</v>
      </c>
      <c r="G96" s="25">
        <v>6.9711540000000003</v>
      </c>
      <c r="H96" s="25">
        <v>51.121794999999999</v>
      </c>
      <c r="I96" s="25">
        <v>65.464743999999996</v>
      </c>
      <c r="J96" s="25">
        <v>88.301282</v>
      </c>
      <c r="K96" s="25">
        <v>2.163462</v>
      </c>
      <c r="L96" s="25">
        <v>1.0416669999999999</v>
      </c>
    </row>
    <row r="97" spans="1:12">
      <c r="A97" s="23" t="s">
        <v>201</v>
      </c>
      <c r="B97" s="24">
        <v>725</v>
      </c>
      <c r="C97" s="25">
        <v>18.068966</v>
      </c>
      <c r="D97" s="25">
        <v>11.724138</v>
      </c>
      <c r="E97" s="25">
        <v>22.344828</v>
      </c>
      <c r="F97" s="25">
        <v>5.6551720000000003</v>
      </c>
      <c r="G97" s="25">
        <v>7.1724139999999998</v>
      </c>
      <c r="H97" s="25">
        <v>56.551724</v>
      </c>
      <c r="I97" s="25">
        <v>65.793103000000002</v>
      </c>
      <c r="J97" s="25">
        <v>84.137930999999995</v>
      </c>
      <c r="K97" s="25">
        <v>5.7931030000000003</v>
      </c>
      <c r="L97" s="25">
        <v>1.5172410000000001</v>
      </c>
    </row>
    <row r="98" spans="1:12">
      <c r="A98" s="23" t="s">
        <v>202</v>
      </c>
      <c r="B98" s="24">
        <v>550</v>
      </c>
      <c r="C98" s="25">
        <v>20.363636</v>
      </c>
      <c r="D98" s="25">
        <v>11.454545</v>
      </c>
      <c r="E98" s="25">
        <v>18.181818</v>
      </c>
      <c r="F98" s="25">
        <v>4.3636359999999996</v>
      </c>
      <c r="G98" s="25">
        <v>6</v>
      </c>
      <c r="H98" s="25">
        <v>49.090909000000003</v>
      </c>
      <c r="I98" s="25">
        <v>68.181818000000007</v>
      </c>
      <c r="J98" s="25">
        <v>86.545455000000004</v>
      </c>
      <c r="K98" s="25">
        <v>4.3636359999999996</v>
      </c>
      <c r="L98" s="25">
        <v>1.454545</v>
      </c>
    </row>
    <row r="99" spans="1:12">
      <c r="A99" s="23" t="s">
        <v>203</v>
      </c>
      <c r="B99" s="24">
        <v>563</v>
      </c>
      <c r="C99" s="25">
        <v>17.761989</v>
      </c>
      <c r="D99" s="25">
        <v>11.190053000000001</v>
      </c>
      <c r="E99" s="25">
        <v>17.761989</v>
      </c>
      <c r="F99" s="25">
        <v>3.5523980000000002</v>
      </c>
      <c r="G99" s="25">
        <v>5.3285970000000002</v>
      </c>
      <c r="H99" s="25">
        <v>42.451155</v>
      </c>
      <c r="I99" s="25">
        <v>62.699821999999998</v>
      </c>
      <c r="J99" s="25">
        <v>89.342805999999996</v>
      </c>
      <c r="K99" s="25">
        <v>4.6181169999999998</v>
      </c>
      <c r="L99" s="25">
        <v>1.4209590000000001</v>
      </c>
    </row>
    <row r="100" spans="1:12">
      <c r="A100" s="23" t="s">
        <v>204</v>
      </c>
      <c r="B100" s="24">
        <v>319</v>
      </c>
      <c r="C100" s="25">
        <v>18.181818</v>
      </c>
      <c r="D100" s="25">
        <v>11.598746</v>
      </c>
      <c r="E100" s="25">
        <v>19.749216000000001</v>
      </c>
      <c r="F100" s="25">
        <v>6.5830719999999996</v>
      </c>
      <c r="G100" s="25">
        <v>7.2100309999999999</v>
      </c>
      <c r="H100" s="25">
        <v>50.783698999999999</v>
      </c>
      <c r="I100" s="25">
        <v>64.263323</v>
      </c>
      <c r="J100" s="25">
        <v>84.326019000000002</v>
      </c>
      <c r="K100" s="25">
        <v>4.7021940000000004</v>
      </c>
      <c r="L100" s="25">
        <v>1.880878</v>
      </c>
    </row>
    <row r="101" spans="1:12">
      <c r="A101" s="23" t="s">
        <v>205</v>
      </c>
      <c r="B101" s="24">
        <v>6</v>
      </c>
      <c r="C101" s="25">
        <v>0</v>
      </c>
      <c r="D101" s="25">
        <v>0</v>
      </c>
      <c r="E101" s="25">
        <v>16.666667</v>
      </c>
      <c r="F101" s="25">
        <v>16.666667</v>
      </c>
      <c r="G101" s="25">
        <v>0</v>
      </c>
      <c r="H101" s="25">
        <v>66.666667000000004</v>
      </c>
      <c r="I101" s="25">
        <v>83.333332999999996</v>
      </c>
      <c r="J101" s="25">
        <v>66.666667000000004</v>
      </c>
      <c r="K101" s="25">
        <v>0</v>
      </c>
      <c r="L101" s="25">
        <v>0</v>
      </c>
    </row>
    <row r="102" spans="1:12">
      <c r="A102" s="23" t="s">
        <v>206</v>
      </c>
      <c r="B102" s="24">
        <v>42</v>
      </c>
      <c r="C102" s="25">
        <v>7.1428570000000002</v>
      </c>
      <c r="D102" s="25">
        <v>2.3809520000000002</v>
      </c>
      <c r="E102" s="25">
        <v>4.7619049999999996</v>
      </c>
      <c r="F102" s="25">
        <v>2.3809520000000002</v>
      </c>
      <c r="G102" s="25">
        <v>4.7619049999999996</v>
      </c>
      <c r="H102" s="25">
        <v>16.666667</v>
      </c>
      <c r="I102" s="25">
        <v>7.1428570000000002</v>
      </c>
      <c r="J102" s="25">
        <v>59.523809999999997</v>
      </c>
      <c r="K102" s="25">
        <v>23.809524</v>
      </c>
      <c r="L102" s="25">
        <v>11.904762</v>
      </c>
    </row>
    <row r="103" spans="1:12">
      <c r="A103" s="23" t="s">
        <v>152</v>
      </c>
      <c r="B103" s="24">
        <v>39</v>
      </c>
      <c r="C103" s="25">
        <v>10.256410000000001</v>
      </c>
      <c r="D103" s="25">
        <v>5.1282050000000003</v>
      </c>
      <c r="E103" s="25">
        <v>7.6923079999999997</v>
      </c>
      <c r="F103" s="25">
        <v>0</v>
      </c>
      <c r="G103" s="25">
        <v>5.1282050000000003</v>
      </c>
      <c r="H103" s="25">
        <v>17.948718</v>
      </c>
      <c r="I103" s="25">
        <v>25.641026</v>
      </c>
      <c r="J103" s="25">
        <v>53.846153999999999</v>
      </c>
      <c r="K103" s="25">
        <v>33.333333000000003</v>
      </c>
      <c r="L103" s="25">
        <v>7.6923079999999997</v>
      </c>
    </row>
    <row r="104" spans="1:12">
      <c r="A104" s="23" t="s">
        <v>128</v>
      </c>
      <c r="B104" s="24">
        <v>193</v>
      </c>
      <c r="C104" s="25">
        <v>12.435233</v>
      </c>
      <c r="D104" s="25">
        <v>12.435233</v>
      </c>
      <c r="E104" s="25">
        <v>19.170984000000001</v>
      </c>
      <c r="F104" s="25">
        <v>6.2176169999999997</v>
      </c>
      <c r="G104" s="25">
        <v>5.6994819999999997</v>
      </c>
      <c r="H104" s="25">
        <v>45.595855</v>
      </c>
      <c r="I104" s="25">
        <v>59.585492000000002</v>
      </c>
      <c r="J104" s="25">
        <v>77.720207000000002</v>
      </c>
      <c r="K104" s="25">
        <v>4.6632119999999997</v>
      </c>
      <c r="L104" s="25">
        <v>4.1450779999999998</v>
      </c>
    </row>
    <row r="105" spans="1:12">
      <c r="A105" s="8" t="s">
        <v>207</v>
      </c>
      <c r="B105" s="8"/>
      <c r="C105" s="8"/>
      <c r="D105" s="8"/>
      <c r="E105" s="8"/>
      <c r="F105" s="8"/>
      <c r="G105" s="8"/>
      <c r="H105" s="8"/>
      <c r="I105" s="8"/>
      <c r="J105" s="8"/>
      <c r="K105" s="8"/>
      <c r="L105" s="8"/>
    </row>
    <row r="106" spans="1:12">
      <c r="A106" s="23" t="s">
        <v>208</v>
      </c>
      <c r="B106" s="24">
        <v>1480</v>
      </c>
      <c r="C106" s="25">
        <v>18.040541000000001</v>
      </c>
      <c r="D106" s="25">
        <v>13.175675999999999</v>
      </c>
      <c r="E106" s="25">
        <v>20.337838000000001</v>
      </c>
      <c r="F106" s="25">
        <v>5.6081079999999996</v>
      </c>
      <c r="G106" s="25">
        <v>6.6216220000000003</v>
      </c>
      <c r="H106" s="25">
        <v>51.148648999999999</v>
      </c>
      <c r="I106" s="25">
        <v>63.648648999999999</v>
      </c>
      <c r="J106" s="25">
        <v>85</v>
      </c>
      <c r="K106" s="25">
        <v>5.3378379999999996</v>
      </c>
      <c r="L106" s="25">
        <v>1.6891890000000001</v>
      </c>
    </row>
    <row r="107" spans="1:12">
      <c r="A107" s="23" t="s">
        <v>209</v>
      </c>
      <c r="B107" s="24">
        <v>1280</v>
      </c>
      <c r="C107" s="25">
        <v>17.890625</v>
      </c>
      <c r="D107" s="25">
        <v>13.828125</v>
      </c>
      <c r="E107" s="25">
        <v>21.09375</v>
      </c>
      <c r="F107" s="25">
        <v>5.546875</v>
      </c>
      <c r="G107" s="25">
        <v>6.484375</v>
      </c>
      <c r="H107" s="25">
        <v>51.015625</v>
      </c>
      <c r="I107" s="25">
        <v>64.765625</v>
      </c>
      <c r="J107" s="25">
        <v>86.015625</v>
      </c>
      <c r="K107" s="25">
        <v>5.078125</v>
      </c>
      <c r="L107" s="25">
        <v>1.875</v>
      </c>
    </row>
    <row r="108" spans="1:12">
      <c r="A108" s="23" t="s">
        <v>210</v>
      </c>
      <c r="B108" s="24">
        <v>1167</v>
      </c>
      <c r="C108" s="25">
        <v>16.023993000000001</v>
      </c>
      <c r="D108" s="25">
        <v>12.425020999999999</v>
      </c>
      <c r="E108" s="25">
        <v>19.194516</v>
      </c>
      <c r="F108" s="25">
        <v>5.3984579999999998</v>
      </c>
      <c r="G108" s="25">
        <v>5.9982860000000002</v>
      </c>
      <c r="H108" s="25">
        <v>49.528706</v>
      </c>
      <c r="I108" s="25">
        <v>61.525278</v>
      </c>
      <c r="J108" s="25">
        <v>84.918594999999996</v>
      </c>
      <c r="K108" s="25">
        <v>5.1413880000000001</v>
      </c>
      <c r="L108" s="25">
        <v>1.6281060000000001</v>
      </c>
    </row>
    <row r="109" spans="1:12">
      <c r="A109" s="23" t="s">
        <v>211</v>
      </c>
      <c r="B109" s="24">
        <v>715</v>
      </c>
      <c r="C109" s="25">
        <v>19.440559</v>
      </c>
      <c r="D109" s="25">
        <v>14.685314999999999</v>
      </c>
      <c r="E109" s="25">
        <v>25.594405999999999</v>
      </c>
      <c r="F109" s="25">
        <v>6.7132870000000002</v>
      </c>
      <c r="G109" s="25">
        <v>8.3916079999999997</v>
      </c>
      <c r="H109" s="25">
        <v>51.608392000000002</v>
      </c>
      <c r="I109" s="25">
        <v>66.993007000000006</v>
      </c>
      <c r="J109" s="25">
        <v>86.713286999999994</v>
      </c>
      <c r="K109" s="25">
        <v>4.6153849999999998</v>
      </c>
      <c r="L109" s="25">
        <v>1.818182</v>
      </c>
    </row>
    <row r="110" spans="1:12">
      <c r="A110" s="23" t="s">
        <v>212</v>
      </c>
      <c r="B110" s="24">
        <v>387</v>
      </c>
      <c r="C110" s="25">
        <v>12.403100999999999</v>
      </c>
      <c r="D110" s="25">
        <v>7.2351419999999997</v>
      </c>
      <c r="E110" s="25">
        <v>17.312660999999999</v>
      </c>
      <c r="F110" s="25">
        <v>3.875969</v>
      </c>
      <c r="G110" s="25">
        <v>5.684755</v>
      </c>
      <c r="H110" s="25">
        <v>41.343668999999998</v>
      </c>
      <c r="I110" s="25">
        <v>58.914729000000001</v>
      </c>
      <c r="J110" s="25">
        <v>86.304910000000007</v>
      </c>
      <c r="K110" s="25">
        <v>4.3927649999999998</v>
      </c>
      <c r="L110" s="25">
        <v>1.808786</v>
      </c>
    </row>
    <row r="111" spans="1:12">
      <c r="A111" s="23" t="s">
        <v>213</v>
      </c>
      <c r="B111" s="24">
        <v>404</v>
      </c>
      <c r="C111" s="25">
        <v>14.356436</v>
      </c>
      <c r="D111" s="25">
        <v>10.148515</v>
      </c>
      <c r="E111" s="25">
        <v>17.821781999999999</v>
      </c>
      <c r="F111" s="25">
        <v>5.1980199999999996</v>
      </c>
      <c r="G111" s="25">
        <v>6.9306929999999998</v>
      </c>
      <c r="H111" s="25">
        <v>40.841583999999997</v>
      </c>
      <c r="I111" s="25">
        <v>56.435644000000003</v>
      </c>
      <c r="J111" s="25">
        <v>84.900989999999993</v>
      </c>
      <c r="K111" s="25">
        <v>5.6930690000000004</v>
      </c>
      <c r="L111" s="25">
        <v>2.722772</v>
      </c>
    </row>
    <row r="112" spans="1:12">
      <c r="A112" s="23" t="s">
        <v>214</v>
      </c>
      <c r="B112" s="24">
        <v>595</v>
      </c>
      <c r="C112" s="25">
        <v>18.823529000000001</v>
      </c>
      <c r="D112" s="25">
        <v>14.957983</v>
      </c>
      <c r="E112" s="25">
        <v>26.218487</v>
      </c>
      <c r="F112" s="25">
        <v>6.8907559999999997</v>
      </c>
      <c r="G112" s="25">
        <v>8.2352939999999997</v>
      </c>
      <c r="H112" s="25">
        <v>54.453781999999997</v>
      </c>
      <c r="I112" s="25">
        <v>69.411765000000003</v>
      </c>
      <c r="J112" s="25">
        <v>87.899159999999995</v>
      </c>
      <c r="K112" s="25">
        <v>4.7058819999999999</v>
      </c>
      <c r="L112" s="25">
        <v>1.6806719999999999</v>
      </c>
    </row>
    <row r="113" spans="1:12">
      <c r="A113" s="23" t="s">
        <v>215</v>
      </c>
      <c r="B113" s="24">
        <v>215</v>
      </c>
      <c r="C113" s="25">
        <v>20.930233000000001</v>
      </c>
      <c r="D113" s="25">
        <v>15.348837</v>
      </c>
      <c r="E113" s="25">
        <v>29.302326000000001</v>
      </c>
      <c r="F113" s="25">
        <v>6.9767440000000001</v>
      </c>
      <c r="G113" s="25">
        <v>6.9767440000000001</v>
      </c>
      <c r="H113" s="25">
        <v>55.348837000000003</v>
      </c>
      <c r="I113" s="25">
        <v>69.767442000000003</v>
      </c>
      <c r="J113" s="25">
        <v>83.255814000000001</v>
      </c>
      <c r="K113" s="25">
        <v>4.1860470000000003</v>
      </c>
      <c r="L113" s="25">
        <v>2.7906979999999999</v>
      </c>
    </row>
    <row r="114" spans="1:12">
      <c r="A114" s="23" t="s">
        <v>216</v>
      </c>
      <c r="B114" s="24">
        <v>248</v>
      </c>
      <c r="C114" s="25">
        <v>17.338709999999999</v>
      </c>
      <c r="D114" s="25">
        <v>14.516128999999999</v>
      </c>
      <c r="E114" s="25">
        <v>18.145161000000002</v>
      </c>
      <c r="F114" s="25">
        <v>6.8548390000000001</v>
      </c>
      <c r="G114" s="25">
        <v>7.2580650000000002</v>
      </c>
      <c r="H114" s="25">
        <v>49.596774000000003</v>
      </c>
      <c r="I114" s="25">
        <v>62.096774000000003</v>
      </c>
      <c r="J114" s="25">
        <v>86.693548000000007</v>
      </c>
      <c r="K114" s="25">
        <v>4.4354839999999998</v>
      </c>
      <c r="L114" s="25">
        <v>1.612903</v>
      </c>
    </row>
    <row r="115" spans="1:12">
      <c r="A115" s="23" t="s">
        <v>217</v>
      </c>
      <c r="B115" s="24">
        <v>255</v>
      </c>
      <c r="C115" s="25">
        <v>20.392157000000001</v>
      </c>
      <c r="D115" s="25">
        <v>20.784313999999998</v>
      </c>
      <c r="E115" s="25">
        <v>30.588235000000001</v>
      </c>
      <c r="F115" s="25">
        <v>7.8431369999999996</v>
      </c>
      <c r="G115" s="25">
        <v>10.980392</v>
      </c>
      <c r="H115" s="25">
        <v>55.294117999999997</v>
      </c>
      <c r="I115" s="25">
        <v>72.156863000000001</v>
      </c>
      <c r="J115" s="25">
        <v>86.666667000000004</v>
      </c>
      <c r="K115" s="25">
        <v>3.9215689999999999</v>
      </c>
      <c r="L115" s="25">
        <v>1.176471</v>
      </c>
    </row>
    <row r="116" spans="1:12">
      <c r="A116" s="23" t="s">
        <v>218</v>
      </c>
      <c r="B116" s="24">
        <v>291</v>
      </c>
      <c r="C116" s="25">
        <v>19.931270999999999</v>
      </c>
      <c r="D116" s="25">
        <v>16.151202999999999</v>
      </c>
      <c r="E116" s="25">
        <v>22.336770000000001</v>
      </c>
      <c r="F116" s="25">
        <v>6.1855669999999998</v>
      </c>
      <c r="G116" s="25">
        <v>5.4982819999999997</v>
      </c>
      <c r="H116" s="25">
        <v>50.515464000000001</v>
      </c>
      <c r="I116" s="25">
        <v>67.697595000000007</v>
      </c>
      <c r="J116" s="25">
        <v>88.316151000000005</v>
      </c>
      <c r="K116" s="25">
        <v>4.4673540000000003</v>
      </c>
      <c r="L116" s="25">
        <v>1.3745700000000001</v>
      </c>
    </row>
    <row r="117" spans="1:12">
      <c r="A117" s="23" t="s">
        <v>219</v>
      </c>
      <c r="B117" s="24">
        <v>338</v>
      </c>
      <c r="C117" s="25">
        <v>18.934911</v>
      </c>
      <c r="D117" s="25">
        <v>15.088756999999999</v>
      </c>
      <c r="E117" s="25">
        <v>28.994083</v>
      </c>
      <c r="F117" s="25">
        <v>5.0295860000000001</v>
      </c>
      <c r="G117" s="25">
        <v>7.3964499999999997</v>
      </c>
      <c r="H117" s="25">
        <v>56.213017999999998</v>
      </c>
      <c r="I117" s="25">
        <v>72.485207000000003</v>
      </c>
      <c r="J117" s="25">
        <v>90.532544000000001</v>
      </c>
      <c r="K117" s="25">
        <v>4.7337280000000002</v>
      </c>
      <c r="L117" s="25">
        <v>0.59171600000000002</v>
      </c>
    </row>
    <row r="118" spans="1:12">
      <c r="A118" s="23" t="s">
        <v>220</v>
      </c>
      <c r="B118" s="24">
        <v>812</v>
      </c>
      <c r="C118" s="25">
        <v>20.443349999999999</v>
      </c>
      <c r="D118" s="25">
        <v>15.394088999999999</v>
      </c>
      <c r="E118" s="25">
        <v>24.507389</v>
      </c>
      <c r="F118" s="25">
        <v>5.7881770000000001</v>
      </c>
      <c r="G118" s="25">
        <v>8.1280789999999996</v>
      </c>
      <c r="H118" s="25">
        <v>56.527093999999998</v>
      </c>
      <c r="I118" s="25">
        <v>71.674876999999995</v>
      </c>
      <c r="J118" s="25">
        <v>88.177340000000001</v>
      </c>
      <c r="K118" s="25">
        <v>4.0640390000000002</v>
      </c>
      <c r="L118" s="25">
        <v>1.231527</v>
      </c>
    </row>
    <row r="119" spans="1:12">
      <c r="A119" s="23" t="s">
        <v>221</v>
      </c>
      <c r="B119" s="24">
        <v>816</v>
      </c>
      <c r="C119" s="25">
        <v>16.911764999999999</v>
      </c>
      <c r="D119" s="25">
        <v>15.686275</v>
      </c>
      <c r="E119" s="25">
        <v>25.122548999999999</v>
      </c>
      <c r="F119" s="25">
        <v>6.8627450000000003</v>
      </c>
      <c r="G119" s="25">
        <v>7.8431369999999996</v>
      </c>
      <c r="H119" s="25">
        <v>55.269607999999998</v>
      </c>
      <c r="I119" s="25">
        <v>68.382352999999995</v>
      </c>
      <c r="J119" s="25">
        <v>88.235293999999996</v>
      </c>
      <c r="K119" s="25">
        <v>4.4117649999999999</v>
      </c>
      <c r="L119" s="25">
        <v>1.593137</v>
      </c>
    </row>
    <row r="120" spans="1:12">
      <c r="A120" s="23" t="s">
        <v>152</v>
      </c>
      <c r="B120" s="24">
        <v>69</v>
      </c>
      <c r="C120" s="25">
        <v>15.942029</v>
      </c>
      <c r="D120" s="25">
        <v>7.2463769999999998</v>
      </c>
      <c r="E120" s="25">
        <v>14.492754</v>
      </c>
      <c r="F120" s="25">
        <v>5.7971009999999996</v>
      </c>
      <c r="G120" s="25">
        <v>8.6956520000000008</v>
      </c>
      <c r="H120" s="25">
        <v>44.927536000000003</v>
      </c>
      <c r="I120" s="25">
        <v>55.072463999999997</v>
      </c>
      <c r="J120" s="25">
        <v>84.057970999999995</v>
      </c>
      <c r="K120" s="25">
        <v>8.6956520000000008</v>
      </c>
      <c r="L120" s="25">
        <v>1.4492750000000001</v>
      </c>
    </row>
    <row r="121" spans="1:12">
      <c r="A121" s="23" t="s">
        <v>222</v>
      </c>
      <c r="B121" s="24">
        <v>246</v>
      </c>
      <c r="C121" s="25">
        <v>16.260162999999999</v>
      </c>
      <c r="D121" s="25">
        <v>10.97561</v>
      </c>
      <c r="E121" s="25">
        <v>15.853659</v>
      </c>
      <c r="F121" s="25">
        <v>6.0975609999999998</v>
      </c>
      <c r="G121" s="25">
        <v>6.9105689999999997</v>
      </c>
      <c r="H121" s="25">
        <v>39.024389999999997</v>
      </c>
      <c r="I121" s="25">
        <v>59.756098000000001</v>
      </c>
      <c r="J121" s="25">
        <v>84.959350000000001</v>
      </c>
      <c r="K121" s="25">
        <v>4.0650409999999999</v>
      </c>
      <c r="L121" s="25">
        <v>0.81300799999999995</v>
      </c>
    </row>
    <row r="122" spans="1:12">
      <c r="A122" s="26" t="s">
        <v>128</v>
      </c>
      <c r="B122" s="27">
        <v>47</v>
      </c>
      <c r="C122" s="29">
        <v>17.021277000000001</v>
      </c>
      <c r="D122" s="29">
        <v>4.2553190000000001</v>
      </c>
      <c r="E122" s="29">
        <v>17.021277000000001</v>
      </c>
      <c r="F122" s="29">
        <v>10.638298000000001</v>
      </c>
      <c r="G122" s="29">
        <v>12.765957</v>
      </c>
      <c r="H122" s="29">
        <v>51.063830000000003</v>
      </c>
      <c r="I122" s="29">
        <v>55.319149000000003</v>
      </c>
      <c r="J122" s="29">
        <v>70.212766000000002</v>
      </c>
      <c r="K122" s="29">
        <v>6.3829789999999997</v>
      </c>
      <c r="L122" s="29">
        <v>4.2553190000000001</v>
      </c>
    </row>
  </sheetData>
  <phoneticPr fontId="2"/>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414DB-42F3-4EAD-B945-12056B5D1B1F}">
  <sheetPr codeName="Sheet73"/>
  <dimension ref="A1:E122"/>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HYPERLINK("#'目次'!B28","[22]")</f>
        <v>[22]</v>
      </c>
      <c r="B2" s="28" t="s">
        <v>565</v>
      </c>
    </row>
    <row r="3" spans="1:5">
      <c r="A3" s="6" t="s">
        <v>114</v>
      </c>
      <c r="B3" s="7" t="s">
        <v>332</v>
      </c>
    </row>
    <row r="4" spans="1:5">
      <c r="A4" s="6" t="s">
        <v>114</v>
      </c>
      <c r="B4" s="7" t="s">
        <v>333</v>
      </c>
    </row>
    <row r="5" spans="1:5" s="21" customFormat="1" ht="24">
      <c r="A5" s="19" t="s">
        <v>114</v>
      </c>
      <c r="B5" s="20" t="s">
        <v>118</v>
      </c>
      <c r="C5" s="20" t="s">
        <v>334</v>
      </c>
      <c r="D5" s="20" t="s">
        <v>335</v>
      </c>
      <c r="E5" s="20" t="s">
        <v>128</v>
      </c>
    </row>
    <row r="6" spans="1:5">
      <c r="A6" s="22" t="s">
        <v>121</v>
      </c>
      <c r="B6" s="9">
        <v>2677</v>
      </c>
      <c r="C6" s="14">
        <v>93.985804999999999</v>
      </c>
      <c r="D6" s="14">
        <v>4.2584980000000003</v>
      </c>
      <c r="E6" s="14">
        <v>1.7556970000000001</v>
      </c>
    </row>
    <row r="7" spans="1:5">
      <c r="A7" s="8" t="s">
        <v>122</v>
      </c>
      <c r="B7" s="8"/>
      <c r="C7" s="8"/>
      <c r="D7" s="8"/>
      <c r="E7" s="8"/>
    </row>
    <row r="8" spans="1:5">
      <c r="A8" s="23" t="s">
        <v>123</v>
      </c>
      <c r="B8" s="24">
        <v>380</v>
      </c>
      <c r="C8" s="25">
        <v>97.105262999999994</v>
      </c>
      <c r="D8" s="25">
        <v>2.8947370000000001</v>
      </c>
      <c r="E8" s="25">
        <v>0</v>
      </c>
    </row>
    <row r="9" spans="1:5">
      <c r="A9" s="23" t="s">
        <v>124</v>
      </c>
      <c r="B9" s="24">
        <v>489</v>
      </c>
      <c r="C9" s="25">
        <v>94.478527999999997</v>
      </c>
      <c r="D9" s="25">
        <v>4.9079750000000004</v>
      </c>
      <c r="E9" s="25">
        <v>0.61349699999999996</v>
      </c>
    </row>
    <row r="10" spans="1:5">
      <c r="A10" s="23" t="s">
        <v>125</v>
      </c>
      <c r="B10" s="24">
        <v>1114</v>
      </c>
      <c r="C10" s="25">
        <v>95.870735999999994</v>
      </c>
      <c r="D10" s="25">
        <v>3.321364</v>
      </c>
      <c r="E10" s="25">
        <v>0.80789900000000003</v>
      </c>
    </row>
    <row r="11" spans="1:5">
      <c r="A11" s="23" t="s">
        <v>126</v>
      </c>
      <c r="B11" s="24">
        <v>521</v>
      </c>
      <c r="C11" s="25">
        <v>94.625720000000001</v>
      </c>
      <c r="D11" s="25">
        <v>4.6065259999999997</v>
      </c>
      <c r="E11" s="25">
        <v>0.76775400000000005</v>
      </c>
    </row>
    <row r="12" spans="1:5">
      <c r="A12" s="23" t="s">
        <v>127</v>
      </c>
      <c r="B12" s="24">
        <v>129</v>
      </c>
      <c r="C12" s="25">
        <v>86.046512000000007</v>
      </c>
      <c r="D12" s="25">
        <v>13.178295</v>
      </c>
      <c r="E12" s="25">
        <v>0.77519400000000005</v>
      </c>
    </row>
    <row r="13" spans="1:5">
      <c r="A13" s="23" t="s">
        <v>128</v>
      </c>
      <c r="B13" s="24">
        <v>44</v>
      </c>
      <c r="C13" s="25">
        <v>29.545455</v>
      </c>
      <c r="D13" s="25">
        <v>2.2727270000000002</v>
      </c>
      <c r="E13" s="25">
        <v>68.181818000000007</v>
      </c>
    </row>
    <row r="14" spans="1:5">
      <c r="A14" s="8" t="s">
        <v>129</v>
      </c>
      <c r="B14" s="8"/>
      <c r="C14" s="8"/>
      <c r="D14" s="8"/>
      <c r="E14" s="8"/>
    </row>
    <row r="15" spans="1:5">
      <c r="A15" s="23" t="s">
        <v>130</v>
      </c>
      <c r="B15" s="24">
        <v>799</v>
      </c>
      <c r="C15" s="25">
        <v>97.622028</v>
      </c>
      <c r="D15" s="25">
        <v>2.0025029999999999</v>
      </c>
      <c r="E15" s="25">
        <v>0.375469</v>
      </c>
    </row>
    <row r="16" spans="1:5">
      <c r="A16" s="23" t="s">
        <v>131</v>
      </c>
      <c r="B16" s="24">
        <v>1245</v>
      </c>
      <c r="C16" s="25">
        <v>94.538152999999994</v>
      </c>
      <c r="D16" s="25">
        <v>4.8192769999999996</v>
      </c>
      <c r="E16" s="25">
        <v>0.64256999999999997</v>
      </c>
    </row>
    <row r="17" spans="1:5">
      <c r="A17" s="23" t="s">
        <v>132</v>
      </c>
      <c r="B17" s="24">
        <v>504</v>
      </c>
      <c r="C17" s="25">
        <v>93.253968</v>
      </c>
      <c r="D17" s="25">
        <v>5.9523809999999999</v>
      </c>
      <c r="E17" s="25">
        <v>0.793651</v>
      </c>
    </row>
    <row r="18" spans="1:5">
      <c r="A18" s="23" t="s">
        <v>133</v>
      </c>
      <c r="B18" s="24">
        <v>82</v>
      </c>
      <c r="C18" s="25">
        <v>87.804878000000002</v>
      </c>
      <c r="D18" s="25">
        <v>9.7560979999999997</v>
      </c>
      <c r="E18" s="25">
        <v>2.4390239999999999</v>
      </c>
    </row>
    <row r="19" spans="1:5">
      <c r="A19" s="23" t="s">
        <v>128</v>
      </c>
      <c r="B19" s="24">
        <v>47</v>
      </c>
      <c r="C19" s="25">
        <v>36.170212999999997</v>
      </c>
      <c r="D19" s="25">
        <v>0</v>
      </c>
      <c r="E19" s="25">
        <v>63.829787000000003</v>
      </c>
    </row>
    <row r="20" spans="1:5">
      <c r="A20" s="8" t="s">
        <v>134</v>
      </c>
      <c r="B20" s="8"/>
      <c r="C20" s="8"/>
      <c r="D20" s="8"/>
      <c r="E20" s="8"/>
    </row>
    <row r="21" spans="1:5">
      <c r="A21" s="23" t="s">
        <v>135</v>
      </c>
      <c r="B21" s="24">
        <v>128</v>
      </c>
      <c r="C21" s="25">
        <v>88.28125</v>
      </c>
      <c r="D21" s="25">
        <v>10.9375</v>
      </c>
      <c r="E21" s="25">
        <v>0.78125</v>
      </c>
    </row>
    <row r="22" spans="1:5">
      <c r="A22" s="23" t="s">
        <v>136</v>
      </c>
      <c r="B22" s="24">
        <v>138</v>
      </c>
      <c r="C22" s="25">
        <v>90.579710000000006</v>
      </c>
      <c r="D22" s="25">
        <v>7.2463769999999998</v>
      </c>
      <c r="E22" s="25">
        <v>2.1739130000000002</v>
      </c>
    </row>
    <row r="23" spans="1:5">
      <c r="A23" s="23" t="s">
        <v>137</v>
      </c>
      <c r="B23" s="24">
        <v>119</v>
      </c>
      <c r="C23" s="25">
        <v>84.873949999999994</v>
      </c>
      <c r="D23" s="25">
        <v>14.285714</v>
      </c>
      <c r="E23" s="25">
        <v>0.84033599999999997</v>
      </c>
    </row>
    <row r="24" spans="1:5">
      <c r="A24" s="23" t="s">
        <v>138</v>
      </c>
      <c r="B24" s="24">
        <v>142</v>
      </c>
      <c r="C24" s="25">
        <v>93.661972000000006</v>
      </c>
      <c r="D24" s="25">
        <v>5.6338030000000003</v>
      </c>
      <c r="E24" s="25">
        <v>0.70422499999999999</v>
      </c>
    </row>
    <row r="25" spans="1:5">
      <c r="A25" s="23" t="s">
        <v>139</v>
      </c>
      <c r="B25" s="24">
        <v>170</v>
      </c>
      <c r="C25" s="25">
        <v>92.941175999999999</v>
      </c>
      <c r="D25" s="25">
        <v>5.2941180000000001</v>
      </c>
      <c r="E25" s="25">
        <v>1.7647060000000001</v>
      </c>
    </row>
    <row r="26" spans="1:5">
      <c r="A26" s="23" t="s">
        <v>140</v>
      </c>
      <c r="B26" s="24">
        <v>192</v>
      </c>
      <c r="C26" s="25">
        <v>95.3125</v>
      </c>
      <c r="D26" s="25">
        <v>4.1666670000000003</v>
      </c>
      <c r="E26" s="25">
        <v>0.52083299999999999</v>
      </c>
    </row>
    <row r="27" spans="1:5">
      <c r="A27" s="23" t="s">
        <v>141</v>
      </c>
      <c r="B27" s="24">
        <v>1405</v>
      </c>
      <c r="C27" s="25">
        <v>96.725978999999995</v>
      </c>
      <c r="D27" s="25">
        <v>2.775801</v>
      </c>
      <c r="E27" s="25">
        <v>0.49822100000000002</v>
      </c>
    </row>
    <row r="28" spans="1:5">
      <c r="A28" s="23" t="s">
        <v>142</v>
      </c>
      <c r="B28" s="24">
        <v>343</v>
      </c>
      <c r="C28" s="25">
        <v>97.667637999999997</v>
      </c>
      <c r="D28" s="25">
        <v>2.3323619999999998</v>
      </c>
      <c r="E28" s="25">
        <v>0</v>
      </c>
    </row>
    <row r="29" spans="1:5">
      <c r="A29" s="23" t="s">
        <v>128</v>
      </c>
      <c r="B29" s="24">
        <v>40</v>
      </c>
      <c r="C29" s="25">
        <v>22.5</v>
      </c>
      <c r="D29" s="25">
        <v>2.5</v>
      </c>
      <c r="E29" s="25">
        <v>75</v>
      </c>
    </row>
    <row r="30" spans="1:5">
      <c r="A30" s="8" t="s">
        <v>143</v>
      </c>
      <c r="B30" s="8"/>
      <c r="C30" s="8"/>
      <c r="D30" s="8"/>
      <c r="E30" s="8"/>
    </row>
    <row r="31" spans="1:5">
      <c r="A31" s="23" t="s">
        <v>144</v>
      </c>
      <c r="B31" s="24">
        <v>429</v>
      </c>
      <c r="C31" s="25">
        <v>95.804196000000005</v>
      </c>
      <c r="D31" s="25">
        <v>3.7296040000000001</v>
      </c>
      <c r="E31" s="25">
        <v>0.4662</v>
      </c>
    </row>
    <row r="32" spans="1:5">
      <c r="A32" s="23" t="s">
        <v>145</v>
      </c>
      <c r="B32" s="24">
        <v>319</v>
      </c>
      <c r="C32" s="25">
        <v>98.119122000000004</v>
      </c>
      <c r="D32" s="25">
        <v>1.5673980000000001</v>
      </c>
      <c r="E32" s="25">
        <v>0.31347999999999998</v>
      </c>
    </row>
    <row r="33" spans="1:5">
      <c r="A33" s="23" t="s">
        <v>146</v>
      </c>
      <c r="B33" s="24">
        <v>504</v>
      </c>
      <c r="C33" s="25">
        <v>97.222222000000002</v>
      </c>
      <c r="D33" s="25">
        <v>2.1825399999999999</v>
      </c>
      <c r="E33" s="25">
        <v>0.59523800000000004</v>
      </c>
    </row>
    <row r="34" spans="1:5">
      <c r="A34" s="23" t="s">
        <v>147</v>
      </c>
      <c r="B34" s="24">
        <v>143</v>
      </c>
      <c r="C34" s="25">
        <v>95.104894999999999</v>
      </c>
      <c r="D34" s="25">
        <v>4.895105</v>
      </c>
      <c r="E34" s="25">
        <v>0</v>
      </c>
    </row>
    <row r="35" spans="1:5">
      <c r="A35" s="23" t="s">
        <v>148</v>
      </c>
      <c r="B35" s="24">
        <v>168</v>
      </c>
      <c r="C35" s="25">
        <v>97.023809999999997</v>
      </c>
      <c r="D35" s="25">
        <v>2.9761899999999999</v>
      </c>
      <c r="E35" s="25">
        <v>0</v>
      </c>
    </row>
    <row r="36" spans="1:5">
      <c r="A36" s="23" t="s">
        <v>149</v>
      </c>
      <c r="B36" s="24">
        <v>1270</v>
      </c>
      <c r="C36" s="25">
        <v>97.165353999999994</v>
      </c>
      <c r="D36" s="25">
        <v>2.2834650000000001</v>
      </c>
      <c r="E36" s="25">
        <v>0.55118100000000003</v>
      </c>
    </row>
    <row r="37" spans="1:5">
      <c r="A37" s="23" t="s">
        <v>150</v>
      </c>
      <c r="B37" s="24">
        <v>1642</v>
      </c>
      <c r="C37" s="25">
        <v>96.406820999999994</v>
      </c>
      <c r="D37" s="25">
        <v>2.9841660000000001</v>
      </c>
      <c r="E37" s="25">
        <v>0.60901300000000003</v>
      </c>
    </row>
    <row r="38" spans="1:5">
      <c r="A38" s="23" t="s">
        <v>151</v>
      </c>
      <c r="B38" s="24">
        <v>2266</v>
      </c>
      <c r="C38" s="25">
        <v>95.631067999999999</v>
      </c>
      <c r="D38" s="25">
        <v>3.9717560000000001</v>
      </c>
      <c r="E38" s="25">
        <v>0.39717599999999997</v>
      </c>
    </row>
    <row r="39" spans="1:5">
      <c r="A39" s="23" t="s">
        <v>152</v>
      </c>
      <c r="B39" s="24">
        <v>121</v>
      </c>
      <c r="C39" s="25">
        <v>89.256197999999998</v>
      </c>
      <c r="D39" s="25">
        <v>9.9173550000000006</v>
      </c>
      <c r="E39" s="25">
        <v>0.82644600000000001</v>
      </c>
    </row>
    <row r="40" spans="1:5">
      <c r="A40" s="23" t="s">
        <v>128</v>
      </c>
      <c r="B40" s="24">
        <v>46</v>
      </c>
      <c r="C40" s="25">
        <v>26.086957000000002</v>
      </c>
      <c r="D40" s="25">
        <v>4.3478260000000004</v>
      </c>
      <c r="E40" s="25">
        <v>69.565217000000004</v>
      </c>
    </row>
    <row r="41" spans="1:5">
      <c r="A41" s="8" t="s">
        <v>153</v>
      </c>
      <c r="B41" s="8"/>
      <c r="C41" s="8"/>
      <c r="D41" s="8"/>
      <c r="E41" s="8"/>
    </row>
    <row r="42" spans="1:5">
      <c r="A42" s="23" t="s">
        <v>154</v>
      </c>
      <c r="B42" s="24">
        <v>1344</v>
      </c>
      <c r="C42" s="25">
        <v>96.428571000000005</v>
      </c>
      <c r="D42" s="25">
        <v>2.901786</v>
      </c>
      <c r="E42" s="25">
        <v>0.66964299999999999</v>
      </c>
    </row>
    <row r="43" spans="1:5">
      <c r="A43" s="23" t="s">
        <v>155</v>
      </c>
      <c r="B43" s="24">
        <v>1107</v>
      </c>
      <c r="C43" s="25">
        <v>96.296295999999998</v>
      </c>
      <c r="D43" s="25">
        <v>2.9810300000000001</v>
      </c>
      <c r="E43" s="25">
        <v>0.72267400000000004</v>
      </c>
    </row>
    <row r="44" spans="1:5">
      <c r="A44" s="23" t="s">
        <v>156</v>
      </c>
      <c r="B44" s="24">
        <v>1006</v>
      </c>
      <c r="C44" s="25">
        <v>95.626243000000002</v>
      </c>
      <c r="D44" s="25">
        <v>3.777336</v>
      </c>
      <c r="E44" s="25">
        <v>0.59642099999999998</v>
      </c>
    </row>
    <row r="45" spans="1:5">
      <c r="A45" s="23" t="s">
        <v>157</v>
      </c>
      <c r="B45" s="24">
        <v>541</v>
      </c>
      <c r="C45" s="25">
        <v>95.563771000000003</v>
      </c>
      <c r="D45" s="25">
        <v>4.0665430000000002</v>
      </c>
      <c r="E45" s="25">
        <v>0.36968600000000001</v>
      </c>
    </row>
    <row r="46" spans="1:5">
      <c r="A46" s="23" t="s">
        <v>158</v>
      </c>
      <c r="B46" s="24">
        <v>1510</v>
      </c>
      <c r="C46" s="25">
        <v>96.158940000000001</v>
      </c>
      <c r="D46" s="25">
        <v>3.2450329999999998</v>
      </c>
      <c r="E46" s="25">
        <v>0.59602599999999994</v>
      </c>
    </row>
    <row r="47" spans="1:5">
      <c r="A47" s="23" t="s">
        <v>159</v>
      </c>
      <c r="B47" s="24">
        <v>1011</v>
      </c>
      <c r="C47" s="25">
        <v>96.834817000000001</v>
      </c>
      <c r="D47" s="25">
        <v>2.8684470000000002</v>
      </c>
      <c r="E47" s="25">
        <v>0.296736</v>
      </c>
    </row>
    <row r="48" spans="1:5">
      <c r="A48" s="23" t="s">
        <v>160</v>
      </c>
      <c r="B48" s="24">
        <v>1234</v>
      </c>
      <c r="C48" s="25">
        <v>96.515396999999993</v>
      </c>
      <c r="D48" s="25">
        <v>3.1604540000000001</v>
      </c>
      <c r="E48" s="25">
        <v>0.32414900000000002</v>
      </c>
    </row>
    <row r="49" spans="1:5">
      <c r="A49" s="23" t="s">
        <v>161</v>
      </c>
      <c r="B49" s="24">
        <v>443</v>
      </c>
      <c r="C49" s="25">
        <v>96.388261999999997</v>
      </c>
      <c r="D49" s="25">
        <v>2.9345370000000002</v>
      </c>
      <c r="E49" s="25">
        <v>0.67720100000000005</v>
      </c>
    </row>
    <row r="50" spans="1:5">
      <c r="A50" s="23" t="s">
        <v>162</v>
      </c>
      <c r="B50" s="24">
        <v>1237</v>
      </c>
      <c r="C50" s="25">
        <v>96.766369999999995</v>
      </c>
      <c r="D50" s="25">
        <v>2.8294260000000002</v>
      </c>
      <c r="E50" s="25">
        <v>0.40420400000000001</v>
      </c>
    </row>
    <row r="51" spans="1:5">
      <c r="A51" s="23" t="s">
        <v>152</v>
      </c>
      <c r="B51" s="24">
        <v>81</v>
      </c>
      <c r="C51" s="25">
        <v>90.123457000000002</v>
      </c>
      <c r="D51" s="25">
        <v>8.6419750000000004</v>
      </c>
      <c r="E51" s="25">
        <v>1.2345680000000001</v>
      </c>
    </row>
    <row r="52" spans="1:5">
      <c r="A52" s="23" t="s">
        <v>163</v>
      </c>
      <c r="B52" s="24">
        <v>67</v>
      </c>
      <c r="C52" s="25">
        <v>86.567164000000005</v>
      </c>
      <c r="D52" s="25">
        <v>13.432836</v>
      </c>
      <c r="E52" s="25">
        <v>0</v>
      </c>
    </row>
    <row r="53" spans="1:5">
      <c r="A53" s="23" t="s">
        <v>128</v>
      </c>
      <c r="B53" s="24">
        <v>52</v>
      </c>
      <c r="C53" s="25">
        <v>34.615385000000003</v>
      </c>
      <c r="D53" s="25">
        <v>3.8461539999999999</v>
      </c>
      <c r="E53" s="25">
        <v>61.538462000000003</v>
      </c>
    </row>
    <row r="54" spans="1:5">
      <c r="A54" s="8" t="s">
        <v>164</v>
      </c>
      <c r="B54" s="8"/>
      <c r="C54" s="8"/>
      <c r="D54" s="8"/>
      <c r="E54" s="8"/>
    </row>
    <row r="55" spans="1:5">
      <c r="A55" s="23" t="s">
        <v>165</v>
      </c>
      <c r="B55" s="24">
        <v>209</v>
      </c>
      <c r="C55" s="25">
        <v>97.129187000000002</v>
      </c>
      <c r="D55" s="25">
        <v>2.392344</v>
      </c>
      <c r="E55" s="25">
        <v>0.47846899999999998</v>
      </c>
    </row>
    <row r="56" spans="1:5">
      <c r="A56" s="23" t="s">
        <v>166</v>
      </c>
      <c r="B56" s="24">
        <v>1043</v>
      </c>
      <c r="C56" s="25">
        <v>95.302013000000002</v>
      </c>
      <c r="D56" s="25">
        <v>2.7804410000000002</v>
      </c>
      <c r="E56" s="25">
        <v>1.917546</v>
      </c>
    </row>
    <row r="57" spans="1:5">
      <c r="A57" s="23" t="s">
        <v>167</v>
      </c>
      <c r="B57" s="24">
        <v>963</v>
      </c>
      <c r="C57" s="25">
        <v>93.873312999999996</v>
      </c>
      <c r="D57" s="25">
        <v>4.7767390000000001</v>
      </c>
      <c r="E57" s="25">
        <v>1.3499479999999999</v>
      </c>
    </row>
    <row r="58" spans="1:5">
      <c r="A58" s="23" t="s">
        <v>168</v>
      </c>
      <c r="B58" s="24">
        <v>338</v>
      </c>
      <c r="C58" s="25">
        <v>91.715975999999998</v>
      </c>
      <c r="D58" s="25">
        <v>6.2130179999999999</v>
      </c>
      <c r="E58" s="25">
        <v>2.0710060000000001</v>
      </c>
    </row>
    <row r="59" spans="1:5">
      <c r="A59" s="23" t="s">
        <v>169</v>
      </c>
      <c r="B59" s="24">
        <v>94</v>
      </c>
      <c r="C59" s="25">
        <v>88.297871999999998</v>
      </c>
      <c r="D59" s="25">
        <v>8.5106380000000001</v>
      </c>
      <c r="E59" s="25">
        <v>3.1914889999999998</v>
      </c>
    </row>
    <row r="60" spans="1:5">
      <c r="A60" s="23" t="s">
        <v>128</v>
      </c>
      <c r="B60" s="24">
        <v>30</v>
      </c>
      <c r="C60" s="25">
        <v>73.333332999999996</v>
      </c>
      <c r="D60" s="25">
        <v>16.666667</v>
      </c>
      <c r="E60" s="25">
        <v>10</v>
      </c>
    </row>
    <row r="61" spans="1:5">
      <c r="A61" s="8" t="s">
        <v>170</v>
      </c>
      <c r="B61" s="8"/>
      <c r="C61" s="8"/>
      <c r="D61" s="8"/>
      <c r="E61" s="8"/>
    </row>
    <row r="62" spans="1:5">
      <c r="A62" s="23" t="s">
        <v>171</v>
      </c>
      <c r="B62" s="24">
        <v>386</v>
      </c>
      <c r="C62" s="25">
        <v>90.932642000000001</v>
      </c>
      <c r="D62" s="25">
        <v>6.9948189999999997</v>
      </c>
      <c r="E62" s="25">
        <v>2.0725389999999999</v>
      </c>
    </row>
    <row r="63" spans="1:5">
      <c r="A63" s="23" t="s">
        <v>172</v>
      </c>
      <c r="B63" s="24">
        <v>919</v>
      </c>
      <c r="C63" s="25">
        <v>93.035909000000004</v>
      </c>
      <c r="D63" s="25">
        <v>5.114255</v>
      </c>
      <c r="E63" s="25">
        <v>1.849837</v>
      </c>
    </row>
    <row r="64" spans="1:5">
      <c r="A64" s="23" t="s">
        <v>173</v>
      </c>
      <c r="B64" s="24">
        <v>978</v>
      </c>
      <c r="C64" s="25">
        <v>95.807771000000002</v>
      </c>
      <c r="D64" s="25">
        <v>2.8629859999999998</v>
      </c>
      <c r="E64" s="25">
        <v>1.329243</v>
      </c>
    </row>
    <row r="65" spans="1:5">
      <c r="A65" s="23" t="s">
        <v>174</v>
      </c>
      <c r="B65" s="24">
        <v>347</v>
      </c>
      <c r="C65" s="25">
        <v>96.541786999999999</v>
      </c>
      <c r="D65" s="25">
        <v>2.0172910000000002</v>
      </c>
      <c r="E65" s="25">
        <v>1.440922</v>
      </c>
    </row>
    <row r="66" spans="1:5">
      <c r="A66" s="23" t="s">
        <v>128</v>
      </c>
      <c r="B66" s="24">
        <v>47</v>
      </c>
      <c r="C66" s="25">
        <v>80.851063999999994</v>
      </c>
      <c r="D66" s="25">
        <v>10.638298000000001</v>
      </c>
      <c r="E66" s="25">
        <v>8.5106380000000001</v>
      </c>
    </row>
    <row r="67" spans="1:5">
      <c r="A67" s="8" t="s">
        <v>175</v>
      </c>
      <c r="B67" s="8"/>
      <c r="C67" s="8"/>
      <c r="D67" s="8"/>
      <c r="E67" s="8"/>
    </row>
    <row r="68" spans="1:5">
      <c r="A68" s="23" t="s">
        <v>176</v>
      </c>
      <c r="B68" s="24">
        <v>425</v>
      </c>
      <c r="C68" s="25">
        <v>96</v>
      </c>
      <c r="D68" s="25">
        <v>1.8823529999999999</v>
      </c>
      <c r="E68" s="25">
        <v>2.1176469999999998</v>
      </c>
    </row>
    <row r="69" spans="1:5">
      <c r="A69" s="23" t="s">
        <v>177</v>
      </c>
      <c r="B69" s="24">
        <v>811</v>
      </c>
      <c r="C69" s="25">
        <v>95.437730999999999</v>
      </c>
      <c r="D69" s="25">
        <v>2.8360050000000001</v>
      </c>
      <c r="E69" s="25">
        <v>1.726264</v>
      </c>
    </row>
    <row r="70" spans="1:5">
      <c r="A70" s="23" t="s">
        <v>178</v>
      </c>
      <c r="B70" s="24">
        <v>207</v>
      </c>
      <c r="C70" s="25">
        <v>96.135266000000001</v>
      </c>
      <c r="D70" s="25">
        <v>2.8985509999999999</v>
      </c>
      <c r="E70" s="25">
        <v>0.96618400000000004</v>
      </c>
    </row>
    <row r="71" spans="1:5">
      <c r="A71" s="23" t="s">
        <v>179</v>
      </c>
      <c r="B71" s="24">
        <v>154</v>
      </c>
      <c r="C71" s="25">
        <v>95.454544999999996</v>
      </c>
      <c r="D71" s="25">
        <v>4.5454549999999996</v>
      </c>
      <c r="E71" s="25">
        <v>0</v>
      </c>
    </row>
    <row r="72" spans="1:5">
      <c r="A72" s="23" t="s">
        <v>180</v>
      </c>
      <c r="B72" s="24">
        <v>318</v>
      </c>
      <c r="C72" s="25">
        <v>96.855345999999997</v>
      </c>
      <c r="D72" s="25">
        <v>1.886792</v>
      </c>
      <c r="E72" s="25">
        <v>1.257862</v>
      </c>
    </row>
    <row r="73" spans="1:5">
      <c r="A73" s="23" t="s">
        <v>181</v>
      </c>
      <c r="B73" s="24">
        <v>203</v>
      </c>
      <c r="C73" s="25">
        <v>96.551723999999993</v>
      </c>
      <c r="D73" s="25">
        <v>1.477833</v>
      </c>
      <c r="E73" s="25">
        <v>1.9704429999999999</v>
      </c>
    </row>
    <row r="74" spans="1:5">
      <c r="A74" s="23" t="s">
        <v>182</v>
      </c>
      <c r="B74" s="24">
        <v>79</v>
      </c>
      <c r="C74" s="25">
        <v>92.405062999999998</v>
      </c>
      <c r="D74" s="25">
        <v>5.0632910000000004</v>
      </c>
      <c r="E74" s="25">
        <v>2.5316459999999998</v>
      </c>
    </row>
    <row r="75" spans="1:5">
      <c r="A75" s="23" t="s">
        <v>183</v>
      </c>
      <c r="B75" s="24">
        <v>68</v>
      </c>
      <c r="C75" s="25">
        <v>95.588234999999997</v>
      </c>
      <c r="D75" s="25">
        <v>2.941176</v>
      </c>
      <c r="E75" s="25">
        <v>1.470588</v>
      </c>
    </row>
    <row r="76" spans="1:5">
      <c r="A76" s="23" t="s">
        <v>184</v>
      </c>
      <c r="B76" s="24">
        <v>586</v>
      </c>
      <c r="C76" s="25">
        <v>97.098975999999993</v>
      </c>
      <c r="D76" s="25">
        <v>2.0477820000000002</v>
      </c>
      <c r="E76" s="25">
        <v>0.85324199999999994</v>
      </c>
    </row>
    <row r="77" spans="1:5">
      <c r="A77" s="23" t="s">
        <v>185</v>
      </c>
      <c r="B77" s="24">
        <v>276</v>
      </c>
      <c r="C77" s="25">
        <v>96.376812000000001</v>
      </c>
      <c r="D77" s="25">
        <v>2.1739130000000002</v>
      </c>
      <c r="E77" s="25">
        <v>1.4492750000000001</v>
      </c>
    </row>
    <row r="78" spans="1:5">
      <c r="A78" s="23" t="s">
        <v>152</v>
      </c>
      <c r="B78" s="24">
        <v>197</v>
      </c>
      <c r="C78" s="25">
        <v>91.370558000000003</v>
      </c>
      <c r="D78" s="25">
        <v>5.5837560000000002</v>
      </c>
      <c r="E78" s="25">
        <v>3.0456850000000002</v>
      </c>
    </row>
    <row r="79" spans="1:5">
      <c r="A79" s="23" t="s">
        <v>186</v>
      </c>
      <c r="B79" s="24">
        <v>944</v>
      </c>
      <c r="C79" s="25">
        <v>92.055085000000005</v>
      </c>
      <c r="D79" s="25">
        <v>6.5677969999999997</v>
      </c>
      <c r="E79" s="25">
        <v>1.377119</v>
      </c>
    </row>
    <row r="80" spans="1:5">
      <c r="A80" s="23" t="s">
        <v>128</v>
      </c>
      <c r="B80" s="24">
        <v>41</v>
      </c>
      <c r="C80" s="25">
        <v>85.365853999999999</v>
      </c>
      <c r="D80" s="25">
        <v>7.3170729999999997</v>
      </c>
      <c r="E80" s="25">
        <v>7.3170729999999997</v>
      </c>
    </row>
    <row r="81" spans="1:5">
      <c r="A81" s="8" t="s">
        <v>187</v>
      </c>
      <c r="B81" s="8"/>
      <c r="C81" s="8"/>
      <c r="D81" s="8"/>
      <c r="E81" s="8"/>
    </row>
    <row r="82" spans="1:5">
      <c r="A82" s="23" t="s">
        <v>188</v>
      </c>
      <c r="B82" s="24">
        <v>2041</v>
      </c>
      <c r="C82" s="25">
        <v>95.884370000000004</v>
      </c>
      <c r="D82" s="25">
        <v>2.7927490000000001</v>
      </c>
      <c r="E82" s="25">
        <v>1.322881</v>
      </c>
    </row>
    <row r="83" spans="1:5">
      <c r="A83" s="23" t="s">
        <v>189</v>
      </c>
      <c r="B83" s="24">
        <v>221</v>
      </c>
      <c r="C83" s="25">
        <v>93.665158000000005</v>
      </c>
      <c r="D83" s="25">
        <v>4.0723979999999997</v>
      </c>
      <c r="E83" s="25">
        <v>2.2624430000000002</v>
      </c>
    </row>
    <row r="84" spans="1:5">
      <c r="A84" s="23" t="s">
        <v>190</v>
      </c>
      <c r="B84" s="24">
        <v>64</v>
      </c>
      <c r="C84" s="25">
        <v>76.5625</v>
      </c>
      <c r="D84" s="25">
        <v>20.3125</v>
      </c>
      <c r="E84" s="25">
        <v>3.125</v>
      </c>
    </row>
    <row r="85" spans="1:5">
      <c r="A85" s="23" t="s">
        <v>191</v>
      </c>
      <c r="B85" s="24">
        <v>158</v>
      </c>
      <c r="C85" s="25">
        <v>81.645570000000006</v>
      </c>
      <c r="D85" s="25">
        <v>14.556962</v>
      </c>
      <c r="E85" s="25">
        <v>3.7974679999999998</v>
      </c>
    </row>
    <row r="86" spans="1:5">
      <c r="A86" s="23" t="s">
        <v>192</v>
      </c>
      <c r="B86" s="24">
        <v>120</v>
      </c>
      <c r="C86" s="25">
        <v>93.333332999999996</v>
      </c>
      <c r="D86" s="25">
        <v>5.8333329999999997</v>
      </c>
      <c r="E86" s="25">
        <v>0.83333299999999999</v>
      </c>
    </row>
    <row r="87" spans="1:5">
      <c r="A87" s="23" t="s">
        <v>193</v>
      </c>
      <c r="B87" s="24">
        <v>10</v>
      </c>
      <c r="C87" s="25">
        <v>90</v>
      </c>
      <c r="D87" s="25">
        <v>10</v>
      </c>
      <c r="E87" s="25">
        <v>0</v>
      </c>
    </row>
    <row r="88" spans="1:5">
      <c r="A88" s="23" t="s">
        <v>152</v>
      </c>
      <c r="B88" s="24">
        <v>39</v>
      </c>
      <c r="C88" s="25">
        <v>84.615385000000003</v>
      </c>
      <c r="D88" s="25">
        <v>10.256410000000001</v>
      </c>
      <c r="E88" s="25">
        <v>5.1282050000000003</v>
      </c>
    </row>
    <row r="89" spans="1:5">
      <c r="A89" s="23" t="s">
        <v>128</v>
      </c>
      <c r="B89" s="24">
        <v>24</v>
      </c>
      <c r="C89" s="25">
        <v>83.333332999999996</v>
      </c>
      <c r="D89" s="25">
        <v>0</v>
      </c>
      <c r="E89" s="25">
        <v>16.666667</v>
      </c>
    </row>
    <row r="90" spans="1:5">
      <c r="A90" s="8" t="s">
        <v>194</v>
      </c>
      <c r="B90" s="8"/>
      <c r="C90" s="8"/>
      <c r="D90" s="8"/>
      <c r="E90" s="8"/>
    </row>
    <row r="91" spans="1:5">
      <c r="A91" s="23" t="s">
        <v>195</v>
      </c>
      <c r="B91" s="24">
        <v>1341</v>
      </c>
      <c r="C91" s="25">
        <v>94.630871999999997</v>
      </c>
      <c r="D91" s="25">
        <v>3.728561</v>
      </c>
      <c r="E91" s="25">
        <v>1.6405670000000001</v>
      </c>
    </row>
    <row r="92" spans="1:5">
      <c r="A92" s="23" t="s">
        <v>196</v>
      </c>
      <c r="B92" s="24">
        <v>523</v>
      </c>
      <c r="C92" s="25">
        <v>95.602294000000001</v>
      </c>
      <c r="D92" s="25">
        <v>2.4856600000000002</v>
      </c>
      <c r="E92" s="25">
        <v>1.9120459999999999</v>
      </c>
    </row>
    <row r="93" spans="1:5">
      <c r="A93" s="23" t="s">
        <v>197</v>
      </c>
      <c r="B93" s="24">
        <v>116</v>
      </c>
      <c r="C93" s="25">
        <v>89.655171999999993</v>
      </c>
      <c r="D93" s="25">
        <v>6.8965519999999998</v>
      </c>
      <c r="E93" s="25">
        <v>3.4482759999999999</v>
      </c>
    </row>
    <row r="94" spans="1:5">
      <c r="A94" s="23" t="s">
        <v>198</v>
      </c>
      <c r="B94" s="24">
        <v>25</v>
      </c>
      <c r="C94" s="25">
        <v>92</v>
      </c>
      <c r="D94" s="25">
        <v>4</v>
      </c>
      <c r="E94" s="25">
        <v>4</v>
      </c>
    </row>
    <row r="95" spans="1:5">
      <c r="A95" s="23" t="s">
        <v>199</v>
      </c>
      <c r="B95" s="24">
        <v>68</v>
      </c>
      <c r="C95" s="25">
        <v>89.705882000000003</v>
      </c>
      <c r="D95" s="25">
        <v>8.8235290000000006</v>
      </c>
      <c r="E95" s="25">
        <v>1.470588</v>
      </c>
    </row>
    <row r="96" spans="1:5">
      <c r="A96" s="23" t="s">
        <v>200</v>
      </c>
      <c r="B96" s="24">
        <v>1248</v>
      </c>
      <c r="C96" s="25">
        <v>95.673077000000006</v>
      </c>
      <c r="D96" s="25">
        <v>2.964744</v>
      </c>
      <c r="E96" s="25">
        <v>1.362179</v>
      </c>
    </row>
    <row r="97" spans="1:5">
      <c r="A97" s="23" t="s">
        <v>201</v>
      </c>
      <c r="B97" s="24">
        <v>725</v>
      </c>
      <c r="C97" s="25">
        <v>94.482759000000001</v>
      </c>
      <c r="D97" s="25">
        <v>4.2758620000000001</v>
      </c>
      <c r="E97" s="25">
        <v>1.241379</v>
      </c>
    </row>
    <row r="98" spans="1:5">
      <c r="A98" s="23" t="s">
        <v>202</v>
      </c>
      <c r="B98" s="24">
        <v>550</v>
      </c>
      <c r="C98" s="25">
        <v>92.545455000000004</v>
      </c>
      <c r="D98" s="25">
        <v>5.2727269999999997</v>
      </c>
      <c r="E98" s="25">
        <v>2.1818179999999998</v>
      </c>
    </row>
    <row r="99" spans="1:5">
      <c r="A99" s="23" t="s">
        <v>203</v>
      </c>
      <c r="B99" s="24">
        <v>563</v>
      </c>
      <c r="C99" s="25">
        <v>93.072823999999997</v>
      </c>
      <c r="D99" s="25">
        <v>5.1509770000000001</v>
      </c>
      <c r="E99" s="25">
        <v>1.7761990000000001</v>
      </c>
    </row>
    <row r="100" spans="1:5">
      <c r="A100" s="23" t="s">
        <v>204</v>
      </c>
      <c r="B100" s="24">
        <v>319</v>
      </c>
      <c r="C100" s="25">
        <v>91.222571000000002</v>
      </c>
      <c r="D100" s="25">
        <v>5.0156739999999997</v>
      </c>
      <c r="E100" s="25">
        <v>3.761755</v>
      </c>
    </row>
    <row r="101" spans="1:5">
      <c r="A101" s="23" t="s">
        <v>205</v>
      </c>
      <c r="B101" s="24">
        <v>6</v>
      </c>
      <c r="C101" s="25">
        <v>100</v>
      </c>
      <c r="D101" s="25">
        <v>0</v>
      </c>
      <c r="E101" s="25">
        <v>0</v>
      </c>
    </row>
    <row r="102" spans="1:5">
      <c r="A102" s="23" t="s">
        <v>206</v>
      </c>
      <c r="B102" s="24">
        <v>42</v>
      </c>
      <c r="C102" s="25">
        <v>95.238095000000001</v>
      </c>
      <c r="D102" s="25">
        <v>0</v>
      </c>
      <c r="E102" s="25">
        <v>4.7619049999999996</v>
      </c>
    </row>
    <row r="103" spans="1:5">
      <c r="A103" s="23" t="s">
        <v>152</v>
      </c>
      <c r="B103" s="24">
        <v>39</v>
      </c>
      <c r="C103" s="25">
        <v>87.179486999999995</v>
      </c>
      <c r="D103" s="25">
        <v>7.6923079999999997</v>
      </c>
      <c r="E103" s="25">
        <v>5.1282050000000003</v>
      </c>
    </row>
    <row r="104" spans="1:5">
      <c r="A104" s="23" t="s">
        <v>128</v>
      </c>
      <c r="B104" s="24">
        <v>193</v>
      </c>
      <c r="C104" s="25">
        <v>91.19171</v>
      </c>
      <c r="D104" s="25">
        <v>6.2176169999999997</v>
      </c>
      <c r="E104" s="25">
        <v>2.5906739999999999</v>
      </c>
    </row>
    <row r="105" spans="1:5">
      <c r="A105" s="8" t="s">
        <v>207</v>
      </c>
      <c r="B105" s="8"/>
      <c r="C105" s="8"/>
      <c r="D105" s="8"/>
      <c r="E105" s="8"/>
    </row>
    <row r="106" spans="1:5">
      <c r="A106" s="23" t="s">
        <v>208</v>
      </c>
      <c r="B106" s="24">
        <v>1480</v>
      </c>
      <c r="C106" s="25">
        <v>94.932432000000006</v>
      </c>
      <c r="D106" s="25">
        <v>3.7162160000000002</v>
      </c>
      <c r="E106" s="25">
        <v>1.351351</v>
      </c>
    </row>
    <row r="107" spans="1:5">
      <c r="A107" s="23" t="s">
        <v>209</v>
      </c>
      <c r="B107" s="24">
        <v>1280</v>
      </c>
      <c r="C107" s="25">
        <v>94.6875</v>
      </c>
      <c r="D107" s="25">
        <v>3.59375</v>
      </c>
      <c r="E107" s="25">
        <v>1.71875</v>
      </c>
    </row>
    <row r="108" spans="1:5">
      <c r="A108" s="23" t="s">
        <v>210</v>
      </c>
      <c r="B108" s="24">
        <v>1167</v>
      </c>
      <c r="C108" s="25">
        <v>93.744643999999994</v>
      </c>
      <c r="D108" s="25">
        <v>4.5415599999999996</v>
      </c>
      <c r="E108" s="25">
        <v>1.7137960000000001</v>
      </c>
    </row>
    <row r="109" spans="1:5">
      <c r="A109" s="23" t="s">
        <v>211</v>
      </c>
      <c r="B109" s="24">
        <v>715</v>
      </c>
      <c r="C109" s="25">
        <v>94.265733999999995</v>
      </c>
      <c r="D109" s="25">
        <v>3.9160840000000001</v>
      </c>
      <c r="E109" s="25">
        <v>1.818182</v>
      </c>
    </row>
    <row r="110" spans="1:5">
      <c r="A110" s="23" t="s">
        <v>212</v>
      </c>
      <c r="B110" s="24">
        <v>387</v>
      </c>
      <c r="C110" s="25">
        <v>90.956072000000006</v>
      </c>
      <c r="D110" s="25">
        <v>7.751938</v>
      </c>
      <c r="E110" s="25">
        <v>1.29199</v>
      </c>
    </row>
    <row r="111" spans="1:5">
      <c r="A111" s="23" t="s">
        <v>213</v>
      </c>
      <c r="B111" s="24">
        <v>404</v>
      </c>
      <c r="C111" s="25">
        <v>86.138614000000004</v>
      </c>
      <c r="D111" s="25">
        <v>10.396039999999999</v>
      </c>
      <c r="E111" s="25">
        <v>3.465347</v>
      </c>
    </row>
    <row r="112" spans="1:5">
      <c r="A112" s="23" t="s">
        <v>214</v>
      </c>
      <c r="B112" s="24">
        <v>595</v>
      </c>
      <c r="C112" s="25">
        <v>94.285713999999999</v>
      </c>
      <c r="D112" s="25">
        <v>4.0336129999999999</v>
      </c>
      <c r="E112" s="25">
        <v>1.6806719999999999</v>
      </c>
    </row>
    <row r="113" spans="1:5">
      <c r="A113" s="23" t="s">
        <v>215</v>
      </c>
      <c r="B113" s="24">
        <v>215</v>
      </c>
      <c r="C113" s="25">
        <v>92.093023000000002</v>
      </c>
      <c r="D113" s="25">
        <v>5.1162789999999996</v>
      </c>
      <c r="E113" s="25">
        <v>2.7906979999999999</v>
      </c>
    </row>
    <row r="114" spans="1:5">
      <c r="A114" s="23" t="s">
        <v>216</v>
      </c>
      <c r="B114" s="24">
        <v>248</v>
      </c>
      <c r="C114" s="25">
        <v>91.935484000000002</v>
      </c>
      <c r="D114" s="25">
        <v>6.048387</v>
      </c>
      <c r="E114" s="25">
        <v>2.0161289999999998</v>
      </c>
    </row>
    <row r="115" spans="1:5">
      <c r="A115" s="23" t="s">
        <v>217</v>
      </c>
      <c r="B115" s="24">
        <v>255</v>
      </c>
      <c r="C115" s="25">
        <v>94.901961</v>
      </c>
      <c r="D115" s="25">
        <v>3.5294120000000002</v>
      </c>
      <c r="E115" s="25">
        <v>1.568627</v>
      </c>
    </row>
    <row r="116" spans="1:5">
      <c r="A116" s="23" t="s">
        <v>218</v>
      </c>
      <c r="B116" s="24">
        <v>291</v>
      </c>
      <c r="C116" s="25">
        <v>93.814432999999994</v>
      </c>
      <c r="D116" s="25">
        <v>3.436426</v>
      </c>
      <c r="E116" s="25">
        <v>2.7491409999999998</v>
      </c>
    </row>
    <row r="117" spans="1:5">
      <c r="A117" s="23" t="s">
        <v>219</v>
      </c>
      <c r="B117" s="24">
        <v>338</v>
      </c>
      <c r="C117" s="25">
        <v>95.562129999999996</v>
      </c>
      <c r="D117" s="25">
        <v>3.2544379999999999</v>
      </c>
      <c r="E117" s="25">
        <v>1.183432</v>
      </c>
    </row>
    <row r="118" spans="1:5">
      <c r="A118" s="23" t="s">
        <v>220</v>
      </c>
      <c r="B118" s="24">
        <v>812</v>
      </c>
      <c r="C118" s="25">
        <v>94.827585999999997</v>
      </c>
      <c r="D118" s="25">
        <v>3.8177340000000002</v>
      </c>
      <c r="E118" s="25">
        <v>1.3546800000000001</v>
      </c>
    </row>
    <row r="119" spans="1:5">
      <c r="A119" s="23" t="s">
        <v>221</v>
      </c>
      <c r="B119" s="24">
        <v>816</v>
      </c>
      <c r="C119" s="25">
        <v>95.220588000000006</v>
      </c>
      <c r="D119" s="25">
        <v>3.0637249999999998</v>
      </c>
      <c r="E119" s="25">
        <v>1.715686</v>
      </c>
    </row>
    <row r="120" spans="1:5">
      <c r="A120" s="23" t="s">
        <v>152</v>
      </c>
      <c r="B120" s="24">
        <v>69</v>
      </c>
      <c r="C120" s="25">
        <v>94.202899000000002</v>
      </c>
      <c r="D120" s="25">
        <v>4.3478260000000004</v>
      </c>
      <c r="E120" s="25">
        <v>1.4492750000000001</v>
      </c>
    </row>
    <row r="121" spans="1:5">
      <c r="A121" s="23" t="s">
        <v>222</v>
      </c>
      <c r="B121" s="24">
        <v>246</v>
      </c>
      <c r="C121" s="25">
        <v>93.495935000000003</v>
      </c>
      <c r="D121" s="25">
        <v>5.6910569999999998</v>
      </c>
      <c r="E121" s="25">
        <v>0.81300799999999995</v>
      </c>
    </row>
    <row r="122" spans="1:5">
      <c r="A122" s="26" t="s">
        <v>128</v>
      </c>
      <c r="B122" s="27">
        <v>47</v>
      </c>
      <c r="C122" s="29">
        <v>89.361701999999994</v>
      </c>
      <c r="D122" s="29">
        <v>4.2553190000000001</v>
      </c>
      <c r="E122" s="29">
        <v>6.3829789999999997</v>
      </c>
    </row>
  </sheetData>
  <phoneticPr fontId="2"/>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5DD49-EB8A-459A-B539-25830463A3AB}">
  <sheetPr codeName="Sheet74"/>
  <dimension ref="A1:N122"/>
  <sheetViews>
    <sheetView workbookViewId="0"/>
  </sheetViews>
  <sheetFormatPr defaultRowHeight="12"/>
  <cols>
    <col min="1" max="1" width="52" style="13" bestFit="1" customWidth="1"/>
    <col min="2" max="256" width="7.625" style="13" customWidth="1"/>
    <col min="257" max="16384" width="9" style="13"/>
  </cols>
  <sheetData>
    <row r="1" spans="1:14">
      <c r="A1" s="12" t="s">
        <v>114</v>
      </c>
      <c r="B1" s="6"/>
    </row>
    <row r="2" spans="1:14">
      <c r="A2" s="18" t="str">
        <f xml:space="preserve"> HYPERLINK("#'目次'!B29","[23]")</f>
        <v>[23]</v>
      </c>
      <c r="B2" s="28" t="s">
        <v>565</v>
      </c>
    </row>
    <row r="3" spans="1:14">
      <c r="A3" s="6" t="s">
        <v>114</v>
      </c>
      <c r="B3" s="7" t="s">
        <v>336</v>
      </c>
    </row>
    <row r="4" spans="1:14">
      <c r="A4" s="6" t="s">
        <v>114</v>
      </c>
      <c r="B4" s="7" t="s">
        <v>337</v>
      </c>
    </row>
    <row r="5" spans="1:14" s="21" customFormat="1" ht="60">
      <c r="A5" s="19" t="s">
        <v>114</v>
      </c>
      <c r="B5" s="20" t="s">
        <v>118</v>
      </c>
      <c r="C5" s="20" t="s">
        <v>154</v>
      </c>
      <c r="D5" s="20" t="s">
        <v>155</v>
      </c>
      <c r="E5" s="20" t="s">
        <v>156</v>
      </c>
      <c r="F5" s="20" t="s">
        <v>157</v>
      </c>
      <c r="G5" s="20" t="s">
        <v>158</v>
      </c>
      <c r="H5" s="20" t="s">
        <v>159</v>
      </c>
      <c r="I5" s="20" t="s">
        <v>160</v>
      </c>
      <c r="J5" s="20" t="s">
        <v>161</v>
      </c>
      <c r="K5" s="20" t="s">
        <v>162</v>
      </c>
      <c r="L5" s="20" t="s">
        <v>152</v>
      </c>
      <c r="M5" s="20" t="s">
        <v>163</v>
      </c>
      <c r="N5" s="20" t="s">
        <v>128</v>
      </c>
    </row>
    <row r="6" spans="1:14">
      <c r="A6" s="22" t="s">
        <v>121</v>
      </c>
      <c r="B6" s="9">
        <v>2677</v>
      </c>
      <c r="C6" s="14">
        <v>50.205454000000003</v>
      </c>
      <c r="D6" s="14">
        <v>41.352260000000001</v>
      </c>
      <c r="E6" s="14">
        <v>37.57938</v>
      </c>
      <c r="F6" s="14">
        <v>20.209188999999999</v>
      </c>
      <c r="G6" s="14">
        <v>56.406424999999999</v>
      </c>
      <c r="H6" s="14">
        <v>37.766156000000002</v>
      </c>
      <c r="I6" s="14">
        <v>46.096376999999997</v>
      </c>
      <c r="J6" s="14">
        <v>16.548375</v>
      </c>
      <c r="K6" s="14">
        <v>46.208441999999998</v>
      </c>
      <c r="L6" s="14">
        <v>3.0257749999999999</v>
      </c>
      <c r="M6" s="14">
        <v>2.502802</v>
      </c>
      <c r="N6" s="14">
        <v>1.9424729999999999</v>
      </c>
    </row>
    <row r="7" spans="1:14">
      <c r="A7" s="8" t="s">
        <v>122</v>
      </c>
      <c r="B7" s="8"/>
      <c r="C7" s="8"/>
      <c r="D7" s="8"/>
      <c r="E7" s="8"/>
      <c r="F7" s="8"/>
      <c r="G7" s="8"/>
      <c r="H7" s="8"/>
      <c r="I7" s="8"/>
      <c r="J7" s="8"/>
      <c r="K7" s="8"/>
      <c r="L7" s="8"/>
      <c r="M7" s="8"/>
      <c r="N7" s="8"/>
    </row>
    <row r="8" spans="1:14">
      <c r="A8" s="23" t="s">
        <v>123</v>
      </c>
      <c r="B8" s="24">
        <v>380</v>
      </c>
      <c r="C8" s="25">
        <v>56.842104999999997</v>
      </c>
      <c r="D8" s="25">
        <v>40.789473999999998</v>
      </c>
      <c r="E8" s="25">
        <v>30.789473999999998</v>
      </c>
      <c r="F8" s="25">
        <v>14.473684</v>
      </c>
      <c r="G8" s="25">
        <v>49.473683999999999</v>
      </c>
      <c r="H8" s="25">
        <v>45.526316000000001</v>
      </c>
      <c r="I8" s="25">
        <v>43.421053000000001</v>
      </c>
      <c r="J8" s="25">
        <v>20.263158000000001</v>
      </c>
      <c r="K8" s="25">
        <v>51.052632000000003</v>
      </c>
      <c r="L8" s="25">
        <v>3.4210530000000001</v>
      </c>
      <c r="M8" s="25">
        <v>3.947368</v>
      </c>
      <c r="N8" s="25">
        <v>0</v>
      </c>
    </row>
    <row r="9" spans="1:14">
      <c r="A9" s="23" t="s">
        <v>124</v>
      </c>
      <c r="B9" s="24">
        <v>489</v>
      </c>
      <c r="C9" s="25">
        <v>55.010224999999998</v>
      </c>
      <c r="D9" s="25">
        <v>39.672801999999997</v>
      </c>
      <c r="E9" s="25">
        <v>35.787320999999999</v>
      </c>
      <c r="F9" s="25">
        <v>20.040900000000001</v>
      </c>
      <c r="G9" s="25">
        <v>57.259714000000002</v>
      </c>
      <c r="H9" s="25">
        <v>39.468302999999999</v>
      </c>
      <c r="I9" s="25">
        <v>52.351737999999997</v>
      </c>
      <c r="J9" s="25">
        <v>19.222904</v>
      </c>
      <c r="K9" s="25">
        <v>53.169733999999998</v>
      </c>
      <c r="L9" s="25">
        <v>2.4539879999999998</v>
      </c>
      <c r="M9" s="25">
        <v>2.0449899999999999</v>
      </c>
      <c r="N9" s="25">
        <v>0.20449899999999999</v>
      </c>
    </row>
    <row r="10" spans="1:14">
      <c r="A10" s="23" t="s">
        <v>125</v>
      </c>
      <c r="B10" s="24">
        <v>1114</v>
      </c>
      <c r="C10" s="25">
        <v>51.615799000000003</v>
      </c>
      <c r="D10" s="25">
        <v>41.561939000000002</v>
      </c>
      <c r="E10" s="25">
        <v>35.188510000000001</v>
      </c>
      <c r="F10" s="25">
        <v>19.569120000000002</v>
      </c>
      <c r="G10" s="25">
        <v>57.450628000000002</v>
      </c>
      <c r="H10" s="25">
        <v>36.445242</v>
      </c>
      <c r="I10" s="25">
        <v>45.870736000000001</v>
      </c>
      <c r="J10" s="25">
        <v>15.439856000000001</v>
      </c>
      <c r="K10" s="25">
        <v>48.743268</v>
      </c>
      <c r="L10" s="25">
        <v>2.8725309999999999</v>
      </c>
      <c r="M10" s="25">
        <v>2.6032320000000002</v>
      </c>
      <c r="N10" s="25">
        <v>1.1669659999999999</v>
      </c>
    </row>
    <row r="11" spans="1:14">
      <c r="A11" s="23" t="s">
        <v>126</v>
      </c>
      <c r="B11" s="24">
        <v>521</v>
      </c>
      <c r="C11" s="25">
        <v>44.145873000000002</v>
      </c>
      <c r="D11" s="25">
        <v>44.337812</v>
      </c>
      <c r="E11" s="25">
        <v>47.792706000000003</v>
      </c>
      <c r="F11" s="25">
        <v>23.992322000000001</v>
      </c>
      <c r="G11" s="25">
        <v>60.652591000000001</v>
      </c>
      <c r="H11" s="25">
        <v>35.508637</v>
      </c>
      <c r="I11" s="25">
        <v>46.833013000000001</v>
      </c>
      <c r="J11" s="25">
        <v>15.738963999999999</v>
      </c>
      <c r="K11" s="25">
        <v>37.044145999999998</v>
      </c>
      <c r="L11" s="25">
        <v>3.646833</v>
      </c>
      <c r="M11" s="25">
        <v>1.727447</v>
      </c>
      <c r="N11" s="25">
        <v>1.1516310000000001</v>
      </c>
    </row>
    <row r="12" spans="1:14">
      <c r="A12" s="23" t="s">
        <v>127</v>
      </c>
      <c r="B12" s="24">
        <v>129</v>
      </c>
      <c r="C12" s="25">
        <v>35.658915</v>
      </c>
      <c r="D12" s="25">
        <v>44.186047000000002</v>
      </c>
      <c r="E12" s="25">
        <v>50.387597</v>
      </c>
      <c r="F12" s="25">
        <v>30.232558000000001</v>
      </c>
      <c r="G12" s="25">
        <v>58.139535000000002</v>
      </c>
      <c r="H12" s="25">
        <v>36.434108999999999</v>
      </c>
      <c r="I12" s="25">
        <v>37.984496</v>
      </c>
      <c r="J12" s="25">
        <v>11.627907</v>
      </c>
      <c r="K12" s="25">
        <v>31.782945999999999</v>
      </c>
      <c r="L12" s="25">
        <v>3.875969</v>
      </c>
      <c r="M12" s="25">
        <v>3.1007750000000001</v>
      </c>
      <c r="N12" s="25">
        <v>3.1007750000000001</v>
      </c>
    </row>
    <row r="13" spans="1:14">
      <c r="A13" s="23" t="s">
        <v>128</v>
      </c>
      <c r="B13" s="24">
        <v>44</v>
      </c>
      <c r="C13" s="25">
        <v>18.181818</v>
      </c>
      <c r="D13" s="25">
        <v>15.909091</v>
      </c>
      <c r="E13" s="25">
        <v>18.181818</v>
      </c>
      <c r="F13" s="25">
        <v>13.636364</v>
      </c>
      <c r="G13" s="25">
        <v>25</v>
      </c>
      <c r="H13" s="25">
        <v>15.909091</v>
      </c>
      <c r="I13" s="25">
        <v>20.454545</v>
      </c>
      <c r="J13" s="25">
        <v>6.8181820000000002</v>
      </c>
      <c r="K13" s="25">
        <v>13.636364</v>
      </c>
      <c r="L13" s="25">
        <v>0</v>
      </c>
      <c r="M13" s="25">
        <v>0</v>
      </c>
      <c r="N13" s="25">
        <v>63.636364</v>
      </c>
    </row>
    <row r="14" spans="1:14">
      <c r="A14" s="8" t="s">
        <v>129</v>
      </c>
      <c r="B14" s="8"/>
      <c r="C14" s="8"/>
      <c r="D14" s="8"/>
      <c r="E14" s="8"/>
      <c r="F14" s="8"/>
      <c r="G14" s="8"/>
      <c r="H14" s="8"/>
      <c r="I14" s="8"/>
      <c r="J14" s="8"/>
      <c r="K14" s="8"/>
      <c r="L14" s="8"/>
      <c r="M14" s="8"/>
      <c r="N14" s="8"/>
    </row>
    <row r="15" spans="1:14">
      <c r="A15" s="23" t="s">
        <v>130</v>
      </c>
      <c r="B15" s="24">
        <v>799</v>
      </c>
      <c r="C15" s="25">
        <v>62.453066</v>
      </c>
      <c r="D15" s="25">
        <v>45.181477000000001</v>
      </c>
      <c r="E15" s="25">
        <v>32.165207000000002</v>
      </c>
      <c r="F15" s="25">
        <v>18.272841</v>
      </c>
      <c r="G15" s="25">
        <v>59.073841999999999</v>
      </c>
      <c r="H15" s="25">
        <v>39.549436999999998</v>
      </c>
      <c r="I15" s="25">
        <v>51.814768000000001</v>
      </c>
      <c r="J15" s="25">
        <v>19.399249000000001</v>
      </c>
      <c r="K15" s="25">
        <v>57.947434000000001</v>
      </c>
      <c r="L15" s="25">
        <v>2.8785980000000002</v>
      </c>
      <c r="M15" s="25">
        <v>2.2528160000000002</v>
      </c>
      <c r="N15" s="25">
        <v>0.25031300000000001</v>
      </c>
    </row>
    <row r="16" spans="1:14">
      <c r="A16" s="23" t="s">
        <v>131</v>
      </c>
      <c r="B16" s="24">
        <v>1245</v>
      </c>
      <c r="C16" s="25">
        <v>51.646585999999999</v>
      </c>
      <c r="D16" s="25">
        <v>42.088352999999998</v>
      </c>
      <c r="E16" s="25">
        <v>37.028112</v>
      </c>
      <c r="F16" s="25">
        <v>20.562249000000001</v>
      </c>
      <c r="G16" s="25">
        <v>58.955823000000002</v>
      </c>
      <c r="H16" s="25">
        <v>38.072288999999998</v>
      </c>
      <c r="I16" s="25">
        <v>46.104418000000003</v>
      </c>
      <c r="J16" s="25">
        <v>17.911646999999999</v>
      </c>
      <c r="K16" s="25">
        <v>46.746988000000002</v>
      </c>
      <c r="L16" s="25">
        <v>2.3293170000000001</v>
      </c>
      <c r="M16" s="25">
        <v>2.0883530000000001</v>
      </c>
      <c r="N16" s="25">
        <v>1.0441769999999999</v>
      </c>
    </row>
    <row r="17" spans="1:14">
      <c r="A17" s="23" t="s">
        <v>132</v>
      </c>
      <c r="B17" s="24">
        <v>504</v>
      </c>
      <c r="C17" s="25">
        <v>34.523809999999997</v>
      </c>
      <c r="D17" s="25">
        <v>36.111111000000001</v>
      </c>
      <c r="E17" s="25">
        <v>46.825397000000002</v>
      </c>
      <c r="F17" s="25">
        <v>22.817460000000001</v>
      </c>
      <c r="G17" s="25">
        <v>49.603175</v>
      </c>
      <c r="H17" s="25">
        <v>36.507936999999998</v>
      </c>
      <c r="I17" s="25">
        <v>41.468254000000002</v>
      </c>
      <c r="J17" s="25">
        <v>11.309524</v>
      </c>
      <c r="K17" s="25">
        <v>32.341270000000002</v>
      </c>
      <c r="L17" s="25">
        <v>4.1666670000000003</v>
      </c>
      <c r="M17" s="25">
        <v>3.5714290000000002</v>
      </c>
      <c r="N17" s="25">
        <v>1.1904760000000001</v>
      </c>
    </row>
    <row r="18" spans="1:14">
      <c r="A18" s="23" t="s">
        <v>133</v>
      </c>
      <c r="B18" s="24">
        <v>82</v>
      </c>
      <c r="C18" s="25">
        <v>25.609756000000001</v>
      </c>
      <c r="D18" s="25">
        <v>40.243901999999999</v>
      </c>
      <c r="E18" s="25">
        <v>57.317073000000001</v>
      </c>
      <c r="F18" s="25">
        <v>25.609756000000001</v>
      </c>
      <c r="G18" s="25">
        <v>58.536585000000002</v>
      </c>
      <c r="H18" s="25">
        <v>39.024389999999997</v>
      </c>
      <c r="I18" s="25">
        <v>37.804878000000002</v>
      </c>
      <c r="J18" s="25">
        <v>7.3170729999999997</v>
      </c>
      <c r="K18" s="25">
        <v>30.487805000000002</v>
      </c>
      <c r="L18" s="25">
        <v>6.0975609999999998</v>
      </c>
      <c r="M18" s="25">
        <v>3.6585369999999999</v>
      </c>
      <c r="N18" s="25">
        <v>2.4390239999999999</v>
      </c>
    </row>
    <row r="19" spans="1:14">
      <c r="A19" s="23" t="s">
        <v>128</v>
      </c>
      <c r="B19" s="24">
        <v>47</v>
      </c>
      <c r="C19" s="25">
        <v>14.893617000000001</v>
      </c>
      <c r="D19" s="25">
        <v>14.893617000000001</v>
      </c>
      <c r="E19" s="25">
        <v>10.638298000000001</v>
      </c>
      <c r="F19" s="25">
        <v>6.3829789999999997</v>
      </c>
      <c r="G19" s="25">
        <v>12.765957</v>
      </c>
      <c r="H19" s="25">
        <v>10.638298000000001</v>
      </c>
      <c r="I19" s="25">
        <v>12.765957</v>
      </c>
      <c r="J19" s="25">
        <v>4.2553190000000001</v>
      </c>
      <c r="K19" s="25">
        <v>8.5106380000000001</v>
      </c>
      <c r="L19" s="25">
        <v>6.3829789999999997</v>
      </c>
      <c r="M19" s="25">
        <v>4.2553190000000001</v>
      </c>
      <c r="N19" s="25">
        <v>61.702128000000002</v>
      </c>
    </row>
    <row r="20" spans="1:14">
      <c r="A20" s="8" t="s">
        <v>134</v>
      </c>
      <c r="B20" s="8"/>
      <c r="C20" s="8"/>
      <c r="D20" s="8"/>
      <c r="E20" s="8"/>
      <c r="F20" s="8"/>
      <c r="G20" s="8"/>
      <c r="H20" s="8"/>
      <c r="I20" s="8"/>
      <c r="J20" s="8"/>
      <c r="K20" s="8"/>
      <c r="L20" s="8"/>
      <c r="M20" s="8"/>
      <c r="N20" s="8"/>
    </row>
    <row r="21" spans="1:14">
      <c r="A21" s="23" t="s">
        <v>135</v>
      </c>
      <c r="B21" s="24">
        <v>128</v>
      </c>
      <c r="C21" s="25">
        <v>25.78125</v>
      </c>
      <c r="D21" s="25">
        <v>34.375</v>
      </c>
      <c r="E21" s="25">
        <v>51.5625</v>
      </c>
      <c r="F21" s="25">
        <v>15.625</v>
      </c>
      <c r="G21" s="25">
        <v>47.65625</v>
      </c>
      <c r="H21" s="25">
        <v>37.5</v>
      </c>
      <c r="I21" s="25">
        <v>36.71875</v>
      </c>
      <c r="J21" s="25">
        <v>10.15625</v>
      </c>
      <c r="K21" s="25">
        <v>28.125</v>
      </c>
      <c r="L21" s="25">
        <v>9.375</v>
      </c>
      <c r="M21" s="25">
        <v>4.6875</v>
      </c>
      <c r="N21" s="25">
        <v>0.78125</v>
      </c>
    </row>
    <row r="22" spans="1:14">
      <c r="A22" s="23" t="s">
        <v>136</v>
      </c>
      <c r="B22" s="24">
        <v>138</v>
      </c>
      <c r="C22" s="25">
        <v>42.028986000000003</v>
      </c>
      <c r="D22" s="25">
        <v>30.434782999999999</v>
      </c>
      <c r="E22" s="25">
        <v>37.681159000000001</v>
      </c>
      <c r="F22" s="25">
        <v>13.043478</v>
      </c>
      <c r="G22" s="25">
        <v>44.927536000000003</v>
      </c>
      <c r="H22" s="25">
        <v>35.507246000000002</v>
      </c>
      <c r="I22" s="25">
        <v>39.130434999999999</v>
      </c>
      <c r="J22" s="25">
        <v>14.492754</v>
      </c>
      <c r="K22" s="25">
        <v>42.753622999999997</v>
      </c>
      <c r="L22" s="25">
        <v>5.7971009999999996</v>
      </c>
      <c r="M22" s="25">
        <v>4.3478260000000004</v>
      </c>
      <c r="N22" s="25">
        <v>0.724638</v>
      </c>
    </row>
    <row r="23" spans="1:14">
      <c r="A23" s="23" t="s">
        <v>137</v>
      </c>
      <c r="B23" s="24">
        <v>119</v>
      </c>
      <c r="C23" s="25">
        <v>36.974789999999999</v>
      </c>
      <c r="D23" s="25">
        <v>27.731092</v>
      </c>
      <c r="E23" s="25">
        <v>44.537815000000002</v>
      </c>
      <c r="F23" s="25">
        <v>12.605041999999999</v>
      </c>
      <c r="G23" s="25">
        <v>40.336134000000001</v>
      </c>
      <c r="H23" s="25">
        <v>43.697479000000001</v>
      </c>
      <c r="I23" s="25">
        <v>35.294117999999997</v>
      </c>
      <c r="J23" s="25">
        <v>14.285714</v>
      </c>
      <c r="K23" s="25">
        <v>42.016807</v>
      </c>
      <c r="L23" s="25">
        <v>0.84033599999999997</v>
      </c>
      <c r="M23" s="25">
        <v>4.2016809999999998</v>
      </c>
      <c r="N23" s="25">
        <v>0.84033599999999997</v>
      </c>
    </row>
    <row r="24" spans="1:14">
      <c r="A24" s="23" t="s">
        <v>138</v>
      </c>
      <c r="B24" s="24">
        <v>142</v>
      </c>
      <c r="C24" s="25">
        <v>35.915492999999998</v>
      </c>
      <c r="D24" s="25">
        <v>33.802816999999997</v>
      </c>
      <c r="E24" s="25">
        <v>41.549295999999998</v>
      </c>
      <c r="F24" s="25">
        <v>15.492958</v>
      </c>
      <c r="G24" s="25">
        <v>50</v>
      </c>
      <c r="H24" s="25">
        <v>36.619717999999999</v>
      </c>
      <c r="I24" s="25">
        <v>42.253520999999999</v>
      </c>
      <c r="J24" s="25">
        <v>11.971831</v>
      </c>
      <c r="K24" s="25">
        <v>45.774647999999999</v>
      </c>
      <c r="L24" s="25">
        <v>4.225352</v>
      </c>
      <c r="M24" s="25">
        <v>1.4084509999999999</v>
      </c>
      <c r="N24" s="25">
        <v>1.4084509999999999</v>
      </c>
    </row>
    <row r="25" spans="1:14">
      <c r="A25" s="23" t="s">
        <v>139</v>
      </c>
      <c r="B25" s="24">
        <v>170</v>
      </c>
      <c r="C25" s="25">
        <v>42.352941000000001</v>
      </c>
      <c r="D25" s="25">
        <v>31.176470999999999</v>
      </c>
      <c r="E25" s="25">
        <v>27.647058999999999</v>
      </c>
      <c r="F25" s="25">
        <v>20.588235000000001</v>
      </c>
      <c r="G25" s="25">
        <v>52.941175999999999</v>
      </c>
      <c r="H25" s="25">
        <v>38.235294000000003</v>
      </c>
      <c r="I25" s="25">
        <v>48.823529000000001</v>
      </c>
      <c r="J25" s="25">
        <v>11.764706</v>
      </c>
      <c r="K25" s="25">
        <v>43.529412000000001</v>
      </c>
      <c r="L25" s="25">
        <v>3.5294120000000002</v>
      </c>
      <c r="M25" s="25">
        <v>1.176471</v>
      </c>
      <c r="N25" s="25">
        <v>1.176471</v>
      </c>
    </row>
    <row r="26" spans="1:14">
      <c r="A26" s="23" t="s">
        <v>140</v>
      </c>
      <c r="B26" s="24">
        <v>192</v>
      </c>
      <c r="C26" s="25">
        <v>45.3125</v>
      </c>
      <c r="D26" s="25">
        <v>32.8125</v>
      </c>
      <c r="E26" s="25">
        <v>34.895833000000003</v>
      </c>
      <c r="F26" s="25">
        <v>25</v>
      </c>
      <c r="G26" s="25">
        <v>54.166666999999997</v>
      </c>
      <c r="H26" s="25">
        <v>39.583333000000003</v>
      </c>
      <c r="I26" s="25">
        <v>48.4375</v>
      </c>
      <c r="J26" s="25">
        <v>13.020833</v>
      </c>
      <c r="K26" s="25">
        <v>48.958333000000003</v>
      </c>
      <c r="L26" s="25">
        <v>2.6041669999999999</v>
      </c>
      <c r="M26" s="25">
        <v>2.0833330000000001</v>
      </c>
      <c r="N26" s="25">
        <v>1.0416669999999999</v>
      </c>
    </row>
    <row r="27" spans="1:14">
      <c r="A27" s="23" t="s">
        <v>141</v>
      </c>
      <c r="B27" s="24">
        <v>1405</v>
      </c>
      <c r="C27" s="25">
        <v>55.729537000000001</v>
      </c>
      <c r="D27" s="25">
        <v>46.405693999999997</v>
      </c>
      <c r="E27" s="25">
        <v>37.224198999999999</v>
      </c>
      <c r="F27" s="25">
        <v>21.494662000000002</v>
      </c>
      <c r="G27" s="25">
        <v>61.921708000000002</v>
      </c>
      <c r="H27" s="25">
        <v>37.651246</v>
      </c>
      <c r="I27" s="25">
        <v>49.039146000000002</v>
      </c>
      <c r="J27" s="25">
        <v>18.362988999999999</v>
      </c>
      <c r="K27" s="25">
        <v>49.893237999999997</v>
      </c>
      <c r="L27" s="25">
        <v>2.6334520000000001</v>
      </c>
      <c r="M27" s="25">
        <v>2.348754</v>
      </c>
      <c r="N27" s="25">
        <v>0.64056900000000006</v>
      </c>
    </row>
    <row r="28" spans="1:14">
      <c r="A28" s="23" t="s">
        <v>142</v>
      </c>
      <c r="B28" s="24">
        <v>343</v>
      </c>
      <c r="C28" s="25">
        <v>61.516035000000002</v>
      </c>
      <c r="D28" s="25">
        <v>49.562682000000002</v>
      </c>
      <c r="E28" s="25">
        <v>39.941690999999999</v>
      </c>
      <c r="F28" s="25">
        <v>23.615159999999999</v>
      </c>
      <c r="G28" s="25">
        <v>58.600583</v>
      </c>
      <c r="H28" s="25">
        <v>40.524780999999997</v>
      </c>
      <c r="I28" s="25">
        <v>47.230321000000004</v>
      </c>
      <c r="J28" s="25">
        <v>21.282799000000001</v>
      </c>
      <c r="K28" s="25">
        <v>44.897959</v>
      </c>
      <c r="L28" s="25">
        <v>1.4577260000000001</v>
      </c>
      <c r="M28" s="25">
        <v>2.3323619999999998</v>
      </c>
      <c r="N28" s="25">
        <v>0.58309</v>
      </c>
    </row>
    <row r="29" spans="1:14">
      <c r="A29" s="23" t="s">
        <v>128</v>
      </c>
      <c r="B29" s="24">
        <v>40</v>
      </c>
      <c r="C29" s="25">
        <v>12.5</v>
      </c>
      <c r="D29" s="25">
        <v>5</v>
      </c>
      <c r="E29" s="25">
        <v>5</v>
      </c>
      <c r="F29" s="25">
        <v>0</v>
      </c>
      <c r="G29" s="25">
        <v>7.5</v>
      </c>
      <c r="H29" s="25">
        <v>2.5</v>
      </c>
      <c r="I29" s="25">
        <v>10</v>
      </c>
      <c r="J29" s="25">
        <v>0</v>
      </c>
      <c r="K29" s="25">
        <v>10</v>
      </c>
      <c r="L29" s="25">
        <v>2.5</v>
      </c>
      <c r="M29" s="25">
        <v>2.5</v>
      </c>
      <c r="N29" s="25">
        <v>80</v>
      </c>
    </row>
    <row r="30" spans="1:14">
      <c r="A30" s="8" t="s">
        <v>143</v>
      </c>
      <c r="B30" s="8"/>
      <c r="C30" s="8"/>
      <c r="D30" s="8"/>
      <c r="E30" s="8"/>
      <c r="F30" s="8"/>
      <c r="G30" s="8"/>
      <c r="H30" s="8"/>
      <c r="I30" s="8"/>
      <c r="J30" s="8"/>
      <c r="K30" s="8"/>
      <c r="L30" s="8"/>
      <c r="M30" s="8"/>
      <c r="N30" s="8"/>
    </row>
    <row r="31" spans="1:14">
      <c r="A31" s="23" t="s">
        <v>144</v>
      </c>
      <c r="B31" s="24">
        <v>429</v>
      </c>
      <c r="C31" s="25">
        <v>79.020978999999997</v>
      </c>
      <c r="D31" s="25">
        <v>53.379953</v>
      </c>
      <c r="E31" s="25">
        <v>40.559441</v>
      </c>
      <c r="F31" s="25">
        <v>26.573426999999999</v>
      </c>
      <c r="G31" s="25">
        <v>65.734266000000005</v>
      </c>
      <c r="H31" s="25">
        <v>40.792541</v>
      </c>
      <c r="I31" s="25">
        <v>49.883450000000003</v>
      </c>
      <c r="J31" s="25">
        <v>31.002331000000002</v>
      </c>
      <c r="K31" s="25">
        <v>55.710956000000003</v>
      </c>
      <c r="L31" s="25">
        <v>2.0979019999999999</v>
      </c>
      <c r="M31" s="25">
        <v>1.631702</v>
      </c>
      <c r="N31" s="25">
        <v>0.93240100000000004</v>
      </c>
    </row>
    <row r="32" spans="1:14">
      <c r="A32" s="23" t="s">
        <v>145</v>
      </c>
      <c r="B32" s="24">
        <v>319</v>
      </c>
      <c r="C32" s="25">
        <v>84.326019000000002</v>
      </c>
      <c r="D32" s="25">
        <v>59.874608000000002</v>
      </c>
      <c r="E32" s="25">
        <v>41.065831000000003</v>
      </c>
      <c r="F32" s="25">
        <v>25.07837</v>
      </c>
      <c r="G32" s="25">
        <v>72.413792999999998</v>
      </c>
      <c r="H32" s="25">
        <v>41.065831000000003</v>
      </c>
      <c r="I32" s="25">
        <v>57.993729999999999</v>
      </c>
      <c r="J32" s="25">
        <v>32.288401</v>
      </c>
      <c r="K32" s="25">
        <v>58.307209999999998</v>
      </c>
      <c r="L32" s="25">
        <v>1.2539180000000001</v>
      </c>
      <c r="M32" s="25">
        <v>0.62695900000000004</v>
      </c>
      <c r="N32" s="25">
        <v>0.31347999999999998</v>
      </c>
    </row>
    <row r="33" spans="1:14">
      <c r="A33" s="23" t="s">
        <v>146</v>
      </c>
      <c r="B33" s="24">
        <v>504</v>
      </c>
      <c r="C33" s="25">
        <v>83.531745999999998</v>
      </c>
      <c r="D33" s="25">
        <v>56.150793999999998</v>
      </c>
      <c r="E33" s="25">
        <v>41.269841</v>
      </c>
      <c r="F33" s="25">
        <v>25.396825</v>
      </c>
      <c r="G33" s="25">
        <v>69.444444000000004</v>
      </c>
      <c r="H33" s="25">
        <v>42.857143000000001</v>
      </c>
      <c r="I33" s="25">
        <v>56.944443999999997</v>
      </c>
      <c r="J33" s="25">
        <v>28.571428999999998</v>
      </c>
      <c r="K33" s="25">
        <v>60.912697999999999</v>
      </c>
      <c r="L33" s="25">
        <v>2.3809520000000002</v>
      </c>
      <c r="M33" s="25">
        <v>1.587302</v>
      </c>
      <c r="N33" s="25">
        <v>0.39682499999999998</v>
      </c>
    </row>
    <row r="34" spans="1:14">
      <c r="A34" s="23" t="s">
        <v>147</v>
      </c>
      <c r="B34" s="24">
        <v>143</v>
      </c>
      <c r="C34" s="25">
        <v>79.720280000000002</v>
      </c>
      <c r="D34" s="25">
        <v>63.636364</v>
      </c>
      <c r="E34" s="25">
        <v>49.650350000000003</v>
      </c>
      <c r="F34" s="25">
        <v>35.664335999999999</v>
      </c>
      <c r="G34" s="25">
        <v>63.636364</v>
      </c>
      <c r="H34" s="25">
        <v>41.958041999999999</v>
      </c>
      <c r="I34" s="25">
        <v>60.839160999999997</v>
      </c>
      <c r="J34" s="25">
        <v>32.167831999999997</v>
      </c>
      <c r="K34" s="25">
        <v>59.440559</v>
      </c>
      <c r="L34" s="25">
        <v>2.0979019999999999</v>
      </c>
      <c r="M34" s="25">
        <v>0.69930099999999995</v>
      </c>
      <c r="N34" s="25">
        <v>2.0979019999999999</v>
      </c>
    </row>
    <row r="35" spans="1:14">
      <c r="A35" s="23" t="s">
        <v>148</v>
      </c>
      <c r="B35" s="24">
        <v>168</v>
      </c>
      <c r="C35" s="25">
        <v>87.5</v>
      </c>
      <c r="D35" s="25">
        <v>62.5</v>
      </c>
      <c r="E35" s="25">
        <v>42.857143000000001</v>
      </c>
      <c r="F35" s="25">
        <v>29.761904999999999</v>
      </c>
      <c r="G35" s="25">
        <v>67.261904999999999</v>
      </c>
      <c r="H35" s="25">
        <v>38.690475999999997</v>
      </c>
      <c r="I35" s="25">
        <v>55.952381000000003</v>
      </c>
      <c r="J35" s="25">
        <v>36.309524000000003</v>
      </c>
      <c r="K35" s="25">
        <v>54.761904999999999</v>
      </c>
      <c r="L35" s="25">
        <v>2.3809520000000002</v>
      </c>
      <c r="M35" s="25">
        <v>1.1904760000000001</v>
      </c>
      <c r="N35" s="25">
        <v>1.1904760000000001</v>
      </c>
    </row>
    <row r="36" spans="1:14">
      <c r="A36" s="23" t="s">
        <v>149</v>
      </c>
      <c r="B36" s="24">
        <v>1270</v>
      </c>
      <c r="C36" s="25">
        <v>71.889764</v>
      </c>
      <c r="D36" s="25">
        <v>50</v>
      </c>
      <c r="E36" s="25">
        <v>38.503937000000001</v>
      </c>
      <c r="F36" s="25">
        <v>23.149605999999999</v>
      </c>
      <c r="G36" s="25">
        <v>64.488189000000006</v>
      </c>
      <c r="H36" s="25">
        <v>39.527558999999997</v>
      </c>
      <c r="I36" s="25">
        <v>52.677165000000002</v>
      </c>
      <c r="J36" s="25">
        <v>24.251968999999999</v>
      </c>
      <c r="K36" s="25">
        <v>54.173228000000002</v>
      </c>
      <c r="L36" s="25">
        <v>2.519685</v>
      </c>
      <c r="M36" s="25">
        <v>0.78740200000000005</v>
      </c>
      <c r="N36" s="25">
        <v>0.55118100000000003</v>
      </c>
    </row>
    <row r="37" spans="1:14">
      <c r="A37" s="23" t="s">
        <v>150</v>
      </c>
      <c r="B37" s="24">
        <v>1642</v>
      </c>
      <c r="C37" s="25">
        <v>63.580998999999998</v>
      </c>
      <c r="D37" s="25">
        <v>45.858708999999998</v>
      </c>
      <c r="E37" s="25">
        <v>37.576127</v>
      </c>
      <c r="F37" s="25">
        <v>22.168088000000001</v>
      </c>
      <c r="G37" s="25">
        <v>62.484774999999999</v>
      </c>
      <c r="H37" s="25">
        <v>39.159562000000001</v>
      </c>
      <c r="I37" s="25">
        <v>53.349573999999997</v>
      </c>
      <c r="J37" s="25">
        <v>21.193666</v>
      </c>
      <c r="K37" s="25">
        <v>53.836784000000002</v>
      </c>
      <c r="L37" s="25">
        <v>2.1924480000000002</v>
      </c>
      <c r="M37" s="25">
        <v>2.009744</v>
      </c>
      <c r="N37" s="25">
        <v>0.42630899999999999</v>
      </c>
    </row>
    <row r="38" spans="1:14">
      <c r="A38" s="23" t="s">
        <v>151</v>
      </c>
      <c r="B38" s="24">
        <v>2266</v>
      </c>
      <c r="C38" s="25">
        <v>51.721094000000001</v>
      </c>
      <c r="D38" s="25">
        <v>42.630184999999997</v>
      </c>
      <c r="E38" s="25">
        <v>38.437775999999999</v>
      </c>
      <c r="F38" s="25">
        <v>21.359223</v>
      </c>
      <c r="G38" s="25">
        <v>59.002648000000001</v>
      </c>
      <c r="H38" s="25">
        <v>39.849955999999999</v>
      </c>
      <c r="I38" s="25">
        <v>49.029125999999998</v>
      </c>
      <c r="J38" s="25">
        <v>17.784642999999999</v>
      </c>
      <c r="K38" s="25">
        <v>49.602823999999998</v>
      </c>
      <c r="L38" s="25">
        <v>2.82436</v>
      </c>
      <c r="M38" s="25">
        <v>2.206531</v>
      </c>
      <c r="N38" s="25">
        <v>0.66195899999999996</v>
      </c>
    </row>
    <row r="39" spans="1:14">
      <c r="A39" s="23" t="s">
        <v>152</v>
      </c>
      <c r="B39" s="24">
        <v>121</v>
      </c>
      <c r="C39" s="25">
        <v>38.842975000000003</v>
      </c>
      <c r="D39" s="25">
        <v>41.322313999999999</v>
      </c>
      <c r="E39" s="25">
        <v>46.280991999999998</v>
      </c>
      <c r="F39" s="25">
        <v>24.793388</v>
      </c>
      <c r="G39" s="25">
        <v>57.024793000000003</v>
      </c>
      <c r="H39" s="25">
        <v>41.322313999999999</v>
      </c>
      <c r="I39" s="25">
        <v>38.842975000000003</v>
      </c>
      <c r="J39" s="25">
        <v>15.702479</v>
      </c>
      <c r="K39" s="25">
        <v>45.454545000000003</v>
      </c>
      <c r="L39" s="25">
        <v>17.355371999999999</v>
      </c>
      <c r="M39" s="25">
        <v>5.7851239999999997</v>
      </c>
      <c r="N39" s="25">
        <v>0</v>
      </c>
    </row>
    <row r="40" spans="1:14">
      <c r="A40" s="23" t="s">
        <v>128</v>
      </c>
      <c r="B40" s="24">
        <v>46</v>
      </c>
      <c r="C40" s="25">
        <v>6.5217390000000002</v>
      </c>
      <c r="D40" s="25">
        <v>15.217390999999999</v>
      </c>
      <c r="E40" s="25">
        <v>15.217390999999999</v>
      </c>
      <c r="F40" s="25">
        <v>4.3478260000000004</v>
      </c>
      <c r="G40" s="25">
        <v>19.565217000000001</v>
      </c>
      <c r="H40" s="25">
        <v>10.869565</v>
      </c>
      <c r="I40" s="25">
        <v>10.869565</v>
      </c>
      <c r="J40" s="25">
        <v>4.3478260000000004</v>
      </c>
      <c r="K40" s="25">
        <v>8.6956520000000008</v>
      </c>
      <c r="L40" s="25">
        <v>0</v>
      </c>
      <c r="M40" s="25">
        <v>4.3478260000000004</v>
      </c>
      <c r="N40" s="25">
        <v>69.565217000000004</v>
      </c>
    </row>
    <row r="41" spans="1:14">
      <c r="A41" s="8" t="s">
        <v>153</v>
      </c>
      <c r="B41" s="8"/>
      <c r="C41" s="8"/>
      <c r="D41" s="8"/>
      <c r="E41" s="8"/>
      <c r="F41" s="8"/>
      <c r="G41" s="8"/>
      <c r="H41" s="8"/>
      <c r="I41" s="8"/>
      <c r="J41" s="8"/>
      <c r="K41" s="8"/>
      <c r="L41" s="8"/>
      <c r="M41" s="8"/>
      <c r="N41" s="8"/>
    </row>
    <row r="42" spans="1:14">
      <c r="A42" s="23" t="s">
        <v>154</v>
      </c>
      <c r="B42" s="24">
        <v>1344</v>
      </c>
      <c r="C42" s="25">
        <v>100</v>
      </c>
      <c r="D42" s="25">
        <v>50.818452000000001</v>
      </c>
      <c r="E42" s="25">
        <v>39.360118999999997</v>
      </c>
      <c r="F42" s="25">
        <v>23.214286000000001</v>
      </c>
      <c r="G42" s="25">
        <v>65.252976000000004</v>
      </c>
      <c r="H42" s="25">
        <v>40.476190000000003</v>
      </c>
      <c r="I42" s="25">
        <v>52.752975999999997</v>
      </c>
      <c r="J42" s="25">
        <v>26.488095000000001</v>
      </c>
      <c r="K42" s="25">
        <v>58.110118999999997</v>
      </c>
      <c r="L42" s="25">
        <v>2.0833330000000001</v>
      </c>
      <c r="M42" s="25">
        <v>0</v>
      </c>
      <c r="N42" s="25">
        <v>0</v>
      </c>
    </row>
    <row r="43" spans="1:14">
      <c r="A43" s="23" t="s">
        <v>155</v>
      </c>
      <c r="B43" s="24">
        <v>1107</v>
      </c>
      <c r="C43" s="25">
        <v>61.698284000000001</v>
      </c>
      <c r="D43" s="25">
        <v>100</v>
      </c>
      <c r="E43" s="25">
        <v>45.980125999999998</v>
      </c>
      <c r="F43" s="25">
        <v>28.635953000000001</v>
      </c>
      <c r="G43" s="25">
        <v>69.376694000000001</v>
      </c>
      <c r="H43" s="25">
        <v>45.167118000000002</v>
      </c>
      <c r="I43" s="25">
        <v>53.387534000000002</v>
      </c>
      <c r="J43" s="25">
        <v>23.486902000000001</v>
      </c>
      <c r="K43" s="25">
        <v>53.748871000000001</v>
      </c>
      <c r="L43" s="25">
        <v>2.1680220000000001</v>
      </c>
      <c r="M43" s="25">
        <v>0</v>
      </c>
      <c r="N43" s="25">
        <v>0</v>
      </c>
    </row>
    <row r="44" spans="1:14">
      <c r="A44" s="23" t="s">
        <v>156</v>
      </c>
      <c r="B44" s="24">
        <v>1006</v>
      </c>
      <c r="C44" s="25">
        <v>52.584493000000002</v>
      </c>
      <c r="D44" s="25">
        <v>50.596420999999999</v>
      </c>
      <c r="E44" s="25">
        <v>100</v>
      </c>
      <c r="F44" s="25">
        <v>32.902583999999997</v>
      </c>
      <c r="G44" s="25">
        <v>63.817096999999997</v>
      </c>
      <c r="H44" s="25">
        <v>52.087474999999998</v>
      </c>
      <c r="I44" s="25">
        <v>54.771372</v>
      </c>
      <c r="J44" s="25">
        <v>24.652087000000002</v>
      </c>
      <c r="K44" s="25">
        <v>49.900596</v>
      </c>
      <c r="L44" s="25">
        <v>2.1868789999999998</v>
      </c>
      <c r="M44" s="25">
        <v>0</v>
      </c>
      <c r="N44" s="25">
        <v>0</v>
      </c>
    </row>
    <row r="45" spans="1:14">
      <c r="A45" s="23" t="s">
        <v>157</v>
      </c>
      <c r="B45" s="24">
        <v>541</v>
      </c>
      <c r="C45" s="25">
        <v>57.67098</v>
      </c>
      <c r="D45" s="25">
        <v>58.595193999999999</v>
      </c>
      <c r="E45" s="25">
        <v>61.182994000000001</v>
      </c>
      <c r="F45" s="25">
        <v>100</v>
      </c>
      <c r="G45" s="25">
        <v>76.709796999999995</v>
      </c>
      <c r="H45" s="25">
        <v>51.940849999999998</v>
      </c>
      <c r="I45" s="25">
        <v>63.770795</v>
      </c>
      <c r="J45" s="25">
        <v>29.205176000000002</v>
      </c>
      <c r="K45" s="25">
        <v>57.67098</v>
      </c>
      <c r="L45" s="25">
        <v>2.772643</v>
      </c>
      <c r="M45" s="25">
        <v>0</v>
      </c>
      <c r="N45" s="25">
        <v>0</v>
      </c>
    </row>
    <row r="46" spans="1:14">
      <c r="A46" s="23" t="s">
        <v>158</v>
      </c>
      <c r="B46" s="24">
        <v>1510</v>
      </c>
      <c r="C46" s="25">
        <v>58.079470000000001</v>
      </c>
      <c r="D46" s="25">
        <v>50.860926999999997</v>
      </c>
      <c r="E46" s="25">
        <v>42.516556000000001</v>
      </c>
      <c r="F46" s="25">
        <v>27.483443999999999</v>
      </c>
      <c r="G46" s="25">
        <v>100</v>
      </c>
      <c r="H46" s="25">
        <v>43.377482999999998</v>
      </c>
      <c r="I46" s="25">
        <v>57.880794999999999</v>
      </c>
      <c r="J46" s="25">
        <v>22.119205000000001</v>
      </c>
      <c r="K46" s="25">
        <v>58.079470000000001</v>
      </c>
      <c r="L46" s="25">
        <v>1.986755</v>
      </c>
      <c r="M46" s="25">
        <v>0</v>
      </c>
      <c r="N46" s="25">
        <v>0</v>
      </c>
    </row>
    <row r="47" spans="1:14">
      <c r="A47" s="23" t="s">
        <v>159</v>
      </c>
      <c r="B47" s="24">
        <v>1011</v>
      </c>
      <c r="C47" s="25">
        <v>53.808110999999997</v>
      </c>
      <c r="D47" s="25">
        <v>49.455984000000001</v>
      </c>
      <c r="E47" s="25">
        <v>51.829870999999997</v>
      </c>
      <c r="F47" s="25">
        <v>27.794263000000001</v>
      </c>
      <c r="G47" s="25">
        <v>64.787339000000003</v>
      </c>
      <c r="H47" s="25">
        <v>100</v>
      </c>
      <c r="I47" s="25">
        <v>59.050445000000003</v>
      </c>
      <c r="J47" s="25">
        <v>23.639959999999999</v>
      </c>
      <c r="K47" s="25">
        <v>57.368941999999997</v>
      </c>
      <c r="L47" s="25">
        <v>2.274975</v>
      </c>
      <c r="M47" s="25">
        <v>0</v>
      </c>
      <c r="N47" s="25">
        <v>0</v>
      </c>
    </row>
    <row r="48" spans="1:14">
      <c r="A48" s="23" t="s">
        <v>160</v>
      </c>
      <c r="B48" s="24">
        <v>1234</v>
      </c>
      <c r="C48" s="25">
        <v>57.455429000000002</v>
      </c>
      <c r="D48" s="25">
        <v>47.893031000000001</v>
      </c>
      <c r="E48" s="25">
        <v>44.651539999999997</v>
      </c>
      <c r="F48" s="25">
        <v>27.957861000000001</v>
      </c>
      <c r="G48" s="25">
        <v>70.826580000000007</v>
      </c>
      <c r="H48" s="25">
        <v>48.379254000000003</v>
      </c>
      <c r="I48" s="25">
        <v>100</v>
      </c>
      <c r="J48" s="25">
        <v>23.824959</v>
      </c>
      <c r="K48" s="25">
        <v>59.643436000000001</v>
      </c>
      <c r="L48" s="25">
        <v>2.3500809999999999</v>
      </c>
      <c r="M48" s="25">
        <v>0</v>
      </c>
      <c r="N48" s="25">
        <v>0</v>
      </c>
    </row>
    <row r="49" spans="1:14">
      <c r="A49" s="23" t="s">
        <v>161</v>
      </c>
      <c r="B49" s="24">
        <v>443</v>
      </c>
      <c r="C49" s="25">
        <v>80.361174000000005</v>
      </c>
      <c r="D49" s="25">
        <v>58.690745</v>
      </c>
      <c r="E49" s="25">
        <v>55.981940999999999</v>
      </c>
      <c r="F49" s="25">
        <v>35.665914000000001</v>
      </c>
      <c r="G49" s="25">
        <v>75.395033999999995</v>
      </c>
      <c r="H49" s="25">
        <v>53.950339</v>
      </c>
      <c r="I49" s="25">
        <v>66.365688000000006</v>
      </c>
      <c r="J49" s="25">
        <v>100</v>
      </c>
      <c r="K49" s="25">
        <v>71.783296000000007</v>
      </c>
      <c r="L49" s="25">
        <v>2.9345370000000002</v>
      </c>
      <c r="M49" s="25">
        <v>0</v>
      </c>
      <c r="N49" s="25">
        <v>0</v>
      </c>
    </row>
    <row r="50" spans="1:14">
      <c r="A50" s="23" t="s">
        <v>162</v>
      </c>
      <c r="B50" s="24">
        <v>1237</v>
      </c>
      <c r="C50" s="25">
        <v>63.136620999999998</v>
      </c>
      <c r="D50" s="25">
        <v>48.100242999999999</v>
      </c>
      <c r="E50" s="25">
        <v>40.582053000000002</v>
      </c>
      <c r="F50" s="25">
        <v>25.222311999999999</v>
      </c>
      <c r="G50" s="25">
        <v>70.897332000000006</v>
      </c>
      <c r="H50" s="25">
        <v>46.887630999999999</v>
      </c>
      <c r="I50" s="25">
        <v>59.498787</v>
      </c>
      <c r="J50" s="25">
        <v>25.707356999999998</v>
      </c>
      <c r="K50" s="25">
        <v>100</v>
      </c>
      <c r="L50" s="25">
        <v>2.5869040000000001</v>
      </c>
      <c r="M50" s="25">
        <v>0</v>
      </c>
      <c r="N50" s="25">
        <v>0</v>
      </c>
    </row>
    <row r="51" spans="1:14">
      <c r="A51" s="23" t="s">
        <v>152</v>
      </c>
      <c r="B51" s="24">
        <v>81</v>
      </c>
      <c r="C51" s="25">
        <v>34.567900999999999</v>
      </c>
      <c r="D51" s="25">
        <v>29.629629999999999</v>
      </c>
      <c r="E51" s="25">
        <v>27.160494</v>
      </c>
      <c r="F51" s="25">
        <v>18.518519000000001</v>
      </c>
      <c r="G51" s="25">
        <v>37.037036999999998</v>
      </c>
      <c r="H51" s="25">
        <v>28.395061999999999</v>
      </c>
      <c r="I51" s="25">
        <v>35.802469000000002</v>
      </c>
      <c r="J51" s="25">
        <v>16.049382999999999</v>
      </c>
      <c r="K51" s="25">
        <v>39.506172999999997</v>
      </c>
      <c r="L51" s="25">
        <v>100</v>
      </c>
      <c r="M51" s="25">
        <v>0</v>
      </c>
      <c r="N51" s="25">
        <v>0</v>
      </c>
    </row>
    <row r="52" spans="1:14">
      <c r="A52" s="23" t="s">
        <v>163</v>
      </c>
      <c r="B52" s="24">
        <v>67</v>
      </c>
      <c r="C52" s="25">
        <v>0</v>
      </c>
      <c r="D52" s="25">
        <v>0</v>
      </c>
      <c r="E52" s="25">
        <v>0</v>
      </c>
      <c r="F52" s="25">
        <v>0</v>
      </c>
      <c r="G52" s="25">
        <v>0</v>
      </c>
      <c r="H52" s="25">
        <v>0</v>
      </c>
      <c r="I52" s="25">
        <v>0</v>
      </c>
      <c r="J52" s="25">
        <v>0</v>
      </c>
      <c r="K52" s="25">
        <v>0</v>
      </c>
      <c r="L52" s="25">
        <v>0</v>
      </c>
      <c r="M52" s="25">
        <v>100</v>
      </c>
      <c r="N52" s="25">
        <v>0</v>
      </c>
    </row>
    <row r="53" spans="1:14">
      <c r="A53" s="23" t="s">
        <v>128</v>
      </c>
      <c r="B53" s="24">
        <v>52</v>
      </c>
      <c r="C53" s="25">
        <v>0</v>
      </c>
      <c r="D53" s="25">
        <v>0</v>
      </c>
      <c r="E53" s="25">
        <v>0</v>
      </c>
      <c r="F53" s="25">
        <v>0</v>
      </c>
      <c r="G53" s="25">
        <v>0</v>
      </c>
      <c r="H53" s="25">
        <v>0</v>
      </c>
      <c r="I53" s="25">
        <v>0</v>
      </c>
      <c r="J53" s="25">
        <v>0</v>
      </c>
      <c r="K53" s="25">
        <v>0</v>
      </c>
      <c r="L53" s="25">
        <v>0</v>
      </c>
      <c r="M53" s="25">
        <v>0</v>
      </c>
      <c r="N53" s="25">
        <v>100</v>
      </c>
    </row>
    <row r="54" spans="1:14">
      <c r="A54" s="8" t="s">
        <v>164</v>
      </c>
      <c r="B54" s="8"/>
      <c r="C54" s="8"/>
      <c r="D54" s="8"/>
      <c r="E54" s="8"/>
      <c r="F54" s="8"/>
      <c r="G54" s="8"/>
      <c r="H54" s="8"/>
      <c r="I54" s="8"/>
      <c r="J54" s="8"/>
      <c r="K54" s="8"/>
      <c r="L54" s="8"/>
      <c r="M54" s="8"/>
      <c r="N54" s="8"/>
    </row>
    <row r="55" spans="1:14">
      <c r="A55" s="23" t="s">
        <v>165</v>
      </c>
      <c r="B55" s="24">
        <v>209</v>
      </c>
      <c r="C55" s="25">
        <v>73.684211000000005</v>
      </c>
      <c r="D55" s="25">
        <v>49.282297</v>
      </c>
      <c r="E55" s="25">
        <v>42.105263000000001</v>
      </c>
      <c r="F55" s="25">
        <v>16.746410999999998</v>
      </c>
      <c r="G55" s="25">
        <v>62.679425999999999</v>
      </c>
      <c r="H55" s="25">
        <v>42.583731999999998</v>
      </c>
      <c r="I55" s="25">
        <v>50.717703</v>
      </c>
      <c r="J55" s="25">
        <v>34.449761000000002</v>
      </c>
      <c r="K55" s="25">
        <v>65.071770000000001</v>
      </c>
      <c r="L55" s="25">
        <v>2.392344</v>
      </c>
      <c r="M55" s="25">
        <v>2.392344</v>
      </c>
      <c r="N55" s="25">
        <v>0.95693799999999996</v>
      </c>
    </row>
    <row r="56" spans="1:14">
      <c r="A56" s="23" t="s">
        <v>166</v>
      </c>
      <c r="B56" s="24">
        <v>1043</v>
      </c>
      <c r="C56" s="25">
        <v>62.799616</v>
      </c>
      <c r="D56" s="25">
        <v>43.720038000000002</v>
      </c>
      <c r="E56" s="25">
        <v>32.694150999999998</v>
      </c>
      <c r="F56" s="25">
        <v>19.750719</v>
      </c>
      <c r="G56" s="25">
        <v>59.252156999999997</v>
      </c>
      <c r="H56" s="25">
        <v>36.816873999999999</v>
      </c>
      <c r="I56" s="25">
        <v>48.993288999999997</v>
      </c>
      <c r="J56" s="25">
        <v>19.271332999999998</v>
      </c>
      <c r="K56" s="25">
        <v>50.047939</v>
      </c>
      <c r="L56" s="25">
        <v>2.3969320000000001</v>
      </c>
      <c r="M56" s="25">
        <v>2.3010549999999999</v>
      </c>
      <c r="N56" s="25">
        <v>1.8216680000000001</v>
      </c>
    </row>
    <row r="57" spans="1:14">
      <c r="A57" s="23" t="s">
        <v>167</v>
      </c>
      <c r="B57" s="24">
        <v>963</v>
      </c>
      <c r="C57" s="25">
        <v>43.406022999999998</v>
      </c>
      <c r="D57" s="25">
        <v>39.252336</v>
      </c>
      <c r="E57" s="25">
        <v>36.033228999999999</v>
      </c>
      <c r="F57" s="25">
        <v>20.872274000000001</v>
      </c>
      <c r="G57" s="25">
        <v>55.036344999999997</v>
      </c>
      <c r="H57" s="25">
        <v>37.175493000000003</v>
      </c>
      <c r="I57" s="25">
        <v>44.755971000000002</v>
      </c>
      <c r="J57" s="25">
        <v>13.084111999999999</v>
      </c>
      <c r="K57" s="25">
        <v>43.925234000000003</v>
      </c>
      <c r="L57" s="25">
        <v>3.115265</v>
      </c>
      <c r="M57" s="25">
        <v>2.180685</v>
      </c>
      <c r="N57" s="25">
        <v>2.0768430000000002</v>
      </c>
    </row>
    <row r="58" spans="1:14">
      <c r="A58" s="23" t="s">
        <v>168</v>
      </c>
      <c r="B58" s="24">
        <v>338</v>
      </c>
      <c r="C58" s="25">
        <v>28.106508999999999</v>
      </c>
      <c r="D58" s="25">
        <v>40.532544000000001</v>
      </c>
      <c r="E58" s="25">
        <v>48.816567999999997</v>
      </c>
      <c r="F58" s="25">
        <v>21.893491000000001</v>
      </c>
      <c r="G58" s="25">
        <v>51.775148000000002</v>
      </c>
      <c r="H58" s="25">
        <v>41.420118000000002</v>
      </c>
      <c r="I58" s="25">
        <v>42.011834</v>
      </c>
      <c r="J58" s="25">
        <v>9.4674560000000003</v>
      </c>
      <c r="K58" s="25">
        <v>34.911242999999999</v>
      </c>
      <c r="L58" s="25">
        <v>4.4378700000000002</v>
      </c>
      <c r="M58" s="25">
        <v>2.662722</v>
      </c>
      <c r="N58" s="25">
        <v>2.3668640000000001</v>
      </c>
    </row>
    <row r="59" spans="1:14">
      <c r="A59" s="23" t="s">
        <v>169</v>
      </c>
      <c r="B59" s="24">
        <v>94</v>
      </c>
      <c r="C59" s="25">
        <v>14.893617000000001</v>
      </c>
      <c r="D59" s="25">
        <v>27.659573999999999</v>
      </c>
      <c r="E59" s="25">
        <v>60.638297999999999</v>
      </c>
      <c r="F59" s="25">
        <v>24.468084999999999</v>
      </c>
      <c r="G59" s="25">
        <v>46.808511000000003</v>
      </c>
      <c r="H59" s="25">
        <v>34.042552999999998</v>
      </c>
      <c r="I59" s="25">
        <v>38.297871999999998</v>
      </c>
      <c r="J59" s="25">
        <v>7.446809</v>
      </c>
      <c r="K59" s="25">
        <v>31.914894</v>
      </c>
      <c r="L59" s="25">
        <v>5.3191490000000003</v>
      </c>
      <c r="M59" s="25">
        <v>5.3191490000000003</v>
      </c>
      <c r="N59" s="25">
        <v>1.0638300000000001</v>
      </c>
    </row>
    <row r="60" spans="1:14">
      <c r="A60" s="23" t="s">
        <v>128</v>
      </c>
      <c r="B60" s="24">
        <v>30</v>
      </c>
      <c r="C60" s="25">
        <v>26.666667</v>
      </c>
      <c r="D60" s="25">
        <v>23.333333</v>
      </c>
      <c r="E60" s="25">
        <v>26.666667</v>
      </c>
      <c r="F60" s="25">
        <v>6.6666670000000003</v>
      </c>
      <c r="G60" s="25">
        <v>40</v>
      </c>
      <c r="H60" s="25">
        <v>26.666667</v>
      </c>
      <c r="I60" s="25">
        <v>26.666667</v>
      </c>
      <c r="J60" s="25">
        <v>16.666667</v>
      </c>
      <c r="K60" s="25">
        <v>26.666667</v>
      </c>
      <c r="L60" s="25">
        <v>3.3333330000000001</v>
      </c>
      <c r="M60" s="25">
        <v>10</v>
      </c>
      <c r="N60" s="25">
        <v>6.6666670000000003</v>
      </c>
    </row>
    <row r="61" spans="1:14">
      <c r="A61" s="8" t="s">
        <v>170</v>
      </c>
      <c r="B61" s="8"/>
      <c r="C61" s="8"/>
      <c r="D61" s="8"/>
      <c r="E61" s="8"/>
      <c r="F61" s="8"/>
      <c r="G61" s="8"/>
      <c r="H61" s="8"/>
      <c r="I61" s="8"/>
      <c r="J61" s="8"/>
      <c r="K61" s="8"/>
      <c r="L61" s="8"/>
      <c r="M61" s="8"/>
      <c r="N61" s="8"/>
    </row>
    <row r="62" spans="1:14">
      <c r="A62" s="23" t="s">
        <v>171</v>
      </c>
      <c r="B62" s="24">
        <v>386</v>
      </c>
      <c r="C62" s="25">
        <v>56.217616999999997</v>
      </c>
      <c r="D62" s="25">
        <v>32.901553999999997</v>
      </c>
      <c r="E62" s="25">
        <v>40.932642000000001</v>
      </c>
      <c r="F62" s="25">
        <v>24.870466</v>
      </c>
      <c r="G62" s="25">
        <v>56.735751</v>
      </c>
      <c r="H62" s="25">
        <v>35.233161000000003</v>
      </c>
      <c r="I62" s="25">
        <v>45.077719999999999</v>
      </c>
      <c r="J62" s="25">
        <v>17.616579999999999</v>
      </c>
      <c r="K62" s="25">
        <v>45.077719999999999</v>
      </c>
      <c r="L62" s="25">
        <v>5.6994819999999997</v>
      </c>
      <c r="M62" s="25">
        <v>1.0362690000000001</v>
      </c>
      <c r="N62" s="25">
        <v>1.813472</v>
      </c>
    </row>
    <row r="63" spans="1:14">
      <c r="A63" s="23" t="s">
        <v>172</v>
      </c>
      <c r="B63" s="24">
        <v>919</v>
      </c>
      <c r="C63" s="25">
        <v>51.033732000000001</v>
      </c>
      <c r="D63" s="25">
        <v>39.608269999999997</v>
      </c>
      <c r="E63" s="25">
        <v>41.784548000000001</v>
      </c>
      <c r="F63" s="25">
        <v>21.545158000000001</v>
      </c>
      <c r="G63" s="25">
        <v>57.344940000000001</v>
      </c>
      <c r="H63" s="25">
        <v>38.084874999999997</v>
      </c>
      <c r="I63" s="25">
        <v>46.572361000000001</v>
      </c>
      <c r="J63" s="25">
        <v>16.430903000000001</v>
      </c>
      <c r="K63" s="25">
        <v>44.396082999999997</v>
      </c>
      <c r="L63" s="25">
        <v>2.6115339999999998</v>
      </c>
      <c r="M63" s="25">
        <v>1.741023</v>
      </c>
      <c r="N63" s="25">
        <v>1.9586509999999999</v>
      </c>
    </row>
    <row r="64" spans="1:14">
      <c r="A64" s="23" t="s">
        <v>173</v>
      </c>
      <c r="B64" s="24">
        <v>978</v>
      </c>
      <c r="C64" s="25">
        <v>48.364007999999998</v>
      </c>
      <c r="D64" s="25">
        <v>44.785276000000003</v>
      </c>
      <c r="E64" s="25">
        <v>35.378323000000002</v>
      </c>
      <c r="F64" s="25">
        <v>19.222904</v>
      </c>
      <c r="G64" s="25">
        <v>56.441718000000002</v>
      </c>
      <c r="H64" s="25">
        <v>39.570551999999999</v>
      </c>
      <c r="I64" s="25">
        <v>47.034765</v>
      </c>
      <c r="J64" s="25">
        <v>15.644171999999999</v>
      </c>
      <c r="K64" s="25">
        <v>48.466258000000003</v>
      </c>
      <c r="L64" s="25">
        <v>2.2494890000000001</v>
      </c>
      <c r="M64" s="25">
        <v>2.3517380000000001</v>
      </c>
      <c r="N64" s="25">
        <v>1.8404910000000001</v>
      </c>
    </row>
    <row r="65" spans="1:14">
      <c r="A65" s="23" t="s">
        <v>174</v>
      </c>
      <c r="B65" s="24">
        <v>347</v>
      </c>
      <c r="C65" s="25">
        <v>47.550432000000001</v>
      </c>
      <c r="D65" s="25">
        <v>46.685879</v>
      </c>
      <c r="E65" s="25">
        <v>29.682997</v>
      </c>
      <c r="F65" s="25">
        <v>14.697406000000001</v>
      </c>
      <c r="G65" s="25">
        <v>54.466858999999999</v>
      </c>
      <c r="H65" s="25">
        <v>36.599423999999999</v>
      </c>
      <c r="I65" s="25">
        <v>45.533141000000001</v>
      </c>
      <c r="J65" s="25">
        <v>17.867435</v>
      </c>
      <c r="K65" s="25">
        <v>47.550432000000001</v>
      </c>
      <c r="L65" s="25">
        <v>3.170029</v>
      </c>
      <c r="M65" s="25">
        <v>6.0518729999999996</v>
      </c>
      <c r="N65" s="25">
        <v>1.7291069999999999</v>
      </c>
    </row>
    <row r="66" spans="1:14">
      <c r="A66" s="23" t="s">
        <v>128</v>
      </c>
      <c r="B66" s="24">
        <v>47</v>
      </c>
      <c r="C66" s="25">
        <v>42.553190999999998</v>
      </c>
      <c r="D66" s="25">
        <v>34.042552999999998</v>
      </c>
      <c r="E66" s="25">
        <v>31.914894</v>
      </c>
      <c r="F66" s="25">
        <v>17.021277000000001</v>
      </c>
      <c r="G66" s="25">
        <v>48.936169999999997</v>
      </c>
      <c r="H66" s="25">
        <v>23.404254999999999</v>
      </c>
      <c r="I66" s="25">
        <v>29.787234000000002</v>
      </c>
      <c r="J66" s="25">
        <v>19.148935999999999</v>
      </c>
      <c r="K66" s="25">
        <v>34.042552999999998</v>
      </c>
      <c r="L66" s="25">
        <v>4.2553190000000001</v>
      </c>
      <c r="M66" s="25">
        <v>6.3829789999999997</v>
      </c>
      <c r="N66" s="25">
        <v>6.3829789999999997</v>
      </c>
    </row>
    <row r="67" spans="1:14">
      <c r="A67" s="8" t="s">
        <v>175</v>
      </c>
      <c r="B67" s="8"/>
      <c r="C67" s="8"/>
      <c r="D67" s="8"/>
      <c r="E67" s="8"/>
      <c r="F67" s="8"/>
      <c r="G67" s="8"/>
      <c r="H67" s="8"/>
      <c r="I67" s="8"/>
      <c r="J67" s="8"/>
      <c r="K67" s="8"/>
      <c r="L67" s="8"/>
      <c r="M67" s="8"/>
      <c r="N67" s="8"/>
    </row>
    <row r="68" spans="1:14">
      <c r="A68" s="23" t="s">
        <v>176</v>
      </c>
      <c r="B68" s="24">
        <v>425</v>
      </c>
      <c r="C68" s="25">
        <v>58.117646999999998</v>
      </c>
      <c r="D68" s="25">
        <v>49.411765000000003</v>
      </c>
      <c r="E68" s="25">
        <v>37.882353000000002</v>
      </c>
      <c r="F68" s="25">
        <v>21.176470999999999</v>
      </c>
      <c r="G68" s="25">
        <v>63.058824000000001</v>
      </c>
      <c r="H68" s="25">
        <v>46.352941000000001</v>
      </c>
      <c r="I68" s="25">
        <v>53.176470999999999</v>
      </c>
      <c r="J68" s="25">
        <v>20.941175999999999</v>
      </c>
      <c r="K68" s="25">
        <v>54.823529000000001</v>
      </c>
      <c r="L68" s="25">
        <v>1.8823529999999999</v>
      </c>
      <c r="M68" s="25">
        <v>0.70588200000000001</v>
      </c>
      <c r="N68" s="25">
        <v>2.1176469999999998</v>
      </c>
    </row>
    <row r="69" spans="1:14">
      <c r="A69" s="23" t="s">
        <v>177</v>
      </c>
      <c r="B69" s="24">
        <v>811</v>
      </c>
      <c r="C69" s="25">
        <v>63.131936000000003</v>
      </c>
      <c r="D69" s="25">
        <v>44.266337999999998</v>
      </c>
      <c r="E69" s="25">
        <v>35.018495999999999</v>
      </c>
      <c r="F69" s="25">
        <v>22.318125999999999</v>
      </c>
      <c r="G69" s="25">
        <v>61.652281000000002</v>
      </c>
      <c r="H69" s="25">
        <v>37.854500999999999</v>
      </c>
      <c r="I69" s="25">
        <v>52.651048000000003</v>
      </c>
      <c r="J69" s="25">
        <v>21.454993999999999</v>
      </c>
      <c r="K69" s="25">
        <v>52.527743999999998</v>
      </c>
      <c r="L69" s="25">
        <v>1.8495680000000001</v>
      </c>
      <c r="M69" s="25">
        <v>1.8495680000000001</v>
      </c>
      <c r="N69" s="25">
        <v>1.726264</v>
      </c>
    </row>
    <row r="70" spans="1:14">
      <c r="A70" s="23" t="s">
        <v>178</v>
      </c>
      <c r="B70" s="24">
        <v>207</v>
      </c>
      <c r="C70" s="25">
        <v>64.734300000000005</v>
      </c>
      <c r="D70" s="25">
        <v>51.207729</v>
      </c>
      <c r="E70" s="25">
        <v>42.995168999999997</v>
      </c>
      <c r="F70" s="25">
        <v>23.671498</v>
      </c>
      <c r="G70" s="25">
        <v>64.251208000000005</v>
      </c>
      <c r="H70" s="25">
        <v>45.410628000000003</v>
      </c>
      <c r="I70" s="25">
        <v>54.589371999999997</v>
      </c>
      <c r="J70" s="25">
        <v>29.951691</v>
      </c>
      <c r="K70" s="25">
        <v>55.555556000000003</v>
      </c>
      <c r="L70" s="25">
        <v>3.8647339999999999</v>
      </c>
      <c r="M70" s="25">
        <v>0.48309200000000002</v>
      </c>
      <c r="N70" s="25">
        <v>1.4492750000000001</v>
      </c>
    </row>
    <row r="71" spans="1:14">
      <c r="A71" s="23" t="s">
        <v>179</v>
      </c>
      <c r="B71" s="24">
        <v>154</v>
      </c>
      <c r="C71" s="25">
        <v>72.727272999999997</v>
      </c>
      <c r="D71" s="25">
        <v>50</v>
      </c>
      <c r="E71" s="25">
        <v>41.558441999999999</v>
      </c>
      <c r="F71" s="25">
        <v>27.922077999999999</v>
      </c>
      <c r="G71" s="25">
        <v>66.233766000000003</v>
      </c>
      <c r="H71" s="25">
        <v>46.753247000000002</v>
      </c>
      <c r="I71" s="25">
        <v>59.090909000000003</v>
      </c>
      <c r="J71" s="25">
        <v>36.363636</v>
      </c>
      <c r="K71" s="25">
        <v>63.636364</v>
      </c>
      <c r="L71" s="25">
        <v>2.5974029999999999</v>
      </c>
      <c r="M71" s="25">
        <v>2.5974029999999999</v>
      </c>
      <c r="N71" s="25">
        <v>0</v>
      </c>
    </row>
    <row r="72" spans="1:14">
      <c r="A72" s="23" t="s">
        <v>180</v>
      </c>
      <c r="B72" s="24">
        <v>318</v>
      </c>
      <c r="C72" s="25">
        <v>73.584906000000004</v>
      </c>
      <c r="D72" s="25">
        <v>48.742137999999997</v>
      </c>
      <c r="E72" s="25">
        <v>39.308176000000003</v>
      </c>
      <c r="F72" s="25">
        <v>22.641508999999999</v>
      </c>
      <c r="G72" s="25">
        <v>65.723269999999999</v>
      </c>
      <c r="H72" s="25">
        <v>49.056604</v>
      </c>
      <c r="I72" s="25">
        <v>57.547170000000001</v>
      </c>
      <c r="J72" s="25">
        <v>29.874213999999998</v>
      </c>
      <c r="K72" s="25">
        <v>59.433962000000001</v>
      </c>
      <c r="L72" s="25">
        <v>3.4591189999999998</v>
      </c>
      <c r="M72" s="25">
        <v>0.62893100000000002</v>
      </c>
      <c r="N72" s="25">
        <v>0.94339600000000001</v>
      </c>
    </row>
    <row r="73" spans="1:14">
      <c r="A73" s="23" t="s">
        <v>181</v>
      </c>
      <c r="B73" s="24">
        <v>203</v>
      </c>
      <c r="C73" s="25">
        <v>78.817734000000002</v>
      </c>
      <c r="D73" s="25">
        <v>53.201970000000003</v>
      </c>
      <c r="E73" s="25">
        <v>47.290640000000003</v>
      </c>
      <c r="F73" s="25">
        <v>28.078817999999998</v>
      </c>
      <c r="G73" s="25">
        <v>69.950738999999999</v>
      </c>
      <c r="H73" s="25">
        <v>46.798029999999997</v>
      </c>
      <c r="I73" s="25">
        <v>63.546798000000003</v>
      </c>
      <c r="J73" s="25">
        <v>34.975369000000001</v>
      </c>
      <c r="K73" s="25">
        <v>67.487684999999999</v>
      </c>
      <c r="L73" s="25">
        <v>3.4482759999999999</v>
      </c>
      <c r="M73" s="25">
        <v>0</v>
      </c>
      <c r="N73" s="25">
        <v>1.477833</v>
      </c>
    </row>
    <row r="74" spans="1:14">
      <c r="A74" s="23" t="s">
        <v>182</v>
      </c>
      <c r="B74" s="24">
        <v>79</v>
      </c>
      <c r="C74" s="25">
        <v>69.620253000000005</v>
      </c>
      <c r="D74" s="25">
        <v>56.962024999999997</v>
      </c>
      <c r="E74" s="25">
        <v>51.898733999999997</v>
      </c>
      <c r="F74" s="25">
        <v>30.379746999999998</v>
      </c>
      <c r="G74" s="25">
        <v>72.151899</v>
      </c>
      <c r="H74" s="25">
        <v>43.037975000000003</v>
      </c>
      <c r="I74" s="25">
        <v>54.43038</v>
      </c>
      <c r="J74" s="25">
        <v>36.708860999999999</v>
      </c>
      <c r="K74" s="25">
        <v>64.556961999999999</v>
      </c>
      <c r="L74" s="25">
        <v>2.5316459999999998</v>
      </c>
      <c r="M74" s="25">
        <v>1.2658229999999999</v>
      </c>
      <c r="N74" s="25">
        <v>1.2658229999999999</v>
      </c>
    </row>
    <row r="75" spans="1:14">
      <c r="A75" s="23" t="s">
        <v>183</v>
      </c>
      <c r="B75" s="24">
        <v>68</v>
      </c>
      <c r="C75" s="25">
        <v>64.705882000000003</v>
      </c>
      <c r="D75" s="25">
        <v>51.470587999999999</v>
      </c>
      <c r="E75" s="25">
        <v>44.117646999999998</v>
      </c>
      <c r="F75" s="25">
        <v>17.647058999999999</v>
      </c>
      <c r="G75" s="25">
        <v>61.764705999999997</v>
      </c>
      <c r="H75" s="25">
        <v>55.882353000000002</v>
      </c>
      <c r="I75" s="25">
        <v>58.823529000000001</v>
      </c>
      <c r="J75" s="25">
        <v>50</v>
      </c>
      <c r="K75" s="25">
        <v>72.058824000000001</v>
      </c>
      <c r="L75" s="25">
        <v>4.4117649999999999</v>
      </c>
      <c r="M75" s="25">
        <v>1.470588</v>
      </c>
      <c r="N75" s="25">
        <v>1.470588</v>
      </c>
    </row>
    <row r="76" spans="1:14">
      <c r="A76" s="23" t="s">
        <v>184</v>
      </c>
      <c r="B76" s="24">
        <v>586</v>
      </c>
      <c r="C76" s="25">
        <v>71.331057999999999</v>
      </c>
      <c r="D76" s="25">
        <v>52.389077999999998</v>
      </c>
      <c r="E76" s="25">
        <v>38.907850000000003</v>
      </c>
      <c r="F76" s="25">
        <v>22.866893999999998</v>
      </c>
      <c r="G76" s="25">
        <v>62.969282999999997</v>
      </c>
      <c r="H76" s="25">
        <v>40.955630999999997</v>
      </c>
      <c r="I76" s="25">
        <v>55.460751000000002</v>
      </c>
      <c r="J76" s="25">
        <v>27.303754000000001</v>
      </c>
      <c r="K76" s="25">
        <v>59.726962</v>
      </c>
      <c r="L76" s="25">
        <v>2.389078</v>
      </c>
      <c r="M76" s="25">
        <v>0.85324199999999994</v>
      </c>
      <c r="N76" s="25">
        <v>0.68259400000000003</v>
      </c>
    </row>
    <row r="77" spans="1:14">
      <c r="A77" s="23" t="s">
        <v>185</v>
      </c>
      <c r="B77" s="24">
        <v>276</v>
      </c>
      <c r="C77" s="25">
        <v>74.637681000000001</v>
      </c>
      <c r="D77" s="25">
        <v>48.550725</v>
      </c>
      <c r="E77" s="25">
        <v>37.681159000000001</v>
      </c>
      <c r="F77" s="25">
        <v>24.637681000000001</v>
      </c>
      <c r="G77" s="25">
        <v>64.855072000000007</v>
      </c>
      <c r="H77" s="25">
        <v>50</v>
      </c>
      <c r="I77" s="25">
        <v>55.797100999999998</v>
      </c>
      <c r="J77" s="25">
        <v>33.695652000000003</v>
      </c>
      <c r="K77" s="25">
        <v>61.231884000000001</v>
      </c>
      <c r="L77" s="25">
        <v>2.536232</v>
      </c>
      <c r="M77" s="25">
        <v>1.086957</v>
      </c>
      <c r="N77" s="25">
        <v>1.086957</v>
      </c>
    </row>
    <row r="78" spans="1:14">
      <c r="A78" s="23" t="s">
        <v>152</v>
      </c>
      <c r="B78" s="24">
        <v>197</v>
      </c>
      <c r="C78" s="25">
        <v>41.116751000000001</v>
      </c>
      <c r="D78" s="25">
        <v>30.456852999999999</v>
      </c>
      <c r="E78" s="25">
        <v>39.086294000000002</v>
      </c>
      <c r="F78" s="25">
        <v>17.766497000000001</v>
      </c>
      <c r="G78" s="25">
        <v>46.192892999999998</v>
      </c>
      <c r="H78" s="25">
        <v>37.055838000000001</v>
      </c>
      <c r="I78" s="25">
        <v>43.147207999999999</v>
      </c>
      <c r="J78" s="25">
        <v>19.289339999999999</v>
      </c>
      <c r="K78" s="25">
        <v>41.116751000000001</v>
      </c>
      <c r="L78" s="25">
        <v>11.675127</v>
      </c>
      <c r="M78" s="25">
        <v>5.0761419999999999</v>
      </c>
      <c r="N78" s="25">
        <v>1.5228429999999999</v>
      </c>
    </row>
    <row r="79" spans="1:14">
      <c r="A79" s="23" t="s">
        <v>186</v>
      </c>
      <c r="B79" s="24">
        <v>944</v>
      </c>
      <c r="C79" s="25">
        <v>36.440677999999998</v>
      </c>
      <c r="D79" s="25">
        <v>38.665253999999997</v>
      </c>
      <c r="E79" s="25">
        <v>41.101694999999999</v>
      </c>
      <c r="F79" s="25">
        <v>20.444915000000002</v>
      </c>
      <c r="G79" s="25">
        <v>54.766948999999997</v>
      </c>
      <c r="H79" s="25">
        <v>36.864407</v>
      </c>
      <c r="I79" s="25">
        <v>40.889831000000001</v>
      </c>
      <c r="J79" s="25">
        <v>11.758475000000001</v>
      </c>
      <c r="K79" s="25">
        <v>39.936441000000002</v>
      </c>
      <c r="L79" s="25">
        <v>3.389831</v>
      </c>
      <c r="M79" s="25">
        <v>3.6016949999999999</v>
      </c>
      <c r="N79" s="25">
        <v>1.9067799999999999</v>
      </c>
    </row>
    <row r="80" spans="1:14">
      <c r="A80" s="23" t="s">
        <v>128</v>
      </c>
      <c r="B80" s="24">
        <v>41</v>
      </c>
      <c r="C80" s="25">
        <v>39.024389999999997</v>
      </c>
      <c r="D80" s="25">
        <v>36.585366</v>
      </c>
      <c r="E80" s="25">
        <v>29.268293</v>
      </c>
      <c r="F80" s="25">
        <v>9.7560979999999997</v>
      </c>
      <c r="G80" s="25">
        <v>39.024389999999997</v>
      </c>
      <c r="H80" s="25">
        <v>21.951219999999999</v>
      </c>
      <c r="I80" s="25">
        <v>29.268293</v>
      </c>
      <c r="J80" s="25">
        <v>9.7560979999999997</v>
      </c>
      <c r="K80" s="25">
        <v>26.829267999999999</v>
      </c>
      <c r="L80" s="25">
        <v>0</v>
      </c>
      <c r="M80" s="25">
        <v>4.8780489999999999</v>
      </c>
      <c r="N80" s="25">
        <v>17.073170999999999</v>
      </c>
    </row>
    <row r="81" spans="1:14">
      <c r="A81" s="8" t="s">
        <v>187</v>
      </c>
      <c r="B81" s="8"/>
      <c r="C81" s="8"/>
      <c r="D81" s="8"/>
      <c r="E81" s="8"/>
      <c r="F81" s="8"/>
      <c r="G81" s="8"/>
      <c r="H81" s="8"/>
      <c r="I81" s="8"/>
      <c r="J81" s="8"/>
      <c r="K81" s="8"/>
      <c r="L81" s="8"/>
      <c r="M81" s="8"/>
      <c r="N81" s="8"/>
    </row>
    <row r="82" spans="1:14">
      <c r="A82" s="23" t="s">
        <v>188</v>
      </c>
      <c r="B82" s="24">
        <v>2041</v>
      </c>
      <c r="C82" s="25">
        <v>55.854973000000001</v>
      </c>
      <c r="D82" s="25">
        <v>45.026947999999997</v>
      </c>
      <c r="E82" s="25">
        <v>35.815776999999997</v>
      </c>
      <c r="F82" s="25">
        <v>21.754041999999998</v>
      </c>
      <c r="G82" s="25">
        <v>58.990690999999998</v>
      </c>
      <c r="H82" s="25">
        <v>37.628613000000001</v>
      </c>
      <c r="I82" s="25">
        <v>48.652621000000003</v>
      </c>
      <c r="J82" s="25">
        <v>18.520333000000001</v>
      </c>
      <c r="K82" s="25">
        <v>48.505634000000001</v>
      </c>
      <c r="L82" s="25">
        <v>2.6457619999999999</v>
      </c>
      <c r="M82" s="25">
        <v>2.0088189999999999</v>
      </c>
      <c r="N82" s="25">
        <v>1.616854</v>
      </c>
    </row>
    <row r="83" spans="1:14">
      <c r="A83" s="23" t="s">
        <v>189</v>
      </c>
      <c r="B83" s="24">
        <v>221</v>
      </c>
      <c r="C83" s="25">
        <v>35.294117999999997</v>
      </c>
      <c r="D83" s="25">
        <v>36.199095</v>
      </c>
      <c r="E83" s="25">
        <v>36.651584</v>
      </c>
      <c r="F83" s="25">
        <v>14.932126999999999</v>
      </c>
      <c r="G83" s="25">
        <v>56.108597000000003</v>
      </c>
      <c r="H83" s="25">
        <v>42.986424999999997</v>
      </c>
      <c r="I83" s="25">
        <v>52.941175999999999</v>
      </c>
      <c r="J83" s="25">
        <v>13.122172000000001</v>
      </c>
      <c r="K83" s="25">
        <v>54.751131000000001</v>
      </c>
      <c r="L83" s="25">
        <v>1.3574660000000001</v>
      </c>
      <c r="M83" s="25">
        <v>2.7149320000000001</v>
      </c>
      <c r="N83" s="25">
        <v>1.3574660000000001</v>
      </c>
    </row>
    <row r="84" spans="1:14">
      <c r="A84" s="23" t="s">
        <v>190</v>
      </c>
      <c r="B84" s="24">
        <v>64</v>
      </c>
      <c r="C84" s="25">
        <v>35.9375</v>
      </c>
      <c r="D84" s="25">
        <v>21.875</v>
      </c>
      <c r="E84" s="25">
        <v>35.9375</v>
      </c>
      <c r="F84" s="25">
        <v>9.375</v>
      </c>
      <c r="G84" s="25">
        <v>40.625</v>
      </c>
      <c r="H84" s="25">
        <v>40.625</v>
      </c>
      <c r="I84" s="25">
        <v>26.5625</v>
      </c>
      <c r="J84" s="25">
        <v>7.8125</v>
      </c>
      <c r="K84" s="25">
        <v>28.125</v>
      </c>
      <c r="L84" s="25">
        <v>10.9375</v>
      </c>
      <c r="M84" s="25">
        <v>10.9375</v>
      </c>
      <c r="N84" s="25">
        <v>1.5625</v>
      </c>
    </row>
    <row r="85" spans="1:14">
      <c r="A85" s="23" t="s">
        <v>191</v>
      </c>
      <c r="B85" s="24">
        <v>158</v>
      </c>
      <c r="C85" s="25">
        <v>20.886075999999999</v>
      </c>
      <c r="D85" s="25">
        <v>21.518986999999999</v>
      </c>
      <c r="E85" s="25">
        <v>49.367089</v>
      </c>
      <c r="F85" s="25">
        <v>13.924051</v>
      </c>
      <c r="G85" s="25">
        <v>37.341771999999999</v>
      </c>
      <c r="H85" s="25">
        <v>37.974684000000003</v>
      </c>
      <c r="I85" s="25">
        <v>29.113924000000001</v>
      </c>
      <c r="J85" s="25">
        <v>9.4936710000000009</v>
      </c>
      <c r="K85" s="25">
        <v>24.050633000000001</v>
      </c>
      <c r="L85" s="25">
        <v>4.4303800000000004</v>
      </c>
      <c r="M85" s="25">
        <v>5.0632910000000004</v>
      </c>
      <c r="N85" s="25">
        <v>3.7974679999999998</v>
      </c>
    </row>
    <row r="86" spans="1:14">
      <c r="A86" s="23" t="s">
        <v>192</v>
      </c>
      <c r="B86" s="24">
        <v>120</v>
      </c>
      <c r="C86" s="25">
        <v>45.833333000000003</v>
      </c>
      <c r="D86" s="25">
        <v>28.333333</v>
      </c>
      <c r="E86" s="25">
        <v>50.833333000000003</v>
      </c>
      <c r="F86" s="25">
        <v>15.833333</v>
      </c>
      <c r="G86" s="25">
        <v>45</v>
      </c>
      <c r="H86" s="25">
        <v>32.5</v>
      </c>
      <c r="I86" s="25">
        <v>32.5</v>
      </c>
      <c r="J86" s="25">
        <v>7.5</v>
      </c>
      <c r="K86" s="25">
        <v>42.5</v>
      </c>
      <c r="L86" s="25">
        <v>3.3333330000000001</v>
      </c>
      <c r="M86" s="25">
        <v>1.6666669999999999</v>
      </c>
      <c r="N86" s="25">
        <v>2.5</v>
      </c>
    </row>
    <row r="87" spans="1:14">
      <c r="A87" s="23" t="s">
        <v>193</v>
      </c>
      <c r="B87" s="24">
        <v>10</v>
      </c>
      <c r="C87" s="25">
        <v>30</v>
      </c>
      <c r="D87" s="25">
        <v>50</v>
      </c>
      <c r="E87" s="25">
        <v>60</v>
      </c>
      <c r="F87" s="25">
        <v>60</v>
      </c>
      <c r="G87" s="25">
        <v>80</v>
      </c>
      <c r="H87" s="25">
        <v>40</v>
      </c>
      <c r="I87" s="25">
        <v>10</v>
      </c>
      <c r="J87" s="25">
        <v>10</v>
      </c>
      <c r="K87" s="25">
        <v>50</v>
      </c>
      <c r="L87" s="25">
        <v>10</v>
      </c>
      <c r="M87" s="25">
        <v>0</v>
      </c>
      <c r="N87" s="25">
        <v>10</v>
      </c>
    </row>
    <row r="88" spans="1:14">
      <c r="A88" s="23" t="s">
        <v>152</v>
      </c>
      <c r="B88" s="24">
        <v>39</v>
      </c>
      <c r="C88" s="25">
        <v>17.948718</v>
      </c>
      <c r="D88" s="25">
        <v>38.461537999999997</v>
      </c>
      <c r="E88" s="25">
        <v>51.282051000000003</v>
      </c>
      <c r="F88" s="25">
        <v>17.948718</v>
      </c>
      <c r="G88" s="25">
        <v>58.974359</v>
      </c>
      <c r="H88" s="25">
        <v>35.897435999999999</v>
      </c>
      <c r="I88" s="25">
        <v>35.897435999999999</v>
      </c>
      <c r="J88" s="25">
        <v>7.6923079999999997</v>
      </c>
      <c r="K88" s="25">
        <v>23.076923000000001</v>
      </c>
      <c r="L88" s="25">
        <v>12.820513</v>
      </c>
      <c r="M88" s="25">
        <v>5.1282050000000003</v>
      </c>
      <c r="N88" s="25">
        <v>2.5641029999999998</v>
      </c>
    </row>
    <row r="89" spans="1:14">
      <c r="A89" s="23" t="s">
        <v>128</v>
      </c>
      <c r="B89" s="24">
        <v>24</v>
      </c>
      <c r="C89" s="25">
        <v>20.833333</v>
      </c>
      <c r="D89" s="25">
        <v>25</v>
      </c>
      <c r="E89" s="25">
        <v>25</v>
      </c>
      <c r="F89" s="25">
        <v>16.666667</v>
      </c>
      <c r="G89" s="25">
        <v>50</v>
      </c>
      <c r="H89" s="25">
        <v>20.833333</v>
      </c>
      <c r="I89" s="25">
        <v>29.166667</v>
      </c>
      <c r="J89" s="25">
        <v>12.5</v>
      </c>
      <c r="K89" s="25">
        <v>20.833333</v>
      </c>
      <c r="L89" s="25">
        <v>0</v>
      </c>
      <c r="M89" s="25">
        <v>4.1666670000000003</v>
      </c>
      <c r="N89" s="25">
        <v>16.666667</v>
      </c>
    </row>
    <row r="90" spans="1:14">
      <c r="A90" s="8" t="s">
        <v>194</v>
      </c>
      <c r="B90" s="8"/>
      <c r="C90" s="8"/>
      <c r="D90" s="8"/>
      <c r="E90" s="8"/>
      <c r="F90" s="8"/>
      <c r="G90" s="8"/>
      <c r="H90" s="8"/>
      <c r="I90" s="8"/>
      <c r="J90" s="8"/>
      <c r="K90" s="8"/>
      <c r="L90" s="8"/>
      <c r="M90" s="8"/>
      <c r="N90" s="8"/>
    </row>
    <row r="91" spans="1:14">
      <c r="A91" s="23" t="s">
        <v>195</v>
      </c>
      <c r="B91" s="24">
        <v>1341</v>
      </c>
      <c r="C91" s="25">
        <v>54.287844999999997</v>
      </c>
      <c r="D91" s="25">
        <v>42.207307999999998</v>
      </c>
      <c r="E91" s="25">
        <v>38.478746999999998</v>
      </c>
      <c r="F91" s="25">
        <v>21.476510000000001</v>
      </c>
      <c r="G91" s="25">
        <v>59.731544</v>
      </c>
      <c r="H91" s="25">
        <v>40.641311999999999</v>
      </c>
      <c r="I91" s="25">
        <v>51.081282999999999</v>
      </c>
      <c r="J91" s="25">
        <v>18.419090000000001</v>
      </c>
      <c r="K91" s="25">
        <v>52.423565000000004</v>
      </c>
      <c r="L91" s="25">
        <v>3.2811330000000001</v>
      </c>
      <c r="M91" s="25">
        <v>1.938852</v>
      </c>
      <c r="N91" s="25">
        <v>1.8642799999999999</v>
      </c>
    </row>
    <row r="92" spans="1:14">
      <c r="A92" s="23" t="s">
        <v>196</v>
      </c>
      <c r="B92" s="24">
        <v>523</v>
      </c>
      <c r="C92" s="25">
        <v>56.405354000000003</v>
      </c>
      <c r="D92" s="25">
        <v>40.152963999999997</v>
      </c>
      <c r="E92" s="25">
        <v>35.564053999999999</v>
      </c>
      <c r="F92" s="25">
        <v>18.355640999999999</v>
      </c>
      <c r="G92" s="25">
        <v>58.699809000000002</v>
      </c>
      <c r="H92" s="25">
        <v>39.961759000000001</v>
      </c>
      <c r="I92" s="25">
        <v>44.359465</v>
      </c>
      <c r="J92" s="25">
        <v>18.929254</v>
      </c>
      <c r="K92" s="25">
        <v>47.992351999999997</v>
      </c>
      <c r="L92" s="25">
        <v>2.8680690000000002</v>
      </c>
      <c r="M92" s="25">
        <v>2.1032500000000001</v>
      </c>
      <c r="N92" s="25">
        <v>1.3384320000000001</v>
      </c>
    </row>
    <row r="93" spans="1:14">
      <c r="A93" s="23" t="s">
        <v>197</v>
      </c>
      <c r="B93" s="24">
        <v>116</v>
      </c>
      <c r="C93" s="25">
        <v>46.551724</v>
      </c>
      <c r="D93" s="25">
        <v>37.931033999999997</v>
      </c>
      <c r="E93" s="25">
        <v>30.172414</v>
      </c>
      <c r="F93" s="25">
        <v>18.103448</v>
      </c>
      <c r="G93" s="25">
        <v>55.172414000000003</v>
      </c>
      <c r="H93" s="25">
        <v>39.655172</v>
      </c>
      <c r="I93" s="25">
        <v>51.724138000000004</v>
      </c>
      <c r="J93" s="25">
        <v>11.206897</v>
      </c>
      <c r="K93" s="25">
        <v>47.413792999999998</v>
      </c>
      <c r="L93" s="25">
        <v>1.7241379999999999</v>
      </c>
      <c r="M93" s="25">
        <v>1.7241379999999999</v>
      </c>
      <c r="N93" s="25">
        <v>2.5862069999999999</v>
      </c>
    </row>
    <row r="94" spans="1:14">
      <c r="A94" s="23" t="s">
        <v>198</v>
      </c>
      <c r="B94" s="24">
        <v>25</v>
      </c>
      <c r="C94" s="25">
        <v>48</v>
      </c>
      <c r="D94" s="25">
        <v>52</v>
      </c>
      <c r="E94" s="25">
        <v>36</v>
      </c>
      <c r="F94" s="25">
        <v>28</v>
      </c>
      <c r="G94" s="25">
        <v>56</v>
      </c>
      <c r="H94" s="25">
        <v>28</v>
      </c>
      <c r="I94" s="25">
        <v>36</v>
      </c>
      <c r="J94" s="25">
        <v>12</v>
      </c>
      <c r="K94" s="25">
        <v>40</v>
      </c>
      <c r="L94" s="25">
        <v>0</v>
      </c>
      <c r="M94" s="25">
        <v>4</v>
      </c>
      <c r="N94" s="25">
        <v>8</v>
      </c>
    </row>
    <row r="95" spans="1:14">
      <c r="A95" s="23" t="s">
        <v>199</v>
      </c>
      <c r="B95" s="24">
        <v>68</v>
      </c>
      <c r="C95" s="25">
        <v>54.411765000000003</v>
      </c>
      <c r="D95" s="25">
        <v>27.941175999999999</v>
      </c>
      <c r="E95" s="25">
        <v>32.352941000000001</v>
      </c>
      <c r="F95" s="25">
        <v>25</v>
      </c>
      <c r="G95" s="25">
        <v>57.352941000000001</v>
      </c>
      <c r="H95" s="25">
        <v>45.588234999999997</v>
      </c>
      <c r="I95" s="25">
        <v>42.647058999999999</v>
      </c>
      <c r="J95" s="25">
        <v>19.117647000000002</v>
      </c>
      <c r="K95" s="25">
        <v>52.941175999999999</v>
      </c>
      <c r="L95" s="25">
        <v>0</v>
      </c>
      <c r="M95" s="25">
        <v>1.470588</v>
      </c>
      <c r="N95" s="25">
        <v>0</v>
      </c>
    </row>
    <row r="96" spans="1:14">
      <c r="A96" s="23" t="s">
        <v>200</v>
      </c>
      <c r="B96" s="24">
        <v>1248</v>
      </c>
      <c r="C96" s="25">
        <v>54.166666999999997</v>
      </c>
      <c r="D96" s="25">
        <v>39.743589999999998</v>
      </c>
      <c r="E96" s="25">
        <v>35.176282</v>
      </c>
      <c r="F96" s="25">
        <v>19.230768999999999</v>
      </c>
      <c r="G96" s="25">
        <v>56.25</v>
      </c>
      <c r="H96" s="25">
        <v>42.948718</v>
      </c>
      <c r="I96" s="25">
        <v>50.240385000000003</v>
      </c>
      <c r="J96" s="25">
        <v>18.75</v>
      </c>
      <c r="K96" s="25">
        <v>51.121794999999999</v>
      </c>
      <c r="L96" s="25">
        <v>3.5256409999999998</v>
      </c>
      <c r="M96" s="25">
        <v>2.163462</v>
      </c>
      <c r="N96" s="25">
        <v>1.4423079999999999</v>
      </c>
    </row>
    <row r="97" spans="1:14">
      <c r="A97" s="23" t="s">
        <v>201</v>
      </c>
      <c r="B97" s="24">
        <v>725</v>
      </c>
      <c r="C97" s="25">
        <v>53.241379000000002</v>
      </c>
      <c r="D97" s="25">
        <v>56.827585999999997</v>
      </c>
      <c r="E97" s="25">
        <v>40.827585999999997</v>
      </c>
      <c r="F97" s="25">
        <v>26.62069</v>
      </c>
      <c r="G97" s="25">
        <v>64.965517000000006</v>
      </c>
      <c r="H97" s="25">
        <v>37.931033999999997</v>
      </c>
      <c r="I97" s="25">
        <v>50.068966000000003</v>
      </c>
      <c r="J97" s="25">
        <v>19.724138</v>
      </c>
      <c r="K97" s="25">
        <v>48.137931000000002</v>
      </c>
      <c r="L97" s="25">
        <v>3.3103449999999999</v>
      </c>
      <c r="M97" s="25">
        <v>1.241379</v>
      </c>
      <c r="N97" s="25">
        <v>1.37931</v>
      </c>
    </row>
    <row r="98" spans="1:14">
      <c r="A98" s="23" t="s">
        <v>202</v>
      </c>
      <c r="B98" s="24">
        <v>550</v>
      </c>
      <c r="C98" s="25">
        <v>49.818182</v>
      </c>
      <c r="D98" s="25">
        <v>40.181818</v>
      </c>
      <c r="E98" s="25">
        <v>39.454545000000003</v>
      </c>
      <c r="F98" s="25">
        <v>21.090909</v>
      </c>
      <c r="G98" s="25">
        <v>58.909090999999997</v>
      </c>
      <c r="H98" s="25">
        <v>38.545454999999997</v>
      </c>
      <c r="I98" s="25">
        <v>52.545454999999997</v>
      </c>
      <c r="J98" s="25">
        <v>17.090909</v>
      </c>
      <c r="K98" s="25">
        <v>51.454545000000003</v>
      </c>
      <c r="L98" s="25">
        <v>2.1818179999999998</v>
      </c>
      <c r="M98" s="25">
        <v>2</v>
      </c>
      <c r="N98" s="25">
        <v>2.1818179999999998</v>
      </c>
    </row>
    <row r="99" spans="1:14">
      <c r="A99" s="23" t="s">
        <v>203</v>
      </c>
      <c r="B99" s="24">
        <v>563</v>
      </c>
      <c r="C99" s="25">
        <v>50.26643</v>
      </c>
      <c r="D99" s="25">
        <v>39.431615999999998</v>
      </c>
      <c r="E99" s="25">
        <v>38.188276999999999</v>
      </c>
      <c r="F99" s="25">
        <v>21.669626999999998</v>
      </c>
      <c r="G99" s="25">
        <v>61.811723000000001</v>
      </c>
      <c r="H99" s="25">
        <v>45.115453000000002</v>
      </c>
      <c r="I99" s="25">
        <v>53.996448000000001</v>
      </c>
      <c r="J99" s="25">
        <v>17.584368999999999</v>
      </c>
      <c r="K99" s="25">
        <v>55.062167000000002</v>
      </c>
      <c r="L99" s="25">
        <v>2.8419180000000002</v>
      </c>
      <c r="M99" s="25">
        <v>2.6642980000000001</v>
      </c>
      <c r="N99" s="25">
        <v>1.4209590000000001</v>
      </c>
    </row>
    <row r="100" spans="1:14">
      <c r="A100" s="23" t="s">
        <v>204</v>
      </c>
      <c r="B100" s="24">
        <v>319</v>
      </c>
      <c r="C100" s="25">
        <v>55.485892999999997</v>
      </c>
      <c r="D100" s="25">
        <v>50.470219</v>
      </c>
      <c r="E100" s="25">
        <v>39.184953</v>
      </c>
      <c r="F100" s="25">
        <v>28.840125</v>
      </c>
      <c r="G100" s="25">
        <v>61.442005999999999</v>
      </c>
      <c r="H100" s="25">
        <v>35.423197000000002</v>
      </c>
      <c r="I100" s="25">
        <v>54.545454999999997</v>
      </c>
      <c r="J100" s="25">
        <v>17.241378999999998</v>
      </c>
      <c r="K100" s="25">
        <v>51.097178999999997</v>
      </c>
      <c r="L100" s="25">
        <v>2.1943570000000001</v>
      </c>
      <c r="M100" s="25">
        <v>1.2539180000000001</v>
      </c>
      <c r="N100" s="25">
        <v>2.5078369999999999</v>
      </c>
    </row>
    <row r="101" spans="1:14">
      <c r="A101" s="23" t="s">
        <v>205</v>
      </c>
      <c r="B101" s="24">
        <v>6</v>
      </c>
      <c r="C101" s="25">
        <v>83.333332999999996</v>
      </c>
      <c r="D101" s="25">
        <v>66.666667000000004</v>
      </c>
      <c r="E101" s="25">
        <v>33.333333000000003</v>
      </c>
      <c r="F101" s="25">
        <v>16.666667</v>
      </c>
      <c r="G101" s="25">
        <v>83.333332999999996</v>
      </c>
      <c r="H101" s="25">
        <v>50</v>
      </c>
      <c r="I101" s="25">
        <v>83.333332999999996</v>
      </c>
      <c r="J101" s="25">
        <v>33.333333000000003</v>
      </c>
      <c r="K101" s="25">
        <v>50</v>
      </c>
      <c r="L101" s="25">
        <v>0</v>
      </c>
      <c r="M101" s="25">
        <v>0</v>
      </c>
      <c r="N101" s="25">
        <v>0</v>
      </c>
    </row>
    <row r="102" spans="1:14">
      <c r="A102" s="23" t="s">
        <v>206</v>
      </c>
      <c r="B102" s="24">
        <v>42</v>
      </c>
      <c r="C102" s="25">
        <v>23.809524</v>
      </c>
      <c r="D102" s="25">
        <v>57.142856999999999</v>
      </c>
      <c r="E102" s="25">
        <v>45.238095000000001</v>
      </c>
      <c r="F102" s="25">
        <v>38.095238000000002</v>
      </c>
      <c r="G102" s="25">
        <v>61.904761999999998</v>
      </c>
      <c r="H102" s="25">
        <v>23.809524</v>
      </c>
      <c r="I102" s="25">
        <v>23.809524</v>
      </c>
      <c r="J102" s="25">
        <v>9.5238099999999992</v>
      </c>
      <c r="K102" s="25">
        <v>26.190476</v>
      </c>
      <c r="L102" s="25">
        <v>0</v>
      </c>
      <c r="M102" s="25">
        <v>0</v>
      </c>
      <c r="N102" s="25">
        <v>9.5238099999999992</v>
      </c>
    </row>
    <row r="103" spans="1:14">
      <c r="A103" s="23" t="s">
        <v>152</v>
      </c>
      <c r="B103" s="24">
        <v>39</v>
      </c>
      <c r="C103" s="25">
        <v>20.512820999999999</v>
      </c>
      <c r="D103" s="25">
        <v>58.974359</v>
      </c>
      <c r="E103" s="25">
        <v>48.717948999999997</v>
      </c>
      <c r="F103" s="25">
        <v>28.205127999999998</v>
      </c>
      <c r="G103" s="25">
        <v>48.717948999999997</v>
      </c>
      <c r="H103" s="25">
        <v>25.641026</v>
      </c>
      <c r="I103" s="25">
        <v>30.769231000000001</v>
      </c>
      <c r="J103" s="25">
        <v>7.6923079999999997</v>
      </c>
      <c r="K103" s="25">
        <v>23.076923000000001</v>
      </c>
      <c r="L103" s="25">
        <v>10.256410000000001</v>
      </c>
      <c r="M103" s="25">
        <v>0</v>
      </c>
      <c r="N103" s="25">
        <v>5.1282050000000003</v>
      </c>
    </row>
    <row r="104" spans="1:14">
      <c r="A104" s="23" t="s">
        <v>128</v>
      </c>
      <c r="B104" s="24">
        <v>193</v>
      </c>
      <c r="C104" s="25">
        <v>53.367876000000003</v>
      </c>
      <c r="D104" s="25">
        <v>31.606217999999998</v>
      </c>
      <c r="E104" s="25">
        <v>36.26943</v>
      </c>
      <c r="F104" s="25">
        <v>15.025907</v>
      </c>
      <c r="G104" s="25">
        <v>50.259067000000002</v>
      </c>
      <c r="H104" s="25">
        <v>31.606217999999998</v>
      </c>
      <c r="I104" s="25">
        <v>44.041451000000002</v>
      </c>
      <c r="J104" s="25">
        <v>16.062176000000001</v>
      </c>
      <c r="K104" s="25">
        <v>36.787565000000001</v>
      </c>
      <c r="L104" s="25">
        <v>1.5544039999999999</v>
      </c>
      <c r="M104" s="25">
        <v>5.1813469999999997</v>
      </c>
      <c r="N104" s="25">
        <v>4.6632119999999997</v>
      </c>
    </row>
    <row r="105" spans="1:14">
      <c r="A105" s="8" t="s">
        <v>207</v>
      </c>
      <c r="B105" s="8"/>
      <c r="C105" s="8"/>
      <c r="D105" s="8"/>
      <c r="E105" s="8"/>
      <c r="F105" s="8"/>
      <c r="G105" s="8"/>
      <c r="H105" s="8"/>
      <c r="I105" s="8"/>
      <c r="J105" s="8"/>
      <c r="K105" s="8"/>
      <c r="L105" s="8"/>
      <c r="M105" s="8"/>
      <c r="N105" s="8"/>
    </row>
    <row r="106" spans="1:14">
      <c r="A106" s="23" t="s">
        <v>208</v>
      </c>
      <c r="B106" s="24">
        <v>1480</v>
      </c>
      <c r="C106" s="25">
        <v>55.810811000000001</v>
      </c>
      <c r="D106" s="25">
        <v>48.445945999999999</v>
      </c>
      <c r="E106" s="25">
        <v>44.797297</v>
      </c>
      <c r="F106" s="25">
        <v>27.702703</v>
      </c>
      <c r="G106" s="25">
        <v>65.135135000000005</v>
      </c>
      <c r="H106" s="25">
        <v>40.878377999999998</v>
      </c>
      <c r="I106" s="25">
        <v>52.364865000000002</v>
      </c>
      <c r="J106" s="25">
        <v>18.986485999999999</v>
      </c>
      <c r="K106" s="25">
        <v>51.418919000000002</v>
      </c>
      <c r="L106" s="25">
        <v>2.4324319999999999</v>
      </c>
      <c r="M106" s="25">
        <v>1.216216</v>
      </c>
      <c r="N106" s="25">
        <v>1.554054</v>
      </c>
    </row>
    <row r="107" spans="1:14">
      <c r="A107" s="23" t="s">
        <v>209</v>
      </c>
      <c r="B107" s="24">
        <v>1280</v>
      </c>
      <c r="C107" s="25">
        <v>55.78125</v>
      </c>
      <c r="D107" s="25">
        <v>48.359375</v>
      </c>
      <c r="E107" s="25">
        <v>44.609375</v>
      </c>
      <c r="F107" s="25">
        <v>27.5</v>
      </c>
      <c r="G107" s="25">
        <v>70.3125</v>
      </c>
      <c r="H107" s="25">
        <v>41.796875</v>
      </c>
      <c r="I107" s="25">
        <v>55.78125</v>
      </c>
      <c r="J107" s="25">
        <v>19.921875</v>
      </c>
      <c r="K107" s="25">
        <v>52.421875</v>
      </c>
      <c r="L107" s="25">
        <v>2.34375</v>
      </c>
      <c r="M107" s="25">
        <v>1.015625</v>
      </c>
      <c r="N107" s="25">
        <v>1.640625</v>
      </c>
    </row>
    <row r="108" spans="1:14">
      <c r="A108" s="23" t="s">
        <v>210</v>
      </c>
      <c r="B108" s="24">
        <v>1167</v>
      </c>
      <c r="C108" s="25">
        <v>52.527849000000003</v>
      </c>
      <c r="D108" s="25">
        <v>46.358182999999997</v>
      </c>
      <c r="E108" s="25">
        <v>51.242502000000002</v>
      </c>
      <c r="F108" s="25">
        <v>24.164524</v>
      </c>
      <c r="G108" s="25">
        <v>59.468722999999997</v>
      </c>
      <c r="H108" s="25">
        <v>47.814909999999998</v>
      </c>
      <c r="I108" s="25">
        <v>50.642674</v>
      </c>
      <c r="J108" s="25">
        <v>20.051414000000001</v>
      </c>
      <c r="K108" s="25">
        <v>49.528706</v>
      </c>
      <c r="L108" s="25">
        <v>2.6563840000000001</v>
      </c>
      <c r="M108" s="25">
        <v>1.542416</v>
      </c>
      <c r="N108" s="25">
        <v>1.7994859999999999</v>
      </c>
    </row>
    <row r="109" spans="1:14">
      <c r="A109" s="23" t="s">
        <v>211</v>
      </c>
      <c r="B109" s="24">
        <v>715</v>
      </c>
      <c r="C109" s="25">
        <v>59.440559</v>
      </c>
      <c r="D109" s="25">
        <v>50.209789999999998</v>
      </c>
      <c r="E109" s="25">
        <v>45.174824999999998</v>
      </c>
      <c r="F109" s="25">
        <v>30.769231000000001</v>
      </c>
      <c r="G109" s="25">
        <v>66.713286999999994</v>
      </c>
      <c r="H109" s="25">
        <v>43.356642999999998</v>
      </c>
      <c r="I109" s="25">
        <v>60.699300999999998</v>
      </c>
      <c r="J109" s="25">
        <v>26.433565999999999</v>
      </c>
      <c r="K109" s="25">
        <v>56.223776000000001</v>
      </c>
      <c r="L109" s="25">
        <v>3.4965030000000001</v>
      </c>
      <c r="M109" s="25">
        <v>0.69930099999999995</v>
      </c>
      <c r="N109" s="25">
        <v>1.6783220000000001</v>
      </c>
    </row>
    <row r="110" spans="1:14">
      <c r="A110" s="23" t="s">
        <v>212</v>
      </c>
      <c r="B110" s="24">
        <v>387</v>
      </c>
      <c r="C110" s="25">
        <v>52.713177999999999</v>
      </c>
      <c r="D110" s="25">
        <v>42.635658999999997</v>
      </c>
      <c r="E110" s="25">
        <v>49.095607000000001</v>
      </c>
      <c r="F110" s="25">
        <v>26.356589</v>
      </c>
      <c r="G110" s="25">
        <v>58.139535000000002</v>
      </c>
      <c r="H110" s="25">
        <v>53.746769999999998</v>
      </c>
      <c r="I110" s="25">
        <v>48.578811000000002</v>
      </c>
      <c r="J110" s="25">
        <v>22.997416000000001</v>
      </c>
      <c r="K110" s="25">
        <v>50.645994999999999</v>
      </c>
      <c r="L110" s="25">
        <v>3.3591730000000002</v>
      </c>
      <c r="M110" s="25">
        <v>1.29199</v>
      </c>
      <c r="N110" s="25">
        <v>2.067183</v>
      </c>
    </row>
    <row r="111" spans="1:14">
      <c r="A111" s="23" t="s">
        <v>213</v>
      </c>
      <c r="B111" s="24">
        <v>404</v>
      </c>
      <c r="C111" s="25">
        <v>47.524751999999999</v>
      </c>
      <c r="D111" s="25">
        <v>41.831682999999998</v>
      </c>
      <c r="E111" s="25">
        <v>54.455446000000002</v>
      </c>
      <c r="F111" s="25">
        <v>35.148515000000003</v>
      </c>
      <c r="G111" s="25">
        <v>63.366337000000001</v>
      </c>
      <c r="H111" s="25">
        <v>46.287129</v>
      </c>
      <c r="I111" s="25">
        <v>54.455446000000002</v>
      </c>
      <c r="J111" s="25">
        <v>21.039604000000001</v>
      </c>
      <c r="K111" s="25">
        <v>48.267327000000002</v>
      </c>
      <c r="L111" s="25">
        <v>4.9504950000000001</v>
      </c>
      <c r="M111" s="25">
        <v>1.4851490000000001</v>
      </c>
      <c r="N111" s="25">
        <v>2.970297</v>
      </c>
    </row>
    <row r="112" spans="1:14">
      <c r="A112" s="23" t="s">
        <v>214</v>
      </c>
      <c r="B112" s="24">
        <v>595</v>
      </c>
      <c r="C112" s="25">
        <v>62.857143000000001</v>
      </c>
      <c r="D112" s="25">
        <v>54.957982999999999</v>
      </c>
      <c r="E112" s="25">
        <v>43.361345</v>
      </c>
      <c r="F112" s="25">
        <v>30.420168</v>
      </c>
      <c r="G112" s="25">
        <v>71.092437000000004</v>
      </c>
      <c r="H112" s="25">
        <v>45.882353000000002</v>
      </c>
      <c r="I112" s="25">
        <v>61.512605000000001</v>
      </c>
      <c r="J112" s="25">
        <v>25.546218</v>
      </c>
      <c r="K112" s="25">
        <v>70.084034000000003</v>
      </c>
      <c r="L112" s="25">
        <v>2.3529409999999999</v>
      </c>
      <c r="M112" s="25">
        <v>1.344538</v>
      </c>
      <c r="N112" s="25">
        <v>1.6806719999999999</v>
      </c>
    </row>
    <row r="113" spans="1:14">
      <c r="A113" s="23" t="s">
        <v>215</v>
      </c>
      <c r="B113" s="24">
        <v>215</v>
      </c>
      <c r="C113" s="25">
        <v>68.372093000000007</v>
      </c>
      <c r="D113" s="25">
        <v>57.674419</v>
      </c>
      <c r="E113" s="25">
        <v>55.348837000000003</v>
      </c>
      <c r="F113" s="25">
        <v>41.395349000000003</v>
      </c>
      <c r="G113" s="25">
        <v>71.627906999999993</v>
      </c>
      <c r="H113" s="25">
        <v>50.232557999999997</v>
      </c>
      <c r="I113" s="25">
        <v>64.651162999999997</v>
      </c>
      <c r="J113" s="25">
        <v>35.348837000000003</v>
      </c>
      <c r="K113" s="25">
        <v>72.093023000000002</v>
      </c>
      <c r="L113" s="25">
        <v>3.7209300000000001</v>
      </c>
      <c r="M113" s="25">
        <v>0.46511599999999997</v>
      </c>
      <c r="N113" s="25">
        <v>2.7906979999999999</v>
      </c>
    </row>
    <row r="114" spans="1:14">
      <c r="A114" s="23" t="s">
        <v>216</v>
      </c>
      <c r="B114" s="24">
        <v>248</v>
      </c>
      <c r="C114" s="25">
        <v>56.048386999999998</v>
      </c>
      <c r="D114" s="25">
        <v>49.193548</v>
      </c>
      <c r="E114" s="25">
        <v>59.274194000000001</v>
      </c>
      <c r="F114" s="25">
        <v>33.064515999999998</v>
      </c>
      <c r="G114" s="25">
        <v>67.741934999999998</v>
      </c>
      <c r="H114" s="25">
        <v>55.645161000000002</v>
      </c>
      <c r="I114" s="25">
        <v>53.629032000000002</v>
      </c>
      <c r="J114" s="25">
        <v>27.016128999999999</v>
      </c>
      <c r="K114" s="25">
        <v>52.419355000000003</v>
      </c>
      <c r="L114" s="25">
        <v>4.4354839999999998</v>
      </c>
      <c r="M114" s="25">
        <v>1.2096769999999999</v>
      </c>
      <c r="N114" s="25">
        <v>1.612903</v>
      </c>
    </row>
    <row r="115" spans="1:14">
      <c r="A115" s="23" t="s">
        <v>217</v>
      </c>
      <c r="B115" s="24">
        <v>255</v>
      </c>
      <c r="C115" s="25">
        <v>69.803922</v>
      </c>
      <c r="D115" s="25">
        <v>50.980392000000002</v>
      </c>
      <c r="E115" s="25">
        <v>50.588234999999997</v>
      </c>
      <c r="F115" s="25">
        <v>36.470587999999999</v>
      </c>
      <c r="G115" s="25">
        <v>68.235293999999996</v>
      </c>
      <c r="H115" s="25">
        <v>47.450980000000001</v>
      </c>
      <c r="I115" s="25">
        <v>61.960783999999997</v>
      </c>
      <c r="J115" s="25">
        <v>32.941175999999999</v>
      </c>
      <c r="K115" s="25">
        <v>60.784314000000002</v>
      </c>
      <c r="L115" s="25">
        <v>2.745098</v>
      </c>
      <c r="M115" s="25">
        <v>0.39215699999999998</v>
      </c>
      <c r="N115" s="25">
        <v>1.568627</v>
      </c>
    </row>
    <row r="116" spans="1:14">
      <c r="A116" s="23" t="s">
        <v>218</v>
      </c>
      <c r="B116" s="24">
        <v>291</v>
      </c>
      <c r="C116" s="25">
        <v>64.948453999999998</v>
      </c>
      <c r="D116" s="25">
        <v>48.453608000000003</v>
      </c>
      <c r="E116" s="25">
        <v>39.862543000000002</v>
      </c>
      <c r="F116" s="25">
        <v>29.553265</v>
      </c>
      <c r="G116" s="25">
        <v>71.134021000000004</v>
      </c>
      <c r="H116" s="25">
        <v>50.859107000000002</v>
      </c>
      <c r="I116" s="25">
        <v>61.855670000000003</v>
      </c>
      <c r="J116" s="25">
        <v>28.522337</v>
      </c>
      <c r="K116" s="25">
        <v>64.261167999999998</v>
      </c>
      <c r="L116" s="25">
        <v>1.718213</v>
      </c>
      <c r="M116" s="25">
        <v>0.68728500000000003</v>
      </c>
      <c r="N116" s="25">
        <v>1.718213</v>
      </c>
    </row>
    <row r="117" spans="1:14">
      <c r="A117" s="23" t="s">
        <v>219</v>
      </c>
      <c r="B117" s="24">
        <v>338</v>
      </c>
      <c r="C117" s="25">
        <v>63.609467000000002</v>
      </c>
      <c r="D117" s="25">
        <v>50.887574000000001</v>
      </c>
      <c r="E117" s="25">
        <v>45.857987999999999</v>
      </c>
      <c r="F117" s="25">
        <v>27.810651</v>
      </c>
      <c r="G117" s="25">
        <v>67.751479000000003</v>
      </c>
      <c r="H117" s="25">
        <v>50.591715999999998</v>
      </c>
      <c r="I117" s="25">
        <v>60.946745999999997</v>
      </c>
      <c r="J117" s="25">
        <v>33.727811000000003</v>
      </c>
      <c r="K117" s="25">
        <v>66.272188999999997</v>
      </c>
      <c r="L117" s="25">
        <v>4.1420120000000002</v>
      </c>
      <c r="M117" s="25">
        <v>0.59171600000000002</v>
      </c>
      <c r="N117" s="25">
        <v>0.59171600000000002</v>
      </c>
    </row>
    <row r="118" spans="1:14">
      <c r="A118" s="23" t="s">
        <v>220</v>
      </c>
      <c r="B118" s="24">
        <v>812</v>
      </c>
      <c r="C118" s="25">
        <v>62.192118000000001</v>
      </c>
      <c r="D118" s="25">
        <v>48.399014999999999</v>
      </c>
      <c r="E118" s="25">
        <v>41.502462999999999</v>
      </c>
      <c r="F118" s="25">
        <v>24.630541999999998</v>
      </c>
      <c r="G118" s="25">
        <v>65.517240999999999</v>
      </c>
      <c r="H118" s="25">
        <v>44.704433000000002</v>
      </c>
      <c r="I118" s="25">
        <v>59.975369000000001</v>
      </c>
      <c r="J118" s="25">
        <v>30.91133</v>
      </c>
      <c r="K118" s="25">
        <v>63.054186999999999</v>
      </c>
      <c r="L118" s="25">
        <v>3.3251230000000001</v>
      </c>
      <c r="M118" s="25">
        <v>0.61576399999999998</v>
      </c>
      <c r="N118" s="25">
        <v>1.108374</v>
      </c>
    </row>
    <row r="119" spans="1:14">
      <c r="A119" s="23" t="s">
        <v>221</v>
      </c>
      <c r="B119" s="24">
        <v>816</v>
      </c>
      <c r="C119" s="25">
        <v>61.887255000000003</v>
      </c>
      <c r="D119" s="25">
        <v>49.632353000000002</v>
      </c>
      <c r="E119" s="25">
        <v>41.911765000000003</v>
      </c>
      <c r="F119" s="25">
        <v>28.676470999999999</v>
      </c>
      <c r="G119" s="25">
        <v>69.485293999999996</v>
      </c>
      <c r="H119" s="25">
        <v>45.588234999999997</v>
      </c>
      <c r="I119" s="25">
        <v>57.598039</v>
      </c>
      <c r="J119" s="25">
        <v>24.754902000000001</v>
      </c>
      <c r="K119" s="25">
        <v>71.446078</v>
      </c>
      <c r="L119" s="25">
        <v>2.5735290000000002</v>
      </c>
      <c r="M119" s="25">
        <v>1.1029409999999999</v>
      </c>
      <c r="N119" s="25">
        <v>1.715686</v>
      </c>
    </row>
    <row r="120" spans="1:14">
      <c r="A120" s="23" t="s">
        <v>152</v>
      </c>
      <c r="B120" s="24">
        <v>69</v>
      </c>
      <c r="C120" s="25">
        <v>37.681159000000001</v>
      </c>
      <c r="D120" s="25">
        <v>33.333333000000003</v>
      </c>
      <c r="E120" s="25">
        <v>46.376812000000001</v>
      </c>
      <c r="F120" s="25">
        <v>31.884058</v>
      </c>
      <c r="G120" s="25">
        <v>50.724637999999999</v>
      </c>
      <c r="H120" s="25">
        <v>42.028986000000003</v>
      </c>
      <c r="I120" s="25">
        <v>53.623187999999999</v>
      </c>
      <c r="J120" s="25">
        <v>17.391304000000002</v>
      </c>
      <c r="K120" s="25">
        <v>44.927536000000003</v>
      </c>
      <c r="L120" s="25">
        <v>21.739129999999999</v>
      </c>
      <c r="M120" s="25">
        <v>4.3478260000000004</v>
      </c>
      <c r="N120" s="25">
        <v>0</v>
      </c>
    </row>
    <row r="121" spans="1:14">
      <c r="A121" s="23" t="s">
        <v>222</v>
      </c>
      <c r="B121" s="24">
        <v>246</v>
      </c>
      <c r="C121" s="25">
        <v>36.178862000000002</v>
      </c>
      <c r="D121" s="25">
        <v>26.422764000000001</v>
      </c>
      <c r="E121" s="25">
        <v>21.951219999999999</v>
      </c>
      <c r="F121" s="25">
        <v>4.0650409999999999</v>
      </c>
      <c r="G121" s="25">
        <v>43.089430999999998</v>
      </c>
      <c r="H121" s="25">
        <v>23.170732000000001</v>
      </c>
      <c r="I121" s="25">
        <v>23.983740000000001</v>
      </c>
      <c r="J121" s="25">
        <v>7.3170729999999997</v>
      </c>
      <c r="K121" s="25">
        <v>30.081301</v>
      </c>
      <c r="L121" s="25">
        <v>4.4715449999999999</v>
      </c>
      <c r="M121" s="25">
        <v>13.00813</v>
      </c>
      <c r="N121" s="25">
        <v>0.81300799999999995</v>
      </c>
    </row>
    <row r="122" spans="1:14">
      <c r="A122" s="26" t="s">
        <v>128</v>
      </c>
      <c r="B122" s="27">
        <v>47</v>
      </c>
      <c r="C122" s="29">
        <v>59.574468000000003</v>
      </c>
      <c r="D122" s="29">
        <v>29.787234000000002</v>
      </c>
      <c r="E122" s="29">
        <v>27.659573999999999</v>
      </c>
      <c r="F122" s="29">
        <v>23.404254999999999</v>
      </c>
      <c r="G122" s="29">
        <v>29.787234000000002</v>
      </c>
      <c r="H122" s="29">
        <v>25.531915000000001</v>
      </c>
      <c r="I122" s="29">
        <v>31.914894</v>
      </c>
      <c r="J122" s="29">
        <v>14.893617000000001</v>
      </c>
      <c r="K122" s="29">
        <v>29.787234000000002</v>
      </c>
      <c r="L122" s="29">
        <v>6.3829789999999997</v>
      </c>
      <c r="M122" s="29">
        <v>0</v>
      </c>
      <c r="N122" s="29">
        <v>12.765957</v>
      </c>
    </row>
  </sheetData>
  <phoneticPr fontId="2"/>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63086-9791-43C7-B3A0-9989F8AD58F7}">
  <sheetPr codeName="Sheet75"/>
  <dimension ref="A1:J122"/>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HYPERLINK("#'目次'!B30","[24]")</f>
        <v>[24]</v>
      </c>
      <c r="B2" s="28" t="s">
        <v>565</v>
      </c>
    </row>
    <row r="3" spans="1:10">
      <c r="A3" s="6" t="s">
        <v>114</v>
      </c>
      <c r="B3" s="7" t="s">
        <v>338</v>
      </c>
    </row>
    <row r="4" spans="1:10">
      <c r="A4" s="6" t="s">
        <v>114</v>
      </c>
      <c r="B4" s="7" t="s">
        <v>339</v>
      </c>
    </row>
    <row r="5" spans="1:10" s="21" customFormat="1" ht="24">
      <c r="A5" s="19" t="s">
        <v>114</v>
      </c>
      <c r="B5" s="20" t="s">
        <v>118</v>
      </c>
      <c r="C5" s="20" t="s">
        <v>165</v>
      </c>
      <c r="D5" s="20" t="s">
        <v>166</v>
      </c>
      <c r="E5" s="20" t="s">
        <v>167</v>
      </c>
      <c r="F5" s="20" t="s">
        <v>168</v>
      </c>
      <c r="G5" s="20" t="s">
        <v>169</v>
      </c>
      <c r="H5" s="20" t="s">
        <v>128</v>
      </c>
      <c r="I5" s="20" t="s">
        <v>340</v>
      </c>
      <c r="J5" s="20" t="s">
        <v>341</v>
      </c>
    </row>
    <row r="6" spans="1:10">
      <c r="A6" s="22" t="s">
        <v>121</v>
      </c>
      <c r="B6" s="9">
        <v>2677</v>
      </c>
      <c r="C6" s="14">
        <v>7.8072470000000003</v>
      </c>
      <c r="D6" s="14">
        <v>38.961523999999997</v>
      </c>
      <c r="E6" s="14">
        <v>35.973103999999999</v>
      </c>
      <c r="F6" s="14">
        <v>12.626073999999999</v>
      </c>
      <c r="G6" s="14">
        <v>3.511393</v>
      </c>
      <c r="H6" s="14">
        <v>1.120657</v>
      </c>
      <c r="I6" s="14">
        <v>82.741874999999993</v>
      </c>
      <c r="J6" s="14">
        <v>16.137467000000001</v>
      </c>
    </row>
    <row r="7" spans="1:10">
      <c r="A7" s="8" t="s">
        <v>122</v>
      </c>
      <c r="B7" s="8"/>
      <c r="C7" s="8"/>
      <c r="D7" s="8"/>
      <c r="E7" s="8"/>
      <c r="F7" s="8"/>
      <c r="G7" s="8"/>
      <c r="H7" s="8"/>
      <c r="I7" s="8"/>
      <c r="J7" s="8"/>
    </row>
    <row r="8" spans="1:10">
      <c r="A8" s="23" t="s">
        <v>123</v>
      </c>
      <c r="B8" s="24">
        <v>380</v>
      </c>
      <c r="C8" s="25">
        <v>16.578946999999999</v>
      </c>
      <c r="D8" s="25">
        <v>47.631579000000002</v>
      </c>
      <c r="E8" s="25">
        <v>26.842105</v>
      </c>
      <c r="F8" s="25">
        <v>6.5789470000000003</v>
      </c>
      <c r="G8" s="25">
        <v>1.3157890000000001</v>
      </c>
      <c r="H8" s="25">
        <v>1.052632</v>
      </c>
      <c r="I8" s="25">
        <v>91.052632000000003</v>
      </c>
      <c r="J8" s="25">
        <v>7.8947370000000001</v>
      </c>
    </row>
    <row r="9" spans="1:10">
      <c r="A9" s="23" t="s">
        <v>124</v>
      </c>
      <c r="B9" s="24">
        <v>489</v>
      </c>
      <c r="C9" s="25">
        <v>10.633946999999999</v>
      </c>
      <c r="D9" s="25">
        <v>44.989775000000002</v>
      </c>
      <c r="E9" s="25">
        <v>34.355828000000002</v>
      </c>
      <c r="F9" s="25">
        <v>7.97546</v>
      </c>
      <c r="G9" s="25">
        <v>1.4314929999999999</v>
      </c>
      <c r="H9" s="25">
        <v>0.61349699999999996</v>
      </c>
      <c r="I9" s="25">
        <v>89.979550000000003</v>
      </c>
      <c r="J9" s="25">
        <v>9.4069529999999997</v>
      </c>
    </row>
    <row r="10" spans="1:10">
      <c r="A10" s="23" t="s">
        <v>125</v>
      </c>
      <c r="B10" s="24">
        <v>1114</v>
      </c>
      <c r="C10" s="25">
        <v>5.9245960000000002</v>
      </c>
      <c r="D10" s="25">
        <v>40.843806000000001</v>
      </c>
      <c r="E10" s="25">
        <v>38.240575</v>
      </c>
      <c r="F10" s="25">
        <v>11.220826000000001</v>
      </c>
      <c r="G10" s="25">
        <v>2.6032320000000002</v>
      </c>
      <c r="H10" s="25">
        <v>1.1669659999999999</v>
      </c>
      <c r="I10" s="25">
        <v>85.008977000000002</v>
      </c>
      <c r="J10" s="25">
        <v>13.824057</v>
      </c>
    </row>
    <row r="11" spans="1:10">
      <c r="A11" s="23" t="s">
        <v>126</v>
      </c>
      <c r="B11" s="24">
        <v>521</v>
      </c>
      <c r="C11" s="25">
        <v>3.646833</v>
      </c>
      <c r="D11" s="25">
        <v>28.023033000000002</v>
      </c>
      <c r="E11" s="25">
        <v>39.347408999999999</v>
      </c>
      <c r="F11" s="25">
        <v>21.305181999999999</v>
      </c>
      <c r="G11" s="25">
        <v>6.5259119999999999</v>
      </c>
      <c r="H11" s="25">
        <v>1.1516310000000001</v>
      </c>
      <c r="I11" s="25">
        <v>71.017274</v>
      </c>
      <c r="J11" s="25">
        <v>27.831094</v>
      </c>
    </row>
    <row r="12" spans="1:10">
      <c r="A12" s="23" t="s">
        <v>127</v>
      </c>
      <c r="B12" s="24">
        <v>129</v>
      </c>
      <c r="C12" s="25">
        <v>6.2015500000000001</v>
      </c>
      <c r="D12" s="25">
        <v>17.054264</v>
      </c>
      <c r="E12" s="25">
        <v>35.658915</v>
      </c>
      <c r="F12" s="25">
        <v>25.581395000000001</v>
      </c>
      <c r="G12" s="25">
        <v>13.953488</v>
      </c>
      <c r="H12" s="25">
        <v>1.5503880000000001</v>
      </c>
      <c r="I12" s="25">
        <v>58.914729000000001</v>
      </c>
      <c r="J12" s="25">
        <v>39.534883999999998</v>
      </c>
    </row>
    <row r="13" spans="1:10">
      <c r="A13" s="23" t="s">
        <v>128</v>
      </c>
      <c r="B13" s="24">
        <v>44</v>
      </c>
      <c r="C13" s="25">
        <v>2.2727270000000002</v>
      </c>
      <c r="D13" s="25">
        <v>43.181818</v>
      </c>
      <c r="E13" s="25">
        <v>36.363636</v>
      </c>
      <c r="F13" s="25">
        <v>11.363636</v>
      </c>
      <c r="G13" s="25">
        <v>2.2727270000000002</v>
      </c>
      <c r="H13" s="25">
        <v>4.5454549999999996</v>
      </c>
      <c r="I13" s="25">
        <v>81.818181999999993</v>
      </c>
      <c r="J13" s="25">
        <v>13.636364</v>
      </c>
    </row>
    <row r="14" spans="1:10">
      <c r="A14" s="8" t="s">
        <v>129</v>
      </c>
      <c r="B14" s="8"/>
      <c r="C14" s="8"/>
      <c r="D14" s="8"/>
      <c r="E14" s="8"/>
      <c r="F14" s="8"/>
      <c r="G14" s="8"/>
      <c r="H14" s="8"/>
      <c r="I14" s="8"/>
      <c r="J14" s="8"/>
    </row>
    <row r="15" spans="1:10">
      <c r="A15" s="23" t="s">
        <v>130</v>
      </c>
      <c r="B15" s="24">
        <v>799</v>
      </c>
      <c r="C15" s="25">
        <v>17.271588999999999</v>
      </c>
      <c r="D15" s="25">
        <v>52.941175999999999</v>
      </c>
      <c r="E15" s="25">
        <v>23.654568000000001</v>
      </c>
      <c r="F15" s="25">
        <v>4.5056320000000003</v>
      </c>
      <c r="G15" s="25">
        <v>0.75093900000000002</v>
      </c>
      <c r="H15" s="25">
        <v>0.87609499999999996</v>
      </c>
      <c r="I15" s="25">
        <v>93.867334</v>
      </c>
      <c r="J15" s="25">
        <v>5.2565710000000001</v>
      </c>
    </row>
    <row r="16" spans="1:10">
      <c r="A16" s="23" t="s">
        <v>131</v>
      </c>
      <c r="B16" s="24">
        <v>1245</v>
      </c>
      <c r="C16" s="25">
        <v>4.9799199999999999</v>
      </c>
      <c r="D16" s="25">
        <v>40.080320999999998</v>
      </c>
      <c r="E16" s="25">
        <v>41.044176999999998</v>
      </c>
      <c r="F16" s="25">
        <v>11.325301</v>
      </c>
      <c r="G16" s="25">
        <v>1.5261039999999999</v>
      </c>
      <c r="H16" s="25">
        <v>1.0441769999999999</v>
      </c>
      <c r="I16" s="25">
        <v>86.104417999999995</v>
      </c>
      <c r="J16" s="25">
        <v>12.851406000000001</v>
      </c>
    </row>
    <row r="17" spans="1:10">
      <c r="A17" s="23" t="s">
        <v>132</v>
      </c>
      <c r="B17" s="24">
        <v>504</v>
      </c>
      <c r="C17" s="25">
        <v>0.99206300000000003</v>
      </c>
      <c r="D17" s="25">
        <v>19.841270000000002</v>
      </c>
      <c r="E17" s="25">
        <v>42.857143000000001</v>
      </c>
      <c r="F17" s="25">
        <v>26.388888999999999</v>
      </c>
      <c r="G17" s="25">
        <v>8.9285709999999998</v>
      </c>
      <c r="H17" s="25">
        <v>0.99206300000000003</v>
      </c>
      <c r="I17" s="25">
        <v>63.690475999999997</v>
      </c>
      <c r="J17" s="25">
        <v>35.317459999999997</v>
      </c>
    </row>
    <row r="18" spans="1:10">
      <c r="A18" s="23" t="s">
        <v>133</v>
      </c>
      <c r="B18" s="24">
        <v>82</v>
      </c>
      <c r="C18" s="25">
        <v>2.4390239999999999</v>
      </c>
      <c r="D18" s="25">
        <v>4.8780489999999999</v>
      </c>
      <c r="E18" s="25">
        <v>32.926828999999998</v>
      </c>
      <c r="F18" s="25">
        <v>26.829267999999999</v>
      </c>
      <c r="G18" s="25">
        <v>28.048780000000001</v>
      </c>
      <c r="H18" s="25">
        <v>4.8780489999999999</v>
      </c>
      <c r="I18" s="25">
        <v>40.243901999999999</v>
      </c>
      <c r="J18" s="25">
        <v>54.878048999999997</v>
      </c>
    </row>
    <row r="19" spans="1:10">
      <c r="A19" s="23" t="s">
        <v>128</v>
      </c>
      <c r="B19" s="24">
        <v>47</v>
      </c>
      <c r="C19" s="25">
        <v>4.2553190000000001</v>
      </c>
      <c r="D19" s="25">
        <v>36.170212999999997</v>
      </c>
      <c r="E19" s="25">
        <v>42.553190999999998</v>
      </c>
      <c r="F19" s="25">
        <v>12.765957</v>
      </c>
      <c r="G19" s="25">
        <v>2.1276600000000001</v>
      </c>
      <c r="H19" s="25">
        <v>2.1276600000000001</v>
      </c>
      <c r="I19" s="25">
        <v>82.978723000000002</v>
      </c>
      <c r="J19" s="25">
        <v>14.893617000000001</v>
      </c>
    </row>
    <row r="20" spans="1:10">
      <c r="A20" s="8" t="s">
        <v>134</v>
      </c>
      <c r="B20" s="8"/>
      <c r="C20" s="8"/>
      <c r="D20" s="8"/>
      <c r="E20" s="8"/>
      <c r="F20" s="8"/>
      <c r="G20" s="8"/>
      <c r="H20" s="8"/>
      <c r="I20" s="8"/>
      <c r="J20" s="8"/>
    </row>
    <row r="21" spans="1:10">
      <c r="A21" s="23" t="s">
        <v>135</v>
      </c>
      <c r="B21" s="24">
        <v>128</v>
      </c>
      <c r="C21" s="25">
        <v>1.5625</v>
      </c>
      <c r="D21" s="25">
        <v>26.5625</v>
      </c>
      <c r="E21" s="25">
        <v>36.71875</v>
      </c>
      <c r="F21" s="25">
        <v>21.875</v>
      </c>
      <c r="G21" s="25">
        <v>10.15625</v>
      </c>
      <c r="H21" s="25">
        <v>3.125</v>
      </c>
      <c r="I21" s="25">
        <v>64.84375</v>
      </c>
      <c r="J21" s="25">
        <v>32.03125</v>
      </c>
    </row>
    <row r="22" spans="1:10">
      <c r="A22" s="23" t="s">
        <v>136</v>
      </c>
      <c r="B22" s="24">
        <v>138</v>
      </c>
      <c r="C22" s="25">
        <v>6.5217390000000002</v>
      </c>
      <c r="D22" s="25">
        <v>23.913042999999998</v>
      </c>
      <c r="E22" s="25">
        <v>37.681159000000001</v>
      </c>
      <c r="F22" s="25">
        <v>21.014493000000002</v>
      </c>
      <c r="G22" s="25">
        <v>7.9710140000000003</v>
      </c>
      <c r="H22" s="25">
        <v>2.8985509999999999</v>
      </c>
      <c r="I22" s="25">
        <v>68.115942000000004</v>
      </c>
      <c r="J22" s="25">
        <v>28.985506999999998</v>
      </c>
    </row>
    <row r="23" spans="1:10">
      <c r="A23" s="23" t="s">
        <v>137</v>
      </c>
      <c r="B23" s="24">
        <v>119</v>
      </c>
      <c r="C23" s="25">
        <v>4.2016809999999998</v>
      </c>
      <c r="D23" s="25">
        <v>31.932773000000001</v>
      </c>
      <c r="E23" s="25">
        <v>41.176470999999999</v>
      </c>
      <c r="F23" s="25">
        <v>17.647058999999999</v>
      </c>
      <c r="G23" s="25">
        <v>4.2016809999999998</v>
      </c>
      <c r="H23" s="25">
        <v>0.84033599999999997</v>
      </c>
      <c r="I23" s="25">
        <v>77.310924</v>
      </c>
      <c r="J23" s="25">
        <v>21.848738999999998</v>
      </c>
    </row>
    <row r="24" spans="1:10">
      <c r="A24" s="23" t="s">
        <v>138</v>
      </c>
      <c r="B24" s="24">
        <v>142</v>
      </c>
      <c r="C24" s="25">
        <v>7.0422539999999998</v>
      </c>
      <c r="D24" s="25">
        <v>27.464789</v>
      </c>
      <c r="E24" s="25">
        <v>45.070422999999998</v>
      </c>
      <c r="F24" s="25">
        <v>14.084507</v>
      </c>
      <c r="G24" s="25">
        <v>4.9295770000000001</v>
      </c>
      <c r="H24" s="25">
        <v>1.4084509999999999</v>
      </c>
      <c r="I24" s="25">
        <v>79.577465000000004</v>
      </c>
      <c r="J24" s="25">
        <v>19.014085000000001</v>
      </c>
    </row>
    <row r="25" spans="1:10">
      <c r="A25" s="23" t="s">
        <v>139</v>
      </c>
      <c r="B25" s="24">
        <v>170</v>
      </c>
      <c r="C25" s="25">
        <v>5.8823530000000002</v>
      </c>
      <c r="D25" s="25">
        <v>35.294117999999997</v>
      </c>
      <c r="E25" s="25">
        <v>42.352941000000001</v>
      </c>
      <c r="F25" s="25">
        <v>11.176470999999999</v>
      </c>
      <c r="G25" s="25">
        <v>4.1176469999999998</v>
      </c>
      <c r="H25" s="25">
        <v>1.176471</v>
      </c>
      <c r="I25" s="25">
        <v>83.529411999999994</v>
      </c>
      <c r="J25" s="25">
        <v>15.294117999999999</v>
      </c>
    </row>
    <row r="26" spans="1:10">
      <c r="A26" s="23" t="s">
        <v>140</v>
      </c>
      <c r="B26" s="24">
        <v>192</v>
      </c>
      <c r="C26" s="25">
        <v>4.1666670000000003</v>
      </c>
      <c r="D26" s="25">
        <v>39.583333000000003</v>
      </c>
      <c r="E26" s="25">
        <v>37.5</v>
      </c>
      <c r="F26" s="25">
        <v>13.541667</v>
      </c>
      <c r="G26" s="25">
        <v>3.6458330000000001</v>
      </c>
      <c r="H26" s="25">
        <v>1.5625</v>
      </c>
      <c r="I26" s="25">
        <v>81.25</v>
      </c>
      <c r="J26" s="25">
        <v>17.1875</v>
      </c>
    </row>
    <row r="27" spans="1:10">
      <c r="A27" s="23" t="s">
        <v>141</v>
      </c>
      <c r="B27" s="24">
        <v>1405</v>
      </c>
      <c r="C27" s="25">
        <v>8.754448</v>
      </c>
      <c r="D27" s="25">
        <v>42.491103000000003</v>
      </c>
      <c r="E27" s="25">
        <v>34.875444999999999</v>
      </c>
      <c r="F27" s="25">
        <v>11.103203000000001</v>
      </c>
      <c r="G27" s="25">
        <v>2.1352310000000001</v>
      </c>
      <c r="H27" s="25">
        <v>0.64056900000000006</v>
      </c>
      <c r="I27" s="25">
        <v>86.120996000000005</v>
      </c>
      <c r="J27" s="25">
        <v>13.238434</v>
      </c>
    </row>
    <row r="28" spans="1:10">
      <c r="A28" s="23" t="s">
        <v>142</v>
      </c>
      <c r="B28" s="24">
        <v>343</v>
      </c>
      <c r="C28" s="25">
        <v>10.787172</v>
      </c>
      <c r="D28" s="25">
        <v>44.023324000000002</v>
      </c>
      <c r="E28" s="25">
        <v>30.320699999999999</v>
      </c>
      <c r="F28" s="25">
        <v>10.495627000000001</v>
      </c>
      <c r="G28" s="25">
        <v>3.498542</v>
      </c>
      <c r="H28" s="25">
        <v>0.87463599999999997</v>
      </c>
      <c r="I28" s="25">
        <v>85.131195000000005</v>
      </c>
      <c r="J28" s="25">
        <v>13.994168999999999</v>
      </c>
    </row>
    <row r="29" spans="1:10">
      <c r="A29" s="23" t="s">
        <v>128</v>
      </c>
      <c r="B29" s="24">
        <v>40</v>
      </c>
      <c r="C29" s="25">
        <v>12.5</v>
      </c>
      <c r="D29" s="25">
        <v>37.5</v>
      </c>
      <c r="E29" s="25">
        <v>32.5</v>
      </c>
      <c r="F29" s="25">
        <v>7.5</v>
      </c>
      <c r="G29" s="25">
        <v>5</v>
      </c>
      <c r="H29" s="25">
        <v>5</v>
      </c>
      <c r="I29" s="25">
        <v>82.5</v>
      </c>
      <c r="J29" s="25">
        <v>12.5</v>
      </c>
    </row>
    <row r="30" spans="1:10">
      <c r="A30" s="8" t="s">
        <v>143</v>
      </c>
      <c r="B30" s="8"/>
      <c r="C30" s="8"/>
      <c r="D30" s="8"/>
      <c r="E30" s="8"/>
      <c r="F30" s="8"/>
      <c r="G30" s="8"/>
      <c r="H30" s="8"/>
      <c r="I30" s="8"/>
      <c r="J30" s="8"/>
    </row>
    <row r="31" spans="1:10">
      <c r="A31" s="23" t="s">
        <v>144</v>
      </c>
      <c r="B31" s="24">
        <v>429</v>
      </c>
      <c r="C31" s="25">
        <v>20.979020999999999</v>
      </c>
      <c r="D31" s="25">
        <v>53.146853</v>
      </c>
      <c r="E31" s="25">
        <v>24.009323999999999</v>
      </c>
      <c r="F31" s="25">
        <v>1.1655009999999999</v>
      </c>
      <c r="G31" s="25">
        <v>0.2331</v>
      </c>
      <c r="H31" s="25">
        <v>0.4662</v>
      </c>
      <c r="I31" s="25">
        <v>98.135198000000003</v>
      </c>
      <c r="J31" s="25">
        <v>1.398601</v>
      </c>
    </row>
    <row r="32" spans="1:10">
      <c r="A32" s="23" t="s">
        <v>145</v>
      </c>
      <c r="B32" s="24">
        <v>319</v>
      </c>
      <c r="C32" s="25">
        <v>23.824451</v>
      </c>
      <c r="D32" s="25">
        <v>57.993729999999999</v>
      </c>
      <c r="E32" s="25">
        <v>17.241378999999998</v>
      </c>
      <c r="F32" s="25">
        <v>0.31347999999999998</v>
      </c>
      <c r="G32" s="25">
        <v>0</v>
      </c>
      <c r="H32" s="25">
        <v>0.62695900000000004</v>
      </c>
      <c r="I32" s="25">
        <v>99.059561000000002</v>
      </c>
      <c r="J32" s="25">
        <v>0.31347999999999998</v>
      </c>
    </row>
    <row r="33" spans="1:10">
      <c r="A33" s="23" t="s">
        <v>146</v>
      </c>
      <c r="B33" s="24">
        <v>504</v>
      </c>
      <c r="C33" s="25">
        <v>18.650794000000001</v>
      </c>
      <c r="D33" s="25">
        <v>54.365079000000001</v>
      </c>
      <c r="E33" s="25">
        <v>23.412697999999999</v>
      </c>
      <c r="F33" s="25">
        <v>1.785714</v>
      </c>
      <c r="G33" s="25">
        <v>0.39682499999999998</v>
      </c>
      <c r="H33" s="25">
        <v>1.388889</v>
      </c>
      <c r="I33" s="25">
        <v>96.428571000000005</v>
      </c>
      <c r="J33" s="25">
        <v>2.1825399999999999</v>
      </c>
    </row>
    <row r="34" spans="1:10">
      <c r="A34" s="23" t="s">
        <v>147</v>
      </c>
      <c r="B34" s="24">
        <v>143</v>
      </c>
      <c r="C34" s="25">
        <v>19.58042</v>
      </c>
      <c r="D34" s="25">
        <v>50.349649999999997</v>
      </c>
      <c r="E34" s="25">
        <v>24.475524</v>
      </c>
      <c r="F34" s="25">
        <v>4.1958039999999999</v>
      </c>
      <c r="G34" s="25">
        <v>0.69930099999999995</v>
      </c>
      <c r="H34" s="25">
        <v>0.69930099999999995</v>
      </c>
      <c r="I34" s="25">
        <v>94.405593999999994</v>
      </c>
      <c r="J34" s="25">
        <v>4.895105</v>
      </c>
    </row>
    <row r="35" spans="1:10">
      <c r="A35" s="23" t="s">
        <v>148</v>
      </c>
      <c r="B35" s="24">
        <v>168</v>
      </c>
      <c r="C35" s="25">
        <v>23.809524</v>
      </c>
      <c r="D35" s="25">
        <v>54.761904999999999</v>
      </c>
      <c r="E35" s="25">
        <v>17.261904999999999</v>
      </c>
      <c r="F35" s="25">
        <v>2.9761899999999999</v>
      </c>
      <c r="G35" s="25">
        <v>0.59523800000000004</v>
      </c>
      <c r="H35" s="25">
        <v>0.59523800000000004</v>
      </c>
      <c r="I35" s="25">
        <v>95.833332999999996</v>
      </c>
      <c r="J35" s="25">
        <v>3.5714290000000002</v>
      </c>
    </row>
    <row r="36" spans="1:10">
      <c r="A36" s="23" t="s">
        <v>149</v>
      </c>
      <c r="B36" s="24">
        <v>1270</v>
      </c>
      <c r="C36" s="25">
        <v>12.125984000000001</v>
      </c>
      <c r="D36" s="25">
        <v>49.921259999999997</v>
      </c>
      <c r="E36" s="25">
        <v>32.519685000000003</v>
      </c>
      <c r="F36" s="25">
        <v>4.2519689999999999</v>
      </c>
      <c r="G36" s="25">
        <v>0.31496099999999999</v>
      </c>
      <c r="H36" s="25">
        <v>0.86614199999999997</v>
      </c>
      <c r="I36" s="25">
        <v>94.566929000000002</v>
      </c>
      <c r="J36" s="25">
        <v>4.566929</v>
      </c>
    </row>
    <row r="37" spans="1:10">
      <c r="A37" s="23" t="s">
        <v>150</v>
      </c>
      <c r="B37" s="24">
        <v>1642</v>
      </c>
      <c r="C37" s="25">
        <v>9.9878199999999993</v>
      </c>
      <c r="D37" s="25">
        <v>45.066991000000002</v>
      </c>
      <c r="E37" s="25">
        <v>35.992691999999998</v>
      </c>
      <c r="F37" s="25">
        <v>7.1863580000000002</v>
      </c>
      <c r="G37" s="25">
        <v>0.91352</v>
      </c>
      <c r="H37" s="25">
        <v>0.85261900000000002</v>
      </c>
      <c r="I37" s="25">
        <v>91.047503000000006</v>
      </c>
      <c r="J37" s="25">
        <v>8.0998780000000004</v>
      </c>
    </row>
    <row r="38" spans="1:10">
      <c r="A38" s="23" t="s">
        <v>151</v>
      </c>
      <c r="B38" s="24">
        <v>2266</v>
      </c>
      <c r="C38" s="25">
        <v>7.8552520000000001</v>
      </c>
      <c r="D38" s="25">
        <v>39.099735000000003</v>
      </c>
      <c r="E38" s="25">
        <v>36.716681000000001</v>
      </c>
      <c r="F38" s="25">
        <v>12.268314</v>
      </c>
      <c r="G38" s="25">
        <v>3.045013</v>
      </c>
      <c r="H38" s="25">
        <v>1.015004</v>
      </c>
      <c r="I38" s="25">
        <v>83.671667999999997</v>
      </c>
      <c r="J38" s="25">
        <v>15.313326999999999</v>
      </c>
    </row>
    <row r="39" spans="1:10">
      <c r="A39" s="23" t="s">
        <v>152</v>
      </c>
      <c r="B39" s="24">
        <v>121</v>
      </c>
      <c r="C39" s="25">
        <v>6.6115700000000004</v>
      </c>
      <c r="D39" s="25">
        <v>22.314050000000002</v>
      </c>
      <c r="E39" s="25">
        <v>30.578512</v>
      </c>
      <c r="F39" s="25">
        <v>23.966942</v>
      </c>
      <c r="G39" s="25">
        <v>14.876033</v>
      </c>
      <c r="H39" s="25">
        <v>1.6528929999999999</v>
      </c>
      <c r="I39" s="25">
        <v>59.504131999999998</v>
      </c>
      <c r="J39" s="25">
        <v>38.842975000000003</v>
      </c>
    </row>
    <row r="40" spans="1:10">
      <c r="A40" s="23" t="s">
        <v>128</v>
      </c>
      <c r="B40" s="24">
        <v>46</v>
      </c>
      <c r="C40" s="25">
        <v>2.1739130000000002</v>
      </c>
      <c r="D40" s="25">
        <v>30.434782999999999</v>
      </c>
      <c r="E40" s="25">
        <v>26.086957000000002</v>
      </c>
      <c r="F40" s="25">
        <v>21.739129999999999</v>
      </c>
      <c r="G40" s="25">
        <v>15.217390999999999</v>
      </c>
      <c r="H40" s="25">
        <v>4.3478260000000004</v>
      </c>
      <c r="I40" s="25">
        <v>58.695652000000003</v>
      </c>
      <c r="J40" s="25">
        <v>36.956522</v>
      </c>
    </row>
    <row r="41" spans="1:10">
      <c r="A41" s="8" t="s">
        <v>153</v>
      </c>
      <c r="B41" s="8"/>
      <c r="C41" s="8"/>
      <c r="D41" s="8"/>
      <c r="E41" s="8"/>
      <c r="F41" s="8"/>
      <c r="G41" s="8"/>
      <c r="H41" s="8"/>
      <c r="I41" s="8"/>
      <c r="J41" s="8"/>
    </row>
    <row r="42" spans="1:10">
      <c r="A42" s="23" t="s">
        <v>154</v>
      </c>
      <c r="B42" s="24">
        <v>1344</v>
      </c>
      <c r="C42" s="25">
        <v>11.458333</v>
      </c>
      <c r="D42" s="25">
        <v>48.735118999999997</v>
      </c>
      <c r="E42" s="25">
        <v>31.101189999999999</v>
      </c>
      <c r="F42" s="25">
        <v>7.0684519999999997</v>
      </c>
      <c r="G42" s="25">
        <v>1.0416669999999999</v>
      </c>
      <c r="H42" s="25">
        <v>0.59523800000000004</v>
      </c>
      <c r="I42" s="25">
        <v>91.294642999999994</v>
      </c>
      <c r="J42" s="25">
        <v>8.1101189999999992</v>
      </c>
    </row>
    <row r="43" spans="1:10">
      <c r="A43" s="23" t="s">
        <v>155</v>
      </c>
      <c r="B43" s="24">
        <v>1107</v>
      </c>
      <c r="C43" s="25">
        <v>9.3044259999999994</v>
      </c>
      <c r="D43" s="25">
        <v>41.192411999999997</v>
      </c>
      <c r="E43" s="25">
        <v>34.146341</v>
      </c>
      <c r="F43" s="25">
        <v>12.37579</v>
      </c>
      <c r="G43" s="25">
        <v>2.3486899999999999</v>
      </c>
      <c r="H43" s="25">
        <v>0.63234000000000001</v>
      </c>
      <c r="I43" s="25">
        <v>84.643180000000001</v>
      </c>
      <c r="J43" s="25">
        <v>14.724481000000001</v>
      </c>
    </row>
    <row r="44" spans="1:10">
      <c r="A44" s="23" t="s">
        <v>156</v>
      </c>
      <c r="B44" s="24">
        <v>1006</v>
      </c>
      <c r="C44" s="25">
        <v>8.7475149999999999</v>
      </c>
      <c r="D44" s="25">
        <v>33.896619999999999</v>
      </c>
      <c r="E44" s="25">
        <v>34.493042000000003</v>
      </c>
      <c r="F44" s="25">
        <v>16.401589999999999</v>
      </c>
      <c r="G44" s="25">
        <v>5.666004</v>
      </c>
      <c r="H44" s="25">
        <v>0.79522899999999996</v>
      </c>
      <c r="I44" s="25">
        <v>77.137176999999994</v>
      </c>
      <c r="J44" s="25">
        <v>22.067594</v>
      </c>
    </row>
    <row r="45" spans="1:10">
      <c r="A45" s="23" t="s">
        <v>157</v>
      </c>
      <c r="B45" s="24">
        <v>541</v>
      </c>
      <c r="C45" s="25">
        <v>6.4695010000000002</v>
      </c>
      <c r="D45" s="25">
        <v>38.077634000000003</v>
      </c>
      <c r="E45" s="25">
        <v>37.153419999999997</v>
      </c>
      <c r="F45" s="25">
        <v>13.678373000000001</v>
      </c>
      <c r="G45" s="25">
        <v>4.2513860000000001</v>
      </c>
      <c r="H45" s="25">
        <v>0.36968600000000001</v>
      </c>
      <c r="I45" s="25">
        <v>81.700554999999994</v>
      </c>
      <c r="J45" s="25">
        <v>17.929760000000002</v>
      </c>
    </row>
    <row r="46" spans="1:10">
      <c r="A46" s="23" t="s">
        <v>158</v>
      </c>
      <c r="B46" s="24">
        <v>1510</v>
      </c>
      <c r="C46" s="25">
        <v>8.675497</v>
      </c>
      <c r="D46" s="25">
        <v>40.927152</v>
      </c>
      <c r="E46" s="25">
        <v>35.099338000000003</v>
      </c>
      <c r="F46" s="25">
        <v>11.589404</v>
      </c>
      <c r="G46" s="25">
        <v>2.913907</v>
      </c>
      <c r="H46" s="25">
        <v>0.79470200000000002</v>
      </c>
      <c r="I46" s="25">
        <v>84.701987000000003</v>
      </c>
      <c r="J46" s="25">
        <v>14.503311</v>
      </c>
    </row>
    <row r="47" spans="1:10">
      <c r="A47" s="23" t="s">
        <v>159</v>
      </c>
      <c r="B47" s="24">
        <v>1011</v>
      </c>
      <c r="C47" s="25">
        <v>8.8031649999999999</v>
      </c>
      <c r="D47" s="25">
        <v>37.982196000000002</v>
      </c>
      <c r="E47" s="25">
        <v>35.410485000000001</v>
      </c>
      <c r="F47" s="25">
        <v>13.847676</v>
      </c>
      <c r="G47" s="25">
        <v>3.1651829999999999</v>
      </c>
      <c r="H47" s="25">
        <v>0.791296</v>
      </c>
      <c r="I47" s="25">
        <v>82.195846000000003</v>
      </c>
      <c r="J47" s="25">
        <v>17.012858999999999</v>
      </c>
    </row>
    <row r="48" spans="1:10">
      <c r="A48" s="23" t="s">
        <v>160</v>
      </c>
      <c r="B48" s="24">
        <v>1234</v>
      </c>
      <c r="C48" s="25">
        <v>8.5899509999999992</v>
      </c>
      <c r="D48" s="25">
        <v>41.410049000000001</v>
      </c>
      <c r="E48" s="25">
        <v>34.927066000000003</v>
      </c>
      <c r="F48" s="25">
        <v>11.507293000000001</v>
      </c>
      <c r="G48" s="25">
        <v>2.9173420000000001</v>
      </c>
      <c r="H48" s="25">
        <v>0.64829800000000004</v>
      </c>
      <c r="I48" s="25">
        <v>84.927065999999996</v>
      </c>
      <c r="J48" s="25">
        <v>14.424635</v>
      </c>
    </row>
    <row r="49" spans="1:10">
      <c r="A49" s="23" t="s">
        <v>161</v>
      </c>
      <c r="B49" s="24">
        <v>443</v>
      </c>
      <c r="C49" s="25">
        <v>16.252821999999998</v>
      </c>
      <c r="D49" s="25">
        <v>45.372459999999997</v>
      </c>
      <c r="E49" s="25">
        <v>28.442437999999999</v>
      </c>
      <c r="F49" s="25">
        <v>7.2234759999999998</v>
      </c>
      <c r="G49" s="25">
        <v>1.5801350000000001</v>
      </c>
      <c r="H49" s="25">
        <v>1.128668</v>
      </c>
      <c r="I49" s="25">
        <v>90.067719999999994</v>
      </c>
      <c r="J49" s="25">
        <v>8.8036119999999993</v>
      </c>
    </row>
    <row r="50" spans="1:10">
      <c r="A50" s="23" t="s">
        <v>162</v>
      </c>
      <c r="B50" s="24">
        <v>1237</v>
      </c>
      <c r="C50" s="25">
        <v>10.994341</v>
      </c>
      <c r="D50" s="25">
        <v>42.198867999999997</v>
      </c>
      <c r="E50" s="25">
        <v>34.195635000000003</v>
      </c>
      <c r="F50" s="25">
        <v>9.5392080000000004</v>
      </c>
      <c r="G50" s="25">
        <v>2.4252220000000002</v>
      </c>
      <c r="H50" s="25">
        <v>0.64672600000000002</v>
      </c>
      <c r="I50" s="25">
        <v>87.388844000000006</v>
      </c>
      <c r="J50" s="25">
        <v>11.96443</v>
      </c>
    </row>
    <row r="51" spans="1:10">
      <c r="A51" s="23" t="s">
        <v>152</v>
      </c>
      <c r="B51" s="24">
        <v>81</v>
      </c>
      <c r="C51" s="25">
        <v>6.1728399999999999</v>
      </c>
      <c r="D51" s="25">
        <v>30.864197999999998</v>
      </c>
      <c r="E51" s="25">
        <v>37.037036999999998</v>
      </c>
      <c r="F51" s="25">
        <v>18.518519000000001</v>
      </c>
      <c r="G51" s="25">
        <v>6.1728399999999999</v>
      </c>
      <c r="H51" s="25">
        <v>1.2345680000000001</v>
      </c>
      <c r="I51" s="25">
        <v>74.074073999999996</v>
      </c>
      <c r="J51" s="25">
        <v>24.691358000000001</v>
      </c>
    </row>
    <row r="52" spans="1:10">
      <c r="A52" s="23" t="s">
        <v>163</v>
      </c>
      <c r="B52" s="24">
        <v>67</v>
      </c>
      <c r="C52" s="25">
        <v>7.4626869999999998</v>
      </c>
      <c r="D52" s="25">
        <v>35.820895999999998</v>
      </c>
      <c r="E52" s="25">
        <v>31.343284000000001</v>
      </c>
      <c r="F52" s="25">
        <v>13.432836</v>
      </c>
      <c r="G52" s="25">
        <v>7.4626869999999998</v>
      </c>
      <c r="H52" s="25">
        <v>4.4776119999999997</v>
      </c>
      <c r="I52" s="25">
        <v>74.626866000000007</v>
      </c>
      <c r="J52" s="25">
        <v>20.895522</v>
      </c>
    </row>
    <row r="53" spans="1:10">
      <c r="A53" s="23" t="s">
        <v>128</v>
      </c>
      <c r="B53" s="24">
        <v>52</v>
      </c>
      <c r="C53" s="25">
        <v>3.8461539999999999</v>
      </c>
      <c r="D53" s="25">
        <v>36.538462000000003</v>
      </c>
      <c r="E53" s="25">
        <v>38.461537999999997</v>
      </c>
      <c r="F53" s="25">
        <v>15.384615</v>
      </c>
      <c r="G53" s="25">
        <v>1.9230769999999999</v>
      </c>
      <c r="H53" s="25">
        <v>3.8461539999999999</v>
      </c>
      <c r="I53" s="25">
        <v>78.846153999999999</v>
      </c>
      <c r="J53" s="25">
        <v>17.307691999999999</v>
      </c>
    </row>
    <row r="54" spans="1:10">
      <c r="A54" s="8" t="s">
        <v>164</v>
      </c>
      <c r="B54" s="8"/>
      <c r="C54" s="8"/>
      <c r="D54" s="8"/>
      <c r="E54" s="8"/>
      <c r="F54" s="8"/>
      <c r="G54" s="8"/>
      <c r="H54" s="8"/>
      <c r="I54" s="8"/>
      <c r="J54" s="8"/>
    </row>
    <row r="55" spans="1:10">
      <c r="A55" s="23" t="s">
        <v>165</v>
      </c>
      <c r="B55" s="24">
        <v>209</v>
      </c>
      <c r="C55" s="25">
        <v>100</v>
      </c>
      <c r="D55" s="25">
        <v>0</v>
      </c>
      <c r="E55" s="25">
        <v>0</v>
      </c>
      <c r="F55" s="25">
        <v>0</v>
      </c>
      <c r="G55" s="25">
        <v>0</v>
      </c>
      <c r="H55" s="25">
        <v>0</v>
      </c>
      <c r="I55" s="25">
        <v>100</v>
      </c>
      <c r="J55" s="25">
        <v>0</v>
      </c>
    </row>
    <row r="56" spans="1:10">
      <c r="A56" s="23" t="s">
        <v>166</v>
      </c>
      <c r="B56" s="24">
        <v>1043</v>
      </c>
      <c r="C56" s="25">
        <v>0</v>
      </c>
      <c r="D56" s="25">
        <v>100</v>
      </c>
      <c r="E56" s="25">
        <v>0</v>
      </c>
      <c r="F56" s="25">
        <v>0</v>
      </c>
      <c r="G56" s="25">
        <v>0</v>
      </c>
      <c r="H56" s="25">
        <v>0</v>
      </c>
      <c r="I56" s="25">
        <v>100</v>
      </c>
      <c r="J56" s="25">
        <v>0</v>
      </c>
    </row>
    <row r="57" spans="1:10">
      <c r="A57" s="23" t="s">
        <v>167</v>
      </c>
      <c r="B57" s="24">
        <v>963</v>
      </c>
      <c r="C57" s="25">
        <v>0</v>
      </c>
      <c r="D57" s="25">
        <v>0</v>
      </c>
      <c r="E57" s="25">
        <v>100</v>
      </c>
      <c r="F57" s="25">
        <v>0</v>
      </c>
      <c r="G57" s="25">
        <v>0</v>
      </c>
      <c r="H57" s="25">
        <v>0</v>
      </c>
      <c r="I57" s="25">
        <v>100</v>
      </c>
      <c r="J57" s="25">
        <v>0</v>
      </c>
    </row>
    <row r="58" spans="1:10">
      <c r="A58" s="23" t="s">
        <v>168</v>
      </c>
      <c r="B58" s="24">
        <v>338</v>
      </c>
      <c r="C58" s="25">
        <v>0</v>
      </c>
      <c r="D58" s="25">
        <v>0</v>
      </c>
      <c r="E58" s="25">
        <v>0</v>
      </c>
      <c r="F58" s="25">
        <v>100</v>
      </c>
      <c r="G58" s="25">
        <v>0</v>
      </c>
      <c r="H58" s="25">
        <v>0</v>
      </c>
      <c r="I58" s="25">
        <v>0</v>
      </c>
      <c r="J58" s="25">
        <v>100</v>
      </c>
    </row>
    <row r="59" spans="1:10">
      <c r="A59" s="23" t="s">
        <v>169</v>
      </c>
      <c r="B59" s="24">
        <v>94</v>
      </c>
      <c r="C59" s="25">
        <v>0</v>
      </c>
      <c r="D59" s="25">
        <v>0</v>
      </c>
      <c r="E59" s="25">
        <v>0</v>
      </c>
      <c r="F59" s="25">
        <v>0</v>
      </c>
      <c r="G59" s="25">
        <v>100</v>
      </c>
      <c r="H59" s="25">
        <v>0</v>
      </c>
      <c r="I59" s="25">
        <v>0</v>
      </c>
      <c r="J59" s="25">
        <v>100</v>
      </c>
    </row>
    <row r="60" spans="1:10">
      <c r="A60" s="23" t="s">
        <v>128</v>
      </c>
      <c r="B60" s="24">
        <v>30</v>
      </c>
      <c r="C60" s="25">
        <v>0</v>
      </c>
      <c r="D60" s="25">
        <v>0</v>
      </c>
      <c r="E60" s="25">
        <v>0</v>
      </c>
      <c r="F60" s="25">
        <v>0</v>
      </c>
      <c r="G60" s="25">
        <v>0</v>
      </c>
      <c r="H60" s="25">
        <v>100</v>
      </c>
      <c r="I60" s="25">
        <v>0</v>
      </c>
      <c r="J60" s="25">
        <v>0</v>
      </c>
    </row>
    <row r="61" spans="1:10">
      <c r="A61" s="8" t="s">
        <v>170</v>
      </c>
      <c r="B61" s="8"/>
      <c r="C61" s="8"/>
      <c r="D61" s="8"/>
      <c r="E61" s="8"/>
      <c r="F61" s="8"/>
      <c r="G61" s="8"/>
      <c r="H61" s="8"/>
      <c r="I61" s="8"/>
      <c r="J61" s="8"/>
    </row>
    <row r="62" spans="1:10">
      <c r="A62" s="23" t="s">
        <v>171</v>
      </c>
      <c r="B62" s="24">
        <v>386</v>
      </c>
      <c r="C62" s="25">
        <v>9.5854920000000003</v>
      </c>
      <c r="D62" s="25">
        <v>33.678756</v>
      </c>
      <c r="E62" s="25">
        <v>34.715026000000002</v>
      </c>
      <c r="F62" s="25">
        <v>16.580310999999998</v>
      </c>
      <c r="G62" s="25">
        <v>5.4404149999999998</v>
      </c>
      <c r="H62" s="25">
        <v>0</v>
      </c>
      <c r="I62" s="25">
        <v>77.979275000000001</v>
      </c>
      <c r="J62" s="25">
        <v>22.020724999999999</v>
      </c>
    </row>
    <row r="63" spans="1:10">
      <c r="A63" s="23" t="s">
        <v>172</v>
      </c>
      <c r="B63" s="24">
        <v>919</v>
      </c>
      <c r="C63" s="25">
        <v>6.0935800000000002</v>
      </c>
      <c r="D63" s="25">
        <v>38.193688999999999</v>
      </c>
      <c r="E63" s="25">
        <v>37.431990999999996</v>
      </c>
      <c r="F63" s="25">
        <v>14.145811</v>
      </c>
      <c r="G63" s="25">
        <v>3.9173010000000001</v>
      </c>
      <c r="H63" s="25">
        <v>0.21762799999999999</v>
      </c>
      <c r="I63" s="25">
        <v>81.719260000000006</v>
      </c>
      <c r="J63" s="25">
        <v>18.063112</v>
      </c>
    </row>
    <row r="64" spans="1:10">
      <c r="A64" s="23" t="s">
        <v>173</v>
      </c>
      <c r="B64" s="24">
        <v>978</v>
      </c>
      <c r="C64" s="25">
        <v>8.1799590000000002</v>
      </c>
      <c r="D64" s="25">
        <v>41.206544000000001</v>
      </c>
      <c r="E64" s="25">
        <v>37.014315000000003</v>
      </c>
      <c r="F64" s="25">
        <v>11.145194</v>
      </c>
      <c r="G64" s="25">
        <v>2.3517380000000001</v>
      </c>
      <c r="H64" s="25">
        <v>0.10224900000000001</v>
      </c>
      <c r="I64" s="25">
        <v>86.400818000000001</v>
      </c>
      <c r="J64" s="25">
        <v>13.496933</v>
      </c>
    </row>
    <row r="65" spans="1:10">
      <c r="A65" s="23" t="s">
        <v>174</v>
      </c>
      <c r="B65" s="24">
        <v>347</v>
      </c>
      <c r="C65" s="25">
        <v>9.7982709999999997</v>
      </c>
      <c r="D65" s="25">
        <v>43.227665999999999</v>
      </c>
      <c r="E65" s="25">
        <v>34.293948</v>
      </c>
      <c r="F65" s="25">
        <v>8.6455330000000004</v>
      </c>
      <c r="G65" s="25">
        <v>3.4582130000000002</v>
      </c>
      <c r="H65" s="25">
        <v>0.57636900000000002</v>
      </c>
      <c r="I65" s="25">
        <v>87.319884999999999</v>
      </c>
      <c r="J65" s="25">
        <v>12.103745999999999</v>
      </c>
    </row>
    <row r="66" spans="1:10">
      <c r="A66" s="23" t="s">
        <v>128</v>
      </c>
      <c r="B66" s="24">
        <v>47</v>
      </c>
      <c r="C66" s="25">
        <v>4.2553190000000001</v>
      </c>
      <c r="D66" s="25">
        <v>19.148935999999999</v>
      </c>
      <c r="E66" s="25">
        <v>8.5106380000000001</v>
      </c>
      <c r="F66" s="25">
        <v>10.638298000000001</v>
      </c>
      <c r="G66" s="25">
        <v>4.2553190000000001</v>
      </c>
      <c r="H66" s="25">
        <v>53.191488999999997</v>
      </c>
      <c r="I66" s="25">
        <v>31.914894</v>
      </c>
      <c r="J66" s="25">
        <v>14.893617000000001</v>
      </c>
    </row>
    <row r="67" spans="1:10">
      <c r="A67" s="8" t="s">
        <v>175</v>
      </c>
      <c r="B67" s="8"/>
      <c r="C67" s="8"/>
      <c r="D67" s="8"/>
      <c r="E67" s="8"/>
      <c r="F67" s="8"/>
      <c r="G67" s="8"/>
      <c r="H67" s="8"/>
      <c r="I67" s="8"/>
      <c r="J67" s="8"/>
    </row>
    <row r="68" spans="1:10">
      <c r="A68" s="23" t="s">
        <v>176</v>
      </c>
      <c r="B68" s="24">
        <v>425</v>
      </c>
      <c r="C68" s="25">
        <v>15.058824</v>
      </c>
      <c r="D68" s="25">
        <v>56.705882000000003</v>
      </c>
      <c r="E68" s="25">
        <v>24.941175999999999</v>
      </c>
      <c r="F68" s="25">
        <v>3.2941180000000001</v>
      </c>
      <c r="G68" s="25">
        <v>0</v>
      </c>
      <c r="H68" s="25">
        <v>0</v>
      </c>
      <c r="I68" s="25">
        <v>96.705882000000003</v>
      </c>
      <c r="J68" s="25">
        <v>3.2941180000000001</v>
      </c>
    </row>
    <row r="69" spans="1:10">
      <c r="A69" s="23" t="s">
        <v>177</v>
      </c>
      <c r="B69" s="24">
        <v>811</v>
      </c>
      <c r="C69" s="25">
        <v>14.303329</v>
      </c>
      <c r="D69" s="25">
        <v>52.774352999999998</v>
      </c>
      <c r="E69" s="25">
        <v>27.743527</v>
      </c>
      <c r="F69" s="25">
        <v>4.4389640000000004</v>
      </c>
      <c r="G69" s="25">
        <v>0.36991400000000002</v>
      </c>
      <c r="H69" s="25">
        <v>0.36991400000000002</v>
      </c>
      <c r="I69" s="25">
        <v>94.821207999999999</v>
      </c>
      <c r="J69" s="25">
        <v>4.808878</v>
      </c>
    </row>
    <row r="70" spans="1:10">
      <c r="A70" s="23" t="s">
        <v>178</v>
      </c>
      <c r="B70" s="24">
        <v>207</v>
      </c>
      <c r="C70" s="25">
        <v>18.357488</v>
      </c>
      <c r="D70" s="25">
        <v>47.826087000000001</v>
      </c>
      <c r="E70" s="25">
        <v>30.434782999999999</v>
      </c>
      <c r="F70" s="25">
        <v>2.4154589999999998</v>
      </c>
      <c r="G70" s="25">
        <v>0.48309200000000002</v>
      </c>
      <c r="H70" s="25">
        <v>0.48309200000000002</v>
      </c>
      <c r="I70" s="25">
        <v>96.618357000000003</v>
      </c>
      <c r="J70" s="25">
        <v>2.8985509999999999</v>
      </c>
    </row>
    <row r="71" spans="1:10">
      <c r="A71" s="23" t="s">
        <v>179</v>
      </c>
      <c r="B71" s="24">
        <v>154</v>
      </c>
      <c r="C71" s="25">
        <v>29.87013</v>
      </c>
      <c r="D71" s="25">
        <v>51.948051999999997</v>
      </c>
      <c r="E71" s="25">
        <v>13.636364</v>
      </c>
      <c r="F71" s="25">
        <v>3.246753</v>
      </c>
      <c r="G71" s="25">
        <v>1.2987010000000001</v>
      </c>
      <c r="H71" s="25">
        <v>0</v>
      </c>
      <c r="I71" s="25">
        <v>95.454544999999996</v>
      </c>
      <c r="J71" s="25">
        <v>4.5454549999999996</v>
      </c>
    </row>
    <row r="72" spans="1:10">
      <c r="A72" s="23" t="s">
        <v>180</v>
      </c>
      <c r="B72" s="24">
        <v>318</v>
      </c>
      <c r="C72" s="25">
        <v>17.924527999999999</v>
      </c>
      <c r="D72" s="25">
        <v>51.572327000000001</v>
      </c>
      <c r="E72" s="25">
        <v>24.842766999999998</v>
      </c>
      <c r="F72" s="25">
        <v>4.4025160000000003</v>
      </c>
      <c r="G72" s="25">
        <v>1.257862</v>
      </c>
      <c r="H72" s="25">
        <v>0</v>
      </c>
      <c r="I72" s="25">
        <v>94.339623000000003</v>
      </c>
      <c r="J72" s="25">
        <v>5.6603770000000004</v>
      </c>
    </row>
    <row r="73" spans="1:10">
      <c r="A73" s="23" t="s">
        <v>181</v>
      </c>
      <c r="B73" s="24">
        <v>203</v>
      </c>
      <c r="C73" s="25">
        <v>21.674876999999999</v>
      </c>
      <c r="D73" s="25">
        <v>50.246305</v>
      </c>
      <c r="E73" s="25">
        <v>24.630541999999998</v>
      </c>
      <c r="F73" s="25">
        <v>2.4630540000000001</v>
      </c>
      <c r="G73" s="25">
        <v>0.49261100000000002</v>
      </c>
      <c r="H73" s="25">
        <v>0.49261100000000002</v>
      </c>
      <c r="I73" s="25">
        <v>96.551723999999993</v>
      </c>
      <c r="J73" s="25">
        <v>2.9556650000000002</v>
      </c>
    </row>
    <row r="74" spans="1:10">
      <c r="A74" s="23" t="s">
        <v>182</v>
      </c>
      <c r="B74" s="24">
        <v>79</v>
      </c>
      <c r="C74" s="25">
        <v>24.050633000000001</v>
      </c>
      <c r="D74" s="25">
        <v>46.835442999999998</v>
      </c>
      <c r="E74" s="25">
        <v>17.721519000000001</v>
      </c>
      <c r="F74" s="25">
        <v>7.5949369999999998</v>
      </c>
      <c r="G74" s="25">
        <v>3.7974679999999998</v>
      </c>
      <c r="H74" s="25">
        <v>0</v>
      </c>
      <c r="I74" s="25">
        <v>88.607595000000003</v>
      </c>
      <c r="J74" s="25">
        <v>11.392405</v>
      </c>
    </row>
    <row r="75" spans="1:10">
      <c r="A75" s="23" t="s">
        <v>183</v>
      </c>
      <c r="B75" s="24">
        <v>68</v>
      </c>
      <c r="C75" s="25">
        <v>30.882352999999998</v>
      </c>
      <c r="D75" s="25">
        <v>44.117646999999998</v>
      </c>
      <c r="E75" s="25">
        <v>22.058824000000001</v>
      </c>
      <c r="F75" s="25">
        <v>2.941176</v>
      </c>
      <c r="G75" s="25">
        <v>0</v>
      </c>
      <c r="H75" s="25">
        <v>0</v>
      </c>
      <c r="I75" s="25">
        <v>97.058824000000001</v>
      </c>
      <c r="J75" s="25">
        <v>2.941176</v>
      </c>
    </row>
    <row r="76" spans="1:10">
      <c r="A76" s="23" t="s">
        <v>184</v>
      </c>
      <c r="B76" s="24">
        <v>586</v>
      </c>
      <c r="C76" s="25">
        <v>14.163823000000001</v>
      </c>
      <c r="D76" s="25">
        <v>50</v>
      </c>
      <c r="E76" s="25">
        <v>30.375426999999998</v>
      </c>
      <c r="F76" s="25">
        <v>4.4368600000000002</v>
      </c>
      <c r="G76" s="25">
        <v>1.0238910000000001</v>
      </c>
      <c r="H76" s="25">
        <v>0</v>
      </c>
      <c r="I76" s="25">
        <v>94.539248999999998</v>
      </c>
      <c r="J76" s="25">
        <v>5.4607510000000001</v>
      </c>
    </row>
    <row r="77" spans="1:10">
      <c r="A77" s="23" t="s">
        <v>185</v>
      </c>
      <c r="B77" s="24">
        <v>276</v>
      </c>
      <c r="C77" s="25">
        <v>21.014493000000002</v>
      </c>
      <c r="D77" s="25">
        <v>52.898550999999998</v>
      </c>
      <c r="E77" s="25">
        <v>22.826087000000001</v>
      </c>
      <c r="F77" s="25">
        <v>3.2608700000000002</v>
      </c>
      <c r="G77" s="25">
        <v>0</v>
      </c>
      <c r="H77" s="25">
        <v>0</v>
      </c>
      <c r="I77" s="25">
        <v>96.739130000000003</v>
      </c>
      <c r="J77" s="25">
        <v>3.2608700000000002</v>
      </c>
    </row>
    <row r="78" spans="1:10">
      <c r="A78" s="23" t="s">
        <v>152</v>
      </c>
      <c r="B78" s="24">
        <v>197</v>
      </c>
      <c r="C78" s="25">
        <v>7.6142130000000003</v>
      </c>
      <c r="D78" s="25">
        <v>39.593908999999996</v>
      </c>
      <c r="E78" s="25">
        <v>39.086294000000002</v>
      </c>
      <c r="F78" s="25">
        <v>12.182741</v>
      </c>
      <c r="G78" s="25">
        <v>1.015228</v>
      </c>
      <c r="H78" s="25">
        <v>0.50761400000000001</v>
      </c>
      <c r="I78" s="25">
        <v>86.294415999999998</v>
      </c>
      <c r="J78" s="25">
        <v>13.19797</v>
      </c>
    </row>
    <row r="79" spans="1:10">
      <c r="A79" s="23" t="s">
        <v>186</v>
      </c>
      <c r="B79" s="24">
        <v>944</v>
      </c>
      <c r="C79" s="25">
        <v>1.6949149999999999</v>
      </c>
      <c r="D79" s="25">
        <v>22.351694999999999</v>
      </c>
      <c r="E79" s="25">
        <v>42.266948999999997</v>
      </c>
      <c r="F79" s="25">
        <v>23.622881</v>
      </c>
      <c r="G79" s="25">
        <v>8.1567799999999995</v>
      </c>
      <c r="H79" s="25">
        <v>1.9067799999999999</v>
      </c>
      <c r="I79" s="25">
        <v>66.313558999999998</v>
      </c>
      <c r="J79" s="25">
        <v>31.779661000000001</v>
      </c>
    </row>
    <row r="80" spans="1:10">
      <c r="A80" s="23" t="s">
        <v>128</v>
      </c>
      <c r="B80" s="24">
        <v>41</v>
      </c>
      <c r="C80" s="25">
        <v>14.634145999999999</v>
      </c>
      <c r="D80" s="25">
        <v>39.024389999999997</v>
      </c>
      <c r="E80" s="25">
        <v>17.073170999999999</v>
      </c>
      <c r="F80" s="25">
        <v>9.7560979999999997</v>
      </c>
      <c r="G80" s="25">
        <v>0</v>
      </c>
      <c r="H80" s="25">
        <v>19.512194999999998</v>
      </c>
      <c r="I80" s="25">
        <v>70.731707</v>
      </c>
      <c r="J80" s="25">
        <v>9.7560979999999997</v>
      </c>
    </row>
    <row r="81" spans="1:10">
      <c r="A81" s="8" t="s">
        <v>187</v>
      </c>
      <c r="B81" s="8"/>
      <c r="C81" s="8"/>
      <c r="D81" s="8"/>
      <c r="E81" s="8"/>
      <c r="F81" s="8"/>
      <c r="G81" s="8"/>
      <c r="H81" s="8"/>
      <c r="I81" s="8"/>
      <c r="J81" s="8"/>
    </row>
    <row r="82" spans="1:10">
      <c r="A82" s="23" t="s">
        <v>188</v>
      </c>
      <c r="B82" s="24">
        <v>2041</v>
      </c>
      <c r="C82" s="25">
        <v>8.5742279999999997</v>
      </c>
      <c r="D82" s="25">
        <v>41.254286999999998</v>
      </c>
      <c r="E82" s="25">
        <v>35.570799000000001</v>
      </c>
      <c r="F82" s="25">
        <v>11.121999000000001</v>
      </c>
      <c r="G82" s="25">
        <v>2.4987750000000002</v>
      </c>
      <c r="H82" s="25">
        <v>0.97991200000000001</v>
      </c>
      <c r="I82" s="25">
        <v>85.399314000000004</v>
      </c>
      <c r="J82" s="25">
        <v>13.620774000000001</v>
      </c>
    </row>
    <row r="83" spans="1:10">
      <c r="A83" s="23" t="s">
        <v>189</v>
      </c>
      <c r="B83" s="24">
        <v>221</v>
      </c>
      <c r="C83" s="25">
        <v>7.2398189999999998</v>
      </c>
      <c r="D83" s="25">
        <v>38.009050000000002</v>
      </c>
      <c r="E83" s="25">
        <v>38.461537999999997</v>
      </c>
      <c r="F83" s="25">
        <v>13.122172000000001</v>
      </c>
      <c r="G83" s="25">
        <v>3.167421</v>
      </c>
      <c r="H83" s="25">
        <v>0</v>
      </c>
      <c r="I83" s="25">
        <v>83.710407000000004</v>
      </c>
      <c r="J83" s="25">
        <v>16.289593</v>
      </c>
    </row>
    <row r="84" spans="1:10">
      <c r="A84" s="23" t="s">
        <v>190</v>
      </c>
      <c r="B84" s="24">
        <v>64</v>
      </c>
      <c r="C84" s="25">
        <v>4.6875</v>
      </c>
      <c r="D84" s="25">
        <v>29.6875</v>
      </c>
      <c r="E84" s="25">
        <v>39.0625</v>
      </c>
      <c r="F84" s="25">
        <v>15.625</v>
      </c>
      <c r="G84" s="25">
        <v>9.375</v>
      </c>
      <c r="H84" s="25">
        <v>1.5625</v>
      </c>
      <c r="I84" s="25">
        <v>73.4375</v>
      </c>
      <c r="J84" s="25">
        <v>25</v>
      </c>
    </row>
    <row r="85" spans="1:10">
      <c r="A85" s="23" t="s">
        <v>191</v>
      </c>
      <c r="B85" s="24">
        <v>158</v>
      </c>
      <c r="C85" s="25">
        <v>2.5316459999999998</v>
      </c>
      <c r="D85" s="25">
        <v>25.316455999999999</v>
      </c>
      <c r="E85" s="25">
        <v>34.177214999999997</v>
      </c>
      <c r="F85" s="25">
        <v>24.683544000000001</v>
      </c>
      <c r="G85" s="25">
        <v>11.392405</v>
      </c>
      <c r="H85" s="25">
        <v>1.8987339999999999</v>
      </c>
      <c r="I85" s="25">
        <v>62.025315999999997</v>
      </c>
      <c r="J85" s="25">
        <v>36.075949000000001</v>
      </c>
    </row>
    <row r="86" spans="1:10">
      <c r="A86" s="23" t="s">
        <v>192</v>
      </c>
      <c r="B86" s="24">
        <v>120</v>
      </c>
      <c r="C86" s="25">
        <v>5</v>
      </c>
      <c r="D86" s="25">
        <v>30.833333</v>
      </c>
      <c r="E86" s="25">
        <v>42.5</v>
      </c>
      <c r="F86" s="25">
        <v>15</v>
      </c>
      <c r="G86" s="25">
        <v>5</v>
      </c>
      <c r="H86" s="25">
        <v>1.6666669999999999</v>
      </c>
      <c r="I86" s="25">
        <v>78.333332999999996</v>
      </c>
      <c r="J86" s="25">
        <v>20</v>
      </c>
    </row>
    <row r="87" spans="1:10">
      <c r="A87" s="23" t="s">
        <v>193</v>
      </c>
      <c r="B87" s="24">
        <v>10</v>
      </c>
      <c r="C87" s="25">
        <v>10</v>
      </c>
      <c r="D87" s="25">
        <v>20</v>
      </c>
      <c r="E87" s="25">
        <v>30</v>
      </c>
      <c r="F87" s="25">
        <v>30</v>
      </c>
      <c r="G87" s="25">
        <v>10</v>
      </c>
      <c r="H87" s="25">
        <v>0</v>
      </c>
      <c r="I87" s="25">
        <v>60</v>
      </c>
      <c r="J87" s="25">
        <v>40</v>
      </c>
    </row>
    <row r="88" spans="1:10">
      <c r="A88" s="23" t="s">
        <v>152</v>
      </c>
      <c r="B88" s="24">
        <v>39</v>
      </c>
      <c r="C88" s="25">
        <v>5.1282050000000003</v>
      </c>
      <c r="D88" s="25">
        <v>25.641026</v>
      </c>
      <c r="E88" s="25">
        <v>30.769231000000001</v>
      </c>
      <c r="F88" s="25">
        <v>25.641026</v>
      </c>
      <c r="G88" s="25">
        <v>10.256410000000001</v>
      </c>
      <c r="H88" s="25">
        <v>2.5641029999999998</v>
      </c>
      <c r="I88" s="25">
        <v>61.538462000000003</v>
      </c>
      <c r="J88" s="25">
        <v>35.897435999999999</v>
      </c>
    </row>
    <row r="89" spans="1:10">
      <c r="A89" s="23" t="s">
        <v>128</v>
      </c>
      <c r="B89" s="24">
        <v>24</v>
      </c>
      <c r="C89" s="25">
        <v>8.3333329999999997</v>
      </c>
      <c r="D89" s="25">
        <v>37.5</v>
      </c>
      <c r="E89" s="25">
        <v>29.166667</v>
      </c>
      <c r="F89" s="25">
        <v>8.3333329999999997</v>
      </c>
      <c r="G89" s="25">
        <v>4.1666670000000003</v>
      </c>
      <c r="H89" s="25">
        <v>12.5</v>
      </c>
      <c r="I89" s="25">
        <v>75</v>
      </c>
      <c r="J89" s="25">
        <v>12.5</v>
      </c>
    </row>
    <row r="90" spans="1:10">
      <c r="A90" s="8" t="s">
        <v>194</v>
      </c>
      <c r="B90" s="8"/>
      <c r="C90" s="8"/>
      <c r="D90" s="8"/>
      <c r="E90" s="8"/>
      <c r="F90" s="8"/>
      <c r="G90" s="8"/>
      <c r="H90" s="8"/>
      <c r="I90" s="8"/>
      <c r="J90" s="8"/>
    </row>
    <row r="91" spans="1:10">
      <c r="A91" s="23" t="s">
        <v>195</v>
      </c>
      <c r="B91" s="24">
        <v>1341</v>
      </c>
      <c r="C91" s="25">
        <v>7.8299779999999997</v>
      </c>
      <c r="D91" s="25">
        <v>42.803877999999997</v>
      </c>
      <c r="E91" s="25">
        <v>35.495899000000001</v>
      </c>
      <c r="F91" s="25">
        <v>10.663684</v>
      </c>
      <c r="G91" s="25">
        <v>2.5354209999999999</v>
      </c>
      <c r="H91" s="25">
        <v>0.67114099999999999</v>
      </c>
      <c r="I91" s="25">
        <v>86.129754000000005</v>
      </c>
      <c r="J91" s="25">
        <v>13.199104999999999</v>
      </c>
    </row>
    <row r="92" spans="1:10">
      <c r="A92" s="23" t="s">
        <v>196</v>
      </c>
      <c r="B92" s="24">
        <v>523</v>
      </c>
      <c r="C92" s="25">
        <v>8.9866159999999997</v>
      </c>
      <c r="D92" s="25">
        <v>42.256214</v>
      </c>
      <c r="E92" s="25">
        <v>32.122371000000001</v>
      </c>
      <c r="F92" s="25">
        <v>13.575526</v>
      </c>
      <c r="G92" s="25">
        <v>2.2944550000000001</v>
      </c>
      <c r="H92" s="25">
        <v>0.764818</v>
      </c>
      <c r="I92" s="25">
        <v>83.365200999999999</v>
      </c>
      <c r="J92" s="25">
        <v>15.869980999999999</v>
      </c>
    </row>
    <row r="93" spans="1:10">
      <c r="A93" s="23" t="s">
        <v>197</v>
      </c>
      <c r="B93" s="24">
        <v>116</v>
      </c>
      <c r="C93" s="25">
        <v>6.0344829999999998</v>
      </c>
      <c r="D93" s="25">
        <v>43.965516999999998</v>
      </c>
      <c r="E93" s="25">
        <v>37.068966000000003</v>
      </c>
      <c r="F93" s="25">
        <v>11.206897</v>
      </c>
      <c r="G93" s="25">
        <v>1.7241379999999999</v>
      </c>
      <c r="H93" s="25">
        <v>0</v>
      </c>
      <c r="I93" s="25">
        <v>87.068966000000003</v>
      </c>
      <c r="J93" s="25">
        <v>12.931034</v>
      </c>
    </row>
    <row r="94" spans="1:10">
      <c r="A94" s="23" t="s">
        <v>198</v>
      </c>
      <c r="B94" s="24">
        <v>25</v>
      </c>
      <c r="C94" s="25">
        <v>12</v>
      </c>
      <c r="D94" s="25">
        <v>28</v>
      </c>
      <c r="E94" s="25">
        <v>44</v>
      </c>
      <c r="F94" s="25">
        <v>12</v>
      </c>
      <c r="G94" s="25">
        <v>4</v>
      </c>
      <c r="H94" s="25">
        <v>0</v>
      </c>
      <c r="I94" s="25">
        <v>84</v>
      </c>
      <c r="J94" s="25">
        <v>16</v>
      </c>
    </row>
    <row r="95" spans="1:10">
      <c r="A95" s="23" t="s">
        <v>199</v>
      </c>
      <c r="B95" s="24">
        <v>68</v>
      </c>
      <c r="C95" s="25">
        <v>16.176470999999999</v>
      </c>
      <c r="D95" s="25">
        <v>39.705882000000003</v>
      </c>
      <c r="E95" s="25">
        <v>30.882352999999998</v>
      </c>
      <c r="F95" s="25">
        <v>7.3529410000000004</v>
      </c>
      <c r="G95" s="25">
        <v>4.4117649999999999</v>
      </c>
      <c r="H95" s="25">
        <v>1.470588</v>
      </c>
      <c r="I95" s="25">
        <v>86.764706000000004</v>
      </c>
      <c r="J95" s="25">
        <v>11.764706</v>
      </c>
    </row>
    <row r="96" spans="1:10">
      <c r="A96" s="23" t="s">
        <v>200</v>
      </c>
      <c r="B96" s="24">
        <v>1248</v>
      </c>
      <c r="C96" s="25">
        <v>9.695513</v>
      </c>
      <c r="D96" s="25">
        <v>45.112178999999998</v>
      </c>
      <c r="E96" s="25">
        <v>33.814103000000003</v>
      </c>
      <c r="F96" s="25">
        <v>8.7339739999999999</v>
      </c>
      <c r="G96" s="25">
        <v>2.0032049999999999</v>
      </c>
      <c r="H96" s="25">
        <v>0.64102599999999998</v>
      </c>
      <c r="I96" s="25">
        <v>88.621795000000006</v>
      </c>
      <c r="J96" s="25">
        <v>10.737178999999999</v>
      </c>
    </row>
    <row r="97" spans="1:10">
      <c r="A97" s="23" t="s">
        <v>201</v>
      </c>
      <c r="B97" s="24">
        <v>725</v>
      </c>
      <c r="C97" s="25">
        <v>6.4827589999999997</v>
      </c>
      <c r="D97" s="25">
        <v>39.172414000000003</v>
      </c>
      <c r="E97" s="25">
        <v>37.655172</v>
      </c>
      <c r="F97" s="25">
        <v>12</v>
      </c>
      <c r="G97" s="25">
        <v>4.137931</v>
      </c>
      <c r="H97" s="25">
        <v>0.55172399999999999</v>
      </c>
      <c r="I97" s="25">
        <v>83.310344999999998</v>
      </c>
      <c r="J97" s="25">
        <v>16.137930999999998</v>
      </c>
    </row>
    <row r="98" spans="1:10">
      <c r="A98" s="23" t="s">
        <v>202</v>
      </c>
      <c r="B98" s="24">
        <v>550</v>
      </c>
      <c r="C98" s="25">
        <v>7.6363640000000004</v>
      </c>
      <c r="D98" s="25">
        <v>41.454545000000003</v>
      </c>
      <c r="E98" s="25">
        <v>36.363636</v>
      </c>
      <c r="F98" s="25">
        <v>11.454545</v>
      </c>
      <c r="G98" s="25">
        <v>2.1818179999999998</v>
      </c>
      <c r="H98" s="25">
        <v>0.90909099999999998</v>
      </c>
      <c r="I98" s="25">
        <v>85.454544999999996</v>
      </c>
      <c r="J98" s="25">
        <v>13.636364</v>
      </c>
    </row>
    <row r="99" spans="1:10">
      <c r="A99" s="23" t="s">
        <v>203</v>
      </c>
      <c r="B99" s="24">
        <v>563</v>
      </c>
      <c r="C99" s="25">
        <v>9.5914739999999998</v>
      </c>
      <c r="D99" s="25">
        <v>41.918295000000001</v>
      </c>
      <c r="E99" s="25">
        <v>34.635879000000003</v>
      </c>
      <c r="F99" s="25">
        <v>10.834813</v>
      </c>
      <c r="G99" s="25">
        <v>2.309059</v>
      </c>
      <c r="H99" s="25">
        <v>0.71048</v>
      </c>
      <c r="I99" s="25">
        <v>86.145647999999994</v>
      </c>
      <c r="J99" s="25">
        <v>13.143872</v>
      </c>
    </row>
    <row r="100" spans="1:10">
      <c r="A100" s="23" t="s">
        <v>204</v>
      </c>
      <c r="B100" s="24">
        <v>319</v>
      </c>
      <c r="C100" s="25">
        <v>5.9561130000000002</v>
      </c>
      <c r="D100" s="25">
        <v>40.438870999999999</v>
      </c>
      <c r="E100" s="25">
        <v>37.304074999999997</v>
      </c>
      <c r="F100" s="25">
        <v>11.598746</v>
      </c>
      <c r="G100" s="25">
        <v>3.761755</v>
      </c>
      <c r="H100" s="25">
        <v>0.94043900000000002</v>
      </c>
      <c r="I100" s="25">
        <v>83.699060000000003</v>
      </c>
      <c r="J100" s="25">
        <v>15.360502</v>
      </c>
    </row>
    <row r="101" spans="1:10">
      <c r="A101" s="23" t="s">
        <v>205</v>
      </c>
      <c r="B101" s="24">
        <v>6</v>
      </c>
      <c r="C101" s="25">
        <v>0</v>
      </c>
      <c r="D101" s="25">
        <v>33.333333000000003</v>
      </c>
      <c r="E101" s="25">
        <v>50</v>
      </c>
      <c r="F101" s="25">
        <v>16.666667</v>
      </c>
      <c r="G101" s="25">
        <v>0</v>
      </c>
      <c r="H101" s="25">
        <v>0</v>
      </c>
      <c r="I101" s="25">
        <v>83.333332999999996</v>
      </c>
      <c r="J101" s="25">
        <v>16.666667</v>
      </c>
    </row>
    <row r="102" spans="1:10">
      <c r="A102" s="23" t="s">
        <v>206</v>
      </c>
      <c r="B102" s="24">
        <v>42</v>
      </c>
      <c r="C102" s="25">
        <v>9.5238099999999992</v>
      </c>
      <c r="D102" s="25">
        <v>9.5238099999999992</v>
      </c>
      <c r="E102" s="25">
        <v>19.047619000000001</v>
      </c>
      <c r="F102" s="25">
        <v>52.380952000000001</v>
      </c>
      <c r="G102" s="25">
        <v>9.5238099999999992</v>
      </c>
      <c r="H102" s="25">
        <v>0</v>
      </c>
      <c r="I102" s="25">
        <v>38.095238000000002</v>
      </c>
      <c r="J102" s="25">
        <v>61.904761999999998</v>
      </c>
    </row>
    <row r="103" spans="1:10">
      <c r="A103" s="23" t="s">
        <v>152</v>
      </c>
      <c r="B103" s="24">
        <v>39</v>
      </c>
      <c r="C103" s="25">
        <v>0</v>
      </c>
      <c r="D103" s="25">
        <v>12.820513</v>
      </c>
      <c r="E103" s="25">
        <v>43.589744000000003</v>
      </c>
      <c r="F103" s="25">
        <v>30.769231000000001</v>
      </c>
      <c r="G103" s="25">
        <v>12.820513</v>
      </c>
      <c r="H103" s="25">
        <v>0</v>
      </c>
      <c r="I103" s="25">
        <v>56.410255999999997</v>
      </c>
      <c r="J103" s="25">
        <v>43.589744000000003</v>
      </c>
    </row>
    <row r="104" spans="1:10">
      <c r="A104" s="23" t="s">
        <v>128</v>
      </c>
      <c r="B104" s="24">
        <v>193</v>
      </c>
      <c r="C104" s="25">
        <v>8.2901550000000004</v>
      </c>
      <c r="D104" s="25">
        <v>32.642487000000003</v>
      </c>
      <c r="E104" s="25">
        <v>36.787565000000001</v>
      </c>
      <c r="F104" s="25">
        <v>12.435233</v>
      </c>
      <c r="G104" s="25">
        <v>5.1813469999999997</v>
      </c>
      <c r="H104" s="25">
        <v>4.6632119999999997</v>
      </c>
      <c r="I104" s="25">
        <v>77.720207000000002</v>
      </c>
      <c r="J104" s="25">
        <v>17.616579999999999</v>
      </c>
    </row>
    <row r="105" spans="1:10">
      <c r="A105" s="8" t="s">
        <v>207</v>
      </c>
      <c r="B105" s="8"/>
      <c r="C105" s="8"/>
      <c r="D105" s="8"/>
      <c r="E105" s="8"/>
      <c r="F105" s="8"/>
      <c r="G105" s="8"/>
      <c r="H105" s="8"/>
      <c r="I105" s="8"/>
      <c r="J105" s="8"/>
    </row>
    <row r="106" spans="1:10">
      <c r="A106" s="23" t="s">
        <v>208</v>
      </c>
      <c r="B106" s="24">
        <v>1480</v>
      </c>
      <c r="C106" s="25">
        <v>7.77027</v>
      </c>
      <c r="D106" s="25">
        <v>38.310811000000001</v>
      </c>
      <c r="E106" s="25">
        <v>36.824323999999997</v>
      </c>
      <c r="F106" s="25">
        <v>12.432432</v>
      </c>
      <c r="G106" s="25">
        <v>3.9864860000000002</v>
      </c>
      <c r="H106" s="25">
        <v>0.67567600000000005</v>
      </c>
      <c r="I106" s="25">
        <v>82.905405000000002</v>
      </c>
      <c r="J106" s="25">
        <v>16.418918999999999</v>
      </c>
    </row>
    <row r="107" spans="1:10">
      <c r="A107" s="23" t="s">
        <v>209</v>
      </c>
      <c r="B107" s="24">
        <v>1280</v>
      </c>
      <c r="C107" s="25">
        <v>7.578125</v>
      </c>
      <c r="D107" s="25">
        <v>40</v>
      </c>
      <c r="E107" s="25">
        <v>36.71875</v>
      </c>
      <c r="F107" s="25">
        <v>11.09375</v>
      </c>
      <c r="G107" s="25">
        <v>3.984375</v>
      </c>
      <c r="H107" s="25">
        <v>0.625</v>
      </c>
      <c r="I107" s="25">
        <v>84.296875</v>
      </c>
      <c r="J107" s="25">
        <v>15.078125</v>
      </c>
    </row>
    <row r="108" spans="1:10">
      <c r="A108" s="23" t="s">
        <v>210</v>
      </c>
      <c r="B108" s="24">
        <v>1167</v>
      </c>
      <c r="C108" s="25">
        <v>7.0265639999999996</v>
      </c>
      <c r="D108" s="25">
        <v>38.731791000000001</v>
      </c>
      <c r="E108" s="25">
        <v>35.904026999999999</v>
      </c>
      <c r="F108" s="25">
        <v>13.453298999999999</v>
      </c>
      <c r="G108" s="25">
        <v>4.113111</v>
      </c>
      <c r="H108" s="25">
        <v>0.771208</v>
      </c>
      <c r="I108" s="25">
        <v>81.662381999999994</v>
      </c>
      <c r="J108" s="25">
        <v>17.566410000000001</v>
      </c>
    </row>
    <row r="109" spans="1:10">
      <c r="A109" s="23" t="s">
        <v>211</v>
      </c>
      <c r="B109" s="24">
        <v>715</v>
      </c>
      <c r="C109" s="25">
        <v>9.3706289999999992</v>
      </c>
      <c r="D109" s="25">
        <v>40.559441</v>
      </c>
      <c r="E109" s="25">
        <v>34.545454999999997</v>
      </c>
      <c r="F109" s="25">
        <v>11.468531</v>
      </c>
      <c r="G109" s="25">
        <v>2.657343</v>
      </c>
      <c r="H109" s="25">
        <v>1.398601</v>
      </c>
      <c r="I109" s="25">
        <v>84.475523999999993</v>
      </c>
      <c r="J109" s="25">
        <v>14.125874</v>
      </c>
    </row>
    <row r="110" spans="1:10">
      <c r="A110" s="23" t="s">
        <v>212</v>
      </c>
      <c r="B110" s="24">
        <v>387</v>
      </c>
      <c r="C110" s="25">
        <v>8.5271319999999999</v>
      </c>
      <c r="D110" s="25">
        <v>43.410853000000003</v>
      </c>
      <c r="E110" s="25">
        <v>31.26615</v>
      </c>
      <c r="F110" s="25">
        <v>12.403100999999999</v>
      </c>
      <c r="G110" s="25">
        <v>3.3591730000000002</v>
      </c>
      <c r="H110" s="25">
        <v>1.0335920000000001</v>
      </c>
      <c r="I110" s="25">
        <v>83.204133999999996</v>
      </c>
      <c r="J110" s="25">
        <v>15.762274</v>
      </c>
    </row>
    <row r="111" spans="1:10">
      <c r="A111" s="23" t="s">
        <v>213</v>
      </c>
      <c r="B111" s="24">
        <v>404</v>
      </c>
      <c r="C111" s="25">
        <v>7.1782180000000002</v>
      </c>
      <c r="D111" s="25">
        <v>33.910890999999999</v>
      </c>
      <c r="E111" s="25">
        <v>34.653464999999997</v>
      </c>
      <c r="F111" s="25">
        <v>16.336634</v>
      </c>
      <c r="G111" s="25">
        <v>6.1881190000000004</v>
      </c>
      <c r="H111" s="25">
        <v>1.7326729999999999</v>
      </c>
      <c r="I111" s="25">
        <v>75.742574000000005</v>
      </c>
      <c r="J111" s="25">
        <v>22.524751999999999</v>
      </c>
    </row>
    <row r="112" spans="1:10">
      <c r="A112" s="23" t="s">
        <v>214</v>
      </c>
      <c r="B112" s="24">
        <v>595</v>
      </c>
      <c r="C112" s="25">
        <v>10.084034000000001</v>
      </c>
      <c r="D112" s="25">
        <v>43.697479000000001</v>
      </c>
      <c r="E112" s="25">
        <v>32.941175999999999</v>
      </c>
      <c r="F112" s="25">
        <v>10.252101</v>
      </c>
      <c r="G112" s="25">
        <v>2.3529409999999999</v>
      </c>
      <c r="H112" s="25">
        <v>0.67226900000000001</v>
      </c>
      <c r="I112" s="25">
        <v>86.722689000000003</v>
      </c>
      <c r="J112" s="25">
        <v>12.605041999999999</v>
      </c>
    </row>
    <row r="113" spans="1:10">
      <c r="A113" s="23" t="s">
        <v>215</v>
      </c>
      <c r="B113" s="24">
        <v>215</v>
      </c>
      <c r="C113" s="25">
        <v>11.627907</v>
      </c>
      <c r="D113" s="25">
        <v>42.790697999999999</v>
      </c>
      <c r="E113" s="25">
        <v>32.558140000000002</v>
      </c>
      <c r="F113" s="25">
        <v>8.8372089999999996</v>
      </c>
      <c r="G113" s="25">
        <v>3.255814</v>
      </c>
      <c r="H113" s="25">
        <v>0.93023299999999998</v>
      </c>
      <c r="I113" s="25">
        <v>86.976743999999997</v>
      </c>
      <c r="J113" s="25">
        <v>12.093023000000001</v>
      </c>
    </row>
    <row r="114" spans="1:10">
      <c r="A114" s="23" t="s">
        <v>216</v>
      </c>
      <c r="B114" s="24">
        <v>248</v>
      </c>
      <c r="C114" s="25">
        <v>9.6774190000000004</v>
      </c>
      <c r="D114" s="25">
        <v>37.5</v>
      </c>
      <c r="E114" s="25">
        <v>38.306452</v>
      </c>
      <c r="F114" s="25">
        <v>10.483871000000001</v>
      </c>
      <c r="G114" s="25">
        <v>3.225806</v>
      </c>
      <c r="H114" s="25">
        <v>0.80645199999999995</v>
      </c>
      <c r="I114" s="25">
        <v>85.483870999999994</v>
      </c>
      <c r="J114" s="25">
        <v>13.709676999999999</v>
      </c>
    </row>
    <row r="115" spans="1:10">
      <c r="A115" s="23" t="s">
        <v>217</v>
      </c>
      <c r="B115" s="24">
        <v>255</v>
      </c>
      <c r="C115" s="25">
        <v>13.725490000000001</v>
      </c>
      <c r="D115" s="25">
        <v>42.745097999999999</v>
      </c>
      <c r="E115" s="25">
        <v>30.980391999999998</v>
      </c>
      <c r="F115" s="25">
        <v>7.8431369999999996</v>
      </c>
      <c r="G115" s="25">
        <v>2.3529409999999999</v>
      </c>
      <c r="H115" s="25">
        <v>2.3529409999999999</v>
      </c>
      <c r="I115" s="25">
        <v>87.450980000000001</v>
      </c>
      <c r="J115" s="25">
        <v>10.196078</v>
      </c>
    </row>
    <row r="116" spans="1:10">
      <c r="A116" s="23" t="s">
        <v>218</v>
      </c>
      <c r="B116" s="24">
        <v>291</v>
      </c>
      <c r="C116" s="25">
        <v>11.340206</v>
      </c>
      <c r="D116" s="25">
        <v>47.42268</v>
      </c>
      <c r="E116" s="25">
        <v>33.333333000000003</v>
      </c>
      <c r="F116" s="25">
        <v>4.4673540000000003</v>
      </c>
      <c r="G116" s="25">
        <v>2.4054980000000001</v>
      </c>
      <c r="H116" s="25">
        <v>1.0309280000000001</v>
      </c>
      <c r="I116" s="25">
        <v>92.096220000000002</v>
      </c>
      <c r="J116" s="25">
        <v>6.872852</v>
      </c>
    </row>
    <row r="117" spans="1:10">
      <c r="A117" s="23" t="s">
        <v>219</v>
      </c>
      <c r="B117" s="24">
        <v>338</v>
      </c>
      <c r="C117" s="25">
        <v>13.905324999999999</v>
      </c>
      <c r="D117" s="25">
        <v>41.12426</v>
      </c>
      <c r="E117" s="25">
        <v>32.544378999999999</v>
      </c>
      <c r="F117" s="25">
        <v>10.059172</v>
      </c>
      <c r="G117" s="25">
        <v>1.7751479999999999</v>
      </c>
      <c r="H117" s="25">
        <v>0.59171600000000002</v>
      </c>
      <c r="I117" s="25">
        <v>87.573964000000004</v>
      </c>
      <c r="J117" s="25">
        <v>11.83432</v>
      </c>
    </row>
    <row r="118" spans="1:10">
      <c r="A118" s="23" t="s">
        <v>220</v>
      </c>
      <c r="B118" s="24">
        <v>812</v>
      </c>
      <c r="C118" s="25">
        <v>10.714286</v>
      </c>
      <c r="D118" s="25">
        <v>42.487684999999999</v>
      </c>
      <c r="E118" s="25">
        <v>35.344828</v>
      </c>
      <c r="F118" s="25">
        <v>8.3743839999999992</v>
      </c>
      <c r="G118" s="25">
        <v>2.0935959999999998</v>
      </c>
      <c r="H118" s="25">
        <v>0.98522200000000004</v>
      </c>
      <c r="I118" s="25">
        <v>88.546797999999995</v>
      </c>
      <c r="J118" s="25">
        <v>10.467980000000001</v>
      </c>
    </row>
    <row r="119" spans="1:10">
      <c r="A119" s="23" t="s">
        <v>221</v>
      </c>
      <c r="B119" s="24">
        <v>816</v>
      </c>
      <c r="C119" s="25">
        <v>10.049020000000001</v>
      </c>
      <c r="D119" s="25">
        <v>41.789216000000003</v>
      </c>
      <c r="E119" s="25">
        <v>35.539216000000003</v>
      </c>
      <c r="F119" s="25">
        <v>9.6813730000000007</v>
      </c>
      <c r="G119" s="25">
        <v>2.5735290000000002</v>
      </c>
      <c r="H119" s="25">
        <v>0.367647</v>
      </c>
      <c r="I119" s="25">
        <v>87.377450999999994</v>
      </c>
      <c r="J119" s="25">
        <v>12.254902</v>
      </c>
    </row>
    <row r="120" spans="1:10">
      <c r="A120" s="23" t="s">
        <v>152</v>
      </c>
      <c r="B120" s="24">
        <v>69</v>
      </c>
      <c r="C120" s="25">
        <v>8.6956520000000008</v>
      </c>
      <c r="D120" s="25">
        <v>31.884058</v>
      </c>
      <c r="E120" s="25">
        <v>31.884058</v>
      </c>
      <c r="F120" s="25">
        <v>17.391304000000002</v>
      </c>
      <c r="G120" s="25">
        <v>7.2463769999999998</v>
      </c>
      <c r="H120" s="25">
        <v>2.8985509999999999</v>
      </c>
      <c r="I120" s="25">
        <v>72.463768000000002</v>
      </c>
      <c r="J120" s="25">
        <v>24.637681000000001</v>
      </c>
    </row>
    <row r="121" spans="1:10">
      <c r="A121" s="23" t="s">
        <v>222</v>
      </c>
      <c r="B121" s="24">
        <v>246</v>
      </c>
      <c r="C121" s="25">
        <v>8.1300810000000006</v>
      </c>
      <c r="D121" s="25">
        <v>41.056910999999999</v>
      </c>
      <c r="E121" s="25">
        <v>28.861789000000002</v>
      </c>
      <c r="F121" s="25">
        <v>16.260162999999999</v>
      </c>
      <c r="G121" s="25">
        <v>3.252033</v>
      </c>
      <c r="H121" s="25">
        <v>2.4390239999999999</v>
      </c>
      <c r="I121" s="25">
        <v>78.048779999999994</v>
      </c>
      <c r="J121" s="25">
        <v>19.512194999999998</v>
      </c>
    </row>
    <row r="122" spans="1:10">
      <c r="A122" s="26" t="s">
        <v>128</v>
      </c>
      <c r="B122" s="27">
        <v>47</v>
      </c>
      <c r="C122" s="29">
        <v>8.5106380000000001</v>
      </c>
      <c r="D122" s="29">
        <v>44.680850999999997</v>
      </c>
      <c r="E122" s="29">
        <v>31.914894</v>
      </c>
      <c r="F122" s="29">
        <v>10.638298000000001</v>
      </c>
      <c r="G122" s="29">
        <v>2.1276600000000001</v>
      </c>
      <c r="H122" s="29">
        <v>2.1276600000000001</v>
      </c>
      <c r="I122" s="29">
        <v>85.106382999999994</v>
      </c>
      <c r="J122" s="29">
        <v>12.765957</v>
      </c>
    </row>
  </sheetData>
  <phoneticPr fontId="2"/>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10589-7DAF-4412-BDD3-83F9F7B26385}">
  <sheetPr codeName="Sheet76"/>
  <dimension ref="A1:G122"/>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HYPERLINK("#'目次'!B31","[25]")</f>
        <v>[25]</v>
      </c>
      <c r="B2" s="28" t="s">
        <v>565</v>
      </c>
    </row>
    <row r="3" spans="1:7">
      <c r="A3" s="6" t="s">
        <v>114</v>
      </c>
      <c r="B3" s="7" t="s">
        <v>342</v>
      </c>
    </row>
    <row r="4" spans="1:7">
      <c r="A4" s="6" t="s">
        <v>114</v>
      </c>
      <c r="B4" s="7" t="s">
        <v>343</v>
      </c>
    </row>
    <row r="5" spans="1:7" s="21" customFormat="1" ht="48">
      <c r="A5" s="19" t="s">
        <v>114</v>
      </c>
      <c r="B5" s="20" t="s">
        <v>118</v>
      </c>
      <c r="C5" s="20" t="s">
        <v>344</v>
      </c>
      <c r="D5" s="20" t="s">
        <v>345</v>
      </c>
      <c r="E5" s="20" t="s">
        <v>346</v>
      </c>
      <c r="F5" s="20" t="s">
        <v>347</v>
      </c>
      <c r="G5" s="20" t="s">
        <v>128</v>
      </c>
    </row>
    <row r="6" spans="1:7">
      <c r="A6" s="22" t="s">
        <v>121</v>
      </c>
      <c r="B6" s="9">
        <v>2677</v>
      </c>
      <c r="C6" s="14">
        <v>72.506536999999994</v>
      </c>
      <c r="D6" s="14">
        <v>13.111692</v>
      </c>
      <c r="E6" s="14">
        <v>6.6865889999999997</v>
      </c>
      <c r="F6" s="14">
        <v>6.014195</v>
      </c>
      <c r="G6" s="14">
        <v>1.6809860000000001</v>
      </c>
    </row>
    <row r="7" spans="1:7">
      <c r="A7" s="8" t="s">
        <v>122</v>
      </c>
      <c r="B7" s="8"/>
      <c r="C7" s="8"/>
      <c r="D7" s="8"/>
      <c r="E7" s="8"/>
      <c r="F7" s="8"/>
      <c r="G7" s="8"/>
    </row>
    <row r="8" spans="1:7">
      <c r="A8" s="23" t="s">
        <v>123</v>
      </c>
      <c r="B8" s="24">
        <v>380</v>
      </c>
      <c r="C8" s="25">
        <v>79.736841999999996</v>
      </c>
      <c r="D8" s="25">
        <v>10</v>
      </c>
      <c r="E8" s="25">
        <v>5.5263159999999996</v>
      </c>
      <c r="F8" s="25">
        <v>2.8947370000000001</v>
      </c>
      <c r="G8" s="25">
        <v>1.8421050000000001</v>
      </c>
    </row>
    <row r="9" spans="1:7">
      <c r="A9" s="23" t="s">
        <v>124</v>
      </c>
      <c r="B9" s="24">
        <v>489</v>
      </c>
      <c r="C9" s="25">
        <v>80.981594999999999</v>
      </c>
      <c r="D9" s="25">
        <v>9.6114519999999999</v>
      </c>
      <c r="E9" s="25">
        <v>6.1349689999999999</v>
      </c>
      <c r="F9" s="25">
        <v>2.2494890000000001</v>
      </c>
      <c r="G9" s="25">
        <v>1.0224949999999999</v>
      </c>
    </row>
    <row r="10" spans="1:7">
      <c r="A10" s="23" t="s">
        <v>125</v>
      </c>
      <c r="B10" s="24">
        <v>1114</v>
      </c>
      <c r="C10" s="25">
        <v>73.877916999999997</v>
      </c>
      <c r="D10" s="25">
        <v>14.27289</v>
      </c>
      <c r="E10" s="25">
        <v>5.5655299999999999</v>
      </c>
      <c r="F10" s="25">
        <v>4.7576299999999998</v>
      </c>
      <c r="G10" s="25">
        <v>1.5260320000000001</v>
      </c>
    </row>
    <row r="11" spans="1:7">
      <c r="A11" s="23" t="s">
        <v>126</v>
      </c>
      <c r="B11" s="24">
        <v>521</v>
      </c>
      <c r="C11" s="25">
        <v>61.996161000000001</v>
      </c>
      <c r="D11" s="25">
        <v>16.506717999999999</v>
      </c>
      <c r="E11" s="25">
        <v>9.9808059999999994</v>
      </c>
      <c r="F11" s="25">
        <v>9.5969289999999994</v>
      </c>
      <c r="G11" s="25">
        <v>1.919386</v>
      </c>
    </row>
    <row r="12" spans="1:7">
      <c r="A12" s="23" t="s">
        <v>127</v>
      </c>
      <c r="B12" s="24">
        <v>129</v>
      </c>
      <c r="C12" s="25">
        <v>48.837209000000001</v>
      </c>
      <c r="D12" s="25">
        <v>14.728681999999999</v>
      </c>
      <c r="E12" s="25">
        <v>9.3023260000000008</v>
      </c>
      <c r="F12" s="25">
        <v>24.806201999999999</v>
      </c>
      <c r="G12" s="25">
        <v>2.3255810000000001</v>
      </c>
    </row>
    <row r="13" spans="1:7">
      <c r="A13" s="23" t="s">
        <v>128</v>
      </c>
      <c r="B13" s="24">
        <v>44</v>
      </c>
      <c r="C13" s="25">
        <v>75</v>
      </c>
      <c r="D13" s="25">
        <v>4.5454549999999996</v>
      </c>
      <c r="E13" s="25">
        <v>4.5454549999999996</v>
      </c>
      <c r="F13" s="25">
        <v>9.0909089999999999</v>
      </c>
      <c r="G13" s="25">
        <v>6.8181820000000002</v>
      </c>
    </row>
    <row r="14" spans="1:7">
      <c r="A14" s="8" t="s">
        <v>129</v>
      </c>
      <c r="B14" s="8"/>
      <c r="C14" s="8"/>
      <c r="D14" s="8"/>
      <c r="E14" s="8"/>
      <c r="F14" s="8"/>
      <c r="G14" s="8"/>
    </row>
    <row r="15" spans="1:7">
      <c r="A15" s="23" t="s">
        <v>130</v>
      </c>
      <c r="B15" s="24">
        <v>799</v>
      </c>
      <c r="C15" s="25">
        <v>82.728410999999994</v>
      </c>
      <c r="D15" s="25">
        <v>9.1364210000000003</v>
      </c>
      <c r="E15" s="25">
        <v>4.7559449999999996</v>
      </c>
      <c r="F15" s="25">
        <v>1.8773470000000001</v>
      </c>
      <c r="G15" s="25">
        <v>1.5018769999999999</v>
      </c>
    </row>
    <row r="16" spans="1:7">
      <c r="A16" s="23" t="s">
        <v>131</v>
      </c>
      <c r="B16" s="24">
        <v>1245</v>
      </c>
      <c r="C16" s="25">
        <v>74.297189000000003</v>
      </c>
      <c r="D16" s="25">
        <v>14.297188999999999</v>
      </c>
      <c r="E16" s="25">
        <v>6.506024</v>
      </c>
      <c r="F16" s="25">
        <v>3.6144579999999999</v>
      </c>
      <c r="G16" s="25">
        <v>1.2851410000000001</v>
      </c>
    </row>
    <row r="17" spans="1:7">
      <c r="A17" s="23" t="s">
        <v>132</v>
      </c>
      <c r="B17" s="24">
        <v>504</v>
      </c>
      <c r="C17" s="25">
        <v>57.341270000000002</v>
      </c>
      <c r="D17" s="25">
        <v>17.261904999999999</v>
      </c>
      <c r="E17" s="25">
        <v>10.119047999999999</v>
      </c>
      <c r="F17" s="25">
        <v>13.293651000000001</v>
      </c>
      <c r="G17" s="25">
        <v>1.984127</v>
      </c>
    </row>
    <row r="18" spans="1:7">
      <c r="A18" s="23" t="s">
        <v>133</v>
      </c>
      <c r="B18" s="24">
        <v>82</v>
      </c>
      <c r="C18" s="25">
        <v>37.804878000000002</v>
      </c>
      <c r="D18" s="25">
        <v>9.7560979999999997</v>
      </c>
      <c r="E18" s="25">
        <v>9.7560979999999997</v>
      </c>
      <c r="F18" s="25">
        <v>36.585366</v>
      </c>
      <c r="G18" s="25">
        <v>6.0975609999999998</v>
      </c>
    </row>
    <row r="19" spans="1:7">
      <c r="A19" s="23" t="s">
        <v>128</v>
      </c>
      <c r="B19" s="24">
        <v>47</v>
      </c>
      <c r="C19" s="25">
        <v>74.468085000000002</v>
      </c>
      <c r="D19" s="25">
        <v>10.638298000000001</v>
      </c>
      <c r="E19" s="25">
        <v>2.1276600000000001</v>
      </c>
      <c r="F19" s="25">
        <v>8.5106380000000001</v>
      </c>
      <c r="G19" s="25">
        <v>4.2553190000000001</v>
      </c>
    </row>
    <row r="20" spans="1:7">
      <c r="A20" s="8" t="s">
        <v>134</v>
      </c>
      <c r="B20" s="8"/>
      <c r="C20" s="8"/>
      <c r="D20" s="8"/>
      <c r="E20" s="8"/>
      <c r="F20" s="8"/>
      <c r="G20" s="8"/>
    </row>
    <row r="21" spans="1:7">
      <c r="A21" s="23" t="s">
        <v>135</v>
      </c>
      <c r="B21" s="24">
        <v>128</v>
      </c>
      <c r="C21" s="25">
        <v>56.25</v>
      </c>
      <c r="D21" s="25">
        <v>19.53125</v>
      </c>
      <c r="E21" s="25">
        <v>7.8125</v>
      </c>
      <c r="F21" s="25">
        <v>11.71875</v>
      </c>
      <c r="G21" s="25">
        <v>4.6875</v>
      </c>
    </row>
    <row r="22" spans="1:7">
      <c r="A22" s="23" t="s">
        <v>136</v>
      </c>
      <c r="B22" s="24">
        <v>138</v>
      </c>
      <c r="C22" s="25">
        <v>57.971013999999997</v>
      </c>
      <c r="D22" s="25">
        <v>16.666667</v>
      </c>
      <c r="E22" s="25">
        <v>7.9710140000000003</v>
      </c>
      <c r="F22" s="25">
        <v>13.768115999999999</v>
      </c>
      <c r="G22" s="25">
        <v>3.6231879999999999</v>
      </c>
    </row>
    <row r="23" spans="1:7">
      <c r="A23" s="23" t="s">
        <v>137</v>
      </c>
      <c r="B23" s="24">
        <v>119</v>
      </c>
      <c r="C23" s="25">
        <v>68.907562999999996</v>
      </c>
      <c r="D23" s="25">
        <v>13.445378</v>
      </c>
      <c r="E23" s="25">
        <v>6.7226889999999999</v>
      </c>
      <c r="F23" s="25">
        <v>10.084034000000001</v>
      </c>
      <c r="G23" s="25">
        <v>0.84033599999999997</v>
      </c>
    </row>
    <row r="24" spans="1:7">
      <c r="A24" s="23" t="s">
        <v>138</v>
      </c>
      <c r="B24" s="24">
        <v>142</v>
      </c>
      <c r="C24" s="25">
        <v>64.084507000000002</v>
      </c>
      <c r="D24" s="25">
        <v>12.676056000000001</v>
      </c>
      <c r="E24" s="25">
        <v>11.971831</v>
      </c>
      <c r="F24" s="25">
        <v>8.450704</v>
      </c>
      <c r="G24" s="25">
        <v>2.8169010000000001</v>
      </c>
    </row>
    <row r="25" spans="1:7">
      <c r="A25" s="23" t="s">
        <v>139</v>
      </c>
      <c r="B25" s="24">
        <v>170</v>
      </c>
      <c r="C25" s="25">
        <v>71.764706000000004</v>
      </c>
      <c r="D25" s="25">
        <v>11.176470999999999</v>
      </c>
      <c r="E25" s="25">
        <v>9.4117650000000008</v>
      </c>
      <c r="F25" s="25">
        <v>5.8823530000000002</v>
      </c>
      <c r="G25" s="25">
        <v>1.7647060000000001</v>
      </c>
    </row>
    <row r="26" spans="1:7">
      <c r="A26" s="23" t="s">
        <v>140</v>
      </c>
      <c r="B26" s="24">
        <v>192</v>
      </c>
      <c r="C26" s="25">
        <v>70.833332999999996</v>
      </c>
      <c r="D26" s="25">
        <v>12.5</v>
      </c>
      <c r="E26" s="25">
        <v>8.8541670000000003</v>
      </c>
      <c r="F26" s="25">
        <v>5.7291670000000003</v>
      </c>
      <c r="G26" s="25">
        <v>2.0833330000000001</v>
      </c>
    </row>
    <row r="27" spans="1:7">
      <c r="A27" s="23" t="s">
        <v>141</v>
      </c>
      <c r="B27" s="24">
        <v>1405</v>
      </c>
      <c r="C27" s="25">
        <v>76.227757999999994</v>
      </c>
      <c r="D27" s="25">
        <v>12.882562</v>
      </c>
      <c r="E27" s="25">
        <v>5.7651250000000003</v>
      </c>
      <c r="F27" s="25">
        <v>3.9857649999999998</v>
      </c>
      <c r="G27" s="25">
        <v>1.13879</v>
      </c>
    </row>
    <row r="28" spans="1:7">
      <c r="A28" s="23" t="s">
        <v>142</v>
      </c>
      <c r="B28" s="24">
        <v>343</v>
      </c>
      <c r="C28" s="25">
        <v>75.510204000000002</v>
      </c>
      <c r="D28" s="25">
        <v>12.244897999999999</v>
      </c>
      <c r="E28" s="25">
        <v>4.9562679999999997</v>
      </c>
      <c r="F28" s="25">
        <v>6.4139939999999998</v>
      </c>
      <c r="G28" s="25">
        <v>0.87463599999999997</v>
      </c>
    </row>
    <row r="29" spans="1:7">
      <c r="A29" s="23" t="s">
        <v>128</v>
      </c>
      <c r="B29" s="24">
        <v>40</v>
      </c>
      <c r="C29" s="25">
        <v>70</v>
      </c>
      <c r="D29" s="25">
        <v>7.5</v>
      </c>
      <c r="E29" s="25">
        <v>5</v>
      </c>
      <c r="F29" s="25">
        <v>10</v>
      </c>
      <c r="G29" s="25">
        <v>7.5</v>
      </c>
    </row>
    <row r="30" spans="1:7">
      <c r="A30" s="8" t="s">
        <v>143</v>
      </c>
      <c r="B30" s="8"/>
      <c r="C30" s="8"/>
      <c r="D30" s="8"/>
      <c r="E30" s="8"/>
      <c r="F30" s="8"/>
      <c r="G30" s="8"/>
    </row>
    <row r="31" spans="1:7">
      <c r="A31" s="23" t="s">
        <v>144</v>
      </c>
      <c r="B31" s="24">
        <v>429</v>
      </c>
      <c r="C31" s="25">
        <v>76.923077000000006</v>
      </c>
      <c r="D31" s="25">
        <v>16.083915999999999</v>
      </c>
      <c r="E31" s="25">
        <v>4.4289040000000002</v>
      </c>
      <c r="F31" s="25">
        <v>1.631702</v>
      </c>
      <c r="G31" s="25">
        <v>0.93240100000000004</v>
      </c>
    </row>
    <row r="32" spans="1:7">
      <c r="A32" s="23" t="s">
        <v>145</v>
      </c>
      <c r="B32" s="24">
        <v>319</v>
      </c>
      <c r="C32" s="25">
        <v>83.699060000000003</v>
      </c>
      <c r="D32" s="25">
        <v>12.852665</v>
      </c>
      <c r="E32" s="25">
        <v>2.8213170000000001</v>
      </c>
      <c r="F32" s="25">
        <v>0</v>
      </c>
      <c r="G32" s="25">
        <v>0.62695900000000004</v>
      </c>
    </row>
    <row r="33" spans="1:7">
      <c r="A33" s="23" t="s">
        <v>146</v>
      </c>
      <c r="B33" s="24">
        <v>504</v>
      </c>
      <c r="C33" s="25">
        <v>76.984127000000001</v>
      </c>
      <c r="D33" s="25">
        <v>14.880952000000001</v>
      </c>
      <c r="E33" s="25">
        <v>5.1587300000000003</v>
      </c>
      <c r="F33" s="25">
        <v>1.587302</v>
      </c>
      <c r="G33" s="25">
        <v>1.388889</v>
      </c>
    </row>
    <row r="34" spans="1:7">
      <c r="A34" s="23" t="s">
        <v>147</v>
      </c>
      <c r="B34" s="24">
        <v>143</v>
      </c>
      <c r="C34" s="25">
        <v>71.328671</v>
      </c>
      <c r="D34" s="25">
        <v>16.783217</v>
      </c>
      <c r="E34" s="25">
        <v>7.6923079999999997</v>
      </c>
      <c r="F34" s="25">
        <v>3.4965030000000001</v>
      </c>
      <c r="G34" s="25">
        <v>0.69930099999999995</v>
      </c>
    </row>
    <row r="35" spans="1:7">
      <c r="A35" s="23" t="s">
        <v>148</v>
      </c>
      <c r="B35" s="24">
        <v>168</v>
      </c>
      <c r="C35" s="25">
        <v>78.571428999999995</v>
      </c>
      <c r="D35" s="25">
        <v>13.690476</v>
      </c>
      <c r="E35" s="25">
        <v>5.3571429999999998</v>
      </c>
      <c r="F35" s="25">
        <v>1.785714</v>
      </c>
      <c r="G35" s="25">
        <v>0.59523800000000004</v>
      </c>
    </row>
    <row r="36" spans="1:7">
      <c r="A36" s="23" t="s">
        <v>149</v>
      </c>
      <c r="B36" s="24">
        <v>1270</v>
      </c>
      <c r="C36" s="25">
        <v>78.897638000000001</v>
      </c>
      <c r="D36" s="25">
        <v>12.598425000000001</v>
      </c>
      <c r="E36" s="25">
        <v>5.2755910000000004</v>
      </c>
      <c r="F36" s="25">
        <v>2.1259839999999999</v>
      </c>
      <c r="G36" s="25">
        <v>1.1023620000000001</v>
      </c>
    </row>
    <row r="37" spans="1:7">
      <c r="A37" s="23" t="s">
        <v>150</v>
      </c>
      <c r="B37" s="24">
        <v>1642</v>
      </c>
      <c r="C37" s="25">
        <v>75.943971000000005</v>
      </c>
      <c r="D37" s="25">
        <v>13.215591</v>
      </c>
      <c r="E37" s="25">
        <v>6.5164429999999998</v>
      </c>
      <c r="F37" s="25">
        <v>3.1059679999999998</v>
      </c>
      <c r="G37" s="25">
        <v>1.218027</v>
      </c>
    </row>
    <row r="38" spans="1:7">
      <c r="A38" s="23" t="s">
        <v>151</v>
      </c>
      <c r="B38" s="24">
        <v>2266</v>
      </c>
      <c r="C38" s="25">
        <v>73.96293</v>
      </c>
      <c r="D38" s="25">
        <v>13.106795999999999</v>
      </c>
      <c r="E38" s="25">
        <v>6.3548099999999996</v>
      </c>
      <c r="F38" s="25">
        <v>5.2515450000000001</v>
      </c>
      <c r="G38" s="25">
        <v>1.3239190000000001</v>
      </c>
    </row>
    <row r="39" spans="1:7">
      <c r="A39" s="23" t="s">
        <v>152</v>
      </c>
      <c r="B39" s="24">
        <v>121</v>
      </c>
      <c r="C39" s="25">
        <v>62.809916999999999</v>
      </c>
      <c r="D39" s="25">
        <v>10.743802000000001</v>
      </c>
      <c r="E39" s="25">
        <v>4.9586779999999999</v>
      </c>
      <c r="F39" s="25">
        <v>19.834710999999999</v>
      </c>
      <c r="G39" s="25">
        <v>1.6528929999999999</v>
      </c>
    </row>
    <row r="40" spans="1:7">
      <c r="A40" s="23" t="s">
        <v>128</v>
      </c>
      <c r="B40" s="24">
        <v>46</v>
      </c>
      <c r="C40" s="25">
        <v>60.869565000000001</v>
      </c>
      <c r="D40" s="25">
        <v>4.3478260000000004</v>
      </c>
      <c r="E40" s="25">
        <v>4.3478260000000004</v>
      </c>
      <c r="F40" s="25">
        <v>17.391304000000002</v>
      </c>
      <c r="G40" s="25">
        <v>13.043478</v>
      </c>
    </row>
    <row r="41" spans="1:7">
      <c r="A41" s="8" t="s">
        <v>153</v>
      </c>
      <c r="B41" s="8"/>
      <c r="C41" s="8"/>
      <c r="D41" s="8"/>
      <c r="E41" s="8"/>
      <c r="F41" s="8"/>
      <c r="G41" s="8"/>
    </row>
    <row r="42" spans="1:7">
      <c r="A42" s="23" t="s">
        <v>154</v>
      </c>
      <c r="B42" s="24">
        <v>1344</v>
      </c>
      <c r="C42" s="25">
        <v>76.488095000000001</v>
      </c>
      <c r="D42" s="25">
        <v>12.872024</v>
      </c>
      <c r="E42" s="25">
        <v>6.4732139999999996</v>
      </c>
      <c r="F42" s="25">
        <v>3.0505949999999999</v>
      </c>
      <c r="G42" s="25">
        <v>1.116071</v>
      </c>
    </row>
    <row r="43" spans="1:7">
      <c r="A43" s="23" t="s">
        <v>155</v>
      </c>
      <c r="B43" s="24">
        <v>1107</v>
      </c>
      <c r="C43" s="25">
        <v>78.139115000000004</v>
      </c>
      <c r="D43" s="25">
        <v>13.00813</v>
      </c>
      <c r="E43" s="25">
        <v>4.3360430000000001</v>
      </c>
      <c r="F43" s="25">
        <v>3.6133690000000001</v>
      </c>
      <c r="G43" s="25">
        <v>0.90334199999999998</v>
      </c>
    </row>
    <row r="44" spans="1:7">
      <c r="A44" s="23" t="s">
        <v>156</v>
      </c>
      <c r="B44" s="24">
        <v>1006</v>
      </c>
      <c r="C44" s="25">
        <v>70.079522999999995</v>
      </c>
      <c r="D44" s="25">
        <v>15.00994</v>
      </c>
      <c r="E44" s="25">
        <v>7.4552680000000002</v>
      </c>
      <c r="F44" s="25">
        <v>6.063618</v>
      </c>
      <c r="G44" s="25">
        <v>1.3916500000000001</v>
      </c>
    </row>
    <row r="45" spans="1:7">
      <c r="A45" s="23" t="s">
        <v>157</v>
      </c>
      <c r="B45" s="24">
        <v>541</v>
      </c>
      <c r="C45" s="25">
        <v>72.828096000000002</v>
      </c>
      <c r="D45" s="25">
        <v>14.972274000000001</v>
      </c>
      <c r="E45" s="25">
        <v>5.5452870000000001</v>
      </c>
      <c r="F45" s="25">
        <v>5.7301289999999998</v>
      </c>
      <c r="G45" s="25">
        <v>0.92421399999999998</v>
      </c>
    </row>
    <row r="46" spans="1:7">
      <c r="A46" s="23" t="s">
        <v>158</v>
      </c>
      <c r="B46" s="24">
        <v>1510</v>
      </c>
      <c r="C46" s="25">
        <v>75.430464000000001</v>
      </c>
      <c r="D46" s="25">
        <v>12.980131999999999</v>
      </c>
      <c r="E46" s="25">
        <v>5.6953639999999996</v>
      </c>
      <c r="F46" s="25">
        <v>4.7019869999999999</v>
      </c>
      <c r="G46" s="25">
        <v>1.192053</v>
      </c>
    </row>
    <row r="47" spans="1:7">
      <c r="A47" s="23" t="s">
        <v>159</v>
      </c>
      <c r="B47" s="24">
        <v>1011</v>
      </c>
      <c r="C47" s="25">
        <v>80.118694000000005</v>
      </c>
      <c r="D47" s="25">
        <v>9.7922849999999997</v>
      </c>
      <c r="E47" s="25">
        <v>4.1543029999999996</v>
      </c>
      <c r="F47" s="25">
        <v>5.1434220000000002</v>
      </c>
      <c r="G47" s="25">
        <v>0.791296</v>
      </c>
    </row>
    <row r="48" spans="1:7">
      <c r="A48" s="23" t="s">
        <v>160</v>
      </c>
      <c r="B48" s="24">
        <v>1234</v>
      </c>
      <c r="C48" s="25">
        <v>77.957860999999994</v>
      </c>
      <c r="D48" s="25">
        <v>11.750405000000001</v>
      </c>
      <c r="E48" s="25">
        <v>5.3484600000000002</v>
      </c>
      <c r="F48" s="25">
        <v>3.8897889999999999</v>
      </c>
      <c r="G48" s="25">
        <v>1.053485</v>
      </c>
    </row>
    <row r="49" spans="1:7">
      <c r="A49" s="23" t="s">
        <v>161</v>
      </c>
      <c r="B49" s="24">
        <v>443</v>
      </c>
      <c r="C49" s="25">
        <v>80.135440000000003</v>
      </c>
      <c r="D49" s="25">
        <v>13.092551</v>
      </c>
      <c r="E49" s="25">
        <v>3.1602709999999998</v>
      </c>
      <c r="F49" s="25">
        <v>2.4830700000000001</v>
      </c>
      <c r="G49" s="25">
        <v>1.128668</v>
      </c>
    </row>
    <row r="50" spans="1:7">
      <c r="A50" s="23" t="s">
        <v>162</v>
      </c>
      <c r="B50" s="24">
        <v>1237</v>
      </c>
      <c r="C50" s="25">
        <v>78.415520999999998</v>
      </c>
      <c r="D50" s="25">
        <v>12.126111999999999</v>
      </c>
      <c r="E50" s="25">
        <v>5.0929669999999998</v>
      </c>
      <c r="F50" s="25">
        <v>3.6378330000000001</v>
      </c>
      <c r="G50" s="25">
        <v>0.72756699999999996</v>
      </c>
    </row>
    <row r="51" spans="1:7">
      <c r="A51" s="23" t="s">
        <v>152</v>
      </c>
      <c r="B51" s="24">
        <v>81</v>
      </c>
      <c r="C51" s="25">
        <v>56.790123000000001</v>
      </c>
      <c r="D51" s="25">
        <v>18.518519000000001</v>
      </c>
      <c r="E51" s="25">
        <v>8.6419750000000004</v>
      </c>
      <c r="F51" s="25">
        <v>14.814814999999999</v>
      </c>
      <c r="G51" s="25">
        <v>1.2345680000000001</v>
      </c>
    </row>
    <row r="52" spans="1:7">
      <c r="A52" s="23" t="s">
        <v>163</v>
      </c>
      <c r="B52" s="24">
        <v>67</v>
      </c>
      <c r="C52" s="25">
        <v>59.701492999999999</v>
      </c>
      <c r="D52" s="25">
        <v>13.432836</v>
      </c>
      <c r="E52" s="25">
        <v>7.4626869999999998</v>
      </c>
      <c r="F52" s="25">
        <v>14.925373</v>
      </c>
      <c r="G52" s="25">
        <v>4.4776119999999997</v>
      </c>
    </row>
    <row r="53" spans="1:7">
      <c r="A53" s="23" t="s">
        <v>128</v>
      </c>
      <c r="B53" s="24">
        <v>52</v>
      </c>
      <c r="C53" s="25">
        <v>63.461537999999997</v>
      </c>
      <c r="D53" s="25">
        <v>11.538462000000001</v>
      </c>
      <c r="E53" s="25">
        <v>7.6923079999999997</v>
      </c>
      <c r="F53" s="25">
        <v>11.538462000000001</v>
      </c>
      <c r="G53" s="25">
        <v>5.7692310000000004</v>
      </c>
    </row>
    <row r="54" spans="1:7">
      <c r="A54" s="8" t="s">
        <v>164</v>
      </c>
      <c r="B54" s="8"/>
      <c r="C54" s="8"/>
      <c r="D54" s="8"/>
      <c r="E54" s="8"/>
      <c r="F54" s="8"/>
      <c r="G54" s="8"/>
    </row>
    <row r="55" spans="1:7">
      <c r="A55" s="23" t="s">
        <v>165</v>
      </c>
      <c r="B55" s="24">
        <v>209</v>
      </c>
      <c r="C55" s="25">
        <v>86.602870999999993</v>
      </c>
      <c r="D55" s="25">
        <v>11.483254000000001</v>
      </c>
      <c r="E55" s="25">
        <v>0.95693799999999996</v>
      </c>
      <c r="F55" s="25">
        <v>0.95693799999999996</v>
      </c>
      <c r="G55" s="25">
        <v>0</v>
      </c>
    </row>
    <row r="56" spans="1:7">
      <c r="A56" s="23" t="s">
        <v>166</v>
      </c>
      <c r="B56" s="24">
        <v>1043</v>
      </c>
      <c r="C56" s="25">
        <v>80.057525999999996</v>
      </c>
      <c r="D56" s="25">
        <v>12.847555</v>
      </c>
      <c r="E56" s="25">
        <v>5.0814959999999996</v>
      </c>
      <c r="F56" s="25">
        <v>1.246405</v>
      </c>
      <c r="G56" s="25">
        <v>0.76701799999999998</v>
      </c>
    </row>
    <row r="57" spans="1:7">
      <c r="A57" s="23" t="s">
        <v>167</v>
      </c>
      <c r="B57" s="24">
        <v>963</v>
      </c>
      <c r="C57" s="25">
        <v>69.885773999999998</v>
      </c>
      <c r="D57" s="25">
        <v>15.88785</v>
      </c>
      <c r="E57" s="25">
        <v>9.5534789999999994</v>
      </c>
      <c r="F57" s="25">
        <v>4.3613710000000001</v>
      </c>
      <c r="G57" s="25">
        <v>0.31152600000000003</v>
      </c>
    </row>
    <row r="58" spans="1:7">
      <c r="A58" s="23" t="s">
        <v>168</v>
      </c>
      <c r="B58" s="24">
        <v>338</v>
      </c>
      <c r="C58" s="25">
        <v>59.763314000000001</v>
      </c>
      <c r="D58" s="25">
        <v>10.059172</v>
      </c>
      <c r="E58" s="25">
        <v>7.9881659999999997</v>
      </c>
      <c r="F58" s="25">
        <v>20.710059000000001</v>
      </c>
      <c r="G58" s="25">
        <v>1.47929</v>
      </c>
    </row>
    <row r="59" spans="1:7">
      <c r="A59" s="23" t="s">
        <v>169</v>
      </c>
      <c r="B59" s="24">
        <v>94</v>
      </c>
      <c r="C59" s="25">
        <v>51.063830000000003</v>
      </c>
      <c r="D59" s="25">
        <v>6.3829789999999997</v>
      </c>
      <c r="E59" s="25">
        <v>5.3191490000000003</v>
      </c>
      <c r="F59" s="25">
        <v>36.170212999999997</v>
      </c>
      <c r="G59" s="25">
        <v>1.0638300000000001</v>
      </c>
    </row>
    <row r="60" spans="1:7">
      <c r="A60" s="23" t="s">
        <v>128</v>
      </c>
      <c r="B60" s="24">
        <v>30</v>
      </c>
      <c r="C60" s="25">
        <v>6.6666670000000003</v>
      </c>
      <c r="D60" s="25">
        <v>0</v>
      </c>
      <c r="E60" s="25">
        <v>0</v>
      </c>
      <c r="F60" s="25">
        <v>0</v>
      </c>
      <c r="G60" s="25">
        <v>93.333332999999996</v>
      </c>
    </row>
    <row r="61" spans="1:7">
      <c r="A61" s="8" t="s">
        <v>170</v>
      </c>
      <c r="B61" s="8"/>
      <c r="C61" s="8"/>
      <c r="D61" s="8"/>
      <c r="E61" s="8"/>
      <c r="F61" s="8"/>
      <c r="G61" s="8"/>
    </row>
    <row r="62" spans="1:7">
      <c r="A62" s="23" t="s">
        <v>171</v>
      </c>
      <c r="B62" s="24">
        <v>386</v>
      </c>
      <c r="C62" s="25">
        <v>57.512953000000003</v>
      </c>
      <c r="D62" s="25">
        <v>18.134715</v>
      </c>
      <c r="E62" s="25">
        <v>10.103626999999999</v>
      </c>
      <c r="F62" s="25">
        <v>13.212434999999999</v>
      </c>
      <c r="G62" s="25">
        <v>1.0362690000000001</v>
      </c>
    </row>
    <row r="63" spans="1:7">
      <c r="A63" s="23" t="s">
        <v>172</v>
      </c>
      <c r="B63" s="24">
        <v>919</v>
      </c>
      <c r="C63" s="25">
        <v>65.832426999999996</v>
      </c>
      <c r="D63" s="25">
        <v>17.845483999999999</v>
      </c>
      <c r="E63" s="25">
        <v>9.3579980000000003</v>
      </c>
      <c r="F63" s="25">
        <v>6.202394</v>
      </c>
      <c r="G63" s="25">
        <v>0.76169699999999996</v>
      </c>
    </row>
    <row r="64" spans="1:7">
      <c r="A64" s="23" t="s">
        <v>173</v>
      </c>
      <c r="B64" s="24">
        <v>978</v>
      </c>
      <c r="C64" s="25">
        <v>82.208589000000003</v>
      </c>
      <c r="D64" s="25">
        <v>9.4069529999999997</v>
      </c>
      <c r="E64" s="25">
        <v>4.4989780000000001</v>
      </c>
      <c r="F64" s="25">
        <v>3.578732</v>
      </c>
      <c r="G64" s="25">
        <v>0.30674800000000002</v>
      </c>
    </row>
    <row r="65" spans="1:7">
      <c r="A65" s="23" t="s">
        <v>174</v>
      </c>
      <c r="B65" s="24">
        <v>347</v>
      </c>
      <c r="C65" s="25">
        <v>85.878962999999999</v>
      </c>
      <c r="D65" s="25">
        <v>6.340058</v>
      </c>
      <c r="E65" s="25">
        <v>2.8818440000000001</v>
      </c>
      <c r="F65" s="25">
        <v>4.3227669999999998</v>
      </c>
      <c r="G65" s="25">
        <v>0.57636900000000002</v>
      </c>
    </row>
    <row r="66" spans="1:7">
      <c r="A66" s="23" t="s">
        <v>128</v>
      </c>
      <c r="B66" s="24">
        <v>47</v>
      </c>
      <c r="C66" s="25">
        <v>25.531915000000001</v>
      </c>
      <c r="D66" s="25">
        <v>6.3829789999999997</v>
      </c>
      <c r="E66" s="25">
        <v>0</v>
      </c>
      <c r="F66" s="25">
        <v>6.3829789999999997</v>
      </c>
      <c r="G66" s="25">
        <v>61.702128000000002</v>
      </c>
    </row>
    <row r="67" spans="1:7">
      <c r="A67" s="8" t="s">
        <v>175</v>
      </c>
      <c r="B67" s="8"/>
      <c r="C67" s="8"/>
      <c r="D67" s="8"/>
      <c r="E67" s="8"/>
      <c r="F67" s="8"/>
      <c r="G67" s="8"/>
    </row>
    <row r="68" spans="1:7">
      <c r="A68" s="23" t="s">
        <v>176</v>
      </c>
      <c r="B68" s="24">
        <v>425</v>
      </c>
      <c r="C68" s="25">
        <v>82.588234999999997</v>
      </c>
      <c r="D68" s="25">
        <v>12.705882000000001</v>
      </c>
      <c r="E68" s="25">
        <v>4</v>
      </c>
      <c r="F68" s="25">
        <v>0.70588200000000001</v>
      </c>
      <c r="G68" s="25">
        <v>0</v>
      </c>
    </row>
    <row r="69" spans="1:7">
      <c r="A69" s="23" t="s">
        <v>177</v>
      </c>
      <c r="B69" s="24">
        <v>811</v>
      </c>
      <c r="C69" s="25">
        <v>78.545006000000001</v>
      </c>
      <c r="D69" s="25">
        <v>14.549937999999999</v>
      </c>
      <c r="E69" s="25">
        <v>4.808878</v>
      </c>
      <c r="F69" s="25">
        <v>1.9728730000000001</v>
      </c>
      <c r="G69" s="25">
        <v>0.123305</v>
      </c>
    </row>
    <row r="70" spans="1:7">
      <c r="A70" s="23" t="s">
        <v>178</v>
      </c>
      <c r="B70" s="24">
        <v>207</v>
      </c>
      <c r="C70" s="25">
        <v>81.642511999999996</v>
      </c>
      <c r="D70" s="25">
        <v>12.077294999999999</v>
      </c>
      <c r="E70" s="25">
        <v>5.3140099999999997</v>
      </c>
      <c r="F70" s="25">
        <v>0.96618400000000004</v>
      </c>
      <c r="G70" s="25">
        <v>0</v>
      </c>
    </row>
    <row r="71" spans="1:7">
      <c r="A71" s="23" t="s">
        <v>179</v>
      </c>
      <c r="B71" s="24">
        <v>154</v>
      </c>
      <c r="C71" s="25">
        <v>86.363636</v>
      </c>
      <c r="D71" s="25">
        <v>9.7402599999999993</v>
      </c>
      <c r="E71" s="25">
        <v>3.8961039999999998</v>
      </c>
      <c r="F71" s="25">
        <v>0</v>
      </c>
      <c r="G71" s="25">
        <v>0</v>
      </c>
    </row>
    <row r="72" spans="1:7">
      <c r="A72" s="23" t="s">
        <v>180</v>
      </c>
      <c r="B72" s="24">
        <v>318</v>
      </c>
      <c r="C72" s="25">
        <v>82.389937000000003</v>
      </c>
      <c r="D72" s="25">
        <v>11.949686</v>
      </c>
      <c r="E72" s="25">
        <v>4.4025160000000003</v>
      </c>
      <c r="F72" s="25">
        <v>1.257862</v>
      </c>
      <c r="G72" s="25">
        <v>0</v>
      </c>
    </row>
    <row r="73" spans="1:7">
      <c r="A73" s="23" t="s">
        <v>181</v>
      </c>
      <c r="B73" s="24">
        <v>203</v>
      </c>
      <c r="C73" s="25">
        <v>78.325123000000005</v>
      </c>
      <c r="D73" s="25">
        <v>15.763547000000001</v>
      </c>
      <c r="E73" s="25">
        <v>3.940887</v>
      </c>
      <c r="F73" s="25">
        <v>1.477833</v>
      </c>
      <c r="G73" s="25">
        <v>0.49261100000000002</v>
      </c>
    </row>
    <row r="74" spans="1:7">
      <c r="A74" s="23" t="s">
        <v>182</v>
      </c>
      <c r="B74" s="24">
        <v>79</v>
      </c>
      <c r="C74" s="25">
        <v>84.810126999999994</v>
      </c>
      <c r="D74" s="25">
        <v>5.0632910000000004</v>
      </c>
      <c r="E74" s="25">
        <v>2.5316459999999998</v>
      </c>
      <c r="F74" s="25">
        <v>6.3291139999999997</v>
      </c>
      <c r="G74" s="25">
        <v>1.2658229999999999</v>
      </c>
    </row>
    <row r="75" spans="1:7">
      <c r="A75" s="23" t="s">
        <v>183</v>
      </c>
      <c r="B75" s="24">
        <v>68</v>
      </c>
      <c r="C75" s="25">
        <v>92.647058999999999</v>
      </c>
      <c r="D75" s="25">
        <v>7.3529410000000004</v>
      </c>
      <c r="E75" s="25">
        <v>0</v>
      </c>
      <c r="F75" s="25">
        <v>0</v>
      </c>
      <c r="G75" s="25">
        <v>0</v>
      </c>
    </row>
    <row r="76" spans="1:7">
      <c r="A76" s="23" t="s">
        <v>184</v>
      </c>
      <c r="B76" s="24">
        <v>586</v>
      </c>
      <c r="C76" s="25">
        <v>81.911263000000005</v>
      </c>
      <c r="D76" s="25">
        <v>11.774744</v>
      </c>
      <c r="E76" s="25">
        <v>4.7781570000000002</v>
      </c>
      <c r="F76" s="25">
        <v>1.194539</v>
      </c>
      <c r="G76" s="25">
        <v>0.34129700000000002</v>
      </c>
    </row>
    <row r="77" spans="1:7">
      <c r="A77" s="23" t="s">
        <v>185</v>
      </c>
      <c r="B77" s="24">
        <v>276</v>
      </c>
      <c r="C77" s="25">
        <v>84.420289999999994</v>
      </c>
      <c r="D77" s="25">
        <v>9.7826090000000008</v>
      </c>
      <c r="E77" s="25">
        <v>3.9855070000000001</v>
      </c>
      <c r="F77" s="25">
        <v>1.4492750000000001</v>
      </c>
      <c r="G77" s="25">
        <v>0.362319</v>
      </c>
    </row>
    <row r="78" spans="1:7">
      <c r="A78" s="23" t="s">
        <v>152</v>
      </c>
      <c r="B78" s="24">
        <v>197</v>
      </c>
      <c r="C78" s="25">
        <v>72.081218000000007</v>
      </c>
      <c r="D78" s="25">
        <v>14.213198</v>
      </c>
      <c r="E78" s="25">
        <v>7.1065990000000001</v>
      </c>
      <c r="F78" s="25">
        <v>5.5837560000000002</v>
      </c>
      <c r="G78" s="25">
        <v>1.015228</v>
      </c>
    </row>
    <row r="79" spans="1:7">
      <c r="A79" s="23" t="s">
        <v>186</v>
      </c>
      <c r="B79" s="24">
        <v>944</v>
      </c>
      <c r="C79" s="25">
        <v>63.877119</v>
      </c>
      <c r="D79" s="25">
        <v>12.711864</v>
      </c>
      <c r="E79" s="25">
        <v>8.580508</v>
      </c>
      <c r="F79" s="25">
        <v>11.652542</v>
      </c>
      <c r="G79" s="25">
        <v>3.1779660000000001</v>
      </c>
    </row>
    <row r="80" spans="1:7">
      <c r="A80" s="23" t="s">
        <v>128</v>
      </c>
      <c r="B80" s="24">
        <v>41</v>
      </c>
      <c r="C80" s="25">
        <v>51.219512000000002</v>
      </c>
      <c r="D80" s="25">
        <v>12.195122</v>
      </c>
      <c r="E80" s="25">
        <v>4.8780489999999999</v>
      </c>
      <c r="F80" s="25">
        <v>12.195122</v>
      </c>
      <c r="G80" s="25">
        <v>19.512194999999998</v>
      </c>
    </row>
    <row r="81" spans="1:7">
      <c r="A81" s="8" t="s">
        <v>187</v>
      </c>
      <c r="B81" s="8"/>
      <c r="C81" s="8"/>
      <c r="D81" s="8"/>
      <c r="E81" s="8"/>
      <c r="F81" s="8"/>
      <c r="G81" s="8"/>
    </row>
    <row r="82" spans="1:7">
      <c r="A82" s="23" t="s">
        <v>188</v>
      </c>
      <c r="B82" s="24">
        <v>2041</v>
      </c>
      <c r="C82" s="25">
        <v>76.433121</v>
      </c>
      <c r="D82" s="25">
        <v>11.856933</v>
      </c>
      <c r="E82" s="25">
        <v>6.2714359999999996</v>
      </c>
      <c r="F82" s="25">
        <v>4.0666339999999996</v>
      </c>
      <c r="G82" s="25">
        <v>1.371877</v>
      </c>
    </row>
    <row r="83" spans="1:7">
      <c r="A83" s="23" t="s">
        <v>189</v>
      </c>
      <c r="B83" s="24">
        <v>221</v>
      </c>
      <c r="C83" s="25">
        <v>72.39819</v>
      </c>
      <c r="D83" s="25">
        <v>14.479638</v>
      </c>
      <c r="E83" s="25">
        <v>7.6923079999999997</v>
      </c>
      <c r="F83" s="25">
        <v>4.0723979999999997</v>
      </c>
      <c r="G83" s="25">
        <v>1.3574660000000001</v>
      </c>
    </row>
    <row r="84" spans="1:7">
      <c r="A84" s="23" t="s">
        <v>190</v>
      </c>
      <c r="B84" s="24">
        <v>64</v>
      </c>
      <c r="C84" s="25">
        <v>57.8125</v>
      </c>
      <c r="D84" s="25">
        <v>14.0625</v>
      </c>
      <c r="E84" s="25">
        <v>6.25</v>
      </c>
      <c r="F84" s="25">
        <v>18.75</v>
      </c>
      <c r="G84" s="25">
        <v>3.125</v>
      </c>
    </row>
    <row r="85" spans="1:7">
      <c r="A85" s="23" t="s">
        <v>191</v>
      </c>
      <c r="B85" s="24">
        <v>158</v>
      </c>
      <c r="C85" s="25">
        <v>48.734177000000003</v>
      </c>
      <c r="D85" s="25">
        <v>21.518986999999999</v>
      </c>
      <c r="E85" s="25">
        <v>7.5949369999999998</v>
      </c>
      <c r="F85" s="25">
        <v>19.620253000000002</v>
      </c>
      <c r="G85" s="25">
        <v>2.5316459999999998</v>
      </c>
    </row>
    <row r="86" spans="1:7">
      <c r="A86" s="23" t="s">
        <v>192</v>
      </c>
      <c r="B86" s="24">
        <v>120</v>
      </c>
      <c r="C86" s="25">
        <v>50</v>
      </c>
      <c r="D86" s="25">
        <v>23.333333</v>
      </c>
      <c r="E86" s="25">
        <v>10.833333</v>
      </c>
      <c r="F86" s="25">
        <v>13.333333</v>
      </c>
      <c r="G86" s="25">
        <v>2.5</v>
      </c>
    </row>
    <row r="87" spans="1:7">
      <c r="A87" s="23" t="s">
        <v>193</v>
      </c>
      <c r="B87" s="24">
        <v>10</v>
      </c>
      <c r="C87" s="25">
        <v>80</v>
      </c>
      <c r="D87" s="25">
        <v>0</v>
      </c>
      <c r="E87" s="25">
        <v>10</v>
      </c>
      <c r="F87" s="25">
        <v>10</v>
      </c>
      <c r="G87" s="25">
        <v>0</v>
      </c>
    </row>
    <row r="88" spans="1:7">
      <c r="A88" s="23" t="s">
        <v>152</v>
      </c>
      <c r="B88" s="24">
        <v>39</v>
      </c>
      <c r="C88" s="25">
        <v>56.410255999999997</v>
      </c>
      <c r="D88" s="25">
        <v>10.256410000000001</v>
      </c>
      <c r="E88" s="25">
        <v>10.256410000000001</v>
      </c>
      <c r="F88" s="25">
        <v>17.948718</v>
      </c>
      <c r="G88" s="25">
        <v>5.1282050000000003</v>
      </c>
    </row>
    <row r="89" spans="1:7">
      <c r="A89" s="23" t="s">
        <v>128</v>
      </c>
      <c r="B89" s="24">
        <v>24</v>
      </c>
      <c r="C89" s="25">
        <v>70.833332999999996</v>
      </c>
      <c r="D89" s="25">
        <v>8.3333329999999997</v>
      </c>
      <c r="E89" s="25">
        <v>0</v>
      </c>
      <c r="F89" s="25">
        <v>8.3333329999999997</v>
      </c>
      <c r="G89" s="25">
        <v>12.5</v>
      </c>
    </row>
    <row r="90" spans="1:7">
      <c r="A90" s="8" t="s">
        <v>194</v>
      </c>
      <c r="B90" s="8"/>
      <c r="C90" s="8"/>
      <c r="D90" s="8"/>
      <c r="E90" s="8"/>
      <c r="F90" s="8"/>
      <c r="G90" s="8"/>
    </row>
    <row r="91" spans="1:7">
      <c r="A91" s="23" t="s">
        <v>195</v>
      </c>
      <c r="B91" s="24">
        <v>1341</v>
      </c>
      <c r="C91" s="25">
        <v>73.974646000000007</v>
      </c>
      <c r="D91" s="25">
        <v>13.497389999999999</v>
      </c>
      <c r="E91" s="25">
        <v>6.7114089999999997</v>
      </c>
      <c r="F91" s="25">
        <v>4.6979870000000004</v>
      </c>
      <c r="G91" s="25">
        <v>1.118568</v>
      </c>
    </row>
    <row r="92" spans="1:7">
      <c r="A92" s="23" t="s">
        <v>196</v>
      </c>
      <c r="B92" s="24">
        <v>523</v>
      </c>
      <c r="C92" s="25">
        <v>73.040153000000004</v>
      </c>
      <c r="D92" s="25">
        <v>13.957935000000001</v>
      </c>
      <c r="E92" s="25">
        <v>5.7361380000000004</v>
      </c>
      <c r="F92" s="25">
        <v>5.7361380000000004</v>
      </c>
      <c r="G92" s="25">
        <v>1.5296369999999999</v>
      </c>
    </row>
    <row r="93" spans="1:7">
      <c r="A93" s="23" t="s">
        <v>197</v>
      </c>
      <c r="B93" s="24">
        <v>116</v>
      </c>
      <c r="C93" s="25">
        <v>71.551723999999993</v>
      </c>
      <c r="D93" s="25">
        <v>18.965516999999998</v>
      </c>
      <c r="E93" s="25">
        <v>5.1724139999999998</v>
      </c>
      <c r="F93" s="25">
        <v>4.3103449999999999</v>
      </c>
      <c r="G93" s="25">
        <v>0</v>
      </c>
    </row>
    <row r="94" spans="1:7">
      <c r="A94" s="23" t="s">
        <v>198</v>
      </c>
      <c r="B94" s="24">
        <v>25</v>
      </c>
      <c r="C94" s="25">
        <v>76</v>
      </c>
      <c r="D94" s="25">
        <v>4</v>
      </c>
      <c r="E94" s="25">
        <v>16</v>
      </c>
      <c r="F94" s="25">
        <v>4</v>
      </c>
      <c r="G94" s="25">
        <v>0</v>
      </c>
    </row>
    <row r="95" spans="1:7">
      <c r="A95" s="23" t="s">
        <v>199</v>
      </c>
      <c r="B95" s="24">
        <v>68</v>
      </c>
      <c r="C95" s="25">
        <v>83.823528999999994</v>
      </c>
      <c r="D95" s="25">
        <v>7.3529410000000004</v>
      </c>
      <c r="E95" s="25">
        <v>4.4117649999999999</v>
      </c>
      <c r="F95" s="25">
        <v>2.941176</v>
      </c>
      <c r="G95" s="25">
        <v>1.470588</v>
      </c>
    </row>
    <row r="96" spans="1:7">
      <c r="A96" s="23" t="s">
        <v>200</v>
      </c>
      <c r="B96" s="24">
        <v>1248</v>
      </c>
      <c r="C96" s="25">
        <v>80.048077000000006</v>
      </c>
      <c r="D96" s="25">
        <v>10.657050999999999</v>
      </c>
      <c r="E96" s="25">
        <v>5.5288459999999997</v>
      </c>
      <c r="F96" s="25">
        <v>2.964744</v>
      </c>
      <c r="G96" s="25">
        <v>0.80128200000000005</v>
      </c>
    </row>
    <row r="97" spans="1:7">
      <c r="A97" s="23" t="s">
        <v>201</v>
      </c>
      <c r="B97" s="24">
        <v>725</v>
      </c>
      <c r="C97" s="25">
        <v>79.724137999999996</v>
      </c>
      <c r="D97" s="25">
        <v>11.310345</v>
      </c>
      <c r="E97" s="25">
        <v>5.3793100000000003</v>
      </c>
      <c r="F97" s="25">
        <v>3.0344829999999998</v>
      </c>
      <c r="G97" s="25">
        <v>0.55172399999999999</v>
      </c>
    </row>
    <row r="98" spans="1:7">
      <c r="A98" s="23" t="s">
        <v>202</v>
      </c>
      <c r="B98" s="24">
        <v>550</v>
      </c>
      <c r="C98" s="25">
        <v>66.727272999999997</v>
      </c>
      <c r="D98" s="25">
        <v>17.454545</v>
      </c>
      <c r="E98" s="25">
        <v>7.4545450000000004</v>
      </c>
      <c r="F98" s="25">
        <v>6.5454549999999996</v>
      </c>
      <c r="G98" s="25">
        <v>1.818182</v>
      </c>
    </row>
    <row r="99" spans="1:7">
      <c r="A99" s="23" t="s">
        <v>203</v>
      </c>
      <c r="B99" s="24">
        <v>563</v>
      </c>
      <c r="C99" s="25">
        <v>75.133215000000007</v>
      </c>
      <c r="D99" s="25">
        <v>13.321491999999999</v>
      </c>
      <c r="E99" s="25">
        <v>4.2628769999999996</v>
      </c>
      <c r="F99" s="25">
        <v>6.2166959999999998</v>
      </c>
      <c r="G99" s="25">
        <v>1.0657190000000001</v>
      </c>
    </row>
    <row r="100" spans="1:7">
      <c r="A100" s="23" t="s">
        <v>204</v>
      </c>
      <c r="B100" s="24">
        <v>319</v>
      </c>
      <c r="C100" s="25">
        <v>64.576802999999998</v>
      </c>
      <c r="D100" s="25">
        <v>15.987461</v>
      </c>
      <c r="E100" s="25">
        <v>9.7178679999999993</v>
      </c>
      <c r="F100" s="25">
        <v>7.8369910000000003</v>
      </c>
      <c r="G100" s="25">
        <v>1.880878</v>
      </c>
    </row>
    <row r="101" spans="1:7">
      <c r="A101" s="23" t="s">
        <v>205</v>
      </c>
      <c r="B101" s="24">
        <v>6</v>
      </c>
      <c r="C101" s="25">
        <v>83.333332999999996</v>
      </c>
      <c r="D101" s="25">
        <v>0</v>
      </c>
      <c r="E101" s="25">
        <v>16.666667</v>
      </c>
      <c r="F101" s="25">
        <v>0</v>
      </c>
      <c r="G101" s="25">
        <v>0</v>
      </c>
    </row>
    <row r="102" spans="1:7">
      <c r="A102" s="23" t="s">
        <v>206</v>
      </c>
      <c r="B102" s="24">
        <v>42</v>
      </c>
      <c r="C102" s="25">
        <v>52.380952000000001</v>
      </c>
      <c r="D102" s="25">
        <v>14.285714</v>
      </c>
      <c r="E102" s="25">
        <v>4.7619049999999996</v>
      </c>
      <c r="F102" s="25">
        <v>28.571428999999998</v>
      </c>
      <c r="G102" s="25">
        <v>0</v>
      </c>
    </row>
    <row r="103" spans="1:7">
      <c r="A103" s="23" t="s">
        <v>152</v>
      </c>
      <c r="B103" s="24">
        <v>39</v>
      </c>
      <c r="C103" s="25">
        <v>64.102564000000001</v>
      </c>
      <c r="D103" s="25">
        <v>10.256410000000001</v>
      </c>
      <c r="E103" s="25">
        <v>10.256410000000001</v>
      </c>
      <c r="F103" s="25">
        <v>15.384615</v>
      </c>
      <c r="G103" s="25">
        <v>0</v>
      </c>
    </row>
    <row r="104" spans="1:7">
      <c r="A104" s="23" t="s">
        <v>128</v>
      </c>
      <c r="B104" s="24">
        <v>193</v>
      </c>
      <c r="C104" s="25">
        <v>66.839377999999996</v>
      </c>
      <c r="D104" s="25">
        <v>11.398963999999999</v>
      </c>
      <c r="E104" s="25">
        <v>6.2176169999999997</v>
      </c>
      <c r="F104" s="25">
        <v>8.8082899999999995</v>
      </c>
      <c r="G104" s="25">
        <v>6.7357509999999996</v>
      </c>
    </row>
    <row r="105" spans="1:7">
      <c r="A105" s="8" t="s">
        <v>207</v>
      </c>
      <c r="B105" s="8"/>
      <c r="C105" s="8"/>
      <c r="D105" s="8"/>
      <c r="E105" s="8"/>
      <c r="F105" s="8"/>
      <c r="G105" s="8"/>
    </row>
    <row r="106" spans="1:7">
      <c r="A106" s="23" t="s">
        <v>208</v>
      </c>
      <c r="B106" s="24">
        <v>1480</v>
      </c>
      <c r="C106" s="25">
        <v>73.648649000000006</v>
      </c>
      <c r="D106" s="25">
        <v>13.918919000000001</v>
      </c>
      <c r="E106" s="25">
        <v>5.9459460000000002</v>
      </c>
      <c r="F106" s="25">
        <v>5.3378379999999996</v>
      </c>
      <c r="G106" s="25">
        <v>1.148649</v>
      </c>
    </row>
    <row r="107" spans="1:7">
      <c r="A107" s="23" t="s">
        <v>209</v>
      </c>
      <c r="B107" s="24">
        <v>1280</v>
      </c>
      <c r="C107" s="25">
        <v>75.3125</v>
      </c>
      <c r="D107" s="25">
        <v>12.421875</v>
      </c>
      <c r="E107" s="25">
        <v>5.859375</v>
      </c>
      <c r="F107" s="25">
        <v>5.625</v>
      </c>
      <c r="G107" s="25">
        <v>0.78125</v>
      </c>
    </row>
    <row r="108" spans="1:7">
      <c r="A108" s="23" t="s">
        <v>210</v>
      </c>
      <c r="B108" s="24">
        <v>1167</v>
      </c>
      <c r="C108" s="25">
        <v>73.778919999999999</v>
      </c>
      <c r="D108" s="25">
        <v>13.281919</v>
      </c>
      <c r="E108" s="25">
        <v>6.1696660000000003</v>
      </c>
      <c r="F108" s="25">
        <v>5.7412169999999998</v>
      </c>
      <c r="G108" s="25">
        <v>1.028278</v>
      </c>
    </row>
    <row r="109" spans="1:7">
      <c r="A109" s="23" t="s">
        <v>211</v>
      </c>
      <c r="B109" s="24">
        <v>715</v>
      </c>
      <c r="C109" s="25">
        <v>72.167832000000004</v>
      </c>
      <c r="D109" s="25">
        <v>13.706294</v>
      </c>
      <c r="E109" s="25">
        <v>7.9720279999999999</v>
      </c>
      <c r="F109" s="25">
        <v>4.7552450000000004</v>
      </c>
      <c r="G109" s="25">
        <v>1.398601</v>
      </c>
    </row>
    <row r="110" spans="1:7">
      <c r="A110" s="23" t="s">
        <v>212</v>
      </c>
      <c r="B110" s="24">
        <v>387</v>
      </c>
      <c r="C110" s="25">
        <v>75.193798000000001</v>
      </c>
      <c r="D110" s="25">
        <v>13.178295</v>
      </c>
      <c r="E110" s="25">
        <v>5.4263570000000003</v>
      </c>
      <c r="F110" s="25">
        <v>4.9095610000000001</v>
      </c>
      <c r="G110" s="25">
        <v>1.29199</v>
      </c>
    </row>
    <row r="111" spans="1:7">
      <c r="A111" s="23" t="s">
        <v>213</v>
      </c>
      <c r="B111" s="24">
        <v>404</v>
      </c>
      <c r="C111" s="25">
        <v>63.366337000000001</v>
      </c>
      <c r="D111" s="25">
        <v>17.079208000000001</v>
      </c>
      <c r="E111" s="25">
        <v>7.6732670000000001</v>
      </c>
      <c r="F111" s="25">
        <v>9.6534650000000006</v>
      </c>
      <c r="G111" s="25">
        <v>2.2277230000000001</v>
      </c>
    </row>
    <row r="112" spans="1:7">
      <c r="A112" s="23" t="s">
        <v>214</v>
      </c>
      <c r="B112" s="24">
        <v>595</v>
      </c>
      <c r="C112" s="25">
        <v>76.806723000000005</v>
      </c>
      <c r="D112" s="25">
        <v>12.605041999999999</v>
      </c>
      <c r="E112" s="25">
        <v>6.0504199999999999</v>
      </c>
      <c r="F112" s="25">
        <v>4.0336129999999999</v>
      </c>
      <c r="G112" s="25">
        <v>0.50420200000000004</v>
      </c>
    </row>
    <row r="113" spans="1:7">
      <c r="A113" s="23" t="s">
        <v>215</v>
      </c>
      <c r="B113" s="24">
        <v>215</v>
      </c>
      <c r="C113" s="25">
        <v>71.627906999999993</v>
      </c>
      <c r="D113" s="25">
        <v>17.674419</v>
      </c>
      <c r="E113" s="25">
        <v>4.6511630000000004</v>
      </c>
      <c r="F113" s="25">
        <v>5.1162789999999996</v>
      </c>
      <c r="G113" s="25">
        <v>0.93023299999999998</v>
      </c>
    </row>
    <row r="114" spans="1:7">
      <c r="A114" s="23" t="s">
        <v>216</v>
      </c>
      <c r="B114" s="24">
        <v>248</v>
      </c>
      <c r="C114" s="25">
        <v>73.387096999999997</v>
      </c>
      <c r="D114" s="25">
        <v>14.919354999999999</v>
      </c>
      <c r="E114" s="25">
        <v>7.2580650000000002</v>
      </c>
      <c r="F114" s="25">
        <v>4.0322579999999997</v>
      </c>
      <c r="G114" s="25">
        <v>0.40322599999999997</v>
      </c>
    </row>
    <row r="115" spans="1:7">
      <c r="A115" s="23" t="s">
        <v>217</v>
      </c>
      <c r="B115" s="24">
        <v>255</v>
      </c>
      <c r="C115" s="25">
        <v>74.901961</v>
      </c>
      <c r="D115" s="25">
        <v>14.509804000000001</v>
      </c>
      <c r="E115" s="25">
        <v>4.3137249999999998</v>
      </c>
      <c r="F115" s="25">
        <v>2.745098</v>
      </c>
      <c r="G115" s="25">
        <v>3.5294120000000002</v>
      </c>
    </row>
    <row r="116" spans="1:7">
      <c r="A116" s="23" t="s">
        <v>218</v>
      </c>
      <c r="B116" s="24">
        <v>291</v>
      </c>
      <c r="C116" s="25">
        <v>78.350515000000001</v>
      </c>
      <c r="D116" s="25">
        <v>13.402062000000001</v>
      </c>
      <c r="E116" s="25">
        <v>4.1237110000000001</v>
      </c>
      <c r="F116" s="25">
        <v>3.092784</v>
      </c>
      <c r="G116" s="25">
        <v>1.0309280000000001</v>
      </c>
    </row>
    <row r="117" spans="1:7">
      <c r="A117" s="23" t="s">
        <v>219</v>
      </c>
      <c r="B117" s="24">
        <v>338</v>
      </c>
      <c r="C117" s="25">
        <v>80.769231000000005</v>
      </c>
      <c r="D117" s="25">
        <v>11.83432</v>
      </c>
      <c r="E117" s="25">
        <v>3.2544379999999999</v>
      </c>
      <c r="F117" s="25">
        <v>3.5502959999999999</v>
      </c>
      <c r="G117" s="25">
        <v>0.59171600000000002</v>
      </c>
    </row>
    <row r="118" spans="1:7">
      <c r="A118" s="23" t="s">
        <v>220</v>
      </c>
      <c r="B118" s="24">
        <v>812</v>
      </c>
      <c r="C118" s="25">
        <v>78.201970000000003</v>
      </c>
      <c r="D118" s="25">
        <v>11.330049000000001</v>
      </c>
      <c r="E118" s="25">
        <v>6.4039409999999997</v>
      </c>
      <c r="F118" s="25">
        <v>2.8325119999999999</v>
      </c>
      <c r="G118" s="25">
        <v>1.231527</v>
      </c>
    </row>
    <row r="119" spans="1:7">
      <c r="A119" s="23" t="s">
        <v>221</v>
      </c>
      <c r="B119" s="24">
        <v>816</v>
      </c>
      <c r="C119" s="25">
        <v>79.044117999999997</v>
      </c>
      <c r="D119" s="25">
        <v>12.009804000000001</v>
      </c>
      <c r="E119" s="25">
        <v>5.3921570000000001</v>
      </c>
      <c r="F119" s="25">
        <v>3.0637249999999998</v>
      </c>
      <c r="G119" s="25">
        <v>0.49019600000000002</v>
      </c>
    </row>
    <row r="120" spans="1:7">
      <c r="A120" s="23" t="s">
        <v>152</v>
      </c>
      <c r="B120" s="24">
        <v>69</v>
      </c>
      <c r="C120" s="25">
        <v>66.666667000000004</v>
      </c>
      <c r="D120" s="25">
        <v>17.391304000000002</v>
      </c>
      <c r="E120" s="25">
        <v>5.7971009999999996</v>
      </c>
      <c r="F120" s="25">
        <v>7.2463769999999998</v>
      </c>
      <c r="G120" s="25">
        <v>2.8985509999999999</v>
      </c>
    </row>
    <row r="121" spans="1:7">
      <c r="A121" s="23" t="s">
        <v>222</v>
      </c>
      <c r="B121" s="24">
        <v>246</v>
      </c>
      <c r="C121" s="25">
        <v>63.414634</v>
      </c>
      <c r="D121" s="25">
        <v>13.00813</v>
      </c>
      <c r="E121" s="25">
        <v>9.3495930000000005</v>
      </c>
      <c r="F121" s="25">
        <v>10.569106</v>
      </c>
      <c r="G121" s="25">
        <v>3.6585369999999999</v>
      </c>
    </row>
    <row r="122" spans="1:7">
      <c r="A122" s="26" t="s">
        <v>128</v>
      </c>
      <c r="B122" s="27">
        <v>47</v>
      </c>
      <c r="C122" s="29">
        <v>51.063830000000003</v>
      </c>
      <c r="D122" s="29">
        <v>17.021277000000001</v>
      </c>
      <c r="E122" s="29">
        <v>10.638298000000001</v>
      </c>
      <c r="F122" s="29">
        <v>17.021277000000001</v>
      </c>
      <c r="G122" s="29">
        <v>4.2553190000000001</v>
      </c>
    </row>
  </sheetData>
  <phoneticPr fontId="2"/>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B7D25-F71F-40FC-BD2F-3D971D1A33FF}">
  <sheetPr codeName="Sheet77"/>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HYPERLINK("#'目次'!B32","[26]")</f>
        <v>[26]</v>
      </c>
      <c r="B2" s="28" t="s">
        <v>565</v>
      </c>
    </row>
    <row r="3" spans="1:9">
      <c r="A3" s="6" t="s">
        <v>114</v>
      </c>
      <c r="B3" s="7" t="s">
        <v>348</v>
      </c>
    </row>
    <row r="4" spans="1:9">
      <c r="A4" s="6" t="s">
        <v>114</v>
      </c>
      <c r="B4" s="7" t="s">
        <v>349</v>
      </c>
    </row>
    <row r="5" spans="1:9" s="21" customFormat="1" ht="36">
      <c r="A5" s="19" t="s">
        <v>114</v>
      </c>
      <c r="B5" s="20" t="s">
        <v>118</v>
      </c>
      <c r="C5" s="20" t="s">
        <v>350</v>
      </c>
      <c r="D5" s="20" t="s">
        <v>351</v>
      </c>
      <c r="E5" s="20" t="s">
        <v>352</v>
      </c>
      <c r="F5" s="20" t="s">
        <v>353</v>
      </c>
      <c r="G5" s="20" t="s">
        <v>354</v>
      </c>
      <c r="H5" s="20" t="s">
        <v>355</v>
      </c>
      <c r="I5" s="20" t="s">
        <v>128</v>
      </c>
    </row>
    <row r="6" spans="1:9">
      <c r="A6" s="22" t="s">
        <v>121</v>
      </c>
      <c r="B6" s="9">
        <v>2677</v>
      </c>
      <c r="C6" s="14">
        <v>63.914830000000002</v>
      </c>
      <c r="D6" s="14">
        <v>15.353007</v>
      </c>
      <c r="E6" s="14">
        <v>16.249533</v>
      </c>
      <c r="F6" s="14">
        <v>7.7325359999999996</v>
      </c>
      <c r="G6" s="14">
        <v>25.550989999999999</v>
      </c>
      <c r="H6" s="14">
        <v>11.094509</v>
      </c>
      <c r="I6" s="14">
        <v>2.0171830000000002</v>
      </c>
    </row>
    <row r="7" spans="1:9">
      <c r="A7" s="8" t="s">
        <v>122</v>
      </c>
      <c r="B7" s="8"/>
      <c r="C7" s="8"/>
      <c r="D7" s="8"/>
      <c r="E7" s="8"/>
      <c r="F7" s="8"/>
      <c r="G7" s="8"/>
      <c r="H7" s="8"/>
      <c r="I7" s="8"/>
    </row>
    <row r="8" spans="1:9">
      <c r="A8" s="23" t="s">
        <v>123</v>
      </c>
      <c r="B8" s="24">
        <v>380</v>
      </c>
      <c r="C8" s="25">
        <v>66.578946999999999</v>
      </c>
      <c r="D8" s="25">
        <v>18.157895</v>
      </c>
      <c r="E8" s="25">
        <v>19.210526000000002</v>
      </c>
      <c r="F8" s="25">
        <v>8.4210530000000006</v>
      </c>
      <c r="G8" s="25">
        <v>25.789473999999998</v>
      </c>
      <c r="H8" s="25">
        <v>7.6315790000000003</v>
      </c>
      <c r="I8" s="25">
        <v>2.8947370000000001</v>
      </c>
    </row>
    <row r="9" spans="1:9">
      <c r="A9" s="23" t="s">
        <v>124</v>
      </c>
      <c r="B9" s="24">
        <v>489</v>
      </c>
      <c r="C9" s="25">
        <v>65.644171999999998</v>
      </c>
      <c r="D9" s="25">
        <v>18.200409000000001</v>
      </c>
      <c r="E9" s="25">
        <v>17.995909999999999</v>
      </c>
      <c r="F9" s="25">
        <v>8.3844580000000004</v>
      </c>
      <c r="G9" s="25">
        <v>26.175868999999999</v>
      </c>
      <c r="H9" s="25">
        <v>9.8159510000000001</v>
      </c>
      <c r="I9" s="25">
        <v>1.6359919999999999</v>
      </c>
    </row>
    <row r="10" spans="1:9">
      <c r="A10" s="23" t="s">
        <v>125</v>
      </c>
      <c r="B10" s="24">
        <v>1114</v>
      </c>
      <c r="C10" s="25">
        <v>65.709155999999993</v>
      </c>
      <c r="D10" s="25">
        <v>14.901256999999999</v>
      </c>
      <c r="E10" s="25">
        <v>16.157989000000001</v>
      </c>
      <c r="F10" s="25">
        <v>7.7199280000000003</v>
      </c>
      <c r="G10" s="25">
        <v>26.211849000000001</v>
      </c>
      <c r="H10" s="25">
        <v>10.412926000000001</v>
      </c>
      <c r="I10" s="25">
        <v>1.7055659999999999</v>
      </c>
    </row>
    <row r="11" spans="1:9">
      <c r="A11" s="23" t="s">
        <v>126</v>
      </c>
      <c r="B11" s="24">
        <v>521</v>
      </c>
      <c r="C11" s="25">
        <v>58.733204999999998</v>
      </c>
      <c r="D11" s="25">
        <v>12.859885</v>
      </c>
      <c r="E11" s="25">
        <v>13.243762</v>
      </c>
      <c r="F11" s="25">
        <v>6.909789</v>
      </c>
      <c r="G11" s="25">
        <v>23.032630000000001</v>
      </c>
      <c r="H11" s="25">
        <v>15.738963999999999</v>
      </c>
      <c r="I11" s="25">
        <v>2.3032629999999998</v>
      </c>
    </row>
    <row r="12" spans="1:9">
      <c r="A12" s="23" t="s">
        <v>127</v>
      </c>
      <c r="B12" s="24">
        <v>129</v>
      </c>
      <c r="C12" s="25">
        <v>55.813952999999998</v>
      </c>
      <c r="D12" s="25">
        <v>10.077519000000001</v>
      </c>
      <c r="E12" s="25">
        <v>13.178295</v>
      </c>
      <c r="F12" s="25">
        <v>6.2015500000000001</v>
      </c>
      <c r="G12" s="25">
        <v>27.906977000000001</v>
      </c>
      <c r="H12" s="25">
        <v>15.503876</v>
      </c>
      <c r="I12" s="25">
        <v>2.3255810000000001</v>
      </c>
    </row>
    <row r="13" spans="1:9">
      <c r="A13" s="23" t="s">
        <v>128</v>
      </c>
      <c r="B13" s="24">
        <v>44</v>
      </c>
      <c r="C13" s="25">
        <v>61.363636</v>
      </c>
      <c r="D13" s="25">
        <v>15.909091</v>
      </c>
      <c r="E13" s="25">
        <v>18.181818</v>
      </c>
      <c r="F13" s="25">
        <v>9.0909089999999999</v>
      </c>
      <c r="G13" s="25">
        <v>22.727273</v>
      </c>
      <c r="H13" s="25">
        <v>4.5454549999999996</v>
      </c>
      <c r="I13" s="25">
        <v>2.2727270000000002</v>
      </c>
    </row>
    <row r="14" spans="1:9">
      <c r="A14" s="8" t="s">
        <v>129</v>
      </c>
      <c r="B14" s="8"/>
      <c r="C14" s="8"/>
      <c r="D14" s="8"/>
      <c r="E14" s="8"/>
      <c r="F14" s="8"/>
      <c r="G14" s="8"/>
      <c r="H14" s="8"/>
      <c r="I14" s="8"/>
    </row>
    <row r="15" spans="1:9">
      <c r="A15" s="23" t="s">
        <v>130</v>
      </c>
      <c r="B15" s="24">
        <v>799</v>
      </c>
      <c r="C15" s="25">
        <v>68.585731999999993</v>
      </c>
      <c r="D15" s="25">
        <v>21.526909</v>
      </c>
      <c r="E15" s="25">
        <v>21.401751999999998</v>
      </c>
      <c r="F15" s="25">
        <v>8.3854819999999997</v>
      </c>
      <c r="G15" s="25">
        <v>26.908636000000001</v>
      </c>
      <c r="H15" s="25">
        <v>6.1326660000000004</v>
      </c>
      <c r="I15" s="25">
        <v>1.6270340000000001</v>
      </c>
    </row>
    <row r="16" spans="1:9">
      <c r="A16" s="23" t="s">
        <v>131</v>
      </c>
      <c r="B16" s="24">
        <v>1245</v>
      </c>
      <c r="C16" s="25">
        <v>67.550201000000001</v>
      </c>
      <c r="D16" s="25">
        <v>15.823293</v>
      </c>
      <c r="E16" s="25">
        <v>17.108433999999999</v>
      </c>
      <c r="F16" s="25">
        <v>7.4698799999999999</v>
      </c>
      <c r="G16" s="25">
        <v>24.97992</v>
      </c>
      <c r="H16" s="25">
        <v>8.8353409999999997</v>
      </c>
      <c r="I16" s="25">
        <v>1.8473900000000001</v>
      </c>
    </row>
    <row r="17" spans="1:9">
      <c r="A17" s="23" t="s">
        <v>132</v>
      </c>
      <c r="B17" s="24">
        <v>504</v>
      </c>
      <c r="C17" s="25">
        <v>50.396825</v>
      </c>
      <c r="D17" s="25">
        <v>6.5476190000000001</v>
      </c>
      <c r="E17" s="25">
        <v>7.5396830000000001</v>
      </c>
      <c r="F17" s="25">
        <v>8.1349210000000003</v>
      </c>
      <c r="G17" s="25">
        <v>25.198412999999999</v>
      </c>
      <c r="H17" s="25">
        <v>22.222221999999999</v>
      </c>
      <c r="I17" s="25">
        <v>2.1825399999999999</v>
      </c>
    </row>
    <row r="18" spans="1:9">
      <c r="A18" s="23" t="s">
        <v>133</v>
      </c>
      <c r="B18" s="24">
        <v>82</v>
      </c>
      <c r="C18" s="25">
        <v>47.560975999999997</v>
      </c>
      <c r="D18" s="25">
        <v>6.0975609999999998</v>
      </c>
      <c r="E18" s="25">
        <v>7.3170729999999997</v>
      </c>
      <c r="F18" s="25">
        <v>3.6585369999999999</v>
      </c>
      <c r="G18" s="25">
        <v>23.170732000000001</v>
      </c>
      <c r="H18" s="25">
        <v>26.829267999999999</v>
      </c>
      <c r="I18" s="25">
        <v>6.0975609999999998</v>
      </c>
    </row>
    <row r="19" spans="1:9">
      <c r="A19" s="23" t="s">
        <v>128</v>
      </c>
      <c r="B19" s="24">
        <v>47</v>
      </c>
      <c r="C19" s="25">
        <v>61.702128000000002</v>
      </c>
      <c r="D19" s="25">
        <v>8.5106380000000001</v>
      </c>
      <c r="E19" s="25">
        <v>14.893617000000001</v>
      </c>
      <c r="F19" s="25">
        <v>6.3829789999999997</v>
      </c>
      <c r="G19" s="25">
        <v>25.531915000000001</v>
      </c>
      <c r="H19" s="25">
        <v>8.5106380000000001</v>
      </c>
      <c r="I19" s="25">
        <v>4.2553190000000001</v>
      </c>
    </row>
    <row r="20" spans="1:9">
      <c r="A20" s="8" t="s">
        <v>134</v>
      </c>
      <c r="B20" s="8"/>
      <c r="C20" s="8"/>
      <c r="D20" s="8"/>
      <c r="E20" s="8"/>
      <c r="F20" s="8"/>
      <c r="G20" s="8"/>
      <c r="H20" s="8"/>
      <c r="I20" s="8"/>
    </row>
    <row r="21" spans="1:9">
      <c r="A21" s="23" t="s">
        <v>135</v>
      </c>
      <c r="B21" s="24">
        <v>128</v>
      </c>
      <c r="C21" s="25">
        <v>58.59375</v>
      </c>
      <c r="D21" s="25">
        <v>9.375</v>
      </c>
      <c r="E21" s="25">
        <v>10.9375</v>
      </c>
      <c r="F21" s="25">
        <v>5.46875</v>
      </c>
      <c r="G21" s="25">
        <v>25.78125</v>
      </c>
      <c r="H21" s="25">
        <v>11.71875</v>
      </c>
      <c r="I21" s="25">
        <v>4.6875</v>
      </c>
    </row>
    <row r="22" spans="1:9">
      <c r="A22" s="23" t="s">
        <v>136</v>
      </c>
      <c r="B22" s="24">
        <v>138</v>
      </c>
      <c r="C22" s="25">
        <v>49.275362000000001</v>
      </c>
      <c r="D22" s="25">
        <v>12.318841000000001</v>
      </c>
      <c r="E22" s="25">
        <v>9.4202899999999996</v>
      </c>
      <c r="F22" s="25">
        <v>10.869565</v>
      </c>
      <c r="G22" s="25">
        <v>23.913042999999998</v>
      </c>
      <c r="H22" s="25">
        <v>21.014493000000002</v>
      </c>
      <c r="I22" s="25">
        <v>3.6231879999999999</v>
      </c>
    </row>
    <row r="23" spans="1:9">
      <c r="A23" s="23" t="s">
        <v>137</v>
      </c>
      <c r="B23" s="24">
        <v>119</v>
      </c>
      <c r="C23" s="25">
        <v>55.462184999999998</v>
      </c>
      <c r="D23" s="25">
        <v>19.327731</v>
      </c>
      <c r="E23" s="25">
        <v>10.92437</v>
      </c>
      <c r="F23" s="25">
        <v>5.8823530000000002</v>
      </c>
      <c r="G23" s="25">
        <v>19.327731</v>
      </c>
      <c r="H23" s="25">
        <v>15.966386999999999</v>
      </c>
      <c r="I23" s="25">
        <v>1.6806719999999999</v>
      </c>
    </row>
    <row r="24" spans="1:9">
      <c r="A24" s="23" t="s">
        <v>138</v>
      </c>
      <c r="B24" s="24">
        <v>142</v>
      </c>
      <c r="C24" s="25">
        <v>59.859155000000001</v>
      </c>
      <c r="D24" s="25">
        <v>16.197182999999999</v>
      </c>
      <c r="E24" s="25">
        <v>14.084507</v>
      </c>
      <c r="F24" s="25">
        <v>7.7464789999999999</v>
      </c>
      <c r="G24" s="25">
        <v>23.943662</v>
      </c>
      <c r="H24" s="25">
        <v>11.267606000000001</v>
      </c>
      <c r="I24" s="25">
        <v>2.8169010000000001</v>
      </c>
    </row>
    <row r="25" spans="1:9">
      <c r="A25" s="23" t="s">
        <v>139</v>
      </c>
      <c r="B25" s="24">
        <v>170</v>
      </c>
      <c r="C25" s="25">
        <v>51.764705999999997</v>
      </c>
      <c r="D25" s="25">
        <v>11.176470999999999</v>
      </c>
      <c r="E25" s="25">
        <v>11.764706</v>
      </c>
      <c r="F25" s="25">
        <v>8.2352939999999997</v>
      </c>
      <c r="G25" s="25">
        <v>28.235294</v>
      </c>
      <c r="H25" s="25">
        <v>15.294117999999999</v>
      </c>
      <c r="I25" s="25">
        <v>2.3529409999999999</v>
      </c>
    </row>
    <row r="26" spans="1:9">
      <c r="A26" s="23" t="s">
        <v>140</v>
      </c>
      <c r="B26" s="24">
        <v>192</v>
      </c>
      <c r="C26" s="25">
        <v>60.9375</v>
      </c>
      <c r="D26" s="25">
        <v>14.583333</v>
      </c>
      <c r="E26" s="25">
        <v>13.020833</v>
      </c>
      <c r="F26" s="25">
        <v>6.25</v>
      </c>
      <c r="G26" s="25">
        <v>25.520833</v>
      </c>
      <c r="H26" s="25">
        <v>14.0625</v>
      </c>
      <c r="I26" s="25">
        <v>2.6041669999999999</v>
      </c>
    </row>
    <row r="27" spans="1:9">
      <c r="A27" s="23" t="s">
        <v>141</v>
      </c>
      <c r="B27" s="24">
        <v>1405</v>
      </c>
      <c r="C27" s="25">
        <v>68.896797000000007</v>
      </c>
      <c r="D27" s="25">
        <v>15.017794</v>
      </c>
      <c r="E27" s="25">
        <v>17.793593999999999</v>
      </c>
      <c r="F27" s="25">
        <v>8.3274019999999993</v>
      </c>
      <c r="G27" s="25">
        <v>26.405694</v>
      </c>
      <c r="H27" s="25">
        <v>9.1103199999999998</v>
      </c>
      <c r="I27" s="25">
        <v>1.4946619999999999</v>
      </c>
    </row>
    <row r="28" spans="1:9">
      <c r="A28" s="23" t="s">
        <v>142</v>
      </c>
      <c r="B28" s="24">
        <v>343</v>
      </c>
      <c r="C28" s="25">
        <v>63.556851000000002</v>
      </c>
      <c r="D28" s="25">
        <v>20.991254000000001</v>
      </c>
      <c r="E28" s="25">
        <v>21.282799000000001</v>
      </c>
      <c r="F28" s="25">
        <v>6.4139939999999998</v>
      </c>
      <c r="G28" s="25">
        <v>23.906706</v>
      </c>
      <c r="H28" s="25">
        <v>10.204082</v>
      </c>
      <c r="I28" s="25">
        <v>1.4577260000000001</v>
      </c>
    </row>
    <row r="29" spans="1:9">
      <c r="A29" s="23" t="s">
        <v>128</v>
      </c>
      <c r="B29" s="24">
        <v>40</v>
      </c>
      <c r="C29" s="25">
        <v>65</v>
      </c>
      <c r="D29" s="25">
        <v>15</v>
      </c>
      <c r="E29" s="25">
        <v>17.5</v>
      </c>
      <c r="F29" s="25">
        <v>5</v>
      </c>
      <c r="G29" s="25">
        <v>27.5</v>
      </c>
      <c r="H29" s="25">
        <v>5</v>
      </c>
      <c r="I29" s="25">
        <v>5</v>
      </c>
    </row>
    <row r="30" spans="1:9">
      <c r="A30" s="8" t="s">
        <v>143</v>
      </c>
      <c r="B30" s="8"/>
      <c r="C30" s="8"/>
      <c r="D30" s="8"/>
      <c r="E30" s="8"/>
      <c r="F30" s="8"/>
      <c r="G30" s="8"/>
      <c r="H30" s="8"/>
      <c r="I30" s="8"/>
    </row>
    <row r="31" spans="1:9">
      <c r="A31" s="23" t="s">
        <v>144</v>
      </c>
      <c r="B31" s="24">
        <v>429</v>
      </c>
      <c r="C31" s="25">
        <v>75.524476000000007</v>
      </c>
      <c r="D31" s="25">
        <v>29.836829999999999</v>
      </c>
      <c r="E31" s="25">
        <v>32.634033000000002</v>
      </c>
      <c r="F31" s="25">
        <v>9.5571099999999998</v>
      </c>
      <c r="G31" s="25">
        <v>23.310023000000001</v>
      </c>
      <c r="H31" s="25">
        <v>2.0979019999999999</v>
      </c>
      <c r="I31" s="25">
        <v>0.93240100000000004</v>
      </c>
    </row>
    <row r="32" spans="1:9">
      <c r="A32" s="23" t="s">
        <v>145</v>
      </c>
      <c r="B32" s="24">
        <v>319</v>
      </c>
      <c r="C32" s="25">
        <v>73.040751999999998</v>
      </c>
      <c r="D32" s="25">
        <v>31.347961999999999</v>
      </c>
      <c r="E32" s="25">
        <v>33.855798999999998</v>
      </c>
      <c r="F32" s="25">
        <v>11.598746</v>
      </c>
      <c r="G32" s="25">
        <v>29.153604999999999</v>
      </c>
      <c r="H32" s="25">
        <v>3.4482759999999999</v>
      </c>
      <c r="I32" s="25">
        <v>1.2539180000000001</v>
      </c>
    </row>
    <row r="33" spans="1:9">
      <c r="A33" s="23" t="s">
        <v>146</v>
      </c>
      <c r="B33" s="24">
        <v>504</v>
      </c>
      <c r="C33" s="25">
        <v>74.206349000000003</v>
      </c>
      <c r="D33" s="25">
        <v>28.968254000000002</v>
      </c>
      <c r="E33" s="25">
        <v>37.5</v>
      </c>
      <c r="F33" s="25">
        <v>8.3333329999999997</v>
      </c>
      <c r="G33" s="25">
        <v>26.785713999999999</v>
      </c>
      <c r="H33" s="25">
        <v>3.1746029999999998</v>
      </c>
      <c r="I33" s="25">
        <v>1.388889</v>
      </c>
    </row>
    <row r="34" spans="1:9">
      <c r="A34" s="23" t="s">
        <v>147</v>
      </c>
      <c r="B34" s="24">
        <v>143</v>
      </c>
      <c r="C34" s="25">
        <v>76.223776000000001</v>
      </c>
      <c r="D34" s="25">
        <v>30.069929999999999</v>
      </c>
      <c r="E34" s="25">
        <v>45.454545000000003</v>
      </c>
      <c r="F34" s="25">
        <v>8.3916079999999997</v>
      </c>
      <c r="G34" s="25">
        <v>25.174824999999998</v>
      </c>
      <c r="H34" s="25">
        <v>1.398601</v>
      </c>
      <c r="I34" s="25">
        <v>0.69930099999999995</v>
      </c>
    </row>
    <row r="35" spans="1:9">
      <c r="A35" s="23" t="s">
        <v>148</v>
      </c>
      <c r="B35" s="24">
        <v>168</v>
      </c>
      <c r="C35" s="25">
        <v>73.214286000000001</v>
      </c>
      <c r="D35" s="25">
        <v>41.071429000000002</v>
      </c>
      <c r="E35" s="25">
        <v>52.380952000000001</v>
      </c>
      <c r="F35" s="25">
        <v>10.119047999999999</v>
      </c>
      <c r="G35" s="25">
        <v>21.428571000000002</v>
      </c>
      <c r="H35" s="25">
        <v>1.1904760000000001</v>
      </c>
      <c r="I35" s="25">
        <v>2.3809520000000002</v>
      </c>
    </row>
    <row r="36" spans="1:9">
      <c r="A36" s="23" t="s">
        <v>149</v>
      </c>
      <c r="B36" s="24">
        <v>1270</v>
      </c>
      <c r="C36" s="25">
        <v>71.732282999999995</v>
      </c>
      <c r="D36" s="25">
        <v>21.889764</v>
      </c>
      <c r="E36" s="25">
        <v>26.929134000000001</v>
      </c>
      <c r="F36" s="25">
        <v>8.6614170000000001</v>
      </c>
      <c r="G36" s="25">
        <v>26.771654000000002</v>
      </c>
      <c r="H36" s="25">
        <v>4.8031499999999996</v>
      </c>
      <c r="I36" s="25">
        <v>1.259843</v>
      </c>
    </row>
    <row r="37" spans="1:9">
      <c r="A37" s="23" t="s">
        <v>150</v>
      </c>
      <c r="B37" s="24">
        <v>1642</v>
      </c>
      <c r="C37" s="25">
        <v>69.123020999999994</v>
      </c>
      <c r="D37" s="25">
        <v>17.904993999999999</v>
      </c>
      <c r="E37" s="25">
        <v>22.046285000000001</v>
      </c>
      <c r="F37" s="25">
        <v>8.9524969999999993</v>
      </c>
      <c r="G37" s="25">
        <v>27.588307</v>
      </c>
      <c r="H37" s="25">
        <v>6.8209499999999998</v>
      </c>
      <c r="I37" s="25">
        <v>1.644336</v>
      </c>
    </row>
    <row r="38" spans="1:9">
      <c r="A38" s="23" t="s">
        <v>151</v>
      </c>
      <c r="B38" s="24">
        <v>2266</v>
      </c>
      <c r="C38" s="25">
        <v>64.518975999999995</v>
      </c>
      <c r="D38" s="25">
        <v>16.107679000000001</v>
      </c>
      <c r="E38" s="25">
        <v>17.387467000000001</v>
      </c>
      <c r="F38" s="25">
        <v>8.1200349999999997</v>
      </c>
      <c r="G38" s="25">
        <v>26.257722999999999</v>
      </c>
      <c r="H38" s="25">
        <v>11.076786999999999</v>
      </c>
      <c r="I38" s="25">
        <v>1.7210939999999999</v>
      </c>
    </row>
    <row r="39" spans="1:9">
      <c r="A39" s="23" t="s">
        <v>152</v>
      </c>
      <c r="B39" s="24">
        <v>121</v>
      </c>
      <c r="C39" s="25">
        <v>57.024793000000003</v>
      </c>
      <c r="D39" s="25">
        <v>10.743802000000001</v>
      </c>
      <c r="E39" s="25">
        <v>12.396694</v>
      </c>
      <c r="F39" s="25">
        <v>6.6115700000000004</v>
      </c>
      <c r="G39" s="25">
        <v>30.578512</v>
      </c>
      <c r="H39" s="25">
        <v>18.181818</v>
      </c>
      <c r="I39" s="25">
        <v>2.479339</v>
      </c>
    </row>
    <row r="40" spans="1:9">
      <c r="A40" s="23" t="s">
        <v>128</v>
      </c>
      <c r="B40" s="24">
        <v>46</v>
      </c>
      <c r="C40" s="25">
        <v>58.695652000000003</v>
      </c>
      <c r="D40" s="25">
        <v>10.869565</v>
      </c>
      <c r="E40" s="25">
        <v>13.043478</v>
      </c>
      <c r="F40" s="25">
        <v>4.3478260000000004</v>
      </c>
      <c r="G40" s="25">
        <v>26.086957000000002</v>
      </c>
      <c r="H40" s="25">
        <v>8.6956520000000008</v>
      </c>
      <c r="I40" s="25">
        <v>10.869565</v>
      </c>
    </row>
    <row r="41" spans="1:9">
      <c r="A41" s="8" t="s">
        <v>153</v>
      </c>
      <c r="B41" s="8"/>
      <c r="C41" s="8"/>
      <c r="D41" s="8"/>
      <c r="E41" s="8"/>
      <c r="F41" s="8"/>
      <c r="G41" s="8"/>
      <c r="H41" s="8"/>
      <c r="I41" s="8"/>
    </row>
    <row r="42" spans="1:9">
      <c r="A42" s="23" t="s">
        <v>154</v>
      </c>
      <c r="B42" s="24">
        <v>1344</v>
      </c>
      <c r="C42" s="25">
        <v>69.494048000000006</v>
      </c>
      <c r="D42" s="25">
        <v>20.684524</v>
      </c>
      <c r="E42" s="25">
        <v>26.636904999999999</v>
      </c>
      <c r="F42" s="25">
        <v>8.7797619999999998</v>
      </c>
      <c r="G42" s="25">
        <v>26.711310000000001</v>
      </c>
      <c r="H42" s="25">
        <v>7.0684519999999997</v>
      </c>
      <c r="I42" s="25">
        <v>1.339286</v>
      </c>
    </row>
    <row r="43" spans="1:9">
      <c r="A43" s="23" t="s">
        <v>155</v>
      </c>
      <c r="B43" s="24">
        <v>1107</v>
      </c>
      <c r="C43" s="25">
        <v>76.603432999999995</v>
      </c>
      <c r="D43" s="25">
        <v>16.621500000000001</v>
      </c>
      <c r="E43" s="25">
        <v>19.602529000000001</v>
      </c>
      <c r="F43" s="25">
        <v>8.0397470000000002</v>
      </c>
      <c r="G43" s="25">
        <v>28.36495</v>
      </c>
      <c r="H43" s="25">
        <v>6.5040649999999998</v>
      </c>
      <c r="I43" s="25">
        <v>1.174345</v>
      </c>
    </row>
    <row r="44" spans="1:9">
      <c r="A44" s="23" t="s">
        <v>156</v>
      </c>
      <c r="B44" s="24">
        <v>1006</v>
      </c>
      <c r="C44" s="25">
        <v>61.829025999999999</v>
      </c>
      <c r="D44" s="25">
        <v>16.998011999999999</v>
      </c>
      <c r="E44" s="25">
        <v>19.184891</v>
      </c>
      <c r="F44" s="25">
        <v>12.027832999999999</v>
      </c>
      <c r="G44" s="25">
        <v>28.230616000000001</v>
      </c>
      <c r="H44" s="25">
        <v>12.823062</v>
      </c>
      <c r="I44" s="25">
        <v>1.093439</v>
      </c>
    </row>
    <row r="45" spans="1:9">
      <c r="A45" s="23" t="s">
        <v>157</v>
      </c>
      <c r="B45" s="24">
        <v>541</v>
      </c>
      <c r="C45" s="25">
        <v>63.770795</v>
      </c>
      <c r="D45" s="25">
        <v>17.375230999999999</v>
      </c>
      <c r="E45" s="25">
        <v>21.256931999999999</v>
      </c>
      <c r="F45" s="25">
        <v>12.199630000000001</v>
      </c>
      <c r="G45" s="25">
        <v>38.817005999999999</v>
      </c>
      <c r="H45" s="25">
        <v>9.2421439999999997</v>
      </c>
      <c r="I45" s="25">
        <v>1.4787429999999999</v>
      </c>
    </row>
    <row r="46" spans="1:9">
      <c r="A46" s="23" t="s">
        <v>158</v>
      </c>
      <c r="B46" s="24">
        <v>1510</v>
      </c>
      <c r="C46" s="25">
        <v>66.490065999999999</v>
      </c>
      <c r="D46" s="25">
        <v>16.688742000000001</v>
      </c>
      <c r="E46" s="25">
        <v>18.609272000000001</v>
      </c>
      <c r="F46" s="25">
        <v>9.5364240000000002</v>
      </c>
      <c r="G46" s="25">
        <v>30</v>
      </c>
      <c r="H46" s="25">
        <v>9.2715230000000002</v>
      </c>
      <c r="I46" s="25">
        <v>1.324503</v>
      </c>
    </row>
    <row r="47" spans="1:9">
      <c r="A47" s="23" t="s">
        <v>159</v>
      </c>
      <c r="B47" s="24">
        <v>1011</v>
      </c>
      <c r="C47" s="25">
        <v>63.996043999999998</v>
      </c>
      <c r="D47" s="25">
        <v>17.507418000000001</v>
      </c>
      <c r="E47" s="25">
        <v>16.221563</v>
      </c>
      <c r="F47" s="25">
        <v>9.0999009999999991</v>
      </c>
      <c r="G47" s="25">
        <v>30.464886</v>
      </c>
      <c r="H47" s="25">
        <v>12.462908000000001</v>
      </c>
      <c r="I47" s="25">
        <v>1.0880320000000001</v>
      </c>
    </row>
    <row r="48" spans="1:9">
      <c r="A48" s="23" t="s">
        <v>160</v>
      </c>
      <c r="B48" s="24">
        <v>1234</v>
      </c>
      <c r="C48" s="25">
        <v>66.693679000000003</v>
      </c>
      <c r="D48" s="25">
        <v>16.936790999999999</v>
      </c>
      <c r="E48" s="25">
        <v>19.611021000000001</v>
      </c>
      <c r="F48" s="25">
        <v>9.5623989999999992</v>
      </c>
      <c r="G48" s="25">
        <v>31.523501</v>
      </c>
      <c r="H48" s="25">
        <v>10.129659999999999</v>
      </c>
      <c r="I48" s="25">
        <v>1.2965960000000001</v>
      </c>
    </row>
    <row r="49" spans="1:9">
      <c r="A49" s="23" t="s">
        <v>161</v>
      </c>
      <c r="B49" s="24">
        <v>443</v>
      </c>
      <c r="C49" s="25">
        <v>70.203159999999997</v>
      </c>
      <c r="D49" s="25">
        <v>26.185102000000001</v>
      </c>
      <c r="E49" s="25">
        <v>26.636569000000001</v>
      </c>
      <c r="F49" s="25">
        <v>11.963882999999999</v>
      </c>
      <c r="G49" s="25">
        <v>28.893905</v>
      </c>
      <c r="H49" s="25">
        <v>6.9977429999999998</v>
      </c>
      <c r="I49" s="25">
        <v>2.257336</v>
      </c>
    </row>
    <row r="50" spans="1:9">
      <c r="A50" s="23" t="s">
        <v>162</v>
      </c>
      <c r="B50" s="24">
        <v>1237</v>
      </c>
      <c r="C50" s="25">
        <v>68.391268999999994</v>
      </c>
      <c r="D50" s="25">
        <v>18.350849</v>
      </c>
      <c r="E50" s="25">
        <v>20.371867000000002</v>
      </c>
      <c r="F50" s="25">
        <v>9.4583670000000009</v>
      </c>
      <c r="G50" s="25">
        <v>30.234438000000001</v>
      </c>
      <c r="H50" s="25">
        <v>8.4882779999999993</v>
      </c>
      <c r="I50" s="25">
        <v>1.293452</v>
      </c>
    </row>
    <row r="51" spans="1:9">
      <c r="A51" s="23" t="s">
        <v>152</v>
      </c>
      <c r="B51" s="24">
        <v>81</v>
      </c>
      <c r="C51" s="25">
        <v>44.444443999999997</v>
      </c>
      <c r="D51" s="25">
        <v>19.753086</v>
      </c>
      <c r="E51" s="25">
        <v>18.518519000000001</v>
      </c>
      <c r="F51" s="25">
        <v>12.345679000000001</v>
      </c>
      <c r="G51" s="25">
        <v>33.333333000000003</v>
      </c>
      <c r="H51" s="25">
        <v>17.283950999999998</v>
      </c>
      <c r="I51" s="25">
        <v>4.9382720000000004</v>
      </c>
    </row>
    <row r="52" spans="1:9">
      <c r="A52" s="23" t="s">
        <v>163</v>
      </c>
      <c r="B52" s="24">
        <v>67</v>
      </c>
      <c r="C52" s="25">
        <v>49.253731000000002</v>
      </c>
      <c r="D52" s="25">
        <v>13.432836</v>
      </c>
      <c r="E52" s="25">
        <v>5.9701490000000002</v>
      </c>
      <c r="F52" s="25">
        <v>0</v>
      </c>
      <c r="G52" s="25">
        <v>14.925373</v>
      </c>
      <c r="H52" s="25">
        <v>23.880597000000002</v>
      </c>
      <c r="I52" s="25">
        <v>4.4776119999999997</v>
      </c>
    </row>
    <row r="53" spans="1:9">
      <c r="A53" s="23" t="s">
        <v>128</v>
      </c>
      <c r="B53" s="24">
        <v>52</v>
      </c>
      <c r="C53" s="25">
        <v>61.538462000000003</v>
      </c>
      <c r="D53" s="25">
        <v>15.384615</v>
      </c>
      <c r="E53" s="25">
        <v>15.384615</v>
      </c>
      <c r="F53" s="25">
        <v>3.8461539999999999</v>
      </c>
      <c r="G53" s="25">
        <v>23.076923000000001</v>
      </c>
      <c r="H53" s="25">
        <v>5.7692310000000004</v>
      </c>
      <c r="I53" s="25">
        <v>9.6153849999999998</v>
      </c>
    </row>
    <row r="54" spans="1:9">
      <c r="A54" s="8" t="s">
        <v>164</v>
      </c>
      <c r="B54" s="8"/>
      <c r="C54" s="8"/>
      <c r="D54" s="8"/>
      <c r="E54" s="8"/>
      <c r="F54" s="8"/>
      <c r="G54" s="8"/>
      <c r="H54" s="8"/>
      <c r="I54" s="8"/>
    </row>
    <row r="55" spans="1:9">
      <c r="A55" s="23" t="s">
        <v>165</v>
      </c>
      <c r="B55" s="24">
        <v>209</v>
      </c>
      <c r="C55" s="25">
        <v>77.033493000000007</v>
      </c>
      <c r="D55" s="25">
        <v>39.234450000000002</v>
      </c>
      <c r="E55" s="25">
        <v>33.014353999999997</v>
      </c>
      <c r="F55" s="25">
        <v>9.0909089999999999</v>
      </c>
      <c r="G55" s="25">
        <v>24.880382999999998</v>
      </c>
      <c r="H55" s="25">
        <v>2.392344</v>
      </c>
      <c r="I55" s="25">
        <v>0</v>
      </c>
    </row>
    <row r="56" spans="1:9">
      <c r="A56" s="23" t="s">
        <v>166</v>
      </c>
      <c r="B56" s="24">
        <v>1043</v>
      </c>
      <c r="C56" s="25">
        <v>70.757429999999999</v>
      </c>
      <c r="D56" s="25">
        <v>23.010546999999999</v>
      </c>
      <c r="E56" s="25">
        <v>23.394055999999999</v>
      </c>
      <c r="F56" s="25">
        <v>7.1907959999999997</v>
      </c>
      <c r="G56" s="25">
        <v>25.982741999999998</v>
      </c>
      <c r="H56" s="25">
        <v>5.0814959999999996</v>
      </c>
      <c r="I56" s="25">
        <v>0.95877299999999999</v>
      </c>
    </row>
    <row r="57" spans="1:9">
      <c r="A57" s="23" t="s">
        <v>167</v>
      </c>
      <c r="B57" s="24">
        <v>963</v>
      </c>
      <c r="C57" s="25">
        <v>62.824506999999997</v>
      </c>
      <c r="D57" s="25">
        <v>8.6188990000000008</v>
      </c>
      <c r="E57" s="25">
        <v>10.695741999999999</v>
      </c>
      <c r="F57" s="25">
        <v>8.4112150000000003</v>
      </c>
      <c r="G57" s="25">
        <v>27.725857000000001</v>
      </c>
      <c r="H57" s="25">
        <v>10.903427000000001</v>
      </c>
      <c r="I57" s="25">
        <v>0.93457900000000005</v>
      </c>
    </row>
    <row r="58" spans="1:9">
      <c r="A58" s="23" t="s">
        <v>168</v>
      </c>
      <c r="B58" s="24">
        <v>338</v>
      </c>
      <c r="C58" s="25">
        <v>49.112425999999999</v>
      </c>
      <c r="D58" s="25">
        <v>1.7751479999999999</v>
      </c>
      <c r="E58" s="25">
        <v>5.3254440000000001</v>
      </c>
      <c r="F58" s="25">
        <v>8.5798819999999996</v>
      </c>
      <c r="G58" s="25">
        <v>22.781065000000002</v>
      </c>
      <c r="H58" s="25">
        <v>27.218934999999998</v>
      </c>
      <c r="I58" s="25">
        <v>2.0710060000000001</v>
      </c>
    </row>
    <row r="59" spans="1:9">
      <c r="A59" s="23" t="s">
        <v>169</v>
      </c>
      <c r="B59" s="24">
        <v>94</v>
      </c>
      <c r="C59" s="25">
        <v>43.617021000000001</v>
      </c>
      <c r="D59" s="25">
        <v>0</v>
      </c>
      <c r="E59" s="25">
        <v>1.0638300000000001</v>
      </c>
      <c r="F59" s="25">
        <v>3.1914889999999998</v>
      </c>
      <c r="G59" s="25">
        <v>17.021277000000001</v>
      </c>
      <c r="H59" s="25">
        <v>42.553190999999998</v>
      </c>
      <c r="I59" s="25">
        <v>1.0638300000000001</v>
      </c>
    </row>
    <row r="60" spans="1:9">
      <c r="A60" s="23" t="s">
        <v>128</v>
      </c>
      <c r="B60" s="24">
        <v>30</v>
      </c>
      <c r="C60" s="25">
        <v>0</v>
      </c>
      <c r="D60" s="25">
        <v>0</v>
      </c>
      <c r="E60" s="25">
        <v>0</v>
      </c>
      <c r="F60" s="25">
        <v>0</v>
      </c>
      <c r="G60" s="25">
        <v>3.3333330000000001</v>
      </c>
      <c r="H60" s="25">
        <v>6.6666670000000003</v>
      </c>
      <c r="I60" s="25">
        <v>90</v>
      </c>
    </row>
    <row r="61" spans="1:9">
      <c r="A61" s="8" t="s">
        <v>170</v>
      </c>
      <c r="B61" s="8"/>
      <c r="C61" s="8"/>
      <c r="D61" s="8"/>
      <c r="E61" s="8"/>
      <c r="F61" s="8"/>
      <c r="G61" s="8"/>
      <c r="H61" s="8"/>
      <c r="I61" s="8"/>
    </row>
    <row r="62" spans="1:9">
      <c r="A62" s="23" t="s">
        <v>171</v>
      </c>
      <c r="B62" s="24">
        <v>386</v>
      </c>
      <c r="C62" s="25">
        <v>56.735751</v>
      </c>
      <c r="D62" s="25">
        <v>16.321244</v>
      </c>
      <c r="E62" s="25">
        <v>20.207253999999999</v>
      </c>
      <c r="F62" s="25">
        <v>7.7720209999999996</v>
      </c>
      <c r="G62" s="25">
        <v>23.575130000000001</v>
      </c>
      <c r="H62" s="25">
        <v>16.321244</v>
      </c>
      <c r="I62" s="25">
        <v>0.77720199999999995</v>
      </c>
    </row>
    <row r="63" spans="1:9">
      <c r="A63" s="23" t="s">
        <v>172</v>
      </c>
      <c r="B63" s="24">
        <v>919</v>
      </c>
      <c r="C63" s="25">
        <v>60.826985999999998</v>
      </c>
      <c r="D63" s="25">
        <v>15.886834</v>
      </c>
      <c r="E63" s="25">
        <v>16.430903000000001</v>
      </c>
      <c r="F63" s="25">
        <v>9.7932539999999992</v>
      </c>
      <c r="G63" s="25">
        <v>27.421109999999999</v>
      </c>
      <c r="H63" s="25">
        <v>11.860718</v>
      </c>
      <c r="I63" s="25">
        <v>0.65288400000000002</v>
      </c>
    </row>
    <row r="64" spans="1:9">
      <c r="A64" s="23" t="s">
        <v>173</v>
      </c>
      <c r="B64" s="24">
        <v>978</v>
      </c>
      <c r="C64" s="25">
        <v>69.018405000000001</v>
      </c>
      <c r="D64" s="25">
        <v>15.337422999999999</v>
      </c>
      <c r="E64" s="25">
        <v>15.439673000000001</v>
      </c>
      <c r="F64" s="25">
        <v>7.157464</v>
      </c>
      <c r="G64" s="25">
        <v>26.789366000000001</v>
      </c>
      <c r="H64" s="25">
        <v>9.3047029999999999</v>
      </c>
      <c r="I64" s="25">
        <v>0.92024499999999998</v>
      </c>
    </row>
    <row r="65" spans="1:9">
      <c r="A65" s="23" t="s">
        <v>174</v>
      </c>
      <c r="B65" s="24">
        <v>347</v>
      </c>
      <c r="C65" s="25">
        <v>71.181556</v>
      </c>
      <c r="D65" s="25">
        <v>14.121036999999999</v>
      </c>
      <c r="E65" s="25">
        <v>15.273775000000001</v>
      </c>
      <c r="F65" s="25">
        <v>4.610951</v>
      </c>
      <c r="G65" s="25">
        <v>22.190201999999999</v>
      </c>
      <c r="H65" s="25">
        <v>9.221902</v>
      </c>
      <c r="I65" s="25">
        <v>2.0172910000000002</v>
      </c>
    </row>
    <row r="66" spans="1:9">
      <c r="A66" s="23" t="s">
        <v>128</v>
      </c>
      <c r="B66" s="24">
        <v>47</v>
      </c>
      <c r="C66" s="25">
        <v>23.404254999999999</v>
      </c>
      <c r="D66" s="25">
        <v>6.3829789999999997</v>
      </c>
      <c r="E66" s="25">
        <v>4.2553190000000001</v>
      </c>
      <c r="F66" s="25">
        <v>2.1276600000000001</v>
      </c>
      <c r="G66" s="25">
        <v>4.2553190000000001</v>
      </c>
      <c r="H66" s="25">
        <v>4.2553190000000001</v>
      </c>
      <c r="I66" s="25">
        <v>61.702128000000002</v>
      </c>
    </row>
    <row r="67" spans="1:9">
      <c r="A67" s="8" t="s">
        <v>175</v>
      </c>
      <c r="B67" s="8"/>
      <c r="C67" s="8"/>
      <c r="D67" s="8"/>
      <c r="E67" s="8"/>
      <c r="F67" s="8"/>
      <c r="G67" s="8"/>
      <c r="H67" s="8"/>
      <c r="I67" s="8"/>
    </row>
    <row r="68" spans="1:9">
      <c r="A68" s="23" t="s">
        <v>176</v>
      </c>
      <c r="B68" s="24">
        <v>425</v>
      </c>
      <c r="C68" s="25">
        <v>69.176471000000006</v>
      </c>
      <c r="D68" s="25">
        <v>20.235294</v>
      </c>
      <c r="E68" s="25">
        <v>16.235294</v>
      </c>
      <c r="F68" s="25">
        <v>10.117647</v>
      </c>
      <c r="G68" s="25">
        <v>31.764706</v>
      </c>
      <c r="H68" s="25">
        <v>5.8823530000000002</v>
      </c>
      <c r="I68" s="25">
        <v>0.47058800000000001</v>
      </c>
    </row>
    <row r="69" spans="1:9">
      <c r="A69" s="23" t="s">
        <v>177</v>
      </c>
      <c r="B69" s="24">
        <v>811</v>
      </c>
      <c r="C69" s="25">
        <v>70.776819000000003</v>
      </c>
      <c r="D69" s="25">
        <v>20.961776</v>
      </c>
      <c r="E69" s="25">
        <v>20.345253</v>
      </c>
      <c r="F69" s="25">
        <v>8.2614059999999991</v>
      </c>
      <c r="G69" s="25">
        <v>29.223181</v>
      </c>
      <c r="H69" s="25">
        <v>7.2749689999999996</v>
      </c>
      <c r="I69" s="25">
        <v>0.24660899999999999</v>
      </c>
    </row>
    <row r="70" spans="1:9">
      <c r="A70" s="23" t="s">
        <v>178</v>
      </c>
      <c r="B70" s="24">
        <v>207</v>
      </c>
      <c r="C70" s="25">
        <v>70.048309000000003</v>
      </c>
      <c r="D70" s="25">
        <v>26.570048</v>
      </c>
      <c r="E70" s="25">
        <v>28.985506999999998</v>
      </c>
      <c r="F70" s="25">
        <v>10.144928</v>
      </c>
      <c r="G70" s="25">
        <v>27.053139999999999</v>
      </c>
      <c r="H70" s="25">
        <v>5.3140099999999997</v>
      </c>
      <c r="I70" s="25">
        <v>1.4492750000000001</v>
      </c>
    </row>
    <row r="71" spans="1:9">
      <c r="A71" s="23" t="s">
        <v>179</v>
      </c>
      <c r="B71" s="24">
        <v>154</v>
      </c>
      <c r="C71" s="25">
        <v>74.675325000000001</v>
      </c>
      <c r="D71" s="25">
        <v>31.168831000000001</v>
      </c>
      <c r="E71" s="25">
        <v>30.519480999999999</v>
      </c>
      <c r="F71" s="25">
        <v>12.987012999999999</v>
      </c>
      <c r="G71" s="25">
        <v>36.363636</v>
      </c>
      <c r="H71" s="25">
        <v>5.1948049999999997</v>
      </c>
      <c r="I71" s="25">
        <v>0</v>
      </c>
    </row>
    <row r="72" spans="1:9">
      <c r="A72" s="23" t="s">
        <v>180</v>
      </c>
      <c r="B72" s="24">
        <v>318</v>
      </c>
      <c r="C72" s="25">
        <v>70.754716999999999</v>
      </c>
      <c r="D72" s="25">
        <v>26.100629000000001</v>
      </c>
      <c r="E72" s="25">
        <v>29.559747999999999</v>
      </c>
      <c r="F72" s="25">
        <v>10.377357999999999</v>
      </c>
      <c r="G72" s="25">
        <v>32.075471999999998</v>
      </c>
      <c r="H72" s="25">
        <v>5.3459120000000002</v>
      </c>
      <c r="I72" s="25">
        <v>0.62893100000000002</v>
      </c>
    </row>
    <row r="73" spans="1:9">
      <c r="A73" s="23" t="s">
        <v>181</v>
      </c>
      <c r="B73" s="24">
        <v>203</v>
      </c>
      <c r="C73" s="25">
        <v>73.891626000000002</v>
      </c>
      <c r="D73" s="25">
        <v>31.527094000000002</v>
      </c>
      <c r="E73" s="25">
        <v>35.467979999999997</v>
      </c>
      <c r="F73" s="25">
        <v>14.778325000000001</v>
      </c>
      <c r="G73" s="25">
        <v>31.527094000000002</v>
      </c>
      <c r="H73" s="25">
        <v>3.940887</v>
      </c>
      <c r="I73" s="25">
        <v>0.49261100000000002</v>
      </c>
    </row>
    <row r="74" spans="1:9">
      <c r="A74" s="23" t="s">
        <v>182</v>
      </c>
      <c r="B74" s="24">
        <v>79</v>
      </c>
      <c r="C74" s="25">
        <v>64.556961999999999</v>
      </c>
      <c r="D74" s="25">
        <v>34.177214999999997</v>
      </c>
      <c r="E74" s="25">
        <v>26.582277999999999</v>
      </c>
      <c r="F74" s="25">
        <v>15.189873</v>
      </c>
      <c r="G74" s="25">
        <v>27.848101</v>
      </c>
      <c r="H74" s="25">
        <v>2.5316459999999998</v>
      </c>
      <c r="I74" s="25">
        <v>0</v>
      </c>
    </row>
    <row r="75" spans="1:9">
      <c r="A75" s="23" t="s">
        <v>183</v>
      </c>
      <c r="B75" s="24">
        <v>68</v>
      </c>
      <c r="C75" s="25">
        <v>83.823528999999994</v>
      </c>
      <c r="D75" s="25">
        <v>30.882352999999998</v>
      </c>
      <c r="E75" s="25">
        <v>30.882352999999998</v>
      </c>
      <c r="F75" s="25">
        <v>7.3529410000000004</v>
      </c>
      <c r="G75" s="25">
        <v>33.823529000000001</v>
      </c>
      <c r="H75" s="25">
        <v>1.470588</v>
      </c>
      <c r="I75" s="25">
        <v>0</v>
      </c>
    </row>
    <row r="76" spans="1:9">
      <c r="A76" s="23" t="s">
        <v>184</v>
      </c>
      <c r="B76" s="24">
        <v>586</v>
      </c>
      <c r="C76" s="25">
        <v>72.013651999999993</v>
      </c>
      <c r="D76" s="25">
        <v>25.426621000000001</v>
      </c>
      <c r="E76" s="25">
        <v>29.863481</v>
      </c>
      <c r="F76" s="25">
        <v>10.409556</v>
      </c>
      <c r="G76" s="25">
        <v>27.474402999999999</v>
      </c>
      <c r="H76" s="25">
        <v>5.1194540000000002</v>
      </c>
      <c r="I76" s="25">
        <v>0.85324199999999994</v>
      </c>
    </row>
    <row r="77" spans="1:9">
      <c r="A77" s="23" t="s">
        <v>185</v>
      </c>
      <c r="B77" s="24">
        <v>276</v>
      </c>
      <c r="C77" s="25">
        <v>68.840580000000003</v>
      </c>
      <c r="D77" s="25">
        <v>26.086957000000002</v>
      </c>
      <c r="E77" s="25">
        <v>31.521739</v>
      </c>
      <c r="F77" s="25">
        <v>9.7826090000000008</v>
      </c>
      <c r="G77" s="25">
        <v>29.710145000000001</v>
      </c>
      <c r="H77" s="25">
        <v>6.8840579999999996</v>
      </c>
      <c r="I77" s="25">
        <v>0.724638</v>
      </c>
    </row>
    <row r="78" spans="1:9">
      <c r="A78" s="23" t="s">
        <v>152</v>
      </c>
      <c r="B78" s="24">
        <v>197</v>
      </c>
      <c r="C78" s="25">
        <v>59.898477</v>
      </c>
      <c r="D78" s="25">
        <v>17.258883000000001</v>
      </c>
      <c r="E78" s="25">
        <v>13.19797</v>
      </c>
      <c r="F78" s="25">
        <v>12.690355</v>
      </c>
      <c r="G78" s="25">
        <v>26.395938999999998</v>
      </c>
      <c r="H78" s="25">
        <v>11.675127</v>
      </c>
      <c r="I78" s="25">
        <v>2.0304570000000002</v>
      </c>
    </row>
    <row r="79" spans="1:9">
      <c r="A79" s="23" t="s">
        <v>186</v>
      </c>
      <c r="B79" s="24">
        <v>944</v>
      </c>
      <c r="C79" s="25">
        <v>55.720339000000003</v>
      </c>
      <c r="D79" s="25">
        <v>9.2161019999999994</v>
      </c>
      <c r="E79" s="25">
        <v>10.911016999999999</v>
      </c>
      <c r="F79" s="25">
        <v>6.4618640000000003</v>
      </c>
      <c r="G79" s="25">
        <v>24.364407</v>
      </c>
      <c r="H79" s="25">
        <v>17.690677999999998</v>
      </c>
      <c r="I79" s="25">
        <v>3.389831</v>
      </c>
    </row>
    <row r="80" spans="1:9">
      <c r="A80" s="23" t="s">
        <v>128</v>
      </c>
      <c r="B80" s="24">
        <v>41</v>
      </c>
      <c r="C80" s="25">
        <v>53.658537000000003</v>
      </c>
      <c r="D80" s="25">
        <v>19.512194999999998</v>
      </c>
      <c r="E80" s="25">
        <v>24.390243999999999</v>
      </c>
      <c r="F80" s="25">
        <v>0</v>
      </c>
      <c r="G80" s="25">
        <v>2.4390239999999999</v>
      </c>
      <c r="H80" s="25">
        <v>2.4390239999999999</v>
      </c>
      <c r="I80" s="25">
        <v>26.829267999999999</v>
      </c>
    </row>
    <row r="81" spans="1:9">
      <c r="A81" s="8" t="s">
        <v>187</v>
      </c>
      <c r="B81" s="8"/>
      <c r="C81" s="8"/>
      <c r="D81" s="8"/>
      <c r="E81" s="8"/>
      <c r="F81" s="8"/>
      <c r="G81" s="8"/>
      <c r="H81" s="8"/>
      <c r="I81" s="8"/>
    </row>
    <row r="82" spans="1:9">
      <c r="A82" s="23" t="s">
        <v>188</v>
      </c>
      <c r="B82" s="24">
        <v>2041</v>
      </c>
      <c r="C82" s="25">
        <v>67.319941</v>
      </c>
      <c r="D82" s="25">
        <v>15.33562</v>
      </c>
      <c r="E82" s="25">
        <v>17.981382</v>
      </c>
      <c r="F82" s="25">
        <v>8.0352770000000007</v>
      </c>
      <c r="G82" s="25">
        <v>26.947575000000001</v>
      </c>
      <c r="H82" s="25">
        <v>9.6521310000000007</v>
      </c>
      <c r="I82" s="25">
        <v>1.812837</v>
      </c>
    </row>
    <row r="83" spans="1:9">
      <c r="A83" s="23" t="s">
        <v>189</v>
      </c>
      <c r="B83" s="24">
        <v>221</v>
      </c>
      <c r="C83" s="25">
        <v>61.538462000000003</v>
      </c>
      <c r="D83" s="25">
        <v>14.027149</v>
      </c>
      <c r="E83" s="25">
        <v>7.6923079999999997</v>
      </c>
      <c r="F83" s="25">
        <v>6.3348420000000001</v>
      </c>
      <c r="G83" s="25">
        <v>29.411764999999999</v>
      </c>
      <c r="H83" s="25">
        <v>13.574661000000001</v>
      </c>
      <c r="I83" s="25">
        <v>0.45248899999999997</v>
      </c>
    </row>
    <row r="84" spans="1:9">
      <c r="A84" s="23" t="s">
        <v>190</v>
      </c>
      <c r="B84" s="24">
        <v>64</v>
      </c>
      <c r="C84" s="25">
        <v>45.3125</v>
      </c>
      <c r="D84" s="25">
        <v>18.75</v>
      </c>
      <c r="E84" s="25">
        <v>17.1875</v>
      </c>
      <c r="F84" s="25">
        <v>7.8125</v>
      </c>
      <c r="G84" s="25">
        <v>17.1875</v>
      </c>
      <c r="H84" s="25">
        <v>18.75</v>
      </c>
      <c r="I84" s="25">
        <v>1.5625</v>
      </c>
    </row>
    <row r="85" spans="1:9">
      <c r="A85" s="23" t="s">
        <v>191</v>
      </c>
      <c r="B85" s="24">
        <v>158</v>
      </c>
      <c r="C85" s="25">
        <v>43.037975000000003</v>
      </c>
      <c r="D85" s="25">
        <v>18.354430000000001</v>
      </c>
      <c r="E85" s="25">
        <v>8.2278479999999998</v>
      </c>
      <c r="F85" s="25">
        <v>5.6962029999999997</v>
      </c>
      <c r="G85" s="25">
        <v>14.556962</v>
      </c>
      <c r="H85" s="25">
        <v>24.683544000000001</v>
      </c>
      <c r="I85" s="25">
        <v>3.1645569999999998</v>
      </c>
    </row>
    <row r="86" spans="1:9">
      <c r="A86" s="23" t="s">
        <v>192</v>
      </c>
      <c r="B86" s="24">
        <v>120</v>
      </c>
      <c r="C86" s="25">
        <v>55.833333000000003</v>
      </c>
      <c r="D86" s="25">
        <v>16.666667</v>
      </c>
      <c r="E86" s="25">
        <v>16.666667</v>
      </c>
      <c r="F86" s="25">
        <v>8.3333329999999997</v>
      </c>
      <c r="G86" s="25">
        <v>10.833333</v>
      </c>
      <c r="H86" s="25">
        <v>12.5</v>
      </c>
      <c r="I86" s="25">
        <v>2.5</v>
      </c>
    </row>
    <row r="87" spans="1:9">
      <c r="A87" s="23" t="s">
        <v>193</v>
      </c>
      <c r="B87" s="24">
        <v>10</v>
      </c>
      <c r="C87" s="25">
        <v>50</v>
      </c>
      <c r="D87" s="25">
        <v>10</v>
      </c>
      <c r="E87" s="25">
        <v>20</v>
      </c>
      <c r="F87" s="25">
        <v>10</v>
      </c>
      <c r="G87" s="25">
        <v>70</v>
      </c>
      <c r="H87" s="25">
        <v>0</v>
      </c>
      <c r="I87" s="25">
        <v>0</v>
      </c>
    </row>
    <row r="88" spans="1:9">
      <c r="A88" s="23" t="s">
        <v>152</v>
      </c>
      <c r="B88" s="24">
        <v>39</v>
      </c>
      <c r="C88" s="25">
        <v>51.282051000000003</v>
      </c>
      <c r="D88" s="25">
        <v>5.1282050000000003</v>
      </c>
      <c r="E88" s="25">
        <v>7.6923079999999997</v>
      </c>
      <c r="F88" s="25">
        <v>5.1282050000000003</v>
      </c>
      <c r="G88" s="25">
        <v>30.769231000000001</v>
      </c>
      <c r="H88" s="25">
        <v>7.6923079999999997</v>
      </c>
      <c r="I88" s="25">
        <v>5.1282050000000003</v>
      </c>
    </row>
    <row r="89" spans="1:9">
      <c r="A89" s="23" t="s">
        <v>128</v>
      </c>
      <c r="B89" s="24">
        <v>24</v>
      </c>
      <c r="C89" s="25">
        <v>50</v>
      </c>
      <c r="D89" s="25">
        <v>12.5</v>
      </c>
      <c r="E89" s="25">
        <v>8.3333329999999997</v>
      </c>
      <c r="F89" s="25">
        <v>8.3333329999999997</v>
      </c>
      <c r="G89" s="25">
        <v>12.5</v>
      </c>
      <c r="H89" s="25">
        <v>4.1666670000000003</v>
      </c>
      <c r="I89" s="25">
        <v>20.833333</v>
      </c>
    </row>
    <row r="90" spans="1:9">
      <c r="A90" s="8" t="s">
        <v>194</v>
      </c>
      <c r="B90" s="8"/>
      <c r="C90" s="8"/>
      <c r="D90" s="8"/>
      <c r="E90" s="8"/>
      <c r="F90" s="8"/>
      <c r="G90" s="8"/>
      <c r="H90" s="8"/>
      <c r="I90" s="8"/>
    </row>
    <row r="91" spans="1:9">
      <c r="A91" s="23" t="s">
        <v>195</v>
      </c>
      <c r="B91" s="24">
        <v>1341</v>
      </c>
      <c r="C91" s="25">
        <v>66.144667999999996</v>
      </c>
      <c r="D91" s="25">
        <v>17.15138</v>
      </c>
      <c r="E91" s="25">
        <v>17.747948999999998</v>
      </c>
      <c r="F91" s="25">
        <v>8.9485460000000003</v>
      </c>
      <c r="G91" s="25">
        <v>26.249068000000001</v>
      </c>
      <c r="H91" s="25">
        <v>11.483967</v>
      </c>
      <c r="I91" s="25">
        <v>1.5659959999999999</v>
      </c>
    </row>
    <row r="92" spans="1:9">
      <c r="A92" s="23" t="s">
        <v>196</v>
      </c>
      <c r="B92" s="24">
        <v>523</v>
      </c>
      <c r="C92" s="25">
        <v>62.906309999999998</v>
      </c>
      <c r="D92" s="25">
        <v>15.487572</v>
      </c>
      <c r="E92" s="25">
        <v>16.634799000000001</v>
      </c>
      <c r="F92" s="25">
        <v>8.2217970000000005</v>
      </c>
      <c r="G92" s="25">
        <v>23.709368999999999</v>
      </c>
      <c r="H92" s="25">
        <v>14.531549</v>
      </c>
      <c r="I92" s="25">
        <v>1.7208410000000001</v>
      </c>
    </row>
    <row r="93" spans="1:9">
      <c r="A93" s="23" t="s">
        <v>197</v>
      </c>
      <c r="B93" s="24">
        <v>116</v>
      </c>
      <c r="C93" s="25">
        <v>63.793103000000002</v>
      </c>
      <c r="D93" s="25">
        <v>11.206897</v>
      </c>
      <c r="E93" s="25">
        <v>19.827586</v>
      </c>
      <c r="F93" s="25">
        <v>6.8965519999999998</v>
      </c>
      <c r="G93" s="25">
        <v>34.482759000000001</v>
      </c>
      <c r="H93" s="25">
        <v>8.6206899999999997</v>
      </c>
      <c r="I93" s="25">
        <v>0</v>
      </c>
    </row>
    <row r="94" spans="1:9">
      <c r="A94" s="23" t="s">
        <v>198</v>
      </c>
      <c r="B94" s="24">
        <v>25</v>
      </c>
      <c r="C94" s="25">
        <v>60</v>
      </c>
      <c r="D94" s="25">
        <v>0</v>
      </c>
      <c r="E94" s="25">
        <v>16</v>
      </c>
      <c r="F94" s="25">
        <v>4</v>
      </c>
      <c r="G94" s="25">
        <v>40</v>
      </c>
      <c r="H94" s="25">
        <v>4</v>
      </c>
      <c r="I94" s="25">
        <v>4</v>
      </c>
    </row>
    <row r="95" spans="1:9">
      <c r="A95" s="23" t="s">
        <v>199</v>
      </c>
      <c r="B95" s="24">
        <v>68</v>
      </c>
      <c r="C95" s="25">
        <v>69.117647000000005</v>
      </c>
      <c r="D95" s="25">
        <v>17.647058999999999</v>
      </c>
      <c r="E95" s="25">
        <v>14.705882000000001</v>
      </c>
      <c r="F95" s="25">
        <v>11.764706</v>
      </c>
      <c r="G95" s="25">
        <v>23.529412000000001</v>
      </c>
      <c r="H95" s="25">
        <v>10.294117999999999</v>
      </c>
      <c r="I95" s="25">
        <v>1.470588</v>
      </c>
    </row>
    <row r="96" spans="1:9">
      <c r="A96" s="23" t="s">
        <v>200</v>
      </c>
      <c r="B96" s="24">
        <v>1248</v>
      </c>
      <c r="C96" s="25">
        <v>65.785256000000004</v>
      </c>
      <c r="D96" s="25">
        <v>18.589744</v>
      </c>
      <c r="E96" s="25">
        <v>18.509615</v>
      </c>
      <c r="F96" s="25">
        <v>9.1346150000000002</v>
      </c>
      <c r="G96" s="25">
        <v>27.884615</v>
      </c>
      <c r="H96" s="25">
        <v>9.4551280000000002</v>
      </c>
      <c r="I96" s="25">
        <v>1.2019230000000001</v>
      </c>
    </row>
    <row r="97" spans="1:9">
      <c r="A97" s="23" t="s">
        <v>201</v>
      </c>
      <c r="B97" s="24">
        <v>725</v>
      </c>
      <c r="C97" s="25">
        <v>72.689655000000002</v>
      </c>
      <c r="D97" s="25">
        <v>15.172414</v>
      </c>
      <c r="E97" s="25">
        <v>17.241378999999998</v>
      </c>
      <c r="F97" s="25">
        <v>7.4482759999999999</v>
      </c>
      <c r="G97" s="25">
        <v>29.103448</v>
      </c>
      <c r="H97" s="25">
        <v>8.6896550000000001</v>
      </c>
      <c r="I97" s="25">
        <v>1.241379</v>
      </c>
    </row>
    <row r="98" spans="1:9">
      <c r="A98" s="23" t="s">
        <v>202</v>
      </c>
      <c r="B98" s="24">
        <v>550</v>
      </c>
      <c r="C98" s="25">
        <v>60.909090999999997</v>
      </c>
      <c r="D98" s="25">
        <v>14.545455</v>
      </c>
      <c r="E98" s="25">
        <v>15.818182</v>
      </c>
      <c r="F98" s="25">
        <v>9.0909089999999999</v>
      </c>
      <c r="G98" s="25">
        <v>28.181818</v>
      </c>
      <c r="H98" s="25">
        <v>11.454545</v>
      </c>
      <c r="I98" s="25">
        <v>2</v>
      </c>
    </row>
    <row r="99" spans="1:9">
      <c r="A99" s="23" t="s">
        <v>203</v>
      </c>
      <c r="B99" s="24">
        <v>563</v>
      </c>
      <c r="C99" s="25">
        <v>61.278863000000001</v>
      </c>
      <c r="D99" s="25">
        <v>14.742451000000001</v>
      </c>
      <c r="E99" s="25">
        <v>13.676731999999999</v>
      </c>
      <c r="F99" s="25">
        <v>10.657194</v>
      </c>
      <c r="G99" s="25">
        <v>31.083480999999999</v>
      </c>
      <c r="H99" s="25">
        <v>13.676731999999999</v>
      </c>
      <c r="I99" s="25">
        <v>1.0657190000000001</v>
      </c>
    </row>
    <row r="100" spans="1:9">
      <c r="A100" s="23" t="s">
        <v>204</v>
      </c>
      <c r="B100" s="24">
        <v>319</v>
      </c>
      <c r="C100" s="25">
        <v>61.755485999999998</v>
      </c>
      <c r="D100" s="25">
        <v>13.479623999999999</v>
      </c>
      <c r="E100" s="25">
        <v>20.062695999999999</v>
      </c>
      <c r="F100" s="25">
        <v>9.0909089999999999</v>
      </c>
      <c r="G100" s="25">
        <v>40.752350999999997</v>
      </c>
      <c r="H100" s="25">
        <v>7.8369910000000003</v>
      </c>
      <c r="I100" s="25">
        <v>1.880878</v>
      </c>
    </row>
    <row r="101" spans="1:9">
      <c r="A101" s="23" t="s">
        <v>205</v>
      </c>
      <c r="B101" s="24">
        <v>6</v>
      </c>
      <c r="C101" s="25">
        <v>83.333332999999996</v>
      </c>
      <c r="D101" s="25">
        <v>0</v>
      </c>
      <c r="E101" s="25">
        <v>16.666667</v>
      </c>
      <c r="F101" s="25">
        <v>16.666667</v>
      </c>
      <c r="G101" s="25">
        <v>66.666667000000004</v>
      </c>
      <c r="H101" s="25">
        <v>0</v>
      </c>
      <c r="I101" s="25">
        <v>16.666667</v>
      </c>
    </row>
    <row r="102" spans="1:9">
      <c r="A102" s="23" t="s">
        <v>206</v>
      </c>
      <c r="B102" s="24">
        <v>42</v>
      </c>
      <c r="C102" s="25">
        <v>50</v>
      </c>
      <c r="D102" s="25">
        <v>9.5238099999999992</v>
      </c>
      <c r="E102" s="25">
        <v>9.5238099999999992</v>
      </c>
      <c r="F102" s="25">
        <v>14.285714</v>
      </c>
      <c r="G102" s="25">
        <v>47.619047999999999</v>
      </c>
      <c r="H102" s="25">
        <v>11.904762</v>
      </c>
      <c r="I102" s="25">
        <v>2.3809520000000002</v>
      </c>
    </row>
    <row r="103" spans="1:9">
      <c r="A103" s="23" t="s">
        <v>152</v>
      </c>
      <c r="B103" s="24">
        <v>39</v>
      </c>
      <c r="C103" s="25">
        <v>48.717948999999997</v>
      </c>
      <c r="D103" s="25">
        <v>15.384615</v>
      </c>
      <c r="E103" s="25">
        <v>12.820513</v>
      </c>
      <c r="F103" s="25">
        <v>5.1282050000000003</v>
      </c>
      <c r="G103" s="25">
        <v>30.769231000000001</v>
      </c>
      <c r="H103" s="25">
        <v>15.384615</v>
      </c>
      <c r="I103" s="25">
        <v>2.5641029999999998</v>
      </c>
    </row>
    <row r="104" spans="1:9">
      <c r="A104" s="23" t="s">
        <v>128</v>
      </c>
      <c r="B104" s="24">
        <v>193</v>
      </c>
      <c r="C104" s="25">
        <v>58.031087999999997</v>
      </c>
      <c r="D104" s="25">
        <v>17.098445999999999</v>
      </c>
      <c r="E104" s="25">
        <v>16.062176000000001</v>
      </c>
      <c r="F104" s="25">
        <v>5.1813469999999997</v>
      </c>
      <c r="G104" s="25">
        <v>16.580310999999998</v>
      </c>
      <c r="H104" s="25">
        <v>11.917097999999999</v>
      </c>
      <c r="I104" s="25">
        <v>6.7357509999999996</v>
      </c>
    </row>
    <row r="105" spans="1:9">
      <c r="A105" s="8" t="s">
        <v>207</v>
      </c>
      <c r="B105" s="8"/>
      <c r="C105" s="8"/>
      <c r="D105" s="8"/>
      <c r="E105" s="8"/>
      <c r="F105" s="8"/>
      <c r="G105" s="8"/>
      <c r="H105" s="8"/>
      <c r="I105" s="8"/>
    </row>
    <row r="106" spans="1:9">
      <c r="A106" s="23" t="s">
        <v>208</v>
      </c>
      <c r="B106" s="24">
        <v>1480</v>
      </c>
      <c r="C106" s="25">
        <v>65.810811000000001</v>
      </c>
      <c r="D106" s="25">
        <v>15.337838</v>
      </c>
      <c r="E106" s="25">
        <v>17.094595000000002</v>
      </c>
      <c r="F106" s="25">
        <v>10.202703</v>
      </c>
      <c r="G106" s="25">
        <v>29.256757</v>
      </c>
      <c r="H106" s="25">
        <v>9.864865</v>
      </c>
      <c r="I106" s="25">
        <v>1.6216219999999999</v>
      </c>
    </row>
    <row r="107" spans="1:9">
      <c r="A107" s="23" t="s">
        <v>209</v>
      </c>
      <c r="B107" s="24">
        <v>1280</v>
      </c>
      <c r="C107" s="25">
        <v>65.9375</v>
      </c>
      <c r="D107" s="25">
        <v>17.34375</v>
      </c>
      <c r="E107" s="25">
        <v>17.96875</v>
      </c>
      <c r="F107" s="25">
        <v>10</v>
      </c>
      <c r="G107" s="25">
        <v>28.59375</v>
      </c>
      <c r="H107" s="25">
        <v>9.765625</v>
      </c>
      <c r="I107" s="25">
        <v>1.40625</v>
      </c>
    </row>
    <row r="108" spans="1:9">
      <c r="A108" s="23" t="s">
        <v>210</v>
      </c>
      <c r="B108" s="24">
        <v>1167</v>
      </c>
      <c r="C108" s="25">
        <v>63.924593000000002</v>
      </c>
      <c r="D108" s="25">
        <v>17.052271000000001</v>
      </c>
      <c r="E108" s="25">
        <v>17.652099</v>
      </c>
      <c r="F108" s="25">
        <v>8.5689799999999998</v>
      </c>
      <c r="G108" s="25">
        <v>24.935732999999999</v>
      </c>
      <c r="H108" s="25">
        <v>12.082262</v>
      </c>
      <c r="I108" s="25">
        <v>1.199657</v>
      </c>
    </row>
    <row r="109" spans="1:9">
      <c r="A109" s="23" t="s">
        <v>211</v>
      </c>
      <c r="B109" s="24">
        <v>715</v>
      </c>
      <c r="C109" s="25">
        <v>65.174824999999998</v>
      </c>
      <c r="D109" s="25">
        <v>19.160838999999999</v>
      </c>
      <c r="E109" s="25">
        <v>20.979020999999999</v>
      </c>
      <c r="F109" s="25">
        <v>11.048951000000001</v>
      </c>
      <c r="G109" s="25">
        <v>28.531469000000001</v>
      </c>
      <c r="H109" s="25">
        <v>9.7902100000000001</v>
      </c>
      <c r="I109" s="25">
        <v>1.9580420000000001</v>
      </c>
    </row>
    <row r="110" spans="1:9">
      <c r="A110" s="23" t="s">
        <v>212</v>
      </c>
      <c r="B110" s="24">
        <v>387</v>
      </c>
      <c r="C110" s="25">
        <v>61.240310000000001</v>
      </c>
      <c r="D110" s="25">
        <v>18.346253000000001</v>
      </c>
      <c r="E110" s="25">
        <v>19.896640999999999</v>
      </c>
      <c r="F110" s="25">
        <v>8.7855299999999996</v>
      </c>
      <c r="G110" s="25">
        <v>23.77261</v>
      </c>
      <c r="H110" s="25">
        <v>13.69509</v>
      </c>
      <c r="I110" s="25">
        <v>1.29199</v>
      </c>
    </row>
    <row r="111" spans="1:9">
      <c r="A111" s="23" t="s">
        <v>213</v>
      </c>
      <c r="B111" s="24">
        <v>404</v>
      </c>
      <c r="C111" s="25">
        <v>58.168317000000002</v>
      </c>
      <c r="D111" s="25">
        <v>15.594059</v>
      </c>
      <c r="E111" s="25">
        <v>17.326733000000001</v>
      </c>
      <c r="F111" s="25">
        <v>12.128712999999999</v>
      </c>
      <c r="G111" s="25">
        <v>28.960395999999999</v>
      </c>
      <c r="H111" s="25">
        <v>15.594059</v>
      </c>
      <c r="I111" s="25">
        <v>1.2376240000000001</v>
      </c>
    </row>
    <row r="112" spans="1:9">
      <c r="A112" s="23" t="s">
        <v>214</v>
      </c>
      <c r="B112" s="24">
        <v>595</v>
      </c>
      <c r="C112" s="25">
        <v>64.033613000000003</v>
      </c>
      <c r="D112" s="25">
        <v>19.663865999999999</v>
      </c>
      <c r="E112" s="25">
        <v>20.168067000000001</v>
      </c>
      <c r="F112" s="25">
        <v>11.596639</v>
      </c>
      <c r="G112" s="25">
        <v>36.134453999999998</v>
      </c>
      <c r="H112" s="25">
        <v>10.420168</v>
      </c>
      <c r="I112" s="25">
        <v>1.0084029999999999</v>
      </c>
    </row>
    <row r="113" spans="1:9">
      <c r="A113" s="23" t="s">
        <v>215</v>
      </c>
      <c r="B113" s="24">
        <v>215</v>
      </c>
      <c r="C113" s="25">
        <v>64.651162999999997</v>
      </c>
      <c r="D113" s="25">
        <v>20</v>
      </c>
      <c r="E113" s="25">
        <v>23.720929999999999</v>
      </c>
      <c r="F113" s="25">
        <v>12.55814</v>
      </c>
      <c r="G113" s="25">
        <v>36.279069999999997</v>
      </c>
      <c r="H113" s="25">
        <v>10.697673999999999</v>
      </c>
      <c r="I113" s="25">
        <v>0.46511599999999997</v>
      </c>
    </row>
    <row r="114" spans="1:9">
      <c r="A114" s="23" t="s">
        <v>216</v>
      </c>
      <c r="B114" s="24">
        <v>248</v>
      </c>
      <c r="C114" s="25">
        <v>64.112903000000003</v>
      </c>
      <c r="D114" s="25">
        <v>20.161290000000001</v>
      </c>
      <c r="E114" s="25">
        <v>17.338709999999999</v>
      </c>
      <c r="F114" s="25">
        <v>11.693548</v>
      </c>
      <c r="G114" s="25">
        <v>29.032257999999999</v>
      </c>
      <c r="H114" s="25">
        <v>12.5</v>
      </c>
      <c r="I114" s="25">
        <v>1.2096769999999999</v>
      </c>
    </row>
    <row r="115" spans="1:9">
      <c r="A115" s="23" t="s">
        <v>217</v>
      </c>
      <c r="B115" s="24">
        <v>255</v>
      </c>
      <c r="C115" s="25">
        <v>63.921568999999998</v>
      </c>
      <c r="D115" s="25">
        <v>24.313725000000002</v>
      </c>
      <c r="E115" s="25">
        <v>29.019608000000002</v>
      </c>
      <c r="F115" s="25">
        <v>18.039216</v>
      </c>
      <c r="G115" s="25">
        <v>27.843136999999999</v>
      </c>
      <c r="H115" s="25">
        <v>7.4509800000000004</v>
      </c>
      <c r="I115" s="25">
        <v>2.745098</v>
      </c>
    </row>
    <row r="116" spans="1:9">
      <c r="A116" s="23" t="s">
        <v>218</v>
      </c>
      <c r="B116" s="24">
        <v>291</v>
      </c>
      <c r="C116" s="25">
        <v>67.697595000000007</v>
      </c>
      <c r="D116" s="25">
        <v>19.243986</v>
      </c>
      <c r="E116" s="25">
        <v>20.618556999999999</v>
      </c>
      <c r="F116" s="25">
        <v>11.683849</v>
      </c>
      <c r="G116" s="25">
        <v>32.646048</v>
      </c>
      <c r="H116" s="25">
        <v>10.996563999999999</v>
      </c>
      <c r="I116" s="25">
        <v>1.0309280000000001</v>
      </c>
    </row>
    <row r="117" spans="1:9">
      <c r="A117" s="23" t="s">
        <v>219</v>
      </c>
      <c r="B117" s="24">
        <v>338</v>
      </c>
      <c r="C117" s="25">
        <v>71.301775000000006</v>
      </c>
      <c r="D117" s="25">
        <v>21.893491000000001</v>
      </c>
      <c r="E117" s="25">
        <v>21.597632999999998</v>
      </c>
      <c r="F117" s="25">
        <v>13.017751000000001</v>
      </c>
      <c r="G117" s="25">
        <v>31.065089</v>
      </c>
      <c r="H117" s="25">
        <v>5.91716</v>
      </c>
      <c r="I117" s="25">
        <v>0.59171600000000002</v>
      </c>
    </row>
    <row r="118" spans="1:9">
      <c r="A118" s="23" t="s">
        <v>220</v>
      </c>
      <c r="B118" s="24">
        <v>812</v>
      </c>
      <c r="C118" s="25">
        <v>69.950738999999999</v>
      </c>
      <c r="D118" s="25">
        <v>18.349754000000001</v>
      </c>
      <c r="E118" s="25">
        <v>21.182265999999998</v>
      </c>
      <c r="F118" s="25">
        <v>11.576355</v>
      </c>
      <c r="G118" s="25">
        <v>30.295566999999998</v>
      </c>
      <c r="H118" s="25">
        <v>6.157635</v>
      </c>
      <c r="I118" s="25">
        <v>1.477833</v>
      </c>
    </row>
    <row r="119" spans="1:9">
      <c r="A119" s="23" t="s">
        <v>221</v>
      </c>
      <c r="B119" s="24">
        <v>816</v>
      </c>
      <c r="C119" s="25">
        <v>68.259804000000003</v>
      </c>
      <c r="D119" s="25">
        <v>18.014706</v>
      </c>
      <c r="E119" s="25">
        <v>19.485294</v>
      </c>
      <c r="F119" s="25">
        <v>10.294117999999999</v>
      </c>
      <c r="G119" s="25">
        <v>33.455882000000003</v>
      </c>
      <c r="H119" s="25">
        <v>8.946078</v>
      </c>
      <c r="I119" s="25">
        <v>0.61274499999999998</v>
      </c>
    </row>
    <row r="120" spans="1:9">
      <c r="A120" s="23" t="s">
        <v>152</v>
      </c>
      <c r="B120" s="24">
        <v>69</v>
      </c>
      <c r="C120" s="25">
        <v>57.971013999999997</v>
      </c>
      <c r="D120" s="25">
        <v>14.492754</v>
      </c>
      <c r="E120" s="25">
        <v>15.942029</v>
      </c>
      <c r="F120" s="25">
        <v>15.942029</v>
      </c>
      <c r="G120" s="25">
        <v>33.333333000000003</v>
      </c>
      <c r="H120" s="25">
        <v>14.492754</v>
      </c>
      <c r="I120" s="25">
        <v>2.8985509999999999</v>
      </c>
    </row>
    <row r="121" spans="1:9">
      <c r="A121" s="23" t="s">
        <v>222</v>
      </c>
      <c r="B121" s="24">
        <v>246</v>
      </c>
      <c r="C121" s="25">
        <v>58.943089000000001</v>
      </c>
      <c r="D121" s="25">
        <v>13.00813</v>
      </c>
      <c r="E121" s="25">
        <v>11.382114</v>
      </c>
      <c r="F121" s="25">
        <v>3.252033</v>
      </c>
      <c r="G121" s="25">
        <v>16.666667</v>
      </c>
      <c r="H121" s="25">
        <v>15.040649999999999</v>
      </c>
      <c r="I121" s="25">
        <v>2.8455279999999998</v>
      </c>
    </row>
    <row r="122" spans="1:9">
      <c r="A122" s="26" t="s">
        <v>128</v>
      </c>
      <c r="B122" s="27">
        <v>47</v>
      </c>
      <c r="C122" s="29">
        <v>44.680850999999997</v>
      </c>
      <c r="D122" s="29">
        <v>21.276596000000001</v>
      </c>
      <c r="E122" s="29">
        <v>27.659573999999999</v>
      </c>
      <c r="F122" s="29">
        <v>6.3829789999999997</v>
      </c>
      <c r="G122" s="29">
        <v>19.148935999999999</v>
      </c>
      <c r="H122" s="29">
        <v>10.638298000000001</v>
      </c>
      <c r="I122" s="29">
        <v>10.638298000000001</v>
      </c>
    </row>
  </sheetData>
  <phoneticPr fontId="2"/>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8D672-DBA8-4310-AC82-71C6C5749090}">
  <sheetPr codeName="Sheet78"/>
  <dimension ref="A1:L122"/>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HYPERLINK("#'目次'!B33","[27]")</f>
        <v>[27]</v>
      </c>
      <c r="B2" s="28" t="s">
        <v>565</v>
      </c>
    </row>
    <row r="3" spans="1:12">
      <c r="A3" s="6" t="s">
        <v>114</v>
      </c>
      <c r="B3" s="7" t="s">
        <v>356</v>
      </c>
    </row>
    <row r="4" spans="1:12">
      <c r="A4" s="6" t="s">
        <v>114</v>
      </c>
      <c r="B4" s="7" t="s">
        <v>357</v>
      </c>
    </row>
    <row r="5" spans="1:12" s="21" customFormat="1" ht="60">
      <c r="A5" s="19" t="s">
        <v>114</v>
      </c>
      <c r="B5" s="20" t="s">
        <v>118</v>
      </c>
      <c r="C5" s="20" t="s">
        <v>358</v>
      </c>
      <c r="D5" s="20" t="s">
        <v>359</v>
      </c>
      <c r="E5" s="20" t="s">
        <v>360</v>
      </c>
      <c r="F5" s="20" t="s">
        <v>361</v>
      </c>
      <c r="G5" s="20" t="s">
        <v>362</v>
      </c>
      <c r="H5" s="20" t="s">
        <v>363</v>
      </c>
      <c r="I5" s="20" t="s">
        <v>364</v>
      </c>
      <c r="J5" s="20" t="s">
        <v>152</v>
      </c>
      <c r="K5" s="20" t="s">
        <v>365</v>
      </c>
      <c r="L5" s="20" t="s">
        <v>128</v>
      </c>
    </row>
    <row r="6" spans="1:12">
      <c r="A6" s="22" t="s">
        <v>121</v>
      </c>
      <c r="B6" s="9">
        <v>2677</v>
      </c>
      <c r="C6" s="14">
        <v>35.898394000000003</v>
      </c>
      <c r="D6" s="14">
        <v>13.933508</v>
      </c>
      <c r="E6" s="14">
        <v>25.961898000000001</v>
      </c>
      <c r="F6" s="14">
        <v>22.375793999999999</v>
      </c>
      <c r="G6" s="14">
        <v>33.619723999999998</v>
      </c>
      <c r="H6" s="14">
        <v>11.393350999999999</v>
      </c>
      <c r="I6" s="14">
        <v>22.413149000000001</v>
      </c>
      <c r="J6" s="14">
        <v>9.2267460000000003</v>
      </c>
      <c r="K6" s="14">
        <v>19.49944</v>
      </c>
      <c r="L6" s="14">
        <v>2.166604</v>
      </c>
    </row>
    <row r="7" spans="1:12">
      <c r="A7" s="8" t="s">
        <v>122</v>
      </c>
      <c r="B7" s="8"/>
      <c r="C7" s="8"/>
      <c r="D7" s="8"/>
      <c r="E7" s="8"/>
      <c r="F7" s="8"/>
      <c r="G7" s="8"/>
      <c r="H7" s="8"/>
      <c r="I7" s="8"/>
      <c r="J7" s="8"/>
      <c r="K7" s="8"/>
      <c r="L7" s="8"/>
    </row>
    <row r="8" spans="1:12">
      <c r="A8" s="23" t="s">
        <v>123</v>
      </c>
      <c r="B8" s="24">
        <v>380</v>
      </c>
      <c r="C8" s="25">
        <v>36.578946999999999</v>
      </c>
      <c r="D8" s="25">
        <v>15</v>
      </c>
      <c r="E8" s="25">
        <v>32.368420999999998</v>
      </c>
      <c r="F8" s="25">
        <v>24.736841999999999</v>
      </c>
      <c r="G8" s="25">
        <v>38.421053000000001</v>
      </c>
      <c r="H8" s="25">
        <v>12.105263000000001</v>
      </c>
      <c r="I8" s="25">
        <v>23.421053000000001</v>
      </c>
      <c r="J8" s="25">
        <v>8.4210530000000006</v>
      </c>
      <c r="K8" s="25">
        <v>15.526316</v>
      </c>
      <c r="L8" s="25">
        <v>2.3684210000000001</v>
      </c>
    </row>
    <row r="9" spans="1:12">
      <c r="A9" s="23" t="s">
        <v>124</v>
      </c>
      <c r="B9" s="24">
        <v>489</v>
      </c>
      <c r="C9" s="25">
        <v>44.171779000000001</v>
      </c>
      <c r="D9" s="25">
        <v>16.155418999999998</v>
      </c>
      <c r="E9" s="25">
        <v>31.083845</v>
      </c>
      <c r="F9" s="25">
        <v>28.016359999999999</v>
      </c>
      <c r="G9" s="25">
        <v>39.468302999999999</v>
      </c>
      <c r="H9" s="25">
        <v>12.269939000000001</v>
      </c>
      <c r="I9" s="25">
        <v>26.175868999999999</v>
      </c>
      <c r="J9" s="25">
        <v>7.97546</v>
      </c>
      <c r="K9" s="25">
        <v>12.065440000000001</v>
      </c>
      <c r="L9" s="25">
        <v>1.4314929999999999</v>
      </c>
    </row>
    <row r="10" spans="1:12">
      <c r="A10" s="23" t="s">
        <v>125</v>
      </c>
      <c r="B10" s="24">
        <v>1114</v>
      </c>
      <c r="C10" s="25">
        <v>36.714542000000002</v>
      </c>
      <c r="D10" s="25">
        <v>13.375223999999999</v>
      </c>
      <c r="E10" s="25">
        <v>27.468582000000001</v>
      </c>
      <c r="F10" s="25">
        <v>21.543986</v>
      </c>
      <c r="G10" s="25">
        <v>32.315978000000001</v>
      </c>
      <c r="H10" s="25">
        <v>10.32316</v>
      </c>
      <c r="I10" s="25">
        <v>22.531417999999999</v>
      </c>
      <c r="J10" s="25">
        <v>10.592460000000001</v>
      </c>
      <c r="K10" s="25">
        <v>17.235188999999998</v>
      </c>
      <c r="L10" s="25">
        <v>2.1543990000000002</v>
      </c>
    </row>
    <row r="11" spans="1:12">
      <c r="A11" s="23" t="s">
        <v>126</v>
      </c>
      <c r="B11" s="24">
        <v>521</v>
      </c>
      <c r="C11" s="25">
        <v>30.134357000000001</v>
      </c>
      <c r="D11" s="25">
        <v>12.667946000000001</v>
      </c>
      <c r="E11" s="25">
        <v>16.698656</v>
      </c>
      <c r="F11" s="25">
        <v>20.153551</v>
      </c>
      <c r="G11" s="25">
        <v>32.629559</v>
      </c>
      <c r="H11" s="25">
        <v>11.708252999999999</v>
      </c>
      <c r="I11" s="25">
        <v>20.153551</v>
      </c>
      <c r="J11" s="25">
        <v>9.2130519999999994</v>
      </c>
      <c r="K11" s="25">
        <v>26.871400999999999</v>
      </c>
      <c r="L11" s="25">
        <v>2.4952019999999999</v>
      </c>
    </row>
    <row r="12" spans="1:12">
      <c r="A12" s="23" t="s">
        <v>127</v>
      </c>
      <c r="B12" s="24">
        <v>129</v>
      </c>
      <c r="C12" s="25">
        <v>18.604651</v>
      </c>
      <c r="D12" s="25">
        <v>13.178295</v>
      </c>
      <c r="E12" s="25">
        <v>11.627907</v>
      </c>
      <c r="F12" s="25">
        <v>12.403100999999999</v>
      </c>
      <c r="G12" s="25">
        <v>18.604651</v>
      </c>
      <c r="H12" s="25">
        <v>12.403100999999999</v>
      </c>
      <c r="I12" s="25">
        <v>13.953488</v>
      </c>
      <c r="J12" s="25">
        <v>6.2015500000000001</v>
      </c>
      <c r="K12" s="25">
        <v>44.961239999999997</v>
      </c>
      <c r="L12" s="25">
        <v>2.3255810000000001</v>
      </c>
    </row>
    <row r="13" spans="1:12">
      <c r="A13" s="23" t="s">
        <v>128</v>
      </c>
      <c r="B13" s="24">
        <v>44</v>
      </c>
      <c r="C13" s="25">
        <v>36.363636</v>
      </c>
      <c r="D13" s="25">
        <v>11.363636</v>
      </c>
      <c r="E13" s="25">
        <v>27.272727</v>
      </c>
      <c r="F13" s="25">
        <v>15.909091</v>
      </c>
      <c r="G13" s="25">
        <v>15.909091</v>
      </c>
      <c r="H13" s="25">
        <v>15.909091</v>
      </c>
      <c r="I13" s="25">
        <v>20.454545</v>
      </c>
      <c r="J13" s="25">
        <v>4.5454549999999996</v>
      </c>
      <c r="K13" s="25">
        <v>31.818182</v>
      </c>
      <c r="L13" s="25">
        <v>4.5454549999999996</v>
      </c>
    </row>
    <row r="14" spans="1:12">
      <c r="A14" s="8" t="s">
        <v>129</v>
      </c>
      <c r="B14" s="8"/>
      <c r="C14" s="8"/>
      <c r="D14" s="8"/>
      <c r="E14" s="8"/>
      <c r="F14" s="8"/>
      <c r="G14" s="8"/>
      <c r="H14" s="8"/>
      <c r="I14" s="8"/>
      <c r="J14" s="8"/>
      <c r="K14" s="8"/>
      <c r="L14" s="8"/>
    </row>
    <row r="15" spans="1:12">
      <c r="A15" s="23" t="s">
        <v>130</v>
      </c>
      <c r="B15" s="24">
        <v>799</v>
      </c>
      <c r="C15" s="25">
        <v>39.924906</v>
      </c>
      <c r="D15" s="25">
        <v>15.519399</v>
      </c>
      <c r="E15" s="25">
        <v>34.918647999999997</v>
      </c>
      <c r="F15" s="25">
        <v>28.285357000000001</v>
      </c>
      <c r="G15" s="25">
        <v>43.178973999999997</v>
      </c>
      <c r="H15" s="25">
        <v>13.39174</v>
      </c>
      <c r="I15" s="25">
        <v>26.408010000000001</v>
      </c>
      <c r="J15" s="25">
        <v>10.262829</v>
      </c>
      <c r="K15" s="25">
        <v>10.137672</v>
      </c>
      <c r="L15" s="25">
        <v>2.0025029999999999</v>
      </c>
    </row>
    <row r="16" spans="1:12">
      <c r="A16" s="23" t="s">
        <v>131</v>
      </c>
      <c r="B16" s="24">
        <v>1245</v>
      </c>
      <c r="C16" s="25">
        <v>37.991968</v>
      </c>
      <c r="D16" s="25">
        <v>13.815261</v>
      </c>
      <c r="E16" s="25">
        <v>26.827309</v>
      </c>
      <c r="F16" s="25">
        <v>23.293172999999999</v>
      </c>
      <c r="G16" s="25">
        <v>35.180723</v>
      </c>
      <c r="H16" s="25">
        <v>10.763052</v>
      </c>
      <c r="I16" s="25">
        <v>22.891566000000001</v>
      </c>
      <c r="J16" s="25">
        <v>8.995984</v>
      </c>
      <c r="K16" s="25">
        <v>16.144577999999999</v>
      </c>
      <c r="L16" s="25">
        <v>2.008032</v>
      </c>
    </row>
    <row r="17" spans="1:12">
      <c r="A17" s="23" t="s">
        <v>132</v>
      </c>
      <c r="B17" s="24">
        <v>504</v>
      </c>
      <c r="C17" s="25">
        <v>26.785713999999999</v>
      </c>
      <c r="D17" s="25">
        <v>12.5</v>
      </c>
      <c r="E17" s="25">
        <v>12.5</v>
      </c>
      <c r="F17" s="25">
        <v>13.492063</v>
      </c>
      <c r="G17" s="25">
        <v>19.642856999999999</v>
      </c>
      <c r="H17" s="25">
        <v>9.7222220000000004</v>
      </c>
      <c r="I17" s="25">
        <v>16.865079000000001</v>
      </c>
      <c r="J17" s="25">
        <v>8.1349210000000003</v>
      </c>
      <c r="K17" s="25">
        <v>36.706349000000003</v>
      </c>
      <c r="L17" s="25">
        <v>1.785714</v>
      </c>
    </row>
    <row r="18" spans="1:12">
      <c r="A18" s="23" t="s">
        <v>133</v>
      </c>
      <c r="B18" s="24">
        <v>82</v>
      </c>
      <c r="C18" s="25">
        <v>23.170732000000001</v>
      </c>
      <c r="D18" s="25">
        <v>12.195122</v>
      </c>
      <c r="E18" s="25">
        <v>6.0975609999999998</v>
      </c>
      <c r="F18" s="25">
        <v>12.195122</v>
      </c>
      <c r="G18" s="25">
        <v>12.195122</v>
      </c>
      <c r="H18" s="25">
        <v>8.5365850000000005</v>
      </c>
      <c r="I18" s="25">
        <v>9.7560979999999997</v>
      </c>
      <c r="J18" s="25">
        <v>8.5365850000000005</v>
      </c>
      <c r="K18" s="25">
        <v>54.878048999999997</v>
      </c>
      <c r="L18" s="25">
        <v>6.0975609999999998</v>
      </c>
    </row>
    <row r="19" spans="1:12">
      <c r="A19" s="23" t="s">
        <v>128</v>
      </c>
      <c r="B19" s="24">
        <v>47</v>
      </c>
      <c r="C19" s="25">
        <v>31.914894</v>
      </c>
      <c r="D19" s="25">
        <v>8.5106380000000001</v>
      </c>
      <c r="E19" s="25">
        <v>29.787234000000002</v>
      </c>
      <c r="F19" s="25">
        <v>10.638298000000001</v>
      </c>
      <c r="G19" s="25">
        <v>17.021277000000001</v>
      </c>
      <c r="H19" s="25">
        <v>17.021277000000001</v>
      </c>
      <c r="I19" s="25">
        <v>23.404254999999999</v>
      </c>
      <c r="J19" s="25">
        <v>10.638298000000001</v>
      </c>
      <c r="K19" s="25">
        <v>21.276596000000001</v>
      </c>
      <c r="L19" s="25">
        <v>6.3829789999999997</v>
      </c>
    </row>
    <row r="20" spans="1:12">
      <c r="A20" s="8" t="s">
        <v>134</v>
      </c>
      <c r="B20" s="8"/>
      <c r="C20" s="8"/>
      <c r="D20" s="8"/>
      <c r="E20" s="8"/>
      <c r="F20" s="8"/>
      <c r="G20" s="8"/>
      <c r="H20" s="8"/>
      <c r="I20" s="8"/>
      <c r="J20" s="8"/>
      <c r="K20" s="8"/>
      <c r="L20" s="8"/>
    </row>
    <row r="21" spans="1:12">
      <c r="A21" s="23" t="s">
        <v>135</v>
      </c>
      <c r="B21" s="24">
        <v>128</v>
      </c>
      <c r="C21" s="25">
        <v>28.90625</v>
      </c>
      <c r="D21" s="25">
        <v>7.8125</v>
      </c>
      <c r="E21" s="25">
        <v>14.0625</v>
      </c>
      <c r="F21" s="25">
        <v>11.71875</v>
      </c>
      <c r="G21" s="25">
        <v>27.34375</v>
      </c>
      <c r="H21" s="25">
        <v>5.46875</v>
      </c>
      <c r="I21" s="25">
        <v>9.375</v>
      </c>
      <c r="J21" s="25">
        <v>14.84375</v>
      </c>
      <c r="K21" s="25">
        <v>28.90625</v>
      </c>
      <c r="L21" s="25">
        <v>3.90625</v>
      </c>
    </row>
    <row r="22" spans="1:12">
      <c r="A22" s="23" t="s">
        <v>136</v>
      </c>
      <c r="B22" s="24">
        <v>138</v>
      </c>
      <c r="C22" s="25">
        <v>25.362318999999999</v>
      </c>
      <c r="D22" s="25">
        <v>9.4202899999999996</v>
      </c>
      <c r="E22" s="25">
        <v>20.289854999999999</v>
      </c>
      <c r="F22" s="25">
        <v>20.289854999999999</v>
      </c>
      <c r="G22" s="25">
        <v>28.985506999999998</v>
      </c>
      <c r="H22" s="25">
        <v>8.6956520000000008</v>
      </c>
      <c r="I22" s="25">
        <v>17.391304000000002</v>
      </c>
      <c r="J22" s="25">
        <v>10.869565</v>
      </c>
      <c r="K22" s="25">
        <v>29.710145000000001</v>
      </c>
      <c r="L22" s="25">
        <v>3.6231879999999999</v>
      </c>
    </row>
    <row r="23" spans="1:12">
      <c r="A23" s="23" t="s">
        <v>137</v>
      </c>
      <c r="B23" s="24">
        <v>119</v>
      </c>
      <c r="C23" s="25">
        <v>29.411764999999999</v>
      </c>
      <c r="D23" s="25">
        <v>10.084034000000001</v>
      </c>
      <c r="E23" s="25">
        <v>20.168067000000001</v>
      </c>
      <c r="F23" s="25">
        <v>19.327731</v>
      </c>
      <c r="G23" s="25">
        <v>32.773108999999998</v>
      </c>
      <c r="H23" s="25">
        <v>10.92437</v>
      </c>
      <c r="I23" s="25">
        <v>16.806723000000002</v>
      </c>
      <c r="J23" s="25">
        <v>10.92437</v>
      </c>
      <c r="K23" s="25">
        <v>24.369748000000001</v>
      </c>
      <c r="L23" s="25">
        <v>1.6806719999999999</v>
      </c>
    </row>
    <row r="24" spans="1:12">
      <c r="A24" s="23" t="s">
        <v>138</v>
      </c>
      <c r="B24" s="24">
        <v>142</v>
      </c>
      <c r="C24" s="25">
        <v>35.915492999999998</v>
      </c>
      <c r="D24" s="25">
        <v>12.676056000000001</v>
      </c>
      <c r="E24" s="25">
        <v>24.647887000000001</v>
      </c>
      <c r="F24" s="25">
        <v>25.352112999999999</v>
      </c>
      <c r="G24" s="25">
        <v>33.098591999999996</v>
      </c>
      <c r="H24" s="25">
        <v>11.971831</v>
      </c>
      <c r="I24" s="25">
        <v>21.830985999999999</v>
      </c>
      <c r="J24" s="25">
        <v>11.267606000000001</v>
      </c>
      <c r="K24" s="25">
        <v>21.830985999999999</v>
      </c>
      <c r="L24" s="25">
        <v>2.8169010000000001</v>
      </c>
    </row>
    <row r="25" spans="1:12">
      <c r="A25" s="23" t="s">
        <v>139</v>
      </c>
      <c r="B25" s="24">
        <v>170</v>
      </c>
      <c r="C25" s="25">
        <v>40.588234999999997</v>
      </c>
      <c r="D25" s="25">
        <v>12.941176</v>
      </c>
      <c r="E25" s="25">
        <v>19.411764999999999</v>
      </c>
      <c r="F25" s="25">
        <v>26.470587999999999</v>
      </c>
      <c r="G25" s="25">
        <v>32.941175999999999</v>
      </c>
      <c r="H25" s="25">
        <v>11.764706</v>
      </c>
      <c r="I25" s="25">
        <v>17.647058999999999</v>
      </c>
      <c r="J25" s="25">
        <v>5.8823530000000002</v>
      </c>
      <c r="K25" s="25">
        <v>21.176470999999999</v>
      </c>
      <c r="L25" s="25">
        <v>2.941176</v>
      </c>
    </row>
    <row r="26" spans="1:12">
      <c r="A26" s="23" t="s">
        <v>140</v>
      </c>
      <c r="B26" s="24">
        <v>192</v>
      </c>
      <c r="C26" s="25">
        <v>35.9375</v>
      </c>
      <c r="D26" s="25">
        <v>15.104167</v>
      </c>
      <c r="E26" s="25">
        <v>26.5625</v>
      </c>
      <c r="F26" s="25">
        <v>26.5625</v>
      </c>
      <c r="G26" s="25">
        <v>27.604167</v>
      </c>
      <c r="H26" s="25">
        <v>11.458333</v>
      </c>
      <c r="I26" s="25">
        <v>25.520833</v>
      </c>
      <c r="J26" s="25">
        <v>5.2083329999999997</v>
      </c>
      <c r="K26" s="25">
        <v>18.229167</v>
      </c>
      <c r="L26" s="25">
        <v>2.0833330000000001</v>
      </c>
    </row>
    <row r="27" spans="1:12">
      <c r="A27" s="23" t="s">
        <v>141</v>
      </c>
      <c r="B27" s="24">
        <v>1405</v>
      </c>
      <c r="C27" s="25">
        <v>38.790036000000001</v>
      </c>
      <c r="D27" s="25">
        <v>15.516014</v>
      </c>
      <c r="E27" s="25">
        <v>28.896796999999999</v>
      </c>
      <c r="F27" s="25">
        <v>22.419929</v>
      </c>
      <c r="G27" s="25">
        <v>36.725979000000002</v>
      </c>
      <c r="H27" s="25">
        <v>11.459075</v>
      </c>
      <c r="I27" s="25">
        <v>22.562277999999999</v>
      </c>
      <c r="J27" s="25">
        <v>8.754448</v>
      </c>
      <c r="K27" s="25">
        <v>17.72242</v>
      </c>
      <c r="L27" s="25">
        <v>1.4946619999999999</v>
      </c>
    </row>
    <row r="28" spans="1:12">
      <c r="A28" s="23" t="s">
        <v>142</v>
      </c>
      <c r="B28" s="24">
        <v>343</v>
      </c>
      <c r="C28" s="25">
        <v>31.486879999999999</v>
      </c>
      <c r="D28" s="25">
        <v>13.702624</v>
      </c>
      <c r="E28" s="25">
        <v>25.947521999999999</v>
      </c>
      <c r="F28" s="25">
        <v>23.615159999999999</v>
      </c>
      <c r="G28" s="25">
        <v>30.903790000000001</v>
      </c>
      <c r="H28" s="25">
        <v>13.411079000000001</v>
      </c>
      <c r="I28" s="25">
        <v>32.069971000000002</v>
      </c>
      <c r="J28" s="25">
        <v>10.787172</v>
      </c>
      <c r="K28" s="25">
        <v>15.74344</v>
      </c>
      <c r="L28" s="25">
        <v>2.623907</v>
      </c>
    </row>
    <row r="29" spans="1:12">
      <c r="A29" s="23" t="s">
        <v>128</v>
      </c>
      <c r="B29" s="24">
        <v>40</v>
      </c>
      <c r="C29" s="25">
        <v>30</v>
      </c>
      <c r="D29" s="25">
        <v>10</v>
      </c>
      <c r="E29" s="25">
        <v>27.5</v>
      </c>
      <c r="F29" s="25">
        <v>12.5</v>
      </c>
      <c r="G29" s="25">
        <v>20</v>
      </c>
      <c r="H29" s="25">
        <v>17.5</v>
      </c>
      <c r="I29" s="25">
        <v>17.5</v>
      </c>
      <c r="J29" s="25">
        <v>10</v>
      </c>
      <c r="K29" s="25">
        <v>25</v>
      </c>
      <c r="L29" s="25">
        <v>7.5</v>
      </c>
    </row>
    <row r="30" spans="1:12">
      <c r="A30" s="8" t="s">
        <v>143</v>
      </c>
      <c r="B30" s="8"/>
      <c r="C30" s="8"/>
      <c r="D30" s="8"/>
      <c r="E30" s="8"/>
      <c r="F30" s="8"/>
      <c r="G30" s="8"/>
      <c r="H30" s="8"/>
      <c r="I30" s="8"/>
      <c r="J30" s="8"/>
      <c r="K30" s="8"/>
      <c r="L30" s="8"/>
    </row>
    <row r="31" spans="1:12">
      <c r="A31" s="23" t="s">
        <v>144</v>
      </c>
      <c r="B31" s="24">
        <v>429</v>
      </c>
      <c r="C31" s="25">
        <v>41.258741000000001</v>
      </c>
      <c r="D31" s="25">
        <v>19.114218999999999</v>
      </c>
      <c r="E31" s="25">
        <v>31.934732</v>
      </c>
      <c r="F31" s="25">
        <v>33.566434000000001</v>
      </c>
      <c r="G31" s="25">
        <v>47.785547999999999</v>
      </c>
      <c r="H31" s="25">
        <v>10.489509999999999</v>
      </c>
      <c r="I31" s="25">
        <v>26.573426999999999</v>
      </c>
      <c r="J31" s="25">
        <v>8.6247089999999993</v>
      </c>
      <c r="K31" s="25">
        <v>8.8578089999999996</v>
      </c>
      <c r="L31" s="25">
        <v>1.8648020000000001</v>
      </c>
    </row>
    <row r="32" spans="1:12">
      <c r="A32" s="23" t="s">
        <v>145</v>
      </c>
      <c r="B32" s="24">
        <v>319</v>
      </c>
      <c r="C32" s="25">
        <v>45.768025000000002</v>
      </c>
      <c r="D32" s="25">
        <v>17.868338999999999</v>
      </c>
      <c r="E32" s="25">
        <v>31.034483000000002</v>
      </c>
      <c r="F32" s="25">
        <v>36.050156999999999</v>
      </c>
      <c r="G32" s="25">
        <v>47.648902999999997</v>
      </c>
      <c r="H32" s="25">
        <v>12.225705</v>
      </c>
      <c r="I32" s="25">
        <v>34.482759000000001</v>
      </c>
      <c r="J32" s="25">
        <v>5.642633</v>
      </c>
      <c r="K32" s="25">
        <v>9.7178679999999993</v>
      </c>
      <c r="L32" s="25">
        <v>1.2539180000000001</v>
      </c>
    </row>
    <row r="33" spans="1:12">
      <c r="A33" s="23" t="s">
        <v>146</v>
      </c>
      <c r="B33" s="24">
        <v>504</v>
      </c>
      <c r="C33" s="25">
        <v>41.269841</v>
      </c>
      <c r="D33" s="25">
        <v>21.230159</v>
      </c>
      <c r="E33" s="25">
        <v>30.753968</v>
      </c>
      <c r="F33" s="25">
        <v>42.261904999999999</v>
      </c>
      <c r="G33" s="25">
        <v>49.206349000000003</v>
      </c>
      <c r="H33" s="25">
        <v>14.285714</v>
      </c>
      <c r="I33" s="25">
        <v>31.547619000000001</v>
      </c>
      <c r="J33" s="25">
        <v>9.7222220000000004</v>
      </c>
      <c r="K33" s="25">
        <v>5.3571429999999998</v>
      </c>
      <c r="L33" s="25">
        <v>2.3809520000000002</v>
      </c>
    </row>
    <row r="34" spans="1:12">
      <c r="A34" s="23" t="s">
        <v>147</v>
      </c>
      <c r="B34" s="24">
        <v>143</v>
      </c>
      <c r="C34" s="25">
        <v>46.153846000000001</v>
      </c>
      <c r="D34" s="25">
        <v>25.174824999999998</v>
      </c>
      <c r="E34" s="25">
        <v>27.272727</v>
      </c>
      <c r="F34" s="25">
        <v>33.566434000000001</v>
      </c>
      <c r="G34" s="25">
        <v>37.062936999999998</v>
      </c>
      <c r="H34" s="25">
        <v>13.286713000000001</v>
      </c>
      <c r="I34" s="25">
        <v>34.965035</v>
      </c>
      <c r="J34" s="25">
        <v>7.6923079999999997</v>
      </c>
      <c r="K34" s="25">
        <v>9.0909089999999999</v>
      </c>
      <c r="L34" s="25">
        <v>4.1958039999999999</v>
      </c>
    </row>
    <row r="35" spans="1:12">
      <c r="A35" s="23" t="s">
        <v>148</v>
      </c>
      <c r="B35" s="24">
        <v>168</v>
      </c>
      <c r="C35" s="25">
        <v>41.071429000000002</v>
      </c>
      <c r="D35" s="25">
        <v>26.785713999999999</v>
      </c>
      <c r="E35" s="25">
        <v>25</v>
      </c>
      <c r="F35" s="25">
        <v>38.095238000000002</v>
      </c>
      <c r="G35" s="25">
        <v>57.142856999999999</v>
      </c>
      <c r="H35" s="25">
        <v>14.880952000000001</v>
      </c>
      <c r="I35" s="25">
        <v>31.547619000000001</v>
      </c>
      <c r="J35" s="25">
        <v>10.714286</v>
      </c>
      <c r="K35" s="25">
        <v>8.3333329999999997</v>
      </c>
      <c r="L35" s="25">
        <v>4.1666670000000003</v>
      </c>
    </row>
    <row r="36" spans="1:12">
      <c r="A36" s="23" t="s">
        <v>149</v>
      </c>
      <c r="B36" s="24">
        <v>1270</v>
      </c>
      <c r="C36" s="25">
        <v>42.519685000000003</v>
      </c>
      <c r="D36" s="25">
        <v>17.007874000000001</v>
      </c>
      <c r="E36" s="25">
        <v>29.92126</v>
      </c>
      <c r="F36" s="25">
        <v>28.661417</v>
      </c>
      <c r="G36" s="25">
        <v>42.992125999999999</v>
      </c>
      <c r="H36" s="25">
        <v>11.417323</v>
      </c>
      <c r="I36" s="25">
        <v>27.795276000000001</v>
      </c>
      <c r="J36" s="25">
        <v>8.4251970000000007</v>
      </c>
      <c r="K36" s="25">
        <v>10.866142</v>
      </c>
      <c r="L36" s="25">
        <v>2.2047240000000001</v>
      </c>
    </row>
    <row r="37" spans="1:12">
      <c r="A37" s="23" t="s">
        <v>150</v>
      </c>
      <c r="B37" s="24">
        <v>1642</v>
      </c>
      <c r="C37" s="25">
        <v>41.169305999999999</v>
      </c>
      <c r="D37" s="25">
        <v>15.651643999999999</v>
      </c>
      <c r="E37" s="25">
        <v>30.267966000000001</v>
      </c>
      <c r="F37" s="25">
        <v>27.71011</v>
      </c>
      <c r="G37" s="25">
        <v>40.377588000000003</v>
      </c>
      <c r="H37" s="25">
        <v>11.144945</v>
      </c>
      <c r="I37" s="25">
        <v>25.578562999999999</v>
      </c>
      <c r="J37" s="25">
        <v>9.5615100000000002</v>
      </c>
      <c r="K37" s="25">
        <v>13.276491999999999</v>
      </c>
      <c r="L37" s="25">
        <v>2.009744</v>
      </c>
    </row>
    <row r="38" spans="1:12">
      <c r="A38" s="23" t="s">
        <v>151</v>
      </c>
      <c r="B38" s="24">
        <v>2266</v>
      </c>
      <c r="C38" s="25">
        <v>36.849072999999997</v>
      </c>
      <c r="D38" s="25">
        <v>14.386583999999999</v>
      </c>
      <c r="E38" s="25">
        <v>26.787289999999999</v>
      </c>
      <c r="F38" s="25">
        <v>24.007061</v>
      </c>
      <c r="G38" s="25">
        <v>35.745807999999997</v>
      </c>
      <c r="H38" s="25">
        <v>12.00353</v>
      </c>
      <c r="I38" s="25">
        <v>23.698146999999999</v>
      </c>
      <c r="J38" s="25">
        <v>8.6937329999999999</v>
      </c>
      <c r="K38" s="25">
        <v>18.225949</v>
      </c>
      <c r="L38" s="25">
        <v>1.8976170000000001</v>
      </c>
    </row>
    <row r="39" spans="1:12">
      <c r="A39" s="23" t="s">
        <v>152</v>
      </c>
      <c r="B39" s="24">
        <v>121</v>
      </c>
      <c r="C39" s="25">
        <v>18.181818</v>
      </c>
      <c r="D39" s="25">
        <v>14.049587000000001</v>
      </c>
      <c r="E39" s="25">
        <v>15.702479</v>
      </c>
      <c r="F39" s="25">
        <v>13.223140000000001</v>
      </c>
      <c r="G39" s="25">
        <v>23.140495999999999</v>
      </c>
      <c r="H39" s="25">
        <v>9.0909089999999999</v>
      </c>
      <c r="I39" s="25">
        <v>13.223140000000001</v>
      </c>
      <c r="J39" s="25">
        <v>20.661156999999999</v>
      </c>
      <c r="K39" s="25">
        <v>42.148760000000003</v>
      </c>
      <c r="L39" s="25">
        <v>1.6528929999999999</v>
      </c>
    </row>
    <row r="40" spans="1:12">
      <c r="A40" s="23" t="s">
        <v>128</v>
      </c>
      <c r="B40" s="24">
        <v>46</v>
      </c>
      <c r="C40" s="25">
        <v>30.434782999999999</v>
      </c>
      <c r="D40" s="25">
        <v>10.869565</v>
      </c>
      <c r="E40" s="25">
        <v>21.739129999999999</v>
      </c>
      <c r="F40" s="25">
        <v>8.6956520000000008</v>
      </c>
      <c r="G40" s="25">
        <v>8.6956520000000008</v>
      </c>
      <c r="H40" s="25">
        <v>15.217390999999999</v>
      </c>
      <c r="I40" s="25">
        <v>15.217390999999999</v>
      </c>
      <c r="J40" s="25">
        <v>8.6956520000000008</v>
      </c>
      <c r="K40" s="25">
        <v>34.782609000000001</v>
      </c>
      <c r="L40" s="25">
        <v>13.043478</v>
      </c>
    </row>
    <row r="41" spans="1:12">
      <c r="A41" s="8" t="s">
        <v>153</v>
      </c>
      <c r="B41" s="8"/>
      <c r="C41" s="8"/>
      <c r="D41" s="8"/>
      <c r="E41" s="8"/>
      <c r="F41" s="8"/>
      <c r="G41" s="8"/>
      <c r="H41" s="8"/>
      <c r="I41" s="8"/>
      <c r="J41" s="8"/>
      <c r="K41" s="8"/>
      <c r="L41" s="8"/>
    </row>
    <row r="42" spans="1:12">
      <c r="A42" s="23" t="s">
        <v>154</v>
      </c>
      <c r="B42" s="24">
        <v>1344</v>
      </c>
      <c r="C42" s="25">
        <v>41.145833000000003</v>
      </c>
      <c r="D42" s="25">
        <v>17.038689999999999</v>
      </c>
      <c r="E42" s="25">
        <v>29.315476</v>
      </c>
      <c r="F42" s="25">
        <v>28.273810000000001</v>
      </c>
      <c r="G42" s="25">
        <v>41.964286000000001</v>
      </c>
      <c r="H42" s="25">
        <v>12.202381000000001</v>
      </c>
      <c r="I42" s="25">
        <v>26.711310000000001</v>
      </c>
      <c r="J42" s="25">
        <v>8.3333329999999997</v>
      </c>
      <c r="K42" s="25">
        <v>12.723214</v>
      </c>
      <c r="L42" s="25">
        <v>1.7113100000000001</v>
      </c>
    </row>
    <row r="43" spans="1:12">
      <c r="A43" s="23" t="s">
        <v>155</v>
      </c>
      <c r="B43" s="24">
        <v>1107</v>
      </c>
      <c r="C43" s="25">
        <v>42.818427999999997</v>
      </c>
      <c r="D43" s="25">
        <v>18.33785</v>
      </c>
      <c r="E43" s="25">
        <v>30.171634999999998</v>
      </c>
      <c r="F43" s="25">
        <v>29.810298</v>
      </c>
      <c r="G43" s="25">
        <v>41.915086000000002</v>
      </c>
      <c r="H43" s="25">
        <v>14.995483</v>
      </c>
      <c r="I43" s="25">
        <v>24.028907</v>
      </c>
      <c r="J43" s="25">
        <v>8.0397470000000002</v>
      </c>
      <c r="K43" s="25">
        <v>14.001806999999999</v>
      </c>
      <c r="L43" s="25">
        <v>1.4453480000000001</v>
      </c>
    </row>
    <row r="44" spans="1:12">
      <c r="A44" s="23" t="s">
        <v>156</v>
      </c>
      <c r="B44" s="24">
        <v>1006</v>
      </c>
      <c r="C44" s="25">
        <v>35.089463000000002</v>
      </c>
      <c r="D44" s="25">
        <v>16.401589999999999</v>
      </c>
      <c r="E44" s="25">
        <v>24.254473000000001</v>
      </c>
      <c r="F44" s="25">
        <v>26.242545</v>
      </c>
      <c r="G44" s="25">
        <v>35.984095000000003</v>
      </c>
      <c r="H44" s="25">
        <v>13.817097</v>
      </c>
      <c r="I44" s="25">
        <v>23.359840999999999</v>
      </c>
      <c r="J44" s="25">
        <v>9.5427440000000008</v>
      </c>
      <c r="K44" s="25">
        <v>20.874751</v>
      </c>
      <c r="L44" s="25">
        <v>1.2922469999999999</v>
      </c>
    </row>
    <row r="45" spans="1:12">
      <c r="A45" s="23" t="s">
        <v>157</v>
      </c>
      <c r="B45" s="24">
        <v>541</v>
      </c>
      <c r="C45" s="25">
        <v>38.262476999999997</v>
      </c>
      <c r="D45" s="25">
        <v>20.51756</v>
      </c>
      <c r="E45" s="25">
        <v>25.138632000000001</v>
      </c>
      <c r="F45" s="25">
        <v>31.238447000000001</v>
      </c>
      <c r="G45" s="25">
        <v>42.513863000000001</v>
      </c>
      <c r="H45" s="25">
        <v>14.232901999999999</v>
      </c>
      <c r="I45" s="25">
        <v>23.105360000000001</v>
      </c>
      <c r="J45" s="25">
        <v>8.1330869999999997</v>
      </c>
      <c r="K45" s="25">
        <v>18.114602999999999</v>
      </c>
      <c r="L45" s="25">
        <v>0.92421399999999998</v>
      </c>
    </row>
    <row r="46" spans="1:12">
      <c r="A46" s="23" t="s">
        <v>158</v>
      </c>
      <c r="B46" s="24">
        <v>1510</v>
      </c>
      <c r="C46" s="25">
        <v>40.463576000000003</v>
      </c>
      <c r="D46" s="25">
        <v>16.887416999999999</v>
      </c>
      <c r="E46" s="25">
        <v>27.549669000000002</v>
      </c>
      <c r="F46" s="25">
        <v>28.344370999999999</v>
      </c>
      <c r="G46" s="25">
        <v>40.529800999999999</v>
      </c>
      <c r="H46" s="25">
        <v>12.847682000000001</v>
      </c>
      <c r="I46" s="25">
        <v>24.966887</v>
      </c>
      <c r="J46" s="25">
        <v>8.410596</v>
      </c>
      <c r="K46" s="25">
        <v>15.89404</v>
      </c>
      <c r="L46" s="25">
        <v>1.390728</v>
      </c>
    </row>
    <row r="47" spans="1:12">
      <c r="A47" s="23" t="s">
        <v>159</v>
      </c>
      <c r="B47" s="24">
        <v>1011</v>
      </c>
      <c r="C47" s="25">
        <v>41.246290999999999</v>
      </c>
      <c r="D47" s="25">
        <v>17.903065999999999</v>
      </c>
      <c r="E47" s="25">
        <v>30.464886</v>
      </c>
      <c r="F47" s="25">
        <v>28.189910999999999</v>
      </c>
      <c r="G47" s="25">
        <v>40.751730999999999</v>
      </c>
      <c r="H47" s="25">
        <v>15.924827000000001</v>
      </c>
      <c r="I47" s="25">
        <v>26.409496000000001</v>
      </c>
      <c r="J47" s="25">
        <v>8.7042529999999996</v>
      </c>
      <c r="K47" s="25">
        <v>15.232443</v>
      </c>
      <c r="L47" s="25">
        <v>1.186944</v>
      </c>
    </row>
    <row r="48" spans="1:12">
      <c r="A48" s="23" t="s">
        <v>160</v>
      </c>
      <c r="B48" s="24">
        <v>1234</v>
      </c>
      <c r="C48" s="25">
        <v>43.922204000000001</v>
      </c>
      <c r="D48" s="25">
        <v>18.557535999999999</v>
      </c>
      <c r="E48" s="25">
        <v>29.659642999999999</v>
      </c>
      <c r="F48" s="25">
        <v>30.307942000000001</v>
      </c>
      <c r="G48" s="25">
        <v>41.004862000000003</v>
      </c>
      <c r="H48" s="25">
        <v>13.6953</v>
      </c>
      <c r="I48" s="25">
        <v>26.823339000000001</v>
      </c>
      <c r="J48" s="25">
        <v>8.7520260000000007</v>
      </c>
      <c r="K48" s="25">
        <v>14.019449</v>
      </c>
      <c r="L48" s="25">
        <v>1.134522</v>
      </c>
    </row>
    <row r="49" spans="1:12">
      <c r="A49" s="23" t="s">
        <v>161</v>
      </c>
      <c r="B49" s="24">
        <v>443</v>
      </c>
      <c r="C49" s="25">
        <v>50.790067999999998</v>
      </c>
      <c r="D49" s="25">
        <v>21.896163000000001</v>
      </c>
      <c r="E49" s="25">
        <v>33.860045</v>
      </c>
      <c r="F49" s="25">
        <v>34.988712999999997</v>
      </c>
      <c r="G49" s="25">
        <v>51.918736000000003</v>
      </c>
      <c r="H49" s="25">
        <v>17.832957</v>
      </c>
      <c r="I49" s="25">
        <v>31.151242</v>
      </c>
      <c r="J49" s="25">
        <v>10.383747</v>
      </c>
      <c r="K49" s="25">
        <v>8.3521439999999991</v>
      </c>
      <c r="L49" s="25">
        <v>1.8058689999999999</v>
      </c>
    </row>
    <row r="50" spans="1:12">
      <c r="A50" s="23" t="s">
        <v>162</v>
      </c>
      <c r="B50" s="24">
        <v>1237</v>
      </c>
      <c r="C50" s="25">
        <v>42.603071999999997</v>
      </c>
      <c r="D50" s="25">
        <v>18.270008000000001</v>
      </c>
      <c r="E50" s="25">
        <v>30.800322999999999</v>
      </c>
      <c r="F50" s="25">
        <v>30.719483</v>
      </c>
      <c r="G50" s="25">
        <v>44.300727999999999</v>
      </c>
      <c r="H50" s="25">
        <v>13.581244999999999</v>
      </c>
      <c r="I50" s="25">
        <v>26.354081999999998</v>
      </c>
      <c r="J50" s="25">
        <v>9.7008890000000001</v>
      </c>
      <c r="K50" s="25">
        <v>11.883589000000001</v>
      </c>
      <c r="L50" s="25">
        <v>0.97008899999999998</v>
      </c>
    </row>
    <row r="51" spans="1:12">
      <c r="A51" s="23" t="s">
        <v>152</v>
      </c>
      <c r="B51" s="24">
        <v>81</v>
      </c>
      <c r="C51" s="25">
        <v>28.395061999999999</v>
      </c>
      <c r="D51" s="25">
        <v>12.345679000000001</v>
      </c>
      <c r="E51" s="25">
        <v>18.518519000000001</v>
      </c>
      <c r="F51" s="25">
        <v>18.518519000000001</v>
      </c>
      <c r="G51" s="25">
        <v>29.629629999999999</v>
      </c>
      <c r="H51" s="25">
        <v>9.8765429999999999</v>
      </c>
      <c r="I51" s="25">
        <v>19.753086</v>
      </c>
      <c r="J51" s="25">
        <v>38.271605000000001</v>
      </c>
      <c r="K51" s="25">
        <v>23.456790000000002</v>
      </c>
      <c r="L51" s="25">
        <v>2.4691360000000002</v>
      </c>
    </row>
    <row r="52" spans="1:12">
      <c r="A52" s="23" t="s">
        <v>163</v>
      </c>
      <c r="B52" s="24">
        <v>67</v>
      </c>
      <c r="C52" s="25">
        <v>16.417909999999999</v>
      </c>
      <c r="D52" s="25">
        <v>10.447761</v>
      </c>
      <c r="E52" s="25">
        <v>17.910447999999999</v>
      </c>
      <c r="F52" s="25">
        <v>8.9552239999999994</v>
      </c>
      <c r="G52" s="25">
        <v>13.432836</v>
      </c>
      <c r="H52" s="25">
        <v>4.4776119999999997</v>
      </c>
      <c r="I52" s="25">
        <v>16.417909999999999</v>
      </c>
      <c r="J52" s="25">
        <v>11.940299</v>
      </c>
      <c r="K52" s="25">
        <v>41.791044999999997</v>
      </c>
      <c r="L52" s="25">
        <v>4.4776119999999997</v>
      </c>
    </row>
    <row r="53" spans="1:12">
      <c r="A53" s="23" t="s">
        <v>128</v>
      </c>
      <c r="B53" s="24">
        <v>52</v>
      </c>
      <c r="C53" s="25">
        <v>30.769231000000001</v>
      </c>
      <c r="D53" s="25">
        <v>11.538462000000001</v>
      </c>
      <c r="E53" s="25">
        <v>23.076923000000001</v>
      </c>
      <c r="F53" s="25">
        <v>9.6153849999999998</v>
      </c>
      <c r="G53" s="25">
        <v>11.538462000000001</v>
      </c>
      <c r="H53" s="25">
        <v>17.307691999999999</v>
      </c>
      <c r="I53" s="25">
        <v>17.307691999999999</v>
      </c>
      <c r="J53" s="25">
        <v>5.7692310000000004</v>
      </c>
      <c r="K53" s="25">
        <v>25</v>
      </c>
      <c r="L53" s="25">
        <v>15.384615</v>
      </c>
    </row>
    <row r="54" spans="1:12">
      <c r="A54" s="8" t="s">
        <v>164</v>
      </c>
      <c r="B54" s="8"/>
      <c r="C54" s="8"/>
      <c r="D54" s="8"/>
      <c r="E54" s="8"/>
      <c r="F54" s="8"/>
      <c r="G54" s="8"/>
      <c r="H54" s="8"/>
      <c r="I54" s="8"/>
      <c r="J54" s="8"/>
      <c r="K54" s="8"/>
      <c r="L54" s="8"/>
    </row>
    <row r="55" spans="1:12">
      <c r="A55" s="23" t="s">
        <v>165</v>
      </c>
      <c r="B55" s="24">
        <v>209</v>
      </c>
      <c r="C55" s="25">
        <v>38.277512000000002</v>
      </c>
      <c r="D55" s="25">
        <v>19.138756000000001</v>
      </c>
      <c r="E55" s="25">
        <v>39.234450000000002</v>
      </c>
      <c r="F55" s="25">
        <v>37.799042999999998</v>
      </c>
      <c r="G55" s="25">
        <v>51.196171999999997</v>
      </c>
      <c r="H55" s="25">
        <v>18.660287</v>
      </c>
      <c r="I55" s="25">
        <v>30.143540999999999</v>
      </c>
      <c r="J55" s="25">
        <v>11.483254000000001</v>
      </c>
      <c r="K55" s="25">
        <v>8.1339710000000007</v>
      </c>
      <c r="L55" s="25">
        <v>0.47846899999999998</v>
      </c>
    </row>
    <row r="56" spans="1:12">
      <c r="A56" s="23" t="s">
        <v>166</v>
      </c>
      <c r="B56" s="24">
        <v>1043</v>
      </c>
      <c r="C56" s="25">
        <v>39.597315000000002</v>
      </c>
      <c r="D56" s="25">
        <v>15.915628</v>
      </c>
      <c r="E56" s="25">
        <v>30.872482999999999</v>
      </c>
      <c r="F56" s="25">
        <v>26.462128</v>
      </c>
      <c r="G56" s="25">
        <v>40.364333999999999</v>
      </c>
      <c r="H56" s="25">
        <v>10.930009999999999</v>
      </c>
      <c r="I56" s="25">
        <v>25.503356</v>
      </c>
      <c r="J56" s="25">
        <v>9.0124639999999996</v>
      </c>
      <c r="K56" s="25">
        <v>9.8753600000000006</v>
      </c>
      <c r="L56" s="25">
        <v>1.6299140000000001</v>
      </c>
    </row>
    <row r="57" spans="1:12">
      <c r="A57" s="23" t="s">
        <v>167</v>
      </c>
      <c r="B57" s="24">
        <v>963</v>
      </c>
      <c r="C57" s="25">
        <v>35.514018999999998</v>
      </c>
      <c r="D57" s="25">
        <v>12.149533</v>
      </c>
      <c r="E57" s="25">
        <v>24.818276000000001</v>
      </c>
      <c r="F57" s="25">
        <v>19.522326</v>
      </c>
      <c r="G57" s="25">
        <v>30.114225999999999</v>
      </c>
      <c r="H57" s="25">
        <v>11.526479999999999</v>
      </c>
      <c r="I57" s="25">
        <v>21.391484999999999</v>
      </c>
      <c r="J57" s="25">
        <v>9.7611629999999998</v>
      </c>
      <c r="K57" s="25">
        <v>22.429907</v>
      </c>
      <c r="L57" s="25">
        <v>1.038422</v>
      </c>
    </row>
    <row r="58" spans="1:12">
      <c r="A58" s="23" t="s">
        <v>168</v>
      </c>
      <c r="B58" s="24">
        <v>338</v>
      </c>
      <c r="C58" s="25">
        <v>30.177515</v>
      </c>
      <c r="D58" s="25">
        <v>11.242604</v>
      </c>
      <c r="E58" s="25">
        <v>13.017751000000001</v>
      </c>
      <c r="F58" s="25">
        <v>13.017751000000001</v>
      </c>
      <c r="G58" s="25">
        <v>21.597632999999998</v>
      </c>
      <c r="H58" s="25">
        <v>9.7633139999999994</v>
      </c>
      <c r="I58" s="25">
        <v>15.384615</v>
      </c>
      <c r="J58" s="25">
        <v>7.3964499999999997</v>
      </c>
      <c r="K58" s="25">
        <v>39.940828000000003</v>
      </c>
      <c r="L58" s="25">
        <v>1.47929</v>
      </c>
    </row>
    <row r="59" spans="1:12">
      <c r="A59" s="23" t="s">
        <v>169</v>
      </c>
      <c r="B59" s="24">
        <v>94</v>
      </c>
      <c r="C59" s="25">
        <v>24.468084999999999</v>
      </c>
      <c r="D59" s="25">
        <v>12.765957</v>
      </c>
      <c r="E59" s="25">
        <v>8.5106380000000001</v>
      </c>
      <c r="F59" s="25">
        <v>11.702128</v>
      </c>
      <c r="G59" s="25">
        <v>9.5744679999999995</v>
      </c>
      <c r="H59" s="25">
        <v>8.5106380000000001</v>
      </c>
      <c r="I59" s="25">
        <v>13.829787</v>
      </c>
      <c r="J59" s="25">
        <v>8.5106380000000001</v>
      </c>
      <c r="K59" s="25">
        <v>51.063830000000003</v>
      </c>
      <c r="L59" s="25">
        <v>1.0638300000000001</v>
      </c>
    </row>
    <row r="60" spans="1:12">
      <c r="A60" s="23" t="s">
        <v>128</v>
      </c>
      <c r="B60" s="24">
        <v>30</v>
      </c>
      <c r="C60" s="25">
        <v>3.3333330000000001</v>
      </c>
      <c r="D60" s="25">
        <v>0</v>
      </c>
      <c r="E60" s="25">
        <v>0</v>
      </c>
      <c r="F60" s="25">
        <v>3.3333330000000001</v>
      </c>
      <c r="G60" s="25">
        <v>0</v>
      </c>
      <c r="H60" s="25">
        <v>0</v>
      </c>
      <c r="I60" s="25">
        <v>0</v>
      </c>
      <c r="J60" s="25">
        <v>6.6666670000000003</v>
      </c>
      <c r="K60" s="25">
        <v>10</v>
      </c>
      <c r="L60" s="25">
        <v>80</v>
      </c>
    </row>
    <row r="61" spans="1:12">
      <c r="A61" s="8" t="s">
        <v>170</v>
      </c>
      <c r="B61" s="8"/>
      <c r="C61" s="8"/>
      <c r="D61" s="8"/>
      <c r="E61" s="8"/>
      <c r="F61" s="8"/>
      <c r="G61" s="8"/>
      <c r="H61" s="8"/>
      <c r="I61" s="8"/>
      <c r="J61" s="8"/>
      <c r="K61" s="8"/>
      <c r="L61" s="8"/>
    </row>
    <row r="62" spans="1:12">
      <c r="A62" s="23" t="s">
        <v>171</v>
      </c>
      <c r="B62" s="24">
        <v>386</v>
      </c>
      <c r="C62" s="25">
        <v>30.569948</v>
      </c>
      <c r="D62" s="25">
        <v>13.73057</v>
      </c>
      <c r="E62" s="25">
        <v>19.430052</v>
      </c>
      <c r="F62" s="25">
        <v>21.502590999999999</v>
      </c>
      <c r="G62" s="25">
        <v>30.829015999999999</v>
      </c>
      <c r="H62" s="25">
        <v>8.8082899999999995</v>
      </c>
      <c r="I62" s="25">
        <v>22.797927000000001</v>
      </c>
      <c r="J62" s="25">
        <v>9.8445599999999995</v>
      </c>
      <c r="K62" s="25">
        <v>23.834197</v>
      </c>
      <c r="L62" s="25">
        <v>1.295337</v>
      </c>
    </row>
    <row r="63" spans="1:12">
      <c r="A63" s="23" t="s">
        <v>172</v>
      </c>
      <c r="B63" s="24">
        <v>919</v>
      </c>
      <c r="C63" s="25">
        <v>36.235038000000003</v>
      </c>
      <c r="D63" s="25">
        <v>14.907508</v>
      </c>
      <c r="E63" s="25">
        <v>21.980412999999999</v>
      </c>
      <c r="F63" s="25">
        <v>23.068553000000001</v>
      </c>
      <c r="G63" s="25">
        <v>31.773667</v>
      </c>
      <c r="H63" s="25">
        <v>10.554951000000001</v>
      </c>
      <c r="I63" s="25">
        <v>21.001087999999999</v>
      </c>
      <c r="J63" s="25">
        <v>9.7932539999999992</v>
      </c>
      <c r="K63" s="25">
        <v>19.912949000000001</v>
      </c>
      <c r="L63" s="25">
        <v>1.088139</v>
      </c>
    </row>
    <row r="64" spans="1:12">
      <c r="A64" s="23" t="s">
        <v>173</v>
      </c>
      <c r="B64" s="24">
        <v>978</v>
      </c>
      <c r="C64" s="25">
        <v>37.934559999999998</v>
      </c>
      <c r="D64" s="25">
        <v>13.394683000000001</v>
      </c>
      <c r="E64" s="25">
        <v>29.856850999999999</v>
      </c>
      <c r="F64" s="25">
        <v>21.983640000000001</v>
      </c>
      <c r="G64" s="25">
        <v>36.912064999999998</v>
      </c>
      <c r="H64" s="25">
        <v>12.883436</v>
      </c>
      <c r="I64" s="25">
        <v>23.619631999999999</v>
      </c>
      <c r="J64" s="25">
        <v>8.4867080000000001</v>
      </c>
      <c r="K64" s="25">
        <v>17.893661000000002</v>
      </c>
      <c r="L64" s="25">
        <v>0.81799599999999995</v>
      </c>
    </row>
    <row r="65" spans="1:12">
      <c r="A65" s="23" t="s">
        <v>174</v>
      </c>
      <c r="B65" s="24">
        <v>347</v>
      </c>
      <c r="C65" s="25">
        <v>38.040346</v>
      </c>
      <c r="D65" s="25">
        <v>13.832853</v>
      </c>
      <c r="E65" s="25">
        <v>35.734870000000001</v>
      </c>
      <c r="F65" s="25">
        <v>24.495677000000001</v>
      </c>
      <c r="G65" s="25">
        <v>36.023054999999999</v>
      </c>
      <c r="H65" s="25">
        <v>13.544669000000001</v>
      </c>
      <c r="I65" s="25">
        <v>25.072046</v>
      </c>
      <c r="J65" s="25">
        <v>9.7982709999999997</v>
      </c>
      <c r="K65" s="25">
        <v>19.308357000000001</v>
      </c>
      <c r="L65" s="25">
        <v>1.7291069999999999</v>
      </c>
    </row>
    <row r="66" spans="1:12">
      <c r="A66" s="23" t="s">
        <v>128</v>
      </c>
      <c r="B66" s="24">
        <v>47</v>
      </c>
      <c r="C66" s="25">
        <v>14.893617000000001</v>
      </c>
      <c r="D66" s="25">
        <v>8.5106380000000001</v>
      </c>
      <c r="E66" s="25">
        <v>4.2553190000000001</v>
      </c>
      <c r="F66" s="25">
        <v>8.5106380000000001</v>
      </c>
      <c r="G66" s="25">
        <v>6.3829789999999997</v>
      </c>
      <c r="H66" s="25">
        <v>2.1276600000000001</v>
      </c>
      <c r="I66" s="25">
        <v>2.1276600000000001</v>
      </c>
      <c r="J66" s="25">
        <v>4.2553190000000001</v>
      </c>
      <c r="K66" s="25">
        <v>10.638298000000001</v>
      </c>
      <c r="L66" s="25">
        <v>61.702128000000002</v>
      </c>
    </row>
    <row r="67" spans="1:12">
      <c r="A67" s="8" t="s">
        <v>175</v>
      </c>
      <c r="B67" s="8"/>
      <c r="C67" s="8"/>
      <c r="D67" s="8"/>
      <c r="E67" s="8"/>
      <c r="F67" s="8"/>
      <c r="G67" s="8"/>
      <c r="H67" s="8"/>
      <c r="I67" s="8"/>
      <c r="J67" s="8"/>
      <c r="K67" s="8"/>
      <c r="L67" s="8"/>
    </row>
    <row r="68" spans="1:12">
      <c r="A68" s="23" t="s">
        <v>176</v>
      </c>
      <c r="B68" s="24">
        <v>425</v>
      </c>
      <c r="C68" s="25">
        <v>45.411765000000003</v>
      </c>
      <c r="D68" s="25">
        <v>18.352941000000001</v>
      </c>
      <c r="E68" s="25">
        <v>34.117646999999998</v>
      </c>
      <c r="F68" s="25">
        <v>30.823529000000001</v>
      </c>
      <c r="G68" s="25">
        <v>44.470587999999999</v>
      </c>
      <c r="H68" s="25">
        <v>12.941176</v>
      </c>
      <c r="I68" s="25">
        <v>24</v>
      </c>
      <c r="J68" s="25">
        <v>9.6470590000000005</v>
      </c>
      <c r="K68" s="25">
        <v>11.764706</v>
      </c>
      <c r="L68" s="25">
        <v>0.70588200000000001</v>
      </c>
    </row>
    <row r="69" spans="1:12">
      <c r="A69" s="23" t="s">
        <v>177</v>
      </c>
      <c r="B69" s="24">
        <v>811</v>
      </c>
      <c r="C69" s="25">
        <v>42.293464999999998</v>
      </c>
      <c r="D69" s="25">
        <v>17.016030000000001</v>
      </c>
      <c r="E69" s="25">
        <v>31.196054</v>
      </c>
      <c r="F69" s="25">
        <v>30.086313000000001</v>
      </c>
      <c r="G69" s="25">
        <v>39.827373999999999</v>
      </c>
      <c r="H69" s="25">
        <v>13.440197</v>
      </c>
      <c r="I69" s="25">
        <v>27.866831000000001</v>
      </c>
      <c r="J69" s="25">
        <v>8.2614059999999991</v>
      </c>
      <c r="K69" s="25">
        <v>12.577064999999999</v>
      </c>
      <c r="L69" s="25">
        <v>0.98643599999999998</v>
      </c>
    </row>
    <row r="70" spans="1:12">
      <c r="A70" s="23" t="s">
        <v>178</v>
      </c>
      <c r="B70" s="24">
        <v>207</v>
      </c>
      <c r="C70" s="25">
        <v>44.927536000000003</v>
      </c>
      <c r="D70" s="25">
        <v>22.705314000000001</v>
      </c>
      <c r="E70" s="25">
        <v>37.681159000000001</v>
      </c>
      <c r="F70" s="25">
        <v>34.782609000000001</v>
      </c>
      <c r="G70" s="25">
        <v>48.792271</v>
      </c>
      <c r="H70" s="25">
        <v>14.975845</v>
      </c>
      <c r="I70" s="25">
        <v>40.096617999999999</v>
      </c>
      <c r="J70" s="25">
        <v>8.6956520000000008</v>
      </c>
      <c r="K70" s="25">
        <v>7.7294689999999999</v>
      </c>
      <c r="L70" s="25">
        <v>0.96618400000000004</v>
      </c>
    </row>
    <row r="71" spans="1:12">
      <c r="A71" s="23" t="s">
        <v>179</v>
      </c>
      <c r="B71" s="24">
        <v>154</v>
      </c>
      <c r="C71" s="25">
        <v>38.961039</v>
      </c>
      <c r="D71" s="25">
        <v>19.480519000000001</v>
      </c>
      <c r="E71" s="25">
        <v>34.415584000000003</v>
      </c>
      <c r="F71" s="25">
        <v>41.558441999999999</v>
      </c>
      <c r="G71" s="25">
        <v>45.454545000000003</v>
      </c>
      <c r="H71" s="25">
        <v>21.428571000000002</v>
      </c>
      <c r="I71" s="25">
        <v>40.909090999999997</v>
      </c>
      <c r="J71" s="25">
        <v>18.831168999999999</v>
      </c>
      <c r="K71" s="25">
        <v>4.5454549999999996</v>
      </c>
      <c r="L71" s="25">
        <v>0.64935100000000001</v>
      </c>
    </row>
    <row r="72" spans="1:12">
      <c r="A72" s="23" t="s">
        <v>180</v>
      </c>
      <c r="B72" s="24">
        <v>318</v>
      </c>
      <c r="C72" s="25">
        <v>50</v>
      </c>
      <c r="D72" s="25">
        <v>19.811321</v>
      </c>
      <c r="E72" s="25">
        <v>38.050314</v>
      </c>
      <c r="F72" s="25">
        <v>34.905659999999997</v>
      </c>
      <c r="G72" s="25">
        <v>47.169811000000003</v>
      </c>
      <c r="H72" s="25">
        <v>19.811321</v>
      </c>
      <c r="I72" s="25">
        <v>42.452829999999999</v>
      </c>
      <c r="J72" s="25">
        <v>9.4339619999999993</v>
      </c>
      <c r="K72" s="25">
        <v>6.6037739999999996</v>
      </c>
      <c r="L72" s="25">
        <v>0.31446499999999999</v>
      </c>
    </row>
    <row r="73" spans="1:12">
      <c r="A73" s="23" t="s">
        <v>181</v>
      </c>
      <c r="B73" s="24">
        <v>203</v>
      </c>
      <c r="C73" s="25">
        <v>45.812807999999997</v>
      </c>
      <c r="D73" s="25">
        <v>25.123152999999999</v>
      </c>
      <c r="E73" s="25">
        <v>35.467979999999997</v>
      </c>
      <c r="F73" s="25">
        <v>40.394089000000001</v>
      </c>
      <c r="G73" s="25">
        <v>52.216749</v>
      </c>
      <c r="H73" s="25">
        <v>14.778325000000001</v>
      </c>
      <c r="I73" s="25">
        <v>43.349753999999997</v>
      </c>
      <c r="J73" s="25">
        <v>14.778325000000001</v>
      </c>
      <c r="K73" s="25">
        <v>7.3891629999999999</v>
      </c>
      <c r="L73" s="25">
        <v>0</v>
      </c>
    </row>
    <row r="74" spans="1:12">
      <c r="A74" s="23" t="s">
        <v>182</v>
      </c>
      <c r="B74" s="24">
        <v>79</v>
      </c>
      <c r="C74" s="25">
        <v>53.164557000000002</v>
      </c>
      <c r="D74" s="25">
        <v>36.708860999999999</v>
      </c>
      <c r="E74" s="25">
        <v>36.708860999999999</v>
      </c>
      <c r="F74" s="25">
        <v>39.240506000000003</v>
      </c>
      <c r="G74" s="25">
        <v>49.367089</v>
      </c>
      <c r="H74" s="25">
        <v>22.78481</v>
      </c>
      <c r="I74" s="25">
        <v>37.974684000000003</v>
      </c>
      <c r="J74" s="25">
        <v>7.5949369999999998</v>
      </c>
      <c r="K74" s="25">
        <v>8.8607589999999998</v>
      </c>
      <c r="L74" s="25">
        <v>1.2658229999999999</v>
      </c>
    </row>
    <row r="75" spans="1:12">
      <c r="A75" s="23" t="s">
        <v>183</v>
      </c>
      <c r="B75" s="24">
        <v>68</v>
      </c>
      <c r="C75" s="25">
        <v>52.941175999999999</v>
      </c>
      <c r="D75" s="25">
        <v>33.823529000000001</v>
      </c>
      <c r="E75" s="25">
        <v>72.058824000000001</v>
      </c>
      <c r="F75" s="25">
        <v>47.058824000000001</v>
      </c>
      <c r="G75" s="25">
        <v>57.352941000000001</v>
      </c>
      <c r="H75" s="25">
        <v>22.058824000000001</v>
      </c>
      <c r="I75" s="25">
        <v>38.235294000000003</v>
      </c>
      <c r="J75" s="25">
        <v>13.235294</v>
      </c>
      <c r="K75" s="25">
        <v>1.470588</v>
      </c>
      <c r="L75" s="25">
        <v>0</v>
      </c>
    </row>
    <row r="76" spans="1:12">
      <c r="A76" s="23" t="s">
        <v>184</v>
      </c>
      <c r="B76" s="24">
        <v>586</v>
      </c>
      <c r="C76" s="25">
        <v>42.491467999999998</v>
      </c>
      <c r="D76" s="25">
        <v>20.136519</v>
      </c>
      <c r="E76" s="25">
        <v>34.300341000000003</v>
      </c>
      <c r="F76" s="25">
        <v>28.839590000000001</v>
      </c>
      <c r="G76" s="25">
        <v>42.832765000000002</v>
      </c>
      <c r="H76" s="25">
        <v>13.822526</v>
      </c>
      <c r="I76" s="25">
        <v>35.665528999999999</v>
      </c>
      <c r="J76" s="25">
        <v>11.262798999999999</v>
      </c>
      <c r="K76" s="25">
        <v>7.3378839999999999</v>
      </c>
      <c r="L76" s="25">
        <v>0.34129700000000002</v>
      </c>
    </row>
    <row r="77" spans="1:12">
      <c r="A77" s="23" t="s">
        <v>185</v>
      </c>
      <c r="B77" s="24">
        <v>276</v>
      </c>
      <c r="C77" s="25">
        <v>48.188406000000001</v>
      </c>
      <c r="D77" s="25">
        <v>21.014493000000002</v>
      </c>
      <c r="E77" s="25">
        <v>39.492753999999998</v>
      </c>
      <c r="F77" s="25">
        <v>31.521739</v>
      </c>
      <c r="G77" s="25">
        <v>41.304347999999997</v>
      </c>
      <c r="H77" s="25">
        <v>17.391304000000002</v>
      </c>
      <c r="I77" s="25">
        <v>38.768115999999999</v>
      </c>
      <c r="J77" s="25">
        <v>13.043478</v>
      </c>
      <c r="K77" s="25">
        <v>6.5217390000000002</v>
      </c>
      <c r="L77" s="25">
        <v>0.724638</v>
      </c>
    </row>
    <row r="78" spans="1:12">
      <c r="A78" s="23" t="s">
        <v>152</v>
      </c>
      <c r="B78" s="24">
        <v>197</v>
      </c>
      <c r="C78" s="25">
        <v>30.964466999999999</v>
      </c>
      <c r="D78" s="25">
        <v>14.720812</v>
      </c>
      <c r="E78" s="25">
        <v>22.335025000000002</v>
      </c>
      <c r="F78" s="25">
        <v>20.304569000000001</v>
      </c>
      <c r="G78" s="25">
        <v>31.472080999999999</v>
      </c>
      <c r="H78" s="25">
        <v>11.167513</v>
      </c>
      <c r="I78" s="25">
        <v>19.796953999999999</v>
      </c>
      <c r="J78" s="25">
        <v>28.426396</v>
      </c>
      <c r="K78" s="25">
        <v>14.213198</v>
      </c>
      <c r="L78" s="25">
        <v>0</v>
      </c>
    </row>
    <row r="79" spans="1:12">
      <c r="A79" s="23" t="s">
        <v>186</v>
      </c>
      <c r="B79" s="24">
        <v>944</v>
      </c>
      <c r="C79" s="25">
        <v>29.661017000000001</v>
      </c>
      <c r="D79" s="25">
        <v>10.063559</v>
      </c>
      <c r="E79" s="25">
        <v>17.796610000000001</v>
      </c>
      <c r="F79" s="25">
        <v>17.161017000000001</v>
      </c>
      <c r="G79" s="25">
        <v>26.377119</v>
      </c>
      <c r="H79" s="25">
        <v>9.9576270000000005</v>
      </c>
      <c r="I79" s="25">
        <v>16.101694999999999</v>
      </c>
      <c r="J79" s="25">
        <v>7.3093219999999999</v>
      </c>
      <c r="K79" s="25">
        <v>31.567796999999999</v>
      </c>
      <c r="L79" s="25">
        <v>3.0720339999999999</v>
      </c>
    </row>
    <row r="80" spans="1:12">
      <c r="A80" s="23" t="s">
        <v>128</v>
      </c>
      <c r="B80" s="24">
        <v>41</v>
      </c>
      <c r="C80" s="25">
        <v>17.073170999999999</v>
      </c>
      <c r="D80" s="25">
        <v>12.195122</v>
      </c>
      <c r="E80" s="25">
        <v>14.634145999999999</v>
      </c>
      <c r="F80" s="25">
        <v>12.195122</v>
      </c>
      <c r="G80" s="25">
        <v>17.073170999999999</v>
      </c>
      <c r="H80" s="25">
        <v>9.7560979999999997</v>
      </c>
      <c r="I80" s="25">
        <v>4.8780489999999999</v>
      </c>
      <c r="J80" s="25">
        <v>0</v>
      </c>
      <c r="K80" s="25">
        <v>17.073170999999999</v>
      </c>
      <c r="L80" s="25">
        <v>39.024389999999997</v>
      </c>
    </row>
    <row r="81" spans="1:12">
      <c r="A81" s="8" t="s">
        <v>187</v>
      </c>
      <c r="B81" s="8"/>
      <c r="C81" s="8"/>
      <c r="D81" s="8"/>
      <c r="E81" s="8"/>
      <c r="F81" s="8"/>
      <c r="G81" s="8"/>
      <c r="H81" s="8"/>
      <c r="I81" s="8"/>
      <c r="J81" s="8"/>
      <c r="K81" s="8"/>
      <c r="L81" s="8"/>
    </row>
    <row r="82" spans="1:12">
      <c r="A82" s="23" t="s">
        <v>188</v>
      </c>
      <c r="B82" s="24">
        <v>2041</v>
      </c>
      <c r="C82" s="25">
        <v>38.559530000000002</v>
      </c>
      <c r="D82" s="25">
        <v>14.894659000000001</v>
      </c>
      <c r="E82" s="25">
        <v>28.025478</v>
      </c>
      <c r="F82" s="25">
        <v>24.007839000000001</v>
      </c>
      <c r="G82" s="25">
        <v>35.227829</v>
      </c>
      <c r="H82" s="25">
        <v>12.395884000000001</v>
      </c>
      <c r="I82" s="25">
        <v>25.673689</v>
      </c>
      <c r="J82" s="25">
        <v>8.9661930000000005</v>
      </c>
      <c r="K82" s="25">
        <v>16.413523000000001</v>
      </c>
      <c r="L82" s="25">
        <v>2.1068099999999998</v>
      </c>
    </row>
    <row r="83" spans="1:12">
      <c r="A83" s="23" t="s">
        <v>189</v>
      </c>
      <c r="B83" s="24">
        <v>221</v>
      </c>
      <c r="C83" s="25">
        <v>39.366515999999997</v>
      </c>
      <c r="D83" s="25">
        <v>14.932126999999999</v>
      </c>
      <c r="E83" s="25">
        <v>27.60181</v>
      </c>
      <c r="F83" s="25">
        <v>24.434388999999999</v>
      </c>
      <c r="G83" s="25">
        <v>37.556561000000002</v>
      </c>
      <c r="H83" s="25">
        <v>10.859729</v>
      </c>
      <c r="I83" s="25">
        <v>15.384615</v>
      </c>
      <c r="J83" s="25">
        <v>8.1447959999999995</v>
      </c>
      <c r="K83" s="25">
        <v>20.361991</v>
      </c>
      <c r="L83" s="25">
        <v>0.90497700000000003</v>
      </c>
    </row>
    <row r="84" spans="1:12">
      <c r="A84" s="23" t="s">
        <v>190</v>
      </c>
      <c r="B84" s="24">
        <v>64</v>
      </c>
      <c r="C84" s="25">
        <v>18.75</v>
      </c>
      <c r="D84" s="25">
        <v>9.375</v>
      </c>
      <c r="E84" s="25">
        <v>21.875</v>
      </c>
      <c r="F84" s="25">
        <v>6.25</v>
      </c>
      <c r="G84" s="25">
        <v>25</v>
      </c>
      <c r="H84" s="25">
        <v>7.8125</v>
      </c>
      <c r="I84" s="25">
        <v>7.8125</v>
      </c>
      <c r="J84" s="25">
        <v>14.0625</v>
      </c>
      <c r="K84" s="25">
        <v>34.375</v>
      </c>
      <c r="L84" s="25">
        <v>3.125</v>
      </c>
    </row>
    <row r="85" spans="1:12">
      <c r="A85" s="23" t="s">
        <v>191</v>
      </c>
      <c r="B85" s="24">
        <v>158</v>
      </c>
      <c r="C85" s="25">
        <v>19.620253000000002</v>
      </c>
      <c r="D85" s="25">
        <v>9.4936710000000009</v>
      </c>
      <c r="E85" s="25">
        <v>14.556962</v>
      </c>
      <c r="F85" s="25">
        <v>14.556962</v>
      </c>
      <c r="G85" s="25">
        <v>22.78481</v>
      </c>
      <c r="H85" s="25">
        <v>6.9620249999999997</v>
      </c>
      <c r="I85" s="25">
        <v>7.5949369999999998</v>
      </c>
      <c r="J85" s="25">
        <v>9.4936710000000009</v>
      </c>
      <c r="K85" s="25">
        <v>38.607595000000003</v>
      </c>
      <c r="L85" s="25">
        <v>2.5316459999999998</v>
      </c>
    </row>
    <row r="86" spans="1:12">
      <c r="A86" s="23" t="s">
        <v>192</v>
      </c>
      <c r="B86" s="24">
        <v>120</v>
      </c>
      <c r="C86" s="25">
        <v>25</v>
      </c>
      <c r="D86" s="25">
        <v>10</v>
      </c>
      <c r="E86" s="25">
        <v>12.5</v>
      </c>
      <c r="F86" s="25">
        <v>17.5</v>
      </c>
      <c r="G86" s="25">
        <v>25.833333</v>
      </c>
      <c r="H86" s="25">
        <v>6.6666670000000003</v>
      </c>
      <c r="I86" s="25">
        <v>11.666667</v>
      </c>
      <c r="J86" s="25">
        <v>12.5</v>
      </c>
      <c r="K86" s="25">
        <v>25</v>
      </c>
      <c r="L86" s="25">
        <v>2.5</v>
      </c>
    </row>
    <row r="87" spans="1:12">
      <c r="A87" s="23" t="s">
        <v>193</v>
      </c>
      <c r="B87" s="24">
        <v>10</v>
      </c>
      <c r="C87" s="25">
        <v>0</v>
      </c>
      <c r="D87" s="25">
        <v>0</v>
      </c>
      <c r="E87" s="25">
        <v>0</v>
      </c>
      <c r="F87" s="25">
        <v>0</v>
      </c>
      <c r="G87" s="25">
        <v>20</v>
      </c>
      <c r="H87" s="25">
        <v>10</v>
      </c>
      <c r="I87" s="25">
        <v>0</v>
      </c>
      <c r="J87" s="25">
        <v>10</v>
      </c>
      <c r="K87" s="25">
        <v>60</v>
      </c>
      <c r="L87" s="25">
        <v>0</v>
      </c>
    </row>
    <row r="88" spans="1:12">
      <c r="A88" s="23" t="s">
        <v>152</v>
      </c>
      <c r="B88" s="24">
        <v>39</v>
      </c>
      <c r="C88" s="25">
        <v>25.641026</v>
      </c>
      <c r="D88" s="25">
        <v>2.5641029999999998</v>
      </c>
      <c r="E88" s="25">
        <v>12.820513</v>
      </c>
      <c r="F88" s="25">
        <v>10.256410000000001</v>
      </c>
      <c r="G88" s="25">
        <v>25.641026</v>
      </c>
      <c r="H88" s="25">
        <v>5.1282050000000003</v>
      </c>
      <c r="I88" s="25">
        <v>20.512820999999999</v>
      </c>
      <c r="J88" s="25">
        <v>15.384615</v>
      </c>
      <c r="K88" s="25">
        <v>41.025641</v>
      </c>
      <c r="L88" s="25">
        <v>0</v>
      </c>
    </row>
    <row r="89" spans="1:12">
      <c r="A89" s="23" t="s">
        <v>128</v>
      </c>
      <c r="B89" s="24">
        <v>24</v>
      </c>
      <c r="C89" s="25">
        <v>16.666667</v>
      </c>
      <c r="D89" s="25">
        <v>8.3333329999999997</v>
      </c>
      <c r="E89" s="25">
        <v>20.833333</v>
      </c>
      <c r="F89" s="25">
        <v>12.5</v>
      </c>
      <c r="G89" s="25">
        <v>12.5</v>
      </c>
      <c r="H89" s="25">
        <v>4.1666670000000003</v>
      </c>
      <c r="I89" s="25">
        <v>12.5</v>
      </c>
      <c r="J89" s="25">
        <v>0</v>
      </c>
      <c r="K89" s="25">
        <v>29.166667</v>
      </c>
      <c r="L89" s="25">
        <v>16.666667</v>
      </c>
    </row>
    <row r="90" spans="1:12">
      <c r="A90" s="8" t="s">
        <v>194</v>
      </c>
      <c r="B90" s="8"/>
      <c r="C90" s="8"/>
      <c r="D90" s="8"/>
      <c r="E90" s="8"/>
      <c r="F90" s="8"/>
      <c r="G90" s="8"/>
      <c r="H90" s="8"/>
      <c r="I90" s="8"/>
      <c r="J90" s="8"/>
      <c r="K90" s="8"/>
      <c r="L90" s="8"/>
    </row>
    <row r="91" spans="1:12">
      <c r="A91" s="23" t="s">
        <v>195</v>
      </c>
      <c r="B91" s="24">
        <v>1341</v>
      </c>
      <c r="C91" s="25">
        <v>40.566741</v>
      </c>
      <c r="D91" s="25">
        <v>17.076808</v>
      </c>
      <c r="E91" s="25">
        <v>28.113347999999998</v>
      </c>
      <c r="F91" s="25">
        <v>26.472781999999999</v>
      </c>
      <c r="G91" s="25">
        <v>37.211036999999997</v>
      </c>
      <c r="H91" s="25">
        <v>11.856823</v>
      </c>
      <c r="I91" s="25">
        <v>24.086503</v>
      </c>
      <c r="J91" s="25">
        <v>9.2468310000000002</v>
      </c>
      <c r="K91" s="25">
        <v>17.225950999999998</v>
      </c>
      <c r="L91" s="25">
        <v>1.8642799999999999</v>
      </c>
    </row>
    <row r="92" spans="1:12">
      <c r="A92" s="23" t="s">
        <v>196</v>
      </c>
      <c r="B92" s="24">
        <v>523</v>
      </c>
      <c r="C92" s="25">
        <v>41.682600000000001</v>
      </c>
      <c r="D92" s="25">
        <v>17.017208</v>
      </c>
      <c r="E92" s="25">
        <v>27.724665000000002</v>
      </c>
      <c r="F92" s="25">
        <v>27.915870000000002</v>
      </c>
      <c r="G92" s="25">
        <v>37.858508999999998</v>
      </c>
      <c r="H92" s="25">
        <v>13.001912000000001</v>
      </c>
      <c r="I92" s="25">
        <v>24.856597000000001</v>
      </c>
      <c r="J92" s="25">
        <v>9.3690250000000006</v>
      </c>
      <c r="K92" s="25">
        <v>17.590821999999999</v>
      </c>
      <c r="L92" s="25">
        <v>1.9120459999999999</v>
      </c>
    </row>
    <row r="93" spans="1:12">
      <c r="A93" s="23" t="s">
        <v>197</v>
      </c>
      <c r="B93" s="24">
        <v>116</v>
      </c>
      <c r="C93" s="25">
        <v>41.379309999999997</v>
      </c>
      <c r="D93" s="25">
        <v>15.517241</v>
      </c>
      <c r="E93" s="25">
        <v>25</v>
      </c>
      <c r="F93" s="25">
        <v>25.862069000000002</v>
      </c>
      <c r="G93" s="25">
        <v>37.068966000000003</v>
      </c>
      <c r="H93" s="25">
        <v>12.931034</v>
      </c>
      <c r="I93" s="25">
        <v>22.413792999999998</v>
      </c>
      <c r="J93" s="25">
        <v>10.344828</v>
      </c>
      <c r="K93" s="25">
        <v>13.793103</v>
      </c>
      <c r="L93" s="25">
        <v>0.86206899999999997</v>
      </c>
    </row>
    <row r="94" spans="1:12">
      <c r="A94" s="23" t="s">
        <v>198</v>
      </c>
      <c r="B94" s="24">
        <v>25</v>
      </c>
      <c r="C94" s="25">
        <v>32</v>
      </c>
      <c r="D94" s="25">
        <v>0</v>
      </c>
      <c r="E94" s="25">
        <v>4</v>
      </c>
      <c r="F94" s="25">
        <v>4</v>
      </c>
      <c r="G94" s="25">
        <v>28</v>
      </c>
      <c r="H94" s="25">
        <v>8</v>
      </c>
      <c r="I94" s="25">
        <v>16</v>
      </c>
      <c r="J94" s="25">
        <v>12</v>
      </c>
      <c r="K94" s="25">
        <v>44</v>
      </c>
      <c r="L94" s="25">
        <v>0</v>
      </c>
    </row>
    <row r="95" spans="1:12">
      <c r="A95" s="23" t="s">
        <v>199</v>
      </c>
      <c r="B95" s="24">
        <v>68</v>
      </c>
      <c r="C95" s="25">
        <v>41.176470999999999</v>
      </c>
      <c r="D95" s="25">
        <v>17.647058999999999</v>
      </c>
      <c r="E95" s="25">
        <v>30.882352999999998</v>
      </c>
      <c r="F95" s="25">
        <v>33.823529000000001</v>
      </c>
      <c r="G95" s="25">
        <v>38.235294000000003</v>
      </c>
      <c r="H95" s="25">
        <v>19.117647000000002</v>
      </c>
      <c r="I95" s="25">
        <v>29.411764999999999</v>
      </c>
      <c r="J95" s="25">
        <v>7.3529410000000004</v>
      </c>
      <c r="K95" s="25">
        <v>13.235294</v>
      </c>
      <c r="L95" s="25">
        <v>1.470588</v>
      </c>
    </row>
    <row r="96" spans="1:12">
      <c r="A96" s="23" t="s">
        <v>200</v>
      </c>
      <c r="B96" s="24">
        <v>1248</v>
      </c>
      <c r="C96" s="25">
        <v>40.064103000000003</v>
      </c>
      <c r="D96" s="25">
        <v>17.387820999999999</v>
      </c>
      <c r="E96" s="25">
        <v>32.932692000000003</v>
      </c>
      <c r="F96" s="25">
        <v>25.560897000000001</v>
      </c>
      <c r="G96" s="25">
        <v>35.977564000000001</v>
      </c>
      <c r="H96" s="25">
        <v>13.461537999999999</v>
      </c>
      <c r="I96" s="25">
        <v>31.089744</v>
      </c>
      <c r="J96" s="25">
        <v>10.096154</v>
      </c>
      <c r="K96" s="25">
        <v>11.698718</v>
      </c>
      <c r="L96" s="25">
        <v>1.362179</v>
      </c>
    </row>
    <row r="97" spans="1:12">
      <c r="A97" s="23" t="s">
        <v>201</v>
      </c>
      <c r="B97" s="24">
        <v>725</v>
      </c>
      <c r="C97" s="25">
        <v>43.172414000000003</v>
      </c>
      <c r="D97" s="25">
        <v>15.448276</v>
      </c>
      <c r="E97" s="25">
        <v>29.103448</v>
      </c>
      <c r="F97" s="25">
        <v>25.793102999999999</v>
      </c>
      <c r="G97" s="25">
        <v>40.137931000000002</v>
      </c>
      <c r="H97" s="25">
        <v>13.37931</v>
      </c>
      <c r="I97" s="25">
        <v>20.551724</v>
      </c>
      <c r="J97" s="25">
        <v>7.4482759999999999</v>
      </c>
      <c r="K97" s="25">
        <v>17.931034</v>
      </c>
      <c r="L97" s="25">
        <v>0.82758600000000004</v>
      </c>
    </row>
    <row r="98" spans="1:12">
      <c r="A98" s="23" t="s">
        <v>202</v>
      </c>
      <c r="B98" s="24">
        <v>550</v>
      </c>
      <c r="C98" s="25">
        <v>36.909090999999997</v>
      </c>
      <c r="D98" s="25">
        <v>12.727273</v>
      </c>
      <c r="E98" s="25">
        <v>25.090909</v>
      </c>
      <c r="F98" s="25">
        <v>26.727273</v>
      </c>
      <c r="G98" s="25">
        <v>40.181818</v>
      </c>
      <c r="H98" s="25">
        <v>11.818182</v>
      </c>
      <c r="I98" s="25">
        <v>18.181818</v>
      </c>
      <c r="J98" s="25">
        <v>9.0909089999999999</v>
      </c>
      <c r="K98" s="25">
        <v>20.545455</v>
      </c>
      <c r="L98" s="25">
        <v>1.6363639999999999</v>
      </c>
    </row>
    <row r="99" spans="1:12">
      <c r="A99" s="23" t="s">
        <v>203</v>
      </c>
      <c r="B99" s="24">
        <v>563</v>
      </c>
      <c r="C99" s="25">
        <v>41.030194999999999</v>
      </c>
      <c r="D99" s="25">
        <v>16.34103</v>
      </c>
      <c r="E99" s="25">
        <v>28.596803000000001</v>
      </c>
      <c r="F99" s="25">
        <v>29.662521999999999</v>
      </c>
      <c r="G99" s="25">
        <v>40.497335999999997</v>
      </c>
      <c r="H99" s="25">
        <v>13.499112</v>
      </c>
      <c r="I99" s="25">
        <v>19.005329</v>
      </c>
      <c r="J99" s="25">
        <v>8.3481349999999992</v>
      </c>
      <c r="K99" s="25">
        <v>18.294848999999999</v>
      </c>
      <c r="L99" s="25">
        <v>0.71048</v>
      </c>
    </row>
    <row r="100" spans="1:12">
      <c r="A100" s="23" t="s">
        <v>204</v>
      </c>
      <c r="B100" s="24">
        <v>319</v>
      </c>
      <c r="C100" s="25">
        <v>37.931033999999997</v>
      </c>
      <c r="D100" s="25">
        <v>13.793103</v>
      </c>
      <c r="E100" s="25">
        <v>13.793103</v>
      </c>
      <c r="F100" s="25">
        <v>25.705328999999999</v>
      </c>
      <c r="G100" s="25">
        <v>40.752350999999997</v>
      </c>
      <c r="H100" s="25">
        <v>13.166143999999999</v>
      </c>
      <c r="I100" s="25">
        <v>14.420063000000001</v>
      </c>
      <c r="J100" s="25">
        <v>8.4639500000000005</v>
      </c>
      <c r="K100" s="25">
        <v>23.824451</v>
      </c>
      <c r="L100" s="25">
        <v>1.5673980000000001</v>
      </c>
    </row>
    <row r="101" spans="1:12">
      <c r="A101" s="23" t="s">
        <v>205</v>
      </c>
      <c r="B101" s="24">
        <v>6</v>
      </c>
      <c r="C101" s="25">
        <v>50</v>
      </c>
      <c r="D101" s="25">
        <v>33.333333000000003</v>
      </c>
      <c r="E101" s="25">
        <v>50</v>
      </c>
      <c r="F101" s="25">
        <v>50</v>
      </c>
      <c r="G101" s="25">
        <v>16.666667</v>
      </c>
      <c r="H101" s="25">
        <v>16.666667</v>
      </c>
      <c r="I101" s="25">
        <v>33.333333000000003</v>
      </c>
      <c r="J101" s="25">
        <v>16.666667</v>
      </c>
      <c r="K101" s="25">
        <v>0</v>
      </c>
      <c r="L101" s="25">
        <v>0</v>
      </c>
    </row>
    <row r="102" spans="1:12">
      <c r="A102" s="23" t="s">
        <v>206</v>
      </c>
      <c r="B102" s="24">
        <v>42</v>
      </c>
      <c r="C102" s="25">
        <v>9.5238099999999992</v>
      </c>
      <c r="D102" s="25">
        <v>9.5238099999999992</v>
      </c>
      <c r="E102" s="25">
        <v>2.3809520000000002</v>
      </c>
      <c r="F102" s="25">
        <v>4.7619049999999996</v>
      </c>
      <c r="G102" s="25">
        <v>26.190476</v>
      </c>
      <c r="H102" s="25">
        <v>11.904762</v>
      </c>
      <c r="I102" s="25">
        <v>2.3809520000000002</v>
      </c>
      <c r="J102" s="25">
        <v>4.7619049999999996</v>
      </c>
      <c r="K102" s="25">
        <v>47.619047999999999</v>
      </c>
      <c r="L102" s="25">
        <v>4.7619049999999996</v>
      </c>
    </row>
    <row r="103" spans="1:12">
      <c r="A103" s="23" t="s">
        <v>152</v>
      </c>
      <c r="B103" s="24">
        <v>39</v>
      </c>
      <c r="C103" s="25">
        <v>30.769231000000001</v>
      </c>
      <c r="D103" s="25">
        <v>15.384615</v>
      </c>
      <c r="E103" s="25">
        <v>7.6923079999999997</v>
      </c>
      <c r="F103" s="25">
        <v>15.384615</v>
      </c>
      <c r="G103" s="25">
        <v>17.948718</v>
      </c>
      <c r="H103" s="25">
        <v>7.6923079999999997</v>
      </c>
      <c r="I103" s="25">
        <v>10.256410000000001</v>
      </c>
      <c r="J103" s="25">
        <v>10.256410000000001</v>
      </c>
      <c r="K103" s="25">
        <v>43.589744000000003</v>
      </c>
      <c r="L103" s="25">
        <v>0</v>
      </c>
    </row>
    <row r="104" spans="1:12">
      <c r="A104" s="23" t="s">
        <v>128</v>
      </c>
      <c r="B104" s="24">
        <v>193</v>
      </c>
      <c r="C104" s="25">
        <v>24.870466</v>
      </c>
      <c r="D104" s="25">
        <v>8.2901550000000004</v>
      </c>
      <c r="E104" s="25">
        <v>25.388601000000001</v>
      </c>
      <c r="F104" s="25">
        <v>18.652850000000001</v>
      </c>
      <c r="G104" s="25">
        <v>29.533678999999999</v>
      </c>
      <c r="H104" s="25">
        <v>9.3264250000000004</v>
      </c>
      <c r="I104" s="25">
        <v>21.243523</v>
      </c>
      <c r="J104" s="25">
        <v>12.953367999999999</v>
      </c>
      <c r="K104" s="25">
        <v>20.207253999999999</v>
      </c>
      <c r="L104" s="25">
        <v>8.2901550000000004</v>
      </c>
    </row>
    <row r="105" spans="1:12">
      <c r="A105" s="8" t="s">
        <v>207</v>
      </c>
      <c r="B105" s="8"/>
      <c r="C105" s="8"/>
      <c r="D105" s="8"/>
      <c r="E105" s="8"/>
      <c r="F105" s="8"/>
      <c r="G105" s="8"/>
      <c r="H105" s="8"/>
      <c r="I105" s="8"/>
      <c r="J105" s="8"/>
      <c r="K105" s="8"/>
      <c r="L105" s="8"/>
    </row>
    <row r="106" spans="1:12">
      <c r="A106" s="23" t="s">
        <v>208</v>
      </c>
      <c r="B106" s="24">
        <v>1480</v>
      </c>
      <c r="C106" s="25">
        <v>38.175676000000003</v>
      </c>
      <c r="D106" s="25">
        <v>15.945945999999999</v>
      </c>
      <c r="E106" s="25">
        <v>26.351351000000001</v>
      </c>
      <c r="F106" s="25">
        <v>26.081081000000001</v>
      </c>
      <c r="G106" s="25">
        <v>36.621622000000002</v>
      </c>
      <c r="H106" s="25">
        <v>11.216215999999999</v>
      </c>
      <c r="I106" s="25">
        <v>23.918918999999999</v>
      </c>
      <c r="J106" s="25">
        <v>8.2432429999999997</v>
      </c>
      <c r="K106" s="25">
        <v>18.648648999999999</v>
      </c>
      <c r="L106" s="25">
        <v>1.418919</v>
      </c>
    </row>
    <row r="107" spans="1:12">
      <c r="A107" s="23" t="s">
        <v>209</v>
      </c>
      <c r="B107" s="24">
        <v>1280</v>
      </c>
      <c r="C107" s="25">
        <v>39.609375</v>
      </c>
      <c r="D107" s="25">
        <v>16.5625</v>
      </c>
      <c r="E107" s="25">
        <v>26.953125</v>
      </c>
      <c r="F107" s="25">
        <v>27.734375</v>
      </c>
      <c r="G107" s="25">
        <v>38.984375</v>
      </c>
      <c r="H107" s="25">
        <v>12.03125</v>
      </c>
      <c r="I107" s="25">
        <v>24.6875</v>
      </c>
      <c r="J107" s="25">
        <v>8.90625</v>
      </c>
      <c r="K107" s="25">
        <v>16.5625</v>
      </c>
      <c r="L107" s="25">
        <v>1.171875</v>
      </c>
    </row>
    <row r="108" spans="1:12">
      <c r="A108" s="23" t="s">
        <v>210</v>
      </c>
      <c r="B108" s="24">
        <v>1167</v>
      </c>
      <c r="C108" s="25">
        <v>38.046272000000002</v>
      </c>
      <c r="D108" s="25">
        <v>15.681234</v>
      </c>
      <c r="E108" s="25">
        <v>28.534704000000001</v>
      </c>
      <c r="F108" s="25">
        <v>25.364182</v>
      </c>
      <c r="G108" s="25">
        <v>37.360754</v>
      </c>
      <c r="H108" s="25">
        <v>13.367609</v>
      </c>
      <c r="I108" s="25">
        <v>24.678663</v>
      </c>
      <c r="J108" s="25">
        <v>9.5115680000000005</v>
      </c>
      <c r="K108" s="25">
        <v>16.966581000000001</v>
      </c>
      <c r="L108" s="25">
        <v>1.3710370000000001</v>
      </c>
    </row>
    <row r="109" spans="1:12">
      <c r="A109" s="23" t="s">
        <v>211</v>
      </c>
      <c r="B109" s="24">
        <v>715</v>
      </c>
      <c r="C109" s="25">
        <v>41.678322000000001</v>
      </c>
      <c r="D109" s="25">
        <v>17.482517000000001</v>
      </c>
      <c r="E109" s="25">
        <v>27.972028000000002</v>
      </c>
      <c r="F109" s="25">
        <v>29.510490000000001</v>
      </c>
      <c r="G109" s="25">
        <v>42.237761999999996</v>
      </c>
      <c r="H109" s="25">
        <v>13.986014000000001</v>
      </c>
      <c r="I109" s="25">
        <v>26.013985999999999</v>
      </c>
      <c r="J109" s="25">
        <v>9.5104900000000008</v>
      </c>
      <c r="K109" s="25">
        <v>15.104895000000001</v>
      </c>
      <c r="L109" s="25">
        <v>1.398601</v>
      </c>
    </row>
    <row r="110" spans="1:12">
      <c r="A110" s="23" t="s">
        <v>212</v>
      </c>
      <c r="B110" s="24">
        <v>387</v>
      </c>
      <c r="C110" s="25">
        <v>39.018087999999999</v>
      </c>
      <c r="D110" s="25">
        <v>17.312660999999999</v>
      </c>
      <c r="E110" s="25">
        <v>33.333333000000003</v>
      </c>
      <c r="F110" s="25">
        <v>31.007752</v>
      </c>
      <c r="G110" s="25">
        <v>37.467700000000001</v>
      </c>
      <c r="H110" s="25">
        <v>18.604651</v>
      </c>
      <c r="I110" s="25">
        <v>28.423773000000001</v>
      </c>
      <c r="J110" s="25">
        <v>12.403100999999999</v>
      </c>
      <c r="K110" s="25">
        <v>14.211886</v>
      </c>
      <c r="L110" s="25">
        <v>1.29199</v>
      </c>
    </row>
    <row r="111" spans="1:12">
      <c r="A111" s="23" t="s">
        <v>213</v>
      </c>
      <c r="B111" s="24">
        <v>404</v>
      </c>
      <c r="C111" s="25">
        <v>32.673267000000003</v>
      </c>
      <c r="D111" s="25">
        <v>15.594059</v>
      </c>
      <c r="E111" s="25">
        <v>22.524751999999999</v>
      </c>
      <c r="F111" s="25">
        <v>28.712871</v>
      </c>
      <c r="G111" s="25">
        <v>35.643563999999998</v>
      </c>
      <c r="H111" s="25">
        <v>13.613861</v>
      </c>
      <c r="I111" s="25">
        <v>18.564356</v>
      </c>
      <c r="J111" s="25">
        <v>11.138614</v>
      </c>
      <c r="K111" s="25">
        <v>23.514851</v>
      </c>
      <c r="L111" s="25">
        <v>1.7326729999999999</v>
      </c>
    </row>
    <row r="112" spans="1:12">
      <c r="A112" s="23" t="s">
        <v>214</v>
      </c>
      <c r="B112" s="24">
        <v>595</v>
      </c>
      <c r="C112" s="25">
        <v>41.512605000000001</v>
      </c>
      <c r="D112" s="25">
        <v>17.815125999999999</v>
      </c>
      <c r="E112" s="25">
        <v>30.420168</v>
      </c>
      <c r="F112" s="25">
        <v>34.453781999999997</v>
      </c>
      <c r="G112" s="25">
        <v>47.226891000000002</v>
      </c>
      <c r="H112" s="25">
        <v>15.966386999999999</v>
      </c>
      <c r="I112" s="25">
        <v>28.571428999999998</v>
      </c>
      <c r="J112" s="25">
        <v>9.5798319999999997</v>
      </c>
      <c r="K112" s="25">
        <v>12.605041999999999</v>
      </c>
      <c r="L112" s="25">
        <v>0.50420200000000004</v>
      </c>
    </row>
    <row r="113" spans="1:12">
      <c r="A113" s="23" t="s">
        <v>215</v>
      </c>
      <c r="B113" s="24">
        <v>215</v>
      </c>
      <c r="C113" s="25">
        <v>41.395349000000003</v>
      </c>
      <c r="D113" s="25">
        <v>25.581395000000001</v>
      </c>
      <c r="E113" s="25">
        <v>25.581395000000001</v>
      </c>
      <c r="F113" s="25">
        <v>40</v>
      </c>
      <c r="G113" s="25">
        <v>48.837209000000001</v>
      </c>
      <c r="H113" s="25">
        <v>15.348837</v>
      </c>
      <c r="I113" s="25">
        <v>26.046512</v>
      </c>
      <c r="J113" s="25">
        <v>10.697673999999999</v>
      </c>
      <c r="K113" s="25">
        <v>13.488372</v>
      </c>
      <c r="L113" s="25">
        <v>0.46511599999999997</v>
      </c>
    </row>
    <row r="114" spans="1:12">
      <c r="A114" s="23" t="s">
        <v>216</v>
      </c>
      <c r="B114" s="24">
        <v>248</v>
      </c>
      <c r="C114" s="25">
        <v>38.709676999999999</v>
      </c>
      <c r="D114" s="25">
        <v>20.564516000000001</v>
      </c>
      <c r="E114" s="25">
        <v>28.629031999999999</v>
      </c>
      <c r="F114" s="25">
        <v>29.032257999999999</v>
      </c>
      <c r="G114" s="25">
        <v>39.919355000000003</v>
      </c>
      <c r="H114" s="25">
        <v>12.096774</v>
      </c>
      <c r="I114" s="25">
        <v>26.209676999999999</v>
      </c>
      <c r="J114" s="25">
        <v>12.096774</v>
      </c>
      <c r="K114" s="25">
        <v>19.354838999999998</v>
      </c>
      <c r="L114" s="25">
        <v>0.40322599999999997</v>
      </c>
    </row>
    <row r="115" spans="1:12">
      <c r="A115" s="23" t="s">
        <v>217</v>
      </c>
      <c r="B115" s="24">
        <v>255</v>
      </c>
      <c r="C115" s="25">
        <v>40.784314000000002</v>
      </c>
      <c r="D115" s="25">
        <v>18.823529000000001</v>
      </c>
      <c r="E115" s="25">
        <v>31.372548999999999</v>
      </c>
      <c r="F115" s="25">
        <v>37.254902000000001</v>
      </c>
      <c r="G115" s="25">
        <v>45.882353000000002</v>
      </c>
      <c r="H115" s="25">
        <v>12.156863</v>
      </c>
      <c r="I115" s="25">
        <v>30.588235000000001</v>
      </c>
      <c r="J115" s="25">
        <v>11.372548999999999</v>
      </c>
      <c r="K115" s="25">
        <v>9.803922</v>
      </c>
      <c r="L115" s="25">
        <v>2.745098</v>
      </c>
    </row>
    <row r="116" spans="1:12">
      <c r="A116" s="23" t="s">
        <v>218</v>
      </c>
      <c r="B116" s="24">
        <v>291</v>
      </c>
      <c r="C116" s="25">
        <v>40.549827999999998</v>
      </c>
      <c r="D116" s="25">
        <v>18.900344</v>
      </c>
      <c r="E116" s="25">
        <v>34.020619000000003</v>
      </c>
      <c r="F116" s="25">
        <v>33.676976000000003</v>
      </c>
      <c r="G116" s="25">
        <v>45.704467000000001</v>
      </c>
      <c r="H116" s="25">
        <v>14.43299</v>
      </c>
      <c r="I116" s="25">
        <v>25.429552999999999</v>
      </c>
      <c r="J116" s="25">
        <v>10.309278000000001</v>
      </c>
      <c r="K116" s="25">
        <v>12.371134</v>
      </c>
      <c r="L116" s="25">
        <v>1.3745700000000001</v>
      </c>
    </row>
    <row r="117" spans="1:12">
      <c r="A117" s="23" t="s">
        <v>219</v>
      </c>
      <c r="B117" s="24">
        <v>338</v>
      </c>
      <c r="C117" s="25">
        <v>44.378698</v>
      </c>
      <c r="D117" s="25">
        <v>16.863904999999999</v>
      </c>
      <c r="E117" s="25">
        <v>37.869821999999999</v>
      </c>
      <c r="F117" s="25">
        <v>34.023668999999998</v>
      </c>
      <c r="G117" s="25">
        <v>45.266272000000001</v>
      </c>
      <c r="H117" s="25">
        <v>19.230768999999999</v>
      </c>
      <c r="I117" s="25">
        <v>31.360946999999999</v>
      </c>
      <c r="J117" s="25">
        <v>8.5798819999999996</v>
      </c>
      <c r="K117" s="25">
        <v>9.1715979999999995</v>
      </c>
      <c r="L117" s="25">
        <v>0.59171600000000002</v>
      </c>
    </row>
    <row r="118" spans="1:12">
      <c r="A118" s="23" t="s">
        <v>220</v>
      </c>
      <c r="B118" s="24">
        <v>812</v>
      </c>
      <c r="C118" s="25">
        <v>41.133004999999997</v>
      </c>
      <c r="D118" s="25">
        <v>16.502462999999999</v>
      </c>
      <c r="E118" s="25">
        <v>36.822659999999999</v>
      </c>
      <c r="F118" s="25">
        <v>31.034483000000002</v>
      </c>
      <c r="G118" s="25">
        <v>44.827585999999997</v>
      </c>
      <c r="H118" s="25">
        <v>13.054187000000001</v>
      </c>
      <c r="I118" s="25">
        <v>26.477833</v>
      </c>
      <c r="J118" s="25">
        <v>9.3596059999999994</v>
      </c>
      <c r="K118" s="25">
        <v>11.699507000000001</v>
      </c>
      <c r="L118" s="25">
        <v>1.3546800000000001</v>
      </c>
    </row>
    <row r="119" spans="1:12">
      <c r="A119" s="23" t="s">
        <v>221</v>
      </c>
      <c r="B119" s="24">
        <v>816</v>
      </c>
      <c r="C119" s="25">
        <v>42.647058999999999</v>
      </c>
      <c r="D119" s="25">
        <v>17.647058999999999</v>
      </c>
      <c r="E119" s="25">
        <v>28.431373000000001</v>
      </c>
      <c r="F119" s="25">
        <v>33.210783999999997</v>
      </c>
      <c r="G119" s="25">
        <v>45.588234999999997</v>
      </c>
      <c r="H119" s="25">
        <v>14.583333</v>
      </c>
      <c r="I119" s="25">
        <v>28.308824000000001</v>
      </c>
      <c r="J119" s="25">
        <v>9.0686269999999993</v>
      </c>
      <c r="K119" s="25">
        <v>12.622548999999999</v>
      </c>
      <c r="L119" s="25">
        <v>0.85784300000000002</v>
      </c>
    </row>
    <row r="120" spans="1:12">
      <c r="A120" s="23" t="s">
        <v>152</v>
      </c>
      <c r="B120" s="24">
        <v>69</v>
      </c>
      <c r="C120" s="25">
        <v>30.434782999999999</v>
      </c>
      <c r="D120" s="25">
        <v>15.942029</v>
      </c>
      <c r="E120" s="25">
        <v>14.492754</v>
      </c>
      <c r="F120" s="25">
        <v>26.086957000000002</v>
      </c>
      <c r="G120" s="25">
        <v>26.086957000000002</v>
      </c>
      <c r="H120" s="25">
        <v>13.043478</v>
      </c>
      <c r="I120" s="25">
        <v>10.144928</v>
      </c>
      <c r="J120" s="25">
        <v>34.782609000000001</v>
      </c>
      <c r="K120" s="25">
        <v>21.739129999999999</v>
      </c>
      <c r="L120" s="25">
        <v>1.4492750000000001</v>
      </c>
    </row>
    <row r="121" spans="1:12">
      <c r="A121" s="23" t="s">
        <v>222</v>
      </c>
      <c r="B121" s="24">
        <v>246</v>
      </c>
      <c r="C121" s="25">
        <v>22.357724000000001</v>
      </c>
      <c r="D121" s="25">
        <v>8.5365850000000005</v>
      </c>
      <c r="E121" s="25">
        <v>18.292683</v>
      </c>
      <c r="F121" s="25">
        <v>7.7235769999999997</v>
      </c>
      <c r="G121" s="25">
        <v>22.357724000000001</v>
      </c>
      <c r="H121" s="25">
        <v>7.3170729999999997</v>
      </c>
      <c r="I121" s="25">
        <v>16.666667</v>
      </c>
      <c r="J121" s="25">
        <v>10.569106</v>
      </c>
      <c r="K121" s="25">
        <v>33.333333000000003</v>
      </c>
      <c r="L121" s="25">
        <v>3.6585369999999999</v>
      </c>
    </row>
    <row r="122" spans="1:12">
      <c r="A122" s="26" t="s">
        <v>128</v>
      </c>
      <c r="B122" s="27">
        <v>47</v>
      </c>
      <c r="C122" s="29">
        <v>40.425531999999997</v>
      </c>
      <c r="D122" s="29">
        <v>14.893617000000001</v>
      </c>
      <c r="E122" s="29">
        <v>12.765957</v>
      </c>
      <c r="F122" s="29">
        <v>12.765957</v>
      </c>
      <c r="G122" s="29">
        <v>23.404254999999999</v>
      </c>
      <c r="H122" s="29">
        <v>6.3829789999999997</v>
      </c>
      <c r="I122" s="29">
        <v>17.021277000000001</v>
      </c>
      <c r="J122" s="29">
        <v>8.5106380000000001</v>
      </c>
      <c r="K122" s="29">
        <v>12.765957</v>
      </c>
      <c r="L122" s="29">
        <v>21.276596000000001</v>
      </c>
    </row>
  </sheetData>
  <phoneticPr fontId="2"/>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850F6-5A6D-42B9-8A55-E1DCE041D189}">
  <sheetPr codeName="Sheet79"/>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HYPERLINK("#'目次'!B34","[28]")</f>
        <v>[28]</v>
      </c>
      <c r="B2" s="28" t="s">
        <v>565</v>
      </c>
    </row>
    <row r="3" spans="1:9">
      <c r="A3" s="6" t="s">
        <v>114</v>
      </c>
      <c r="B3" s="7" t="s">
        <v>366</v>
      </c>
    </row>
    <row r="4" spans="1:9">
      <c r="A4" s="6" t="s">
        <v>114</v>
      </c>
      <c r="B4" s="7" t="s">
        <v>367</v>
      </c>
    </row>
    <row r="5" spans="1:9" s="21" customFormat="1" ht="72">
      <c r="A5" s="19" t="s">
        <v>114</v>
      </c>
      <c r="B5" s="20" t="s">
        <v>118</v>
      </c>
      <c r="C5" s="20" t="s">
        <v>368</v>
      </c>
      <c r="D5" s="20" t="s">
        <v>369</v>
      </c>
      <c r="E5" s="20" t="s">
        <v>370</v>
      </c>
      <c r="F5" s="20" t="s">
        <v>371</v>
      </c>
      <c r="G5" s="20" t="s">
        <v>372</v>
      </c>
      <c r="H5" s="20" t="s">
        <v>152</v>
      </c>
      <c r="I5" s="20" t="s">
        <v>128</v>
      </c>
    </row>
    <row r="6" spans="1:9">
      <c r="A6" s="22" t="s">
        <v>121</v>
      </c>
      <c r="B6" s="9">
        <v>2677</v>
      </c>
      <c r="C6" s="14">
        <v>36.271946</v>
      </c>
      <c r="D6" s="14">
        <v>45.834890000000001</v>
      </c>
      <c r="E6" s="14">
        <v>1.307434</v>
      </c>
      <c r="F6" s="14">
        <v>2.577512</v>
      </c>
      <c r="G6" s="14">
        <v>8.2555099999999992</v>
      </c>
      <c r="H6" s="14">
        <v>2.9884200000000001</v>
      </c>
      <c r="I6" s="14">
        <v>2.7642880000000001</v>
      </c>
    </row>
    <row r="7" spans="1:9">
      <c r="A7" s="8" t="s">
        <v>122</v>
      </c>
      <c r="B7" s="8"/>
      <c r="C7" s="8"/>
      <c r="D7" s="8"/>
      <c r="E7" s="8"/>
      <c r="F7" s="8"/>
      <c r="G7" s="8"/>
      <c r="H7" s="8"/>
      <c r="I7" s="8"/>
    </row>
    <row r="8" spans="1:9">
      <c r="A8" s="23" t="s">
        <v>123</v>
      </c>
      <c r="B8" s="24">
        <v>380</v>
      </c>
      <c r="C8" s="25">
        <v>32.894736999999999</v>
      </c>
      <c r="D8" s="25">
        <v>47.368420999999998</v>
      </c>
      <c r="E8" s="25">
        <v>1.052632</v>
      </c>
      <c r="F8" s="25">
        <v>2.8947370000000001</v>
      </c>
      <c r="G8" s="25">
        <v>10</v>
      </c>
      <c r="H8" s="25">
        <v>3.4210530000000001</v>
      </c>
      <c r="I8" s="25">
        <v>2.3684210000000001</v>
      </c>
    </row>
    <row r="9" spans="1:9">
      <c r="A9" s="23" t="s">
        <v>124</v>
      </c>
      <c r="B9" s="24">
        <v>489</v>
      </c>
      <c r="C9" s="25">
        <v>37.832310999999997</v>
      </c>
      <c r="D9" s="25">
        <v>46.012270000000001</v>
      </c>
      <c r="E9" s="25">
        <v>1.2269939999999999</v>
      </c>
      <c r="F9" s="25">
        <v>3.885481</v>
      </c>
      <c r="G9" s="25">
        <v>7.7709609999999998</v>
      </c>
      <c r="H9" s="25">
        <v>1.2269939999999999</v>
      </c>
      <c r="I9" s="25">
        <v>2.0449899999999999</v>
      </c>
    </row>
    <row r="10" spans="1:9">
      <c r="A10" s="23" t="s">
        <v>125</v>
      </c>
      <c r="B10" s="24">
        <v>1114</v>
      </c>
      <c r="C10" s="25">
        <v>38.689408</v>
      </c>
      <c r="D10" s="25">
        <v>45.511670000000002</v>
      </c>
      <c r="E10" s="25">
        <v>1.256732</v>
      </c>
      <c r="F10" s="25">
        <v>2.2441650000000002</v>
      </c>
      <c r="G10" s="25">
        <v>6.552962</v>
      </c>
      <c r="H10" s="25">
        <v>3.0520649999999998</v>
      </c>
      <c r="I10" s="25">
        <v>2.6929979999999998</v>
      </c>
    </row>
    <row r="11" spans="1:9">
      <c r="A11" s="23" t="s">
        <v>126</v>
      </c>
      <c r="B11" s="24">
        <v>521</v>
      </c>
      <c r="C11" s="25">
        <v>33.013435999999999</v>
      </c>
      <c r="D11" s="25">
        <v>47.024951999999999</v>
      </c>
      <c r="E11" s="25">
        <v>1.727447</v>
      </c>
      <c r="F11" s="25">
        <v>1.919386</v>
      </c>
      <c r="G11" s="25">
        <v>10.172745000000001</v>
      </c>
      <c r="H11" s="25">
        <v>3.8387720000000001</v>
      </c>
      <c r="I11" s="25">
        <v>2.3032629999999998</v>
      </c>
    </row>
    <row r="12" spans="1:9">
      <c r="A12" s="23" t="s">
        <v>127</v>
      </c>
      <c r="B12" s="24">
        <v>129</v>
      </c>
      <c r="C12" s="25">
        <v>33.333333000000003</v>
      </c>
      <c r="D12" s="25">
        <v>41.085270999999999</v>
      </c>
      <c r="E12" s="25">
        <v>1.5503880000000001</v>
      </c>
      <c r="F12" s="25">
        <v>1.5503880000000001</v>
      </c>
      <c r="G12" s="25">
        <v>11.627907</v>
      </c>
      <c r="H12" s="25">
        <v>3.875969</v>
      </c>
      <c r="I12" s="25">
        <v>6.9767440000000001</v>
      </c>
    </row>
    <row r="13" spans="1:9">
      <c r="A13" s="23" t="s">
        <v>128</v>
      </c>
      <c r="B13" s="24">
        <v>44</v>
      </c>
      <c r="C13" s="25">
        <v>34.090909000000003</v>
      </c>
      <c r="D13" s="25">
        <v>38.636364</v>
      </c>
      <c r="E13" s="25">
        <v>0</v>
      </c>
      <c r="F13" s="25">
        <v>4.5454549999999996</v>
      </c>
      <c r="G13" s="25">
        <v>9.0909089999999999</v>
      </c>
      <c r="H13" s="25">
        <v>4.5454549999999996</v>
      </c>
      <c r="I13" s="25">
        <v>9.0909089999999999</v>
      </c>
    </row>
    <row r="14" spans="1:9">
      <c r="A14" s="8" t="s">
        <v>129</v>
      </c>
      <c r="B14" s="8"/>
      <c r="C14" s="8"/>
      <c r="D14" s="8"/>
      <c r="E14" s="8"/>
      <c r="F14" s="8"/>
      <c r="G14" s="8"/>
      <c r="H14" s="8"/>
      <c r="I14" s="8"/>
    </row>
    <row r="15" spans="1:9">
      <c r="A15" s="23" t="s">
        <v>130</v>
      </c>
      <c r="B15" s="24">
        <v>799</v>
      </c>
      <c r="C15" s="25">
        <v>35.794742999999997</v>
      </c>
      <c r="D15" s="25">
        <v>46.808511000000003</v>
      </c>
      <c r="E15" s="25">
        <v>1.001252</v>
      </c>
      <c r="F15" s="25">
        <v>2.2528160000000002</v>
      </c>
      <c r="G15" s="25">
        <v>8.8861080000000001</v>
      </c>
      <c r="H15" s="25">
        <v>2.628285</v>
      </c>
      <c r="I15" s="25">
        <v>2.628285</v>
      </c>
    </row>
    <row r="16" spans="1:9">
      <c r="A16" s="23" t="s">
        <v>131</v>
      </c>
      <c r="B16" s="24">
        <v>1245</v>
      </c>
      <c r="C16" s="25">
        <v>35.823293</v>
      </c>
      <c r="D16" s="25">
        <v>48.273091999999998</v>
      </c>
      <c r="E16" s="25">
        <v>1.686747</v>
      </c>
      <c r="F16" s="25">
        <v>3.13253</v>
      </c>
      <c r="G16" s="25">
        <v>5.9437749999999996</v>
      </c>
      <c r="H16" s="25">
        <v>2.48996</v>
      </c>
      <c r="I16" s="25">
        <v>2.6506020000000001</v>
      </c>
    </row>
    <row r="17" spans="1:9">
      <c r="A17" s="23" t="s">
        <v>132</v>
      </c>
      <c r="B17" s="24">
        <v>504</v>
      </c>
      <c r="C17" s="25">
        <v>38.888888999999999</v>
      </c>
      <c r="D17" s="25">
        <v>40.277777999999998</v>
      </c>
      <c r="E17" s="25">
        <v>0.99206300000000003</v>
      </c>
      <c r="F17" s="25">
        <v>1.587302</v>
      </c>
      <c r="G17" s="25">
        <v>12.103175</v>
      </c>
      <c r="H17" s="25">
        <v>3.769841</v>
      </c>
      <c r="I17" s="25">
        <v>2.3809520000000002</v>
      </c>
    </row>
    <row r="18" spans="1:9">
      <c r="A18" s="23" t="s">
        <v>133</v>
      </c>
      <c r="B18" s="24">
        <v>82</v>
      </c>
      <c r="C18" s="25">
        <v>34.146341</v>
      </c>
      <c r="D18" s="25">
        <v>34.146341</v>
      </c>
      <c r="E18" s="25">
        <v>1.2195119999999999</v>
      </c>
      <c r="F18" s="25">
        <v>2.4390239999999999</v>
      </c>
      <c r="G18" s="25">
        <v>12.195122</v>
      </c>
      <c r="H18" s="25">
        <v>9.7560979999999997</v>
      </c>
      <c r="I18" s="25">
        <v>6.0975609999999998</v>
      </c>
    </row>
    <row r="19" spans="1:9">
      <c r="A19" s="23" t="s">
        <v>128</v>
      </c>
      <c r="B19" s="24">
        <v>47</v>
      </c>
      <c r="C19" s="25">
        <v>31.914894</v>
      </c>
      <c r="D19" s="25">
        <v>44.680850999999997</v>
      </c>
      <c r="E19" s="25">
        <v>0</v>
      </c>
      <c r="F19" s="25">
        <v>4.2553190000000001</v>
      </c>
      <c r="G19" s="25">
        <v>10.638298000000001</v>
      </c>
      <c r="H19" s="25">
        <v>2.1276600000000001</v>
      </c>
      <c r="I19" s="25">
        <v>6.3829789999999997</v>
      </c>
    </row>
    <row r="20" spans="1:9">
      <c r="A20" s="8" t="s">
        <v>134</v>
      </c>
      <c r="B20" s="8"/>
      <c r="C20" s="8"/>
      <c r="D20" s="8"/>
      <c r="E20" s="8"/>
      <c r="F20" s="8"/>
      <c r="G20" s="8"/>
      <c r="H20" s="8"/>
      <c r="I20" s="8"/>
    </row>
    <row r="21" spans="1:9">
      <c r="A21" s="23" t="s">
        <v>135</v>
      </c>
      <c r="B21" s="24">
        <v>128</v>
      </c>
      <c r="C21" s="25">
        <v>34.375</v>
      </c>
      <c r="D21" s="25">
        <v>41.40625</v>
      </c>
      <c r="E21" s="25">
        <v>0</v>
      </c>
      <c r="F21" s="25">
        <v>1.5625</v>
      </c>
      <c r="G21" s="25">
        <v>11.71875</v>
      </c>
      <c r="H21" s="25">
        <v>7.03125</v>
      </c>
      <c r="I21" s="25">
        <v>3.90625</v>
      </c>
    </row>
    <row r="22" spans="1:9">
      <c r="A22" s="23" t="s">
        <v>136</v>
      </c>
      <c r="B22" s="24">
        <v>138</v>
      </c>
      <c r="C22" s="25">
        <v>35.507246000000002</v>
      </c>
      <c r="D22" s="25">
        <v>36.231884000000001</v>
      </c>
      <c r="E22" s="25">
        <v>2.1739130000000002</v>
      </c>
      <c r="F22" s="25">
        <v>7.9710140000000003</v>
      </c>
      <c r="G22" s="25">
        <v>9.4202899999999996</v>
      </c>
      <c r="H22" s="25">
        <v>5.0724640000000001</v>
      </c>
      <c r="I22" s="25">
        <v>3.6231879999999999</v>
      </c>
    </row>
    <row r="23" spans="1:9">
      <c r="A23" s="23" t="s">
        <v>137</v>
      </c>
      <c r="B23" s="24">
        <v>119</v>
      </c>
      <c r="C23" s="25">
        <v>47.058824000000001</v>
      </c>
      <c r="D23" s="25">
        <v>36.974789999999999</v>
      </c>
      <c r="E23" s="25">
        <v>2.5210080000000001</v>
      </c>
      <c r="F23" s="25">
        <v>3.361345</v>
      </c>
      <c r="G23" s="25">
        <v>5.0420170000000004</v>
      </c>
      <c r="H23" s="25">
        <v>3.361345</v>
      </c>
      <c r="I23" s="25">
        <v>1.6806719999999999</v>
      </c>
    </row>
    <row r="24" spans="1:9">
      <c r="A24" s="23" t="s">
        <v>138</v>
      </c>
      <c r="B24" s="24">
        <v>142</v>
      </c>
      <c r="C24" s="25">
        <v>34.507041999999998</v>
      </c>
      <c r="D24" s="25">
        <v>47.887324</v>
      </c>
      <c r="E24" s="25">
        <v>2.112676</v>
      </c>
      <c r="F24" s="25">
        <v>3.5211269999999999</v>
      </c>
      <c r="G24" s="25">
        <v>5.6338030000000003</v>
      </c>
      <c r="H24" s="25">
        <v>2.8169010000000001</v>
      </c>
      <c r="I24" s="25">
        <v>3.5211269999999999</v>
      </c>
    </row>
    <row r="25" spans="1:9">
      <c r="A25" s="23" t="s">
        <v>139</v>
      </c>
      <c r="B25" s="24">
        <v>170</v>
      </c>
      <c r="C25" s="25">
        <v>28.823529000000001</v>
      </c>
      <c r="D25" s="25">
        <v>51.764705999999997</v>
      </c>
      <c r="E25" s="25">
        <v>2.3529409999999999</v>
      </c>
      <c r="F25" s="25">
        <v>1.7647060000000001</v>
      </c>
      <c r="G25" s="25">
        <v>8.8235290000000006</v>
      </c>
      <c r="H25" s="25">
        <v>2.941176</v>
      </c>
      <c r="I25" s="25">
        <v>3.5294120000000002</v>
      </c>
    </row>
    <row r="26" spans="1:9">
      <c r="A26" s="23" t="s">
        <v>140</v>
      </c>
      <c r="B26" s="24">
        <v>192</v>
      </c>
      <c r="C26" s="25">
        <v>40.625</v>
      </c>
      <c r="D26" s="25">
        <v>42.708333000000003</v>
      </c>
      <c r="E26" s="25">
        <v>0.52083299999999999</v>
      </c>
      <c r="F26" s="25">
        <v>0.52083299999999999</v>
      </c>
      <c r="G26" s="25">
        <v>10.416667</v>
      </c>
      <c r="H26" s="25">
        <v>2.6041669999999999</v>
      </c>
      <c r="I26" s="25">
        <v>2.6041669999999999</v>
      </c>
    </row>
    <row r="27" spans="1:9">
      <c r="A27" s="23" t="s">
        <v>141</v>
      </c>
      <c r="B27" s="24">
        <v>1405</v>
      </c>
      <c r="C27" s="25">
        <v>36.868327000000001</v>
      </c>
      <c r="D27" s="25">
        <v>45.480426999999999</v>
      </c>
      <c r="E27" s="25">
        <v>1.3523130000000001</v>
      </c>
      <c r="F27" s="25">
        <v>2.4911029999999998</v>
      </c>
      <c r="G27" s="25">
        <v>8.3274019999999993</v>
      </c>
      <c r="H27" s="25">
        <v>2.9181490000000001</v>
      </c>
      <c r="I27" s="25">
        <v>2.5622780000000001</v>
      </c>
    </row>
    <row r="28" spans="1:9">
      <c r="A28" s="23" t="s">
        <v>142</v>
      </c>
      <c r="B28" s="24">
        <v>343</v>
      </c>
      <c r="C28" s="25">
        <v>33.236151999999997</v>
      </c>
      <c r="D28" s="25">
        <v>54.810496000000001</v>
      </c>
      <c r="E28" s="25">
        <v>0.58309</v>
      </c>
      <c r="F28" s="25">
        <v>1.4577260000000001</v>
      </c>
      <c r="G28" s="25">
        <v>6.7055389999999999</v>
      </c>
      <c r="H28" s="25">
        <v>1.1661809999999999</v>
      </c>
      <c r="I28" s="25">
        <v>2.040816</v>
      </c>
    </row>
    <row r="29" spans="1:9">
      <c r="A29" s="23" t="s">
        <v>128</v>
      </c>
      <c r="B29" s="24">
        <v>40</v>
      </c>
      <c r="C29" s="25">
        <v>35</v>
      </c>
      <c r="D29" s="25">
        <v>37.5</v>
      </c>
      <c r="E29" s="25">
        <v>0</v>
      </c>
      <c r="F29" s="25">
        <v>7.5</v>
      </c>
      <c r="G29" s="25">
        <v>10</v>
      </c>
      <c r="H29" s="25">
        <v>2.5</v>
      </c>
      <c r="I29" s="25">
        <v>7.5</v>
      </c>
    </row>
    <row r="30" spans="1:9">
      <c r="A30" s="8" t="s">
        <v>143</v>
      </c>
      <c r="B30" s="8"/>
      <c r="C30" s="8"/>
      <c r="D30" s="8"/>
      <c r="E30" s="8"/>
      <c r="F30" s="8"/>
      <c r="G30" s="8"/>
      <c r="H30" s="8"/>
      <c r="I30" s="8"/>
    </row>
    <row r="31" spans="1:9">
      <c r="A31" s="23" t="s">
        <v>144</v>
      </c>
      <c r="B31" s="24">
        <v>429</v>
      </c>
      <c r="C31" s="25">
        <v>34.498834000000002</v>
      </c>
      <c r="D31" s="25">
        <v>47.086247</v>
      </c>
      <c r="E31" s="25">
        <v>1.8648020000000001</v>
      </c>
      <c r="F31" s="25">
        <v>2.5641029999999998</v>
      </c>
      <c r="G31" s="25">
        <v>9.5571099999999998</v>
      </c>
      <c r="H31" s="25">
        <v>1.8648020000000001</v>
      </c>
      <c r="I31" s="25">
        <v>2.5641029999999998</v>
      </c>
    </row>
    <row r="32" spans="1:9">
      <c r="A32" s="23" t="s">
        <v>145</v>
      </c>
      <c r="B32" s="24">
        <v>319</v>
      </c>
      <c r="C32" s="25">
        <v>36.677115999999998</v>
      </c>
      <c r="D32" s="25">
        <v>44.827585999999997</v>
      </c>
      <c r="E32" s="25">
        <v>1.5673980000000001</v>
      </c>
      <c r="F32" s="25">
        <v>2.8213170000000001</v>
      </c>
      <c r="G32" s="25">
        <v>11.598746</v>
      </c>
      <c r="H32" s="25">
        <v>0.62695900000000004</v>
      </c>
      <c r="I32" s="25">
        <v>1.880878</v>
      </c>
    </row>
    <row r="33" spans="1:9">
      <c r="A33" s="23" t="s">
        <v>146</v>
      </c>
      <c r="B33" s="24">
        <v>504</v>
      </c>
      <c r="C33" s="25">
        <v>37.5</v>
      </c>
      <c r="D33" s="25">
        <v>44.841270000000002</v>
      </c>
      <c r="E33" s="25">
        <v>1.785714</v>
      </c>
      <c r="F33" s="25">
        <v>1.388889</v>
      </c>
      <c r="G33" s="25">
        <v>9.7222220000000004</v>
      </c>
      <c r="H33" s="25">
        <v>2.1825399999999999</v>
      </c>
      <c r="I33" s="25">
        <v>2.5793650000000001</v>
      </c>
    </row>
    <row r="34" spans="1:9">
      <c r="A34" s="23" t="s">
        <v>147</v>
      </c>
      <c r="B34" s="24">
        <v>143</v>
      </c>
      <c r="C34" s="25">
        <v>33.566434000000001</v>
      </c>
      <c r="D34" s="25">
        <v>42.657342999999997</v>
      </c>
      <c r="E34" s="25">
        <v>2.0979019999999999</v>
      </c>
      <c r="F34" s="25">
        <v>4.895105</v>
      </c>
      <c r="G34" s="25">
        <v>12.587413</v>
      </c>
      <c r="H34" s="25">
        <v>0.69930099999999995</v>
      </c>
      <c r="I34" s="25">
        <v>3.4965030000000001</v>
      </c>
    </row>
    <row r="35" spans="1:9">
      <c r="A35" s="23" t="s">
        <v>148</v>
      </c>
      <c r="B35" s="24">
        <v>168</v>
      </c>
      <c r="C35" s="25">
        <v>36.904761999999998</v>
      </c>
      <c r="D35" s="25">
        <v>46.428570999999998</v>
      </c>
      <c r="E35" s="25">
        <v>4.1666670000000003</v>
      </c>
      <c r="F35" s="25">
        <v>2.3809520000000002</v>
      </c>
      <c r="G35" s="25">
        <v>7.1428570000000002</v>
      </c>
      <c r="H35" s="25">
        <v>1.785714</v>
      </c>
      <c r="I35" s="25">
        <v>1.1904760000000001</v>
      </c>
    </row>
    <row r="36" spans="1:9">
      <c r="A36" s="23" t="s">
        <v>149</v>
      </c>
      <c r="B36" s="24">
        <v>1270</v>
      </c>
      <c r="C36" s="25">
        <v>38.031495999999997</v>
      </c>
      <c r="D36" s="25">
        <v>46.299213000000002</v>
      </c>
      <c r="E36" s="25">
        <v>1.1811020000000001</v>
      </c>
      <c r="F36" s="25">
        <v>2.0472440000000001</v>
      </c>
      <c r="G36" s="25">
        <v>8.1889760000000003</v>
      </c>
      <c r="H36" s="25">
        <v>1.811024</v>
      </c>
      <c r="I36" s="25">
        <v>2.4409450000000001</v>
      </c>
    </row>
    <row r="37" spans="1:9">
      <c r="A37" s="23" t="s">
        <v>150</v>
      </c>
      <c r="B37" s="24">
        <v>1642</v>
      </c>
      <c r="C37" s="25">
        <v>36.723508000000002</v>
      </c>
      <c r="D37" s="25">
        <v>45.736905999999998</v>
      </c>
      <c r="E37" s="25">
        <v>1.2789280000000001</v>
      </c>
      <c r="F37" s="25">
        <v>2.679659</v>
      </c>
      <c r="G37" s="25">
        <v>8.4652860000000008</v>
      </c>
      <c r="H37" s="25">
        <v>2.4360539999999999</v>
      </c>
      <c r="I37" s="25">
        <v>2.679659</v>
      </c>
    </row>
    <row r="38" spans="1:9">
      <c r="A38" s="23" t="s">
        <v>151</v>
      </c>
      <c r="B38" s="24">
        <v>2266</v>
      </c>
      <c r="C38" s="25">
        <v>36.849072999999997</v>
      </c>
      <c r="D38" s="25">
        <v>46.160634999999999</v>
      </c>
      <c r="E38" s="25">
        <v>1.3680490000000001</v>
      </c>
      <c r="F38" s="25">
        <v>2.5595759999999999</v>
      </c>
      <c r="G38" s="25">
        <v>7.7228599999999998</v>
      </c>
      <c r="H38" s="25">
        <v>2.6919680000000001</v>
      </c>
      <c r="I38" s="25">
        <v>2.6478380000000001</v>
      </c>
    </row>
    <row r="39" spans="1:9">
      <c r="A39" s="23" t="s">
        <v>152</v>
      </c>
      <c r="B39" s="24">
        <v>121</v>
      </c>
      <c r="C39" s="25">
        <v>33.884298000000001</v>
      </c>
      <c r="D39" s="25">
        <v>38.016528999999998</v>
      </c>
      <c r="E39" s="25">
        <v>2.479339</v>
      </c>
      <c r="F39" s="25">
        <v>1.6528929999999999</v>
      </c>
      <c r="G39" s="25">
        <v>14.876033</v>
      </c>
      <c r="H39" s="25">
        <v>6.6115700000000004</v>
      </c>
      <c r="I39" s="25">
        <v>2.479339</v>
      </c>
    </row>
    <row r="40" spans="1:9">
      <c r="A40" s="23" t="s">
        <v>128</v>
      </c>
      <c r="B40" s="24">
        <v>46</v>
      </c>
      <c r="C40" s="25">
        <v>26.086957000000002</v>
      </c>
      <c r="D40" s="25">
        <v>32.608696000000002</v>
      </c>
      <c r="E40" s="25">
        <v>0</v>
      </c>
      <c r="F40" s="25">
        <v>6.5217390000000002</v>
      </c>
      <c r="G40" s="25">
        <v>17.391304000000002</v>
      </c>
      <c r="H40" s="25">
        <v>6.5217390000000002</v>
      </c>
      <c r="I40" s="25">
        <v>10.869565</v>
      </c>
    </row>
    <row r="41" spans="1:9">
      <c r="A41" s="8" t="s">
        <v>153</v>
      </c>
      <c r="B41" s="8"/>
      <c r="C41" s="8"/>
      <c r="D41" s="8"/>
      <c r="E41" s="8"/>
      <c r="F41" s="8"/>
      <c r="G41" s="8"/>
      <c r="H41" s="8"/>
      <c r="I41" s="8"/>
    </row>
    <row r="42" spans="1:9">
      <c r="A42" s="23" t="s">
        <v>154</v>
      </c>
      <c r="B42" s="24">
        <v>1344</v>
      </c>
      <c r="C42" s="25">
        <v>36.681547999999999</v>
      </c>
      <c r="D42" s="25">
        <v>47.470238000000002</v>
      </c>
      <c r="E42" s="25">
        <v>1.7113100000000001</v>
      </c>
      <c r="F42" s="25">
        <v>2.2321430000000002</v>
      </c>
      <c r="G42" s="25">
        <v>8.1845239999999997</v>
      </c>
      <c r="H42" s="25">
        <v>1.2648809999999999</v>
      </c>
      <c r="I42" s="25">
        <v>2.4553569999999998</v>
      </c>
    </row>
    <row r="43" spans="1:9">
      <c r="A43" s="23" t="s">
        <v>155</v>
      </c>
      <c r="B43" s="24">
        <v>1107</v>
      </c>
      <c r="C43" s="25">
        <v>36.495032000000002</v>
      </c>
      <c r="D43" s="25">
        <v>48.509484999999998</v>
      </c>
      <c r="E43" s="25">
        <v>1.71635</v>
      </c>
      <c r="F43" s="25">
        <v>2.0776870000000001</v>
      </c>
      <c r="G43" s="25">
        <v>6.4137310000000003</v>
      </c>
      <c r="H43" s="25">
        <v>1.9873529999999999</v>
      </c>
      <c r="I43" s="25">
        <v>2.8003610000000001</v>
      </c>
    </row>
    <row r="44" spans="1:9">
      <c r="A44" s="23" t="s">
        <v>156</v>
      </c>
      <c r="B44" s="24">
        <v>1006</v>
      </c>
      <c r="C44" s="25">
        <v>36.580517</v>
      </c>
      <c r="D44" s="25">
        <v>45.427435000000003</v>
      </c>
      <c r="E44" s="25">
        <v>1.6898610000000001</v>
      </c>
      <c r="F44" s="25">
        <v>2.4850889999999999</v>
      </c>
      <c r="G44" s="25">
        <v>8.5487079999999995</v>
      </c>
      <c r="H44" s="25">
        <v>2.4850889999999999</v>
      </c>
      <c r="I44" s="25">
        <v>2.7833000000000001</v>
      </c>
    </row>
    <row r="45" spans="1:9">
      <c r="A45" s="23" t="s">
        <v>157</v>
      </c>
      <c r="B45" s="24">
        <v>541</v>
      </c>
      <c r="C45" s="25">
        <v>37.338262</v>
      </c>
      <c r="D45" s="25">
        <v>39.926062999999999</v>
      </c>
      <c r="E45" s="25">
        <v>1.109057</v>
      </c>
      <c r="F45" s="25">
        <v>2.9574859999999998</v>
      </c>
      <c r="G45" s="25">
        <v>13.123844999999999</v>
      </c>
      <c r="H45" s="25">
        <v>2.4029569999999998</v>
      </c>
      <c r="I45" s="25">
        <v>3.1423290000000001</v>
      </c>
    </row>
    <row r="46" spans="1:9">
      <c r="A46" s="23" t="s">
        <v>158</v>
      </c>
      <c r="B46" s="24">
        <v>1510</v>
      </c>
      <c r="C46" s="25">
        <v>38.211920999999997</v>
      </c>
      <c r="D46" s="25">
        <v>44.768211999999998</v>
      </c>
      <c r="E46" s="25">
        <v>1.5231790000000001</v>
      </c>
      <c r="F46" s="25">
        <v>2.4503309999999998</v>
      </c>
      <c r="G46" s="25">
        <v>8.675497</v>
      </c>
      <c r="H46" s="25">
        <v>1.9205300000000001</v>
      </c>
      <c r="I46" s="25">
        <v>2.4503309999999998</v>
      </c>
    </row>
    <row r="47" spans="1:9">
      <c r="A47" s="23" t="s">
        <v>159</v>
      </c>
      <c r="B47" s="24">
        <v>1011</v>
      </c>
      <c r="C47" s="25">
        <v>37.190899999999999</v>
      </c>
      <c r="D47" s="25">
        <v>47.873393</v>
      </c>
      <c r="E47" s="25">
        <v>0.593472</v>
      </c>
      <c r="F47" s="25">
        <v>2.9673590000000001</v>
      </c>
      <c r="G47" s="25">
        <v>7.220574</v>
      </c>
      <c r="H47" s="25">
        <v>2.1760630000000001</v>
      </c>
      <c r="I47" s="25">
        <v>1.9782390000000001</v>
      </c>
    </row>
    <row r="48" spans="1:9">
      <c r="A48" s="23" t="s">
        <v>160</v>
      </c>
      <c r="B48" s="24">
        <v>1234</v>
      </c>
      <c r="C48" s="25">
        <v>38.087519999999998</v>
      </c>
      <c r="D48" s="25">
        <v>44.084279000000002</v>
      </c>
      <c r="E48" s="25">
        <v>1.134522</v>
      </c>
      <c r="F48" s="25">
        <v>3.1604540000000001</v>
      </c>
      <c r="G48" s="25">
        <v>9.1572119999999995</v>
      </c>
      <c r="H48" s="25">
        <v>2.0259320000000001</v>
      </c>
      <c r="I48" s="25">
        <v>2.3500809999999999</v>
      </c>
    </row>
    <row r="49" spans="1:9">
      <c r="A49" s="23" t="s">
        <v>161</v>
      </c>
      <c r="B49" s="24">
        <v>443</v>
      </c>
      <c r="C49" s="25">
        <v>33.634312000000001</v>
      </c>
      <c r="D49" s="25">
        <v>50.3386</v>
      </c>
      <c r="E49" s="25">
        <v>1.3544020000000001</v>
      </c>
      <c r="F49" s="25">
        <v>2.7088040000000002</v>
      </c>
      <c r="G49" s="25">
        <v>7.2234759999999998</v>
      </c>
      <c r="H49" s="25">
        <v>1.128668</v>
      </c>
      <c r="I49" s="25">
        <v>3.6117379999999999</v>
      </c>
    </row>
    <row r="50" spans="1:9">
      <c r="A50" s="23" t="s">
        <v>162</v>
      </c>
      <c r="B50" s="24">
        <v>1237</v>
      </c>
      <c r="C50" s="25">
        <v>35.89329</v>
      </c>
      <c r="D50" s="25">
        <v>47.049312999999998</v>
      </c>
      <c r="E50" s="25">
        <v>1.7784960000000001</v>
      </c>
      <c r="F50" s="25">
        <v>2.9102670000000002</v>
      </c>
      <c r="G50" s="25">
        <v>7.7607109999999997</v>
      </c>
      <c r="H50" s="25">
        <v>2.4252220000000002</v>
      </c>
      <c r="I50" s="25">
        <v>2.1827000000000001</v>
      </c>
    </row>
    <row r="51" spans="1:9">
      <c r="A51" s="23" t="s">
        <v>152</v>
      </c>
      <c r="B51" s="24">
        <v>81</v>
      </c>
      <c r="C51" s="25">
        <v>28.395061999999999</v>
      </c>
      <c r="D51" s="25">
        <v>34.567900999999999</v>
      </c>
      <c r="E51" s="25">
        <v>3.7037040000000001</v>
      </c>
      <c r="F51" s="25">
        <v>4.9382720000000004</v>
      </c>
      <c r="G51" s="25">
        <v>8.6419750000000004</v>
      </c>
      <c r="H51" s="25">
        <v>12.345679000000001</v>
      </c>
      <c r="I51" s="25">
        <v>7.4074070000000001</v>
      </c>
    </row>
    <row r="52" spans="1:9">
      <c r="A52" s="23" t="s">
        <v>163</v>
      </c>
      <c r="B52" s="24">
        <v>67</v>
      </c>
      <c r="C52" s="25">
        <v>28.358208999999999</v>
      </c>
      <c r="D52" s="25">
        <v>32.835821000000003</v>
      </c>
      <c r="E52" s="25">
        <v>0</v>
      </c>
      <c r="F52" s="25">
        <v>5.9701490000000002</v>
      </c>
      <c r="G52" s="25">
        <v>14.925373</v>
      </c>
      <c r="H52" s="25">
        <v>11.940299</v>
      </c>
      <c r="I52" s="25">
        <v>5.9701490000000002</v>
      </c>
    </row>
    <row r="53" spans="1:9">
      <c r="A53" s="23" t="s">
        <v>128</v>
      </c>
      <c r="B53" s="24">
        <v>52</v>
      </c>
      <c r="C53" s="25">
        <v>36.538462000000003</v>
      </c>
      <c r="D53" s="25">
        <v>32.692307999999997</v>
      </c>
      <c r="E53" s="25">
        <v>0</v>
      </c>
      <c r="F53" s="25">
        <v>5.7692310000000004</v>
      </c>
      <c r="G53" s="25">
        <v>9.6153849999999998</v>
      </c>
      <c r="H53" s="25">
        <v>5.7692310000000004</v>
      </c>
      <c r="I53" s="25">
        <v>9.6153849999999998</v>
      </c>
    </row>
    <row r="54" spans="1:9">
      <c r="A54" s="8" t="s">
        <v>164</v>
      </c>
      <c r="B54" s="8"/>
      <c r="C54" s="8"/>
      <c r="D54" s="8"/>
      <c r="E54" s="8"/>
      <c r="F54" s="8"/>
      <c r="G54" s="8"/>
      <c r="H54" s="8"/>
      <c r="I54" s="8"/>
    </row>
    <row r="55" spans="1:9">
      <c r="A55" s="23" t="s">
        <v>165</v>
      </c>
      <c r="B55" s="24">
        <v>209</v>
      </c>
      <c r="C55" s="25">
        <v>31.578946999999999</v>
      </c>
      <c r="D55" s="25">
        <v>49.282297</v>
      </c>
      <c r="E55" s="25">
        <v>0.95693799999999996</v>
      </c>
      <c r="F55" s="25">
        <v>3.3492820000000001</v>
      </c>
      <c r="G55" s="25">
        <v>11.961722</v>
      </c>
      <c r="H55" s="25">
        <v>1.4354070000000001</v>
      </c>
      <c r="I55" s="25">
        <v>1.4354070000000001</v>
      </c>
    </row>
    <row r="56" spans="1:9">
      <c r="A56" s="23" t="s">
        <v>166</v>
      </c>
      <c r="B56" s="24">
        <v>1043</v>
      </c>
      <c r="C56" s="25">
        <v>36.241610999999999</v>
      </c>
      <c r="D56" s="25">
        <v>46.788111000000001</v>
      </c>
      <c r="E56" s="25">
        <v>1.6299140000000001</v>
      </c>
      <c r="F56" s="25">
        <v>2.684564</v>
      </c>
      <c r="G56" s="25">
        <v>7.9578139999999999</v>
      </c>
      <c r="H56" s="25">
        <v>2.2051769999999999</v>
      </c>
      <c r="I56" s="25">
        <v>2.4928089999999998</v>
      </c>
    </row>
    <row r="57" spans="1:9">
      <c r="A57" s="23" t="s">
        <v>167</v>
      </c>
      <c r="B57" s="24">
        <v>963</v>
      </c>
      <c r="C57" s="25">
        <v>36.967809000000003</v>
      </c>
      <c r="D57" s="25">
        <v>47.767394000000003</v>
      </c>
      <c r="E57" s="25">
        <v>1.038422</v>
      </c>
      <c r="F57" s="25">
        <v>1.973001</v>
      </c>
      <c r="G57" s="25">
        <v>7.6843199999999996</v>
      </c>
      <c r="H57" s="25">
        <v>3.4267910000000001</v>
      </c>
      <c r="I57" s="25">
        <v>1.1422639999999999</v>
      </c>
    </row>
    <row r="58" spans="1:9">
      <c r="A58" s="23" t="s">
        <v>168</v>
      </c>
      <c r="B58" s="24">
        <v>338</v>
      </c>
      <c r="C58" s="25">
        <v>39.940828000000003</v>
      </c>
      <c r="D58" s="25">
        <v>39.349111999999998</v>
      </c>
      <c r="E58" s="25">
        <v>1.7751479999999999</v>
      </c>
      <c r="F58" s="25">
        <v>3.5502959999999999</v>
      </c>
      <c r="G58" s="25">
        <v>8.8757400000000004</v>
      </c>
      <c r="H58" s="25">
        <v>4.4378700000000002</v>
      </c>
      <c r="I58" s="25">
        <v>2.0710060000000001</v>
      </c>
    </row>
    <row r="59" spans="1:9">
      <c r="A59" s="23" t="s">
        <v>169</v>
      </c>
      <c r="B59" s="24">
        <v>94</v>
      </c>
      <c r="C59" s="25">
        <v>37.234043</v>
      </c>
      <c r="D59" s="25">
        <v>43.617021000000001</v>
      </c>
      <c r="E59" s="25">
        <v>0</v>
      </c>
      <c r="F59" s="25">
        <v>3.1914889999999998</v>
      </c>
      <c r="G59" s="25">
        <v>9.5744679999999995</v>
      </c>
      <c r="H59" s="25">
        <v>4.2553190000000001</v>
      </c>
      <c r="I59" s="25">
        <v>2.1276600000000001</v>
      </c>
    </row>
    <row r="60" spans="1:9">
      <c r="A60" s="23" t="s">
        <v>128</v>
      </c>
      <c r="B60" s="24">
        <v>30</v>
      </c>
      <c r="C60" s="25">
        <v>3.3333330000000001</v>
      </c>
      <c r="D60" s="25">
        <v>6.6666670000000003</v>
      </c>
      <c r="E60" s="25">
        <v>0</v>
      </c>
      <c r="F60" s="25">
        <v>0</v>
      </c>
      <c r="G60" s="25">
        <v>0</v>
      </c>
      <c r="H60" s="25">
        <v>6.6666670000000003</v>
      </c>
      <c r="I60" s="25">
        <v>83.333332999999996</v>
      </c>
    </row>
    <row r="61" spans="1:9">
      <c r="A61" s="8" t="s">
        <v>170</v>
      </c>
      <c r="B61" s="8"/>
      <c r="C61" s="8"/>
      <c r="D61" s="8"/>
      <c r="E61" s="8"/>
      <c r="F61" s="8"/>
      <c r="G61" s="8"/>
      <c r="H61" s="8"/>
      <c r="I61" s="8"/>
    </row>
    <row r="62" spans="1:9">
      <c r="A62" s="23" t="s">
        <v>171</v>
      </c>
      <c r="B62" s="24">
        <v>386</v>
      </c>
      <c r="C62" s="25">
        <v>39.637306000000002</v>
      </c>
      <c r="D62" s="25">
        <v>40.932642000000001</v>
      </c>
      <c r="E62" s="25">
        <v>2.0725389999999999</v>
      </c>
      <c r="F62" s="25">
        <v>2.0725389999999999</v>
      </c>
      <c r="G62" s="25">
        <v>9.0673580000000005</v>
      </c>
      <c r="H62" s="25">
        <v>3.6269429999999998</v>
      </c>
      <c r="I62" s="25">
        <v>2.5906739999999999</v>
      </c>
    </row>
    <row r="63" spans="1:9">
      <c r="A63" s="23" t="s">
        <v>172</v>
      </c>
      <c r="B63" s="24">
        <v>919</v>
      </c>
      <c r="C63" s="25">
        <v>38.955385999999997</v>
      </c>
      <c r="D63" s="25">
        <v>42.110990000000001</v>
      </c>
      <c r="E63" s="25">
        <v>1.5233950000000001</v>
      </c>
      <c r="F63" s="25">
        <v>3.1556039999999999</v>
      </c>
      <c r="G63" s="25">
        <v>9.6844400000000004</v>
      </c>
      <c r="H63" s="25">
        <v>2.720348</v>
      </c>
      <c r="I63" s="25">
        <v>1.849837</v>
      </c>
    </row>
    <row r="64" spans="1:9">
      <c r="A64" s="23" t="s">
        <v>173</v>
      </c>
      <c r="B64" s="24">
        <v>978</v>
      </c>
      <c r="C64" s="25">
        <v>35.071575000000003</v>
      </c>
      <c r="D64" s="25">
        <v>50.102249</v>
      </c>
      <c r="E64" s="25">
        <v>0.81799599999999995</v>
      </c>
      <c r="F64" s="25">
        <v>2.2494890000000001</v>
      </c>
      <c r="G64" s="25">
        <v>7.464213</v>
      </c>
      <c r="H64" s="25">
        <v>2.8629859999999998</v>
      </c>
      <c r="I64" s="25">
        <v>1.4314929999999999</v>
      </c>
    </row>
    <row r="65" spans="1:9">
      <c r="A65" s="23" t="s">
        <v>174</v>
      </c>
      <c r="B65" s="24">
        <v>347</v>
      </c>
      <c r="C65" s="25">
        <v>33.141210000000001</v>
      </c>
      <c r="D65" s="25">
        <v>53.025936999999999</v>
      </c>
      <c r="E65" s="25">
        <v>0.86455300000000002</v>
      </c>
      <c r="F65" s="25">
        <v>2.8818440000000001</v>
      </c>
      <c r="G65" s="25">
        <v>6.0518729999999996</v>
      </c>
      <c r="H65" s="25">
        <v>3.4582130000000002</v>
      </c>
      <c r="I65" s="25">
        <v>0.57636900000000002</v>
      </c>
    </row>
    <row r="66" spans="1:9">
      <c r="A66" s="23" t="s">
        <v>128</v>
      </c>
      <c r="B66" s="24">
        <v>47</v>
      </c>
      <c r="C66" s="25">
        <v>4.2553190000000001</v>
      </c>
      <c r="D66" s="25">
        <v>17.021277000000001</v>
      </c>
      <c r="E66" s="25">
        <v>4.2553190000000001</v>
      </c>
      <c r="F66" s="25">
        <v>0</v>
      </c>
      <c r="G66" s="25">
        <v>6.3829789999999997</v>
      </c>
      <c r="H66" s="25">
        <v>2.1276600000000001</v>
      </c>
      <c r="I66" s="25">
        <v>65.957447000000002</v>
      </c>
    </row>
    <row r="67" spans="1:9">
      <c r="A67" s="8" t="s">
        <v>175</v>
      </c>
      <c r="B67" s="8"/>
      <c r="C67" s="8"/>
      <c r="D67" s="8"/>
      <c r="E67" s="8"/>
      <c r="F67" s="8"/>
      <c r="G67" s="8"/>
      <c r="H67" s="8"/>
      <c r="I67" s="8"/>
    </row>
    <row r="68" spans="1:9">
      <c r="A68" s="23" t="s">
        <v>176</v>
      </c>
      <c r="B68" s="24">
        <v>425</v>
      </c>
      <c r="C68" s="25">
        <v>35.294117999999997</v>
      </c>
      <c r="D68" s="25">
        <v>50.117646999999998</v>
      </c>
      <c r="E68" s="25">
        <v>0.47058800000000001</v>
      </c>
      <c r="F68" s="25">
        <v>1.8823529999999999</v>
      </c>
      <c r="G68" s="25">
        <v>9.8823530000000002</v>
      </c>
      <c r="H68" s="25">
        <v>0.94117600000000001</v>
      </c>
      <c r="I68" s="25">
        <v>1.4117649999999999</v>
      </c>
    </row>
    <row r="69" spans="1:9">
      <c r="A69" s="23" t="s">
        <v>177</v>
      </c>
      <c r="B69" s="24">
        <v>811</v>
      </c>
      <c r="C69" s="25">
        <v>38.101109999999998</v>
      </c>
      <c r="D69" s="25">
        <v>42.663378999999999</v>
      </c>
      <c r="E69" s="25">
        <v>1.2330460000000001</v>
      </c>
      <c r="F69" s="25">
        <v>3.6991369999999999</v>
      </c>
      <c r="G69" s="25">
        <v>10.234279000000001</v>
      </c>
      <c r="H69" s="25">
        <v>2.466091</v>
      </c>
      <c r="I69" s="25">
        <v>1.602959</v>
      </c>
    </row>
    <row r="70" spans="1:9">
      <c r="A70" s="23" t="s">
        <v>178</v>
      </c>
      <c r="B70" s="24">
        <v>207</v>
      </c>
      <c r="C70" s="25">
        <v>29.951691</v>
      </c>
      <c r="D70" s="25">
        <v>51.207729</v>
      </c>
      <c r="E70" s="25">
        <v>1.9323669999999999</v>
      </c>
      <c r="F70" s="25">
        <v>2.8985509999999999</v>
      </c>
      <c r="G70" s="25">
        <v>8.6956520000000008</v>
      </c>
      <c r="H70" s="25">
        <v>2.4154589999999998</v>
      </c>
      <c r="I70" s="25">
        <v>2.8985509999999999</v>
      </c>
    </row>
    <row r="71" spans="1:9">
      <c r="A71" s="23" t="s">
        <v>179</v>
      </c>
      <c r="B71" s="24">
        <v>154</v>
      </c>
      <c r="C71" s="25">
        <v>36.363636</v>
      </c>
      <c r="D71" s="25">
        <v>46.753247000000002</v>
      </c>
      <c r="E71" s="25">
        <v>0</v>
      </c>
      <c r="F71" s="25">
        <v>5.1948049999999997</v>
      </c>
      <c r="G71" s="25">
        <v>7.1428570000000002</v>
      </c>
      <c r="H71" s="25">
        <v>3.246753</v>
      </c>
      <c r="I71" s="25">
        <v>1.2987010000000001</v>
      </c>
    </row>
    <row r="72" spans="1:9">
      <c r="A72" s="23" t="s">
        <v>180</v>
      </c>
      <c r="B72" s="24">
        <v>318</v>
      </c>
      <c r="C72" s="25">
        <v>33.962263999999998</v>
      </c>
      <c r="D72" s="25">
        <v>51.886792</v>
      </c>
      <c r="E72" s="25">
        <v>0.62893100000000002</v>
      </c>
      <c r="F72" s="25">
        <v>2.5157229999999999</v>
      </c>
      <c r="G72" s="25">
        <v>8.1761009999999992</v>
      </c>
      <c r="H72" s="25">
        <v>1.886792</v>
      </c>
      <c r="I72" s="25">
        <v>0.94339600000000001</v>
      </c>
    </row>
    <row r="73" spans="1:9">
      <c r="A73" s="23" t="s">
        <v>181</v>
      </c>
      <c r="B73" s="24">
        <v>203</v>
      </c>
      <c r="C73" s="25">
        <v>33.990147999999998</v>
      </c>
      <c r="D73" s="25">
        <v>47.290640000000003</v>
      </c>
      <c r="E73" s="25">
        <v>0.98522200000000004</v>
      </c>
      <c r="F73" s="25">
        <v>3.4482759999999999</v>
      </c>
      <c r="G73" s="25">
        <v>10.344828</v>
      </c>
      <c r="H73" s="25">
        <v>1.477833</v>
      </c>
      <c r="I73" s="25">
        <v>2.4630540000000001</v>
      </c>
    </row>
    <row r="74" spans="1:9">
      <c r="A74" s="23" t="s">
        <v>182</v>
      </c>
      <c r="B74" s="24">
        <v>79</v>
      </c>
      <c r="C74" s="25">
        <v>40.506329000000001</v>
      </c>
      <c r="D74" s="25">
        <v>45.56962</v>
      </c>
      <c r="E74" s="25">
        <v>1.2658229999999999</v>
      </c>
      <c r="F74" s="25">
        <v>0</v>
      </c>
      <c r="G74" s="25">
        <v>12.658227999999999</v>
      </c>
      <c r="H74" s="25">
        <v>0</v>
      </c>
      <c r="I74" s="25">
        <v>0</v>
      </c>
    </row>
    <row r="75" spans="1:9">
      <c r="A75" s="23" t="s">
        <v>183</v>
      </c>
      <c r="B75" s="24">
        <v>68</v>
      </c>
      <c r="C75" s="25">
        <v>32.352941000000001</v>
      </c>
      <c r="D75" s="25">
        <v>54.411765000000003</v>
      </c>
      <c r="E75" s="25">
        <v>2.941176</v>
      </c>
      <c r="F75" s="25">
        <v>4.4117649999999999</v>
      </c>
      <c r="G75" s="25">
        <v>2.941176</v>
      </c>
      <c r="H75" s="25">
        <v>1.470588</v>
      </c>
      <c r="I75" s="25">
        <v>1.470588</v>
      </c>
    </row>
    <row r="76" spans="1:9">
      <c r="A76" s="23" t="s">
        <v>184</v>
      </c>
      <c r="B76" s="24">
        <v>586</v>
      </c>
      <c r="C76" s="25">
        <v>34.300341000000003</v>
      </c>
      <c r="D76" s="25">
        <v>48.805461000000001</v>
      </c>
      <c r="E76" s="25">
        <v>2.0477820000000002</v>
      </c>
      <c r="F76" s="25">
        <v>2.0477820000000002</v>
      </c>
      <c r="G76" s="25">
        <v>9.0443689999999997</v>
      </c>
      <c r="H76" s="25">
        <v>2.0477820000000002</v>
      </c>
      <c r="I76" s="25">
        <v>1.706485</v>
      </c>
    </row>
    <row r="77" spans="1:9">
      <c r="A77" s="23" t="s">
        <v>185</v>
      </c>
      <c r="B77" s="24">
        <v>276</v>
      </c>
      <c r="C77" s="25">
        <v>34.782609000000001</v>
      </c>
      <c r="D77" s="25">
        <v>46.739130000000003</v>
      </c>
      <c r="E77" s="25">
        <v>1.086957</v>
      </c>
      <c r="F77" s="25">
        <v>2.8985509999999999</v>
      </c>
      <c r="G77" s="25">
        <v>11.956522</v>
      </c>
      <c r="H77" s="25">
        <v>2.1739130000000002</v>
      </c>
      <c r="I77" s="25">
        <v>0.362319</v>
      </c>
    </row>
    <row r="78" spans="1:9">
      <c r="A78" s="23" t="s">
        <v>152</v>
      </c>
      <c r="B78" s="24">
        <v>197</v>
      </c>
      <c r="C78" s="25">
        <v>31.979695</v>
      </c>
      <c r="D78" s="25">
        <v>48.223350000000003</v>
      </c>
      <c r="E78" s="25">
        <v>1.5228429999999999</v>
      </c>
      <c r="F78" s="25">
        <v>2.538071</v>
      </c>
      <c r="G78" s="25">
        <v>6.5989849999999999</v>
      </c>
      <c r="H78" s="25">
        <v>7.1065990000000001</v>
      </c>
      <c r="I78" s="25">
        <v>2.0304570000000002</v>
      </c>
    </row>
    <row r="79" spans="1:9">
      <c r="A79" s="23" t="s">
        <v>186</v>
      </c>
      <c r="B79" s="24">
        <v>944</v>
      </c>
      <c r="C79" s="25">
        <v>38.029660999999997</v>
      </c>
      <c r="D79" s="25">
        <v>43.432203000000001</v>
      </c>
      <c r="E79" s="25">
        <v>0.95338999999999996</v>
      </c>
      <c r="F79" s="25">
        <v>2.860169</v>
      </c>
      <c r="G79" s="25">
        <v>7.7330509999999997</v>
      </c>
      <c r="H79" s="25">
        <v>3.1779660000000001</v>
      </c>
      <c r="I79" s="25">
        <v>3.8135590000000001</v>
      </c>
    </row>
    <row r="80" spans="1:9">
      <c r="A80" s="23" t="s">
        <v>128</v>
      </c>
      <c r="B80" s="24">
        <v>41</v>
      </c>
      <c r="C80" s="25">
        <v>24.390243999999999</v>
      </c>
      <c r="D80" s="25">
        <v>29.268293</v>
      </c>
      <c r="E80" s="25">
        <v>2.4390239999999999</v>
      </c>
      <c r="F80" s="25">
        <v>2.4390239999999999</v>
      </c>
      <c r="G80" s="25">
        <v>7.3170729999999997</v>
      </c>
      <c r="H80" s="25">
        <v>4.8780489999999999</v>
      </c>
      <c r="I80" s="25">
        <v>29.268293</v>
      </c>
    </row>
    <row r="81" spans="1:9">
      <c r="A81" s="8" t="s">
        <v>187</v>
      </c>
      <c r="B81" s="8"/>
      <c r="C81" s="8"/>
      <c r="D81" s="8"/>
      <c r="E81" s="8"/>
      <c r="F81" s="8"/>
      <c r="G81" s="8"/>
      <c r="H81" s="8"/>
      <c r="I81" s="8"/>
    </row>
    <row r="82" spans="1:9">
      <c r="A82" s="23" t="s">
        <v>188</v>
      </c>
      <c r="B82" s="24">
        <v>2041</v>
      </c>
      <c r="C82" s="25">
        <v>35.423811999999998</v>
      </c>
      <c r="D82" s="25">
        <v>49.338560000000001</v>
      </c>
      <c r="E82" s="25">
        <v>1.1268990000000001</v>
      </c>
      <c r="F82" s="25">
        <v>2.0088189999999999</v>
      </c>
      <c r="G82" s="25">
        <v>7.7902990000000001</v>
      </c>
      <c r="H82" s="25">
        <v>1.8618319999999999</v>
      </c>
      <c r="I82" s="25">
        <v>2.4497800000000001</v>
      </c>
    </row>
    <row r="83" spans="1:9">
      <c r="A83" s="23" t="s">
        <v>189</v>
      </c>
      <c r="B83" s="24">
        <v>221</v>
      </c>
      <c r="C83" s="25">
        <v>40.271493</v>
      </c>
      <c r="D83" s="25">
        <v>36.651584</v>
      </c>
      <c r="E83" s="25">
        <v>0.45248899999999997</v>
      </c>
      <c r="F83" s="25">
        <v>6.7873299999999999</v>
      </c>
      <c r="G83" s="25">
        <v>9.502262</v>
      </c>
      <c r="H83" s="25">
        <v>3.61991</v>
      </c>
      <c r="I83" s="25">
        <v>2.7149320000000001</v>
      </c>
    </row>
    <row r="84" spans="1:9">
      <c r="A84" s="23" t="s">
        <v>190</v>
      </c>
      <c r="B84" s="24">
        <v>64</v>
      </c>
      <c r="C84" s="25">
        <v>40.625</v>
      </c>
      <c r="D84" s="25">
        <v>39.0625</v>
      </c>
      <c r="E84" s="25">
        <v>4.6875</v>
      </c>
      <c r="F84" s="25">
        <v>0</v>
      </c>
      <c r="G84" s="25">
        <v>7.8125</v>
      </c>
      <c r="H84" s="25">
        <v>4.6875</v>
      </c>
      <c r="I84" s="25">
        <v>3.125</v>
      </c>
    </row>
    <row r="85" spans="1:9">
      <c r="A85" s="23" t="s">
        <v>191</v>
      </c>
      <c r="B85" s="24">
        <v>158</v>
      </c>
      <c r="C85" s="25">
        <v>44.936709</v>
      </c>
      <c r="D85" s="25">
        <v>28.481013000000001</v>
      </c>
      <c r="E85" s="25">
        <v>1.2658229999999999</v>
      </c>
      <c r="F85" s="25">
        <v>5.0632910000000004</v>
      </c>
      <c r="G85" s="25">
        <v>8.8607589999999998</v>
      </c>
      <c r="H85" s="25">
        <v>6.3291139999999997</v>
      </c>
      <c r="I85" s="25">
        <v>5.0632910000000004</v>
      </c>
    </row>
    <row r="86" spans="1:9">
      <c r="A86" s="23" t="s">
        <v>192</v>
      </c>
      <c r="B86" s="24">
        <v>120</v>
      </c>
      <c r="C86" s="25">
        <v>35</v>
      </c>
      <c r="D86" s="25">
        <v>34.166666999999997</v>
      </c>
      <c r="E86" s="25">
        <v>5</v>
      </c>
      <c r="F86" s="25">
        <v>1.6666669999999999</v>
      </c>
      <c r="G86" s="25">
        <v>10.833333</v>
      </c>
      <c r="H86" s="25">
        <v>11.666667</v>
      </c>
      <c r="I86" s="25">
        <v>1.6666669999999999</v>
      </c>
    </row>
    <row r="87" spans="1:9">
      <c r="A87" s="23" t="s">
        <v>193</v>
      </c>
      <c r="B87" s="24">
        <v>10</v>
      </c>
      <c r="C87" s="25">
        <v>20</v>
      </c>
      <c r="D87" s="25">
        <v>50</v>
      </c>
      <c r="E87" s="25">
        <v>0</v>
      </c>
      <c r="F87" s="25">
        <v>10</v>
      </c>
      <c r="G87" s="25">
        <v>20</v>
      </c>
      <c r="H87" s="25">
        <v>0</v>
      </c>
      <c r="I87" s="25">
        <v>0</v>
      </c>
    </row>
    <row r="88" spans="1:9">
      <c r="A88" s="23" t="s">
        <v>152</v>
      </c>
      <c r="B88" s="24">
        <v>39</v>
      </c>
      <c r="C88" s="25">
        <v>33.333333000000003</v>
      </c>
      <c r="D88" s="25">
        <v>30.769231000000001</v>
      </c>
      <c r="E88" s="25">
        <v>0</v>
      </c>
      <c r="F88" s="25">
        <v>2.5641029999999998</v>
      </c>
      <c r="G88" s="25">
        <v>15.384615</v>
      </c>
      <c r="H88" s="25">
        <v>15.384615</v>
      </c>
      <c r="I88" s="25">
        <v>2.5641029999999998</v>
      </c>
    </row>
    <row r="89" spans="1:9">
      <c r="A89" s="23" t="s">
        <v>128</v>
      </c>
      <c r="B89" s="24">
        <v>24</v>
      </c>
      <c r="C89" s="25">
        <v>20.833333</v>
      </c>
      <c r="D89" s="25">
        <v>45.833333000000003</v>
      </c>
      <c r="E89" s="25">
        <v>0</v>
      </c>
      <c r="F89" s="25">
        <v>4.1666670000000003</v>
      </c>
      <c r="G89" s="25">
        <v>4.1666670000000003</v>
      </c>
      <c r="H89" s="25">
        <v>4.1666670000000003</v>
      </c>
      <c r="I89" s="25">
        <v>20.833333</v>
      </c>
    </row>
    <row r="90" spans="1:9">
      <c r="A90" s="8" t="s">
        <v>194</v>
      </c>
      <c r="B90" s="8"/>
      <c r="C90" s="8"/>
      <c r="D90" s="8"/>
      <c r="E90" s="8"/>
      <c r="F90" s="8"/>
      <c r="G90" s="8"/>
      <c r="H90" s="8"/>
      <c r="I90" s="8"/>
    </row>
    <row r="91" spans="1:9">
      <c r="A91" s="23" t="s">
        <v>195</v>
      </c>
      <c r="B91" s="24">
        <v>1341</v>
      </c>
      <c r="C91" s="25">
        <v>35.197614000000002</v>
      </c>
      <c r="D91" s="25">
        <v>46.532437999999999</v>
      </c>
      <c r="E91" s="25">
        <v>1.1931389999999999</v>
      </c>
      <c r="F91" s="25">
        <v>2.8337059999999998</v>
      </c>
      <c r="G91" s="25">
        <v>9.0976879999999998</v>
      </c>
      <c r="H91" s="25">
        <v>2.6099929999999998</v>
      </c>
      <c r="I91" s="25">
        <v>2.5354209999999999</v>
      </c>
    </row>
    <row r="92" spans="1:9">
      <c r="A92" s="23" t="s">
        <v>196</v>
      </c>
      <c r="B92" s="24">
        <v>523</v>
      </c>
      <c r="C92" s="25">
        <v>37.093690000000002</v>
      </c>
      <c r="D92" s="25">
        <v>45.315488000000002</v>
      </c>
      <c r="E92" s="25">
        <v>1.3384320000000001</v>
      </c>
      <c r="F92" s="25">
        <v>3.2504780000000002</v>
      </c>
      <c r="G92" s="25">
        <v>7.6481839999999996</v>
      </c>
      <c r="H92" s="25">
        <v>2.4856600000000002</v>
      </c>
      <c r="I92" s="25">
        <v>2.8680690000000002</v>
      </c>
    </row>
    <row r="93" spans="1:9">
      <c r="A93" s="23" t="s">
        <v>197</v>
      </c>
      <c r="B93" s="24">
        <v>116</v>
      </c>
      <c r="C93" s="25">
        <v>31.896552</v>
      </c>
      <c r="D93" s="25">
        <v>49.137931000000002</v>
      </c>
      <c r="E93" s="25">
        <v>3.4482759999999999</v>
      </c>
      <c r="F93" s="25">
        <v>1.7241379999999999</v>
      </c>
      <c r="G93" s="25">
        <v>10.344828</v>
      </c>
      <c r="H93" s="25">
        <v>3.4482759999999999</v>
      </c>
      <c r="I93" s="25">
        <v>0</v>
      </c>
    </row>
    <row r="94" spans="1:9">
      <c r="A94" s="23" t="s">
        <v>198</v>
      </c>
      <c r="B94" s="24">
        <v>25</v>
      </c>
      <c r="C94" s="25">
        <v>48</v>
      </c>
      <c r="D94" s="25">
        <v>28</v>
      </c>
      <c r="E94" s="25">
        <v>0</v>
      </c>
      <c r="F94" s="25">
        <v>0</v>
      </c>
      <c r="G94" s="25">
        <v>4</v>
      </c>
      <c r="H94" s="25">
        <v>12</v>
      </c>
      <c r="I94" s="25">
        <v>8</v>
      </c>
    </row>
    <row r="95" spans="1:9">
      <c r="A95" s="23" t="s">
        <v>199</v>
      </c>
      <c r="B95" s="24">
        <v>68</v>
      </c>
      <c r="C95" s="25">
        <v>36.764705999999997</v>
      </c>
      <c r="D95" s="25">
        <v>44.117646999999998</v>
      </c>
      <c r="E95" s="25">
        <v>0</v>
      </c>
      <c r="F95" s="25">
        <v>2.941176</v>
      </c>
      <c r="G95" s="25">
        <v>7.3529410000000004</v>
      </c>
      <c r="H95" s="25">
        <v>4.4117649999999999</v>
      </c>
      <c r="I95" s="25">
        <v>4.4117649999999999</v>
      </c>
    </row>
    <row r="96" spans="1:9">
      <c r="A96" s="23" t="s">
        <v>200</v>
      </c>
      <c r="B96" s="24">
        <v>1248</v>
      </c>
      <c r="C96" s="25">
        <v>37.099359</v>
      </c>
      <c r="D96" s="25">
        <v>47.596153999999999</v>
      </c>
      <c r="E96" s="25">
        <v>0.961538</v>
      </c>
      <c r="F96" s="25">
        <v>2.804487</v>
      </c>
      <c r="G96" s="25">
        <v>7.211538</v>
      </c>
      <c r="H96" s="25">
        <v>2.323718</v>
      </c>
      <c r="I96" s="25">
        <v>2.0032049999999999</v>
      </c>
    </row>
    <row r="97" spans="1:9">
      <c r="A97" s="23" t="s">
        <v>201</v>
      </c>
      <c r="B97" s="24">
        <v>725</v>
      </c>
      <c r="C97" s="25">
        <v>35.724138000000004</v>
      </c>
      <c r="D97" s="25">
        <v>49.517240999999999</v>
      </c>
      <c r="E97" s="25">
        <v>1.241379</v>
      </c>
      <c r="F97" s="25">
        <v>1.9310339999999999</v>
      </c>
      <c r="G97" s="25">
        <v>7.5862069999999999</v>
      </c>
      <c r="H97" s="25">
        <v>1.7931029999999999</v>
      </c>
      <c r="I97" s="25">
        <v>2.2068970000000001</v>
      </c>
    </row>
    <row r="98" spans="1:9">
      <c r="A98" s="23" t="s">
        <v>202</v>
      </c>
      <c r="B98" s="24">
        <v>550</v>
      </c>
      <c r="C98" s="25">
        <v>39.818182</v>
      </c>
      <c r="D98" s="25">
        <v>39.636364</v>
      </c>
      <c r="E98" s="25">
        <v>1.0909089999999999</v>
      </c>
      <c r="F98" s="25">
        <v>3.454545</v>
      </c>
      <c r="G98" s="25">
        <v>10</v>
      </c>
      <c r="H98" s="25">
        <v>3.454545</v>
      </c>
      <c r="I98" s="25">
        <v>2.545455</v>
      </c>
    </row>
    <row r="99" spans="1:9">
      <c r="A99" s="23" t="s">
        <v>203</v>
      </c>
      <c r="B99" s="24">
        <v>563</v>
      </c>
      <c r="C99" s="25">
        <v>37.655417</v>
      </c>
      <c r="D99" s="25">
        <v>44.760213</v>
      </c>
      <c r="E99" s="25">
        <v>1.4209590000000001</v>
      </c>
      <c r="F99" s="25">
        <v>4.0852579999999996</v>
      </c>
      <c r="G99" s="25">
        <v>7.6376549999999996</v>
      </c>
      <c r="H99" s="25">
        <v>2.8419180000000002</v>
      </c>
      <c r="I99" s="25">
        <v>1.598579</v>
      </c>
    </row>
    <row r="100" spans="1:9">
      <c r="A100" s="23" t="s">
        <v>204</v>
      </c>
      <c r="B100" s="24">
        <v>319</v>
      </c>
      <c r="C100" s="25">
        <v>39.811912</v>
      </c>
      <c r="D100" s="25">
        <v>40.125391999999998</v>
      </c>
      <c r="E100" s="25">
        <v>1.5673980000000001</v>
      </c>
      <c r="F100" s="25">
        <v>2.8213170000000001</v>
      </c>
      <c r="G100" s="25">
        <v>10.031347999999999</v>
      </c>
      <c r="H100" s="25">
        <v>2.5078369999999999</v>
      </c>
      <c r="I100" s="25">
        <v>3.1347960000000001</v>
      </c>
    </row>
    <row r="101" spans="1:9">
      <c r="A101" s="23" t="s">
        <v>205</v>
      </c>
      <c r="B101" s="24">
        <v>6</v>
      </c>
      <c r="C101" s="25">
        <v>16.666667</v>
      </c>
      <c r="D101" s="25">
        <v>33.333333000000003</v>
      </c>
      <c r="E101" s="25">
        <v>16.666667</v>
      </c>
      <c r="F101" s="25">
        <v>0</v>
      </c>
      <c r="G101" s="25">
        <v>33.333333000000003</v>
      </c>
      <c r="H101" s="25">
        <v>0</v>
      </c>
      <c r="I101" s="25">
        <v>0</v>
      </c>
    </row>
    <row r="102" spans="1:9">
      <c r="A102" s="23" t="s">
        <v>206</v>
      </c>
      <c r="B102" s="24">
        <v>42</v>
      </c>
      <c r="C102" s="25">
        <v>14.285714</v>
      </c>
      <c r="D102" s="25">
        <v>50</v>
      </c>
      <c r="E102" s="25">
        <v>2.3809520000000002</v>
      </c>
      <c r="F102" s="25">
        <v>2.3809520000000002</v>
      </c>
      <c r="G102" s="25">
        <v>26.190476</v>
      </c>
      <c r="H102" s="25">
        <v>2.3809520000000002</v>
      </c>
      <c r="I102" s="25">
        <v>2.3809520000000002</v>
      </c>
    </row>
    <row r="103" spans="1:9">
      <c r="A103" s="23" t="s">
        <v>152</v>
      </c>
      <c r="B103" s="24">
        <v>39</v>
      </c>
      <c r="C103" s="25">
        <v>35.897435999999999</v>
      </c>
      <c r="D103" s="25">
        <v>35.897435999999999</v>
      </c>
      <c r="E103" s="25">
        <v>0</v>
      </c>
      <c r="F103" s="25">
        <v>0</v>
      </c>
      <c r="G103" s="25">
        <v>15.384615</v>
      </c>
      <c r="H103" s="25">
        <v>12.820513</v>
      </c>
      <c r="I103" s="25">
        <v>0</v>
      </c>
    </row>
    <row r="104" spans="1:9">
      <c r="A104" s="23" t="s">
        <v>128</v>
      </c>
      <c r="B104" s="24">
        <v>193</v>
      </c>
      <c r="C104" s="25">
        <v>40.414507999999998</v>
      </c>
      <c r="D104" s="25">
        <v>37.305698999999997</v>
      </c>
      <c r="E104" s="25">
        <v>1.0362690000000001</v>
      </c>
      <c r="F104" s="25">
        <v>2.0725389999999999</v>
      </c>
      <c r="G104" s="25">
        <v>8.2901550000000004</v>
      </c>
      <c r="H104" s="25">
        <v>5.1813469999999997</v>
      </c>
      <c r="I104" s="25">
        <v>5.6994819999999997</v>
      </c>
    </row>
    <row r="105" spans="1:9">
      <c r="A105" s="8" t="s">
        <v>207</v>
      </c>
      <c r="B105" s="8"/>
      <c r="C105" s="8"/>
      <c r="D105" s="8"/>
      <c r="E105" s="8"/>
      <c r="F105" s="8"/>
      <c r="G105" s="8"/>
      <c r="H105" s="8"/>
      <c r="I105" s="8"/>
    </row>
    <row r="106" spans="1:9">
      <c r="A106" s="23" t="s">
        <v>208</v>
      </c>
      <c r="B106" s="24">
        <v>1480</v>
      </c>
      <c r="C106" s="25">
        <v>38.986485999999999</v>
      </c>
      <c r="D106" s="25">
        <v>42.972973000000003</v>
      </c>
      <c r="E106" s="25">
        <v>1.6891890000000001</v>
      </c>
      <c r="F106" s="25">
        <v>2.2972969999999999</v>
      </c>
      <c r="G106" s="25">
        <v>9.6621620000000004</v>
      </c>
      <c r="H106" s="25">
        <v>2.1621619999999999</v>
      </c>
      <c r="I106" s="25">
        <v>2.22973</v>
      </c>
    </row>
    <row r="107" spans="1:9">
      <c r="A107" s="23" t="s">
        <v>209</v>
      </c>
      <c r="B107" s="24">
        <v>1280</v>
      </c>
      <c r="C107" s="25">
        <v>39.0625</v>
      </c>
      <c r="D107" s="25">
        <v>44.53125</v>
      </c>
      <c r="E107" s="25">
        <v>1.640625</v>
      </c>
      <c r="F107" s="25">
        <v>2.34375</v>
      </c>
      <c r="G107" s="25">
        <v>8.203125</v>
      </c>
      <c r="H107" s="25">
        <v>1.953125</v>
      </c>
      <c r="I107" s="25">
        <v>2.265625</v>
      </c>
    </row>
    <row r="108" spans="1:9">
      <c r="A108" s="23" t="s">
        <v>210</v>
      </c>
      <c r="B108" s="24">
        <v>1167</v>
      </c>
      <c r="C108" s="25">
        <v>36.846615</v>
      </c>
      <c r="D108" s="25">
        <v>46.872321999999997</v>
      </c>
      <c r="E108" s="25">
        <v>1.9708650000000001</v>
      </c>
      <c r="F108" s="25">
        <v>2.227935</v>
      </c>
      <c r="G108" s="25">
        <v>7.7120819999999997</v>
      </c>
      <c r="H108" s="25">
        <v>2.0565549999999999</v>
      </c>
      <c r="I108" s="25">
        <v>2.313625</v>
      </c>
    </row>
    <row r="109" spans="1:9">
      <c r="A109" s="23" t="s">
        <v>211</v>
      </c>
      <c r="B109" s="24">
        <v>715</v>
      </c>
      <c r="C109" s="25">
        <v>34.265734000000002</v>
      </c>
      <c r="D109" s="25">
        <v>48.811188999999999</v>
      </c>
      <c r="E109" s="25">
        <v>1.398601</v>
      </c>
      <c r="F109" s="25">
        <v>2.9370630000000002</v>
      </c>
      <c r="G109" s="25">
        <v>7.9720279999999999</v>
      </c>
      <c r="H109" s="25">
        <v>1.118881</v>
      </c>
      <c r="I109" s="25">
        <v>3.4965030000000001</v>
      </c>
    </row>
    <row r="110" spans="1:9">
      <c r="A110" s="23" t="s">
        <v>212</v>
      </c>
      <c r="B110" s="24">
        <v>387</v>
      </c>
      <c r="C110" s="25">
        <v>37.984496</v>
      </c>
      <c r="D110" s="25">
        <v>45.219638000000003</v>
      </c>
      <c r="E110" s="25">
        <v>2.3255810000000001</v>
      </c>
      <c r="F110" s="25">
        <v>3.3591730000000002</v>
      </c>
      <c r="G110" s="25">
        <v>5.4263570000000003</v>
      </c>
      <c r="H110" s="25">
        <v>2.5839789999999998</v>
      </c>
      <c r="I110" s="25">
        <v>3.1007750000000001</v>
      </c>
    </row>
    <row r="111" spans="1:9">
      <c r="A111" s="23" t="s">
        <v>213</v>
      </c>
      <c r="B111" s="24">
        <v>404</v>
      </c>
      <c r="C111" s="25">
        <v>42.079208000000001</v>
      </c>
      <c r="D111" s="25">
        <v>29.702970000000001</v>
      </c>
      <c r="E111" s="25">
        <v>2.722772</v>
      </c>
      <c r="F111" s="25">
        <v>5.6930690000000004</v>
      </c>
      <c r="G111" s="25">
        <v>12.871287000000001</v>
      </c>
      <c r="H111" s="25">
        <v>2.722772</v>
      </c>
      <c r="I111" s="25">
        <v>4.2079209999999998</v>
      </c>
    </row>
    <row r="112" spans="1:9">
      <c r="A112" s="23" t="s">
        <v>214</v>
      </c>
      <c r="B112" s="24">
        <v>595</v>
      </c>
      <c r="C112" s="25">
        <v>39.663865999999999</v>
      </c>
      <c r="D112" s="25">
        <v>46.050420000000003</v>
      </c>
      <c r="E112" s="25">
        <v>1.176471</v>
      </c>
      <c r="F112" s="25">
        <v>2.3529409999999999</v>
      </c>
      <c r="G112" s="25">
        <v>7.0588240000000004</v>
      </c>
      <c r="H112" s="25">
        <v>1.512605</v>
      </c>
      <c r="I112" s="25">
        <v>2.1848740000000002</v>
      </c>
    </row>
    <row r="113" spans="1:9">
      <c r="A113" s="23" t="s">
        <v>215</v>
      </c>
      <c r="B113" s="24">
        <v>215</v>
      </c>
      <c r="C113" s="25">
        <v>42.790697999999999</v>
      </c>
      <c r="D113" s="25">
        <v>39.534883999999998</v>
      </c>
      <c r="E113" s="25">
        <v>1.860465</v>
      </c>
      <c r="F113" s="25">
        <v>3.255814</v>
      </c>
      <c r="G113" s="25">
        <v>8.3720929999999996</v>
      </c>
      <c r="H113" s="25">
        <v>1.395349</v>
      </c>
      <c r="I113" s="25">
        <v>2.7906979999999999</v>
      </c>
    </row>
    <row r="114" spans="1:9">
      <c r="A114" s="23" t="s">
        <v>216</v>
      </c>
      <c r="B114" s="24">
        <v>248</v>
      </c>
      <c r="C114" s="25">
        <v>41.532257999999999</v>
      </c>
      <c r="D114" s="25">
        <v>41.532257999999999</v>
      </c>
      <c r="E114" s="25">
        <v>1.612903</v>
      </c>
      <c r="F114" s="25">
        <v>2.4193549999999999</v>
      </c>
      <c r="G114" s="25">
        <v>8.4677419999999994</v>
      </c>
      <c r="H114" s="25">
        <v>1.612903</v>
      </c>
      <c r="I114" s="25">
        <v>2.822581</v>
      </c>
    </row>
    <row r="115" spans="1:9">
      <c r="A115" s="23" t="s">
        <v>217</v>
      </c>
      <c r="B115" s="24">
        <v>255</v>
      </c>
      <c r="C115" s="25">
        <v>34.509804000000003</v>
      </c>
      <c r="D115" s="25">
        <v>46.274509999999999</v>
      </c>
      <c r="E115" s="25">
        <v>1.9607840000000001</v>
      </c>
      <c r="F115" s="25">
        <v>2.3529409999999999</v>
      </c>
      <c r="G115" s="25">
        <v>9.803922</v>
      </c>
      <c r="H115" s="25">
        <v>1.568627</v>
      </c>
      <c r="I115" s="25">
        <v>3.5294120000000002</v>
      </c>
    </row>
    <row r="116" spans="1:9">
      <c r="A116" s="23" t="s">
        <v>218</v>
      </c>
      <c r="B116" s="24">
        <v>291</v>
      </c>
      <c r="C116" s="25">
        <v>34.707903999999999</v>
      </c>
      <c r="D116" s="25">
        <v>46.391753000000001</v>
      </c>
      <c r="E116" s="25">
        <v>2.0618560000000001</v>
      </c>
      <c r="F116" s="25">
        <v>5.4982819999999997</v>
      </c>
      <c r="G116" s="25">
        <v>7.9037800000000002</v>
      </c>
      <c r="H116" s="25">
        <v>1.3745700000000001</v>
      </c>
      <c r="I116" s="25">
        <v>2.0618560000000001</v>
      </c>
    </row>
    <row r="117" spans="1:9">
      <c r="A117" s="23" t="s">
        <v>219</v>
      </c>
      <c r="B117" s="24">
        <v>338</v>
      </c>
      <c r="C117" s="25">
        <v>34.911242999999999</v>
      </c>
      <c r="D117" s="25">
        <v>47.041420000000002</v>
      </c>
      <c r="E117" s="25">
        <v>2.0710060000000001</v>
      </c>
      <c r="F117" s="25">
        <v>2.95858</v>
      </c>
      <c r="G117" s="25">
        <v>8.5798819999999996</v>
      </c>
      <c r="H117" s="25">
        <v>2.95858</v>
      </c>
      <c r="I117" s="25">
        <v>1.47929</v>
      </c>
    </row>
    <row r="118" spans="1:9">
      <c r="A118" s="23" t="s">
        <v>220</v>
      </c>
      <c r="B118" s="24">
        <v>812</v>
      </c>
      <c r="C118" s="25">
        <v>34.852217000000003</v>
      </c>
      <c r="D118" s="25">
        <v>47.167487999999999</v>
      </c>
      <c r="E118" s="25">
        <v>1.9704429999999999</v>
      </c>
      <c r="F118" s="25">
        <v>3.0788180000000001</v>
      </c>
      <c r="G118" s="25">
        <v>7.7586209999999998</v>
      </c>
      <c r="H118" s="25">
        <v>2.2167490000000001</v>
      </c>
      <c r="I118" s="25">
        <v>2.9556650000000002</v>
      </c>
    </row>
    <row r="119" spans="1:9">
      <c r="A119" s="23" t="s">
        <v>221</v>
      </c>
      <c r="B119" s="24">
        <v>816</v>
      </c>
      <c r="C119" s="25">
        <v>38.357843000000003</v>
      </c>
      <c r="D119" s="25">
        <v>45.465685999999998</v>
      </c>
      <c r="E119" s="25">
        <v>1.715686</v>
      </c>
      <c r="F119" s="25">
        <v>3.1862750000000002</v>
      </c>
      <c r="G119" s="25">
        <v>7.2303920000000002</v>
      </c>
      <c r="H119" s="25">
        <v>1.8382350000000001</v>
      </c>
      <c r="I119" s="25">
        <v>2.2058819999999999</v>
      </c>
    </row>
    <row r="120" spans="1:9">
      <c r="A120" s="23" t="s">
        <v>152</v>
      </c>
      <c r="B120" s="24">
        <v>69</v>
      </c>
      <c r="C120" s="25">
        <v>34.782609000000001</v>
      </c>
      <c r="D120" s="25">
        <v>39.130434999999999</v>
      </c>
      <c r="E120" s="25">
        <v>1.4492750000000001</v>
      </c>
      <c r="F120" s="25">
        <v>2.8985509999999999</v>
      </c>
      <c r="G120" s="25">
        <v>7.2463769999999998</v>
      </c>
      <c r="H120" s="25">
        <v>10.144928</v>
      </c>
      <c r="I120" s="25">
        <v>4.3478260000000004</v>
      </c>
    </row>
    <row r="121" spans="1:9">
      <c r="A121" s="23" t="s">
        <v>222</v>
      </c>
      <c r="B121" s="24">
        <v>246</v>
      </c>
      <c r="C121" s="25">
        <v>36.178862000000002</v>
      </c>
      <c r="D121" s="25">
        <v>44.715446999999998</v>
      </c>
      <c r="E121" s="25">
        <v>0.40650399999999998</v>
      </c>
      <c r="F121" s="25">
        <v>2.4390239999999999</v>
      </c>
      <c r="G121" s="25">
        <v>5.6910569999999998</v>
      </c>
      <c r="H121" s="25">
        <v>6.5040649999999998</v>
      </c>
      <c r="I121" s="25">
        <v>4.0650409999999999</v>
      </c>
    </row>
    <row r="122" spans="1:9">
      <c r="A122" s="26" t="s">
        <v>128</v>
      </c>
      <c r="B122" s="27">
        <v>47</v>
      </c>
      <c r="C122" s="29">
        <v>29.787234000000002</v>
      </c>
      <c r="D122" s="29">
        <v>42.553190999999998</v>
      </c>
      <c r="E122" s="29">
        <v>2.1276600000000001</v>
      </c>
      <c r="F122" s="29">
        <v>0</v>
      </c>
      <c r="G122" s="29">
        <v>14.893617000000001</v>
      </c>
      <c r="H122" s="29">
        <v>6.3829789999999997</v>
      </c>
      <c r="I122" s="29">
        <v>4.2553190000000001</v>
      </c>
    </row>
  </sheetData>
  <phoneticPr fontId="2"/>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EB3A6-EA67-4A6B-84E0-9FA221B8FEB2}">
  <sheetPr codeName="Sheet80"/>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HYPERLINK("#'目次'!B35","[29]")</f>
        <v>[29]</v>
      </c>
      <c r="B2" s="28" t="s">
        <v>565</v>
      </c>
    </row>
    <row r="3" spans="1:9">
      <c r="A3" s="6" t="s">
        <v>114</v>
      </c>
      <c r="B3" s="7" t="s">
        <v>373</v>
      </c>
    </row>
    <row r="4" spans="1:9">
      <c r="A4" s="6" t="s">
        <v>114</v>
      </c>
      <c r="B4" s="7" t="s">
        <v>374</v>
      </c>
    </row>
    <row r="5" spans="1:9" s="21" customFormat="1" ht="24">
      <c r="A5" s="19" t="s">
        <v>114</v>
      </c>
      <c r="B5" s="20" t="s">
        <v>118</v>
      </c>
      <c r="C5" s="20" t="s">
        <v>171</v>
      </c>
      <c r="D5" s="20" t="s">
        <v>172</v>
      </c>
      <c r="E5" s="20" t="s">
        <v>173</v>
      </c>
      <c r="F5" s="20" t="s">
        <v>174</v>
      </c>
      <c r="G5" s="20" t="s">
        <v>128</v>
      </c>
      <c r="H5" s="20" t="s">
        <v>375</v>
      </c>
      <c r="I5" s="20" t="s">
        <v>376</v>
      </c>
    </row>
    <row r="6" spans="1:9">
      <c r="A6" s="22" t="s">
        <v>121</v>
      </c>
      <c r="B6" s="9">
        <v>2677</v>
      </c>
      <c r="C6" s="14">
        <v>14.419126</v>
      </c>
      <c r="D6" s="14">
        <v>34.329473</v>
      </c>
      <c r="E6" s="14">
        <v>36.533433000000002</v>
      </c>
      <c r="F6" s="14">
        <v>12.962270999999999</v>
      </c>
      <c r="G6" s="14">
        <v>1.7556970000000001</v>
      </c>
      <c r="H6" s="14">
        <v>48.748598999999999</v>
      </c>
      <c r="I6" s="14">
        <v>49.495704000000003</v>
      </c>
    </row>
    <row r="7" spans="1:9">
      <c r="A7" s="8" t="s">
        <v>122</v>
      </c>
      <c r="B7" s="8"/>
      <c r="C7" s="8"/>
      <c r="D7" s="8"/>
      <c r="E7" s="8"/>
      <c r="F7" s="8"/>
      <c r="G7" s="8"/>
      <c r="H7" s="8"/>
      <c r="I7" s="8"/>
    </row>
    <row r="8" spans="1:9">
      <c r="A8" s="23" t="s">
        <v>123</v>
      </c>
      <c r="B8" s="24">
        <v>380</v>
      </c>
      <c r="C8" s="25">
        <v>9.7368419999999993</v>
      </c>
      <c r="D8" s="25">
        <v>30.526316000000001</v>
      </c>
      <c r="E8" s="25">
        <v>40</v>
      </c>
      <c r="F8" s="25">
        <v>18.157895</v>
      </c>
      <c r="G8" s="25">
        <v>1.5789470000000001</v>
      </c>
      <c r="H8" s="25">
        <v>40.263157999999997</v>
      </c>
      <c r="I8" s="25">
        <v>58.157895000000003</v>
      </c>
    </row>
    <row r="9" spans="1:9">
      <c r="A9" s="23" t="s">
        <v>124</v>
      </c>
      <c r="B9" s="24">
        <v>489</v>
      </c>
      <c r="C9" s="25">
        <v>9.6114519999999999</v>
      </c>
      <c r="D9" s="25">
        <v>34.969324999999998</v>
      </c>
      <c r="E9" s="25">
        <v>40.081800000000001</v>
      </c>
      <c r="F9" s="25">
        <v>14.519427</v>
      </c>
      <c r="G9" s="25">
        <v>0.81799599999999995</v>
      </c>
      <c r="H9" s="25">
        <v>44.580776999999998</v>
      </c>
      <c r="I9" s="25">
        <v>54.601227000000002</v>
      </c>
    </row>
    <row r="10" spans="1:9">
      <c r="A10" s="23" t="s">
        <v>125</v>
      </c>
      <c r="B10" s="24">
        <v>1114</v>
      </c>
      <c r="C10" s="25">
        <v>13.734291000000001</v>
      </c>
      <c r="D10" s="25">
        <v>34.470376999999999</v>
      </c>
      <c r="E10" s="25">
        <v>38.150807999999998</v>
      </c>
      <c r="F10" s="25">
        <v>12.298025000000001</v>
      </c>
      <c r="G10" s="25">
        <v>1.3464989999999999</v>
      </c>
      <c r="H10" s="25">
        <v>48.204667999999998</v>
      </c>
      <c r="I10" s="25">
        <v>50.448833</v>
      </c>
    </row>
    <row r="11" spans="1:9">
      <c r="A11" s="23" t="s">
        <v>126</v>
      </c>
      <c r="B11" s="24">
        <v>521</v>
      </c>
      <c r="C11" s="25">
        <v>20.537427999999998</v>
      </c>
      <c r="D11" s="25">
        <v>37.236083999999998</v>
      </c>
      <c r="E11" s="25">
        <v>30.326295999999999</v>
      </c>
      <c r="F11" s="25">
        <v>9.2130519999999994</v>
      </c>
      <c r="G11" s="25">
        <v>2.6871399999999999</v>
      </c>
      <c r="H11" s="25">
        <v>57.773511999999997</v>
      </c>
      <c r="I11" s="25">
        <v>39.539346999999999</v>
      </c>
    </row>
    <row r="12" spans="1:9">
      <c r="A12" s="23" t="s">
        <v>127</v>
      </c>
      <c r="B12" s="24">
        <v>129</v>
      </c>
      <c r="C12" s="25">
        <v>27.906977000000001</v>
      </c>
      <c r="D12" s="25">
        <v>27.131782999999999</v>
      </c>
      <c r="E12" s="25">
        <v>28.682171</v>
      </c>
      <c r="F12" s="25">
        <v>12.403100999999999</v>
      </c>
      <c r="G12" s="25">
        <v>3.875969</v>
      </c>
      <c r="H12" s="25">
        <v>55.038760000000003</v>
      </c>
      <c r="I12" s="25">
        <v>41.085270999999999</v>
      </c>
    </row>
    <row r="13" spans="1:9">
      <c r="A13" s="23" t="s">
        <v>128</v>
      </c>
      <c r="B13" s="24">
        <v>44</v>
      </c>
      <c r="C13" s="25">
        <v>13.636364</v>
      </c>
      <c r="D13" s="25">
        <v>43.181818</v>
      </c>
      <c r="E13" s="25">
        <v>22.727273</v>
      </c>
      <c r="F13" s="25">
        <v>13.636364</v>
      </c>
      <c r="G13" s="25">
        <v>6.8181820000000002</v>
      </c>
      <c r="H13" s="25">
        <v>56.818182</v>
      </c>
      <c r="I13" s="25">
        <v>36.363636</v>
      </c>
    </row>
    <row r="14" spans="1:9">
      <c r="A14" s="8" t="s">
        <v>129</v>
      </c>
      <c r="B14" s="8"/>
      <c r="C14" s="8"/>
      <c r="D14" s="8"/>
      <c r="E14" s="8"/>
      <c r="F14" s="8"/>
      <c r="G14" s="8"/>
      <c r="H14" s="8"/>
      <c r="I14" s="8"/>
    </row>
    <row r="15" spans="1:9">
      <c r="A15" s="23" t="s">
        <v>130</v>
      </c>
      <c r="B15" s="24">
        <v>799</v>
      </c>
      <c r="C15" s="25">
        <v>12.515644999999999</v>
      </c>
      <c r="D15" s="25">
        <v>27.284105</v>
      </c>
      <c r="E15" s="25">
        <v>38.548184999999997</v>
      </c>
      <c r="F15" s="25">
        <v>20.400500999999998</v>
      </c>
      <c r="G15" s="25">
        <v>1.2515639999999999</v>
      </c>
      <c r="H15" s="25">
        <v>39.799750000000003</v>
      </c>
      <c r="I15" s="25">
        <v>58.948686000000002</v>
      </c>
    </row>
    <row r="16" spans="1:9">
      <c r="A16" s="23" t="s">
        <v>131</v>
      </c>
      <c r="B16" s="24">
        <v>1245</v>
      </c>
      <c r="C16" s="25">
        <v>12.048192999999999</v>
      </c>
      <c r="D16" s="25">
        <v>37.028112</v>
      </c>
      <c r="E16" s="25">
        <v>38.714858999999997</v>
      </c>
      <c r="F16" s="25">
        <v>10.682731</v>
      </c>
      <c r="G16" s="25">
        <v>1.5261039999999999</v>
      </c>
      <c r="H16" s="25">
        <v>49.076304999999998</v>
      </c>
      <c r="I16" s="25">
        <v>49.397590000000001</v>
      </c>
    </row>
    <row r="17" spans="1:9">
      <c r="A17" s="23" t="s">
        <v>132</v>
      </c>
      <c r="B17" s="24">
        <v>504</v>
      </c>
      <c r="C17" s="25">
        <v>21.031745999999998</v>
      </c>
      <c r="D17" s="25">
        <v>38.095238000000002</v>
      </c>
      <c r="E17" s="25">
        <v>31.944444000000001</v>
      </c>
      <c r="F17" s="25">
        <v>7.5396830000000001</v>
      </c>
      <c r="G17" s="25">
        <v>1.388889</v>
      </c>
      <c r="H17" s="25">
        <v>59.126984</v>
      </c>
      <c r="I17" s="25">
        <v>39.484127000000001</v>
      </c>
    </row>
    <row r="18" spans="1:9">
      <c r="A18" s="23" t="s">
        <v>133</v>
      </c>
      <c r="B18" s="24">
        <v>82</v>
      </c>
      <c r="C18" s="25">
        <v>26.829267999999999</v>
      </c>
      <c r="D18" s="25">
        <v>39.024389999999997</v>
      </c>
      <c r="E18" s="25">
        <v>15.853659</v>
      </c>
      <c r="F18" s="25">
        <v>9.7560979999999997</v>
      </c>
      <c r="G18" s="25">
        <v>8.5365850000000005</v>
      </c>
      <c r="H18" s="25">
        <v>65.853658999999993</v>
      </c>
      <c r="I18" s="25">
        <v>25.609756000000001</v>
      </c>
    </row>
    <row r="19" spans="1:9">
      <c r="A19" s="23" t="s">
        <v>128</v>
      </c>
      <c r="B19" s="24">
        <v>47</v>
      </c>
      <c r="C19" s="25">
        <v>17.021277000000001</v>
      </c>
      <c r="D19" s="25">
        <v>34.042552999999998</v>
      </c>
      <c r="E19" s="25">
        <v>29.787234000000002</v>
      </c>
      <c r="F19" s="25">
        <v>10.638298000000001</v>
      </c>
      <c r="G19" s="25">
        <v>8.5106380000000001</v>
      </c>
      <c r="H19" s="25">
        <v>51.063830000000003</v>
      </c>
      <c r="I19" s="25">
        <v>40.425531999999997</v>
      </c>
    </row>
    <row r="20" spans="1:9">
      <c r="A20" s="8" t="s">
        <v>134</v>
      </c>
      <c r="B20" s="8"/>
      <c r="C20" s="8"/>
      <c r="D20" s="8"/>
      <c r="E20" s="8"/>
      <c r="F20" s="8"/>
      <c r="G20" s="8"/>
      <c r="H20" s="8"/>
      <c r="I20" s="8"/>
    </row>
    <row r="21" spans="1:9">
      <c r="A21" s="23" t="s">
        <v>135</v>
      </c>
      <c r="B21" s="24">
        <v>128</v>
      </c>
      <c r="C21" s="25">
        <v>17.1875</v>
      </c>
      <c r="D21" s="25">
        <v>37.5</v>
      </c>
      <c r="E21" s="25">
        <v>28.90625</v>
      </c>
      <c r="F21" s="25">
        <v>14.0625</v>
      </c>
      <c r="G21" s="25">
        <v>2.34375</v>
      </c>
      <c r="H21" s="25">
        <v>54.6875</v>
      </c>
      <c r="I21" s="25">
        <v>42.96875</v>
      </c>
    </row>
    <row r="22" spans="1:9">
      <c r="A22" s="23" t="s">
        <v>136</v>
      </c>
      <c r="B22" s="24">
        <v>138</v>
      </c>
      <c r="C22" s="25">
        <v>21.014493000000002</v>
      </c>
      <c r="D22" s="25">
        <v>31.159420000000001</v>
      </c>
      <c r="E22" s="25">
        <v>33.333333000000003</v>
      </c>
      <c r="F22" s="25">
        <v>11.594203</v>
      </c>
      <c r="G22" s="25">
        <v>2.8985509999999999</v>
      </c>
      <c r="H22" s="25">
        <v>52.173912999999999</v>
      </c>
      <c r="I22" s="25">
        <v>44.927536000000003</v>
      </c>
    </row>
    <row r="23" spans="1:9">
      <c r="A23" s="23" t="s">
        <v>137</v>
      </c>
      <c r="B23" s="24">
        <v>119</v>
      </c>
      <c r="C23" s="25">
        <v>12.605041999999999</v>
      </c>
      <c r="D23" s="25">
        <v>41.176470999999999</v>
      </c>
      <c r="E23" s="25">
        <v>31.932773000000001</v>
      </c>
      <c r="F23" s="25">
        <v>13.445378</v>
      </c>
      <c r="G23" s="25">
        <v>0.84033599999999997</v>
      </c>
      <c r="H23" s="25">
        <v>53.781512999999997</v>
      </c>
      <c r="I23" s="25">
        <v>45.378151000000003</v>
      </c>
    </row>
    <row r="24" spans="1:9">
      <c r="A24" s="23" t="s">
        <v>138</v>
      </c>
      <c r="B24" s="24">
        <v>142</v>
      </c>
      <c r="C24" s="25">
        <v>12.676056000000001</v>
      </c>
      <c r="D24" s="25">
        <v>45.070422999999998</v>
      </c>
      <c r="E24" s="25">
        <v>26.760563000000001</v>
      </c>
      <c r="F24" s="25">
        <v>12.676056000000001</v>
      </c>
      <c r="G24" s="25">
        <v>2.8169010000000001</v>
      </c>
      <c r="H24" s="25">
        <v>57.746479000000001</v>
      </c>
      <c r="I24" s="25">
        <v>39.436619999999998</v>
      </c>
    </row>
    <row r="25" spans="1:9">
      <c r="A25" s="23" t="s">
        <v>139</v>
      </c>
      <c r="B25" s="24">
        <v>170</v>
      </c>
      <c r="C25" s="25">
        <v>13.529412000000001</v>
      </c>
      <c r="D25" s="25">
        <v>38.235294000000003</v>
      </c>
      <c r="E25" s="25">
        <v>37.647058999999999</v>
      </c>
      <c r="F25" s="25">
        <v>9.4117650000000008</v>
      </c>
      <c r="G25" s="25">
        <v>1.176471</v>
      </c>
      <c r="H25" s="25">
        <v>51.764705999999997</v>
      </c>
      <c r="I25" s="25">
        <v>47.058824000000001</v>
      </c>
    </row>
    <row r="26" spans="1:9">
      <c r="A26" s="23" t="s">
        <v>140</v>
      </c>
      <c r="B26" s="24">
        <v>192</v>
      </c>
      <c r="C26" s="25">
        <v>19.270833</v>
      </c>
      <c r="D26" s="25">
        <v>36.979166999999997</v>
      </c>
      <c r="E26" s="25">
        <v>34.375</v>
      </c>
      <c r="F26" s="25">
        <v>7.8125</v>
      </c>
      <c r="G26" s="25">
        <v>1.5625</v>
      </c>
      <c r="H26" s="25">
        <v>56.25</v>
      </c>
      <c r="I26" s="25">
        <v>42.1875</v>
      </c>
    </row>
    <row r="27" spans="1:9">
      <c r="A27" s="23" t="s">
        <v>141</v>
      </c>
      <c r="B27" s="24">
        <v>1405</v>
      </c>
      <c r="C27" s="25">
        <v>13.523132</v>
      </c>
      <c r="D27" s="25">
        <v>32.455516000000003</v>
      </c>
      <c r="E27" s="25">
        <v>38.576512000000001</v>
      </c>
      <c r="F27" s="25">
        <v>13.879004</v>
      </c>
      <c r="G27" s="25">
        <v>1.565836</v>
      </c>
      <c r="H27" s="25">
        <v>45.978648</v>
      </c>
      <c r="I27" s="25">
        <v>52.455516000000003</v>
      </c>
    </row>
    <row r="28" spans="1:9">
      <c r="A28" s="23" t="s">
        <v>142</v>
      </c>
      <c r="B28" s="24">
        <v>343</v>
      </c>
      <c r="C28" s="25">
        <v>13.411079000000001</v>
      </c>
      <c r="D28" s="25">
        <v>32.069971000000002</v>
      </c>
      <c r="E28" s="25">
        <v>39.067055000000003</v>
      </c>
      <c r="F28" s="25">
        <v>13.994168999999999</v>
      </c>
      <c r="G28" s="25">
        <v>1.4577260000000001</v>
      </c>
      <c r="H28" s="25">
        <v>45.481050000000003</v>
      </c>
      <c r="I28" s="25">
        <v>53.061224000000003</v>
      </c>
    </row>
    <row r="29" spans="1:9">
      <c r="A29" s="23" t="s">
        <v>128</v>
      </c>
      <c r="B29" s="24">
        <v>40</v>
      </c>
      <c r="C29" s="25">
        <v>15</v>
      </c>
      <c r="D29" s="25">
        <v>32.5</v>
      </c>
      <c r="E29" s="25">
        <v>32.5</v>
      </c>
      <c r="F29" s="25">
        <v>12.5</v>
      </c>
      <c r="G29" s="25">
        <v>7.5</v>
      </c>
      <c r="H29" s="25">
        <v>47.5</v>
      </c>
      <c r="I29" s="25">
        <v>45</v>
      </c>
    </row>
    <row r="30" spans="1:9">
      <c r="A30" s="8" t="s">
        <v>143</v>
      </c>
      <c r="B30" s="8"/>
      <c r="C30" s="8"/>
      <c r="D30" s="8"/>
      <c r="E30" s="8"/>
      <c r="F30" s="8"/>
      <c r="G30" s="8"/>
      <c r="H30" s="8"/>
      <c r="I30" s="8"/>
    </row>
    <row r="31" spans="1:9">
      <c r="A31" s="23" t="s">
        <v>144</v>
      </c>
      <c r="B31" s="24">
        <v>429</v>
      </c>
      <c r="C31" s="25">
        <v>19.347318999999999</v>
      </c>
      <c r="D31" s="25">
        <v>33.100233000000003</v>
      </c>
      <c r="E31" s="25">
        <v>32.867133000000003</v>
      </c>
      <c r="F31" s="25">
        <v>13.286713000000001</v>
      </c>
      <c r="G31" s="25">
        <v>1.398601</v>
      </c>
      <c r="H31" s="25">
        <v>52.447552000000002</v>
      </c>
      <c r="I31" s="25">
        <v>46.153846000000001</v>
      </c>
    </row>
    <row r="32" spans="1:9">
      <c r="A32" s="23" t="s">
        <v>145</v>
      </c>
      <c r="B32" s="24">
        <v>319</v>
      </c>
      <c r="C32" s="25">
        <v>15.673980999999999</v>
      </c>
      <c r="D32" s="25">
        <v>33.228839999999998</v>
      </c>
      <c r="E32" s="25">
        <v>35.736677</v>
      </c>
      <c r="F32" s="25">
        <v>14.106583000000001</v>
      </c>
      <c r="G32" s="25">
        <v>1.2539180000000001</v>
      </c>
      <c r="H32" s="25">
        <v>48.902821000000003</v>
      </c>
      <c r="I32" s="25">
        <v>49.843260000000001</v>
      </c>
    </row>
    <row r="33" spans="1:9">
      <c r="A33" s="23" t="s">
        <v>146</v>
      </c>
      <c r="B33" s="24">
        <v>504</v>
      </c>
      <c r="C33" s="25">
        <v>19.444444000000001</v>
      </c>
      <c r="D33" s="25">
        <v>31.944444000000001</v>
      </c>
      <c r="E33" s="25">
        <v>33.134920999999999</v>
      </c>
      <c r="F33" s="25">
        <v>13.888889000000001</v>
      </c>
      <c r="G33" s="25">
        <v>1.587302</v>
      </c>
      <c r="H33" s="25">
        <v>51.388888999999999</v>
      </c>
      <c r="I33" s="25">
        <v>47.023809999999997</v>
      </c>
    </row>
    <row r="34" spans="1:9">
      <c r="A34" s="23" t="s">
        <v>147</v>
      </c>
      <c r="B34" s="24">
        <v>143</v>
      </c>
      <c r="C34" s="25">
        <v>13.986014000000001</v>
      </c>
      <c r="D34" s="25">
        <v>41.958041999999999</v>
      </c>
      <c r="E34" s="25">
        <v>34.265734000000002</v>
      </c>
      <c r="F34" s="25">
        <v>7.6923079999999997</v>
      </c>
      <c r="G34" s="25">
        <v>2.0979019999999999</v>
      </c>
      <c r="H34" s="25">
        <v>55.944056000000003</v>
      </c>
      <c r="I34" s="25">
        <v>41.958041999999999</v>
      </c>
    </row>
    <row r="35" spans="1:9">
      <c r="A35" s="23" t="s">
        <v>148</v>
      </c>
      <c r="B35" s="24">
        <v>168</v>
      </c>
      <c r="C35" s="25">
        <v>19.047619000000001</v>
      </c>
      <c r="D35" s="25">
        <v>37.5</v>
      </c>
      <c r="E35" s="25">
        <v>30.952380999999999</v>
      </c>
      <c r="F35" s="25">
        <v>10.714286</v>
      </c>
      <c r="G35" s="25">
        <v>1.785714</v>
      </c>
      <c r="H35" s="25">
        <v>56.547618999999997</v>
      </c>
      <c r="I35" s="25">
        <v>41.666666999999997</v>
      </c>
    </row>
    <row r="36" spans="1:9">
      <c r="A36" s="23" t="s">
        <v>149</v>
      </c>
      <c r="B36" s="24">
        <v>1270</v>
      </c>
      <c r="C36" s="25">
        <v>15.19685</v>
      </c>
      <c r="D36" s="25">
        <v>34.094487999999998</v>
      </c>
      <c r="E36" s="25">
        <v>36.614173000000001</v>
      </c>
      <c r="F36" s="25">
        <v>12.755906</v>
      </c>
      <c r="G36" s="25">
        <v>1.3385830000000001</v>
      </c>
      <c r="H36" s="25">
        <v>49.291339000000001</v>
      </c>
      <c r="I36" s="25">
        <v>49.370078999999997</v>
      </c>
    </row>
    <row r="37" spans="1:9">
      <c r="A37" s="23" t="s">
        <v>150</v>
      </c>
      <c r="B37" s="24">
        <v>1642</v>
      </c>
      <c r="C37" s="25">
        <v>13.763703</v>
      </c>
      <c r="D37" s="25">
        <v>35.079172</v>
      </c>
      <c r="E37" s="25">
        <v>36.845311000000002</v>
      </c>
      <c r="F37" s="25">
        <v>12.911084000000001</v>
      </c>
      <c r="G37" s="25">
        <v>1.4007309999999999</v>
      </c>
      <c r="H37" s="25">
        <v>48.842874999999999</v>
      </c>
      <c r="I37" s="25">
        <v>49.756394999999998</v>
      </c>
    </row>
    <row r="38" spans="1:9">
      <c r="A38" s="23" t="s">
        <v>151</v>
      </c>
      <c r="B38" s="24">
        <v>2266</v>
      </c>
      <c r="C38" s="25">
        <v>14.298323</v>
      </c>
      <c r="D38" s="25">
        <v>34.554281000000003</v>
      </c>
      <c r="E38" s="25">
        <v>36.628419999999998</v>
      </c>
      <c r="F38" s="25">
        <v>13.195057</v>
      </c>
      <c r="G38" s="25">
        <v>1.3239190000000001</v>
      </c>
      <c r="H38" s="25">
        <v>48.852603999999999</v>
      </c>
      <c r="I38" s="25">
        <v>49.823476999999997</v>
      </c>
    </row>
    <row r="39" spans="1:9">
      <c r="A39" s="23" t="s">
        <v>152</v>
      </c>
      <c r="B39" s="24">
        <v>121</v>
      </c>
      <c r="C39" s="25">
        <v>19.834710999999999</v>
      </c>
      <c r="D39" s="25">
        <v>28.925619999999999</v>
      </c>
      <c r="E39" s="25">
        <v>37.190083000000001</v>
      </c>
      <c r="F39" s="25">
        <v>13.223140000000001</v>
      </c>
      <c r="G39" s="25">
        <v>0.82644600000000001</v>
      </c>
      <c r="H39" s="25">
        <v>48.760331000000001</v>
      </c>
      <c r="I39" s="25">
        <v>50.413223000000002</v>
      </c>
    </row>
    <row r="40" spans="1:9">
      <c r="A40" s="23" t="s">
        <v>128</v>
      </c>
      <c r="B40" s="24">
        <v>46</v>
      </c>
      <c r="C40" s="25">
        <v>10.869565</v>
      </c>
      <c r="D40" s="25">
        <v>39.130434999999999</v>
      </c>
      <c r="E40" s="25">
        <v>26.086957000000002</v>
      </c>
      <c r="F40" s="25">
        <v>10.869565</v>
      </c>
      <c r="G40" s="25">
        <v>13.043478</v>
      </c>
      <c r="H40" s="25">
        <v>50</v>
      </c>
      <c r="I40" s="25">
        <v>36.956522</v>
      </c>
    </row>
    <row r="41" spans="1:9">
      <c r="A41" s="8" t="s">
        <v>153</v>
      </c>
      <c r="B41" s="8"/>
      <c r="C41" s="8"/>
      <c r="D41" s="8"/>
      <c r="E41" s="8"/>
      <c r="F41" s="8"/>
      <c r="G41" s="8"/>
      <c r="H41" s="8"/>
      <c r="I41" s="8"/>
    </row>
    <row r="42" spans="1:9">
      <c r="A42" s="23" t="s">
        <v>154</v>
      </c>
      <c r="B42" s="24">
        <v>1344</v>
      </c>
      <c r="C42" s="25">
        <v>16.145833</v>
      </c>
      <c r="D42" s="25">
        <v>34.895833000000003</v>
      </c>
      <c r="E42" s="25">
        <v>35.193452000000001</v>
      </c>
      <c r="F42" s="25">
        <v>12.276786</v>
      </c>
      <c r="G42" s="25">
        <v>1.4880949999999999</v>
      </c>
      <c r="H42" s="25">
        <v>51.041666999999997</v>
      </c>
      <c r="I42" s="25">
        <v>47.470238000000002</v>
      </c>
    </row>
    <row r="43" spans="1:9">
      <c r="A43" s="23" t="s">
        <v>155</v>
      </c>
      <c r="B43" s="24">
        <v>1107</v>
      </c>
      <c r="C43" s="25">
        <v>11.472448</v>
      </c>
      <c r="D43" s="25">
        <v>32.881661999999999</v>
      </c>
      <c r="E43" s="25">
        <v>39.566395999999997</v>
      </c>
      <c r="F43" s="25">
        <v>14.634145999999999</v>
      </c>
      <c r="G43" s="25">
        <v>1.4453480000000001</v>
      </c>
      <c r="H43" s="25">
        <v>44.354109999999999</v>
      </c>
      <c r="I43" s="25">
        <v>54.200541999999999</v>
      </c>
    </row>
    <row r="44" spans="1:9">
      <c r="A44" s="23" t="s">
        <v>156</v>
      </c>
      <c r="B44" s="24">
        <v>1006</v>
      </c>
      <c r="C44" s="25">
        <v>15.705765</v>
      </c>
      <c r="D44" s="25">
        <v>38.170974000000001</v>
      </c>
      <c r="E44" s="25">
        <v>34.393638000000003</v>
      </c>
      <c r="F44" s="25">
        <v>10.238569</v>
      </c>
      <c r="G44" s="25">
        <v>1.4910540000000001</v>
      </c>
      <c r="H44" s="25">
        <v>53.876739999999998</v>
      </c>
      <c r="I44" s="25">
        <v>44.632207000000001</v>
      </c>
    </row>
    <row r="45" spans="1:9">
      <c r="A45" s="23" t="s">
        <v>157</v>
      </c>
      <c r="B45" s="24">
        <v>541</v>
      </c>
      <c r="C45" s="25">
        <v>17.744917000000001</v>
      </c>
      <c r="D45" s="25">
        <v>36.598891000000002</v>
      </c>
      <c r="E45" s="25">
        <v>34.750461999999999</v>
      </c>
      <c r="F45" s="25">
        <v>9.4269870000000004</v>
      </c>
      <c r="G45" s="25">
        <v>1.4787429999999999</v>
      </c>
      <c r="H45" s="25">
        <v>54.343808000000003</v>
      </c>
      <c r="I45" s="25">
        <v>44.177449000000003</v>
      </c>
    </row>
    <row r="46" spans="1:9">
      <c r="A46" s="23" t="s">
        <v>158</v>
      </c>
      <c r="B46" s="24">
        <v>1510</v>
      </c>
      <c r="C46" s="25">
        <v>14.503311</v>
      </c>
      <c r="D46" s="25">
        <v>34.900661999999997</v>
      </c>
      <c r="E46" s="25">
        <v>36.556291000000002</v>
      </c>
      <c r="F46" s="25">
        <v>12.516556</v>
      </c>
      <c r="G46" s="25">
        <v>1.5231790000000001</v>
      </c>
      <c r="H46" s="25">
        <v>49.403973999999998</v>
      </c>
      <c r="I46" s="25">
        <v>49.072848</v>
      </c>
    </row>
    <row r="47" spans="1:9">
      <c r="A47" s="23" t="s">
        <v>159</v>
      </c>
      <c r="B47" s="24">
        <v>1011</v>
      </c>
      <c r="C47" s="25">
        <v>13.452028</v>
      </c>
      <c r="D47" s="25">
        <v>34.619188999999999</v>
      </c>
      <c r="E47" s="25">
        <v>38.278931999999998</v>
      </c>
      <c r="F47" s="25">
        <v>12.561820000000001</v>
      </c>
      <c r="G47" s="25">
        <v>1.0880320000000001</v>
      </c>
      <c r="H47" s="25">
        <v>48.071216999999997</v>
      </c>
      <c r="I47" s="25">
        <v>50.840752000000002</v>
      </c>
    </row>
    <row r="48" spans="1:9">
      <c r="A48" s="23" t="s">
        <v>160</v>
      </c>
      <c r="B48" s="24">
        <v>1234</v>
      </c>
      <c r="C48" s="25">
        <v>14.100486</v>
      </c>
      <c r="D48" s="25">
        <v>34.683954999999997</v>
      </c>
      <c r="E48" s="25">
        <v>37.277146999999999</v>
      </c>
      <c r="F48" s="25">
        <v>12.803890000000001</v>
      </c>
      <c r="G48" s="25">
        <v>1.134522</v>
      </c>
      <c r="H48" s="25">
        <v>48.784441000000001</v>
      </c>
      <c r="I48" s="25">
        <v>50.081037000000002</v>
      </c>
    </row>
    <row r="49" spans="1:9">
      <c r="A49" s="23" t="s">
        <v>161</v>
      </c>
      <c r="B49" s="24">
        <v>443</v>
      </c>
      <c r="C49" s="25">
        <v>15.349887000000001</v>
      </c>
      <c r="D49" s="25">
        <v>34.085779000000002</v>
      </c>
      <c r="E49" s="25">
        <v>34.537246000000003</v>
      </c>
      <c r="F49" s="25">
        <v>13.995485</v>
      </c>
      <c r="G49" s="25">
        <v>2.031603</v>
      </c>
      <c r="H49" s="25">
        <v>49.435665999999998</v>
      </c>
      <c r="I49" s="25">
        <v>48.532730999999998</v>
      </c>
    </row>
    <row r="50" spans="1:9">
      <c r="A50" s="23" t="s">
        <v>162</v>
      </c>
      <c r="B50" s="24">
        <v>1237</v>
      </c>
      <c r="C50" s="25">
        <v>14.066288999999999</v>
      </c>
      <c r="D50" s="25">
        <v>32.983023000000003</v>
      </c>
      <c r="E50" s="25">
        <v>38.318513000000003</v>
      </c>
      <c r="F50" s="25">
        <v>13.338723</v>
      </c>
      <c r="G50" s="25">
        <v>1.293452</v>
      </c>
      <c r="H50" s="25">
        <v>47.049312999999998</v>
      </c>
      <c r="I50" s="25">
        <v>51.657235</v>
      </c>
    </row>
    <row r="51" spans="1:9">
      <c r="A51" s="23" t="s">
        <v>152</v>
      </c>
      <c r="B51" s="24">
        <v>81</v>
      </c>
      <c r="C51" s="25">
        <v>27.160494</v>
      </c>
      <c r="D51" s="25">
        <v>29.629629999999999</v>
      </c>
      <c r="E51" s="25">
        <v>27.160494</v>
      </c>
      <c r="F51" s="25">
        <v>13.580247</v>
      </c>
      <c r="G51" s="25">
        <v>2.4691360000000002</v>
      </c>
      <c r="H51" s="25">
        <v>56.790123000000001</v>
      </c>
      <c r="I51" s="25">
        <v>40.740741</v>
      </c>
    </row>
    <row r="52" spans="1:9">
      <c r="A52" s="23" t="s">
        <v>163</v>
      </c>
      <c r="B52" s="24">
        <v>67</v>
      </c>
      <c r="C52" s="25">
        <v>5.9701490000000002</v>
      </c>
      <c r="D52" s="25">
        <v>23.880597000000002</v>
      </c>
      <c r="E52" s="25">
        <v>34.328358000000001</v>
      </c>
      <c r="F52" s="25">
        <v>31.343284000000001</v>
      </c>
      <c r="G52" s="25">
        <v>4.4776119999999997</v>
      </c>
      <c r="H52" s="25">
        <v>29.850746000000001</v>
      </c>
      <c r="I52" s="25">
        <v>65.671642000000006</v>
      </c>
    </row>
    <row r="53" spans="1:9">
      <c r="A53" s="23" t="s">
        <v>128</v>
      </c>
      <c r="B53" s="24">
        <v>52</v>
      </c>
      <c r="C53" s="25">
        <v>13.461537999999999</v>
      </c>
      <c r="D53" s="25">
        <v>34.615385000000003</v>
      </c>
      <c r="E53" s="25">
        <v>34.615385000000003</v>
      </c>
      <c r="F53" s="25">
        <v>11.538462000000001</v>
      </c>
      <c r="G53" s="25">
        <v>5.7692310000000004</v>
      </c>
      <c r="H53" s="25">
        <v>48.076923000000001</v>
      </c>
      <c r="I53" s="25">
        <v>46.153846000000001</v>
      </c>
    </row>
    <row r="54" spans="1:9">
      <c r="A54" s="8" t="s">
        <v>164</v>
      </c>
      <c r="B54" s="8"/>
      <c r="C54" s="8"/>
      <c r="D54" s="8"/>
      <c r="E54" s="8"/>
      <c r="F54" s="8"/>
      <c r="G54" s="8"/>
      <c r="H54" s="8"/>
      <c r="I54" s="8"/>
    </row>
    <row r="55" spans="1:9">
      <c r="A55" s="23" t="s">
        <v>165</v>
      </c>
      <c r="B55" s="24">
        <v>209</v>
      </c>
      <c r="C55" s="25">
        <v>17.703348999999999</v>
      </c>
      <c r="D55" s="25">
        <v>26.794257999999999</v>
      </c>
      <c r="E55" s="25">
        <v>38.277512000000002</v>
      </c>
      <c r="F55" s="25">
        <v>16.267942999999999</v>
      </c>
      <c r="G55" s="25">
        <v>0.95693799999999996</v>
      </c>
      <c r="H55" s="25">
        <v>44.497608</v>
      </c>
      <c r="I55" s="25">
        <v>54.545454999999997</v>
      </c>
    </row>
    <row r="56" spans="1:9">
      <c r="A56" s="23" t="s">
        <v>166</v>
      </c>
      <c r="B56" s="24">
        <v>1043</v>
      </c>
      <c r="C56" s="25">
        <v>12.464046</v>
      </c>
      <c r="D56" s="25">
        <v>33.652923999999999</v>
      </c>
      <c r="E56" s="25">
        <v>38.638542999999999</v>
      </c>
      <c r="F56" s="25">
        <v>14.381591999999999</v>
      </c>
      <c r="G56" s="25">
        <v>0.86289499999999997</v>
      </c>
      <c r="H56" s="25">
        <v>46.116970000000002</v>
      </c>
      <c r="I56" s="25">
        <v>53.020133999999999</v>
      </c>
    </row>
    <row r="57" spans="1:9">
      <c r="A57" s="23" t="s">
        <v>167</v>
      </c>
      <c r="B57" s="24">
        <v>963</v>
      </c>
      <c r="C57" s="25">
        <v>13.914849</v>
      </c>
      <c r="D57" s="25">
        <v>35.721702999999998</v>
      </c>
      <c r="E57" s="25">
        <v>37.590862000000001</v>
      </c>
      <c r="F57" s="25">
        <v>12.357217</v>
      </c>
      <c r="G57" s="25">
        <v>0.41536899999999999</v>
      </c>
      <c r="H57" s="25">
        <v>49.636552000000002</v>
      </c>
      <c r="I57" s="25">
        <v>49.948079</v>
      </c>
    </row>
    <row r="58" spans="1:9">
      <c r="A58" s="23" t="s">
        <v>168</v>
      </c>
      <c r="B58" s="24">
        <v>338</v>
      </c>
      <c r="C58" s="25">
        <v>18.934911</v>
      </c>
      <c r="D58" s="25">
        <v>38.461537999999997</v>
      </c>
      <c r="E58" s="25">
        <v>32.248520999999997</v>
      </c>
      <c r="F58" s="25">
        <v>8.8757400000000004</v>
      </c>
      <c r="G58" s="25">
        <v>1.47929</v>
      </c>
      <c r="H58" s="25">
        <v>57.396450000000002</v>
      </c>
      <c r="I58" s="25">
        <v>41.12426</v>
      </c>
    </row>
    <row r="59" spans="1:9">
      <c r="A59" s="23" t="s">
        <v>169</v>
      </c>
      <c r="B59" s="24">
        <v>94</v>
      </c>
      <c r="C59" s="25">
        <v>22.340426000000001</v>
      </c>
      <c r="D59" s="25">
        <v>38.297871999999998</v>
      </c>
      <c r="E59" s="25">
        <v>24.468084999999999</v>
      </c>
      <c r="F59" s="25">
        <v>12.765957</v>
      </c>
      <c r="G59" s="25">
        <v>2.1276600000000001</v>
      </c>
      <c r="H59" s="25">
        <v>60.638297999999999</v>
      </c>
      <c r="I59" s="25">
        <v>37.234043</v>
      </c>
    </row>
    <row r="60" spans="1:9">
      <c r="A60" s="23" t="s">
        <v>128</v>
      </c>
      <c r="B60" s="24">
        <v>30</v>
      </c>
      <c r="C60" s="25">
        <v>0</v>
      </c>
      <c r="D60" s="25">
        <v>6.6666670000000003</v>
      </c>
      <c r="E60" s="25">
        <v>3.3333330000000001</v>
      </c>
      <c r="F60" s="25">
        <v>6.6666670000000003</v>
      </c>
      <c r="G60" s="25">
        <v>83.333332999999996</v>
      </c>
      <c r="H60" s="25">
        <v>6.6666670000000003</v>
      </c>
      <c r="I60" s="25">
        <v>10</v>
      </c>
    </row>
    <row r="61" spans="1:9">
      <c r="A61" s="8" t="s">
        <v>170</v>
      </c>
      <c r="B61" s="8"/>
      <c r="C61" s="8"/>
      <c r="D61" s="8"/>
      <c r="E61" s="8"/>
      <c r="F61" s="8"/>
      <c r="G61" s="8"/>
      <c r="H61" s="8"/>
      <c r="I61" s="8"/>
    </row>
    <row r="62" spans="1:9">
      <c r="A62" s="23" t="s">
        <v>171</v>
      </c>
      <c r="B62" s="24">
        <v>386</v>
      </c>
      <c r="C62" s="25">
        <v>100</v>
      </c>
      <c r="D62" s="25">
        <v>0</v>
      </c>
      <c r="E62" s="25">
        <v>0</v>
      </c>
      <c r="F62" s="25">
        <v>0</v>
      </c>
      <c r="G62" s="25">
        <v>0</v>
      </c>
      <c r="H62" s="25">
        <v>100</v>
      </c>
      <c r="I62" s="25">
        <v>0</v>
      </c>
    </row>
    <row r="63" spans="1:9">
      <c r="A63" s="23" t="s">
        <v>172</v>
      </c>
      <c r="B63" s="24">
        <v>919</v>
      </c>
      <c r="C63" s="25">
        <v>0</v>
      </c>
      <c r="D63" s="25">
        <v>100</v>
      </c>
      <c r="E63" s="25">
        <v>0</v>
      </c>
      <c r="F63" s="25">
        <v>0</v>
      </c>
      <c r="G63" s="25">
        <v>0</v>
      </c>
      <c r="H63" s="25">
        <v>100</v>
      </c>
      <c r="I63" s="25">
        <v>0</v>
      </c>
    </row>
    <row r="64" spans="1:9">
      <c r="A64" s="23" t="s">
        <v>173</v>
      </c>
      <c r="B64" s="24">
        <v>978</v>
      </c>
      <c r="C64" s="25">
        <v>0</v>
      </c>
      <c r="D64" s="25">
        <v>0</v>
      </c>
      <c r="E64" s="25">
        <v>100</v>
      </c>
      <c r="F64" s="25">
        <v>0</v>
      </c>
      <c r="G64" s="25">
        <v>0</v>
      </c>
      <c r="H64" s="25">
        <v>0</v>
      </c>
      <c r="I64" s="25">
        <v>100</v>
      </c>
    </row>
    <row r="65" spans="1:9">
      <c r="A65" s="23" t="s">
        <v>174</v>
      </c>
      <c r="B65" s="24">
        <v>347</v>
      </c>
      <c r="C65" s="25">
        <v>0</v>
      </c>
      <c r="D65" s="25">
        <v>0</v>
      </c>
      <c r="E65" s="25">
        <v>0</v>
      </c>
      <c r="F65" s="25">
        <v>100</v>
      </c>
      <c r="G65" s="25">
        <v>0</v>
      </c>
      <c r="H65" s="25">
        <v>0</v>
      </c>
      <c r="I65" s="25">
        <v>100</v>
      </c>
    </row>
    <row r="66" spans="1:9">
      <c r="A66" s="23" t="s">
        <v>128</v>
      </c>
      <c r="B66" s="24">
        <v>47</v>
      </c>
      <c r="C66" s="25">
        <v>0</v>
      </c>
      <c r="D66" s="25">
        <v>0</v>
      </c>
      <c r="E66" s="25">
        <v>0</v>
      </c>
      <c r="F66" s="25">
        <v>0</v>
      </c>
      <c r="G66" s="25">
        <v>100</v>
      </c>
      <c r="H66" s="25">
        <v>0</v>
      </c>
      <c r="I66" s="25">
        <v>0</v>
      </c>
    </row>
    <row r="67" spans="1:9">
      <c r="A67" s="8" t="s">
        <v>175</v>
      </c>
      <c r="B67" s="8"/>
      <c r="C67" s="8"/>
      <c r="D67" s="8"/>
      <c r="E67" s="8"/>
      <c r="F67" s="8"/>
      <c r="G67" s="8"/>
      <c r="H67" s="8"/>
      <c r="I67" s="8"/>
    </row>
    <row r="68" spans="1:9">
      <c r="A68" s="23" t="s">
        <v>176</v>
      </c>
      <c r="B68" s="24">
        <v>425</v>
      </c>
      <c r="C68" s="25">
        <v>9.4117650000000008</v>
      </c>
      <c r="D68" s="25">
        <v>33.411765000000003</v>
      </c>
      <c r="E68" s="25">
        <v>43.058824000000001</v>
      </c>
      <c r="F68" s="25">
        <v>13.882353</v>
      </c>
      <c r="G68" s="25">
        <v>0.235294</v>
      </c>
      <c r="H68" s="25">
        <v>42.823529000000001</v>
      </c>
      <c r="I68" s="25">
        <v>56.941175999999999</v>
      </c>
    </row>
    <row r="69" spans="1:9">
      <c r="A69" s="23" t="s">
        <v>177</v>
      </c>
      <c r="B69" s="24">
        <v>811</v>
      </c>
      <c r="C69" s="25">
        <v>13.316893</v>
      </c>
      <c r="D69" s="25">
        <v>35.018495999999999</v>
      </c>
      <c r="E69" s="25">
        <v>39.210850999999998</v>
      </c>
      <c r="F69" s="25">
        <v>11.960542999999999</v>
      </c>
      <c r="G69" s="25">
        <v>0.49321799999999999</v>
      </c>
      <c r="H69" s="25">
        <v>48.335388000000002</v>
      </c>
      <c r="I69" s="25">
        <v>51.171393000000002</v>
      </c>
    </row>
    <row r="70" spans="1:9">
      <c r="A70" s="23" t="s">
        <v>178</v>
      </c>
      <c r="B70" s="24">
        <v>207</v>
      </c>
      <c r="C70" s="25">
        <v>15.458937000000001</v>
      </c>
      <c r="D70" s="25">
        <v>34.299517000000002</v>
      </c>
      <c r="E70" s="25">
        <v>37.198067999999999</v>
      </c>
      <c r="F70" s="25">
        <v>12.560385999999999</v>
      </c>
      <c r="G70" s="25">
        <v>0.48309200000000002</v>
      </c>
      <c r="H70" s="25">
        <v>49.758454</v>
      </c>
      <c r="I70" s="25">
        <v>49.758454</v>
      </c>
    </row>
    <row r="71" spans="1:9">
      <c r="A71" s="23" t="s">
        <v>179</v>
      </c>
      <c r="B71" s="24">
        <v>154</v>
      </c>
      <c r="C71" s="25">
        <v>12.337662</v>
      </c>
      <c r="D71" s="25">
        <v>31.818182</v>
      </c>
      <c r="E71" s="25">
        <v>41.558441999999999</v>
      </c>
      <c r="F71" s="25">
        <v>14.285714</v>
      </c>
      <c r="G71" s="25">
        <v>0</v>
      </c>
      <c r="H71" s="25">
        <v>44.155844000000002</v>
      </c>
      <c r="I71" s="25">
        <v>55.844155999999998</v>
      </c>
    </row>
    <row r="72" spans="1:9">
      <c r="A72" s="23" t="s">
        <v>180</v>
      </c>
      <c r="B72" s="24">
        <v>318</v>
      </c>
      <c r="C72" s="25">
        <v>14.150943</v>
      </c>
      <c r="D72" s="25">
        <v>30.188679</v>
      </c>
      <c r="E72" s="25">
        <v>41.509433999999999</v>
      </c>
      <c r="F72" s="25">
        <v>14.150943</v>
      </c>
      <c r="G72" s="25">
        <v>0</v>
      </c>
      <c r="H72" s="25">
        <v>44.339623000000003</v>
      </c>
      <c r="I72" s="25">
        <v>55.660376999999997</v>
      </c>
    </row>
    <row r="73" spans="1:9">
      <c r="A73" s="23" t="s">
        <v>181</v>
      </c>
      <c r="B73" s="24">
        <v>203</v>
      </c>
      <c r="C73" s="25">
        <v>18.226600999999999</v>
      </c>
      <c r="D73" s="25">
        <v>33.497537000000001</v>
      </c>
      <c r="E73" s="25">
        <v>33.497537000000001</v>
      </c>
      <c r="F73" s="25">
        <v>14.285714</v>
      </c>
      <c r="G73" s="25">
        <v>0.49261100000000002</v>
      </c>
      <c r="H73" s="25">
        <v>51.724138000000004</v>
      </c>
      <c r="I73" s="25">
        <v>47.783251</v>
      </c>
    </row>
    <row r="74" spans="1:9">
      <c r="A74" s="23" t="s">
        <v>182</v>
      </c>
      <c r="B74" s="24">
        <v>79</v>
      </c>
      <c r="C74" s="25">
        <v>20.253164999999999</v>
      </c>
      <c r="D74" s="25">
        <v>22.78481</v>
      </c>
      <c r="E74" s="25">
        <v>35.443038000000001</v>
      </c>
      <c r="F74" s="25">
        <v>20.253164999999999</v>
      </c>
      <c r="G74" s="25">
        <v>1.2658229999999999</v>
      </c>
      <c r="H74" s="25">
        <v>43.037975000000003</v>
      </c>
      <c r="I74" s="25">
        <v>55.696202999999997</v>
      </c>
    </row>
    <row r="75" spans="1:9">
      <c r="A75" s="23" t="s">
        <v>183</v>
      </c>
      <c r="B75" s="24">
        <v>68</v>
      </c>
      <c r="C75" s="25">
        <v>14.705882000000001</v>
      </c>
      <c r="D75" s="25">
        <v>23.529412000000001</v>
      </c>
      <c r="E75" s="25">
        <v>41.176470999999999</v>
      </c>
      <c r="F75" s="25">
        <v>20.588235000000001</v>
      </c>
      <c r="G75" s="25">
        <v>0</v>
      </c>
      <c r="H75" s="25">
        <v>38.235294000000003</v>
      </c>
      <c r="I75" s="25">
        <v>61.764705999999997</v>
      </c>
    </row>
    <row r="76" spans="1:9">
      <c r="A76" s="23" t="s">
        <v>184</v>
      </c>
      <c r="B76" s="24">
        <v>586</v>
      </c>
      <c r="C76" s="25">
        <v>14.163823000000001</v>
      </c>
      <c r="D76" s="25">
        <v>31.569966000000001</v>
      </c>
      <c r="E76" s="25">
        <v>38.737200999999999</v>
      </c>
      <c r="F76" s="25">
        <v>15.187713</v>
      </c>
      <c r="G76" s="25">
        <v>0.34129700000000002</v>
      </c>
      <c r="H76" s="25">
        <v>45.733787999999997</v>
      </c>
      <c r="I76" s="25">
        <v>53.924914999999999</v>
      </c>
    </row>
    <row r="77" spans="1:9">
      <c r="A77" s="23" t="s">
        <v>185</v>
      </c>
      <c r="B77" s="24">
        <v>276</v>
      </c>
      <c r="C77" s="25">
        <v>15.942029</v>
      </c>
      <c r="D77" s="25">
        <v>31.884058</v>
      </c>
      <c r="E77" s="25">
        <v>37.318840999999999</v>
      </c>
      <c r="F77" s="25">
        <v>14.855072</v>
      </c>
      <c r="G77" s="25">
        <v>0</v>
      </c>
      <c r="H77" s="25">
        <v>47.826087000000001</v>
      </c>
      <c r="I77" s="25">
        <v>52.173912999999999</v>
      </c>
    </row>
    <row r="78" spans="1:9">
      <c r="A78" s="23" t="s">
        <v>152</v>
      </c>
      <c r="B78" s="24">
        <v>197</v>
      </c>
      <c r="C78" s="25">
        <v>14.720812</v>
      </c>
      <c r="D78" s="25">
        <v>37.563451999999998</v>
      </c>
      <c r="E78" s="25">
        <v>36.548223</v>
      </c>
      <c r="F78" s="25">
        <v>10.659898</v>
      </c>
      <c r="G78" s="25">
        <v>0.50761400000000001</v>
      </c>
      <c r="H78" s="25">
        <v>52.284264</v>
      </c>
      <c r="I78" s="25">
        <v>47.208122000000003</v>
      </c>
    </row>
    <row r="79" spans="1:9">
      <c r="A79" s="23" t="s">
        <v>186</v>
      </c>
      <c r="B79" s="24">
        <v>944</v>
      </c>
      <c r="C79" s="25">
        <v>15.572034</v>
      </c>
      <c r="D79" s="25">
        <v>34.639831000000001</v>
      </c>
      <c r="E79" s="25">
        <v>33.792372999999998</v>
      </c>
      <c r="F79" s="25">
        <v>13.559322</v>
      </c>
      <c r="G79" s="25">
        <v>2.4364409999999999</v>
      </c>
      <c r="H79" s="25">
        <v>50.211863999999998</v>
      </c>
      <c r="I79" s="25">
        <v>47.351694999999999</v>
      </c>
    </row>
    <row r="80" spans="1:9">
      <c r="A80" s="23" t="s">
        <v>128</v>
      </c>
      <c r="B80" s="24">
        <v>41</v>
      </c>
      <c r="C80" s="25">
        <v>21.951219999999999</v>
      </c>
      <c r="D80" s="25">
        <v>19.512194999999998</v>
      </c>
      <c r="E80" s="25">
        <v>17.073170999999999</v>
      </c>
      <c r="F80" s="25">
        <v>4.8780489999999999</v>
      </c>
      <c r="G80" s="25">
        <v>36.585366</v>
      </c>
      <c r="H80" s="25">
        <v>41.463414999999998</v>
      </c>
      <c r="I80" s="25">
        <v>21.951219999999999</v>
      </c>
    </row>
    <row r="81" spans="1:9">
      <c r="A81" s="8" t="s">
        <v>187</v>
      </c>
      <c r="B81" s="8"/>
      <c r="C81" s="8"/>
      <c r="D81" s="8"/>
      <c r="E81" s="8"/>
      <c r="F81" s="8"/>
      <c r="G81" s="8"/>
      <c r="H81" s="8"/>
      <c r="I81" s="8"/>
    </row>
    <row r="82" spans="1:9">
      <c r="A82" s="23" t="s">
        <v>188</v>
      </c>
      <c r="B82" s="24">
        <v>2041</v>
      </c>
      <c r="C82" s="25">
        <v>13.326801</v>
      </c>
      <c r="D82" s="25">
        <v>32.925037000000003</v>
      </c>
      <c r="E82" s="25">
        <v>38.314551999999999</v>
      </c>
      <c r="F82" s="25">
        <v>13.767761</v>
      </c>
      <c r="G82" s="25">
        <v>1.6658500000000001</v>
      </c>
      <c r="H82" s="25">
        <v>46.251837000000002</v>
      </c>
      <c r="I82" s="25">
        <v>52.082312999999999</v>
      </c>
    </row>
    <row r="83" spans="1:9">
      <c r="A83" s="23" t="s">
        <v>189</v>
      </c>
      <c r="B83" s="24">
        <v>221</v>
      </c>
      <c r="C83" s="25">
        <v>9.502262</v>
      </c>
      <c r="D83" s="25">
        <v>41.628959000000002</v>
      </c>
      <c r="E83" s="25">
        <v>36.651584</v>
      </c>
      <c r="F83" s="25">
        <v>10.859729</v>
      </c>
      <c r="G83" s="25">
        <v>1.3574660000000001</v>
      </c>
      <c r="H83" s="25">
        <v>51.131222000000001</v>
      </c>
      <c r="I83" s="25">
        <v>47.511311999999997</v>
      </c>
    </row>
    <row r="84" spans="1:9">
      <c r="A84" s="23" t="s">
        <v>190</v>
      </c>
      <c r="B84" s="24">
        <v>64</v>
      </c>
      <c r="C84" s="25">
        <v>23.4375</v>
      </c>
      <c r="D84" s="25">
        <v>42.1875</v>
      </c>
      <c r="E84" s="25">
        <v>23.4375</v>
      </c>
      <c r="F84" s="25">
        <v>9.375</v>
      </c>
      <c r="G84" s="25">
        <v>1.5625</v>
      </c>
      <c r="H84" s="25">
        <v>65.625</v>
      </c>
      <c r="I84" s="25">
        <v>32.8125</v>
      </c>
    </row>
    <row r="85" spans="1:9">
      <c r="A85" s="23" t="s">
        <v>191</v>
      </c>
      <c r="B85" s="24">
        <v>158</v>
      </c>
      <c r="C85" s="25">
        <v>24.683544000000001</v>
      </c>
      <c r="D85" s="25">
        <v>36.075949000000001</v>
      </c>
      <c r="E85" s="25">
        <v>29.113924000000001</v>
      </c>
      <c r="F85" s="25">
        <v>8.2278479999999998</v>
      </c>
      <c r="G85" s="25">
        <v>1.8987339999999999</v>
      </c>
      <c r="H85" s="25">
        <v>60.759493999999997</v>
      </c>
      <c r="I85" s="25">
        <v>37.341771999999999</v>
      </c>
    </row>
    <row r="86" spans="1:9">
      <c r="A86" s="23" t="s">
        <v>192</v>
      </c>
      <c r="B86" s="24">
        <v>120</v>
      </c>
      <c r="C86" s="25">
        <v>25.833333</v>
      </c>
      <c r="D86" s="25">
        <v>40</v>
      </c>
      <c r="E86" s="25">
        <v>25</v>
      </c>
      <c r="F86" s="25">
        <v>8.3333329999999997</v>
      </c>
      <c r="G86" s="25">
        <v>0.83333299999999999</v>
      </c>
      <c r="H86" s="25">
        <v>65.833332999999996</v>
      </c>
      <c r="I86" s="25">
        <v>33.333333000000003</v>
      </c>
    </row>
    <row r="87" spans="1:9">
      <c r="A87" s="23" t="s">
        <v>193</v>
      </c>
      <c r="B87" s="24">
        <v>10</v>
      </c>
      <c r="C87" s="25">
        <v>10</v>
      </c>
      <c r="D87" s="25">
        <v>30</v>
      </c>
      <c r="E87" s="25">
        <v>50</v>
      </c>
      <c r="F87" s="25">
        <v>10</v>
      </c>
      <c r="G87" s="25">
        <v>0</v>
      </c>
      <c r="H87" s="25">
        <v>40</v>
      </c>
      <c r="I87" s="25">
        <v>60</v>
      </c>
    </row>
    <row r="88" spans="1:9">
      <c r="A88" s="23" t="s">
        <v>152</v>
      </c>
      <c r="B88" s="24">
        <v>39</v>
      </c>
      <c r="C88" s="25">
        <v>10.256410000000001</v>
      </c>
      <c r="D88" s="25">
        <v>33.333333000000003</v>
      </c>
      <c r="E88" s="25">
        <v>35.897435999999999</v>
      </c>
      <c r="F88" s="25">
        <v>17.948718</v>
      </c>
      <c r="G88" s="25">
        <v>2.5641029999999998</v>
      </c>
      <c r="H88" s="25">
        <v>43.589744000000003</v>
      </c>
      <c r="I88" s="25">
        <v>53.846153999999999</v>
      </c>
    </row>
    <row r="89" spans="1:9">
      <c r="A89" s="23" t="s">
        <v>128</v>
      </c>
      <c r="B89" s="24">
        <v>24</v>
      </c>
      <c r="C89" s="25">
        <v>12.5</v>
      </c>
      <c r="D89" s="25">
        <v>29.166667</v>
      </c>
      <c r="E89" s="25">
        <v>20.833333</v>
      </c>
      <c r="F89" s="25">
        <v>20.833333</v>
      </c>
      <c r="G89" s="25">
        <v>16.666667</v>
      </c>
      <c r="H89" s="25">
        <v>41.666666999999997</v>
      </c>
      <c r="I89" s="25">
        <v>41.666666999999997</v>
      </c>
    </row>
    <row r="90" spans="1:9">
      <c r="A90" s="8" t="s">
        <v>194</v>
      </c>
      <c r="B90" s="8"/>
      <c r="C90" s="8"/>
      <c r="D90" s="8"/>
      <c r="E90" s="8"/>
      <c r="F90" s="8"/>
      <c r="G90" s="8"/>
      <c r="H90" s="8"/>
      <c r="I90" s="8"/>
    </row>
    <row r="91" spans="1:9">
      <c r="A91" s="23" t="s">
        <v>195</v>
      </c>
      <c r="B91" s="24">
        <v>1341</v>
      </c>
      <c r="C91" s="25">
        <v>13.497389999999999</v>
      </c>
      <c r="D91" s="25">
        <v>35.123043000000003</v>
      </c>
      <c r="E91" s="25">
        <v>37.807606</v>
      </c>
      <c r="F91" s="25">
        <v>12.378822</v>
      </c>
      <c r="G91" s="25">
        <v>1.1931389999999999</v>
      </c>
      <c r="H91" s="25">
        <v>48.620432999999998</v>
      </c>
      <c r="I91" s="25">
        <v>50.186427999999999</v>
      </c>
    </row>
    <row r="92" spans="1:9">
      <c r="A92" s="23" t="s">
        <v>196</v>
      </c>
      <c r="B92" s="24">
        <v>523</v>
      </c>
      <c r="C92" s="25">
        <v>15.487572</v>
      </c>
      <c r="D92" s="25">
        <v>31.931166000000001</v>
      </c>
      <c r="E92" s="25">
        <v>37.093690000000002</v>
      </c>
      <c r="F92" s="25">
        <v>13.766730000000001</v>
      </c>
      <c r="G92" s="25">
        <v>1.7208410000000001</v>
      </c>
      <c r="H92" s="25">
        <v>47.418737999999998</v>
      </c>
      <c r="I92" s="25">
        <v>50.860421000000002</v>
      </c>
    </row>
    <row r="93" spans="1:9">
      <c r="A93" s="23" t="s">
        <v>197</v>
      </c>
      <c r="B93" s="24">
        <v>116</v>
      </c>
      <c r="C93" s="25">
        <v>15.517241</v>
      </c>
      <c r="D93" s="25">
        <v>43.965516999999998</v>
      </c>
      <c r="E93" s="25">
        <v>30.172414</v>
      </c>
      <c r="F93" s="25">
        <v>9.4827589999999997</v>
      </c>
      <c r="G93" s="25">
        <v>0.86206899999999997</v>
      </c>
      <c r="H93" s="25">
        <v>59.482759000000001</v>
      </c>
      <c r="I93" s="25">
        <v>39.655172</v>
      </c>
    </row>
    <row r="94" spans="1:9">
      <c r="A94" s="23" t="s">
        <v>198</v>
      </c>
      <c r="B94" s="24">
        <v>25</v>
      </c>
      <c r="C94" s="25">
        <v>16</v>
      </c>
      <c r="D94" s="25">
        <v>28</v>
      </c>
      <c r="E94" s="25">
        <v>32</v>
      </c>
      <c r="F94" s="25">
        <v>24</v>
      </c>
      <c r="G94" s="25">
        <v>0</v>
      </c>
      <c r="H94" s="25">
        <v>44</v>
      </c>
      <c r="I94" s="25">
        <v>56</v>
      </c>
    </row>
    <row r="95" spans="1:9">
      <c r="A95" s="23" t="s">
        <v>199</v>
      </c>
      <c r="B95" s="24">
        <v>68</v>
      </c>
      <c r="C95" s="25">
        <v>14.705882000000001</v>
      </c>
      <c r="D95" s="25">
        <v>32.352941000000001</v>
      </c>
      <c r="E95" s="25">
        <v>41.176470999999999</v>
      </c>
      <c r="F95" s="25">
        <v>10.294117999999999</v>
      </c>
      <c r="G95" s="25">
        <v>1.470588</v>
      </c>
      <c r="H95" s="25">
        <v>47.058824000000001</v>
      </c>
      <c r="I95" s="25">
        <v>51.470587999999999</v>
      </c>
    </row>
    <row r="96" spans="1:9">
      <c r="A96" s="23" t="s">
        <v>200</v>
      </c>
      <c r="B96" s="24">
        <v>1248</v>
      </c>
      <c r="C96" s="25">
        <v>12.580128</v>
      </c>
      <c r="D96" s="25">
        <v>34.695512999999998</v>
      </c>
      <c r="E96" s="25">
        <v>38.221153999999999</v>
      </c>
      <c r="F96" s="25">
        <v>13.701923000000001</v>
      </c>
      <c r="G96" s="25">
        <v>0.80128200000000005</v>
      </c>
      <c r="H96" s="25">
        <v>47.275641</v>
      </c>
      <c r="I96" s="25">
        <v>51.923076999999999</v>
      </c>
    </row>
    <row r="97" spans="1:9">
      <c r="A97" s="23" t="s">
        <v>201</v>
      </c>
      <c r="B97" s="24">
        <v>725</v>
      </c>
      <c r="C97" s="25">
        <v>11.862069</v>
      </c>
      <c r="D97" s="25">
        <v>31.724138</v>
      </c>
      <c r="E97" s="25">
        <v>39.724138000000004</v>
      </c>
      <c r="F97" s="25">
        <v>15.586207</v>
      </c>
      <c r="G97" s="25">
        <v>1.103448</v>
      </c>
      <c r="H97" s="25">
        <v>43.586207000000002</v>
      </c>
      <c r="I97" s="25">
        <v>55.310344999999998</v>
      </c>
    </row>
    <row r="98" spans="1:9">
      <c r="A98" s="23" t="s">
        <v>202</v>
      </c>
      <c r="B98" s="24">
        <v>550</v>
      </c>
      <c r="C98" s="25">
        <v>15.272727</v>
      </c>
      <c r="D98" s="25">
        <v>40.727272999999997</v>
      </c>
      <c r="E98" s="25">
        <v>32.727272999999997</v>
      </c>
      <c r="F98" s="25">
        <v>10</v>
      </c>
      <c r="G98" s="25">
        <v>1.2727269999999999</v>
      </c>
      <c r="H98" s="25">
        <v>56</v>
      </c>
      <c r="I98" s="25">
        <v>42.727272999999997</v>
      </c>
    </row>
    <row r="99" spans="1:9">
      <c r="A99" s="23" t="s">
        <v>203</v>
      </c>
      <c r="B99" s="24">
        <v>563</v>
      </c>
      <c r="C99" s="25">
        <v>13.676731999999999</v>
      </c>
      <c r="D99" s="25">
        <v>36.412078000000001</v>
      </c>
      <c r="E99" s="25">
        <v>38.365896999999997</v>
      </c>
      <c r="F99" s="25">
        <v>10.657194</v>
      </c>
      <c r="G99" s="25">
        <v>0.88809899999999997</v>
      </c>
      <c r="H99" s="25">
        <v>50.088810000000002</v>
      </c>
      <c r="I99" s="25">
        <v>49.023091000000001</v>
      </c>
    </row>
    <row r="100" spans="1:9">
      <c r="A100" s="23" t="s">
        <v>204</v>
      </c>
      <c r="B100" s="24">
        <v>319</v>
      </c>
      <c r="C100" s="25">
        <v>19.749216000000001</v>
      </c>
      <c r="D100" s="25">
        <v>36.990595999999996</v>
      </c>
      <c r="E100" s="25">
        <v>31.347961999999999</v>
      </c>
      <c r="F100" s="25">
        <v>10.344828</v>
      </c>
      <c r="G100" s="25">
        <v>1.5673980000000001</v>
      </c>
      <c r="H100" s="25">
        <v>56.739812000000001</v>
      </c>
      <c r="I100" s="25">
        <v>41.692790000000002</v>
      </c>
    </row>
    <row r="101" spans="1:9">
      <c r="A101" s="23" t="s">
        <v>205</v>
      </c>
      <c r="B101" s="24">
        <v>6</v>
      </c>
      <c r="C101" s="25">
        <v>66.666667000000004</v>
      </c>
      <c r="D101" s="25">
        <v>16.666667</v>
      </c>
      <c r="E101" s="25">
        <v>16.666667</v>
      </c>
      <c r="F101" s="25">
        <v>0</v>
      </c>
      <c r="G101" s="25">
        <v>0</v>
      </c>
      <c r="H101" s="25">
        <v>83.333332999999996</v>
      </c>
      <c r="I101" s="25">
        <v>16.666667</v>
      </c>
    </row>
    <row r="102" spans="1:9">
      <c r="A102" s="23" t="s">
        <v>206</v>
      </c>
      <c r="B102" s="24">
        <v>42</v>
      </c>
      <c r="C102" s="25">
        <v>16.666667</v>
      </c>
      <c r="D102" s="25">
        <v>28.571428999999998</v>
      </c>
      <c r="E102" s="25">
        <v>35.714286000000001</v>
      </c>
      <c r="F102" s="25">
        <v>16.666667</v>
      </c>
      <c r="G102" s="25">
        <v>2.3809520000000002</v>
      </c>
      <c r="H102" s="25">
        <v>45.238095000000001</v>
      </c>
      <c r="I102" s="25">
        <v>52.380952000000001</v>
      </c>
    </row>
    <row r="103" spans="1:9">
      <c r="A103" s="23" t="s">
        <v>152</v>
      </c>
      <c r="B103" s="24">
        <v>39</v>
      </c>
      <c r="C103" s="25">
        <v>17.948718</v>
      </c>
      <c r="D103" s="25">
        <v>23.076923000000001</v>
      </c>
      <c r="E103" s="25">
        <v>43.589744000000003</v>
      </c>
      <c r="F103" s="25">
        <v>15.384615</v>
      </c>
      <c r="G103" s="25">
        <v>0</v>
      </c>
      <c r="H103" s="25">
        <v>41.025641</v>
      </c>
      <c r="I103" s="25">
        <v>58.974359</v>
      </c>
    </row>
    <row r="104" spans="1:9">
      <c r="A104" s="23" t="s">
        <v>128</v>
      </c>
      <c r="B104" s="24">
        <v>193</v>
      </c>
      <c r="C104" s="25">
        <v>15.544041</v>
      </c>
      <c r="D104" s="25">
        <v>32.642487000000003</v>
      </c>
      <c r="E104" s="25">
        <v>34.196891000000001</v>
      </c>
      <c r="F104" s="25">
        <v>10.880829</v>
      </c>
      <c r="G104" s="25">
        <v>6.7357509999999996</v>
      </c>
      <c r="H104" s="25">
        <v>48.186528000000003</v>
      </c>
      <c r="I104" s="25">
        <v>45.077719999999999</v>
      </c>
    </row>
    <row r="105" spans="1:9">
      <c r="A105" s="8" t="s">
        <v>207</v>
      </c>
      <c r="B105" s="8"/>
      <c r="C105" s="8"/>
      <c r="D105" s="8"/>
      <c r="E105" s="8"/>
      <c r="F105" s="8"/>
      <c r="G105" s="8"/>
      <c r="H105" s="8"/>
      <c r="I105" s="8"/>
    </row>
    <row r="106" spans="1:9">
      <c r="A106" s="23" t="s">
        <v>208</v>
      </c>
      <c r="B106" s="24">
        <v>1480</v>
      </c>
      <c r="C106" s="25">
        <v>14.594595</v>
      </c>
      <c r="D106" s="25">
        <v>37.364865000000002</v>
      </c>
      <c r="E106" s="25">
        <v>35.472973000000003</v>
      </c>
      <c r="F106" s="25">
        <v>11.148649000000001</v>
      </c>
      <c r="G106" s="25">
        <v>1.418919</v>
      </c>
      <c r="H106" s="25">
        <v>51.959459000000003</v>
      </c>
      <c r="I106" s="25">
        <v>46.621622000000002</v>
      </c>
    </row>
    <row r="107" spans="1:9">
      <c r="A107" s="23" t="s">
        <v>209</v>
      </c>
      <c r="B107" s="24">
        <v>1280</v>
      </c>
      <c r="C107" s="25">
        <v>14.453125</v>
      </c>
      <c r="D107" s="25">
        <v>35.78125</v>
      </c>
      <c r="E107" s="25">
        <v>35.78125</v>
      </c>
      <c r="F107" s="25">
        <v>12.65625</v>
      </c>
      <c r="G107" s="25">
        <v>1.328125</v>
      </c>
      <c r="H107" s="25">
        <v>50.234375</v>
      </c>
      <c r="I107" s="25">
        <v>48.4375</v>
      </c>
    </row>
    <row r="108" spans="1:9">
      <c r="A108" s="23" t="s">
        <v>210</v>
      </c>
      <c r="B108" s="24">
        <v>1167</v>
      </c>
      <c r="C108" s="25">
        <v>15.595544</v>
      </c>
      <c r="D108" s="25">
        <v>34.875749999999996</v>
      </c>
      <c r="E108" s="25">
        <v>36.075406999999998</v>
      </c>
      <c r="F108" s="25">
        <v>12.253641999999999</v>
      </c>
      <c r="G108" s="25">
        <v>1.199657</v>
      </c>
      <c r="H108" s="25">
        <v>50.471294</v>
      </c>
      <c r="I108" s="25">
        <v>48.329048999999998</v>
      </c>
    </row>
    <row r="109" spans="1:9">
      <c r="A109" s="23" t="s">
        <v>211</v>
      </c>
      <c r="B109" s="24">
        <v>715</v>
      </c>
      <c r="C109" s="25">
        <v>16.083915999999999</v>
      </c>
      <c r="D109" s="25">
        <v>36.783217</v>
      </c>
      <c r="E109" s="25">
        <v>34.125874000000003</v>
      </c>
      <c r="F109" s="25">
        <v>11.188810999999999</v>
      </c>
      <c r="G109" s="25">
        <v>1.818182</v>
      </c>
      <c r="H109" s="25">
        <v>52.867133000000003</v>
      </c>
      <c r="I109" s="25">
        <v>45.314684999999997</v>
      </c>
    </row>
    <row r="110" spans="1:9">
      <c r="A110" s="23" t="s">
        <v>212</v>
      </c>
      <c r="B110" s="24">
        <v>387</v>
      </c>
      <c r="C110" s="25">
        <v>12.661498999999999</v>
      </c>
      <c r="D110" s="25">
        <v>39.018087999999999</v>
      </c>
      <c r="E110" s="25">
        <v>35.400517000000001</v>
      </c>
      <c r="F110" s="25">
        <v>11.886305</v>
      </c>
      <c r="G110" s="25">
        <v>1.0335920000000001</v>
      </c>
      <c r="H110" s="25">
        <v>51.679586999999998</v>
      </c>
      <c r="I110" s="25">
        <v>47.286822000000001</v>
      </c>
    </row>
    <row r="111" spans="1:9">
      <c r="A111" s="23" t="s">
        <v>213</v>
      </c>
      <c r="B111" s="24">
        <v>404</v>
      </c>
      <c r="C111" s="25">
        <v>19.80198</v>
      </c>
      <c r="D111" s="25">
        <v>43.316831999999998</v>
      </c>
      <c r="E111" s="25">
        <v>28.465347000000001</v>
      </c>
      <c r="F111" s="25">
        <v>6.1881190000000004</v>
      </c>
      <c r="G111" s="25">
        <v>2.2277230000000001</v>
      </c>
      <c r="H111" s="25">
        <v>63.118811999999998</v>
      </c>
      <c r="I111" s="25">
        <v>34.653464999999997</v>
      </c>
    </row>
    <row r="112" spans="1:9">
      <c r="A112" s="23" t="s">
        <v>214</v>
      </c>
      <c r="B112" s="24">
        <v>595</v>
      </c>
      <c r="C112" s="25">
        <v>15.630252</v>
      </c>
      <c r="D112" s="25">
        <v>36.806722999999998</v>
      </c>
      <c r="E112" s="25">
        <v>34.285713999999999</v>
      </c>
      <c r="F112" s="25">
        <v>11.932772999999999</v>
      </c>
      <c r="G112" s="25">
        <v>1.344538</v>
      </c>
      <c r="H112" s="25">
        <v>52.436974999999997</v>
      </c>
      <c r="I112" s="25">
        <v>46.218487000000003</v>
      </c>
    </row>
    <row r="113" spans="1:9">
      <c r="A113" s="23" t="s">
        <v>215</v>
      </c>
      <c r="B113" s="24">
        <v>215</v>
      </c>
      <c r="C113" s="25">
        <v>22.325581</v>
      </c>
      <c r="D113" s="25">
        <v>35.813952999999998</v>
      </c>
      <c r="E113" s="25">
        <v>29.302326000000001</v>
      </c>
      <c r="F113" s="25">
        <v>11.627907</v>
      </c>
      <c r="G113" s="25">
        <v>0.93023299999999998</v>
      </c>
      <c r="H113" s="25">
        <v>58.139535000000002</v>
      </c>
      <c r="I113" s="25">
        <v>40.930233000000001</v>
      </c>
    </row>
    <row r="114" spans="1:9">
      <c r="A114" s="23" t="s">
        <v>216</v>
      </c>
      <c r="B114" s="24">
        <v>248</v>
      </c>
      <c r="C114" s="25">
        <v>20.967742000000001</v>
      </c>
      <c r="D114" s="25">
        <v>43.145161000000002</v>
      </c>
      <c r="E114" s="25">
        <v>25.806452</v>
      </c>
      <c r="F114" s="25">
        <v>9.2741939999999996</v>
      </c>
      <c r="G114" s="25">
        <v>0.80645199999999995</v>
      </c>
      <c r="H114" s="25">
        <v>64.112903000000003</v>
      </c>
      <c r="I114" s="25">
        <v>35.080644999999997</v>
      </c>
    </row>
    <row r="115" spans="1:9">
      <c r="A115" s="23" t="s">
        <v>217</v>
      </c>
      <c r="B115" s="24">
        <v>255</v>
      </c>
      <c r="C115" s="25">
        <v>16.078430999999998</v>
      </c>
      <c r="D115" s="25">
        <v>35.294117999999997</v>
      </c>
      <c r="E115" s="25">
        <v>36.078431000000002</v>
      </c>
      <c r="F115" s="25">
        <v>10.196078</v>
      </c>
      <c r="G115" s="25">
        <v>2.3529409999999999</v>
      </c>
      <c r="H115" s="25">
        <v>51.372548999999999</v>
      </c>
      <c r="I115" s="25">
        <v>46.274509999999999</v>
      </c>
    </row>
    <row r="116" spans="1:9">
      <c r="A116" s="23" t="s">
        <v>218</v>
      </c>
      <c r="B116" s="24">
        <v>291</v>
      </c>
      <c r="C116" s="25">
        <v>13.745704</v>
      </c>
      <c r="D116" s="25">
        <v>36.082473999999998</v>
      </c>
      <c r="E116" s="25">
        <v>37.800687000000003</v>
      </c>
      <c r="F116" s="25">
        <v>10.996563999999999</v>
      </c>
      <c r="G116" s="25">
        <v>1.3745700000000001</v>
      </c>
      <c r="H116" s="25">
        <v>49.828178999999999</v>
      </c>
      <c r="I116" s="25">
        <v>48.797251000000003</v>
      </c>
    </row>
    <row r="117" spans="1:9">
      <c r="A117" s="23" t="s">
        <v>219</v>
      </c>
      <c r="B117" s="24">
        <v>338</v>
      </c>
      <c r="C117" s="25">
        <v>13.905324999999999</v>
      </c>
      <c r="D117" s="25">
        <v>31.952663000000001</v>
      </c>
      <c r="E117" s="25">
        <v>39.940828000000003</v>
      </c>
      <c r="F117" s="25">
        <v>13.313609</v>
      </c>
      <c r="G117" s="25">
        <v>0.88757399999999997</v>
      </c>
      <c r="H117" s="25">
        <v>45.857987999999999</v>
      </c>
      <c r="I117" s="25">
        <v>53.254438</v>
      </c>
    </row>
    <row r="118" spans="1:9">
      <c r="A118" s="23" t="s">
        <v>220</v>
      </c>
      <c r="B118" s="24">
        <v>812</v>
      </c>
      <c r="C118" s="25">
        <v>13.793103</v>
      </c>
      <c r="D118" s="25">
        <v>33.497537000000001</v>
      </c>
      <c r="E118" s="25">
        <v>37.561576000000002</v>
      </c>
      <c r="F118" s="25">
        <v>13.546798000000001</v>
      </c>
      <c r="G118" s="25">
        <v>1.6009850000000001</v>
      </c>
      <c r="H118" s="25">
        <v>47.290640000000003</v>
      </c>
      <c r="I118" s="25">
        <v>51.108373999999998</v>
      </c>
    </row>
    <row r="119" spans="1:9">
      <c r="A119" s="23" t="s">
        <v>221</v>
      </c>
      <c r="B119" s="24">
        <v>816</v>
      </c>
      <c r="C119" s="25">
        <v>15.441176</v>
      </c>
      <c r="D119" s="25">
        <v>34.803922</v>
      </c>
      <c r="E119" s="25">
        <v>36.397058999999999</v>
      </c>
      <c r="F119" s="25">
        <v>12.5</v>
      </c>
      <c r="G119" s="25">
        <v>0.85784300000000002</v>
      </c>
      <c r="H119" s="25">
        <v>50.245097999999999</v>
      </c>
      <c r="I119" s="25">
        <v>48.897058999999999</v>
      </c>
    </row>
    <row r="120" spans="1:9">
      <c r="A120" s="23" t="s">
        <v>152</v>
      </c>
      <c r="B120" s="24">
        <v>69</v>
      </c>
      <c r="C120" s="25">
        <v>11.594203</v>
      </c>
      <c r="D120" s="25">
        <v>39.130434999999999</v>
      </c>
      <c r="E120" s="25">
        <v>31.884058</v>
      </c>
      <c r="F120" s="25">
        <v>13.043478</v>
      </c>
      <c r="G120" s="25">
        <v>4.3478260000000004</v>
      </c>
      <c r="H120" s="25">
        <v>50.724637999999999</v>
      </c>
      <c r="I120" s="25">
        <v>44.927536000000003</v>
      </c>
    </row>
    <row r="121" spans="1:9">
      <c r="A121" s="23" t="s">
        <v>222</v>
      </c>
      <c r="B121" s="24">
        <v>246</v>
      </c>
      <c r="C121" s="25">
        <v>13.00813</v>
      </c>
      <c r="D121" s="25">
        <v>25.609756000000001</v>
      </c>
      <c r="E121" s="25">
        <v>41.056910999999999</v>
      </c>
      <c r="F121" s="25">
        <v>17.886178999999998</v>
      </c>
      <c r="G121" s="25">
        <v>2.4390239999999999</v>
      </c>
      <c r="H121" s="25">
        <v>38.617885999999999</v>
      </c>
      <c r="I121" s="25">
        <v>58.943089000000001</v>
      </c>
    </row>
    <row r="122" spans="1:9">
      <c r="A122" s="26" t="s">
        <v>128</v>
      </c>
      <c r="B122" s="27">
        <v>47</v>
      </c>
      <c r="C122" s="29">
        <v>29.787234000000002</v>
      </c>
      <c r="D122" s="29">
        <v>36.170212999999997</v>
      </c>
      <c r="E122" s="29">
        <v>14.893617000000001</v>
      </c>
      <c r="F122" s="29">
        <v>8.5106380000000001</v>
      </c>
      <c r="G122" s="29">
        <v>10.638298000000001</v>
      </c>
      <c r="H122" s="29">
        <v>65.957447000000002</v>
      </c>
      <c r="I122" s="29">
        <v>23.404254999999999</v>
      </c>
    </row>
  </sheetData>
  <phoneticPr fontId="2"/>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5BCF1-5AE9-4410-A69A-923F557E3605}">
  <sheetPr codeName="Sheet81"/>
  <dimension ref="A1:P122"/>
  <sheetViews>
    <sheetView workbookViewId="0"/>
  </sheetViews>
  <sheetFormatPr defaultRowHeight="12"/>
  <cols>
    <col min="1" max="1" width="52" style="13" bestFit="1" customWidth="1"/>
    <col min="2" max="257" width="7.625" style="13" customWidth="1"/>
    <col min="258" max="16384" width="9" style="13"/>
  </cols>
  <sheetData>
    <row r="1" spans="1:16">
      <c r="A1" s="12" t="s">
        <v>114</v>
      </c>
      <c r="B1" s="6"/>
    </row>
    <row r="2" spans="1:16">
      <c r="A2" s="18" t="str">
        <f xml:space="preserve"> HYPERLINK("#'目次'!B36","[30]")</f>
        <v>[30]</v>
      </c>
      <c r="B2" s="28" t="s">
        <v>565</v>
      </c>
    </row>
    <row r="3" spans="1:16">
      <c r="A3" s="6" t="s">
        <v>114</v>
      </c>
      <c r="B3" s="7" t="s">
        <v>377</v>
      </c>
    </row>
    <row r="4" spans="1:16">
      <c r="A4" s="6" t="s">
        <v>114</v>
      </c>
      <c r="B4" s="7" t="s">
        <v>378</v>
      </c>
    </row>
    <row r="5" spans="1:16" s="21" customFormat="1" ht="96">
      <c r="A5" s="19" t="s">
        <v>114</v>
      </c>
      <c r="B5" s="20" t="s">
        <v>118</v>
      </c>
      <c r="C5" s="20" t="s">
        <v>176</v>
      </c>
      <c r="D5" s="20" t="s">
        <v>177</v>
      </c>
      <c r="E5" s="20" t="s">
        <v>178</v>
      </c>
      <c r="F5" s="20" t="s">
        <v>179</v>
      </c>
      <c r="G5" s="20" t="s">
        <v>180</v>
      </c>
      <c r="H5" s="20" t="s">
        <v>181</v>
      </c>
      <c r="I5" s="20" t="s">
        <v>182</v>
      </c>
      <c r="J5" s="20" t="s">
        <v>183</v>
      </c>
      <c r="K5" s="20" t="s">
        <v>184</v>
      </c>
      <c r="L5" s="20" t="s">
        <v>185</v>
      </c>
      <c r="M5" s="20" t="s">
        <v>152</v>
      </c>
      <c r="N5" s="20" t="s">
        <v>379</v>
      </c>
      <c r="O5" s="20" t="s">
        <v>186</v>
      </c>
      <c r="P5" s="20" t="s">
        <v>128</v>
      </c>
    </row>
    <row r="6" spans="1:16">
      <c r="A6" s="22" t="s">
        <v>121</v>
      </c>
      <c r="B6" s="9">
        <v>2677</v>
      </c>
      <c r="C6" s="14">
        <v>15.875980999999999</v>
      </c>
      <c r="D6" s="14">
        <v>30.295106000000001</v>
      </c>
      <c r="E6" s="14">
        <v>7.7325359999999996</v>
      </c>
      <c r="F6" s="14">
        <v>5.7527080000000002</v>
      </c>
      <c r="G6" s="14">
        <v>11.878969</v>
      </c>
      <c r="H6" s="14">
        <v>7.5831150000000003</v>
      </c>
      <c r="I6" s="14">
        <v>2.9510649999999998</v>
      </c>
      <c r="J6" s="14">
        <v>2.5401570000000002</v>
      </c>
      <c r="K6" s="14">
        <v>21.890176</v>
      </c>
      <c r="L6" s="14">
        <v>10.310048999999999</v>
      </c>
      <c r="M6" s="14">
        <v>7.3589840000000004</v>
      </c>
      <c r="N6" s="14">
        <v>63.205080000000002</v>
      </c>
      <c r="O6" s="14">
        <v>35.263354999999997</v>
      </c>
      <c r="P6" s="14">
        <v>1.5315650000000001</v>
      </c>
    </row>
    <row r="7" spans="1:16">
      <c r="A7" s="8" t="s">
        <v>122</v>
      </c>
      <c r="B7" s="8"/>
      <c r="C7" s="8"/>
      <c r="D7" s="8"/>
      <c r="E7" s="8"/>
      <c r="F7" s="8"/>
      <c r="G7" s="8"/>
      <c r="H7" s="8"/>
      <c r="I7" s="8"/>
      <c r="J7" s="8"/>
      <c r="K7" s="8"/>
      <c r="L7" s="8"/>
      <c r="M7" s="8"/>
      <c r="N7" s="8"/>
      <c r="O7" s="8"/>
      <c r="P7" s="8"/>
    </row>
    <row r="8" spans="1:16">
      <c r="A8" s="23" t="s">
        <v>123</v>
      </c>
      <c r="B8" s="24">
        <v>380</v>
      </c>
      <c r="C8" s="25">
        <v>21.315788999999999</v>
      </c>
      <c r="D8" s="25">
        <v>42.105263000000001</v>
      </c>
      <c r="E8" s="25">
        <v>10.789474</v>
      </c>
      <c r="F8" s="25">
        <v>11.052631999999999</v>
      </c>
      <c r="G8" s="25">
        <v>17.631578999999999</v>
      </c>
      <c r="H8" s="25">
        <v>11.578946999999999</v>
      </c>
      <c r="I8" s="25">
        <v>6.052632</v>
      </c>
      <c r="J8" s="25">
        <v>6.3157889999999997</v>
      </c>
      <c r="K8" s="25">
        <v>29.736841999999999</v>
      </c>
      <c r="L8" s="25">
        <v>15</v>
      </c>
      <c r="M8" s="25">
        <v>8.1578949999999999</v>
      </c>
      <c r="N8" s="25">
        <v>78.684211000000005</v>
      </c>
      <c r="O8" s="25">
        <v>20.263158000000001</v>
      </c>
      <c r="P8" s="25">
        <v>1.052632</v>
      </c>
    </row>
    <row r="9" spans="1:16">
      <c r="A9" s="23" t="s">
        <v>124</v>
      </c>
      <c r="B9" s="24">
        <v>489</v>
      </c>
      <c r="C9" s="25">
        <v>21.063395</v>
      </c>
      <c r="D9" s="25">
        <v>39.263804</v>
      </c>
      <c r="E9" s="25">
        <v>11.656442</v>
      </c>
      <c r="F9" s="25">
        <v>9.6114519999999999</v>
      </c>
      <c r="G9" s="25">
        <v>17.382413</v>
      </c>
      <c r="H9" s="25">
        <v>11.042945</v>
      </c>
      <c r="I9" s="25">
        <v>3.2719839999999998</v>
      </c>
      <c r="J9" s="25">
        <v>2.4539879999999998</v>
      </c>
      <c r="K9" s="25">
        <v>26.175868999999999</v>
      </c>
      <c r="L9" s="25">
        <v>15.746421</v>
      </c>
      <c r="M9" s="25">
        <v>6.5439670000000003</v>
      </c>
      <c r="N9" s="25">
        <v>75.460122999999996</v>
      </c>
      <c r="O9" s="25">
        <v>23.517382000000001</v>
      </c>
      <c r="P9" s="25">
        <v>1.0224949999999999</v>
      </c>
    </row>
    <row r="10" spans="1:16">
      <c r="A10" s="23" t="s">
        <v>125</v>
      </c>
      <c r="B10" s="24">
        <v>1114</v>
      </c>
      <c r="C10" s="25">
        <v>15.619389999999999</v>
      </c>
      <c r="D10" s="25">
        <v>30.789946</v>
      </c>
      <c r="E10" s="25">
        <v>6.8222620000000003</v>
      </c>
      <c r="F10" s="25">
        <v>4.4883300000000004</v>
      </c>
      <c r="G10" s="25">
        <v>10.143627</v>
      </c>
      <c r="H10" s="25">
        <v>6.1938959999999996</v>
      </c>
      <c r="I10" s="25">
        <v>1.7953319999999999</v>
      </c>
      <c r="J10" s="25">
        <v>2.4236979999999999</v>
      </c>
      <c r="K10" s="25">
        <v>21.274685999999999</v>
      </c>
      <c r="L10" s="25">
        <v>8.5278279999999995</v>
      </c>
      <c r="M10" s="25">
        <v>7.0915619999999997</v>
      </c>
      <c r="N10" s="25">
        <v>63.285457999999998</v>
      </c>
      <c r="O10" s="25">
        <v>35.547575999999999</v>
      </c>
      <c r="P10" s="25">
        <v>1.1669659999999999</v>
      </c>
    </row>
    <row r="11" spans="1:16">
      <c r="A11" s="23" t="s">
        <v>126</v>
      </c>
      <c r="B11" s="24">
        <v>521</v>
      </c>
      <c r="C11" s="25">
        <v>9.9808059999999994</v>
      </c>
      <c r="D11" s="25">
        <v>17.850287999999999</v>
      </c>
      <c r="E11" s="25">
        <v>4.6065259999999997</v>
      </c>
      <c r="F11" s="25">
        <v>2.6871399999999999</v>
      </c>
      <c r="G11" s="25">
        <v>8.06142</v>
      </c>
      <c r="H11" s="25">
        <v>5.7581569999999997</v>
      </c>
      <c r="I11" s="25">
        <v>2.3032629999999998</v>
      </c>
      <c r="J11" s="25">
        <v>0.38387700000000002</v>
      </c>
      <c r="K11" s="25">
        <v>17.466411000000001</v>
      </c>
      <c r="L11" s="25">
        <v>7.293666</v>
      </c>
      <c r="M11" s="25">
        <v>7.677543</v>
      </c>
      <c r="N11" s="25">
        <v>47.024951999999999</v>
      </c>
      <c r="O11" s="25">
        <v>50.287908000000002</v>
      </c>
      <c r="P11" s="25">
        <v>2.6871399999999999</v>
      </c>
    </row>
    <row r="12" spans="1:16">
      <c r="A12" s="23" t="s">
        <v>127</v>
      </c>
      <c r="B12" s="24">
        <v>129</v>
      </c>
      <c r="C12" s="25">
        <v>5.4263570000000003</v>
      </c>
      <c r="D12" s="25">
        <v>5.4263570000000003</v>
      </c>
      <c r="E12" s="25">
        <v>4.6511630000000004</v>
      </c>
      <c r="F12" s="25">
        <v>0.77519400000000005</v>
      </c>
      <c r="G12" s="25">
        <v>3.875969</v>
      </c>
      <c r="H12" s="25">
        <v>3.1007750000000001</v>
      </c>
      <c r="I12" s="25">
        <v>5.4263570000000003</v>
      </c>
      <c r="J12" s="25">
        <v>1.5503880000000001</v>
      </c>
      <c r="K12" s="25">
        <v>7.751938</v>
      </c>
      <c r="L12" s="25">
        <v>3.875969</v>
      </c>
      <c r="M12" s="25">
        <v>9.3023260000000008</v>
      </c>
      <c r="N12" s="25">
        <v>34.108527000000002</v>
      </c>
      <c r="O12" s="25">
        <v>62.790697999999999</v>
      </c>
      <c r="P12" s="25">
        <v>3.1007750000000001</v>
      </c>
    </row>
    <row r="13" spans="1:16">
      <c r="A13" s="23" t="s">
        <v>128</v>
      </c>
      <c r="B13" s="24">
        <v>44</v>
      </c>
      <c r="C13" s="25">
        <v>18.181818</v>
      </c>
      <c r="D13" s="25">
        <v>36.363636</v>
      </c>
      <c r="E13" s="25">
        <v>6.8181820000000002</v>
      </c>
      <c r="F13" s="25">
        <v>0</v>
      </c>
      <c r="G13" s="25">
        <v>13.636364</v>
      </c>
      <c r="H13" s="25">
        <v>4.5454549999999996</v>
      </c>
      <c r="I13" s="25">
        <v>2.2727270000000002</v>
      </c>
      <c r="J13" s="25">
        <v>2.2727270000000002</v>
      </c>
      <c r="K13" s="25">
        <v>15.909091</v>
      </c>
      <c r="L13" s="25">
        <v>9.0909089999999999</v>
      </c>
      <c r="M13" s="25">
        <v>6.8181820000000002</v>
      </c>
      <c r="N13" s="25">
        <v>68.181818000000007</v>
      </c>
      <c r="O13" s="25">
        <v>29.545455</v>
      </c>
      <c r="P13" s="25">
        <v>2.2727270000000002</v>
      </c>
    </row>
    <row r="14" spans="1:16">
      <c r="A14" s="8" t="s">
        <v>129</v>
      </c>
      <c r="B14" s="8"/>
      <c r="C14" s="8"/>
      <c r="D14" s="8"/>
      <c r="E14" s="8"/>
      <c r="F14" s="8"/>
      <c r="G14" s="8"/>
      <c r="H14" s="8"/>
      <c r="I14" s="8"/>
      <c r="J14" s="8"/>
      <c r="K14" s="8"/>
      <c r="L14" s="8"/>
      <c r="M14" s="8"/>
      <c r="N14" s="8"/>
      <c r="O14" s="8"/>
      <c r="P14" s="8"/>
    </row>
    <row r="15" spans="1:16">
      <c r="A15" s="23" t="s">
        <v>130</v>
      </c>
      <c r="B15" s="24">
        <v>799</v>
      </c>
      <c r="C15" s="25">
        <v>23.279098999999999</v>
      </c>
      <c r="D15" s="25">
        <v>40.675845000000002</v>
      </c>
      <c r="E15" s="25">
        <v>10.137672</v>
      </c>
      <c r="F15" s="25">
        <v>9.887359</v>
      </c>
      <c r="G15" s="25">
        <v>17.271588999999999</v>
      </c>
      <c r="H15" s="25">
        <v>10.137672</v>
      </c>
      <c r="I15" s="25">
        <v>5.0062579999999999</v>
      </c>
      <c r="J15" s="25">
        <v>4.8811010000000001</v>
      </c>
      <c r="K15" s="25">
        <v>27.409261999999998</v>
      </c>
      <c r="L15" s="25">
        <v>13.767208999999999</v>
      </c>
      <c r="M15" s="25">
        <v>6.3829789999999997</v>
      </c>
      <c r="N15" s="25">
        <v>75.969961999999995</v>
      </c>
      <c r="O15" s="25">
        <v>22.653317000000001</v>
      </c>
      <c r="P15" s="25">
        <v>1.3767210000000001</v>
      </c>
    </row>
    <row r="16" spans="1:16">
      <c r="A16" s="23" t="s">
        <v>131</v>
      </c>
      <c r="B16" s="24">
        <v>1245</v>
      </c>
      <c r="C16" s="25">
        <v>15.662651</v>
      </c>
      <c r="D16" s="25">
        <v>31.004016</v>
      </c>
      <c r="E16" s="25">
        <v>8.1124500000000008</v>
      </c>
      <c r="F16" s="25">
        <v>5.5421690000000003</v>
      </c>
      <c r="G16" s="25">
        <v>11.726908</v>
      </c>
      <c r="H16" s="25">
        <v>8.1927710000000005</v>
      </c>
      <c r="I16" s="25">
        <v>1.7670680000000001</v>
      </c>
      <c r="J16" s="25">
        <v>1.8473900000000001</v>
      </c>
      <c r="K16" s="25">
        <v>23.534137000000001</v>
      </c>
      <c r="L16" s="25">
        <v>11.084337</v>
      </c>
      <c r="M16" s="25">
        <v>8.2730920000000001</v>
      </c>
      <c r="N16" s="25">
        <v>66.265060000000005</v>
      </c>
      <c r="O16" s="25">
        <v>32.208835000000001</v>
      </c>
      <c r="P16" s="25">
        <v>1.5261039999999999</v>
      </c>
    </row>
    <row r="17" spans="1:16">
      <c r="A17" s="23" t="s">
        <v>132</v>
      </c>
      <c r="B17" s="24">
        <v>504</v>
      </c>
      <c r="C17" s="25">
        <v>7.1428570000000002</v>
      </c>
      <c r="D17" s="25">
        <v>15.873016</v>
      </c>
      <c r="E17" s="25">
        <v>4.3650789999999997</v>
      </c>
      <c r="F17" s="25">
        <v>0.99206300000000003</v>
      </c>
      <c r="G17" s="25">
        <v>5.7539680000000004</v>
      </c>
      <c r="H17" s="25">
        <v>3.5714290000000002</v>
      </c>
      <c r="I17" s="25">
        <v>2.7777780000000001</v>
      </c>
      <c r="J17" s="25">
        <v>0.59523800000000004</v>
      </c>
      <c r="K17" s="25">
        <v>12.896825</v>
      </c>
      <c r="L17" s="25">
        <v>4.5634920000000001</v>
      </c>
      <c r="M17" s="25">
        <v>6.1507940000000003</v>
      </c>
      <c r="N17" s="25">
        <v>42.261904999999999</v>
      </c>
      <c r="O17" s="25">
        <v>56.349206000000002</v>
      </c>
      <c r="P17" s="25">
        <v>1.388889</v>
      </c>
    </row>
    <row r="18" spans="1:16">
      <c r="A18" s="23" t="s">
        <v>133</v>
      </c>
      <c r="B18" s="24">
        <v>82</v>
      </c>
      <c r="C18" s="25">
        <v>0</v>
      </c>
      <c r="D18" s="25">
        <v>3.6585369999999999</v>
      </c>
      <c r="E18" s="25">
        <v>2.4390239999999999</v>
      </c>
      <c r="F18" s="25">
        <v>1.2195119999999999</v>
      </c>
      <c r="G18" s="25">
        <v>1.2195119999999999</v>
      </c>
      <c r="H18" s="25">
        <v>0</v>
      </c>
      <c r="I18" s="25">
        <v>2.4390239999999999</v>
      </c>
      <c r="J18" s="25">
        <v>1.2195119999999999</v>
      </c>
      <c r="K18" s="25">
        <v>4.8780489999999999</v>
      </c>
      <c r="L18" s="25">
        <v>2.4390239999999999</v>
      </c>
      <c r="M18" s="25">
        <v>4.8780489999999999</v>
      </c>
      <c r="N18" s="25">
        <v>18.292683</v>
      </c>
      <c r="O18" s="25">
        <v>79.268293</v>
      </c>
      <c r="P18" s="25">
        <v>2.4390239999999999</v>
      </c>
    </row>
    <row r="19" spans="1:16">
      <c r="A19" s="23" t="s">
        <v>128</v>
      </c>
      <c r="B19" s="24">
        <v>47</v>
      </c>
      <c r="C19" s="25">
        <v>17.021277000000001</v>
      </c>
      <c r="D19" s="25">
        <v>36.170212999999997</v>
      </c>
      <c r="E19" s="25">
        <v>2.1276600000000001</v>
      </c>
      <c r="F19" s="25">
        <v>0</v>
      </c>
      <c r="G19" s="25">
        <v>8.5106380000000001</v>
      </c>
      <c r="H19" s="25">
        <v>4.2553190000000001</v>
      </c>
      <c r="I19" s="25">
        <v>2.1276600000000001</v>
      </c>
      <c r="J19" s="25">
        <v>4.2553190000000001</v>
      </c>
      <c r="K19" s="25">
        <v>10.638298000000001</v>
      </c>
      <c r="L19" s="25">
        <v>6.3829789999999997</v>
      </c>
      <c r="M19" s="25">
        <v>17.021277000000001</v>
      </c>
      <c r="N19" s="25">
        <v>68.085105999999996</v>
      </c>
      <c r="O19" s="25">
        <v>27.659573999999999</v>
      </c>
      <c r="P19" s="25">
        <v>4.2553190000000001</v>
      </c>
    </row>
    <row r="20" spans="1:16">
      <c r="A20" s="8" t="s">
        <v>134</v>
      </c>
      <c r="B20" s="8"/>
      <c r="C20" s="8"/>
      <c r="D20" s="8"/>
      <c r="E20" s="8"/>
      <c r="F20" s="8"/>
      <c r="G20" s="8"/>
      <c r="H20" s="8"/>
      <c r="I20" s="8"/>
      <c r="J20" s="8"/>
      <c r="K20" s="8"/>
      <c r="L20" s="8"/>
      <c r="M20" s="8"/>
      <c r="N20" s="8"/>
      <c r="O20" s="8"/>
      <c r="P20" s="8"/>
    </row>
    <row r="21" spans="1:16">
      <c r="A21" s="23" t="s">
        <v>135</v>
      </c>
      <c r="B21" s="24">
        <v>128</v>
      </c>
      <c r="C21" s="25">
        <v>7.03125</v>
      </c>
      <c r="D21" s="25">
        <v>17.1875</v>
      </c>
      <c r="E21" s="25">
        <v>7.03125</v>
      </c>
      <c r="F21" s="25">
        <v>4.6875</v>
      </c>
      <c r="G21" s="25">
        <v>4.6875</v>
      </c>
      <c r="H21" s="25">
        <v>3.125</v>
      </c>
      <c r="I21" s="25">
        <v>3.125</v>
      </c>
      <c r="J21" s="25">
        <v>1.5625</v>
      </c>
      <c r="K21" s="25">
        <v>10.15625</v>
      </c>
      <c r="L21" s="25">
        <v>5.46875</v>
      </c>
      <c r="M21" s="25">
        <v>14.0625</v>
      </c>
      <c r="N21" s="25">
        <v>49.21875</v>
      </c>
      <c r="O21" s="25">
        <v>48.4375</v>
      </c>
      <c r="P21" s="25">
        <v>2.34375</v>
      </c>
    </row>
    <row r="22" spans="1:16">
      <c r="A22" s="23" t="s">
        <v>136</v>
      </c>
      <c r="B22" s="24">
        <v>138</v>
      </c>
      <c r="C22" s="25">
        <v>11.594203</v>
      </c>
      <c r="D22" s="25">
        <v>26.811593999999999</v>
      </c>
      <c r="E22" s="25">
        <v>5.0724640000000001</v>
      </c>
      <c r="F22" s="25">
        <v>4.3478260000000004</v>
      </c>
      <c r="G22" s="25">
        <v>11.594203</v>
      </c>
      <c r="H22" s="25">
        <v>6.5217390000000002</v>
      </c>
      <c r="I22" s="25">
        <v>1.4492750000000001</v>
      </c>
      <c r="J22" s="25">
        <v>5.0724640000000001</v>
      </c>
      <c r="K22" s="25">
        <v>12.318841000000001</v>
      </c>
      <c r="L22" s="25">
        <v>3.6231879999999999</v>
      </c>
      <c r="M22" s="25">
        <v>7.9710140000000003</v>
      </c>
      <c r="N22" s="25">
        <v>56.521738999999997</v>
      </c>
      <c r="O22" s="25">
        <v>42.028986000000003</v>
      </c>
      <c r="P22" s="25">
        <v>1.4492750000000001</v>
      </c>
    </row>
    <row r="23" spans="1:16">
      <c r="A23" s="23" t="s">
        <v>137</v>
      </c>
      <c r="B23" s="24">
        <v>119</v>
      </c>
      <c r="C23" s="25">
        <v>15.126049999999999</v>
      </c>
      <c r="D23" s="25">
        <v>24.369748000000001</v>
      </c>
      <c r="E23" s="25">
        <v>4.2016809999999998</v>
      </c>
      <c r="F23" s="25">
        <v>6.7226889999999999</v>
      </c>
      <c r="G23" s="25">
        <v>5.8823530000000002</v>
      </c>
      <c r="H23" s="25">
        <v>5.0420170000000004</v>
      </c>
      <c r="I23" s="25">
        <v>1.6806719999999999</v>
      </c>
      <c r="J23" s="25">
        <v>4.2016809999999998</v>
      </c>
      <c r="K23" s="25">
        <v>12.605041999999999</v>
      </c>
      <c r="L23" s="25">
        <v>6.7226889999999999</v>
      </c>
      <c r="M23" s="25">
        <v>10.92437</v>
      </c>
      <c r="N23" s="25">
        <v>57.983193</v>
      </c>
      <c r="O23" s="25">
        <v>38.655462</v>
      </c>
      <c r="P23" s="25">
        <v>3.361345</v>
      </c>
    </row>
    <row r="24" spans="1:16">
      <c r="A24" s="23" t="s">
        <v>138</v>
      </c>
      <c r="B24" s="24">
        <v>142</v>
      </c>
      <c r="C24" s="25">
        <v>14.788732</v>
      </c>
      <c r="D24" s="25">
        <v>21.830985999999999</v>
      </c>
      <c r="E24" s="25">
        <v>7.0422539999999998</v>
      </c>
      <c r="F24" s="25">
        <v>3.5211269999999999</v>
      </c>
      <c r="G24" s="25">
        <v>9.8591549999999994</v>
      </c>
      <c r="H24" s="25">
        <v>7.7464789999999999</v>
      </c>
      <c r="I24" s="25">
        <v>2.112676</v>
      </c>
      <c r="J24" s="25">
        <v>2.112676</v>
      </c>
      <c r="K24" s="25">
        <v>16.901408</v>
      </c>
      <c r="L24" s="25">
        <v>6.3380280000000004</v>
      </c>
      <c r="M24" s="25">
        <v>7.7464789999999999</v>
      </c>
      <c r="N24" s="25">
        <v>54.225352000000001</v>
      </c>
      <c r="O24" s="25">
        <v>45.070422999999998</v>
      </c>
      <c r="P24" s="25">
        <v>0.70422499999999999</v>
      </c>
    </row>
    <row r="25" spans="1:16">
      <c r="A25" s="23" t="s">
        <v>139</v>
      </c>
      <c r="B25" s="24">
        <v>170</v>
      </c>
      <c r="C25" s="25">
        <v>18.823529000000001</v>
      </c>
      <c r="D25" s="25">
        <v>26.470587999999999</v>
      </c>
      <c r="E25" s="25">
        <v>9.4117650000000008</v>
      </c>
      <c r="F25" s="25">
        <v>3.5294120000000002</v>
      </c>
      <c r="G25" s="25">
        <v>5.2941180000000001</v>
      </c>
      <c r="H25" s="25">
        <v>4.1176469999999998</v>
      </c>
      <c r="I25" s="25">
        <v>3.5294120000000002</v>
      </c>
      <c r="J25" s="25">
        <v>1.7647060000000001</v>
      </c>
      <c r="K25" s="25">
        <v>10</v>
      </c>
      <c r="L25" s="25">
        <v>4.7058819999999999</v>
      </c>
      <c r="M25" s="25">
        <v>5.2941180000000001</v>
      </c>
      <c r="N25" s="25">
        <v>56.470587999999999</v>
      </c>
      <c r="O25" s="25">
        <v>41.176470999999999</v>
      </c>
      <c r="P25" s="25">
        <v>2.3529409999999999</v>
      </c>
    </row>
    <row r="26" spans="1:16">
      <c r="A26" s="23" t="s">
        <v>140</v>
      </c>
      <c r="B26" s="24">
        <v>192</v>
      </c>
      <c r="C26" s="25">
        <v>15.104167</v>
      </c>
      <c r="D26" s="25">
        <v>29.166667</v>
      </c>
      <c r="E26" s="25">
        <v>7.2916670000000003</v>
      </c>
      <c r="F26" s="25">
        <v>5.2083329999999997</v>
      </c>
      <c r="G26" s="25">
        <v>11.458333</v>
      </c>
      <c r="H26" s="25">
        <v>5.2083329999999997</v>
      </c>
      <c r="I26" s="25">
        <v>1.0416669999999999</v>
      </c>
      <c r="J26" s="25">
        <v>2.0833330000000001</v>
      </c>
      <c r="K26" s="25">
        <v>19.791667</v>
      </c>
      <c r="L26" s="25">
        <v>9.8958329999999997</v>
      </c>
      <c r="M26" s="25">
        <v>7.8125</v>
      </c>
      <c r="N26" s="25">
        <v>63.020833000000003</v>
      </c>
      <c r="O26" s="25">
        <v>35.416666999999997</v>
      </c>
      <c r="P26" s="25">
        <v>1.5625</v>
      </c>
    </row>
    <row r="27" spans="1:16">
      <c r="A27" s="23" t="s">
        <v>141</v>
      </c>
      <c r="B27" s="24">
        <v>1405</v>
      </c>
      <c r="C27" s="25">
        <v>16.797153000000002</v>
      </c>
      <c r="D27" s="25">
        <v>34.092526999999997</v>
      </c>
      <c r="E27" s="25">
        <v>7.4733099999999997</v>
      </c>
      <c r="F27" s="25">
        <v>5.8362990000000003</v>
      </c>
      <c r="G27" s="25">
        <v>12.669039</v>
      </c>
      <c r="H27" s="25">
        <v>8.0427049999999998</v>
      </c>
      <c r="I27" s="25">
        <v>3.7722419999999999</v>
      </c>
      <c r="J27" s="25">
        <v>2.775801</v>
      </c>
      <c r="K27" s="25">
        <v>24.341636999999999</v>
      </c>
      <c r="L27" s="25">
        <v>11.032028</v>
      </c>
      <c r="M27" s="25">
        <v>6.4768679999999996</v>
      </c>
      <c r="N27" s="25">
        <v>65.480427000000006</v>
      </c>
      <c r="O27" s="25">
        <v>33.451957</v>
      </c>
      <c r="P27" s="25">
        <v>1.0676159999999999</v>
      </c>
    </row>
    <row r="28" spans="1:16">
      <c r="A28" s="23" t="s">
        <v>142</v>
      </c>
      <c r="B28" s="24">
        <v>343</v>
      </c>
      <c r="C28" s="25">
        <v>16.034984999999999</v>
      </c>
      <c r="D28" s="25">
        <v>28.571428999999998</v>
      </c>
      <c r="E28" s="25">
        <v>11.370262</v>
      </c>
      <c r="F28" s="25">
        <v>9.0379009999999997</v>
      </c>
      <c r="G28" s="25">
        <v>18.075801999999999</v>
      </c>
      <c r="H28" s="25">
        <v>11.953353</v>
      </c>
      <c r="I28" s="25">
        <v>1.749271</v>
      </c>
      <c r="J28" s="25">
        <v>1.1661809999999999</v>
      </c>
      <c r="K28" s="25">
        <v>33.236151999999997</v>
      </c>
      <c r="L28" s="25">
        <v>18.075801999999999</v>
      </c>
      <c r="M28" s="25">
        <v>6.9970850000000002</v>
      </c>
      <c r="N28" s="25">
        <v>69.970844999999997</v>
      </c>
      <c r="O28" s="25">
        <v>28.279883000000002</v>
      </c>
      <c r="P28" s="25">
        <v>1.749271</v>
      </c>
    </row>
    <row r="29" spans="1:16">
      <c r="A29" s="23" t="s">
        <v>128</v>
      </c>
      <c r="B29" s="24">
        <v>40</v>
      </c>
      <c r="C29" s="25">
        <v>22.5</v>
      </c>
      <c r="D29" s="25">
        <v>35</v>
      </c>
      <c r="E29" s="25">
        <v>5</v>
      </c>
      <c r="F29" s="25">
        <v>0</v>
      </c>
      <c r="G29" s="25">
        <v>10</v>
      </c>
      <c r="H29" s="25">
        <v>5</v>
      </c>
      <c r="I29" s="25">
        <v>2.5</v>
      </c>
      <c r="J29" s="25">
        <v>2.5</v>
      </c>
      <c r="K29" s="25">
        <v>15</v>
      </c>
      <c r="L29" s="25">
        <v>7.5</v>
      </c>
      <c r="M29" s="25">
        <v>12.5</v>
      </c>
      <c r="N29" s="25">
        <v>70</v>
      </c>
      <c r="O29" s="25">
        <v>22.5</v>
      </c>
      <c r="P29" s="25">
        <v>7.5</v>
      </c>
    </row>
    <row r="30" spans="1:16">
      <c r="A30" s="8" t="s">
        <v>143</v>
      </c>
      <c r="B30" s="8"/>
      <c r="C30" s="8"/>
      <c r="D30" s="8"/>
      <c r="E30" s="8"/>
      <c r="F30" s="8"/>
      <c r="G30" s="8"/>
      <c r="H30" s="8"/>
      <c r="I30" s="8"/>
      <c r="J30" s="8"/>
      <c r="K30" s="8"/>
      <c r="L30" s="8"/>
      <c r="M30" s="8"/>
      <c r="N30" s="8"/>
      <c r="O30" s="8"/>
      <c r="P30" s="8"/>
    </row>
    <row r="31" spans="1:16">
      <c r="A31" s="23" t="s">
        <v>144</v>
      </c>
      <c r="B31" s="24">
        <v>429</v>
      </c>
      <c r="C31" s="25">
        <v>20.046620000000001</v>
      </c>
      <c r="D31" s="25">
        <v>52.680653</v>
      </c>
      <c r="E31" s="25">
        <v>14.219113999999999</v>
      </c>
      <c r="F31" s="25">
        <v>10.489509999999999</v>
      </c>
      <c r="G31" s="25">
        <v>22.843823</v>
      </c>
      <c r="H31" s="25">
        <v>14.685314999999999</v>
      </c>
      <c r="I31" s="25">
        <v>5.8275059999999996</v>
      </c>
      <c r="J31" s="25">
        <v>4.895105</v>
      </c>
      <c r="K31" s="25">
        <v>40.326340000000002</v>
      </c>
      <c r="L31" s="25">
        <v>21.911422000000002</v>
      </c>
      <c r="M31" s="25">
        <v>7.2261069999999998</v>
      </c>
      <c r="N31" s="25">
        <v>82.284381999999994</v>
      </c>
      <c r="O31" s="25">
        <v>15.850816</v>
      </c>
      <c r="P31" s="25">
        <v>1.8648020000000001</v>
      </c>
    </row>
    <row r="32" spans="1:16">
      <c r="A32" s="23" t="s">
        <v>145</v>
      </c>
      <c r="B32" s="24">
        <v>319</v>
      </c>
      <c r="C32" s="25">
        <v>33.542319999999997</v>
      </c>
      <c r="D32" s="25">
        <v>68.965517000000006</v>
      </c>
      <c r="E32" s="25">
        <v>16.300940000000001</v>
      </c>
      <c r="F32" s="25">
        <v>14.106583000000001</v>
      </c>
      <c r="G32" s="25">
        <v>26.959247999999999</v>
      </c>
      <c r="H32" s="25">
        <v>21.943574000000002</v>
      </c>
      <c r="I32" s="25">
        <v>7.5235110000000001</v>
      </c>
      <c r="J32" s="25">
        <v>4.7021940000000004</v>
      </c>
      <c r="K32" s="25">
        <v>46.708463999999999</v>
      </c>
      <c r="L32" s="25">
        <v>26.959247999999999</v>
      </c>
      <c r="M32" s="25">
        <v>5.3291539999999999</v>
      </c>
      <c r="N32" s="25">
        <v>92.476489000000001</v>
      </c>
      <c r="O32" s="25">
        <v>7.2100309999999999</v>
      </c>
      <c r="P32" s="25">
        <v>0.31347999999999998</v>
      </c>
    </row>
    <row r="33" spans="1:16">
      <c r="A33" s="23" t="s">
        <v>146</v>
      </c>
      <c r="B33" s="24">
        <v>504</v>
      </c>
      <c r="C33" s="25">
        <v>19.642856999999999</v>
      </c>
      <c r="D33" s="25">
        <v>43.452381000000003</v>
      </c>
      <c r="E33" s="25">
        <v>15.873016</v>
      </c>
      <c r="F33" s="25">
        <v>12.5</v>
      </c>
      <c r="G33" s="25">
        <v>25.198412999999999</v>
      </c>
      <c r="H33" s="25">
        <v>19.246032</v>
      </c>
      <c r="I33" s="25">
        <v>7.1428570000000002</v>
      </c>
      <c r="J33" s="25">
        <v>5.7539680000000004</v>
      </c>
      <c r="K33" s="25">
        <v>38.888888999999999</v>
      </c>
      <c r="L33" s="25">
        <v>23.214286000000001</v>
      </c>
      <c r="M33" s="25">
        <v>8.3333329999999997</v>
      </c>
      <c r="N33" s="25">
        <v>79.563491999999997</v>
      </c>
      <c r="O33" s="25">
        <v>17.658729999999998</v>
      </c>
      <c r="P33" s="25">
        <v>2.7777780000000001</v>
      </c>
    </row>
    <row r="34" spans="1:16">
      <c r="A34" s="23" t="s">
        <v>147</v>
      </c>
      <c r="B34" s="24">
        <v>143</v>
      </c>
      <c r="C34" s="25">
        <v>18.181818</v>
      </c>
      <c r="D34" s="25">
        <v>45.454545000000003</v>
      </c>
      <c r="E34" s="25">
        <v>19.58042</v>
      </c>
      <c r="F34" s="25">
        <v>13.286713000000001</v>
      </c>
      <c r="G34" s="25">
        <v>23.776223999999999</v>
      </c>
      <c r="H34" s="25">
        <v>17.482517000000001</v>
      </c>
      <c r="I34" s="25">
        <v>6.9930070000000004</v>
      </c>
      <c r="J34" s="25">
        <v>3.4965030000000001</v>
      </c>
      <c r="K34" s="25">
        <v>40.559441</v>
      </c>
      <c r="L34" s="25">
        <v>23.076923000000001</v>
      </c>
      <c r="M34" s="25">
        <v>4.895105</v>
      </c>
      <c r="N34" s="25">
        <v>76.923077000000006</v>
      </c>
      <c r="O34" s="25">
        <v>22.377621999999999</v>
      </c>
      <c r="P34" s="25">
        <v>0.69930099999999995</v>
      </c>
    </row>
    <row r="35" spans="1:16">
      <c r="A35" s="23" t="s">
        <v>148</v>
      </c>
      <c r="B35" s="24">
        <v>168</v>
      </c>
      <c r="C35" s="25">
        <v>16.666667</v>
      </c>
      <c r="D35" s="25">
        <v>44.047618999999997</v>
      </c>
      <c r="E35" s="25">
        <v>19.047619000000001</v>
      </c>
      <c r="F35" s="25">
        <v>11.309524</v>
      </c>
      <c r="G35" s="25">
        <v>21.428571000000002</v>
      </c>
      <c r="H35" s="25">
        <v>19.047619000000001</v>
      </c>
      <c r="I35" s="25">
        <v>7.7380950000000004</v>
      </c>
      <c r="J35" s="25">
        <v>8.3333329999999997</v>
      </c>
      <c r="K35" s="25">
        <v>36.904761999999998</v>
      </c>
      <c r="L35" s="25">
        <v>24.404762000000002</v>
      </c>
      <c r="M35" s="25">
        <v>6.5476190000000001</v>
      </c>
      <c r="N35" s="25">
        <v>74.404762000000005</v>
      </c>
      <c r="O35" s="25">
        <v>22.023810000000001</v>
      </c>
      <c r="P35" s="25">
        <v>3.5714290000000002</v>
      </c>
    </row>
    <row r="36" spans="1:16">
      <c r="A36" s="23" t="s">
        <v>149</v>
      </c>
      <c r="B36" s="24">
        <v>1270</v>
      </c>
      <c r="C36" s="25">
        <v>19.212598</v>
      </c>
      <c r="D36" s="25">
        <v>37.086613999999997</v>
      </c>
      <c r="E36" s="25">
        <v>10.472441</v>
      </c>
      <c r="F36" s="25">
        <v>8.1102360000000004</v>
      </c>
      <c r="G36" s="25">
        <v>17.716535</v>
      </c>
      <c r="H36" s="25">
        <v>11.338583</v>
      </c>
      <c r="I36" s="25">
        <v>4.1732279999999999</v>
      </c>
      <c r="J36" s="25">
        <v>3.543307</v>
      </c>
      <c r="K36" s="25">
        <v>30.866142</v>
      </c>
      <c r="L36" s="25">
        <v>14.88189</v>
      </c>
      <c r="M36" s="25">
        <v>6.220472</v>
      </c>
      <c r="N36" s="25">
        <v>72.204723999999999</v>
      </c>
      <c r="O36" s="25">
        <v>26.141732000000001</v>
      </c>
      <c r="P36" s="25">
        <v>1.653543</v>
      </c>
    </row>
    <row r="37" spans="1:16">
      <c r="A37" s="23" t="s">
        <v>150</v>
      </c>
      <c r="B37" s="24">
        <v>1642</v>
      </c>
      <c r="C37" s="25">
        <v>18.574909000000002</v>
      </c>
      <c r="D37" s="25">
        <v>35.018270000000001</v>
      </c>
      <c r="E37" s="25">
        <v>9.5615100000000002</v>
      </c>
      <c r="F37" s="25">
        <v>7.2472589999999997</v>
      </c>
      <c r="G37" s="25">
        <v>15.529842</v>
      </c>
      <c r="H37" s="25">
        <v>9.9878199999999993</v>
      </c>
      <c r="I37" s="25">
        <v>3.5931790000000001</v>
      </c>
      <c r="J37" s="25">
        <v>3.4104749999999999</v>
      </c>
      <c r="K37" s="25">
        <v>28.197320000000001</v>
      </c>
      <c r="L37" s="25">
        <v>13.093788</v>
      </c>
      <c r="M37" s="25">
        <v>7.4299629999999999</v>
      </c>
      <c r="N37" s="25">
        <v>71.193665999999993</v>
      </c>
      <c r="O37" s="25">
        <v>27.466504</v>
      </c>
      <c r="P37" s="25">
        <v>1.3398289999999999</v>
      </c>
    </row>
    <row r="38" spans="1:16">
      <c r="A38" s="23" t="s">
        <v>151</v>
      </c>
      <c r="B38" s="24">
        <v>2266</v>
      </c>
      <c r="C38" s="25">
        <v>16.19594</v>
      </c>
      <c r="D38" s="25">
        <v>30.891438999999998</v>
      </c>
      <c r="E38" s="25">
        <v>8.3406880000000001</v>
      </c>
      <c r="F38" s="25">
        <v>6.0458959999999999</v>
      </c>
      <c r="G38" s="25">
        <v>12.577229000000001</v>
      </c>
      <c r="H38" s="25">
        <v>8.0317740000000004</v>
      </c>
      <c r="I38" s="25">
        <v>2.82436</v>
      </c>
      <c r="J38" s="25">
        <v>2.82436</v>
      </c>
      <c r="K38" s="25">
        <v>23.25684</v>
      </c>
      <c r="L38" s="25">
        <v>10.856134000000001</v>
      </c>
      <c r="M38" s="25">
        <v>7.0167700000000002</v>
      </c>
      <c r="N38" s="25">
        <v>63.857016999999999</v>
      </c>
      <c r="O38" s="25">
        <v>34.995587</v>
      </c>
      <c r="P38" s="25">
        <v>1.1473960000000001</v>
      </c>
    </row>
    <row r="39" spans="1:16">
      <c r="A39" s="23" t="s">
        <v>152</v>
      </c>
      <c r="B39" s="24">
        <v>121</v>
      </c>
      <c r="C39" s="25">
        <v>8.2644629999999992</v>
      </c>
      <c r="D39" s="25">
        <v>20.661156999999999</v>
      </c>
      <c r="E39" s="25">
        <v>4.9586779999999999</v>
      </c>
      <c r="F39" s="25">
        <v>4.9586779999999999</v>
      </c>
      <c r="G39" s="25">
        <v>9.9173550000000006</v>
      </c>
      <c r="H39" s="25">
        <v>5.7851239999999997</v>
      </c>
      <c r="I39" s="25">
        <v>3.3057850000000002</v>
      </c>
      <c r="J39" s="25">
        <v>3.3057850000000002</v>
      </c>
      <c r="K39" s="25">
        <v>22.314050000000002</v>
      </c>
      <c r="L39" s="25">
        <v>11.570247999999999</v>
      </c>
      <c r="M39" s="25">
        <v>19.834710999999999</v>
      </c>
      <c r="N39" s="25">
        <v>51.239668999999999</v>
      </c>
      <c r="O39" s="25">
        <v>47.933883999999999</v>
      </c>
      <c r="P39" s="25">
        <v>0.82644600000000001</v>
      </c>
    </row>
    <row r="40" spans="1:16">
      <c r="A40" s="23" t="s">
        <v>128</v>
      </c>
      <c r="B40" s="24">
        <v>46</v>
      </c>
      <c r="C40" s="25">
        <v>17.391304000000002</v>
      </c>
      <c r="D40" s="25">
        <v>26.086957000000002</v>
      </c>
      <c r="E40" s="25">
        <v>2.1739130000000002</v>
      </c>
      <c r="F40" s="25">
        <v>0</v>
      </c>
      <c r="G40" s="25">
        <v>6.5217390000000002</v>
      </c>
      <c r="H40" s="25">
        <v>6.5217390000000002</v>
      </c>
      <c r="I40" s="25">
        <v>4.3478260000000004</v>
      </c>
      <c r="J40" s="25">
        <v>2.1739130000000002</v>
      </c>
      <c r="K40" s="25">
        <v>8.6956520000000008</v>
      </c>
      <c r="L40" s="25">
        <v>6.5217390000000002</v>
      </c>
      <c r="M40" s="25">
        <v>6.5217390000000002</v>
      </c>
      <c r="N40" s="25">
        <v>52.173912999999999</v>
      </c>
      <c r="O40" s="25">
        <v>39.130434999999999</v>
      </c>
      <c r="P40" s="25">
        <v>8.6956520000000008</v>
      </c>
    </row>
    <row r="41" spans="1:16">
      <c r="A41" s="8" t="s">
        <v>153</v>
      </c>
      <c r="B41" s="8"/>
      <c r="C41" s="8"/>
      <c r="D41" s="8"/>
      <c r="E41" s="8"/>
      <c r="F41" s="8"/>
      <c r="G41" s="8"/>
      <c r="H41" s="8"/>
      <c r="I41" s="8"/>
      <c r="J41" s="8"/>
      <c r="K41" s="8"/>
      <c r="L41" s="8"/>
      <c r="M41" s="8"/>
      <c r="N41" s="8"/>
      <c r="O41" s="8"/>
      <c r="P41" s="8"/>
    </row>
    <row r="42" spans="1:16">
      <c r="A42" s="23" t="s">
        <v>154</v>
      </c>
      <c r="B42" s="24">
        <v>1344</v>
      </c>
      <c r="C42" s="25">
        <v>18.377976</v>
      </c>
      <c r="D42" s="25">
        <v>38.095238000000002</v>
      </c>
      <c r="E42" s="25">
        <v>9.9702380000000002</v>
      </c>
      <c r="F42" s="25">
        <v>8.3333329999999997</v>
      </c>
      <c r="G42" s="25">
        <v>17.410713999999999</v>
      </c>
      <c r="H42" s="25">
        <v>11.904762</v>
      </c>
      <c r="I42" s="25">
        <v>4.0922619999999998</v>
      </c>
      <c r="J42" s="25">
        <v>3.2738100000000001</v>
      </c>
      <c r="K42" s="25">
        <v>31.101189999999999</v>
      </c>
      <c r="L42" s="25">
        <v>15.327381000000001</v>
      </c>
      <c r="M42" s="25">
        <v>6.0267860000000004</v>
      </c>
      <c r="N42" s="25">
        <v>73.214286000000001</v>
      </c>
      <c r="O42" s="25">
        <v>25.595237999999998</v>
      </c>
      <c r="P42" s="25">
        <v>1.1904760000000001</v>
      </c>
    </row>
    <row r="43" spans="1:16">
      <c r="A43" s="23" t="s">
        <v>155</v>
      </c>
      <c r="B43" s="24">
        <v>1107</v>
      </c>
      <c r="C43" s="25">
        <v>18.970189999999999</v>
      </c>
      <c r="D43" s="25">
        <v>32.429991000000001</v>
      </c>
      <c r="E43" s="25">
        <v>9.5754289999999997</v>
      </c>
      <c r="F43" s="25">
        <v>6.9557359999999999</v>
      </c>
      <c r="G43" s="25">
        <v>14.001806999999999</v>
      </c>
      <c r="H43" s="25">
        <v>9.7560979999999997</v>
      </c>
      <c r="I43" s="25">
        <v>4.0650409999999999</v>
      </c>
      <c r="J43" s="25">
        <v>3.1616979999999999</v>
      </c>
      <c r="K43" s="25">
        <v>27.732610999999999</v>
      </c>
      <c r="L43" s="25">
        <v>12.104787999999999</v>
      </c>
      <c r="M43" s="25">
        <v>5.4200540000000004</v>
      </c>
      <c r="N43" s="25">
        <v>65.672989999999999</v>
      </c>
      <c r="O43" s="25">
        <v>32.971995999999997</v>
      </c>
      <c r="P43" s="25">
        <v>1.3550139999999999</v>
      </c>
    </row>
    <row r="44" spans="1:16">
      <c r="A44" s="23" t="s">
        <v>156</v>
      </c>
      <c r="B44" s="24">
        <v>1006</v>
      </c>
      <c r="C44" s="25">
        <v>16.003976000000002</v>
      </c>
      <c r="D44" s="25">
        <v>28.230616000000001</v>
      </c>
      <c r="E44" s="25">
        <v>8.8469180000000005</v>
      </c>
      <c r="F44" s="25">
        <v>6.3618290000000002</v>
      </c>
      <c r="G44" s="25">
        <v>12.425447</v>
      </c>
      <c r="H44" s="25">
        <v>9.5427440000000008</v>
      </c>
      <c r="I44" s="25">
        <v>4.0755470000000003</v>
      </c>
      <c r="J44" s="25">
        <v>2.9821070000000001</v>
      </c>
      <c r="K44" s="25">
        <v>22.664016</v>
      </c>
      <c r="L44" s="25">
        <v>10.337972000000001</v>
      </c>
      <c r="M44" s="25">
        <v>7.6540759999999999</v>
      </c>
      <c r="N44" s="25">
        <v>60.238568999999998</v>
      </c>
      <c r="O44" s="25">
        <v>38.568587999999998</v>
      </c>
      <c r="P44" s="25">
        <v>1.1928430000000001</v>
      </c>
    </row>
    <row r="45" spans="1:16">
      <c r="A45" s="23" t="s">
        <v>157</v>
      </c>
      <c r="B45" s="24">
        <v>541</v>
      </c>
      <c r="C45" s="25">
        <v>16.635860000000001</v>
      </c>
      <c r="D45" s="25">
        <v>33.456561999999998</v>
      </c>
      <c r="E45" s="25">
        <v>9.0573010000000007</v>
      </c>
      <c r="F45" s="25">
        <v>7.9482439999999999</v>
      </c>
      <c r="G45" s="25">
        <v>13.308688</v>
      </c>
      <c r="H45" s="25">
        <v>10.536044</v>
      </c>
      <c r="I45" s="25">
        <v>4.436229</v>
      </c>
      <c r="J45" s="25">
        <v>2.2181150000000001</v>
      </c>
      <c r="K45" s="25">
        <v>24.768946</v>
      </c>
      <c r="L45" s="25">
        <v>12.569316000000001</v>
      </c>
      <c r="M45" s="25">
        <v>6.4695010000000002</v>
      </c>
      <c r="N45" s="25">
        <v>63.585951999999999</v>
      </c>
      <c r="O45" s="25">
        <v>35.674677000000003</v>
      </c>
      <c r="P45" s="25">
        <v>0.73937200000000003</v>
      </c>
    </row>
    <row r="46" spans="1:16">
      <c r="A46" s="23" t="s">
        <v>158</v>
      </c>
      <c r="B46" s="24">
        <v>1510</v>
      </c>
      <c r="C46" s="25">
        <v>17.748343999999999</v>
      </c>
      <c r="D46" s="25">
        <v>33.112583000000001</v>
      </c>
      <c r="E46" s="25">
        <v>8.8079470000000004</v>
      </c>
      <c r="F46" s="25">
        <v>6.7549669999999997</v>
      </c>
      <c r="G46" s="25">
        <v>13.841060000000001</v>
      </c>
      <c r="H46" s="25">
        <v>9.4039739999999998</v>
      </c>
      <c r="I46" s="25">
        <v>3.7748339999999998</v>
      </c>
      <c r="J46" s="25">
        <v>2.7814570000000001</v>
      </c>
      <c r="K46" s="25">
        <v>24.437086000000001</v>
      </c>
      <c r="L46" s="25">
        <v>11.854305</v>
      </c>
      <c r="M46" s="25">
        <v>6.0264899999999999</v>
      </c>
      <c r="N46" s="25">
        <v>64.701987000000003</v>
      </c>
      <c r="O46" s="25">
        <v>34.238410999999999</v>
      </c>
      <c r="P46" s="25">
        <v>1.0596030000000001</v>
      </c>
    </row>
    <row r="47" spans="1:16">
      <c r="A47" s="23" t="s">
        <v>159</v>
      </c>
      <c r="B47" s="24">
        <v>1011</v>
      </c>
      <c r="C47" s="25">
        <v>19.485658000000001</v>
      </c>
      <c r="D47" s="25">
        <v>30.365974000000001</v>
      </c>
      <c r="E47" s="25">
        <v>9.2977249999999998</v>
      </c>
      <c r="F47" s="25">
        <v>7.1216619999999997</v>
      </c>
      <c r="G47" s="25">
        <v>15.430267000000001</v>
      </c>
      <c r="H47" s="25">
        <v>9.3966370000000001</v>
      </c>
      <c r="I47" s="25">
        <v>3.3630070000000001</v>
      </c>
      <c r="J47" s="25">
        <v>3.7586550000000001</v>
      </c>
      <c r="K47" s="25">
        <v>23.738872000000001</v>
      </c>
      <c r="L47" s="25">
        <v>13.649851999999999</v>
      </c>
      <c r="M47" s="25">
        <v>7.220574</v>
      </c>
      <c r="N47" s="25">
        <v>64.688427000000004</v>
      </c>
      <c r="O47" s="25">
        <v>34.421365000000002</v>
      </c>
      <c r="P47" s="25">
        <v>0.890208</v>
      </c>
    </row>
    <row r="48" spans="1:16">
      <c r="A48" s="23" t="s">
        <v>160</v>
      </c>
      <c r="B48" s="24">
        <v>1234</v>
      </c>
      <c r="C48" s="25">
        <v>18.314425</v>
      </c>
      <c r="D48" s="25">
        <v>34.602916999999998</v>
      </c>
      <c r="E48" s="25">
        <v>9.1572119999999995</v>
      </c>
      <c r="F48" s="25">
        <v>7.3743920000000003</v>
      </c>
      <c r="G48" s="25">
        <v>14.829822</v>
      </c>
      <c r="H48" s="25">
        <v>10.453809</v>
      </c>
      <c r="I48" s="25">
        <v>3.4846029999999999</v>
      </c>
      <c r="J48" s="25">
        <v>3.2414909999999999</v>
      </c>
      <c r="K48" s="25">
        <v>26.337115000000001</v>
      </c>
      <c r="L48" s="25">
        <v>12.479741000000001</v>
      </c>
      <c r="M48" s="25">
        <v>6.8881690000000004</v>
      </c>
      <c r="N48" s="25">
        <v>67.747163999999998</v>
      </c>
      <c r="O48" s="25">
        <v>31.280389</v>
      </c>
      <c r="P48" s="25">
        <v>0.97244699999999995</v>
      </c>
    </row>
    <row r="49" spans="1:16">
      <c r="A49" s="23" t="s">
        <v>161</v>
      </c>
      <c r="B49" s="24">
        <v>443</v>
      </c>
      <c r="C49" s="25">
        <v>20.090292999999999</v>
      </c>
      <c r="D49" s="25">
        <v>39.277652000000003</v>
      </c>
      <c r="E49" s="25">
        <v>13.995485</v>
      </c>
      <c r="F49" s="25">
        <v>12.641083999999999</v>
      </c>
      <c r="G49" s="25">
        <v>21.444694999999999</v>
      </c>
      <c r="H49" s="25">
        <v>16.027087999999999</v>
      </c>
      <c r="I49" s="25">
        <v>6.5462749999999996</v>
      </c>
      <c r="J49" s="25">
        <v>7.674944</v>
      </c>
      <c r="K49" s="25">
        <v>36.117381000000002</v>
      </c>
      <c r="L49" s="25">
        <v>20.993227999999998</v>
      </c>
      <c r="M49" s="25">
        <v>8.5778780000000001</v>
      </c>
      <c r="N49" s="25">
        <v>74.040632000000002</v>
      </c>
      <c r="O49" s="25">
        <v>25.056432999999998</v>
      </c>
      <c r="P49" s="25">
        <v>0.90293500000000004</v>
      </c>
    </row>
    <row r="50" spans="1:16">
      <c r="A50" s="23" t="s">
        <v>162</v>
      </c>
      <c r="B50" s="24">
        <v>1237</v>
      </c>
      <c r="C50" s="25">
        <v>18.835892999999999</v>
      </c>
      <c r="D50" s="25">
        <v>34.438156999999997</v>
      </c>
      <c r="E50" s="25">
        <v>9.2966859999999993</v>
      </c>
      <c r="F50" s="25">
        <v>7.9223929999999996</v>
      </c>
      <c r="G50" s="25">
        <v>15.278900999999999</v>
      </c>
      <c r="H50" s="25">
        <v>11.075182</v>
      </c>
      <c r="I50" s="25">
        <v>4.122878</v>
      </c>
      <c r="J50" s="25">
        <v>3.9611960000000002</v>
      </c>
      <c r="K50" s="25">
        <v>28.294260000000001</v>
      </c>
      <c r="L50" s="25">
        <v>13.662086</v>
      </c>
      <c r="M50" s="25">
        <v>6.5480999999999998</v>
      </c>
      <c r="N50" s="25">
        <v>68.633791000000002</v>
      </c>
      <c r="O50" s="25">
        <v>30.476959999999998</v>
      </c>
      <c r="P50" s="25">
        <v>0.88924800000000004</v>
      </c>
    </row>
    <row r="51" spans="1:16">
      <c r="A51" s="23" t="s">
        <v>152</v>
      </c>
      <c r="B51" s="24">
        <v>81</v>
      </c>
      <c r="C51" s="25">
        <v>9.8765429999999999</v>
      </c>
      <c r="D51" s="25">
        <v>18.518519000000001</v>
      </c>
      <c r="E51" s="25">
        <v>9.8765429999999999</v>
      </c>
      <c r="F51" s="25">
        <v>4.9382720000000004</v>
      </c>
      <c r="G51" s="25">
        <v>13.580247</v>
      </c>
      <c r="H51" s="25">
        <v>8.6419750000000004</v>
      </c>
      <c r="I51" s="25">
        <v>2.4691360000000002</v>
      </c>
      <c r="J51" s="25">
        <v>3.7037040000000001</v>
      </c>
      <c r="K51" s="25">
        <v>17.283950999999998</v>
      </c>
      <c r="L51" s="25">
        <v>8.6419750000000004</v>
      </c>
      <c r="M51" s="25">
        <v>28.395061999999999</v>
      </c>
      <c r="N51" s="25">
        <v>60.493827000000003</v>
      </c>
      <c r="O51" s="25">
        <v>39.506172999999997</v>
      </c>
      <c r="P51" s="25">
        <v>0</v>
      </c>
    </row>
    <row r="52" spans="1:16">
      <c r="A52" s="23" t="s">
        <v>163</v>
      </c>
      <c r="B52" s="24">
        <v>67</v>
      </c>
      <c r="C52" s="25">
        <v>4.4776119999999997</v>
      </c>
      <c r="D52" s="25">
        <v>22.388059999999999</v>
      </c>
      <c r="E52" s="25">
        <v>1.492537</v>
      </c>
      <c r="F52" s="25">
        <v>5.9701490000000002</v>
      </c>
      <c r="G52" s="25">
        <v>2.9850750000000001</v>
      </c>
      <c r="H52" s="25">
        <v>0</v>
      </c>
      <c r="I52" s="25">
        <v>1.492537</v>
      </c>
      <c r="J52" s="25">
        <v>1.492537</v>
      </c>
      <c r="K52" s="25">
        <v>7.4626869999999998</v>
      </c>
      <c r="L52" s="25">
        <v>4.4776119999999997</v>
      </c>
      <c r="M52" s="25">
        <v>14.925373</v>
      </c>
      <c r="N52" s="25">
        <v>46.268656999999997</v>
      </c>
      <c r="O52" s="25">
        <v>50.746268999999998</v>
      </c>
      <c r="P52" s="25">
        <v>2.9850750000000001</v>
      </c>
    </row>
    <row r="53" spans="1:16">
      <c r="A53" s="23" t="s">
        <v>128</v>
      </c>
      <c r="B53" s="24">
        <v>52</v>
      </c>
      <c r="C53" s="25">
        <v>17.307691999999999</v>
      </c>
      <c r="D53" s="25">
        <v>26.923076999999999</v>
      </c>
      <c r="E53" s="25">
        <v>5.7692310000000004</v>
      </c>
      <c r="F53" s="25">
        <v>0</v>
      </c>
      <c r="G53" s="25">
        <v>5.7692310000000004</v>
      </c>
      <c r="H53" s="25">
        <v>5.7692310000000004</v>
      </c>
      <c r="I53" s="25">
        <v>1.9230769999999999</v>
      </c>
      <c r="J53" s="25">
        <v>1.9230769999999999</v>
      </c>
      <c r="K53" s="25">
        <v>7.6923079999999997</v>
      </c>
      <c r="L53" s="25">
        <v>5.7692310000000004</v>
      </c>
      <c r="M53" s="25">
        <v>5.7692310000000004</v>
      </c>
      <c r="N53" s="25">
        <v>51.923076999999999</v>
      </c>
      <c r="O53" s="25">
        <v>34.615385000000003</v>
      </c>
      <c r="P53" s="25">
        <v>13.461537999999999</v>
      </c>
    </row>
    <row r="54" spans="1:16">
      <c r="A54" s="8" t="s">
        <v>164</v>
      </c>
      <c r="B54" s="8"/>
      <c r="C54" s="8"/>
      <c r="D54" s="8"/>
      <c r="E54" s="8"/>
      <c r="F54" s="8"/>
      <c r="G54" s="8"/>
      <c r="H54" s="8"/>
      <c r="I54" s="8"/>
      <c r="J54" s="8"/>
      <c r="K54" s="8"/>
      <c r="L54" s="8"/>
      <c r="M54" s="8"/>
      <c r="N54" s="8"/>
      <c r="O54" s="8"/>
      <c r="P54" s="8"/>
    </row>
    <row r="55" spans="1:16">
      <c r="A55" s="23" t="s">
        <v>165</v>
      </c>
      <c r="B55" s="24">
        <v>209</v>
      </c>
      <c r="C55" s="25">
        <v>30.62201</v>
      </c>
      <c r="D55" s="25">
        <v>55.502392</v>
      </c>
      <c r="E55" s="25">
        <v>18.181818</v>
      </c>
      <c r="F55" s="25">
        <v>22.009568999999999</v>
      </c>
      <c r="G55" s="25">
        <v>27.272727</v>
      </c>
      <c r="H55" s="25">
        <v>21.052631999999999</v>
      </c>
      <c r="I55" s="25">
        <v>9.0909089999999999</v>
      </c>
      <c r="J55" s="25">
        <v>10.047847000000001</v>
      </c>
      <c r="K55" s="25">
        <v>39.712918999999999</v>
      </c>
      <c r="L55" s="25">
        <v>27.751196</v>
      </c>
      <c r="M55" s="25">
        <v>7.1770329999999998</v>
      </c>
      <c r="N55" s="25">
        <v>89.473684000000006</v>
      </c>
      <c r="O55" s="25">
        <v>7.6555020000000003</v>
      </c>
      <c r="P55" s="25">
        <v>2.8708130000000001</v>
      </c>
    </row>
    <row r="56" spans="1:16">
      <c r="A56" s="23" t="s">
        <v>166</v>
      </c>
      <c r="B56" s="24">
        <v>1043</v>
      </c>
      <c r="C56" s="25">
        <v>23.106424000000001</v>
      </c>
      <c r="D56" s="25">
        <v>41.035474999999998</v>
      </c>
      <c r="E56" s="25">
        <v>9.4918499999999995</v>
      </c>
      <c r="F56" s="25">
        <v>7.6701819999999996</v>
      </c>
      <c r="G56" s="25">
        <v>15.723872999999999</v>
      </c>
      <c r="H56" s="25">
        <v>9.7794819999999998</v>
      </c>
      <c r="I56" s="25">
        <v>3.5474589999999999</v>
      </c>
      <c r="J56" s="25">
        <v>2.8763179999999999</v>
      </c>
      <c r="K56" s="25">
        <v>28.092041999999999</v>
      </c>
      <c r="L56" s="25">
        <v>13.998082</v>
      </c>
      <c r="M56" s="25">
        <v>7.4784280000000001</v>
      </c>
      <c r="N56" s="25">
        <v>78.235857999999993</v>
      </c>
      <c r="O56" s="25">
        <v>20.230104999999998</v>
      </c>
      <c r="P56" s="25">
        <v>1.534036</v>
      </c>
    </row>
    <row r="57" spans="1:16">
      <c r="A57" s="23" t="s">
        <v>167</v>
      </c>
      <c r="B57" s="24">
        <v>963</v>
      </c>
      <c r="C57" s="25">
        <v>11.007269000000001</v>
      </c>
      <c r="D57" s="25">
        <v>23.364485999999999</v>
      </c>
      <c r="E57" s="25">
        <v>6.5420559999999996</v>
      </c>
      <c r="F57" s="25">
        <v>2.180685</v>
      </c>
      <c r="G57" s="25">
        <v>8.2035309999999999</v>
      </c>
      <c r="H57" s="25">
        <v>5.1921080000000002</v>
      </c>
      <c r="I57" s="25">
        <v>1.4537899999999999</v>
      </c>
      <c r="J57" s="25">
        <v>1.5576319999999999</v>
      </c>
      <c r="K57" s="25">
        <v>18.483903999999999</v>
      </c>
      <c r="L57" s="25">
        <v>6.5420559999999996</v>
      </c>
      <c r="M57" s="25">
        <v>7.9958460000000002</v>
      </c>
      <c r="N57" s="25">
        <v>57.840083</v>
      </c>
      <c r="O57" s="25">
        <v>41.433022000000001</v>
      </c>
      <c r="P57" s="25">
        <v>0.72689499999999996</v>
      </c>
    </row>
    <row r="58" spans="1:16">
      <c r="A58" s="23" t="s">
        <v>168</v>
      </c>
      <c r="B58" s="24">
        <v>338</v>
      </c>
      <c r="C58" s="25">
        <v>4.1420120000000002</v>
      </c>
      <c r="D58" s="25">
        <v>10.650888</v>
      </c>
      <c r="E58" s="25">
        <v>1.47929</v>
      </c>
      <c r="F58" s="25">
        <v>1.47929</v>
      </c>
      <c r="G58" s="25">
        <v>4.1420120000000002</v>
      </c>
      <c r="H58" s="25">
        <v>1.47929</v>
      </c>
      <c r="I58" s="25">
        <v>1.7751479999999999</v>
      </c>
      <c r="J58" s="25">
        <v>0.59171600000000002</v>
      </c>
      <c r="K58" s="25">
        <v>7.6923079999999997</v>
      </c>
      <c r="L58" s="25">
        <v>2.662722</v>
      </c>
      <c r="M58" s="25">
        <v>7.1005919999999998</v>
      </c>
      <c r="N58" s="25">
        <v>32.840237000000002</v>
      </c>
      <c r="O58" s="25">
        <v>65.976331000000002</v>
      </c>
      <c r="P58" s="25">
        <v>1.183432</v>
      </c>
    </row>
    <row r="59" spans="1:16">
      <c r="A59" s="23" t="s">
        <v>169</v>
      </c>
      <c r="B59" s="24">
        <v>94</v>
      </c>
      <c r="C59" s="25">
        <v>0</v>
      </c>
      <c r="D59" s="25">
        <v>3.1914889999999998</v>
      </c>
      <c r="E59" s="25">
        <v>1.0638300000000001</v>
      </c>
      <c r="F59" s="25">
        <v>2.1276600000000001</v>
      </c>
      <c r="G59" s="25">
        <v>4.2553190000000001</v>
      </c>
      <c r="H59" s="25">
        <v>1.0638300000000001</v>
      </c>
      <c r="I59" s="25">
        <v>3.1914889999999998</v>
      </c>
      <c r="J59" s="25">
        <v>0</v>
      </c>
      <c r="K59" s="25">
        <v>6.3829789999999997</v>
      </c>
      <c r="L59" s="25">
        <v>0</v>
      </c>
      <c r="M59" s="25">
        <v>2.1276600000000001</v>
      </c>
      <c r="N59" s="25">
        <v>18.085106</v>
      </c>
      <c r="O59" s="25">
        <v>81.914894000000004</v>
      </c>
      <c r="P59" s="25">
        <v>0</v>
      </c>
    </row>
    <row r="60" spans="1:16">
      <c r="A60" s="23" t="s">
        <v>128</v>
      </c>
      <c r="B60" s="24">
        <v>30</v>
      </c>
      <c r="C60" s="25">
        <v>0</v>
      </c>
      <c r="D60" s="25">
        <v>10</v>
      </c>
      <c r="E60" s="25">
        <v>3.3333330000000001</v>
      </c>
      <c r="F60" s="25">
        <v>0</v>
      </c>
      <c r="G60" s="25">
        <v>0</v>
      </c>
      <c r="H60" s="25">
        <v>3.3333330000000001</v>
      </c>
      <c r="I60" s="25">
        <v>0</v>
      </c>
      <c r="J60" s="25">
        <v>0</v>
      </c>
      <c r="K60" s="25">
        <v>0</v>
      </c>
      <c r="L60" s="25">
        <v>0</v>
      </c>
      <c r="M60" s="25">
        <v>3.3333330000000001</v>
      </c>
      <c r="N60" s="25">
        <v>13.333333</v>
      </c>
      <c r="O60" s="25">
        <v>60</v>
      </c>
      <c r="P60" s="25">
        <v>26.666667</v>
      </c>
    </row>
    <row r="61" spans="1:16">
      <c r="A61" s="8" t="s">
        <v>170</v>
      </c>
      <c r="B61" s="8"/>
      <c r="C61" s="8"/>
      <c r="D61" s="8"/>
      <c r="E61" s="8"/>
      <c r="F61" s="8"/>
      <c r="G61" s="8"/>
      <c r="H61" s="8"/>
      <c r="I61" s="8"/>
      <c r="J61" s="8"/>
      <c r="K61" s="8"/>
      <c r="L61" s="8"/>
      <c r="M61" s="8"/>
      <c r="N61" s="8"/>
      <c r="O61" s="8"/>
      <c r="P61" s="8"/>
    </row>
    <row r="62" spans="1:16">
      <c r="A62" s="23" t="s">
        <v>171</v>
      </c>
      <c r="B62" s="24">
        <v>386</v>
      </c>
      <c r="C62" s="25">
        <v>10.362693999999999</v>
      </c>
      <c r="D62" s="25">
        <v>27.979275000000001</v>
      </c>
      <c r="E62" s="25">
        <v>8.2901550000000004</v>
      </c>
      <c r="F62" s="25">
        <v>4.9222799999999998</v>
      </c>
      <c r="G62" s="25">
        <v>11.658030999999999</v>
      </c>
      <c r="H62" s="25">
        <v>9.5854920000000003</v>
      </c>
      <c r="I62" s="25">
        <v>4.1450779999999998</v>
      </c>
      <c r="J62" s="25">
        <v>2.5906739999999999</v>
      </c>
      <c r="K62" s="25">
        <v>21.502590999999999</v>
      </c>
      <c r="L62" s="25">
        <v>11.398963999999999</v>
      </c>
      <c r="M62" s="25">
        <v>7.5129530000000004</v>
      </c>
      <c r="N62" s="25">
        <v>59.585492000000002</v>
      </c>
      <c r="O62" s="25">
        <v>38.082901999999997</v>
      </c>
      <c r="P62" s="25">
        <v>2.3316059999999998</v>
      </c>
    </row>
    <row r="63" spans="1:16">
      <c r="A63" s="23" t="s">
        <v>172</v>
      </c>
      <c r="B63" s="24">
        <v>919</v>
      </c>
      <c r="C63" s="25">
        <v>15.451578</v>
      </c>
      <c r="D63" s="25">
        <v>30.903155999999999</v>
      </c>
      <c r="E63" s="25">
        <v>7.7257889999999998</v>
      </c>
      <c r="F63" s="25">
        <v>5.3318820000000002</v>
      </c>
      <c r="G63" s="25">
        <v>10.446137</v>
      </c>
      <c r="H63" s="25">
        <v>7.3993469999999997</v>
      </c>
      <c r="I63" s="25">
        <v>1.9586509999999999</v>
      </c>
      <c r="J63" s="25">
        <v>1.741023</v>
      </c>
      <c r="K63" s="25">
        <v>20.130576999999999</v>
      </c>
      <c r="L63" s="25">
        <v>9.5756259999999997</v>
      </c>
      <c r="M63" s="25">
        <v>8.0522310000000008</v>
      </c>
      <c r="N63" s="25">
        <v>63.547333999999999</v>
      </c>
      <c r="O63" s="25">
        <v>35.582155</v>
      </c>
      <c r="P63" s="25">
        <v>0.87051100000000003</v>
      </c>
    </row>
    <row r="64" spans="1:16">
      <c r="A64" s="23" t="s">
        <v>173</v>
      </c>
      <c r="B64" s="24">
        <v>978</v>
      </c>
      <c r="C64" s="25">
        <v>18.711656000000001</v>
      </c>
      <c r="D64" s="25">
        <v>32.515337000000002</v>
      </c>
      <c r="E64" s="25">
        <v>7.8732110000000004</v>
      </c>
      <c r="F64" s="25">
        <v>6.5439670000000003</v>
      </c>
      <c r="G64" s="25">
        <v>13.496933</v>
      </c>
      <c r="H64" s="25">
        <v>6.9529649999999998</v>
      </c>
      <c r="I64" s="25">
        <v>2.8629859999999998</v>
      </c>
      <c r="J64" s="25">
        <v>2.8629859999999998</v>
      </c>
      <c r="K64" s="25">
        <v>23.210633999999999</v>
      </c>
      <c r="L64" s="25">
        <v>10.531696999999999</v>
      </c>
      <c r="M64" s="25">
        <v>7.3619630000000003</v>
      </c>
      <c r="N64" s="25">
        <v>66.666667000000004</v>
      </c>
      <c r="O64" s="25">
        <v>32.617587</v>
      </c>
      <c r="P64" s="25">
        <v>0.71574599999999999</v>
      </c>
    </row>
    <row r="65" spans="1:16">
      <c r="A65" s="23" t="s">
        <v>174</v>
      </c>
      <c r="B65" s="24">
        <v>347</v>
      </c>
      <c r="C65" s="25">
        <v>17.002882</v>
      </c>
      <c r="D65" s="25">
        <v>27.953890000000001</v>
      </c>
      <c r="E65" s="25">
        <v>7.4927950000000001</v>
      </c>
      <c r="F65" s="25">
        <v>6.340058</v>
      </c>
      <c r="G65" s="25">
        <v>12.968299999999999</v>
      </c>
      <c r="H65" s="25">
        <v>8.3573489999999993</v>
      </c>
      <c r="I65" s="25">
        <v>4.610951</v>
      </c>
      <c r="J65" s="25">
        <v>4.0345820000000003</v>
      </c>
      <c r="K65" s="25">
        <v>25.648415</v>
      </c>
      <c r="L65" s="25">
        <v>11.815562</v>
      </c>
      <c r="M65" s="25">
        <v>6.0518729999999996</v>
      </c>
      <c r="N65" s="25">
        <v>62.536023</v>
      </c>
      <c r="O65" s="25">
        <v>36.887608</v>
      </c>
      <c r="P65" s="25">
        <v>0.57636900000000002</v>
      </c>
    </row>
    <row r="66" spans="1:16">
      <c r="A66" s="23" t="s">
        <v>128</v>
      </c>
      <c r="B66" s="24">
        <v>47</v>
      </c>
      <c r="C66" s="25">
        <v>2.1276600000000001</v>
      </c>
      <c r="D66" s="25">
        <v>8.5106380000000001</v>
      </c>
      <c r="E66" s="25">
        <v>2.1276600000000001</v>
      </c>
      <c r="F66" s="25">
        <v>0</v>
      </c>
      <c r="G66" s="25">
        <v>0</v>
      </c>
      <c r="H66" s="25">
        <v>2.1276600000000001</v>
      </c>
      <c r="I66" s="25">
        <v>2.1276600000000001</v>
      </c>
      <c r="J66" s="25">
        <v>0</v>
      </c>
      <c r="K66" s="25">
        <v>4.2553190000000001</v>
      </c>
      <c r="L66" s="25">
        <v>0</v>
      </c>
      <c r="M66" s="25">
        <v>2.1276600000000001</v>
      </c>
      <c r="N66" s="25">
        <v>19.148935999999999</v>
      </c>
      <c r="O66" s="25">
        <v>48.936169999999997</v>
      </c>
      <c r="P66" s="25">
        <v>31.914894</v>
      </c>
    </row>
    <row r="67" spans="1:16">
      <c r="A67" s="8" t="s">
        <v>175</v>
      </c>
      <c r="B67" s="8"/>
      <c r="C67" s="8"/>
      <c r="D67" s="8"/>
      <c r="E67" s="8"/>
      <c r="F67" s="8"/>
      <c r="G67" s="8"/>
      <c r="H67" s="8"/>
      <c r="I67" s="8"/>
      <c r="J67" s="8"/>
      <c r="K67" s="8"/>
      <c r="L67" s="8"/>
      <c r="M67" s="8"/>
      <c r="N67" s="8"/>
      <c r="O67" s="8"/>
      <c r="P67" s="8"/>
    </row>
    <row r="68" spans="1:16">
      <c r="A68" s="23" t="s">
        <v>176</v>
      </c>
      <c r="B68" s="24">
        <v>425</v>
      </c>
      <c r="C68" s="25">
        <v>100</v>
      </c>
      <c r="D68" s="25">
        <v>46.352941000000001</v>
      </c>
      <c r="E68" s="25">
        <v>12</v>
      </c>
      <c r="F68" s="25">
        <v>11.764706</v>
      </c>
      <c r="G68" s="25">
        <v>17.411764999999999</v>
      </c>
      <c r="H68" s="25">
        <v>10.352941</v>
      </c>
      <c r="I68" s="25">
        <v>6.3529410000000004</v>
      </c>
      <c r="J68" s="25">
        <v>4.4705880000000002</v>
      </c>
      <c r="K68" s="25">
        <v>27.058824000000001</v>
      </c>
      <c r="L68" s="25">
        <v>12.941176</v>
      </c>
      <c r="M68" s="25">
        <v>4.7058819999999999</v>
      </c>
      <c r="N68" s="25">
        <v>100</v>
      </c>
      <c r="O68" s="25">
        <v>0</v>
      </c>
      <c r="P68" s="25">
        <v>0</v>
      </c>
    </row>
    <row r="69" spans="1:16">
      <c r="A69" s="23" t="s">
        <v>177</v>
      </c>
      <c r="B69" s="24">
        <v>811</v>
      </c>
      <c r="C69" s="25">
        <v>24.290998999999999</v>
      </c>
      <c r="D69" s="25">
        <v>100</v>
      </c>
      <c r="E69" s="25">
        <v>11.220715</v>
      </c>
      <c r="F69" s="25">
        <v>11.220715</v>
      </c>
      <c r="G69" s="25">
        <v>18.618988999999999</v>
      </c>
      <c r="H69" s="25">
        <v>13.810110999999999</v>
      </c>
      <c r="I69" s="25">
        <v>4.5622689999999997</v>
      </c>
      <c r="J69" s="25">
        <v>4.9321820000000001</v>
      </c>
      <c r="K69" s="25">
        <v>30.826141</v>
      </c>
      <c r="L69" s="25">
        <v>16.892724999999999</v>
      </c>
      <c r="M69" s="25">
        <v>3.9457460000000002</v>
      </c>
      <c r="N69" s="25">
        <v>100</v>
      </c>
      <c r="O69" s="25">
        <v>0</v>
      </c>
      <c r="P69" s="25">
        <v>0</v>
      </c>
    </row>
    <row r="70" spans="1:16">
      <c r="A70" s="23" t="s">
        <v>178</v>
      </c>
      <c r="B70" s="24">
        <v>207</v>
      </c>
      <c r="C70" s="25">
        <v>24.637681000000001</v>
      </c>
      <c r="D70" s="25">
        <v>43.961353000000003</v>
      </c>
      <c r="E70" s="25">
        <v>100</v>
      </c>
      <c r="F70" s="25">
        <v>18.840579999999999</v>
      </c>
      <c r="G70" s="25">
        <v>31.884058</v>
      </c>
      <c r="H70" s="25">
        <v>22.222221999999999</v>
      </c>
      <c r="I70" s="25">
        <v>10.144928</v>
      </c>
      <c r="J70" s="25">
        <v>8.2125599999999999</v>
      </c>
      <c r="K70" s="25">
        <v>35.265700000000002</v>
      </c>
      <c r="L70" s="25">
        <v>18.840579999999999</v>
      </c>
      <c r="M70" s="25">
        <v>5.3140099999999997</v>
      </c>
      <c r="N70" s="25">
        <v>100</v>
      </c>
      <c r="O70" s="25">
        <v>0</v>
      </c>
      <c r="P70" s="25">
        <v>0</v>
      </c>
    </row>
    <row r="71" spans="1:16">
      <c r="A71" s="23" t="s">
        <v>179</v>
      </c>
      <c r="B71" s="24">
        <v>154</v>
      </c>
      <c r="C71" s="25">
        <v>32.467531999999999</v>
      </c>
      <c r="D71" s="25">
        <v>59.090909000000003</v>
      </c>
      <c r="E71" s="25">
        <v>25.324674999999999</v>
      </c>
      <c r="F71" s="25">
        <v>100</v>
      </c>
      <c r="G71" s="25">
        <v>38.311687999999997</v>
      </c>
      <c r="H71" s="25">
        <v>31.818182</v>
      </c>
      <c r="I71" s="25">
        <v>11.038961</v>
      </c>
      <c r="J71" s="25">
        <v>12.987012999999999</v>
      </c>
      <c r="K71" s="25">
        <v>46.753247000000002</v>
      </c>
      <c r="L71" s="25">
        <v>29.220779</v>
      </c>
      <c r="M71" s="25">
        <v>5.8441559999999999</v>
      </c>
      <c r="N71" s="25">
        <v>100</v>
      </c>
      <c r="O71" s="25">
        <v>0</v>
      </c>
      <c r="P71" s="25">
        <v>0</v>
      </c>
    </row>
    <row r="72" spans="1:16">
      <c r="A72" s="23" t="s">
        <v>180</v>
      </c>
      <c r="B72" s="24">
        <v>318</v>
      </c>
      <c r="C72" s="25">
        <v>23.270440000000001</v>
      </c>
      <c r="D72" s="25">
        <v>47.484276999999999</v>
      </c>
      <c r="E72" s="25">
        <v>20.754716999999999</v>
      </c>
      <c r="F72" s="25">
        <v>18.553459</v>
      </c>
      <c r="G72" s="25">
        <v>100</v>
      </c>
      <c r="H72" s="25">
        <v>28.930817999999999</v>
      </c>
      <c r="I72" s="25">
        <v>8.1761009999999992</v>
      </c>
      <c r="J72" s="25">
        <v>6.6037739999999996</v>
      </c>
      <c r="K72" s="25">
        <v>49.371068999999999</v>
      </c>
      <c r="L72" s="25">
        <v>33.962263999999998</v>
      </c>
      <c r="M72" s="25">
        <v>5.9748429999999999</v>
      </c>
      <c r="N72" s="25">
        <v>100</v>
      </c>
      <c r="O72" s="25">
        <v>0</v>
      </c>
      <c r="P72" s="25">
        <v>0</v>
      </c>
    </row>
    <row r="73" spans="1:16">
      <c r="A73" s="23" t="s">
        <v>181</v>
      </c>
      <c r="B73" s="24">
        <v>203</v>
      </c>
      <c r="C73" s="25">
        <v>21.674876999999999</v>
      </c>
      <c r="D73" s="25">
        <v>55.172414000000003</v>
      </c>
      <c r="E73" s="25">
        <v>22.660098999999999</v>
      </c>
      <c r="F73" s="25">
        <v>24.137930999999998</v>
      </c>
      <c r="G73" s="25">
        <v>45.320197</v>
      </c>
      <c r="H73" s="25">
        <v>100</v>
      </c>
      <c r="I73" s="25">
        <v>11.822660000000001</v>
      </c>
      <c r="J73" s="25">
        <v>6.8965519999999998</v>
      </c>
      <c r="K73" s="25">
        <v>54.187192000000003</v>
      </c>
      <c r="L73" s="25">
        <v>39.408867000000001</v>
      </c>
      <c r="M73" s="25">
        <v>6.4039409999999997</v>
      </c>
      <c r="N73" s="25">
        <v>100</v>
      </c>
      <c r="O73" s="25">
        <v>0</v>
      </c>
      <c r="P73" s="25">
        <v>0</v>
      </c>
    </row>
    <row r="74" spans="1:16">
      <c r="A74" s="23" t="s">
        <v>182</v>
      </c>
      <c r="B74" s="24">
        <v>79</v>
      </c>
      <c r="C74" s="25">
        <v>34.177214999999997</v>
      </c>
      <c r="D74" s="25">
        <v>46.835442999999998</v>
      </c>
      <c r="E74" s="25">
        <v>26.582277999999999</v>
      </c>
      <c r="F74" s="25">
        <v>21.518986999999999</v>
      </c>
      <c r="G74" s="25">
        <v>32.911391999999999</v>
      </c>
      <c r="H74" s="25">
        <v>30.379746999999998</v>
      </c>
      <c r="I74" s="25">
        <v>100</v>
      </c>
      <c r="J74" s="25">
        <v>16.455696</v>
      </c>
      <c r="K74" s="25">
        <v>43.037975000000003</v>
      </c>
      <c r="L74" s="25">
        <v>31.645569999999999</v>
      </c>
      <c r="M74" s="25">
        <v>5.0632910000000004</v>
      </c>
      <c r="N74" s="25">
        <v>100</v>
      </c>
      <c r="O74" s="25">
        <v>0</v>
      </c>
      <c r="P74" s="25">
        <v>0</v>
      </c>
    </row>
    <row r="75" spans="1:16">
      <c r="A75" s="23" t="s">
        <v>183</v>
      </c>
      <c r="B75" s="24">
        <v>68</v>
      </c>
      <c r="C75" s="25">
        <v>27.941175999999999</v>
      </c>
      <c r="D75" s="25">
        <v>58.823529000000001</v>
      </c>
      <c r="E75" s="25">
        <v>25</v>
      </c>
      <c r="F75" s="25">
        <v>29.411764999999999</v>
      </c>
      <c r="G75" s="25">
        <v>30.882352999999998</v>
      </c>
      <c r="H75" s="25">
        <v>20.588235000000001</v>
      </c>
      <c r="I75" s="25">
        <v>19.117647000000002</v>
      </c>
      <c r="J75" s="25">
        <v>100</v>
      </c>
      <c r="K75" s="25">
        <v>42.647058999999999</v>
      </c>
      <c r="L75" s="25">
        <v>26.470587999999999</v>
      </c>
      <c r="M75" s="25">
        <v>10.294117999999999</v>
      </c>
      <c r="N75" s="25">
        <v>100</v>
      </c>
      <c r="O75" s="25">
        <v>0</v>
      </c>
      <c r="P75" s="25">
        <v>0</v>
      </c>
    </row>
    <row r="76" spans="1:16">
      <c r="A76" s="23" t="s">
        <v>184</v>
      </c>
      <c r="B76" s="24">
        <v>586</v>
      </c>
      <c r="C76" s="25">
        <v>19.624573000000002</v>
      </c>
      <c r="D76" s="25">
        <v>42.662115999999997</v>
      </c>
      <c r="E76" s="25">
        <v>12.457338</v>
      </c>
      <c r="F76" s="25">
        <v>12.286689000000001</v>
      </c>
      <c r="G76" s="25">
        <v>26.791809000000001</v>
      </c>
      <c r="H76" s="25">
        <v>18.771331</v>
      </c>
      <c r="I76" s="25">
        <v>5.8020480000000001</v>
      </c>
      <c r="J76" s="25">
        <v>4.9488050000000001</v>
      </c>
      <c r="K76" s="25">
        <v>100</v>
      </c>
      <c r="L76" s="25">
        <v>28.498294000000001</v>
      </c>
      <c r="M76" s="25">
        <v>4.0955630000000003</v>
      </c>
      <c r="N76" s="25">
        <v>100</v>
      </c>
      <c r="O76" s="25">
        <v>0</v>
      </c>
      <c r="P76" s="25">
        <v>0</v>
      </c>
    </row>
    <row r="77" spans="1:16">
      <c r="A77" s="23" t="s">
        <v>185</v>
      </c>
      <c r="B77" s="24">
        <v>276</v>
      </c>
      <c r="C77" s="25">
        <v>19.927536</v>
      </c>
      <c r="D77" s="25">
        <v>49.637681000000001</v>
      </c>
      <c r="E77" s="25">
        <v>14.130435</v>
      </c>
      <c r="F77" s="25">
        <v>16.304348000000001</v>
      </c>
      <c r="G77" s="25">
        <v>39.130434999999999</v>
      </c>
      <c r="H77" s="25">
        <v>28.985506999999998</v>
      </c>
      <c r="I77" s="25">
        <v>9.0579710000000002</v>
      </c>
      <c r="J77" s="25">
        <v>6.5217390000000002</v>
      </c>
      <c r="K77" s="25">
        <v>60.507246000000002</v>
      </c>
      <c r="L77" s="25">
        <v>100</v>
      </c>
      <c r="M77" s="25">
        <v>6.5217390000000002</v>
      </c>
      <c r="N77" s="25">
        <v>100</v>
      </c>
      <c r="O77" s="25">
        <v>0</v>
      </c>
      <c r="P77" s="25">
        <v>0</v>
      </c>
    </row>
    <row r="78" spans="1:16">
      <c r="A78" s="23" t="s">
        <v>152</v>
      </c>
      <c r="B78" s="24">
        <v>197</v>
      </c>
      <c r="C78" s="25">
        <v>10.152284</v>
      </c>
      <c r="D78" s="25">
        <v>16.243655</v>
      </c>
      <c r="E78" s="25">
        <v>5.5837560000000002</v>
      </c>
      <c r="F78" s="25">
        <v>4.5685279999999997</v>
      </c>
      <c r="G78" s="25">
        <v>9.6446699999999996</v>
      </c>
      <c r="H78" s="25">
        <v>6.5989849999999999</v>
      </c>
      <c r="I78" s="25">
        <v>2.0304570000000002</v>
      </c>
      <c r="J78" s="25">
        <v>3.553299</v>
      </c>
      <c r="K78" s="25">
        <v>12.182741</v>
      </c>
      <c r="L78" s="25">
        <v>9.1370559999999994</v>
      </c>
      <c r="M78" s="25">
        <v>100</v>
      </c>
      <c r="N78" s="25">
        <v>100</v>
      </c>
      <c r="O78" s="25">
        <v>0</v>
      </c>
      <c r="P78" s="25">
        <v>0</v>
      </c>
    </row>
    <row r="79" spans="1:16">
      <c r="A79" s="23" t="s">
        <v>186</v>
      </c>
      <c r="B79" s="24">
        <v>944</v>
      </c>
      <c r="C79" s="25">
        <v>0</v>
      </c>
      <c r="D79" s="25">
        <v>0</v>
      </c>
      <c r="E79" s="25">
        <v>0</v>
      </c>
      <c r="F79" s="25">
        <v>0</v>
      </c>
      <c r="G79" s="25">
        <v>0</v>
      </c>
      <c r="H79" s="25">
        <v>0</v>
      </c>
      <c r="I79" s="25">
        <v>0</v>
      </c>
      <c r="J79" s="25">
        <v>0</v>
      </c>
      <c r="K79" s="25">
        <v>0</v>
      </c>
      <c r="L79" s="25">
        <v>0</v>
      </c>
      <c r="M79" s="25">
        <v>0</v>
      </c>
      <c r="N79" s="25">
        <v>0</v>
      </c>
      <c r="O79" s="25">
        <v>100</v>
      </c>
      <c r="P79" s="25">
        <v>0</v>
      </c>
    </row>
    <row r="80" spans="1:16">
      <c r="A80" s="23" t="s">
        <v>128</v>
      </c>
      <c r="B80" s="24">
        <v>41</v>
      </c>
      <c r="C80" s="25">
        <v>0</v>
      </c>
      <c r="D80" s="25">
        <v>0</v>
      </c>
      <c r="E80" s="25">
        <v>0</v>
      </c>
      <c r="F80" s="25">
        <v>0</v>
      </c>
      <c r="G80" s="25">
        <v>0</v>
      </c>
      <c r="H80" s="25">
        <v>0</v>
      </c>
      <c r="I80" s="25">
        <v>0</v>
      </c>
      <c r="J80" s="25">
        <v>0</v>
      </c>
      <c r="K80" s="25">
        <v>0</v>
      </c>
      <c r="L80" s="25">
        <v>0</v>
      </c>
      <c r="M80" s="25">
        <v>0</v>
      </c>
      <c r="N80" s="25">
        <v>0</v>
      </c>
      <c r="O80" s="25">
        <v>0</v>
      </c>
      <c r="P80" s="25">
        <v>100</v>
      </c>
    </row>
    <row r="81" spans="1:16">
      <c r="A81" s="8" t="s">
        <v>187</v>
      </c>
      <c r="B81" s="8"/>
      <c r="C81" s="8"/>
      <c r="D81" s="8"/>
      <c r="E81" s="8"/>
      <c r="F81" s="8"/>
      <c r="G81" s="8"/>
      <c r="H81" s="8"/>
      <c r="I81" s="8"/>
      <c r="J81" s="8"/>
      <c r="K81" s="8"/>
      <c r="L81" s="8"/>
      <c r="M81" s="8"/>
      <c r="N81" s="8"/>
      <c r="O81" s="8"/>
      <c r="P81" s="8"/>
    </row>
    <row r="82" spans="1:16">
      <c r="A82" s="23" t="s">
        <v>188</v>
      </c>
      <c r="B82" s="24">
        <v>2041</v>
      </c>
      <c r="C82" s="25">
        <v>17.099461000000002</v>
      </c>
      <c r="D82" s="25">
        <v>32.827046000000003</v>
      </c>
      <c r="E82" s="25">
        <v>8.5742279999999997</v>
      </c>
      <c r="F82" s="25">
        <v>6.1734439999999999</v>
      </c>
      <c r="G82" s="25">
        <v>13.914747999999999</v>
      </c>
      <c r="H82" s="25">
        <v>8.2802550000000004</v>
      </c>
      <c r="I82" s="25">
        <v>3.2337090000000002</v>
      </c>
      <c r="J82" s="25">
        <v>2.9397350000000002</v>
      </c>
      <c r="K82" s="25">
        <v>24.938756000000001</v>
      </c>
      <c r="L82" s="25">
        <v>12.444879999999999</v>
      </c>
      <c r="M82" s="25">
        <v>7.0063690000000003</v>
      </c>
      <c r="N82" s="25">
        <v>67.319941</v>
      </c>
      <c r="O82" s="25">
        <v>31.455169000000001</v>
      </c>
      <c r="P82" s="25">
        <v>1.22489</v>
      </c>
    </row>
    <row r="83" spans="1:16">
      <c r="A83" s="23" t="s">
        <v>189</v>
      </c>
      <c r="B83" s="24">
        <v>221</v>
      </c>
      <c r="C83" s="25">
        <v>19.457014000000001</v>
      </c>
      <c r="D83" s="25">
        <v>30.316742000000001</v>
      </c>
      <c r="E83" s="25">
        <v>6.3348420000000001</v>
      </c>
      <c r="F83" s="25">
        <v>7.6923079999999997</v>
      </c>
      <c r="G83" s="25">
        <v>3.61991</v>
      </c>
      <c r="H83" s="25">
        <v>6.3348420000000001</v>
      </c>
      <c r="I83" s="25">
        <v>0.45248899999999997</v>
      </c>
      <c r="J83" s="25">
        <v>2.2624430000000002</v>
      </c>
      <c r="K83" s="25">
        <v>13.574661000000001</v>
      </c>
      <c r="L83" s="25">
        <v>3.61991</v>
      </c>
      <c r="M83" s="25">
        <v>6.7873299999999999</v>
      </c>
      <c r="N83" s="25">
        <v>58.823529000000001</v>
      </c>
      <c r="O83" s="25">
        <v>41.176470999999999</v>
      </c>
      <c r="P83" s="25">
        <v>0</v>
      </c>
    </row>
    <row r="84" spans="1:16">
      <c r="A84" s="23" t="s">
        <v>190</v>
      </c>
      <c r="B84" s="24">
        <v>64</v>
      </c>
      <c r="C84" s="25">
        <v>7.8125</v>
      </c>
      <c r="D84" s="25">
        <v>15.625</v>
      </c>
      <c r="E84" s="25">
        <v>0</v>
      </c>
      <c r="F84" s="25">
        <v>3.125</v>
      </c>
      <c r="G84" s="25">
        <v>6.25</v>
      </c>
      <c r="H84" s="25">
        <v>3.125</v>
      </c>
      <c r="I84" s="25">
        <v>1.5625</v>
      </c>
      <c r="J84" s="25">
        <v>0</v>
      </c>
      <c r="K84" s="25">
        <v>10.9375</v>
      </c>
      <c r="L84" s="25">
        <v>4.6875</v>
      </c>
      <c r="M84" s="25">
        <v>14.0625</v>
      </c>
      <c r="N84" s="25">
        <v>46.875</v>
      </c>
      <c r="O84" s="25">
        <v>51.5625</v>
      </c>
      <c r="P84" s="25">
        <v>1.5625</v>
      </c>
    </row>
    <row r="85" spans="1:16">
      <c r="A85" s="23" t="s">
        <v>191</v>
      </c>
      <c r="B85" s="24">
        <v>158</v>
      </c>
      <c r="C85" s="25">
        <v>6.9620249999999997</v>
      </c>
      <c r="D85" s="25">
        <v>16.455696</v>
      </c>
      <c r="E85" s="25">
        <v>2.5316459999999998</v>
      </c>
      <c r="F85" s="25">
        <v>2.5316459999999998</v>
      </c>
      <c r="G85" s="25">
        <v>4.4303800000000004</v>
      </c>
      <c r="H85" s="25">
        <v>5.0632910000000004</v>
      </c>
      <c r="I85" s="25">
        <v>1.8987339999999999</v>
      </c>
      <c r="J85" s="25">
        <v>0</v>
      </c>
      <c r="K85" s="25">
        <v>5.6962029999999997</v>
      </c>
      <c r="L85" s="25">
        <v>3.7974679999999998</v>
      </c>
      <c r="M85" s="25">
        <v>5.0632910000000004</v>
      </c>
      <c r="N85" s="25">
        <v>35.443038000000001</v>
      </c>
      <c r="O85" s="25">
        <v>62.025315999999997</v>
      </c>
      <c r="P85" s="25">
        <v>2.5316459999999998</v>
      </c>
    </row>
    <row r="86" spans="1:16">
      <c r="A86" s="23" t="s">
        <v>192</v>
      </c>
      <c r="B86" s="24">
        <v>120</v>
      </c>
      <c r="C86" s="25">
        <v>8.3333329999999997</v>
      </c>
      <c r="D86" s="25">
        <v>25</v>
      </c>
      <c r="E86" s="25">
        <v>5</v>
      </c>
      <c r="F86" s="25">
        <v>2.5</v>
      </c>
      <c r="G86" s="25">
        <v>11.666667</v>
      </c>
      <c r="H86" s="25">
        <v>6.6666670000000003</v>
      </c>
      <c r="I86" s="25">
        <v>4.1666670000000003</v>
      </c>
      <c r="J86" s="25">
        <v>1.6666669999999999</v>
      </c>
      <c r="K86" s="25">
        <v>18.333333</v>
      </c>
      <c r="L86" s="25">
        <v>3.3333330000000001</v>
      </c>
      <c r="M86" s="25">
        <v>14.166667</v>
      </c>
      <c r="N86" s="25">
        <v>60</v>
      </c>
      <c r="O86" s="25">
        <v>38.333333000000003</v>
      </c>
      <c r="P86" s="25">
        <v>1.6666669999999999</v>
      </c>
    </row>
    <row r="87" spans="1:16">
      <c r="A87" s="23" t="s">
        <v>193</v>
      </c>
      <c r="B87" s="24">
        <v>10</v>
      </c>
      <c r="C87" s="25">
        <v>10</v>
      </c>
      <c r="D87" s="25">
        <v>10</v>
      </c>
      <c r="E87" s="25">
        <v>10</v>
      </c>
      <c r="F87" s="25">
        <v>10</v>
      </c>
      <c r="G87" s="25">
        <v>0</v>
      </c>
      <c r="H87" s="25">
        <v>20</v>
      </c>
      <c r="I87" s="25">
        <v>10</v>
      </c>
      <c r="J87" s="25">
        <v>10</v>
      </c>
      <c r="K87" s="25">
        <v>30</v>
      </c>
      <c r="L87" s="25">
        <v>10</v>
      </c>
      <c r="M87" s="25">
        <v>10</v>
      </c>
      <c r="N87" s="25">
        <v>60</v>
      </c>
      <c r="O87" s="25">
        <v>40</v>
      </c>
      <c r="P87" s="25">
        <v>0</v>
      </c>
    </row>
    <row r="88" spans="1:16">
      <c r="A88" s="23" t="s">
        <v>152</v>
      </c>
      <c r="B88" s="24">
        <v>39</v>
      </c>
      <c r="C88" s="25">
        <v>12.820513</v>
      </c>
      <c r="D88" s="25">
        <v>12.820513</v>
      </c>
      <c r="E88" s="25">
        <v>10.256410000000001</v>
      </c>
      <c r="F88" s="25">
        <v>2.5641029999999998</v>
      </c>
      <c r="G88" s="25">
        <v>2.5641029999999998</v>
      </c>
      <c r="H88" s="25">
        <v>0</v>
      </c>
      <c r="I88" s="25">
        <v>2.5641029999999998</v>
      </c>
      <c r="J88" s="25">
        <v>0</v>
      </c>
      <c r="K88" s="25">
        <v>5.1282050000000003</v>
      </c>
      <c r="L88" s="25">
        <v>0</v>
      </c>
      <c r="M88" s="25">
        <v>10.256410000000001</v>
      </c>
      <c r="N88" s="25">
        <v>38.461537999999997</v>
      </c>
      <c r="O88" s="25">
        <v>61.538462000000003</v>
      </c>
      <c r="P88" s="25">
        <v>0</v>
      </c>
    </row>
    <row r="89" spans="1:16">
      <c r="A89" s="23" t="s">
        <v>128</v>
      </c>
      <c r="B89" s="24">
        <v>24</v>
      </c>
      <c r="C89" s="25">
        <v>4.1666670000000003</v>
      </c>
      <c r="D89" s="25">
        <v>8.3333329999999997</v>
      </c>
      <c r="E89" s="25">
        <v>12.5</v>
      </c>
      <c r="F89" s="25">
        <v>0</v>
      </c>
      <c r="G89" s="25">
        <v>0</v>
      </c>
      <c r="H89" s="25">
        <v>0</v>
      </c>
      <c r="I89" s="25">
        <v>4.1666670000000003</v>
      </c>
      <c r="J89" s="25">
        <v>0</v>
      </c>
      <c r="K89" s="25">
        <v>16.666667</v>
      </c>
      <c r="L89" s="25">
        <v>0</v>
      </c>
      <c r="M89" s="25">
        <v>0</v>
      </c>
      <c r="N89" s="25">
        <v>37.5</v>
      </c>
      <c r="O89" s="25">
        <v>25</v>
      </c>
      <c r="P89" s="25">
        <v>37.5</v>
      </c>
    </row>
    <row r="90" spans="1:16">
      <c r="A90" s="8" t="s">
        <v>194</v>
      </c>
      <c r="B90" s="8"/>
      <c r="C90" s="8"/>
      <c r="D90" s="8"/>
      <c r="E90" s="8"/>
      <c r="F90" s="8"/>
      <c r="G90" s="8"/>
      <c r="H90" s="8"/>
      <c r="I90" s="8"/>
      <c r="J90" s="8"/>
      <c r="K90" s="8"/>
      <c r="L90" s="8"/>
      <c r="M90" s="8"/>
      <c r="N90" s="8"/>
      <c r="O90" s="8"/>
      <c r="P90" s="8"/>
    </row>
    <row r="91" spans="1:16">
      <c r="A91" s="23" t="s">
        <v>195</v>
      </c>
      <c r="B91" s="24">
        <v>1341</v>
      </c>
      <c r="C91" s="25">
        <v>19.61223</v>
      </c>
      <c r="D91" s="25">
        <v>36.017896999999998</v>
      </c>
      <c r="E91" s="25">
        <v>8.5756899999999998</v>
      </c>
      <c r="F91" s="25">
        <v>7.8299779999999997</v>
      </c>
      <c r="G91" s="25">
        <v>13.795674999999999</v>
      </c>
      <c r="H91" s="25">
        <v>9.4705440000000003</v>
      </c>
      <c r="I91" s="25">
        <v>3.05742</v>
      </c>
      <c r="J91" s="25">
        <v>2.8337059999999998</v>
      </c>
      <c r="K91" s="25">
        <v>23.639074999999998</v>
      </c>
      <c r="L91" s="25">
        <v>11.260254</v>
      </c>
      <c r="M91" s="25">
        <v>6.9351229999999999</v>
      </c>
      <c r="N91" s="25">
        <v>68.456376000000006</v>
      </c>
      <c r="O91" s="25">
        <v>30.201342</v>
      </c>
      <c r="P91" s="25">
        <v>1.342282</v>
      </c>
    </row>
    <row r="92" spans="1:16">
      <c r="A92" s="23" t="s">
        <v>196</v>
      </c>
      <c r="B92" s="24">
        <v>523</v>
      </c>
      <c r="C92" s="25">
        <v>16.443594999999998</v>
      </c>
      <c r="D92" s="25">
        <v>38.049712999999997</v>
      </c>
      <c r="E92" s="25">
        <v>10.516252</v>
      </c>
      <c r="F92" s="25">
        <v>9.3690250000000006</v>
      </c>
      <c r="G92" s="25">
        <v>17.782026999999999</v>
      </c>
      <c r="H92" s="25">
        <v>11.472275</v>
      </c>
      <c r="I92" s="25">
        <v>3.6328870000000002</v>
      </c>
      <c r="J92" s="25">
        <v>2.6768640000000001</v>
      </c>
      <c r="K92" s="25">
        <v>25.047801</v>
      </c>
      <c r="L92" s="25">
        <v>11.854685</v>
      </c>
      <c r="M92" s="25">
        <v>7.6481839999999996</v>
      </c>
      <c r="N92" s="25">
        <v>69.789675000000003</v>
      </c>
      <c r="O92" s="25">
        <v>29.063098</v>
      </c>
      <c r="P92" s="25">
        <v>1.1472279999999999</v>
      </c>
    </row>
    <row r="93" spans="1:16">
      <c r="A93" s="23" t="s">
        <v>197</v>
      </c>
      <c r="B93" s="24">
        <v>116</v>
      </c>
      <c r="C93" s="25">
        <v>18.965516999999998</v>
      </c>
      <c r="D93" s="25">
        <v>31.034483000000002</v>
      </c>
      <c r="E93" s="25">
        <v>12.068966</v>
      </c>
      <c r="F93" s="25">
        <v>7.7586209999999998</v>
      </c>
      <c r="G93" s="25">
        <v>9.4827589999999997</v>
      </c>
      <c r="H93" s="25">
        <v>10.344828</v>
      </c>
      <c r="I93" s="25">
        <v>2.5862069999999999</v>
      </c>
      <c r="J93" s="25">
        <v>0.86206899999999997</v>
      </c>
      <c r="K93" s="25">
        <v>20.689654999999998</v>
      </c>
      <c r="L93" s="25">
        <v>12.068966</v>
      </c>
      <c r="M93" s="25">
        <v>6.8965519999999998</v>
      </c>
      <c r="N93" s="25">
        <v>65.517240999999999</v>
      </c>
      <c r="O93" s="25">
        <v>33.620690000000003</v>
      </c>
      <c r="P93" s="25">
        <v>0.86206899999999997</v>
      </c>
    </row>
    <row r="94" spans="1:16">
      <c r="A94" s="23" t="s">
        <v>198</v>
      </c>
      <c r="B94" s="24">
        <v>25</v>
      </c>
      <c r="C94" s="25">
        <v>20</v>
      </c>
      <c r="D94" s="25">
        <v>12</v>
      </c>
      <c r="E94" s="25">
        <v>8</v>
      </c>
      <c r="F94" s="25">
        <v>4</v>
      </c>
      <c r="G94" s="25">
        <v>4</v>
      </c>
      <c r="H94" s="25">
        <v>4</v>
      </c>
      <c r="I94" s="25">
        <v>0</v>
      </c>
      <c r="J94" s="25">
        <v>0</v>
      </c>
      <c r="K94" s="25">
        <v>8</v>
      </c>
      <c r="L94" s="25">
        <v>0</v>
      </c>
      <c r="M94" s="25">
        <v>12</v>
      </c>
      <c r="N94" s="25">
        <v>60</v>
      </c>
      <c r="O94" s="25">
        <v>40</v>
      </c>
      <c r="P94" s="25">
        <v>0</v>
      </c>
    </row>
    <row r="95" spans="1:16">
      <c r="A95" s="23" t="s">
        <v>199</v>
      </c>
      <c r="B95" s="24">
        <v>68</v>
      </c>
      <c r="C95" s="25">
        <v>22.058824000000001</v>
      </c>
      <c r="D95" s="25">
        <v>32.352941000000001</v>
      </c>
      <c r="E95" s="25">
        <v>13.235294</v>
      </c>
      <c r="F95" s="25">
        <v>10.294117999999999</v>
      </c>
      <c r="G95" s="25">
        <v>14.705882000000001</v>
      </c>
      <c r="H95" s="25">
        <v>11.764706</v>
      </c>
      <c r="I95" s="25">
        <v>4.4117649999999999</v>
      </c>
      <c r="J95" s="25">
        <v>2.941176</v>
      </c>
      <c r="K95" s="25">
        <v>35.294117999999997</v>
      </c>
      <c r="L95" s="25">
        <v>19.117647000000002</v>
      </c>
      <c r="M95" s="25">
        <v>7.3529410000000004</v>
      </c>
      <c r="N95" s="25">
        <v>70.588234999999997</v>
      </c>
      <c r="O95" s="25">
        <v>29.411764999999999</v>
      </c>
      <c r="P95" s="25">
        <v>0</v>
      </c>
    </row>
    <row r="96" spans="1:16">
      <c r="A96" s="23" t="s">
        <v>200</v>
      </c>
      <c r="B96" s="24">
        <v>1248</v>
      </c>
      <c r="C96" s="25">
        <v>18.669872000000002</v>
      </c>
      <c r="D96" s="25">
        <v>37.660255999999997</v>
      </c>
      <c r="E96" s="25">
        <v>11.057691999999999</v>
      </c>
      <c r="F96" s="25">
        <v>7.9326920000000003</v>
      </c>
      <c r="G96" s="25">
        <v>17.868590000000001</v>
      </c>
      <c r="H96" s="25">
        <v>9.9358970000000006</v>
      </c>
      <c r="I96" s="25">
        <v>3.445513</v>
      </c>
      <c r="J96" s="25">
        <v>3.605769</v>
      </c>
      <c r="K96" s="25">
        <v>28.685897000000001</v>
      </c>
      <c r="L96" s="25">
        <v>14.182691999999999</v>
      </c>
      <c r="M96" s="25">
        <v>7.2916670000000003</v>
      </c>
      <c r="N96" s="25">
        <v>74.278846000000001</v>
      </c>
      <c r="O96" s="25">
        <v>24.679487000000002</v>
      </c>
      <c r="P96" s="25">
        <v>1.0416669999999999</v>
      </c>
    </row>
    <row r="97" spans="1:16">
      <c r="A97" s="23" t="s">
        <v>201</v>
      </c>
      <c r="B97" s="24">
        <v>725</v>
      </c>
      <c r="C97" s="25">
        <v>15.310345</v>
      </c>
      <c r="D97" s="25">
        <v>27.448276</v>
      </c>
      <c r="E97" s="25">
        <v>7.5862069999999999</v>
      </c>
      <c r="F97" s="25">
        <v>5.5172410000000003</v>
      </c>
      <c r="G97" s="25">
        <v>10.896552</v>
      </c>
      <c r="H97" s="25">
        <v>6.3448279999999997</v>
      </c>
      <c r="I97" s="25">
        <v>3.862069</v>
      </c>
      <c r="J97" s="25">
        <v>3.1724139999999998</v>
      </c>
      <c r="K97" s="25">
        <v>21.655172</v>
      </c>
      <c r="L97" s="25">
        <v>9.2413790000000002</v>
      </c>
      <c r="M97" s="25">
        <v>6.0689659999999996</v>
      </c>
      <c r="N97" s="25">
        <v>59.448276</v>
      </c>
      <c r="O97" s="25">
        <v>38.758620999999998</v>
      </c>
      <c r="P97" s="25">
        <v>1.7931029999999999</v>
      </c>
    </row>
    <row r="98" spans="1:16">
      <c r="A98" s="23" t="s">
        <v>202</v>
      </c>
      <c r="B98" s="24">
        <v>550</v>
      </c>
      <c r="C98" s="25">
        <v>20</v>
      </c>
      <c r="D98" s="25">
        <v>37.272727000000003</v>
      </c>
      <c r="E98" s="25">
        <v>7.0909089999999999</v>
      </c>
      <c r="F98" s="25">
        <v>5.8181820000000002</v>
      </c>
      <c r="G98" s="25">
        <v>9.8181820000000002</v>
      </c>
      <c r="H98" s="25">
        <v>7.6363640000000004</v>
      </c>
      <c r="I98" s="25">
        <v>2</v>
      </c>
      <c r="J98" s="25">
        <v>2.545455</v>
      </c>
      <c r="K98" s="25">
        <v>19.090909</v>
      </c>
      <c r="L98" s="25">
        <v>8.9090910000000001</v>
      </c>
      <c r="M98" s="25">
        <v>6</v>
      </c>
      <c r="N98" s="25">
        <v>64.181818000000007</v>
      </c>
      <c r="O98" s="25">
        <v>34.727272999999997</v>
      </c>
      <c r="P98" s="25">
        <v>1.0909089999999999</v>
      </c>
    </row>
    <row r="99" spans="1:16">
      <c r="A99" s="23" t="s">
        <v>203</v>
      </c>
      <c r="B99" s="24">
        <v>563</v>
      </c>
      <c r="C99" s="25">
        <v>22.557725999999999</v>
      </c>
      <c r="D99" s="25">
        <v>38.898757000000003</v>
      </c>
      <c r="E99" s="25">
        <v>7.8152749999999997</v>
      </c>
      <c r="F99" s="25">
        <v>6.9271760000000002</v>
      </c>
      <c r="G99" s="25">
        <v>10.301954</v>
      </c>
      <c r="H99" s="25">
        <v>8.5257550000000002</v>
      </c>
      <c r="I99" s="25">
        <v>2.309059</v>
      </c>
      <c r="J99" s="25">
        <v>3.5523980000000002</v>
      </c>
      <c r="K99" s="25">
        <v>18.650089000000001</v>
      </c>
      <c r="L99" s="25">
        <v>8.170515</v>
      </c>
      <c r="M99" s="25">
        <v>7.2824159999999996</v>
      </c>
      <c r="N99" s="25">
        <v>68.383658999999994</v>
      </c>
      <c r="O99" s="25">
        <v>31.261101</v>
      </c>
      <c r="P99" s="25">
        <v>0.35524</v>
      </c>
    </row>
    <row r="100" spans="1:16">
      <c r="A100" s="23" t="s">
        <v>204</v>
      </c>
      <c r="B100" s="24">
        <v>319</v>
      </c>
      <c r="C100" s="25">
        <v>15.360502</v>
      </c>
      <c r="D100" s="25">
        <v>27.272727</v>
      </c>
      <c r="E100" s="25">
        <v>4.7021940000000004</v>
      </c>
      <c r="F100" s="25">
        <v>4.3887150000000004</v>
      </c>
      <c r="G100" s="25">
        <v>9.0909089999999999</v>
      </c>
      <c r="H100" s="25">
        <v>7.2100309999999999</v>
      </c>
      <c r="I100" s="25">
        <v>1.880878</v>
      </c>
      <c r="J100" s="25">
        <v>1.5673980000000001</v>
      </c>
      <c r="K100" s="25">
        <v>16.614419999999999</v>
      </c>
      <c r="L100" s="25">
        <v>5.3291539999999999</v>
      </c>
      <c r="M100" s="25">
        <v>8.7774289999999997</v>
      </c>
      <c r="N100" s="25">
        <v>56.739812000000001</v>
      </c>
      <c r="O100" s="25">
        <v>42.319749000000002</v>
      </c>
      <c r="P100" s="25">
        <v>0.94043900000000002</v>
      </c>
    </row>
    <row r="101" spans="1:16">
      <c r="A101" s="23" t="s">
        <v>205</v>
      </c>
      <c r="B101" s="24">
        <v>6</v>
      </c>
      <c r="C101" s="25">
        <v>0</v>
      </c>
      <c r="D101" s="25">
        <v>16.666667</v>
      </c>
      <c r="E101" s="25">
        <v>66.666667000000004</v>
      </c>
      <c r="F101" s="25">
        <v>0</v>
      </c>
      <c r="G101" s="25">
        <v>33.333333000000003</v>
      </c>
      <c r="H101" s="25">
        <v>0</v>
      </c>
      <c r="I101" s="25">
        <v>0</v>
      </c>
      <c r="J101" s="25">
        <v>0</v>
      </c>
      <c r="K101" s="25">
        <v>33.333333000000003</v>
      </c>
      <c r="L101" s="25">
        <v>0</v>
      </c>
      <c r="M101" s="25">
        <v>0</v>
      </c>
      <c r="N101" s="25">
        <v>83.333332999999996</v>
      </c>
      <c r="O101" s="25">
        <v>16.666667</v>
      </c>
      <c r="P101" s="25">
        <v>0</v>
      </c>
    </row>
    <row r="102" spans="1:16">
      <c r="A102" s="23" t="s">
        <v>206</v>
      </c>
      <c r="B102" s="24">
        <v>42</v>
      </c>
      <c r="C102" s="25">
        <v>7.1428570000000002</v>
      </c>
      <c r="D102" s="25">
        <v>0</v>
      </c>
      <c r="E102" s="25">
        <v>2.3809520000000002</v>
      </c>
      <c r="F102" s="25">
        <v>4.7619049999999996</v>
      </c>
      <c r="G102" s="25">
        <v>0</v>
      </c>
      <c r="H102" s="25">
        <v>0</v>
      </c>
      <c r="I102" s="25">
        <v>4.7619049999999996</v>
      </c>
      <c r="J102" s="25">
        <v>0</v>
      </c>
      <c r="K102" s="25">
        <v>7.1428570000000002</v>
      </c>
      <c r="L102" s="25">
        <v>0</v>
      </c>
      <c r="M102" s="25">
        <v>7.1428570000000002</v>
      </c>
      <c r="N102" s="25">
        <v>26.190476</v>
      </c>
      <c r="O102" s="25">
        <v>69.047618999999997</v>
      </c>
      <c r="P102" s="25">
        <v>4.7619049999999996</v>
      </c>
    </row>
    <row r="103" spans="1:16">
      <c r="A103" s="23" t="s">
        <v>152</v>
      </c>
      <c r="B103" s="24">
        <v>39</v>
      </c>
      <c r="C103" s="25">
        <v>5.1282050000000003</v>
      </c>
      <c r="D103" s="25">
        <v>7.6923079999999997</v>
      </c>
      <c r="E103" s="25">
        <v>2.5641029999999998</v>
      </c>
      <c r="F103" s="25">
        <v>2.5641029999999998</v>
      </c>
      <c r="G103" s="25">
        <v>0</v>
      </c>
      <c r="H103" s="25">
        <v>5.1282050000000003</v>
      </c>
      <c r="I103" s="25">
        <v>5.1282050000000003</v>
      </c>
      <c r="J103" s="25">
        <v>0</v>
      </c>
      <c r="K103" s="25">
        <v>15.384615</v>
      </c>
      <c r="L103" s="25">
        <v>7.6923079999999997</v>
      </c>
      <c r="M103" s="25">
        <v>12.820513</v>
      </c>
      <c r="N103" s="25">
        <v>43.589744000000003</v>
      </c>
      <c r="O103" s="25">
        <v>56.410255999999997</v>
      </c>
      <c r="P103" s="25">
        <v>0</v>
      </c>
    </row>
    <row r="104" spans="1:16">
      <c r="A104" s="23" t="s">
        <v>128</v>
      </c>
      <c r="B104" s="24">
        <v>193</v>
      </c>
      <c r="C104" s="25">
        <v>8.2901550000000004</v>
      </c>
      <c r="D104" s="25">
        <v>25.906735999999999</v>
      </c>
      <c r="E104" s="25">
        <v>4.1450779999999998</v>
      </c>
      <c r="F104" s="25">
        <v>2.5906739999999999</v>
      </c>
      <c r="G104" s="25">
        <v>8.8082899999999995</v>
      </c>
      <c r="H104" s="25">
        <v>8.2901550000000004</v>
      </c>
      <c r="I104" s="25">
        <v>2.0725389999999999</v>
      </c>
      <c r="J104" s="25">
        <v>2.0725389999999999</v>
      </c>
      <c r="K104" s="25">
        <v>21.243523</v>
      </c>
      <c r="L104" s="25">
        <v>11.917097999999999</v>
      </c>
      <c r="M104" s="25">
        <v>7.7720209999999996</v>
      </c>
      <c r="N104" s="25">
        <v>53.886009999999999</v>
      </c>
      <c r="O104" s="25">
        <v>41.450777000000002</v>
      </c>
      <c r="P104" s="25">
        <v>4.6632119999999997</v>
      </c>
    </row>
    <row r="105" spans="1:16">
      <c r="A105" s="8" t="s">
        <v>207</v>
      </c>
      <c r="B105" s="8"/>
      <c r="C105" s="8"/>
      <c r="D105" s="8"/>
      <c r="E105" s="8"/>
      <c r="F105" s="8"/>
      <c r="G105" s="8"/>
      <c r="H105" s="8"/>
      <c r="I105" s="8"/>
      <c r="J105" s="8"/>
      <c r="K105" s="8"/>
      <c r="L105" s="8"/>
      <c r="M105" s="8"/>
      <c r="N105" s="8"/>
      <c r="O105" s="8"/>
      <c r="P105" s="8"/>
    </row>
    <row r="106" spans="1:16">
      <c r="A106" s="23" t="s">
        <v>208</v>
      </c>
      <c r="B106" s="24">
        <v>1480</v>
      </c>
      <c r="C106" s="25">
        <v>17.432431999999999</v>
      </c>
      <c r="D106" s="25">
        <v>32.094594999999998</v>
      </c>
      <c r="E106" s="25">
        <v>8.1081079999999996</v>
      </c>
      <c r="F106" s="25">
        <v>6.6891889999999998</v>
      </c>
      <c r="G106" s="25">
        <v>12.22973</v>
      </c>
      <c r="H106" s="25">
        <v>7.905405</v>
      </c>
      <c r="I106" s="25">
        <v>3.5135139999999998</v>
      </c>
      <c r="J106" s="25">
        <v>2.905405</v>
      </c>
      <c r="K106" s="25">
        <v>22.905404999999998</v>
      </c>
      <c r="L106" s="25">
        <v>10.945945999999999</v>
      </c>
      <c r="M106" s="25">
        <v>6.0810810000000002</v>
      </c>
      <c r="N106" s="25">
        <v>64.594594999999998</v>
      </c>
      <c r="O106" s="25">
        <v>34.459459000000003</v>
      </c>
      <c r="P106" s="25">
        <v>0.94594599999999995</v>
      </c>
    </row>
    <row r="107" spans="1:16">
      <c r="A107" s="23" t="s">
        <v>209</v>
      </c>
      <c r="B107" s="24">
        <v>1280</v>
      </c>
      <c r="C107" s="25">
        <v>18.046875</v>
      </c>
      <c r="D107" s="25">
        <v>32.34375</v>
      </c>
      <c r="E107" s="25">
        <v>7.96875</v>
      </c>
      <c r="F107" s="25">
        <v>5.9375</v>
      </c>
      <c r="G107" s="25">
        <v>13.046875</v>
      </c>
      <c r="H107" s="25">
        <v>9.21875</v>
      </c>
      <c r="I107" s="25">
        <v>3.671875</v>
      </c>
      <c r="J107" s="25">
        <v>2.890625</v>
      </c>
      <c r="K107" s="25">
        <v>23.75</v>
      </c>
      <c r="L107" s="25">
        <v>11.25</v>
      </c>
      <c r="M107" s="25">
        <v>6.953125</v>
      </c>
      <c r="N107" s="25">
        <v>65.15625</v>
      </c>
      <c r="O107" s="25">
        <v>33.828125</v>
      </c>
      <c r="P107" s="25">
        <v>1.015625</v>
      </c>
    </row>
    <row r="108" spans="1:16">
      <c r="A108" s="23" t="s">
        <v>210</v>
      </c>
      <c r="B108" s="24">
        <v>1167</v>
      </c>
      <c r="C108" s="25">
        <v>17.052271000000001</v>
      </c>
      <c r="D108" s="25">
        <v>31.276778</v>
      </c>
      <c r="E108" s="25">
        <v>8.91174</v>
      </c>
      <c r="F108" s="25">
        <v>5.7412169999999998</v>
      </c>
      <c r="G108" s="25">
        <v>13.281919</v>
      </c>
      <c r="H108" s="25">
        <v>8.6546699999999994</v>
      </c>
      <c r="I108" s="25">
        <v>3.3419020000000002</v>
      </c>
      <c r="J108" s="25">
        <v>2.9991430000000001</v>
      </c>
      <c r="K108" s="25">
        <v>23.650386000000001</v>
      </c>
      <c r="L108" s="25">
        <v>11.568123</v>
      </c>
      <c r="M108" s="25">
        <v>6.6838050000000004</v>
      </c>
      <c r="N108" s="25">
        <v>64.524422000000001</v>
      </c>
      <c r="O108" s="25">
        <v>34.275920999999997</v>
      </c>
      <c r="P108" s="25">
        <v>1.199657</v>
      </c>
    </row>
    <row r="109" spans="1:16">
      <c r="A109" s="23" t="s">
        <v>211</v>
      </c>
      <c r="B109" s="24">
        <v>715</v>
      </c>
      <c r="C109" s="25">
        <v>20.139859999999999</v>
      </c>
      <c r="D109" s="25">
        <v>36.083916000000002</v>
      </c>
      <c r="E109" s="25">
        <v>10.069929999999999</v>
      </c>
      <c r="F109" s="25">
        <v>7.9720279999999999</v>
      </c>
      <c r="G109" s="25">
        <v>13.986014000000001</v>
      </c>
      <c r="H109" s="25">
        <v>11.188810999999999</v>
      </c>
      <c r="I109" s="25">
        <v>4.3356640000000004</v>
      </c>
      <c r="J109" s="25">
        <v>3.9160840000000001</v>
      </c>
      <c r="K109" s="25">
        <v>27.132867000000001</v>
      </c>
      <c r="L109" s="25">
        <v>12.307691999999999</v>
      </c>
      <c r="M109" s="25">
        <v>7.2727269999999997</v>
      </c>
      <c r="N109" s="25">
        <v>69.790210000000002</v>
      </c>
      <c r="O109" s="25">
        <v>29.090909</v>
      </c>
      <c r="P109" s="25">
        <v>1.118881</v>
      </c>
    </row>
    <row r="110" spans="1:16">
      <c r="A110" s="23" t="s">
        <v>212</v>
      </c>
      <c r="B110" s="24">
        <v>387</v>
      </c>
      <c r="C110" s="25">
        <v>17.312660999999999</v>
      </c>
      <c r="D110" s="25">
        <v>31.007752</v>
      </c>
      <c r="E110" s="25">
        <v>11.886305</v>
      </c>
      <c r="F110" s="25">
        <v>10.077519000000001</v>
      </c>
      <c r="G110" s="25">
        <v>16.795866</v>
      </c>
      <c r="H110" s="25">
        <v>10.852713</v>
      </c>
      <c r="I110" s="25">
        <v>4.3927649999999998</v>
      </c>
      <c r="J110" s="25">
        <v>5.4263570000000003</v>
      </c>
      <c r="K110" s="25">
        <v>25.839793</v>
      </c>
      <c r="L110" s="25">
        <v>12.403100999999999</v>
      </c>
      <c r="M110" s="25">
        <v>8.0103360000000006</v>
      </c>
      <c r="N110" s="25">
        <v>68.733850000000004</v>
      </c>
      <c r="O110" s="25">
        <v>29.715762000000002</v>
      </c>
      <c r="P110" s="25">
        <v>1.5503880000000001</v>
      </c>
    </row>
    <row r="111" spans="1:16">
      <c r="A111" s="23" t="s">
        <v>213</v>
      </c>
      <c r="B111" s="24">
        <v>404</v>
      </c>
      <c r="C111" s="25">
        <v>16.336634</v>
      </c>
      <c r="D111" s="25">
        <v>30.693069000000001</v>
      </c>
      <c r="E111" s="25">
        <v>8.9108909999999995</v>
      </c>
      <c r="F111" s="25">
        <v>6.1881190000000004</v>
      </c>
      <c r="G111" s="25">
        <v>11.138614</v>
      </c>
      <c r="H111" s="25">
        <v>9.9009900000000002</v>
      </c>
      <c r="I111" s="25">
        <v>4.2079209999999998</v>
      </c>
      <c r="J111" s="25">
        <v>2.722772</v>
      </c>
      <c r="K111" s="25">
        <v>19.059405999999999</v>
      </c>
      <c r="L111" s="25">
        <v>8.6633659999999999</v>
      </c>
      <c r="M111" s="25">
        <v>8.4158419999999996</v>
      </c>
      <c r="N111" s="25">
        <v>61.633662999999999</v>
      </c>
      <c r="O111" s="25">
        <v>36.881188000000002</v>
      </c>
      <c r="P111" s="25">
        <v>1.4851490000000001</v>
      </c>
    </row>
    <row r="112" spans="1:16">
      <c r="A112" s="23" t="s">
        <v>214</v>
      </c>
      <c r="B112" s="24">
        <v>595</v>
      </c>
      <c r="C112" s="25">
        <v>18.991596999999999</v>
      </c>
      <c r="D112" s="25">
        <v>37.478991999999998</v>
      </c>
      <c r="E112" s="25">
        <v>9.7478990000000003</v>
      </c>
      <c r="F112" s="25">
        <v>7.8991600000000002</v>
      </c>
      <c r="G112" s="25">
        <v>15.630252</v>
      </c>
      <c r="H112" s="25">
        <v>12.436975</v>
      </c>
      <c r="I112" s="25">
        <v>4.2016809999999998</v>
      </c>
      <c r="J112" s="25">
        <v>3.361345</v>
      </c>
      <c r="K112" s="25">
        <v>25.882352999999998</v>
      </c>
      <c r="L112" s="25">
        <v>13.277310999999999</v>
      </c>
      <c r="M112" s="25">
        <v>6.8907559999999997</v>
      </c>
      <c r="N112" s="25">
        <v>70.420168000000004</v>
      </c>
      <c r="O112" s="25">
        <v>28.907563</v>
      </c>
      <c r="P112" s="25">
        <v>0.67226900000000001</v>
      </c>
    </row>
    <row r="113" spans="1:16">
      <c r="A113" s="23" t="s">
        <v>215</v>
      </c>
      <c r="B113" s="24">
        <v>215</v>
      </c>
      <c r="C113" s="25">
        <v>19.069766999999999</v>
      </c>
      <c r="D113" s="25">
        <v>36.279069999999997</v>
      </c>
      <c r="E113" s="25">
        <v>11.162791</v>
      </c>
      <c r="F113" s="25">
        <v>15.813953</v>
      </c>
      <c r="G113" s="25">
        <v>18.139534999999999</v>
      </c>
      <c r="H113" s="25">
        <v>17.674419</v>
      </c>
      <c r="I113" s="25">
        <v>5.5813949999999997</v>
      </c>
      <c r="J113" s="25">
        <v>5.1162789999999996</v>
      </c>
      <c r="K113" s="25">
        <v>29.767441999999999</v>
      </c>
      <c r="L113" s="25">
        <v>13.488372</v>
      </c>
      <c r="M113" s="25">
        <v>6.511628</v>
      </c>
      <c r="N113" s="25">
        <v>69.302325999999994</v>
      </c>
      <c r="O113" s="25">
        <v>28.837209000000001</v>
      </c>
      <c r="P113" s="25">
        <v>1.860465</v>
      </c>
    </row>
    <row r="114" spans="1:16">
      <c r="A114" s="23" t="s">
        <v>216</v>
      </c>
      <c r="B114" s="24">
        <v>248</v>
      </c>
      <c r="C114" s="25">
        <v>17.338709999999999</v>
      </c>
      <c r="D114" s="25">
        <v>32.258065000000002</v>
      </c>
      <c r="E114" s="25">
        <v>8.8709679999999995</v>
      </c>
      <c r="F114" s="25">
        <v>7.2580650000000002</v>
      </c>
      <c r="G114" s="25">
        <v>15.725806</v>
      </c>
      <c r="H114" s="25">
        <v>12.096774</v>
      </c>
      <c r="I114" s="25">
        <v>5.6451609999999999</v>
      </c>
      <c r="J114" s="25">
        <v>4.0322579999999997</v>
      </c>
      <c r="K114" s="25">
        <v>24.193548</v>
      </c>
      <c r="L114" s="25">
        <v>13.709676999999999</v>
      </c>
      <c r="M114" s="25">
        <v>9.6774190000000004</v>
      </c>
      <c r="N114" s="25">
        <v>65.322581</v>
      </c>
      <c r="O114" s="25">
        <v>34.274194000000001</v>
      </c>
      <c r="P114" s="25">
        <v>0.40322599999999997</v>
      </c>
    </row>
    <row r="115" spans="1:16">
      <c r="A115" s="23" t="s">
        <v>217</v>
      </c>
      <c r="B115" s="24">
        <v>255</v>
      </c>
      <c r="C115" s="25">
        <v>23.137255</v>
      </c>
      <c r="D115" s="25">
        <v>42.745097999999999</v>
      </c>
      <c r="E115" s="25">
        <v>15.686275</v>
      </c>
      <c r="F115" s="25">
        <v>15.686275</v>
      </c>
      <c r="G115" s="25">
        <v>20.392157000000001</v>
      </c>
      <c r="H115" s="25">
        <v>18.431373000000001</v>
      </c>
      <c r="I115" s="25">
        <v>8.2352939999999997</v>
      </c>
      <c r="J115" s="25">
        <v>6.2745100000000003</v>
      </c>
      <c r="K115" s="25">
        <v>32.941175999999999</v>
      </c>
      <c r="L115" s="25">
        <v>20.784313999999998</v>
      </c>
      <c r="M115" s="25">
        <v>8.6274510000000006</v>
      </c>
      <c r="N115" s="25">
        <v>78.431372999999994</v>
      </c>
      <c r="O115" s="25">
        <v>20</v>
      </c>
      <c r="P115" s="25">
        <v>1.568627</v>
      </c>
    </row>
    <row r="116" spans="1:16">
      <c r="A116" s="23" t="s">
        <v>218</v>
      </c>
      <c r="B116" s="24">
        <v>291</v>
      </c>
      <c r="C116" s="25">
        <v>35.051546000000002</v>
      </c>
      <c r="D116" s="25">
        <v>46.735394999999997</v>
      </c>
      <c r="E116" s="25">
        <v>13.058419000000001</v>
      </c>
      <c r="F116" s="25">
        <v>16.838488000000002</v>
      </c>
      <c r="G116" s="25">
        <v>20.618556999999999</v>
      </c>
      <c r="H116" s="25">
        <v>16.151202999999999</v>
      </c>
      <c r="I116" s="25">
        <v>5.8419239999999997</v>
      </c>
      <c r="J116" s="25">
        <v>5.8419239999999997</v>
      </c>
      <c r="K116" s="25">
        <v>30.240549999999999</v>
      </c>
      <c r="L116" s="25">
        <v>16.151202999999999</v>
      </c>
      <c r="M116" s="25">
        <v>7.2164950000000001</v>
      </c>
      <c r="N116" s="25">
        <v>83.161512000000002</v>
      </c>
      <c r="O116" s="25">
        <v>15.80756</v>
      </c>
      <c r="P116" s="25">
        <v>1.0309280000000001</v>
      </c>
    </row>
    <row r="117" spans="1:16">
      <c r="A117" s="23" t="s">
        <v>219</v>
      </c>
      <c r="B117" s="24">
        <v>338</v>
      </c>
      <c r="C117" s="25">
        <v>21.597632999999998</v>
      </c>
      <c r="D117" s="25">
        <v>37.278106999999999</v>
      </c>
      <c r="E117" s="25">
        <v>13.905324999999999</v>
      </c>
      <c r="F117" s="25">
        <v>10.650888</v>
      </c>
      <c r="G117" s="25">
        <v>23.076923000000001</v>
      </c>
      <c r="H117" s="25">
        <v>14.201183</v>
      </c>
      <c r="I117" s="25">
        <v>6.5088759999999999</v>
      </c>
      <c r="J117" s="25">
        <v>8.2840240000000005</v>
      </c>
      <c r="K117" s="25">
        <v>32.840237000000002</v>
      </c>
      <c r="L117" s="25">
        <v>18.934911</v>
      </c>
      <c r="M117" s="25">
        <v>6.5088759999999999</v>
      </c>
      <c r="N117" s="25">
        <v>76.035503000000006</v>
      </c>
      <c r="O117" s="25">
        <v>23.668638999999999</v>
      </c>
      <c r="P117" s="25">
        <v>0.29585800000000001</v>
      </c>
    </row>
    <row r="118" spans="1:16">
      <c r="A118" s="23" t="s">
        <v>220</v>
      </c>
      <c r="B118" s="24">
        <v>812</v>
      </c>
      <c r="C118" s="25">
        <v>18.472905999999998</v>
      </c>
      <c r="D118" s="25">
        <v>33.866995000000003</v>
      </c>
      <c r="E118" s="25">
        <v>9.7290639999999993</v>
      </c>
      <c r="F118" s="25">
        <v>9.3596059999999994</v>
      </c>
      <c r="G118" s="25">
        <v>18.103448</v>
      </c>
      <c r="H118" s="25">
        <v>11.822660000000001</v>
      </c>
      <c r="I118" s="25">
        <v>4.4334980000000002</v>
      </c>
      <c r="J118" s="25">
        <v>5.2955670000000001</v>
      </c>
      <c r="K118" s="25">
        <v>28.694580999999999</v>
      </c>
      <c r="L118" s="25">
        <v>15.024630999999999</v>
      </c>
      <c r="M118" s="25">
        <v>6.527094</v>
      </c>
      <c r="N118" s="25">
        <v>68.965517000000006</v>
      </c>
      <c r="O118" s="25">
        <v>30.172414</v>
      </c>
      <c r="P118" s="25">
        <v>0.86206899999999997</v>
      </c>
    </row>
    <row r="119" spans="1:16">
      <c r="A119" s="23" t="s">
        <v>221</v>
      </c>
      <c r="B119" s="24">
        <v>816</v>
      </c>
      <c r="C119" s="25">
        <v>20.220587999999999</v>
      </c>
      <c r="D119" s="25">
        <v>35.661765000000003</v>
      </c>
      <c r="E119" s="25">
        <v>10.049020000000001</v>
      </c>
      <c r="F119" s="25">
        <v>9.3137249999999998</v>
      </c>
      <c r="G119" s="25">
        <v>16.421569000000002</v>
      </c>
      <c r="H119" s="25">
        <v>13.235294</v>
      </c>
      <c r="I119" s="25">
        <v>4.0441180000000001</v>
      </c>
      <c r="J119" s="25">
        <v>4.2892159999999997</v>
      </c>
      <c r="K119" s="25">
        <v>28.308824000000001</v>
      </c>
      <c r="L119" s="25">
        <v>14.338234999999999</v>
      </c>
      <c r="M119" s="25">
        <v>6.6176469999999998</v>
      </c>
      <c r="N119" s="25">
        <v>69.730391999999995</v>
      </c>
      <c r="O119" s="25">
        <v>29.534313999999998</v>
      </c>
      <c r="P119" s="25">
        <v>0.735294</v>
      </c>
    </row>
    <row r="120" spans="1:16">
      <c r="A120" s="23" t="s">
        <v>152</v>
      </c>
      <c r="B120" s="24">
        <v>69</v>
      </c>
      <c r="C120" s="25">
        <v>13.043478</v>
      </c>
      <c r="D120" s="25">
        <v>20.289854999999999</v>
      </c>
      <c r="E120" s="25">
        <v>5.7971009999999996</v>
      </c>
      <c r="F120" s="25">
        <v>10.144928</v>
      </c>
      <c r="G120" s="25">
        <v>8.6956520000000008</v>
      </c>
      <c r="H120" s="25">
        <v>8.6956520000000008</v>
      </c>
      <c r="I120" s="25">
        <v>2.8985509999999999</v>
      </c>
      <c r="J120" s="25">
        <v>2.8985509999999999</v>
      </c>
      <c r="K120" s="25">
        <v>13.043478</v>
      </c>
      <c r="L120" s="25">
        <v>4.3478260000000004</v>
      </c>
      <c r="M120" s="25">
        <v>27.536231999999998</v>
      </c>
      <c r="N120" s="25">
        <v>59.420290000000001</v>
      </c>
      <c r="O120" s="25">
        <v>39.130434999999999</v>
      </c>
      <c r="P120" s="25">
        <v>1.4492750000000001</v>
      </c>
    </row>
    <row r="121" spans="1:16">
      <c r="A121" s="23" t="s">
        <v>222</v>
      </c>
      <c r="B121" s="24">
        <v>246</v>
      </c>
      <c r="C121" s="25">
        <v>8.5365850000000005</v>
      </c>
      <c r="D121" s="25">
        <v>24.390243999999999</v>
      </c>
      <c r="E121" s="25">
        <v>3.252033</v>
      </c>
      <c r="F121" s="25">
        <v>3.252033</v>
      </c>
      <c r="G121" s="25">
        <v>6.9105689999999997</v>
      </c>
      <c r="H121" s="25">
        <v>4.8780489999999999</v>
      </c>
      <c r="I121" s="25">
        <v>2.0325199999999999</v>
      </c>
      <c r="J121" s="25">
        <v>0.40650399999999998</v>
      </c>
      <c r="K121" s="25">
        <v>17.073170999999999</v>
      </c>
      <c r="L121" s="25">
        <v>6.0975609999999998</v>
      </c>
      <c r="M121" s="25">
        <v>10.162602</v>
      </c>
      <c r="N121" s="25">
        <v>53.252032999999997</v>
      </c>
      <c r="O121" s="25">
        <v>44.715446999999998</v>
      </c>
      <c r="P121" s="25">
        <v>2.0325199999999999</v>
      </c>
    </row>
    <row r="122" spans="1:16">
      <c r="A122" s="26" t="s">
        <v>128</v>
      </c>
      <c r="B122" s="27">
        <v>47</v>
      </c>
      <c r="C122" s="29">
        <v>6.3829789999999997</v>
      </c>
      <c r="D122" s="29">
        <v>19.148935999999999</v>
      </c>
      <c r="E122" s="29">
        <v>6.3829789999999997</v>
      </c>
      <c r="F122" s="29">
        <v>0</v>
      </c>
      <c r="G122" s="29">
        <v>8.5106380000000001</v>
      </c>
      <c r="H122" s="29">
        <v>4.2553190000000001</v>
      </c>
      <c r="I122" s="29">
        <v>0</v>
      </c>
      <c r="J122" s="29">
        <v>0</v>
      </c>
      <c r="K122" s="29">
        <v>21.276596000000001</v>
      </c>
      <c r="L122" s="29">
        <v>19.148935999999999</v>
      </c>
      <c r="M122" s="29">
        <v>4.2553190000000001</v>
      </c>
      <c r="N122" s="29">
        <v>46.808511000000003</v>
      </c>
      <c r="O122" s="29">
        <v>38.297871999999998</v>
      </c>
      <c r="P122" s="29">
        <v>14.893617000000001</v>
      </c>
    </row>
  </sheetData>
  <phoneticPr fontId="2"/>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8A6D8-E7E1-4ECD-BE95-A2ECDD3C56F4}">
  <sheetPr codeName="Sheet82"/>
  <dimension ref="A1:O123"/>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HYPERLINK("#'目次'!B37","[31]")</f>
        <v>[31]</v>
      </c>
      <c r="B2" s="28" t="s">
        <v>565</v>
      </c>
    </row>
    <row r="3" spans="1:15">
      <c r="A3" s="6" t="s">
        <v>114</v>
      </c>
      <c r="B3" s="7" t="s">
        <v>380</v>
      </c>
    </row>
    <row r="4" spans="1:15">
      <c r="A4" s="6" t="s">
        <v>114</v>
      </c>
      <c r="B4" s="7" t="s">
        <v>381</v>
      </c>
    </row>
    <row r="5" spans="1:15">
      <c r="A5" s="6" t="s">
        <v>114</v>
      </c>
      <c r="B5" s="7" t="s">
        <v>382</v>
      </c>
    </row>
    <row r="6" spans="1:15" s="21" customFormat="1" ht="60">
      <c r="A6" s="19" t="s">
        <v>114</v>
      </c>
      <c r="B6" s="20" t="s">
        <v>118</v>
      </c>
      <c r="C6" s="20" t="s">
        <v>383</v>
      </c>
      <c r="D6" s="20" t="s">
        <v>384</v>
      </c>
      <c r="E6" s="20" t="s">
        <v>385</v>
      </c>
      <c r="F6" s="20" t="s">
        <v>386</v>
      </c>
      <c r="G6" s="20" t="s">
        <v>387</v>
      </c>
      <c r="H6" s="20" t="s">
        <v>388</v>
      </c>
      <c r="I6" s="20" t="s">
        <v>389</v>
      </c>
      <c r="J6" s="20" t="s">
        <v>390</v>
      </c>
      <c r="K6" s="20" t="s">
        <v>391</v>
      </c>
      <c r="L6" s="20" t="s">
        <v>392</v>
      </c>
      <c r="M6" s="20" t="s">
        <v>152</v>
      </c>
      <c r="N6" s="20" t="s">
        <v>393</v>
      </c>
      <c r="O6" s="20" t="s">
        <v>128</v>
      </c>
    </row>
    <row r="7" spans="1:15">
      <c r="A7" s="22" t="s">
        <v>121</v>
      </c>
      <c r="B7" s="9">
        <v>944</v>
      </c>
      <c r="C7" s="14">
        <v>18.644068000000001</v>
      </c>
      <c r="D7" s="14">
        <v>5.8262710000000002</v>
      </c>
      <c r="E7" s="14">
        <v>13.135593</v>
      </c>
      <c r="F7" s="14">
        <v>18.326270999999998</v>
      </c>
      <c r="G7" s="14">
        <v>8.4745760000000008</v>
      </c>
      <c r="H7" s="14">
        <v>27.966101999999999</v>
      </c>
      <c r="I7" s="14">
        <v>7.6271190000000004</v>
      </c>
      <c r="J7" s="14">
        <v>31.567796999999999</v>
      </c>
      <c r="K7" s="14">
        <v>1.9067799999999999</v>
      </c>
      <c r="L7" s="14">
        <v>21.927966000000001</v>
      </c>
      <c r="M7" s="14">
        <v>8.2627120000000005</v>
      </c>
      <c r="N7" s="14">
        <v>15.572034</v>
      </c>
      <c r="O7" s="14">
        <v>1.165254</v>
      </c>
    </row>
    <row r="8" spans="1:15">
      <c r="A8" s="8" t="s">
        <v>122</v>
      </c>
      <c r="B8" s="8"/>
      <c r="C8" s="8"/>
      <c r="D8" s="8"/>
      <c r="E8" s="8"/>
      <c r="F8" s="8"/>
      <c r="G8" s="8"/>
      <c r="H8" s="8"/>
      <c r="I8" s="8"/>
      <c r="J8" s="8"/>
      <c r="K8" s="8"/>
      <c r="L8" s="8"/>
      <c r="M8" s="8"/>
      <c r="N8" s="8"/>
      <c r="O8" s="8"/>
    </row>
    <row r="9" spans="1:15">
      <c r="A9" s="23" t="s">
        <v>123</v>
      </c>
      <c r="B9" s="24">
        <v>77</v>
      </c>
      <c r="C9" s="25">
        <v>25.974025999999999</v>
      </c>
      <c r="D9" s="25">
        <v>3.8961039999999998</v>
      </c>
      <c r="E9" s="25">
        <v>16.883116999999999</v>
      </c>
      <c r="F9" s="25">
        <v>18.181818</v>
      </c>
      <c r="G9" s="25">
        <v>10.389609999999999</v>
      </c>
      <c r="H9" s="25">
        <v>19.480519000000001</v>
      </c>
      <c r="I9" s="25">
        <v>7.7922079999999996</v>
      </c>
      <c r="J9" s="25">
        <v>7.7922079999999996</v>
      </c>
      <c r="K9" s="25">
        <v>0</v>
      </c>
      <c r="L9" s="25">
        <v>22.077922000000001</v>
      </c>
      <c r="M9" s="25">
        <v>6.493506</v>
      </c>
      <c r="N9" s="25">
        <v>24.675325000000001</v>
      </c>
      <c r="O9" s="25">
        <v>1.2987010000000001</v>
      </c>
    </row>
    <row r="10" spans="1:15">
      <c r="A10" s="23" t="s">
        <v>124</v>
      </c>
      <c r="B10" s="24">
        <v>115</v>
      </c>
      <c r="C10" s="25">
        <v>19.130434999999999</v>
      </c>
      <c r="D10" s="25">
        <v>6.086957</v>
      </c>
      <c r="E10" s="25">
        <v>11.304347999999999</v>
      </c>
      <c r="F10" s="25">
        <v>21.739129999999999</v>
      </c>
      <c r="G10" s="25">
        <v>6.9565219999999997</v>
      </c>
      <c r="H10" s="25">
        <v>23.478261</v>
      </c>
      <c r="I10" s="25">
        <v>6.9565219999999997</v>
      </c>
      <c r="J10" s="25">
        <v>10.434782999999999</v>
      </c>
      <c r="K10" s="25">
        <v>2.6086960000000001</v>
      </c>
      <c r="L10" s="25">
        <v>18.260870000000001</v>
      </c>
      <c r="M10" s="25">
        <v>10.434782999999999</v>
      </c>
      <c r="N10" s="25">
        <v>20</v>
      </c>
      <c r="O10" s="25">
        <v>0</v>
      </c>
    </row>
    <row r="11" spans="1:15">
      <c r="A11" s="23" t="s">
        <v>125</v>
      </c>
      <c r="B11" s="24">
        <v>396</v>
      </c>
      <c r="C11" s="25">
        <v>21.969697</v>
      </c>
      <c r="D11" s="25">
        <v>5.5555560000000002</v>
      </c>
      <c r="E11" s="25">
        <v>15.40404</v>
      </c>
      <c r="F11" s="25">
        <v>18.939394</v>
      </c>
      <c r="G11" s="25">
        <v>8.3333329999999997</v>
      </c>
      <c r="H11" s="25">
        <v>26.767676999999999</v>
      </c>
      <c r="I11" s="25">
        <v>6.3131310000000003</v>
      </c>
      <c r="J11" s="25">
        <v>25.505051000000002</v>
      </c>
      <c r="K11" s="25">
        <v>1.5151520000000001</v>
      </c>
      <c r="L11" s="25">
        <v>22.222221999999999</v>
      </c>
      <c r="M11" s="25">
        <v>7.323232</v>
      </c>
      <c r="N11" s="25">
        <v>17.929293000000001</v>
      </c>
      <c r="O11" s="25">
        <v>0.50505100000000003</v>
      </c>
    </row>
    <row r="12" spans="1:15">
      <c r="A12" s="23" t="s">
        <v>126</v>
      </c>
      <c r="B12" s="24">
        <v>262</v>
      </c>
      <c r="C12" s="25">
        <v>15.648854999999999</v>
      </c>
      <c r="D12" s="25">
        <v>7.2519080000000002</v>
      </c>
      <c r="E12" s="25">
        <v>11.450381999999999</v>
      </c>
      <c r="F12" s="25">
        <v>19.083969</v>
      </c>
      <c r="G12" s="25">
        <v>9.1603049999999993</v>
      </c>
      <c r="H12" s="25">
        <v>31.297709999999999</v>
      </c>
      <c r="I12" s="25">
        <v>9.5419850000000004</v>
      </c>
      <c r="J12" s="25">
        <v>50.381678999999998</v>
      </c>
      <c r="K12" s="25">
        <v>2.6717559999999998</v>
      </c>
      <c r="L12" s="25">
        <v>25.954198000000002</v>
      </c>
      <c r="M12" s="25">
        <v>6.8702290000000001</v>
      </c>
      <c r="N12" s="25">
        <v>11.832060999999999</v>
      </c>
      <c r="O12" s="25">
        <v>1.526718</v>
      </c>
    </row>
    <row r="13" spans="1:15">
      <c r="A13" s="23" t="s">
        <v>127</v>
      </c>
      <c r="B13" s="24">
        <v>81</v>
      </c>
      <c r="C13" s="25">
        <v>7.4074070000000001</v>
      </c>
      <c r="D13" s="25">
        <v>4.9382720000000004</v>
      </c>
      <c r="E13" s="25">
        <v>7.4074070000000001</v>
      </c>
      <c r="F13" s="25">
        <v>8.6419750000000004</v>
      </c>
      <c r="G13" s="25">
        <v>4.9382720000000004</v>
      </c>
      <c r="H13" s="25">
        <v>39.506172999999997</v>
      </c>
      <c r="I13" s="25">
        <v>8.6419750000000004</v>
      </c>
      <c r="J13" s="25">
        <v>56.790123000000001</v>
      </c>
      <c r="K13" s="25">
        <v>0</v>
      </c>
      <c r="L13" s="25">
        <v>11.111110999999999</v>
      </c>
      <c r="M13" s="25">
        <v>13.580247</v>
      </c>
      <c r="N13" s="25">
        <v>1.2345680000000001</v>
      </c>
      <c r="O13" s="25">
        <v>4.9382720000000004</v>
      </c>
    </row>
    <row r="14" spans="1:15">
      <c r="A14" s="23" t="s">
        <v>128</v>
      </c>
      <c r="B14" s="24">
        <v>13</v>
      </c>
      <c r="C14" s="25">
        <v>0</v>
      </c>
      <c r="D14" s="25">
        <v>0</v>
      </c>
      <c r="E14" s="25">
        <v>7.6923079999999997</v>
      </c>
      <c r="F14" s="25">
        <v>15.384615</v>
      </c>
      <c r="G14" s="25">
        <v>23.076923000000001</v>
      </c>
      <c r="H14" s="25">
        <v>15.384615</v>
      </c>
      <c r="I14" s="25">
        <v>7.6923079999999997</v>
      </c>
      <c r="J14" s="25">
        <v>7.6923079999999997</v>
      </c>
      <c r="K14" s="25">
        <v>15.384615</v>
      </c>
      <c r="L14" s="25">
        <v>30.769231000000001</v>
      </c>
      <c r="M14" s="25">
        <v>23.076923000000001</v>
      </c>
      <c r="N14" s="25">
        <v>15.384615</v>
      </c>
      <c r="O14" s="25">
        <v>0</v>
      </c>
    </row>
    <row r="15" spans="1:15">
      <c r="A15" s="8" t="s">
        <v>129</v>
      </c>
      <c r="B15" s="8"/>
      <c r="C15" s="8"/>
      <c r="D15" s="8"/>
      <c r="E15" s="8"/>
      <c r="F15" s="8"/>
      <c r="G15" s="8"/>
      <c r="H15" s="8"/>
      <c r="I15" s="8"/>
      <c r="J15" s="8"/>
      <c r="K15" s="8"/>
      <c r="L15" s="8"/>
      <c r="M15" s="8"/>
      <c r="N15" s="8"/>
      <c r="O15" s="8"/>
    </row>
    <row r="16" spans="1:15">
      <c r="A16" s="23" t="s">
        <v>130</v>
      </c>
      <c r="B16" s="24">
        <v>181</v>
      </c>
      <c r="C16" s="25">
        <v>22.099447999999999</v>
      </c>
      <c r="D16" s="25">
        <v>3.3149169999999999</v>
      </c>
      <c r="E16" s="25">
        <v>11.049723999999999</v>
      </c>
      <c r="F16" s="25">
        <v>14.917127000000001</v>
      </c>
      <c r="G16" s="25">
        <v>8.8397790000000001</v>
      </c>
      <c r="H16" s="25">
        <v>23.756906000000001</v>
      </c>
      <c r="I16" s="25">
        <v>7.734807</v>
      </c>
      <c r="J16" s="25">
        <v>20.994475000000001</v>
      </c>
      <c r="K16" s="25">
        <v>2.2099449999999998</v>
      </c>
      <c r="L16" s="25">
        <v>16.022099000000001</v>
      </c>
      <c r="M16" s="25">
        <v>8.8397790000000001</v>
      </c>
      <c r="N16" s="25">
        <v>22.651934000000001</v>
      </c>
      <c r="O16" s="25">
        <v>0</v>
      </c>
    </row>
    <row r="17" spans="1:15">
      <c r="A17" s="23" t="s">
        <v>131</v>
      </c>
      <c r="B17" s="24">
        <v>401</v>
      </c>
      <c r="C17" s="25">
        <v>19.950125</v>
      </c>
      <c r="D17" s="25">
        <v>4.239401</v>
      </c>
      <c r="E17" s="25">
        <v>13.965087</v>
      </c>
      <c r="F17" s="25">
        <v>19.451371999999999</v>
      </c>
      <c r="G17" s="25">
        <v>7.2319199999999997</v>
      </c>
      <c r="H17" s="25">
        <v>29.925187000000001</v>
      </c>
      <c r="I17" s="25">
        <v>6.9825439999999999</v>
      </c>
      <c r="J17" s="25">
        <v>29.675809999999998</v>
      </c>
      <c r="K17" s="25">
        <v>1.995012</v>
      </c>
      <c r="L17" s="25">
        <v>16.957605999999998</v>
      </c>
      <c r="M17" s="25">
        <v>7.9800500000000003</v>
      </c>
      <c r="N17" s="25">
        <v>14.962593999999999</v>
      </c>
      <c r="O17" s="25">
        <v>1.496259</v>
      </c>
    </row>
    <row r="18" spans="1:15">
      <c r="A18" s="23" t="s">
        <v>132</v>
      </c>
      <c r="B18" s="24">
        <v>284</v>
      </c>
      <c r="C18" s="25">
        <v>15.492958</v>
      </c>
      <c r="D18" s="25">
        <v>8.450704</v>
      </c>
      <c r="E18" s="25">
        <v>13.732393999999999</v>
      </c>
      <c r="F18" s="25">
        <v>17.253520999999999</v>
      </c>
      <c r="G18" s="25">
        <v>8.450704</v>
      </c>
      <c r="H18" s="25">
        <v>26.760563000000001</v>
      </c>
      <c r="I18" s="25">
        <v>7.3943659999999998</v>
      </c>
      <c r="J18" s="25">
        <v>38.380282000000001</v>
      </c>
      <c r="K18" s="25">
        <v>1.7605630000000001</v>
      </c>
      <c r="L18" s="25">
        <v>29.929576999999998</v>
      </c>
      <c r="M18" s="25">
        <v>6.6901409999999997</v>
      </c>
      <c r="N18" s="25">
        <v>12.676056000000001</v>
      </c>
      <c r="O18" s="25">
        <v>0.70422499999999999</v>
      </c>
    </row>
    <row r="19" spans="1:15">
      <c r="A19" s="23" t="s">
        <v>133</v>
      </c>
      <c r="B19" s="24">
        <v>65</v>
      </c>
      <c r="C19" s="25">
        <v>16.923076999999999</v>
      </c>
      <c r="D19" s="25">
        <v>12.307691999999999</v>
      </c>
      <c r="E19" s="25">
        <v>12.307691999999999</v>
      </c>
      <c r="F19" s="25">
        <v>27.692308000000001</v>
      </c>
      <c r="G19" s="25">
        <v>13.846154</v>
      </c>
      <c r="H19" s="25">
        <v>32.307692000000003</v>
      </c>
      <c r="I19" s="25">
        <v>12.307691999999999</v>
      </c>
      <c r="J19" s="25">
        <v>47.692307999999997</v>
      </c>
      <c r="K19" s="25">
        <v>1.538462</v>
      </c>
      <c r="L19" s="25">
        <v>33.846153999999999</v>
      </c>
      <c r="M19" s="25">
        <v>12.307691999999999</v>
      </c>
      <c r="N19" s="25">
        <v>12.307691999999999</v>
      </c>
      <c r="O19" s="25">
        <v>3.0769229999999999</v>
      </c>
    </row>
    <row r="20" spans="1:15">
      <c r="A20" s="23" t="s">
        <v>128</v>
      </c>
      <c r="B20" s="24">
        <v>13</v>
      </c>
      <c r="C20" s="25">
        <v>7.6923079999999997</v>
      </c>
      <c r="D20" s="25">
        <v>0</v>
      </c>
      <c r="E20" s="25">
        <v>7.6923079999999997</v>
      </c>
      <c r="F20" s="25">
        <v>7.6923079999999997</v>
      </c>
      <c r="G20" s="25">
        <v>15.384615</v>
      </c>
      <c r="H20" s="25">
        <v>30.769231000000001</v>
      </c>
      <c r="I20" s="25">
        <v>7.6923079999999997</v>
      </c>
      <c r="J20" s="25">
        <v>7.6923079999999997</v>
      </c>
      <c r="K20" s="25">
        <v>0</v>
      </c>
      <c r="L20" s="25">
        <v>23.076923000000001</v>
      </c>
      <c r="M20" s="25">
        <v>23.076923000000001</v>
      </c>
      <c r="N20" s="25">
        <v>15.384615</v>
      </c>
      <c r="O20" s="25">
        <v>7.6923079999999997</v>
      </c>
    </row>
    <row r="21" spans="1:15">
      <c r="A21" s="8" t="s">
        <v>134</v>
      </c>
      <c r="B21" s="8"/>
      <c r="C21" s="8"/>
      <c r="D21" s="8"/>
      <c r="E21" s="8"/>
      <c r="F21" s="8"/>
      <c r="G21" s="8"/>
      <c r="H21" s="8"/>
      <c r="I21" s="8"/>
      <c r="J21" s="8"/>
      <c r="K21" s="8"/>
      <c r="L21" s="8"/>
      <c r="M21" s="8"/>
      <c r="N21" s="8"/>
      <c r="O21" s="8"/>
    </row>
    <row r="22" spans="1:15">
      <c r="A22" s="23" t="s">
        <v>135</v>
      </c>
      <c r="B22" s="24">
        <v>62</v>
      </c>
      <c r="C22" s="25">
        <v>27.419354999999999</v>
      </c>
      <c r="D22" s="25">
        <v>1.612903</v>
      </c>
      <c r="E22" s="25">
        <v>9.6774190000000004</v>
      </c>
      <c r="F22" s="25">
        <v>20.967742000000001</v>
      </c>
      <c r="G22" s="25">
        <v>9.6774190000000004</v>
      </c>
      <c r="H22" s="25">
        <v>17.741935000000002</v>
      </c>
      <c r="I22" s="25">
        <v>4.8387099999999998</v>
      </c>
      <c r="J22" s="25">
        <v>35.483871000000001</v>
      </c>
      <c r="K22" s="25">
        <v>1.612903</v>
      </c>
      <c r="L22" s="25">
        <v>22.580645000000001</v>
      </c>
      <c r="M22" s="25">
        <v>19.354838999999998</v>
      </c>
      <c r="N22" s="25">
        <v>16.129031999999999</v>
      </c>
      <c r="O22" s="25">
        <v>0</v>
      </c>
    </row>
    <row r="23" spans="1:15">
      <c r="A23" s="23" t="s">
        <v>136</v>
      </c>
      <c r="B23" s="24">
        <v>58</v>
      </c>
      <c r="C23" s="25">
        <v>24.137930999999998</v>
      </c>
      <c r="D23" s="25">
        <v>6.8965519999999998</v>
      </c>
      <c r="E23" s="25">
        <v>15.517241</v>
      </c>
      <c r="F23" s="25">
        <v>25.862069000000002</v>
      </c>
      <c r="G23" s="25">
        <v>6.8965519999999998</v>
      </c>
      <c r="H23" s="25">
        <v>25.862069000000002</v>
      </c>
      <c r="I23" s="25">
        <v>10.344828</v>
      </c>
      <c r="J23" s="25">
        <v>32.758620999999998</v>
      </c>
      <c r="K23" s="25">
        <v>0</v>
      </c>
      <c r="L23" s="25">
        <v>27.586207000000002</v>
      </c>
      <c r="M23" s="25">
        <v>1.7241379999999999</v>
      </c>
      <c r="N23" s="25">
        <v>20.689654999999998</v>
      </c>
      <c r="O23" s="25">
        <v>1.7241379999999999</v>
      </c>
    </row>
    <row r="24" spans="1:15">
      <c r="A24" s="23" t="s">
        <v>137</v>
      </c>
      <c r="B24" s="24">
        <v>46</v>
      </c>
      <c r="C24" s="25">
        <v>36.956522</v>
      </c>
      <c r="D24" s="25">
        <v>6.5217390000000002</v>
      </c>
      <c r="E24" s="25">
        <v>17.391304000000002</v>
      </c>
      <c r="F24" s="25">
        <v>15.217390999999999</v>
      </c>
      <c r="G24" s="25">
        <v>15.217390999999999</v>
      </c>
      <c r="H24" s="25">
        <v>36.956522</v>
      </c>
      <c r="I24" s="25">
        <v>8.6956520000000008</v>
      </c>
      <c r="J24" s="25">
        <v>21.739129999999999</v>
      </c>
      <c r="K24" s="25">
        <v>6.5217390000000002</v>
      </c>
      <c r="L24" s="25">
        <v>28.260870000000001</v>
      </c>
      <c r="M24" s="25">
        <v>4.3478260000000004</v>
      </c>
      <c r="N24" s="25">
        <v>6.5217390000000002</v>
      </c>
      <c r="O24" s="25">
        <v>0</v>
      </c>
    </row>
    <row r="25" spans="1:15">
      <c r="A25" s="23" t="s">
        <v>138</v>
      </c>
      <c r="B25" s="24">
        <v>64</v>
      </c>
      <c r="C25" s="25">
        <v>20.3125</v>
      </c>
      <c r="D25" s="25">
        <v>4.6875</v>
      </c>
      <c r="E25" s="25">
        <v>12.5</v>
      </c>
      <c r="F25" s="25">
        <v>15.625</v>
      </c>
      <c r="G25" s="25">
        <v>3.125</v>
      </c>
      <c r="H25" s="25">
        <v>28.125</v>
      </c>
      <c r="I25" s="25">
        <v>7.8125</v>
      </c>
      <c r="J25" s="25">
        <v>28.125</v>
      </c>
      <c r="K25" s="25">
        <v>6.25</v>
      </c>
      <c r="L25" s="25">
        <v>20.3125</v>
      </c>
      <c r="M25" s="25">
        <v>10.9375</v>
      </c>
      <c r="N25" s="25">
        <v>10.9375</v>
      </c>
      <c r="O25" s="25">
        <v>0</v>
      </c>
    </row>
    <row r="26" spans="1:15">
      <c r="A26" s="23" t="s">
        <v>139</v>
      </c>
      <c r="B26" s="24">
        <v>70</v>
      </c>
      <c r="C26" s="25">
        <v>14.285714</v>
      </c>
      <c r="D26" s="25">
        <v>8.5714290000000002</v>
      </c>
      <c r="E26" s="25">
        <v>21.428571000000002</v>
      </c>
      <c r="F26" s="25">
        <v>22.857143000000001</v>
      </c>
      <c r="G26" s="25">
        <v>14.285714</v>
      </c>
      <c r="H26" s="25">
        <v>25.714286000000001</v>
      </c>
      <c r="I26" s="25">
        <v>8.5714290000000002</v>
      </c>
      <c r="J26" s="25">
        <v>28.571428999999998</v>
      </c>
      <c r="K26" s="25">
        <v>1.428571</v>
      </c>
      <c r="L26" s="25">
        <v>32.857143000000001</v>
      </c>
      <c r="M26" s="25">
        <v>4.2857139999999996</v>
      </c>
      <c r="N26" s="25">
        <v>8.5714290000000002</v>
      </c>
      <c r="O26" s="25">
        <v>4.2857139999999996</v>
      </c>
    </row>
    <row r="27" spans="1:15">
      <c r="A27" s="23" t="s">
        <v>140</v>
      </c>
      <c r="B27" s="24">
        <v>68</v>
      </c>
      <c r="C27" s="25">
        <v>17.647058999999999</v>
      </c>
      <c r="D27" s="25">
        <v>10.294117999999999</v>
      </c>
      <c r="E27" s="25">
        <v>8.8235290000000006</v>
      </c>
      <c r="F27" s="25">
        <v>17.647058999999999</v>
      </c>
      <c r="G27" s="25">
        <v>7.3529410000000004</v>
      </c>
      <c r="H27" s="25">
        <v>23.529412000000001</v>
      </c>
      <c r="I27" s="25">
        <v>4.4117649999999999</v>
      </c>
      <c r="J27" s="25">
        <v>32.352941000000001</v>
      </c>
      <c r="K27" s="25">
        <v>0</v>
      </c>
      <c r="L27" s="25">
        <v>19.117647000000002</v>
      </c>
      <c r="M27" s="25">
        <v>2.941176</v>
      </c>
      <c r="N27" s="25">
        <v>20.588235000000001</v>
      </c>
      <c r="O27" s="25">
        <v>1.470588</v>
      </c>
    </row>
    <row r="28" spans="1:15">
      <c r="A28" s="23" t="s">
        <v>141</v>
      </c>
      <c r="B28" s="24">
        <v>470</v>
      </c>
      <c r="C28" s="25">
        <v>15.957447</v>
      </c>
      <c r="D28" s="25">
        <v>5.5319149999999997</v>
      </c>
      <c r="E28" s="25">
        <v>12.553191</v>
      </c>
      <c r="F28" s="25">
        <v>18.297872000000002</v>
      </c>
      <c r="G28" s="25">
        <v>8.2978719999999999</v>
      </c>
      <c r="H28" s="25">
        <v>29.574468</v>
      </c>
      <c r="I28" s="25">
        <v>7.2340429999999998</v>
      </c>
      <c r="J28" s="25">
        <v>33.404254999999999</v>
      </c>
      <c r="K28" s="25">
        <v>1.7021280000000001</v>
      </c>
      <c r="L28" s="25">
        <v>20</v>
      </c>
      <c r="M28" s="25">
        <v>8.2978719999999999</v>
      </c>
      <c r="N28" s="25">
        <v>15.957447</v>
      </c>
      <c r="O28" s="25">
        <v>1.0638300000000001</v>
      </c>
    </row>
    <row r="29" spans="1:15">
      <c r="A29" s="23" t="s">
        <v>142</v>
      </c>
      <c r="B29" s="24">
        <v>97</v>
      </c>
      <c r="C29" s="25">
        <v>17.525773000000001</v>
      </c>
      <c r="D29" s="25">
        <v>4.1237110000000001</v>
      </c>
      <c r="E29" s="25">
        <v>11.340206</v>
      </c>
      <c r="F29" s="25">
        <v>12.371134</v>
      </c>
      <c r="G29" s="25">
        <v>5.1546390000000004</v>
      </c>
      <c r="H29" s="25">
        <v>27.835052000000001</v>
      </c>
      <c r="I29" s="25">
        <v>9.2783510000000007</v>
      </c>
      <c r="J29" s="25">
        <v>29.896906999999999</v>
      </c>
      <c r="K29" s="25">
        <v>1.0309280000000001</v>
      </c>
      <c r="L29" s="25">
        <v>18.556701</v>
      </c>
      <c r="M29" s="25">
        <v>9.2783510000000007</v>
      </c>
      <c r="N29" s="25">
        <v>19.587629</v>
      </c>
      <c r="O29" s="25">
        <v>0</v>
      </c>
    </row>
    <row r="30" spans="1:15">
      <c r="A30" s="23" t="s">
        <v>128</v>
      </c>
      <c r="B30" s="24">
        <v>9</v>
      </c>
      <c r="C30" s="25">
        <v>11.111110999999999</v>
      </c>
      <c r="D30" s="25">
        <v>11.111110999999999</v>
      </c>
      <c r="E30" s="25">
        <v>22.222221999999999</v>
      </c>
      <c r="F30" s="25">
        <v>22.222221999999999</v>
      </c>
      <c r="G30" s="25">
        <v>22.222221999999999</v>
      </c>
      <c r="H30" s="25">
        <v>33.333333000000003</v>
      </c>
      <c r="I30" s="25">
        <v>22.222221999999999</v>
      </c>
      <c r="J30" s="25">
        <v>11.111110999999999</v>
      </c>
      <c r="K30" s="25">
        <v>0</v>
      </c>
      <c r="L30" s="25">
        <v>33.333333000000003</v>
      </c>
      <c r="M30" s="25">
        <v>33.333333000000003</v>
      </c>
      <c r="N30" s="25">
        <v>11.111110999999999</v>
      </c>
      <c r="O30" s="25">
        <v>11.111110999999999</v>
      </c>
    </row>
    <row r="31" spans="1:15">
      <c r="A31" s="8" t="s">
        <v>143</v>
      </c>
      <c r="B31" s="8"/>
      <c r="C31" s="8"/>
      <c r="D31" s="8"/>
      <c r="E31" s="8"/>
      <c r="F31" s="8"/>
      <c r="G31" s="8"/>
      <c r="H31" s="8"/>
      <c r="I31" s="8"/>
      <c r="J31" s="8"/>
      <c r="K31" s="8"/>
      <c r="L31" s="8"/>
      <c r="M31" s="8"/>
      <c r="N31" s="8"/>
      <c r="O31" s="8"/>
    </row>
    <row r="32" spans="1:15">
      <c r="A32" s="23" t="s">
        <v>144</v>
      </c>
      <c r="B32" s="24">
        <v>68</v>
      </c>
      <c r="C32" s="25">
        <v>17.647058999999999</v>
      </c>
      <c r="D32" s="25">
        <v>4.4117649999999999</v>
      </c>
      <c r="E32" s="25">
        <v>17.647058999999999</v>
      </c>
      <c r="F32" s="25">
        <v>13.235294</v>
      </c>
      <c r="G32" s="25">
        <v>11.764706</v>
      </c>
      <c r="H32" s="25">
        <v>32.352941000000001</v>
      </c>
      <c r="I32" s="25">
        <v>8.8235290000000006</v>
      </c>
      <c r="J32" s="25">
        <v>38.235294000000003</v>
      </c>
      <c r="K32" s="25">
        <v>2.941176</v>
      </c>
      <c r="L32" s="25">
        <v>14.705882000000001</v>
      </c>
      <c r="M32" s="25">
        <v>4.4117649999999999</v>
      </c>
      <c r="N32" s="25">
        <v>8.8235290000000006</v>
      </c>
      <c r="O32" s="25">
        <v>0</v>
      </c>
    </row>
    <row r="33" spans="1:15">
      <c r="A33" s="23" t="s">
        <v>145</v>
      </c>
      <c r="B33" s="24">
        <v>23</v>
      </c>
      <c r="C33" s="25">
        <v>13.043478</v>
      </c>
      <c r="D33" s="25">
        <v>4.3478260000000004</v>
      </c>
      <c r="E33" s="25">
        <v>8.6956520000000008</v>
      </c>
      <c r="F33" s="25">
        <v>13.043478</v>
      </c>
      <c r="G33" s="25">
        <v>8.6956520000000008</v>
      </c>
      <c r="H33" s="25">
        <v>43.478261000000003</v>
      </c>
      <c r="I33" s="25">
        <v>13.043478</v>
      </c>
      <c r="J33" s="25">
        <v>34.782609000000001</v>
      </c>
      <c r="K33" s="25">
        <v>4.3478260000000004</v>
      </c>
      <c r="L33" s="25">
        <v>4.3478260000000004</v>
      </c>
      <c r="M33" s="25">
        <v>21.739129999999999</v>
      </c>
      <c r="N33" s="25">
        <v>21.739129999999999</v>
      </c>
      <c r="O33" s="25">
        <v>0</v>
      </c>
    </row>
    <row r="34" spans="1:15">
      <c r="A34" s="23" t="s">
        <v>146</v>
      </c>
      <c r="B34" s="24">
        <v>89</v>
      </c>
      <c r="C34" s="25">
        <v>21.348314999999999</v>
      </c>
      <c r="D34" s="25">
        <v>5.6179779999999999</v>
      </c>
      <c r="E34" s="25">
        <v>10.112360000000001</v>
      </c>
      <c r="F34" s="25">
        <v>15.730337</v>
      </c>
      <c r="G34" s="25">
        <v>8.9887639999999998</v>
      </c>
      <c r="H34" s="25">
        <v>38.202247</v>
      </c>
      <c r="I34" s="25">
        <v>8.9887639999999998</v>
      </c>
      <c r="J34" s="25">
        <v>37.078651999999998</v>
      </c>
      <c r="K34" s="25">
        <v>3.370787</v>
      </c>
      <c r="L34" s="25">
        <v>11.235955000000001</v>
      </c>
      <c r="M34" s="25">
        <v>8.9887639999999998</v>
      </c>
      <c r="N34" s="25">
        <v>10.112360000000001</v>
      </c>
      <c r="O34" s="25">
        <v>0</v>
      </c>
    </row>
    <row r="35" spans="1:15">
      <c r="A35" s="23" t="s">
        <v>147</v>
      </c>
      <c r="B35" s="24">
        <v>32</v>
      </c>
      <c r="C35" s="25">
        <v>31.25</v>
      </c>
      <c r="D35" s="25">
        <v>12.5</v>
      </c>
      <c r="E35" s="25">
        <v>21.875</v>
      </c>
      <c r="F35" s="25">
        <v>9.375</v>
      </c>
      <c r="G35" s="25">
        <v>15.625</v>
      </c>
      <c r="H35" s="25">
        <v>53.125</v>
      </c>
      <c r="I35" s="25">
        <v>18.75</v>
      </c>
      <c r="J35" s="25">
        <v>50</v>
      </c>
      <c r="K35" s="25">
        <v>0</v>
      </c>
      <c r="L35" s="25">
        <v>6.25</v>
      </c>
      <c r="M35" s="25">
        <v>9.375</v>
      </c>
      <c r="N35" s="25">
        <v>0</v>
      </c>
      <c r="O35" s="25">
        <v>0</v>
      </c>
    </row>
    <row r="36" spans="1:15">
      <c r="A36" s="23" t="s">
        <v>148</v>
      </c>
      <c r="B36" s="24">
        <v>37</v>
      </c>
      <c r="C36" s="25">
        <v>35.135134999999998</v>
      </c>
      <c r="D36" s="25">
        <v>8.1081079999999996</v>
      </c>
      <c r="E36" s="25">
        <v>13.513514000000001</v>
      </c>
      <c r="F36" s="25">
        <v>16.216215999999999</v>
      </c>
      <c r="G36" s="25">
        <v>13.513514000000001</v>
      </c>
      <c r="H36" s="25">
        <v>48.648648999999999</v>
      </c>
      <c r="I36" s="25">
        <v>13.513514000000001</v>
      </c>
      <c r="J36" s="25">
        <v>35.135134999999998</v>
      </c>
      <c r="K36" s="25">
        <v>0</v>
      </c>
      <c r="L36" s="25">
        <v>8.1081079999999996</v>
      </c>
      <c r="M36" s="25">
        <v>10.810810999999999</v>
      </c>
      <c r="N36" s="25">
        <v>2.7027030000000001</v>
      </c>
      <c r="O36" s="25">
        <v>0</v>
      </c>
    </row>
    <row r="37" spans="1:15">
      <c r="A37" s="23" t="s">
        <v>149</v>
      </c>
      <c r="B37" s="24">
        <v>332</v>
      </c>
      <c r="C37" s="25">
        <v>16.566265000000001</v>
      </c>
      <c r="D37" s="25">
        <v>6.0240960000000001</v>
      </c>
      <c r="E37" s="25">
        <v>13.554217</v>
      </c>
      <c r="F37" s="25">
        <v>13.855422000000001</v>
      </c>
      <c r="G37" s="25">
        <v>9.9397590000000005</v>
      </c>
      <c r="H37" s="25">
        <v>31.325301</v>
      </c>
      <c r="I37" s="25">
        <v>9.6385539999999992</v>
      </c>
      <c r="J37" s="25">
        <v>34.638553999999999</v>
      </c>
      <c r="K37" s="25">
        <v>2.4096389999999999</v>
      </c>
      <c r="L37" s="25">
        <v>14.759036</v>
      </c>
      <c r="M37" s="25">
        <v>7.8313249999999996</v>
      </c>
      <c r="N37" s="25">
        <v>16.265059999999998</v>
      </c>
      <c r="O37" s="25">
        <v>1.2048190000000001</v>
      </c>
    </row>
    <row r="38" spans="1:15">
      <c r="A38" s="23" t="s">
        <v>150</v>
      </c>
      <c r="B38" s="24">
        <v>451</v>
      </c>
      <c r="C38" s="25">
        <v>16.851441000000001</v>
      </c>
      <c r="D38" s="25">
        <v>5.9866960000000002</v>
      </c>
      <c r="E38" s="25">
        <v>16.629712000000001</v>
      </c>
      <c r="F38" s="25">
        <v>17.960089</v>
      </c>
      <c r="G38" s="25">
        <v>9.9778269999999996</v>
      </c>
      <c r="H38" s="25">
        <v>27.272727</v>
      </c>
      <c r="I38" s="25">
        <v>9.3126390000000008</v>
      </c>
      <c r="J38" s="25">
        <v>33.037694000000002</v>
      </c>
      <c r="K38" s="25">
        <v>2.4390239999999999</v>
      </c>
      <c r="L38" s="25">
        <v>15.742794</v>
      </c>
      <c r="M38" s="25">
        <v>7.5388029999999997</v>
      </c>
      <c r="N38" s="25">
        <v>18.625277000000001</v>
      </c>
      <c r="O38" s="25">
        <v>1.1086469999999999</v>
      </c>
    </row>
    <row r="39" spans="1:15">
      <c r="A39" s="23" t="s">
        <v>151</v>
      </c>
      <c r="B39" s="24">
        <v>793</v>
      </c>
      <c r="C39" s="25">
        <v>19.672131</v>
      </c>
      <c r="D39" s="25">
        <v>6.5573769999999998</v>
      </c>
      <c r="E39" s="25">
        <v>13.997477999999999</v>
      </c>
      <c r="F39" s="25">
        <v>19.293821000000001</v>
      </c>
      <c r="G39" s="25">
        <v>8.3228249999999999</v>
      </c>
      <c r="H39" s="25">
        <v>29.508196999999999</v>
      </c>
      <c r="I39" s="25">
        <v>7.944515</v>
      </c>
      <c r="J39" s="25">
        <v>31.778058000000001</v>
      </c>
      <c r="K39" s="25">
        <v>2.0176539999999998</v>
      </c>
      <c r="L39" s="25">
        <v>22.698613000000002</v>
      </c>
      <c r="M39" s="25">
        <v>6.4312740000000002</v>
      </c>
      <c r="N39" s="25">
        <v>15.258512</v>
      </c>
      <c r="O39" s="25">
        <v>1.1349309999999999</v>
      </c>
    </row>
    <row r="40" spans="1:15">
      <c r="A40" s="23" t="s">
        <v>152</v>
      </c>
      <c r="B40" s="24">
        <v>58</v>
      </c>
      <c r="C40" s="25">
        <v>10.344828</v>
      </c>
      <c r="D40" s="25">
        <v>3.4482759999999999</v>
      </c>
      <c r="E40" s="25">
        <v>8.6206899999999997</v>
      </c>
      <c r="F40" s="25">
        <v>8.6206899999999997</v>
      </c>
      <c r="G40" s="25">
        <v>12.068966</v>
      </c>
      <c r="H40" s="25">
        <v>17.241378999999998</v>
      </c>
      <c r="I40" s="25">
        <v>6.8965519999999998</v>
      </c>
      <c r="J40" s="25">
        <v>41.379309999999997</v>
      </c>
      <c r="K40" s="25">
        <v>0</v>
      </c>
      <c r="L40" s="25">
        <v>13.793103</v>
      </c>
      <c r="M40" s="25">
        <v>24.137930999999998</v>
      </c>
      <c r="N40" s="25">
        <v>13.793103</v>
      </c>
      <c r="O40" s="25">
        <v>0</v>
      </c>
    </row>
    <row r="41" spans="1:15">
      <c r="A41" s="23" t="s">
        <v>128</v>
      </c>
      <c r="B41" s="24">
        <v>18</v>
      </c>
      <c r="C41" s="25">
        <v>5.5555560000000002</v>
      </c>
      <c r="D41" s="25">
        <v>0</v>
      </c>
      <c r="E41" s="25">
        <v>5.5555560000000002</v>
      </c>
      <c r="F41" s="25">
        <v>11.111110999999999</v>
      </c>
      <c r="G41" s="25">
        <v>11.111110999999999</v>
      </c>
      <c r="H41" s="25">
        <v>27.777778000000001</v>
      </c>
      <c r="I41" s="25">
        <v>5.5555560000000002</v>
      </c>
      <c r="J41" s="25">
        <v>11.111110999999999</v>
      </c>
      <c r="K41" s="25">
        <v>0</v>
      </c>
      <c r="L41" s="25">
        <v>27.777778000000001</v>
      </c>
      <c r="M41" s="25">
        <v>27.777778000000001</v>
      </c>
      <c r="N41" s="25">
        <v>11.111110999999999</v>
      </c>
      <c r="O41" s="25">
        <v>11.111110999999999</v>
      </c>
    </row>
    <row r="42" spans="1:15">
      <c r="A42" s="8" t="s">
        <v>153</v>
      </c>
      <c r="B42" s="8"/>
      <c r="C42" s="8"/>
      <c r="D42" s="8"/>
      <c r="E42" s="8"/>
      <c r="F42" s="8"/>
      <c r="G42" s="8"/>
      <c r="H42" s="8"/>
      <c r="I42" s="8"/>
      <c r="J42" s="8"/>
      <c r="K42" s="8"/>
      <c r="L42" s="8"/>
      <c r="M42" s="8"/>
      <c r="N42" s="8"/>
      <c r="O42" s="8"/>
    </row>
    <row r="43" spans="1:15">
      <c r="A43" s="23" t="s">
        <v>154</v>
      </c>
      <c r="B43" s="24">
        <v>344</v>
      </c>
      <c r="C43" s="25">
        <v>22.093022999999999</v>
      </c>
      <c r="D43" s="25">
        <v>7.267442</v>
      </c>
      <c r="E43" s="25">
        <v>17.151163</v>
      </c>
      <c r="F43" s="25">
        <v>19.186046999999999</v>
      </c>
      <c r="G43" s="25">
        <v>10.174419</v>
      </c>
      <c r="H43" s="25">
        <v>32.558140000000002</v>
      </c>
      <c r="I43" s="25">
        <v>11.918604999999999</v>
      </c>
      <c r="J43" s="25">
        <v>34.883721000000001</v>
      </c>
      <c r="K43" s="25">
        <v>2.616279</v>
      </c>
      <c r="L43" s="25">
        <v>13.953488</v>
      </c>
      <c r="M43" s="25">
        <v>6.3953490000000004</v>
      </c>
      <c r="N43" s="25">
        <v>13.081395000000001</v>
      </c>
      <c r="O43" s="25">
        <v>1.1627909999999999</v>
      </c>
    </row>
    <row r="44" spans="1:15">
      <c r="A44" s="23" t="s">
        <v>155</v>
      </c>
      <c r="B44" s="24">
        <v>365</v>
      </c>
      <c r="C44" s="25">
        <v>16.712329</v>
      </c>
      <c r="D44" s="25">
        <v>5.4794520000000002</v>
      </c>
      <c r="E44" s="25">
        <v>9.5890409999999999</v>
      </c>
      <c r="F44" s="25">
        <v>17.534247000000001</v>
      </c>
      <c r="G44" s="25">
        <v>7.9452049999999996</v>
      </c>
      <c r="H44" s="25">
        <v>35.342466000000002</v>
      </c>
      <c r="I44" s="25">
        <v>7.9452049999999996</v>
      </c>
      <c r="J44" s="25">
        <v>40.273972999999998</v>
      </c>
      <c r="K44" s="25">
        <v>0.82191800000000004</v>
      </c>
      <c r="L44" s="25">
        <v>18.630137000000001</v>
      </c>
      <c r="M44" s="25">
        <v>10.684932</v>
      </c>
      <c r="N44" s="25">
        <v>10.958904</v>
      </c>
      <c r="O44" s="25">
        <v>0.82191800000000004</v>
      </c>
    </row>
    <row r="45" spans="1:15">
      <c r="A45" s="23" t="s">
        <v>156</v>
      </c>
      <c r="B45" s="24">
        <v>388</v>
      </c>
      <c r="C45" s="25">
        <v>18.556701</v>
      </c>
      <c r="D45" s="25">
        <v>8.7628869999999992</v>
      </c>
      <c r="E45" s="25">
        <v>14.175257999999999</v>
      </c>
      <c r="F45" s="25">
        <v>20.876289</v>
      </c>
      <c r="G45" s="25">
        <v>8.2474229999999995</v>
      </c>
      <c r="H45" s="25">
        <v>32.474226999999999</v>
      </c>
      <c r="I45" s="25">
        <v>7.2164950000000001</v>
      </c>
      <c r="J45" s="25">
        <v>37.628866000000002</v>
      </c>
      <c r="K45" s="25">
        <v>2.0618560000000001</v>
      </c>
      <c r="L45" s="25">
        <v>23.71134</v>
      </c>
      <c r="M45" s="25">
        <v>10.56701</v>
      </c>
      <c r="N45" s="25">
        <v>11.85567</v>
      </c>
      <c r="O45" s="25">
        <v>1.2886599999999999</v>
      </c>
    </row>
    <row r="46" spans="1:15">
      <c r="A46" s="23" t="s">
        <v>157</v>
      </c>
      <c r="B46" s="24">
        <v>193</v>
      </c>
      <c r="C46" s="25">
        <v>19.689119000000002</v>
      </c>
      <c r="D46" s="25">
        <v>8.2901550000000004</v>
      </c>
      <c r="E46" s="25">
        <v>13.989637</v>
      </c>
      <c r="F46" s="25">
        <v>21.243523</v>
      </c>
      <c r="G46" s="25">
        <v>8.2901550000000004</v>
      </c>
      <c r="H46" s="25">
        <v>26.943004999999999</v>
      </c>
      <c r="I46" s="25">
        <v>9.3264250000000004</v>
      </c>
      <c r="J46" s="25">
        <v>41.968912000000003</v>
      </c>
      <c r="K46" s="25">
        <v>2.0725389999999999</v>
      </c>
      <c r="L46" s="25">
        <v>24.870466</v>
      </c>
      <c r="M46" s="25">
        <v>10.880829</v>
      </c>
      <c r="N46" s="25">
        <v>8.8082899999999995</v>
      </c>
      <c r="O46" s="25">
        <v>2.0725389999999999</v>
      </c>
    </row>
    <row r="47" spans="1:15">
      <c r="A47" s="23" t="s">
        <v>158</v>
      </c>
      <c r="B47" s="24">
        <v>517</v>
      </c>
      <c r="C47" s="25">
        <v>17.408124000000001</v>
      </c>
      <c r="D47" s="25">
        <v>5.2224370000000002</v>
      </c>
      <c r="E47" s="25">
        <v>13.346228</v>
      </c>
      <c r="F47" s="25">
        <v>18.568664999999999</v>
      </c>
      <c r="G47" s="25">
        <v>8.3172149999999991</v>
      </c>
      <c r="H47" s="25">
        <v>32.495164000000003</v>
      </c>
      <c r="I47" s="25">
        <v>9.6711799999999997</v>
      </c>
      <c r="J47" s="25">
        <v>36.170212999999997</v>
      </c>
      <c r="K47" s="25">
        <v>2.3210829999999998</v>
      </c>
      <c r="L47" s="25">
        <v>18.955513</v>
      </c>
      <c r="M47" s="25">
        <v>9.2843330000000002</v>
      </c>
      <c r="N47" s="25">
        <v>12.765957</v>
      </c>
      <c r="O47" s="25">
        <v>1.3539650000000001</v>
      </c>
    </row>
    <row r="48" spans="1:15">
      <c r="A48" s="23" t="s">
        <v>159</v>
      </c>
      <c r="B48" s="24">
        <v>348</v>
      </c>
      <c r="C48" s="25">
        <v>20.402298999999999</v>
      </c>
      <c r="D48" s="25">
        <v>8.0459770000000006</v>
      </c>
      <c r="E48" s="25">
        <v>13.505747</v>
      </c>
      <c r="F48" s="25">
        <v>21.264368000000001</v>
      </c>
      <c r="G48" s="25">
        <v>10.344828</v>
      </c>
      <c r="H48" s="25">
        <v>33.333333000000003</v>
      </c>
      <c r="I48" s="25">
        <v>6.6091949999999997</v>
      </c>
      <c r="J48" s="25">
        <v>33.333333000000003</v>
      </c>
      <c r="K48" s="25">
        <v>1.7241379999999999</v>
      </c>
      <c r="L48" s="25">
        <v>25.574712999999999</v>
      </c>
      <c r="M48" s="25">
        <v>8.9080460000000006</v>
      </c>
      <c r="N48" s="25">
        <v>12.356322</v>
      </c>
      <c r="O48" s="25">
        <v>0.86206899999999997</v>
      </c>
    </row>
    <row r="49" spans="1:15">
      <c r="A49" s="23" t="s">
        <v>160</v>
      </c>
      <c r="B49" s="24">
        <v>386</v>
      </c>
      <c r="C49" s="25">
        <v>20.207253999999999</v>
      </c>
      <c r="D49" s="25">
        <v>7.2538859999999996</v>
      </c>
      <c r="E49" s="25">
        <v>16.839378</v>
      </c>
      <c r="F49" s="25">
        <v>22.279793000000002</v>
      </c>
      <c r="G49" s="25">
        <v>12.435233</v>
      </c>
      <c r="H49" s="25">
        <v>34.715026000000002</v>
      </c>
      <c r="I49" s="25">
        <v>11.917097999999999</v>
      </c>
      <c r="J49" s="25">
        <v>33.160621999999996</v>
      </c>
      <c r="K49" s="25">
        <v>1.5544039999999999</v>
      </c>
      <c r="L49" s="25">
        <v>22.797927000000001</v>
      </c>
      <c r="M49" s="25">
        <v>8.2901550000000004</v>
      </c>
      <c r="N49" s="25">
        <v>13.471503</v>
      </c>
      <c r="O49" s="25">
        <v>1.5544039999999999</v>
      </c>
    </row>
    <row r="50" spans="1:15">
      <c r="A50" s="23" t="s">
        <v>161</v>
      </c>
      <c r="B50" s="24">
        <v>111</v>
      </c>
      <c r="C50" s="25">
        <v>23.423423</v>
      </c>
      <c r="D50" s="25">
        <v>8.1081079999999996</v>
      </c>
      <c r="E50" s="25">
        <v>21.621621999999999</v>
      </c>
      <c r="F50" s="25">
        <v>20.720721000000001</v>
      </c>
      <c r="G50" s="25">
        <v>12.612613</v>
      </c>
      <c r="H50" s="25">
        <v>46.846846999999997</v>
      </c>
      <c r="I50" s="25">
        <v>11.711712</v>
      </c>
      <c r="J50" s="25">
        <v>41.441440999999998</v>
      </c>
      <c r="K50" s="25">
        <v>3.6036039999999998</v>
      </c>
      <c r="L50" s="25">
        <v>11.711712</v>
      </c>
      <c r="M50" s="25">
        <v>9.90991</v>
      </c>
      <c r="N50" s="25">
        <v>8.1081079999999996</v>
      </c>
      <c r="O50" s="25">
        <v>1.8018019999999999</v>
      </c>
    </row>
    <row r="51" spans="1:15">
      <c r="A51" s="23" t="s">
        <v>162</v>
      </c>
      <c r="B51" s="24">
        <v>377</v>
      </c>
      <c r="C51" s="25">
        <v>18.832891</v>
      </c>
      <c r="D51" s="25">
        <v>5.30504</v>
      </c>
      <c r="E51" s="25">
        <v>14.058355000000001</v>
      </c>
      <c r="F51" s="25">
        <v>19.363395000000001</v>
      </c>
      <c r="G51" s="25">
        <v>9.2838200000000004</v>
      </c>
      <c r="H51" s="25">
        <v>32.625995000000003</v>
      </c>
      <c r="I51" s="25">
        <v>9.8143239999999992</v>
      </c>
      <c r="J51" s="25">
        <v>31.034483000000002</v>
      </c>
      <c r="K51" s="25">
        <v>3.1830240000000001</v>
      </c>
      <c r="L51" s="25">
        <v>20.689654999999998</v>
      </c>
      <c r="M51" s="25">
        <v>7.6923079999999997</v>
      </c>
      <c r="N51" s="25">
        <v>13.527851</v>
      </c>
      <c r="O51" s="25">
        <v>0.79575600000000002</v>
      </c>
    </row>
    <row r="52" spans="1:15">
      <c r="A52" s="23" t="s">
        <v>152</v>
      </c>
      <c r="B52" s="24">
        <v>32</v>
      </c>
      <c r="C52" s="25">
        <v>18.75</v>
      </c>
      <c r="D52" s="25">
        <v>6.25</v>
      </c>
      <c r="E52" s="25">
        <v>3.125</v>
      </c>
      <c r="F52" s="25">
        <v>21.875</v>
      </c>
      <c r="G52" s="25">
        <v>12.5</v>
      </c>
      <c r="H52" s="25">
        <v>25</v>
      </c>
      <c r="I52" s="25">
        <v>12.5</v>
      </c>
      <c r="J52" s="25">
        <v>18.75</v>
      </c>
      <c r="K52" s="25">
        <v>0</v>
      </c>
      <c r="L52" s="25">
        <v>37.5</v>
      </c>
      <c r="M52" s="25">
        <v>15.625</v>
      </c>
      <c r="N52" s="25">
        <v>21.875</v>
      </c>
      <c r="O52" s="25">
        <v>0</v>
      </c>
    </row>
    <row r="53" spans="1:15">
      <c r="A53" s="23" t="s">
        <v>163</v>
      </c>
      <c r="B53" s="24">
        <v>34</v>
      </c>
      <c r="C53" s="25">
        <v>26.470587999999999</v>
      </c>
      <c r="D53" s="25">
        <v>5.8823530000000002</v>
      </c>
      <c r="E53" s="25">
        <v>17.647058999999999</v>
      </c>
      <c r="F53" s="25">
        <v>23.529412000000001</v>
      </c>
      <c r="G53" s="25">
        <v>5.8823530000000002</v>
      </c>
      <c r="H53" s="25">
        <v>5.8823530000000002</v>
      </c>
      <c r="I53" s="25">
        <v>0</v>
      </c>
      <c r="J53" s="25">
        <v>17.647058999999999</v>
      </c>
      <c r="K53" s="25">
        <v>5.8823530000000002</v>
      </c>
      <c r="L53" s="25">
        <v>14.705882000000001</v>
      </c>
      <c r="M53" s="25">
        <v>2.941176</v>
      </c>
      <c r="N53" s="25">
        <v>35.294117999999997</v>
      </c>
      <c r="O53" s="25">
        <v>0</v>
      </c>
    </row>
    <row r="54" spans="1:15">
      <c r="A54" s="23" t="s">
        <v>128</v>
      </c>
      <c r="B54" s="24">
        <v>18</v>
      </c>
      <c r="C54" s="25">
        <v>16.666667</v>
      </c>
      <c r="D54" s="25">
        <v>11.111110999999999</v>
      </c>
      <c r="E54" s="25">
        <v>11.111110999999999</v>
      </c>
      <c r="F54" s="25">
        <v>22.222221999999999</v>
      </c>
      <c r="G54" s="25">
        <v>11.111110999999999</v>
      </c>
      <c r="H54" s="25">
        <v>22.222221999999999</v>
      </c>
      <c r="I54" s="25">
        <v>11.111110999999999</v>
      </c>
      <c r="J54" s="25">
        <v>11.111110999999999</v>
      </c>
      <c r="K54" s="25">
        <v>0</v>
      </c>
      <c r="L54" s="25">
        <v>27.777778000000001</v>
      </c>
      <c r="M54" s="25">
        <v>16.666667</v>
      </c>
      <c r="N54" s="25">
        <v>11.111110999999999</v>
      </c>
      <c r="O54" s="25">
        <v>11.111110999999999</v>
      </c>
    </row>
    <row r="55" spans="1:15">
      <c r="A55" s="8" t="s">
        <v>164</v>
      </c>
      <c r="B55" s="8"/>
      <c r="C55" s="8"/>
      <c r="D55" s="8"/>
      <c r="E55" s="8"/>
      <c r="F55" s="8"/>
      <c r="G55" s="8"/>
      <c r="H55" s="8"/>
      <c r="I55" s="8"/>
      <c r="J55" s="8"/>
      <c r="K55" s="8"/>
      <c r="L55" s="8"/>
      <c r="M55" s="8"/>
      <c r="N55" s="8"/>
      <c r="O55" s="8"/>
    </row>
    <row r="56" spans="1:15">
      <c r="A56" s="23" t="s">
        <v>165</v>
      </c>
      <c r="B56" s="24">
        <v>16</v>
      </c>
      <c r="C56" s="25">
        <v>12.5</v>
      </c>
      <c r="D56" s="25">
        <v>6.25</v>
      </c>
      <c r="E56" s="25">
        <v>12.5</v>
      </c>
      <c r="F56" s="25">
        <v>12.5</v>
      </c>
      <c r="G56" s="25">
        <v>0</v>
      </c>
      <c r="H56" s="25">
        <v>25</v>
      </c>
      <c r="I56" s="25">
        <v>0</v>
      </c>
      <c r="J56" s="25">
        <v>12.5</v>
      </c>
      <c r="K56" s="25">
        <v>0</v>
      </c>
      <c r="L56" s="25">
        <v>0</v>
      </c>
      <c r="M56" s="25">
        <v>12.5</v>
      </c>
      <c r="N56" s="25">
        <v>37.5</v>
      </c>
      <c r="O56" s="25">
        <v>6.25</v>
      </c>
    </row>
    <row r="57" spans="1:15">
      <c r="A57" s="23" t="s">
        <v>166</v>
      </c>
      <c r="B57" s="24">
        <v>211</v>
      </c>
      <c r="C57" s="25">
        <v>17.061610999999999</v>
      </c>
      <c r="D57" s="25">
        <v>2.8436020000000002</v>
      </c>
      <c r="E57" s="25">
        <v>9.9526070000000004</v>
      </c>
      <c r="F57" s="25">
        <v>11.848341</v>
      </c>
      <c r="G57" s="25">
        <v>8.0568720000000003</v>
      </c>
      <c r="H57" s="25">
        <v>31.753554999999999</v>
      </c>
      <c r="I57" s="25">
        <v>8.5308060000000001</v>
      </c>
      <c r="J57" s="25">
        <v>23.696681999999999</v>
      </c>
      <c r="K57" s="25">
        <v>2.3696679999999999</v>
      </c>
      <c r="L57" s="25">
        <v>8.0568720000000003</v>
      </c>
      <c r="M57" s="25">
        <v>9.0047390000000007</v>
      </c>
      <c r="N57" s="25">
        <v>24.170615999999999</v>
      </c>
      <c r="O57" s="25">
        <v>1.4218010000000001</v>
      </c>
    </row>
    <row r="58" spans="1:15">
      <c r="A58" s="23" t="s">
        <v>167</v>
      </c>
      <c r="B58" s="24">
        <v>399</v>
      </c>
      <c r="C58" s="25">
        <v>20.050125000000001</v>
      </c>
      <c r="D58" s="25">
        <v>7.5187970000000002</v>
      </c>
      <c r="E58" s="25">
        <v>15.037594</v>
      </c>
      <c r="F58" s="25">
        <v>15.538847000000001</v>
      </c>
      <c r="G58" s="25">
        <v>8.2706769999999992</v>
      </c>
      <c r="H58" s="25">
        <v>29.323308000000001</v>
      </c>
      <c r="I58" s="25">
        <v>8.2706769999999992</v>
      </c>
      <c r="J58" s="25">
        <v>32.832079999999998</v>
      </c>
      <c r="K58" s="25">
        <v>2.0050129999999999</v>
      </c>
      <c r="L58" s="25">
        <v>19.548871999999999</v>
      </c>
      <c r="M58" s="25">
        <v>6.5162909999999998</v>
      </c>
      <c r="N58" s="25">
        <v>13.533835</v>
      </c>
      <c r="O58" s="25">
        <v>0.75187999999999999</v>
      </c>
    </row>
    <row r="59" spans="1:15">
      <c r="A59" s="23" t="s">
        <v>168</v>
      </c>
      <c r="B59" s="24">
        <v>223</v>
      </c>
      <c r="C59" s="25">
        <v>17.488789000000001</v>
      </c>
      <c r="D59" s="25">
        <v>5.3811660000000003</v>
      </c>
      <c r="E59" s="25">
        <v>13.452915000000001</v>
      </c>
      <c r="F59" s="25">
        <v>26.457398999999999</v>
      </c>
      <c r="G59" s="25">
        <v>9.4170400000000001</v>
      </c>
      <c r="H59" s="25">
        <v>24.215247000000002</v>
      </c>
      <c r="I59" s="25">
        <v>6.2780269999999998</v>
      </c>
      <c r="J59" s="25">
        <v>34.977578000000001</v>
      </c>
      <c r="K59" s="25">
        <v>1.345291</v>
      </c>
      <c r="L59" s="25">
        <v>32.735425999999997</v>
      </c>
      <c r="M59" s="25">
        <v>9.8654709999999994</v>
      </c>
      <c r="N59" s="25">
        <v>9.8654709999999994</v>
      </c>
      <c r="O59" s="25">
        <v>0.89686100000000002</v>
      </c>
    </row>
    <row r="60" spans="1:15">
      <c r="A60" s="23" t="s">
        <v>169</v>
      </c>
      <c r="B60" s="24">
        <v>77</v>
      </c>
      <c r="C60" s="25">
        <v>18.181818</v>
      </c>
      <c r="D60" s="25">
        <v>6.493506</v>
      </c>
      <c r="E60" s="25">
        <v>7.7922079999999996</v>
      </c>
      <c r="F60" s="25">
        <v>24.675325000000001</v>
      </c>
      <c r="G60" s="25">
        <v>5.1948049999999997</v>
      </c>
      <c r="H60" s="25">
        <v>25.974025999999999</v>
      </c>
      <c r="I60" s="25">
        <v>5.1948049999999997</v>
      </c>
      <c r="J60" s="25">
        <v>40.259740000000001</v>
      </c>
      <c r="K60" s="25">
        <v>0</v>
      </c>
      <c r="L60" s="25">
        <v>48.051948000000003</v>
      </c>
      <c r="M60" s="25">
        <v>9.0909089999999999</v>
      </c>
      <c r="N60" s="25">
        <v>12.987012999999999</v>
      </c>
      <c r="O60" s="25">
        <v>2.5974029999999999</v>
      </c>
    </row>
    <row r="61" spans="1:15">
      <c r="A61" s="23" t="s">
        <v>128</v>
      </c>
      <c r="B61" s="24">
        <v>18</v>
      </c>
      <c r="C61" s="25">
        <v>27.777778000000001</v>
      </c>
      <c r="D61" s="25">
        <v>5.5555560000000002</v>
      </c>
      <c r="E61" s="25">
        <v>27.777778000000001</v>
      </c>
      <c r="F61" s="25">
        <v>33.333333000000003</v>
      </c>
      <c r="G61" s="25">
        <v>27.777778000000001</v>
      </c>
      <c r="H61" s="25">
        <v>11.111110999999999</v>
      </c>
      <c r="I61" s="25">
        <v>16.666667</v>
      </c>
      <c r="J61" s="25">
        <v>33.333333000000003</v>
      </c>
      <c r="K61" s="25">
        <v>11.111110999999999</v>
      </c>
      <c r="L61" s="25">
        <v>11.111110999999999</v>
      </c>
      <c r="M61" s="25">
        <v>11.111110999999999</v>
      </c>
      <c r="N61" s="25">
        <v>22.222221999999999</v>
      </c>
      <c r="O61" s="25">
        <v>0</v>
      </c>
    </row>
    <row r="62" spans="1:15">
      <c r="A62" s="8" t="s">
        <v>170</v>
      </c>
      <c r="B62" s="8"/>
      <c r="C62" s="8"/>
      <c r="D62" s="8"/>
      <c r="E62" s="8"/>
      <c r="F62" s="8"/>
      <c r="G62" s="8"/>
      <c r="H62" s="8"/>
      <c r="I62" s="8"/>
      <c r="J62" s="8"/>
      <c r="K62" s="8"/>
      <c r="L62" s="8"/>
      <c r="M62" s="8"/>
      <c r="N62" s="8"/>
      <c r="O62" s="8"/>
    </row>
    <row r="63" spans="1:15">
      <c r="A63" s="23" t="s">
        <v>171</v>
      </c>
      <c r="B63" s="24">
        <v>147</v>
      </c>
      <c r="C63" s="25">
        <v>21.768706999999999</v>
      </c>
      <c r="D63" s="25">
        <v>6.802721</v>
      </c>
      <c r="E63" s="25">
        <v>15.646259000000001</v>
      </c>
      <c r="F63" s="25">
        <v>21.088435</v>
      </c>
      <c r="G63" s="25">
        <v>8.8435369999999995</v>
      </c>
      <c r="H63" s="25">
        <v>31.972788999999999</v>
      </c>
      <c r="I63" s="25">
        <v>9.5238099999999992</v>
      </c>
      <c r="J63" s="25">
        <v>34.693877999999998</v>
      </c>
      <c r="K63" s="25">
        <v>2.721088</v>
      </c>
      <c r="L63" s="25">
        <v>22.448979999999999</v>
      </c>
      <c r="M63" s="25">
        <v>8.8435369999999995</v>
      </c>
      <c r="N63" s="25">
        <v>13.605442</v>
      </c>
      <c r="O63" s="25">
        <v>2.040816</v>
      </c>
    </row>
    <row r="64" spans="1:15">
      <c r="A64" s="23" t="s">
        <v>172</v>
      </c>
      <c r="B64" s="24">
        <v>327</v>
      </c>
      <c r="C64" s="25">
        <v>21.406728000000001</v>
      </c>
      <c r="D64" s="25">
        <v>7.033639</v>
      </c>
      <c r="E64" s="25">
        <v>14.984709000000001</v>
      </c>
      <c r="F64" s="25">
        <v>22.629968999999999</v>
      </c>
      <c r="G64" s="25">
        <v>7.9510699999999996</v>
      </c>
      <c r="H64" s="25">
        <v>30.886849999999999</v>
      </c>
      <c r="I64" s="25">
        <v>8.5626909999999992</v>
      </c>
      <c r="J64" s="25">
        <v>29.663609000000001</v>
      </c>
      <c r="K64" s="25">
        <v>2.140673</v>
      </c>
      <c r="L64" s="25">
        <v>28.746176999999999</v>
      </c>
      <c r="M64" s="25">
        <v>7.9510699999999996</v>
      </c>
      <c r="N64" s="25">
        <v>11.620794999999999</v>
      </c>
      <c r="O64" s="25">
        <v>0.61162099999999997</v>
      </c>
    </row>
    <row r="65" spans="1:15">
      <c r="A65" s="23" t="s">
        <v>173</v>
      </c>
      <c r="B65" s="24">
        <v>319</v>
      </c>
      <c r="C65" s="25">
        <v>15.987461</v>
      </c>
      <c r="D65" s="25">
        <v>5.0156739999999997</v>
      </c>
      <c r="E65" s="25">
        <v>11.598746</v>
      </c>
      <c r="F65" s="25">
        <v>12.852665</v>
      </c>
      <c r="G65" s="25">
        <v>8.4639500000000005</v>
      </c>
      <c r="H65" s="25">
        <v>25.07837</v>
      </c>
      <c r="I65" s="25">
        <v>6.5830719999999996</v>
      </c>
      <c r="J65" s="25">
        <v>32.601880999999999</v>
      </c>
      <c r="K65" s="25">
        <v>0.94043900000000002</v>
      </c>
      <c r="L65" s="25">
        <v>17.241378999999998</v>
      </c>
      <c r="M65" s="25">
        <v>7.5235110000000001</v>
      </c>
      <c r="N65" s="25">
        <v>17.868338999999999</v>
      </c>
      <c r="O65" s="25">
        <v>1.5673980000000001</v>
      </c>
    </row>
    <row r="66" spans="1:15">
      <c r="A66" s="23" t="s">
        <v>174</v>
      </c>
      <c r="B66" s="24">
        <v>128</v>
      </c>
      <c r="C66" s="25">
        <v>14.84375</v>
      </c>
      <c r="D66" s="25">
        <v>4.6875</v>
      </c>
      <c r="E66" s="25">
        <v>8.59375</v>
      </c>
      <c r="F66" s="25">
        <v>14.84375</v>
      </c>
      <c r="G66" s="25">
        <v>7.03125</v>
      </c>
      <c r="H66" s="25">
        <v>25</v>
      </c>
      <c r="I66" s="25">
        <v>5.46875</v>
      </c>
      <c r="J66" s="25">
        <v>29.6875</v>
      </c>
      <c r="K66" s="25">
        <v>1.5625</v>
      </c>
      <c r="L66" s="25">
        <v>16.40625</v>
      </c>
      <c r="M66" s="25">
        <v>9.375</v>
      </c>
      <c r="N66" s="25">
        <v>21.875</v>
      </c>
      <c r="O66" s="25">
        <v>0</v>
      </c>
    </row>
    <row r="67" spans="1:15">
      <c r="A67" s="23" t="s">
        <v>128</v>
      </c>
      <c r="B67" s="24">
        <v>23</v>
      </c>
      <c r="C67" s="25">
        <v>17.391304000000002</v>
      </c>
      <c r="D67" s="25">
        <v>0</v>
      </c>
      <c r="E67" s="25">
        <v>17.391304000000002</v>
      </c>
      <c r="F67" s="25">
        <v>34.782609000000001</v>
      </c>
      <c r="G67" s="25">
        <v>21.739129999999999</v>
      </c>
      <c r="H67" s="25">
        <v>17.391304000000002</v>
      </c>
      <c r="I67" s="25">
        <v>8.6956520000000008</v>
      </c>
      <c r="J67" s="25">
        <v>34.782609000000001</v>
      </c>
      <c r="K67" s="25">
        <v>8.6956520000000008</v>
      </c>
      <c r="L67" s="25">
        <v>17.391304000000002</v>
      </c>
      <c r="M67" s="25">
        <v>13.043478</v>
      </c>
      <c r="N67" s="25">
        <v>17.391304000000002</v>
      </c>
      <c r="O67" s="25">
        <v>4.3478260000000004</v>
      </c>
    </row>
    <row r="68" spans="1:15">
      <c r="A68" s="8" t="s">
        <v>175</v>
      </c>
      <c r="B68" s="8"/>
      <c r="C68" s="8"/>
      <c r="D68" s="8"/>
      <c r="E68" s="8"/>
      <c r="F68" s="8"/>
      <c r="G68" s="8"/>
      <c r="H68" s="8"/>
      <c r="I68" s="8"/>
      <c r="J68" s="8"/>
      <c r="K68" s="8"/>
      <c r="L68" s="8"/>
      <c r="M68" s="8"/>
      <c r="N68" s="8"/>
      <c r="O68" s="8"/>
    </row>
    <row r="69" spans="1:15">
      <c r="A69" s="23" t="s">
        <v>176</v>
      </c>
      <c r="B69" s="24">
        <v>0</v>
      </c>
      <c r="C69" s="25">
        <v>0</v>
      </c>
      <c r="D69" s="25">
        <v>0</v>
      </c>
      <c r="E69" s="25">
        <v>0</v>
      </c>
      <c r="F69" s="25">
        <v>0</v>
      </c>
      <c r="G69" s="25">
        <v>0</v>
      </c>
      <c r="H69" s="25">
        <v>0</v>
      </c>
      <c r="I69" s="25">
        <v>0</v>
      </c>
      <c r="J69" s="25">
        <v>0</v>
      </c>
      <c r="K69" s="25">
        <v>0</v>
      </c>
      <c r="L69" s="25">
        <v>0</v>
      </c>
      <c r="M69" s="25">
        <v>0</v>
      </c>
      <c r="N69" s="25">
        <v>0</v>
      </c>
      <c r="O69" s="25">
        <v>0</v>
      </c>
    </row>
    <row r="70" spans="1:15">
      <c r="A70" s="23" t="s">
        <v>177</v>
      </c>
      <c r="B70" s="24">
        <v>0</v>
      </c>
      <c r="C70" s="25">
        <v>0</v>
      </c>
      <c r="D70" s="25">
        <v>0</v>
      </c>
      <c r="E70" s="25">
        <v>0</v>
      </c>
      <c r="F70" s="25">
        <v>0</v>
      </c>
      <c r="G70" s="25">
        <v>0</v>
      </c>
      <c r="H70" s="25">
        <v>0</v>
      </c>
      <c r="I70" s="25">
        <v>0</v>
      </c>
      <c r="J70" s="25">
        <v>0</v>
      </c>
      <c r="K70" s="25">
        <v>0</v>
      </c>
      <c r="L70" s="25">
        <v>0</v>
      </c>
      <c r="M70" s="25">
        <v>0</v>
      </c>
      <c r="N70" s="25">
        <v>0</v>
      </c>
      <c r="O70" s="25">
        <v>0</v>
      </c>
    </row>
    <row r="71" spans="1:15">
      <c r="A71" s="23" t="s">
        <v>178</v>
      </c>
      <c r="B71" s="24">
        <v>0</v>
      </c>
      <c r="C71" s="25">
        <v>0</v>
      </c>
      <c r="D71" s="25">
        <v>0</v>
      </c>
      <c r="E71" s="25">
        <v>0</v>
      </c>
      <c r="F71" s="25">
        <v>0</v>
      </c>
      <c r="G71" s="25">
        <v>0</v>
      </c>
      <c r="H71" s="25">
        <v>0</v>
      </c>
      <c r="I71" s="25">
        <v>0</v>
      </c>
      <c r="J71" s="25">
        <v>0</v>
      </c>
      <c r="K71" s="25">
        <v>0</v>
      </c>
      <c r="L71" s="25">
        <v>0</v>
      </c>
      <c r="M71" s="25">
        <v>0</v>
      </c>
      <c r="N71" s="25">
        <v>0</v>
      </c>
      <c r="O71" s="25">
        <v>0</v>
      </c>
    </row>
    <row r="72" spans="1:15">
      <c r="A72" s="23" t="s">
        <v>179</v>
      </c>
      <c r="B72" s="24">
        <v>0</v>
      </c>
      <c r="C72" s="25">
        <v>0</v>
      </c>
      <c r="D72" s="25">
        <v>0</v>
      </c>
      <c r="E72" s="25">
        <v>0</v>
      </c>
      <c r="F72" s="25">
        <v>0</v>
      </c>
      <c r="G72" s="25">
        <v>0</v>
      </c>
      <c r="H72" s="25">
        <v>0</v>
      </c>
      <c r="I72" s="25">
        <v>0</v>
      </c>
      <c r="J72" s="25">
        <v>0</v>
      </c>
      <c r="K72" s="25">
        <v>0</v>
      </c>
      <c r="L72" s="25">
        <v>0</v>
      </c>
      <c r="M72" s="25">
        <v>0</v>
      </c>
      <c r="N72" s="25">
        <v>0</v>
      </c>
      <c r="O72" s="25">
        <v>0</v>
      </c>
    </row>
    <row r="73" spans="1:15">
      <c r="A73" s="23" t="s">
        <v>180</v>
      </c>
      <c r="B73" s="24">
        <v>0</v>
      </c>
      <c r="C73" s="25">
        <v>0</v>
      </c>
      <c r="D73" s="25">
        <v>0</v>
      </c>
      <c r="E73" s="25">
        <v>0</v>
      </c>
      <c r="F73" s="25">
        <v>0</v>
      </c>
      <c r="G73" s="25">
        <v>0</v>
      </c>
      <c r="H73" s="25">
        <v>0</v>
      </c>
      <c r="I73" s="25">
        <v>0</v>
      </c>
      <c r="J73" s="25">
        <v>0</v>
      </c>
      <c r="K73" s="25">
        <v>0</v>
      </c>
      <c r="L73" s="25">
        <v>0</v>
      </c>
      <c r="M73" s="25">
        <v>0</v>
      </c>
      <c r="N73" s="25">
        <v>0</v>
      </c>
      <c r="O73" s="25">
        <v>0</v>
      </c>
    </row>
    <row r="74" spans="1:15">
      <c r="A74" s="23" t="s">
        <v>181</v>
      </c>
      <c r="B74" s="24">
        <v>0</v>
      </c>
      <c r="C74" s="25">
        <v>0</v>
      </c>
      <c r="D74" s="25">
        <v>0</v>
      </c>
      <c r="E74" s="25">
        <v>0</v>
      </c>
      <c r="F74" s="25">
        <v>0</v>
      </c>
      <c r="G74" s="25">
        <v>0</v>
      </c>
      <c r="H74" s="25">
        <v>0</v>
      </c>
      <c r="I74" s="25">
        <v>0</v>
      </c>
      <c r="J74" s="25">
        <v>0</v>
      </c>
      <c r="K74" s="25">
        <v>0</v>
      </c>
      <c r="L74" s="25">
        <v>0</v>
      </c>
      <c r="M74" s="25">
        <v>0</v>
      </c>
      <c r="N74" s="25">
        <v>0</v>
      </c>
      <c r="O74" s="25">
        <v>0</v>
      </c>
    </row>
    <row r="75" spans="1:15">
      <c r="A75" s="23" t="s">
        <v>182</v>
      </c>
      <c r="B75" s="24">
        <v>0</v>
      </c>
      <c r="C75" s="25">
        <v>0</v>
      </c>
      <c r="D75" s="25">
        <v>0</v>
      </c>
      <c r="E75" s="25">
        <v>0</v>
      </c>
      <c r="F75" s="25">
        <v>0</v>
      </c>
      <c r="G75" s="25">
        <v>0</v>
      </c>
      <c r="H75" s="25">
        <v>0</v>
      </c>
      <c r="I75" s="25">
        <v>0</v>
      </c>
      <c r="J75" s="25">
        <v>0</v>
      </c>
      <c r="K75" s="25">
        <v>0</v>
      </c>
      <c r="L75" s="25">
        <v>0</v>
      </c>
      <c r="M75" s="25">
        <v>0</v>
      </c>
      <c r="N75" s="25">
        <v>0</v>
      </c>
      <c r="O75" s="25">
        <v>0</v>
      </c>
    </row>
    <row r="76" spans="1:15">
      <c r="A76" s="23" t="s">
        <v>183</v>
      </c>
      <c r="B76" s="24">
        <v>0</v>
      </c>
      <c r="C76" s="25">
        <v>0</v>
      </c>
      <c r="D76" s="25">
        <v>0</v>
      </c>
      <c r="E76" s="25">
        <v>0</v>
      </c>
      <c r="F76" s="25">
        <v>0</v>
      </c>
      <c r="G76" s="25">
        <v>0</v>
      </c>
      <c r="H76" s="25">
        <v>0</v>
      </c>
      <c r="I76" s="25">
        <v>0</v>
      </c>
      <c r="J76" s="25">
        <v>0</v>
      </c>
      <c r="K76" s="25">
        <v>0</v>
      </c>
      <c r="L76" s="25">
        <v>0</v>
      </c>
      <c r="M76" s="25">
        <v>0</v>
      </c>
      <c r="N76" s="25">
        <v>0</v>
      </c>
      <c r="O76" s="25">
        <v>0</v>
      </c>
    </row>
    <row r="77" spans="1:15">
      <c r="A77" s="23" t="s">
        <v>184</v>
      </c>
      <c r="B77" s="24">
        <v>0</v>
      </c>
      <c r="C77" s="25">
        <v>0</v>
      </c>
      <c r="D77" s="25">
        <v>0</v>
      </c>
      <c r="E77" s="25">
        <v>0</v>
      </c>
      <c r="F77" s="25">
        <v>0</v>
      </c>
      <c r="G77" s="25">
        <v>0</v>
      </c>
      <c r="H77" s="25">
        <v>0</v>
      </c>
      <c r="I77" s="25">
        <v>0</v>
      </c>
      <c r="J77" s="25">
        <v>0</v>
      </c>
      <c r="K77" s="25">
        <v>0</v>
      </c>
      <c r="L77" s="25">
        <v>0</v>
      </c>
      <c r="M77" s="25">
        <v>0</v>
      </c>
      <c r="N77" s="25">
        <v>0</v>
      </c>
      <c r="O77" s="25">
        <v>0</v>
      </c>
    </row>
    <row r="78" spans="1:15">
      <c r="A78" s="23" t="s">
        <v>185</v>
      </c>
      <c r="B78" s="24">
        <v>0</v>
      </c>
      <c r="C78" s="25">
        <v>0</v>
      </c>
      <c r="D78" s="25">
        <v>0</v>
      </c>
      <c r="E78" s="25">
        <v>0</v>
      </c>
      <c r="F78" s="25">
        <v>0</v>
      </c>
      <c r="G78" s="25">
        <v>0</v>
      </c>
      <c r="H78" s="25">
        <v>0</v>
      </c>
      <c r="I78" s="25">
        <v>0</v>
      </c>
      <c r="J78" s="25">
        <v>0</v>
      </c>
      <c r="K78" s="25">
        <v>0</v>
      </c>
      <c r="L78" s="25">
        <v>0</v>
      </c>
      <c r="M78" s="25">
        <v>0</v>
      </c>
      <c r="N78" s="25">
        <v>0</v>
      </c>
      <c r="O78" s="25">
        <v>0</v>
      </c>
    </row>
    <row r="79" spans="1:15">
      <c r="A79" s="23" t="s">
        <v>152</v>
      </c>
      <c r="B79" s="24">
        <v>0</v>
      </c>
      <c r="C79" s="25">
        <v>0</v>
      </c>
      <c r="D79" s="25">
        <v>0</v>
      </c>
      <c r="E79" s="25">
        <v>0</v>
      </c>
      <c r="F79" s="25">
        <v>0</v>
      </c>
      <c r="G79" s="25">
        <v>0</v>
      </c>
      <c r="H79" s="25">
        <v>0</v>
      </c>
      <c r="I79" s="25">
        <v>0</v>
      </c>
      <c r="J79" s="25">
        <v>0</v>
      </c>
      <c r="K79" s="25">
        <v>0</v>
      </c>
      <c r="L79" s="25">
        <v>0</v>
      </c>
      <c r="M79" s="25">
        <v>0</v>
      </c>
      <c r="N79" s="25">
        <v>0</v>
      </c>
      <c r="O79" s="25">
        <v>0</v>
      </c>
    </row>
    <row r="80" spans="1:15">
      <c r="A80" s="23" t="s">
        <v>186</v>
      </c>
      <c r="B80" s="24">
        <v>944</v>
      </c>
      <c r="C80" s="25">
        <v>18.644068000000001</v>
      </c>
      <c r="D80" s="25">
        <v>5.8262710000000002</v>
      </c>
      <c r="E80" s="25">
        <v>13.135593</v>
      </c>
      <c r="F80" s="25">
        <v>18.326270999999998</v>
      </c>
      <c r="G80" s="25">
        <v>8.4745760000000008</v>
      </c>
      <c r="H80" s="25">
        <v>27.966101999999999</v>
      </c>
      <c r="I80" s="25">
        <v>7.6271190000000004</v>
      </c>
      <c r="J80" s="25">
        <v>31.567796999999999</v>
      </c>
      <c r="K80" s="25">
        <v>1.9067799999999999</v>
      </c>
      <c r="L80" s="25">
        <v>21.927966000000001</v>
      </c>
      <c r="M80" s="25">
        <v>8.2627120000000005</v>
      </c>
      <c r="N80" s="25">
        <v>15.572034</v>
      </c>
      <c r="O80" s="25">
        <v>1.165254</v>
      </c>
    </row>
    <row r="81" spans="1:15">
      <c r="A81" s="23" t="s">
        <v>128</v>
      </c>
      <c r="B81" s="24">
        <v>0</v>
      </c>
      <c r="C81" s="25">
        <v>0</v>
      </c>
      <c r="D81" s="25">
        <v>0</v>
      </c>
      <c r="E81" s="25">
        <v>0</v>
      </c>
      <c r="F81" s="25">
        <v>0</v>
      </c>
      <c r="G81" s="25">
        <v>0</v>
      </c>
      <c r="H81" s="25">
        <v>0</v>
      </c>
      <c r="I81" s="25">
        <v>0</v>
      </c>
      <c r="J81" s="25">
        <v>0</v>
      </c>
      <c r="K81" s="25">
        <v>0</v>
      </c>
      <c r="L81" s="25">
        <v>0</v>
      </c>
      <c r="M81" s="25">
        <v>0</v>
      </c>
      <c r="N81" s="25">
        <v>0</v>
      </c>
      <c r="O81" s="25">
        <v>0</v>
      </c>
    </row>
    <row r="82" spans="1:15">
      <c r="A82" s="8" t="s">
        <v>187</v>
      </c>
      <c r="B82" s="8"/>
      <c r="C82" s="8"/>
      <c r="D82" s="8"/>
      <c r="E82" s="8"/>
      <c r="F82" s="8"/>
      <c r="G82" s="8"/>
      <c r="H82" s="8"/>
      <c r="I82" s="8"/>
      <c r="J82" s="8"/>
      <c r="K82" s="8"/>
      <c r="L82" s="8"/>
      <c r="M82" s="8"/>
      <c r="N82" s="8"/>
      <c r="O82" s="8"/>
    </row>
    <row r="83" spans="1:15">
      <c r="A83" s="23" t="s">
        <v>188</v>
      </c>
      <c r="B83" s="24">
        <v>642</v>
      </c>
      <c r="C83" s="25">
        <v>16.355139999999999</v>
      </c>
      <c r="D83" s="25">
        <v>5.6074770000000003</v>
      </c>
      <c r="E83" s="25">
        <v>13.551402</v>
      </c>
      <c r="F83" s="25">
        <v>17.757009</v>
      </c>
      <c r="G83" s="25">
        <v>7.7881619999999998</v>
      </c>
      <c r="H83" s="25">
        <v>27.41433</v>
      </c>
      <c r="I83" s="25">
        <v>8.4112150000000003</v>
      </c>
      <c r="J83" s="25">
        <v>33.021807000000003</v>
      </c>
      <c r="K83" s="25">
        <v>1.7133959999999999</v>
      </c>
      <c r="L83" s="25">
        <v>21.806854000000001</v>
      </c>
      <c r="M83" s="25">
        <v>8.4112150000000003</v>
      </c>
      <c r="N83" s="25">
        <v>14.641745</v>
      </c>
      <c r="O83" s="25">
        <v>0.77881599999999995</v>
      </c>
    </row>
    <row r="84" spans="1:15">
      <c r="A84" s="23" t="s">
        <v>189</v>
      </c>
      <c r="B84" s="24">
        <v>91</v>
      </c>
      <c r="C84" s="25">
        <v>20.879121000000001</v>
      </c>
      <c r="D84" s="25">
        <v>2.1978019999999998</v>
      </c>
      <c r="E84" s="25">
        <v>9.89011</v>
      </c>
      <c r="F84" s="25">
        <v>18.681318999999998</v>
      </c>
      <c r="G84" s="25">
        <v>9.89011</v>
      </c>
      <c r="H84" s="25">
        <v>29.67033</v>
      </c>
      <c r="I84" s="25">
        <v>5.4945050000000002</v>
      </c>
      <c r="J84" s="25">
        <v>23.076923000000001</v>
      </c>
      <c r="K84" s="25">
        <v>4.3956039999999996</v>
      </c>
      <c r="L84" s="25">
        <v>26.373626000000002</v>
      </c>
      <c r="M84" s="25">
        <v>5.4945050000000002</v>
      </c>
      <c r="N84" s="25">
        <v>20.879121000000001</v>
      </c>
      <c r="O84" s="25">
        <v>0</v>
      </c>
    </row>
    <row r="85" spans="1:15">
      <c r="A85" s="23" t="s">
        <v>190</v>
      </c>
      <c r="B85" s="24">
        <v>33</v>
      </c>
      <c r="C85" s="25">
        <v>24.242424</v>
      </c>
      <c r="D85" s="25">
        <v>12.121212</v>
      </c>
      <c r="E85" s="25">
        <v>21.212121</v>
      </c>
      <c r="F85" s="25">
        <v>24.242424</v>
      </c>
      <c r="G85" s="25">
        <v>9.0909089999999999</v>
      </c>
      <c r="H85" s="25">
        <v>36.363636</v>
      </c>
      <c r="I85" s="25">
        <v>6.0606059999999999</v>
      </c>
      <c r="J85" s="25">
        <v>33.333333000000003</v>
      </c>
      <c r="K85" s="25">
        <v>6.0606059999999999</v>
      </c>
      <c r="L85" s="25">
        <v>24.242424</v>
      </c>
      <c r="M85" s="25">
        <v>3.030303</v>
      </c>
      <c r="N85" s="25">
        <v>12.121212</v>
      </c>
      <c r="O85" s="25">
        <v>0</v>
      </c>
    </row>
    <row r="86" spans="1:15">
      <c r="A86" s="23" t="s">
        <v>191</v>
      </c>
      <c r="B86" s="24">
        <v>98</v>
      </c>
      <c r="C86" s="25">
        <v>33.673468999999997</v>
      </c>
      <c r="D86" s="25">
        <v>10.204082</v>
      </c>
      <c r="E86" s="25">
        <v>12.244897999999999</v>
      </c>
      <c r="F86" s="25">
        <v>26.530612000000001</v>
      </c>
      <c r="G86" s="25">
        <v>9.1836730000000006</v>
      </c>
      <c r="H86" s="25">
        <v>29.591837000000002</v>
      </c>
      <c r="I86" s="25">
        <v>7.1428570000000002</v>
      </c>
      <c r="J86" s="25">
        <v>32.653061000000001</v>
      </c>
      <c r="K86" s="25">
        <v>0</v>
      </c>
      <c r="L86" s="25">
        <v>26.530612000000001</v>
      </c>
      <c r="M86" s="25">
        <v>9.1836730000000006</v>
      </c>
      <c r="N86" s="25">
        <v>12.244897999999999</v>
      </c>
      <c r="O86" s="25">
        <v>1.020408</v>
      </c>
    </row>
    <row r="87" spans="1:15">
      <c r="A87" s="23" t="s">
        <v>192</v>
      </c>
      <c r="B87" s="24">
        <v>46</v>
      </c>
      <c r="C87" s="25">
        <v>15.217390999999999</v>
      </c>
      <c r="D87" s="25">
        <v>4.3478260000000004</v>
      </c>
      <c r="E87" s="25">
        <v>15.217390999999999</v>
      </c>
      <c r="F87" s="25">
        <v>13.043478</v>
      </c>
      <c r="G87" s="25">
        <v>10.869565</v>
      </c>
      <c r="H87" s="25">
        <v>26.086957000000002</v>
      </c>
      <c r="I87" s="25">
        <v>4.3478260000000004</v>
      </c>
      <c r="J87" s="25">
        <v>32.608696000000002</v>
      </c>
      <c r="K87" s="25">
        <v>2.1739130000000002</v>
      </c>
      <c r="L87" s="25">
        <v>8.6956520000000008</v>
      </c>
      <c r="M87" s="25">
        <v>4.3478260000000004</v>
      </c>
      <c r="N87" s="25">
        <v>21.739129999999999</v>
      </c>
      <c r="O87" s="25">
        <v>0</v>
      </c>
    </row>
    <row r="88" spans="1:15">
      <c r="A88" s="23" t="s">
        <v>193</v>
      </c>
      <c r="B88" s="24">
        <v>4</v>
      </c>
      <c r="C88" s="25">
        <v>0</v>
      </c>
      <c r="D88" s="25">
        <v>0</v>
      </c>
      <c r="E88" s="25">
        <v>0</v>
      </c>
      <c r="F88" s="25">
        <v>0</v>
      </c>
      <c r="G88" s="25">
        <v>0</v>
      </c>
      <c r="H88" s="25">
        <v>0</v>
      </c>
      <c r="I88" s="25">
        <v>0</v>
      </c>
      <c r="J88" s="25">
        <v>50</v>
      </c>
      <c r="K88" s="25">
        <v>0</v>
      </c>
      <c r="L88" s="25">
        <v>25</v>
      </c>
      <c r="M88" s="25">
        <v>0</v>
      </c>
      <c r="N88" s="25">
        <v>25</v>
      </c>
      <c r="O88" s="25">
        <v>25</v>
      </c>
    </row>
    <row r="89" spans="1:15">
      <c r="A89" s="23" t="s">
        <v>152</v>
      </c>
      <c r="B89" s="24">
        <v>24</v>
      </c>
      <c r="C89" s="25">
        <v>12.5</v>
      </c>
      <c r="D89" s="25">
        <v>0</v>
      </c>
      <c r="E89" s="25">
        <v>4.1666670000000003</v>
      </c>
      <c r="F89" s="25">
        <v>4.1666670000000003</v>
      </c>
      <c r="G89" s="25">
        <v>12.5</v>
      </c>
      <c r="H89" s="25">
        <v>25</v>
      </c>
      <c r="I89" s="25">
        <v>0</v>
      </c>
      <c r="J89" s="25">
        <v>16.666667</v>
      </c>
      <c r="K89" s="25">
        <v>0</v>
      </c>
      <c r="L89" s="25">
        <v>12.5</v>
      </c>
      <c r="M89" s="25">
        <v>29.166667</v>
      </c>
      <c r="N89" s="25">
        <v>29.166667</v>
      </c>
      <c r="O89" s="25">
        <v>0</v>
      </c>
    </row>
    <row r="90" spans="1:15">
      <c r="A90" s="23" t="s">
        <v>128</v>
      </c>
      <c r="B90" s="24">
        <v>6</v>
      </c>
      <c r="C90" s="25">
        <v>16.666667</v>
      </c>
      <c r="D90" s="25">
        <v>16.666667</v>
      </c>
      <c r="E90" s="25">
        <v>16.666667</v>
      </c>
      <c r="F90" s="25">
        <v>16.666667</v>
      </c>
      <c r="G90" s="25">
        <v>16.666667</v>
      </c>
      <c r="H90" s="25">
        <v>33.333333000000003</v>
      </c>
      <c r="I90" s="25">
        <v>33.333333000000003</v>
      </c>
      <c r="J90" s="25">
        <v>16.666667</v>
      </c>
      <c r="K90" s="25">
        <v>0</v>
      </c>
      <c r="L90" s="25">
        <v>16.666667</v>
      </c>
      <c r="M90" s="25">
        <v>0</v>
      </c>
      <c r="N90" s="25">
        <v>0</v>
      </c>
      <c r="O90" s="25">
        <v>66.666667000000004</v>
      </c>
    </row>
    <row r="91" spans="1:15">
      <c r="A91" s="8" t="s">
        <v>194</v>
      </c>
      <c r="B91" s="8"/>
      <c r="C91" s="8"/>
      <c r="D91" s="8"/>
      <c r="E91" s="8"/>
      <c r="F91" s="8"/>
      <c r="G91" s="8"/>
      <c r="H91" s="8"/>
      <c r="I91" s="8"/>
      <c r="J91" s="8"/>
      <c r="K91" s="8"/>
      <c r="L91" s="8"/>
      <c r="M91" s="8"/>
      <c r="N91" s="8"/>
      <c r="O91" s="8"/>
    </row>
    <row r="92" spans="1:15">
      <c r="A92" s="23" t="s">
        <v>195</v>
      </c>
      <c r="B92" s="24">
        <v>405</v>
      </c>
      <c r="C92" s="25">
        <v>20.740741</v>
      </c>
      <c r="D92" s="25">
        <v>6.1728399999999999</v>
      </c>
      <c r="E92" s="25">
        <v>15.802469</v>
      </c>
      <c r="F92" s="25">
        <v>20.246914</v>
      </c>
      <c r="G92" s="25">
        <v>9.135802</v>
      </c>
      <c r="H92" s="25">
        <v>26.91358</v>
      </c>
      <c r="I92" s="25">
        <v>7.9012349999999998</v>
      </c>
      <c r="J92" s="25">
        <v>25.432099000000001</v>
      </c>
      <c r="K92" s="25">
        <v>2.9629629999999998</v>
      </c>
      <c r="L92" s="25">
        <v>24.444444000000001</v>
      </c>
      <c r="M92" s="25">
        <v>7.4074070000000001</v>
      </c>
      <c r="N92" s="25">
        <v>15.802469</v>
      </c>
      <c r="O92" s="25">
        <v>0.98765400000000003</v>
      </c>
    </row>
    <row r="93" spans="1:15">
      <c r="A93" s="23" t="s">
        <v>196</v>
      </c>
      <c r="B93" s="24">
        <v>152</v>
      </c>
      <c r="C93" s="25">
        <v>25</v>
      </c>
      <c r="D93" s="25">
        <v>10.526316</v>
      </c>
      <c r="E93" s="25">
        <v>19.078946999999999</v>
      </c>
      <c r="F93" s="25">
        <v>26.973683999999999</v>
      </c>
      <c r="G93" s="25">
        <v>5.9210529999999997</v>
      </c>
      <c r="H93" s="25">
        <v>28.289473999999998</v>
      </c>
      <c r="I93" s="25">
        <v>8.5526319999999991</v>
      </c>
      <c r="J93" s="25">
        <v>21.710526000000002</v>
      </c>
      <c r="K93" s="25">
        <v>1.973684</v>
      </c>
      <c r="L93" s="25">
        <v>25</v>
      </c>
      <c r="M93" s="25">
        <v>5.2631579999999998</v>
      </c>
      <c r="N93" s="25">
        <v>13.815789000000001</v>
      </c>
      <c r="O93" s="25">
        <v>1.3157890000000001</v>
      </c>
    </row>
    <row r="94" spans="1:15">
      <c r="A94" s="23" t="s">
        <v>197</v>
      </c>
      <c r="B94" s="24">
        <v>39</v>
      </c>
      <c r="C94" s="25">
        <v>28.205127999999998</v>
      </c>
      <c r="D94" s="25">
        <v>10.256410000000001</v>
      </c>
      <c r="E94" s="25">
        <v>23.076923000000001</v>
      </c>
      <c r="F94" s="25">
        <v>28.205127999999998</v>
      </c>
      <c r="G94" s="25">
        <v>23.076923000000001</v>
      </c>
      <c r="H94" s="25">
        <v>20.512820999999999</v>
      </c>
      <c r="I94" s="25">
        <v>20.512820999999999</v>
      </c>
      <c r="J94" s="25">
        <v>23.076923000000001</v>
      </c>
      <c r="K94" s="25">
        <v>0</v>
      </c>
      <c r="L94" s="25">
        <v>20.512820999999999</v>
      </c>
      <c r="M94" s="25">
        <v>10.256410000000001</v>
      </c>
      <c r="N94" s="25">
        <v>12.820513</v>
      </c>
      <c r="O94" s="25">
        <v>2.5641029999999998</v>
      </c>
    </row>
    <row r="95" spans="1:15">
      <c r="A95" s="23" t="s">
        <v>198</v>
      </c>
      <c r="B95" s="24">
        <v>10</v>
      </c>
      <c r="C95" s="25">
        <v>20</v>
      </c>
      <c r="D95" s="25">
        <v>0</v>
      </c>
      <c r="E95" s="25">
        <v>10</v>
      </c>
      <c r="F95" s="25">
        <v>10</v>
      </c>
      <c r="G95" s="25">
        <v>0</v>
      </c>
      <c r="H95" s="25">
        <v>0</v>
      </c>
      <c r="I95" s="25">
        <v>10</v>
      </c>
      <c r="J95" s="25">
        <v>40</v>
      </c>
      <c r="K95" s="25">
        <v>0</v>
      </c>
      <c r="L95" s="25">
        <v>0</v>
      </c>
      <c r="M95" s="25">
        <v>10</v>
      </c>
      <c r="N95" s="25">
        <v>40</v>
      </c>
      <c r="O95" s="25">
        <v>0</v>
      </c>
    </row>
    <row r="96" spans="1:15">
      <c r="A96" s="23" t="s">
        <v>199</v>
      </c>
      <c r="B96" s="24">
        <v>20</v>
      </c>
      <c r="C96" s="25">
        <v>25</v>
      </c>
      <c r="D96" s="25">
        <v>10</v>
      </c>
      <c r="E96" s="25">
        <v>5</v>
      </c>
      <c r="F96" s="25">
        <v>15</v>
      </c>
      <c r="G96" s="25">
        <v>0</v>
      </c>
      <c r="H96" s="25">
        <v>35</v>
      </c>
      <c r="I96" s="25">
        <v>10</v>
      </c>
      <c r="J96" s="25">
        <v>25</v>
      </c>
      <c r="K96" s="25">
        <v>0</v>
      </c>
      <c r="L96" s="25">
        <v>10</v>
      </c>
      <c r="M96" s="25">
        <v>15</v>
      </c>
      <c r="N96" s="25">
        <v>20</v>
      </c>
      <c r="O96" s="25">
        <v>5</v>
      </c>
    </row>
    <row r="97" spans="1:15">
      <c r="A97" s="23" t="s">
        <v>200</v>
      </c>
      <c r="B97" s="24">
        <v>308</v>
      </c>
      <c r="C97" s="25">
        <v>19.155843999999998</v>
      </c>
      <c r="D97" s="25">
        <v>7.1428570000000002</v>
      </c>
      <c r="E97" s="25">
        <v>17.857143000000001</v>
      </c>
      <c r="F97" s="25">
        <v>22.077922000000001</v>
      </c>
      <c r="G97" s="25">
        <v>8.4415580000000006</v>
      </c>
      <c r="H97" s="25">
        <v>29.545455</v>
      </c>
      <c r="I97" s="25">
        <v>5.5194809999999999</v>
      </c>
      <c r="J97" s="25">
        <v>19.805195000000001</v>
      </c>
      <c r="K97" s="25">
        <v>1.6233770000000001</v>
      </c>
      <c r="L97" s="25">
        <v>25.974025999999999</v>
      </c>
      <c r="M97" s="25">
        <v>6.8181820000000002</v>
      </c>
      <c r="N97" s="25">
        <v>17.532468000000001</v>
      </c>
      <c r="O97" s="25">
        <v>0.97402599999999995</v>
      </c>
    </row>
    <row r="98" spans="1:15">
      <c r="A98" s="23" t="s">
        <v>201</v>
      </c>
      <c r="B98" s="24">
        <v>281</v>
      </c>
      <c r="C98" s="25">
        <v>14.946619</v>
      </c>
      <c r="D98" s="25">
        <v>4.6263350000000001</v>
      </c>
      <c r="E98" s="25">
        <v>11.3879</v>
      </c>
      <c r="F98" s="25">
        <v>12.811388000000001</v>
      </c>
      <c r="G98" s="25">
        <v>8.5409249999999997</v>
      </c>
      <c r="H98" s="25">
        <v>32.384341999999997</v>
      </c>
      <c r="I98" s="25">
        <v>7.4733099999999997</v>
      </c>
      <c r="J98" s="25">
        <v>46.619216999999999</v>
      </c>
      <c r="K98" s="25">
        <v>2.846975</v>
      </c>
      <c r="L98" s="25">
        <v>19.572953999999999</v>
      </c>
      <c r="M98" s="25">
        <v>6.7615660000000002</v>
      </c>
      <c r="N98" s="25">
        <v>12.099644</v>
      </c>
      <c r="O98" s="25">
        <v>1.4234880000000001</v>
      </c>
    </row>
    <row r="99" spans="1:15">
      <c r="A99" s="23" t="s">
        <v>202</v>
      </c>
      <c r="B99" s="24">
        <v>191</v>
      </c>
      <c r="C99" s="25">
        <v>23.560209</v>
      </c>
      <c r="D99" s="25">
        <v>5.2356020000000001</v>
      </c>
      <c r="E99" s="25">
        <v>12.565445</v>
      </c>
      <c r="F99" s="25">
        <v>19.895288000000001</v>
      </c>
      <c r="G99" s="25">
        <v>10.994764</v>
      </c>
      <c r="H99" s="25">
        <v>25.130890000000001</v>
      </c>
      <c r="I99" s="25">
        <v>10.994764</v>
      </c>
      <c r="J99" s="25">
        <v>27.748691000000001</v>
      </c>
      <c r="K99" s="25">
        <v>2.0942409999999998</v>
      </c>
      <c r="L99" s="25">
        <v>24.083770000000001</v>
      </c>
      <c r="M99" s="25">
        <v>7.3298430000000003</v>
      </c>
      <c r="N99" s="25">
        <v>16.230366</v>
      </c>
      <c r="O99" s="25">
        <v>1.570681</v>
      </c>
    </row>
    <row r="100" spans="1:15">
      <c r="A100" s="23" t="s">
        <v>203</v>
      </c>
      <c r="B100" s="24">
        <v>176</v>
      </c>
      <c r="C100" s="25">
        <v>23.863636</v>
      </c>
      <c r="D100" s="25">
        <v>4.5454549999999996</v>
      </c>
      <c r="E100" s="25">
        <v>11.931818</v>
      </c>
      <c r="F100" s="25">
        <v>24.431818</v>
      </c>
      <c r="G100" s="25">
        <v>9.0909089999999999</v>
      </c>
      <c r="H100" s="25">
        <v>27.840909</v>
      </c>
      <c r="I100" s="25">
        <v>7.9545450000000004</v>
      </c>
      <c r="J100" s="25">
        <v>19.318182</v>
      </c>
      <c r="K100" s="25">
        <v>2.2727270000000002</v>
      </c>
      <c r="L100" s="25">
        <v>22.727273</v>
      </c>
      <c r="M100" s="25">
        <v>7.3863640000000004</v>
      </c>
      <c r="N100" s="25">
        <v>18.181818</v>
      </c>
      <c r="O100" s="25">
        <v>1.1363639999999999</v>
      </c>
    </row>
    <row r="101" spans="1:15">
      <c r="A101" s="23" t="s">
        <v>204</v>
      </c>
      <c r="B101" s="24">
        <v>135</v>
      </c>
      <c r="C101" s="25">
        <v>16.296296000000002</v>
      </c>
      <c r="D101" s="25">
        <v>5.1851849999999997</v>
      </c>
      <c r="E101" s="25">
        <v>11.111110999999999</v>
      </c>
      <c r="F101" s="25">
        <v>19.259259</v>
      </c>
      <c r="G101" s="25">
        <v>11.111110999999999</v>
      </c>
      <c r="H101" s="25">
        <v>42.222222000000002</v>
      </c>
      <c r="I101" s="25">
        <v>11.111110999999999</v>
      </c>
      <c r="J101" s="25">
        <v>45.925925999999997</v>
      </c>
      <c r="K101" s="25">
        <v>1.481481</v>
      </c>
      <c r="L101" s="25">
        <v>22.222221999999999</v>
      </c>
      <c r="M101" s="25">
        <v>4.4444439999999998</v>
      </c>
      <c r="N101" s="25">
        <v>8.1481480000000008</v>
      </c>
      <c r="O101" s="25">
        <v>0</v>
      </c>
    </row>
    <row r="102" spans="1:15">
      <c r="A102" s="23" t="s">
        <v>205</v>
      </c>
      <c r="B102" s="24">
        <v>1</v>
      </c>
      <c r="C102" s="25">
        <v>0</v>
      </c>
      <c r="D102" s="25">
        <v>0</v>
      </c>
      <c r="E102" s="25">
        <v>0</v>
      </c>
      <c r="F102" s="25">
        <v>0</v>
      </c>
      <c r="G102" s="25">
        <v>0</v>
      </c>
      <c r="H102" s="25">
        <v>0</v>
      </c>
      <c r="I102" s="25">
        <v>0</v>
      </c>
      <c r="J102" s="25">
        <v>100</v>
      </c>
      <c r="K102" s="25">
        <v>0</v>
      </c>
      <c r="L102" s="25">
        <v>0</v>
      </c>
      <c r="M102" s="25">
        <v>100</v>
      </c>
      <c r="N102" s="25">
        <v>0</v>
      </c>
      <c r="O102" s="25">
        <v>0</v>
      </c>
    </row>
    <row r="103" spans="1:15">
      <c r="A103" s="23" t="s">
        <v>206</v>
      </c>
      <c r="B103" s="24">
        <v>29</v>
      </c>
      <c r="C103" s="25">
        <v>6.8965519999999998</v>
      </c>
      <c r="D103" s="25">
        <v>0</v>
      </c>
      <c r="E103" s="25">
        <v>3.4482759999999999</v>
      </c>
      <c r="F103" s="25">
        <v>3.4482759999999999</v>
      </c>
      <c r="G103" s="25">
        <v>3.4482759999999999</v>
      </c>
      <c r="H103" s="25">
        <v>17.241378999999998</v>
      </c>
      <c r="I103" s="25">
        <v>3.4482759999999999</v>
      </c>
      <c r="J103" s="25">
        <v>58.620690000000003</v>
      </c>
      <c r="K103" s="25">
        <v>0</v>
      </c>
      <c r="L103" s="25">
        <v>13.793103</v>
      </c>
      <c r="M103" s="25">
        <v>24.137930999999998</v>
      </c>
      <c r="N103" s="25">
        <v>3.4482759999999999</v>
      </c>
      <c r="O103" s="25">
        <v>3.4482759999999999</v>
      </c>
    </row>
    <row r="104" spans="1:15">
      <c r="A104" s="23" t="s">
        <v>152</v>
      </c>
      <c r="B104" s="24">
        <v>22</v>
      </c>
      <c r="C104" s="25">
        <v>9.0909089999999999</v>
      </c>
      <c r="D104" s="25">
        <v>0</v>
      </c>
      <c r="E104" s="25">
        <v>4.5454549999999996</v>
      </c>
      <c r="F104" s="25">
        <v>0</v>
      </c>
      <c r="G104" s="25">
        <v>4.5454549999999996</v>
      </c>
      <c r="H104" s="25">
        <v>27.272727</v>
      </c>
      <c r="I104" s="25">
        <v>0</v>
      </c>
      <c r="J104" s="25">
        <v>22.727273</v>
      </c>
      <c r="K104" s="25">
        <v>0</v>
      </c>
      <c r="L104" s="25">
        <v>9.0909089999999999</v>
      </c>
      <c r="M104" s="25">
        <v>36.363636</v>
      </c>
      <c r="N104" s="25">
        <v>13.636364</v>
      </c>
      <c r="O104" s="25">
        <v>0</v>
      </c>
    </row>
    <row r="105" spans="1:15">
      <c r="A105" s="23" t="s">
        <v>128</v>
      </c>
      <c r="B105" s="24">
        <v>80</v>
      </c>
      <c r="C105" s="25">
        <v>16.25</v>
      </c>
      <c r="D105" s="25">
        <v>8.75</v>
      </c>
      <c r="E105" s="25">
        <v>11.25</v>
      </c>
      <c r="F105" s="25">
        <v>22.5</v>
      </c>
      <c r="G105" s="25">
        <v>12.5</v>
      </c>
      <c r="H105" s="25">
        <v>27.5</v>
      </c>
      <c r="I105" s="25">
        <v>11.25</v>
      </c>
      <c r="J105" s="25">
        <v>21.25</v>
      </c>
      <c r="K105" s="25">
        <v>1.25</v>
      </c>
      <c r="L105" s="25">
        <v>21.25</v>
      </c>
      <c r="M105" s="25">
        <v>16.25</v>
      </c>
      <c r="N105" s="25">
        <v>18.75</v>
      </c>
      <c r="O105" s="25">
        <v>1.25</v>
      </c>
    </row>
    <row r="106" spans="1:15">
      <c r="A106" s="8" t="s">
        <v>207</v>
      </c>
      <c r="B106" s="8"/>
      <c r="C106" s="8"/>
      <c r="D106" s="8"/>
      <c r="E106" s="8"/>
      <c r="F106" s="8"/>
      <c r="G106" s="8"/>
      <c r="H106" s="8"/>
      <c r="I106" s="8"/>
      <c r="J106" s="8"/>
      <c r="K106" s="8"/>
      <c r="L106" s="8"/>
      <c r="M106" s="8"/>
      <c r="N106" s="8"/>
      <c r="O106" s="8"/>
    </row>
    <row r="107" spans="1:15">
      <c r="A107" s="23" t="s">
        <v>208</v>
      </c>
      <c r="B107" s="24">
        <v>510</v>
      </c>
      <c r="C107" s="25">
        <v>21.176470999999999</v>
      </c>
      <c r="D107" s="25">
        <v>5.8823530000000002</v>
      </c>
      <c r="E107" s="25">
        <v>14.901961</v>
      </c>
      <c r="F107" s="25">
        <v>20</v>
      </c>
      <c r="G107" s="25">
        <v>7.8431369999999996</v>
      </c>
      <c r="H107" s="25">
        <v>29.803922</v>
      </c>
      <c r="I107" s="25">
        <v>8.0392159999999997</v>
      </c>
      <c r="J107" s="25">
        <v>35.882353000000002</v>
      </c>
      <c r="K107" s="25">
        <v>1.7647060000000001</v>
      </c>
      <c r="L107" s="25">
        <v>21.372548999999999</v>
      </c>
      <c r="M107" s="25">
        <v>7.6470589999999996</v>
      </c>
      <c r="N107" s="25">
        <v>12.941176</v>
      </c>
      <c r="O107" s="25">
        <v>0.98039200000000004</v>
      </c>
    </row>
    <row r="108" spans="1:15">
      <c r="A108" s="23" t="s">
        <v>209</v>
      </c>
      <c r="B108" s="24">
        <v>433</v>
      </c>
      <c r="C108" s="25">
        <v>21.247112999999999</v>
      </c>
      <c r="D108" s="25">
        <v>6.0046189999999999</v>
      </c>
      <c r="E108" s="25">
        <v>14.087759999999999</v>
      </c>
      <c r="F108" s="25">
        <v>19.399538</v>
      </c>
      <c r="G108" s="25">
        <v>7.3902999999999999</v>
      </c>
      <c r="H108" s="25">
        <v>31.177828999999999</v>
      </c>
      <c r="I108" s="25">
        <v>8.5450350000000004</v>
      </c>
      <c r="J108" s="25">
        <v>35.796767000000003</v>
      </c>
      <c r="K108" s="25">
        <v>1.3856809999999999</v>
      </c>
      <c r="L108" s="25">
        <v>23.094688000000001</v>
      </c>
      <c r="M108" s="25">
        <v>6.6974600000000004</v>
      </c>
      <c r="N108" s="25">
        <v>14.549654</v>
      </c>
      <c r="O108" s="25">
        <v>0.92378800000000005</v>
      </c>
    </row>
    <row r="109" spans="1:15">
      <c r="A109" s="23" t="s">
        <v>210</v>
      </c>
      <c r="B109" s="24">
        <v>400</v>
      </c>
      <c r="C109" s="25">
        <v>18.75</v>
      </c>
      <c r="D109" s="25">
        <v>8.25</v>
      </c>
      <c r="E109" s="25">
        <v>17</v>
      </c>
      <c r="F109" s="25">
        <v>18.25</v>
      </c>
      <c r="G109" s="25">
        <v>9.75</v>
      </c>
      <c r="H109" s="25">
        <v>34.25</v>
      </c>
      <c r="I109" s="25">
        <v>8</v>
      </c>
      <c r="J109" s="25">
        <v>33.75</v>
      </c>
      <c r="K109" s="25">
        <v>1.75</v>
      </c>
      <c r="L109" s="25">
        <v>22.25</v>
      </c>
      <c r="M109" s="25">
        <v>8.5</v>
      </c>
      <c r="N109" s="25">
        <v>14</v>
      </c>
      <c r="O109" s="25">
        <v>1.5</v>
      </c>
    </row>
    <row r="110" spans="1:15">
      <c r="A110" s="23" t="s">
        <v>211</v>
      </c>
      <c r="B110" s="24">
        <v>208</v>
      </c>
      <c r="C110" s="25">
        <v>25</v>
      </c>
      <c r="D110" s="25">
        <v>8.6538459999999997</v>
      </c>
      <c r="E110" s="25">
        <v>18.269231000000001</v>
      </c>
      <c r="F110" s="25">
        <v>20.673076999999999</v>
      </c>
      <c r="G110" s="25">
        <v>12.019231</v>
      </c>
      <c r="H110" s="25">
        <v>39.423076999999999</v>
      </c>
      <c r="I110" s="25">
        <v>13.942308000000001</v>
      </c>
      <c r="J110" s="25">
        <v>38.461537999999997</v>
      </c>
      <c r="K110" s="25">
        <v>2.8846150000000002</v>
      </c>
      <c r="L110" s="25">
        <v>22.115385</v>
      </c>
      <c r="M110" s="25">
        <v>8.1730769999999993</v>
      </c>
      <c r="N110" s="25">
        <v>7.6923079999999997</v>
      </c>
      <c r="O110" s="25">
        <v>1.9230769999999999</v>
      </c>
    </row>
    <row r="111" spans="1:15">
      <c r="A111" s="23" t="s">
        <v>212</v>
      </c>
      <c r="B111" s="24">
        <v>115</v>
      </c>
      <c r="C111" s="25">
        <v>31.304348000000001</v>
      </c>
      <c r="D111" s="25">
        <v>14.782609000000001</v>
      </c>
      <c r="E111" s="25">
        <v>16.521739</v>
      </c>
      <c r="F111" s="25">
        <v>29.565217000000001</v>
      </c>
      <c r="G111" s="25">
        <v>13.913043</v>
      </c>
      <c r="H111" s="25">
        <v>40.869565000000001</v>
      </c>
      <c r="I111" s="25">
        <v>11.304347999999999</v>
      </c>
      <c r="J111" s="25">
        <v>16.521739</v>
      </c>
      <c r="K111" s="25">
        <v>1.7391300000000001</v>
      </c>
      <c r="L111" s="25">
        <v>17.391304000000002</v>
      </c>
      <c r="M111" s="25">
        <v>6.9565219999999997</v>
      </c>
      <c r="N111" s="25">
        <v>12.173913000000001</v>
      </c>
      <c r="O111" s="25">
        <v>1.7391300000000001</v>
      </c>
    </row>
    <row r="112" spans="1:15">
      <c r="A112" s="23" t="s">
        <v>213</v>
      </c>
      <c r="B112" s="24">
        <v>149</v>
      </c>
      <c r="C112" s="25">
        <v>30.201342</v>
      </c>
      <c r="D112" s="25">
        <v>10.738255000000001</v>
      </c>
      <c r="E112" s="25">
        <v>16.107382999999999</v>
      </c>
      <c r="F112" s="25">
        <v>24.161073999999999</v>
      </c>
      <c r="G112" s="25">
        <v>14.093959999999999</v>
      </c>
      <c r="H112" s="25">
        <v>39.597315000000002</v>
      </c>
      <c r="I112" s="25">
        <v>12.080537</v>
      </c>
      <c r="J112" s="25">
        <v>40.268456</v>
      </c>
      <c r="K112" s="25">
        <v>1.342282</v>
      </c>
      <c r="L112" s="25">
        <v>25.503356</v>
      </c>
      <c r="M112" s="25">
        <v>10.738255000000001</v>
      </c>
      <c r="N112" s="25">
        <v>8.0536910000000006</v>
      </c>
      <c r="O112" s="25">
        <v>0.67114099999999999</v>
      </c>
    </row>
    <row r="113" spans="1:15">
      <c r="A113" s="23" t="s">
        <v>214</v>
      </c>
      <c r="B113" s="24">
        <v>172</v>
      </c>
      <c r="C113" s="25">
        <v>20.930233000000001</v>
      </c>
      <c r="D113" s="25">
        <v>6.9767440000000001</v>
      </c>
      <c r="E113" s="25">
        <v>13.953488</v>
      </c>
      <c r="F113" s="25">
        <v>18.604651</v>
      </c>
      <c r="G113" s="25">
        <v>10.465116</v>
      </c>
      <c r="H113" s="25">
        <v>34.302326000000001</v>
      </c>
      <c r="I113" s="25">
        <v>11.046512</v>
      </c>
      <c r="J113" s="25">
        <v>32.558140000000002</v>
      </c>
      <c r="K113" s="25">
        <v>3.488372</v>
      </c>
      <c r="L113" s="25">
        <v>15.697673999999999</v>
      </c>
      <c r="M113" s="25">
        <v>9.3023260000000008</v>
      </c>
      <c r="N113" s="25">
        <v>12.209301999999999</v>
      </c>
      <c r="O113" s="25">
        <v>2.3255810000000001</v>
      </c>
    </row>
    <row r="114" spans="1:15">
      <c r="A114" s="23" t="s">
        <v>215</v>
      </c>
      <c r="B114" s="24">
        <v>62</v>
      </c>
      <c r="C114" s="25">
        <v>30.645161000000002</v>
      </c>
      <c r="D114" s="25">
        <v>11.290323000000001</v>
      </c>
      <c r="E114" s="25">
        <v>17.741935000000002</v>
      </c>
      <c r="F114" s="25">
        <v>24.193548</v>
      </c>
      <c r="G114" s="25">
        <v>14.516128999999999</v>
      </c>
      <c r="H114" s="25">
        <v>43.548386999999998</v>
      </c>
      <c r="I114" s="25">
        <v>22.580645000000001</v>
      </c>
      <c r="J114" s="25">
        <v>46.774194000000001</v>
      </c>
      <c r="K114" s="25">
        <v>3.225806</v>
      </c>
      <c r="L114" s="25">
        <v>17.741935000000002</v>
      </c>
      <c r="M114" s="25">
        <v>11.290323000000001</v>
      </c>
      <c r="N114" s="25">
        <v>6.451613</v>
      </c>
      <c r="O114" s="25">
        <v>3.225806</v>
      </c>
    </row>
    <row r="115" spans="1:15">
      <c r="A115" s="23" t="s">
        <v>216</v>
      </c>
      <c r="B115" s="24">
        <v>85</v>
      </c>
      <c r="C115" s="25">
        <v>27.058824000000001</v>
      </c>
      <c r="D115" s="25">
        <v>15.294117999999999</v>
      </c>
      <c r="E115" s="25">
        <v>20</v>
      </c>
      <c r="F115" s="25">
        <v>28.235294</v>
      </c>
      <c r="G115" s="25">
        <v>11.764706</v>
      </c>
      <c r="H115" s="25">
        <v>47.058824000000001</v>
      </c>
      <c r="I115" s="25">
        <v>17.647058999999999</v>
      </c>
      <c r="J115" s="25">
        <v>43.529412000000001</v>
      </c>
      <c r="K115" s="25">
        <v>1.176471</v>
      </c>
      <c r="L115" s="25">
        <v>22.352941000000001</v>
      </c>
      <c r="M115" s="25">
        <v>11.764706</v>
      </c>
      <c r="N115" s="25">
        <v>10.588234999999999</v>
      </c>
      <c r="O115" s="25">
        <v>1.176471</v>
      </c>
    </row>
    <row r="116" spans="1:15">
      <c r="A116" s="23" t="s">
        <v>217</v>
      </c>
      <c r="B116" s="24">
        <v>51</v>
      </c>
      <c r="C116" s="25">
        <v>43.137255000000003</v>
      </c>
      <c r="D116" s="25">
        <v>17.647058999999999</v>
      </c>
      <c r="E116" s="25">
        <v>27.450980000000001</v>
      </c>
      <c r="F116" s="25">
        <v>41.176470999999999</v>
      </c>
      <c r="G116" s="25">
        <v>21.568626999999999</v>
      </c>
      <c r="H116" s="25">
        <v>39.215685999999998</v>
      </c>
      <c r="I116" s="25">
        <v>23.529412000000001</v>
      </c>
      <c r="J116" s="25">
        <v>41.176470999999999</v>
      </c>
      <c r="K116" s="25">
        <v>1.9607840000000001</v>
      </c>
      <c r="L116" s="25">
        <v>19.607842999999999</v>
      </c>
      <c r="M116" s="25">
        <v>5.8823530000000002</v>
      </c>
      <c r="N116" s="25">
        <v>3.9215689999999999</v>
      </c>
      <c r="O116" s="25">
        <v>1.9607840000000001</v>
      </c>
    </row>
    <row r="117" spans="1:15">
      <c r="A117" s="23" t="s">
        <v>218</v>
      </c>
      <c r="B117" s="24">
        <v>46</v>
      </c>
      <c r="C117" s="25">
        <v>34.782609000000001</v>
      </c>
      <c r="D117" s="25">
        <v>6.5217390000000002</v>
      </c>
      <c r="E117" s="25">
        <v>15.217390999999999</v>
      </c>
      <c r="F117" s="25">
        <v>34.782609000000001</v>
      </c>
      <c r="G117" s="25">
        <v>8.6956520000000008</v>
      </c>
      <c r="H117" s="25">
        <v>50</v>
      </c>
      <c r="I117" s="25">
        <v>15.217390999999999</v>
      </c>
      <c r="J117" s="25">
        <v>34.782609000000001</v>
      </c>
      <c r="K117" s="25">
        <v>4.3478260000000004</v>
      </c>
      <c r="L117" s="25">
        <v>19.565217000000001</v>
      </c>
      <c r="M117" s="25">
        <v>13.043478</v>
      </c>
      <c r="N117" s="25">
        <v>2.1739130000000002</v>
      </c>
      <c r="O117" s="25">
        <v>0</v>
      </c>
    </row>
    <row r="118" spans="1:15">
      <c r="A118" s="23" t="s">
        <v>219</v>
      </c>
      <c r="B118" s="24">
        <v>80</v>
      </c>
      <c r="C118" s="25">
        <v>13.75</v>
      </c>
      <c r="D118" s="25">
        <v>8.75</v>
      </c>
      <c r="E118" s="25">
        <v>15</v>
      </c>
      <c r="F118" s="25">
        <v>22.5</v>
      </c>
      <c r="G118" s="25">
        <v>8.75</v>
      </c>
      <c r="H118" s="25">
        <v>36.25</v>
      </c>
      <c r="I118" s="25">
        <v>10</v>
      </c>
      <c r="J118" s="25">
        <v>32.5</v>
      </c>
      <c r="K118" s="25">
        <v>1.25</v>
      </c>
      <c r="L118" s="25">
        <v>20</v>
      </c>
      <c r="M118" s="25">
        <v>13.75</v>
      </c>
      <c r="N118" s="25">
        <v>16.25</v>
      </c>
      <c r="O118" s="25">
        <v>0</v>
      </c>
    </row>
    <row r="119" spans="1:15">
      <c r="A119" s="23" t="s">
        <v>220</v>
      </c>
      <c r="B119" s="24">
        <v>245</v>
      </c>
      <c r="C119" s="25">
        <v>25.714286000000001</v>
      </c>
      <c r="D119" s="25">
        <v>5.3061220000000002</v>
      </c>
      <c r="E119" s="25">
        <v>14.285714</v>
      </c>
      <c r="F119" s="25">
        <v>22.448979999999999</v>
      </c>
      <c r="G119" s="25">
        <v>9.3877550000000003</v>
      </c>
      <c r="H119" s="25">
        <v>36.734693999999998</v>
      </c>
      <c r="I119" s="25">
        <v>13.061223999999999</v>
      </c>
      <c r="J119" s="25">
        <v>32.653061000000001</v>
      </c>
      <c r="K119" s="25">
        <v>1.2244900000000001</v>
      </c>
      <c r="L119" s="25">
        <v>17.551020000000001</v>
      </c>
      <c r="M119" s="25">
        <v>10.204082</v>
      </c>
      <c r="N119" s="25">
        <v>13.061223999999999</v>
      </c>
      <c r="O119" s="25">
        <v>0.81632700000000002</v>
      </c>
    </row>
    <row r="120" spans="1:15">
      <c r="A120" s="23" t="s">
        <v>221</v>
      </c>
      <c r="B120" s="24">
        <v>241</v>
      </c>
      <c r="C120" s="25">
        <v>20.331949999999999</v>
      </c>
      <c r="D120" s="25">
        <v>5.8091290000000004</v>
      </c>
      <c r="E120" s="25">
        <v>15.767635</v>
      </c>
      <c r="F120" s="25">
        <v>18.257261</v>
      </c>
      <c r="G120" s="25">
        <v>9.1286310000000004</v>
      </c>
      <c r="H120" s="25">
        <v>32.365144999999998</v>
      </c>
      <c r="I120" s="25">
        <v>12.033194999999999</v>
      </c>
      <c r="J120" s="25">
        <v>35.269710000000003</v>
      </c>
      <c r="K120" s="25">
        <v>2.9045640000000001</v>
      </c>
      <c r="L120" s="25">
        <v>18.672198999999999</v>
      </c>
      <c r="M120" s="25">
        <v>11.20332</v>
      </c>
      <c r="N120" s="25">
        <v>12.448133</v>
      </c>
      <c r="O120" s="25">
        <v>1.2448129999999999</v>
      </c>
    </row>
    <row r="121" spans="1:15">
      <c r="A121" s="23" t="s">
        <v>152</v>
      </c>
      <c r="B121" s="24">
        <v>27</v>
      </c>
      <c r="C121" s="25">
        <v>25.925926</v>
      </c>
      <c r="D121" s="25">
        <v>11.111110999999999</v>
      </c>
      <c r="E121" s="25">
        <v>18.518519000000001</v>
      </c>
      <c r="F121" s="25">
        <v>25.925926</v>
      </c>
      <c r="G121" s="25">
        <v>11.111110999999999</v>
      </c>
      <c r="H121" s="25">
        <v>29.629629999999999</v>
      </c>
      <c r="I121" s="25">
        <v>11.111110999999999</v>
      </c>
      <c r="J121" s="25">
        <v>29.629629999999999</v>
      </c>
      <c r="K121" s="25">
        <v>3.7037040000000001</v>
      </c>
      <c r="L121" s="25">
        <v>25.925926</v>
      </c>
      <c r="M121" s="25">
        <v>25.925926</v>
      </c>
      <c r="N121" s="25">
        <v>14.814814999999999</v>
      </c>
      <c r="O121" s="25">
        <v>0</v>
      </c>
    </row>
    <row r="122" spans="1:15">
      <c r="A122" s="23" t="s">
        <v>222</v>
      </c>
      <c r="B122" s="24">
        <v>110</v>
      </c>
      <c r="C122" s="25">
        <v>10.909091</v>
      </c>
      <c r="D122" s="25">
        <v>2.7272729999999998</v>
      </c>
      <c r="E122" s="25">
        <v>4.5454549999999996</v>
      </c>
      <c r="F122" s="25">
        <v>17.272727</v>
      </c>
      <c r="G122" s="25">
        <v>6.3636359999999996</v>
      </c>
      <c r="H122" s="25">
        <v>17.272727</v>
      </c>
      <c r="I122" s="25">
        <v>3.6363639999999999</v>
      </c>
      <c r="J122" s="25">
        <v>29.090909</v>
      </c>
      <c r="K122" s="25">
        <v>0.90909099999999998</v>
      </c>
      <c r="L122" s="25">
        <v>20.909091</v>
      </c>
      <c r="M122" s="25">
        <v>9.0909089999999999</v>
      </c>
      <c r="N122" s="25">
        <v>26.363636</v>
      </c>
      <c r="O122" s="25">
        <v>0.90909099999999998</v>
      </c>
    </row>
    <row r="123" spans="1:15">
      <c r="A123" s="26" t="s">
        <v>128</v>
      </c>
      <c r="B123" s="27">
        <v>18</v>
      </c>
      <c r="C123" s="29">
        <v>33.333333000000003</v>
      </c>
      <c r="D123" s="29">
        <v>11.111110999999999</v>
      </c>
      <c r="E123" s="29">
        <v>22.222221999999999</v>
      </c>
      <c r="F123" s="29">
        <v>27.777778000000001</v>
      </c>
      <c r="G123" s="29">
        <v>22.222221999999999</v>
      </c>
      <c r="H123" s="29">
        <v>27.777778000000001</v>
      </c>
      <c r="I123" s="29">
        <v>16.666667</v>
      </c>
      <c r="J123" s="29">
        <v>22.222221999999999</v>
      </c>
      <c r="K123" s="29">
        <v>0</v>
      </c>
      <c r="L123" s="29">
        <v>16.666667</v>
      </c>
      <c r="M123" s="29">
        <v>16.666667</v>
      </c>
      <c r="N123" s="29">
        <v>11.111110999999999</v>
      </c>
      <c r="O123" s="29">
        <v>0</v>
      </c>
    </row>
  </sheetData>
  <phoneticPr fontId="2"/>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A8D35-0CF9-4FC2-98E8-70E8F9A29EFF}">
  <sheetPr codeName="Sheet83"/>
  <dimension ref="A1:J123"/>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HYPERLINK("#'目次'!B38","[32]")</f>
        <v>[32]</v>
      </c>
      <c r="B2" s="28" t="s">
        <v>565</v>
      </c>
    </row>
    <row r="3" spans="1:10">
      <c r="A3" s="6" t="s">
        <v>114</v>
      </c>
      <c r="B3" s="7" t="s">
        <v>394</v>
      </c>
    </row>
    <row r="4" spans="1:10">
      <c r="A4" s="6" t="s">
        <v>114</v>
      </c>
      <c r="B4" s="7" t="s">
        <v>116</v>
      </c>
    </row>
    <row r="5" spans="1:10">
      <c r="A5" s="6" t="s">
        <v>114</v>
      </c>
      <c r="B5" s="7" t="s">
        <v>395</v>
      </c>
    </row>
    <row r="6" spans="1:10" s="21" customFormat="1" ht="60">
      <c r="A6" s="19" t="s">
        <v>114</v>
      </c>
      <c r="B6" s="20" t="s">
        <v>118</v>
      </c>
      <c r="C6" s="20" t="s">
        <v>188</v>
      </c>
      <c r="D6" s="20" t="s">
        <v>189</v>
      </c>
      <c r="E6" s="20" t="s">
        <v>190</v>
      </c>
      <c r="F6" s="20" t="s">
        <v>191</v>
      </c>
      <c r="G6" s="20" t="s">
        <v>192</v>
      </c>
      <c r="H6" s="20" t="s">
        <v>193</v>
      </c>
      <c r="I6" s="20" t="s">
        <v>152</v>
      </c>
      <c r="J6" s="20" t="s">
        <v>128</v>
      </c>
    </row>
    <row r="7" spans="1:10">
      <c r="A7" s="22" t="s">
        <v>121</v>
      </c>
      <c r="B7" s="9">
        <v>2677</v>
      </c>
      <c r="C7" s="14">
        <v>76.242062000000004</v>
      </c>
      <c r="D7" s="14">
        <v>8.2555099999999992</v>
      </c>
      <c r="E7" s="14">
        <v>2.390736</v>
      </c>
      <c r="F7" s="14">
        <v>5.9021290000000004</v>
      </c>
      <c r="G7" s="14">
        <v>4.4826300000000003</v>
      </c>
      <c r="H7" s="14">
        <v>0.373552</v>
      </c>
      <c r="I7" s="14">
        <v>1.456855</v>
      </c>
      <c r="J7" s="14">
        <v>0.89652600000000005</v>
      </c>
    </row>
    <row r="8" spans="1:10">
      <c r="A8" s="8" t="s">
        <v>122</v>
      </c>
      <c r="B8" s="8"/>
      <c r="C8" s="8"/>
      <c r="D8" s="8"/>
      <c r="E8" s="8"/>
      <c r="F8" s="8"/>
      <c r="G8" s="8"/>
      <c r="H8" s="8"/>
      <c r="I8" s="8"/>
      <c r="J8" s="8"/>
    </row>
    <row r="9" spans="1:10">
      <c r="A9" s="23" t="s">
        <v>123</v>
      </c>
      <c r="B9" s="24">
        <v>380</v>
      </c>
      <c r="C9" s="25">
        <v>74.736841999999996</v>
      </c>
      <c r="D9" s="25">
        <v>12.368421</v>
      </c>
      <c r="E9" s="25">
        <v>1.8421050000000001</v>
      </c>
      <c r="F9" s="25">
        <v>5.2631579999999998</v>
      </c>
      <c r="G9" s="25">
        <v>3.947368</v>
      </c>
      <c r="H9" s="25">
        <v>0</v>
      </c>
      <c r="I9" s="25">
        <v>1.3157890000000001</v>
      </c>
      <c r="J9" s="25">
        <v>0.52631600000000001</v>
      </c>
    </row>
    <row r="10" spans="1:10">
      <c r="A10" s="23" t="s">
        <v>124</v>
      </c>
      <c r="B10" s="24">
        <v>489</v>
      </c>
      <c r="C10" s="25">
        <v>78.732106000000002</v>
      </c>
      <c r="D10" s="25">
        <v>9.6114519999999999</v>
      </c>
      <c r="E10" s="25">
        <v>2.4539879999999998</v>
      </c>
      <c r="F10" s="25">
        <v>3.067485</v>
      </c>
      <c r="G10" s="25">
        <v>4.2944789999999999</v>
      </c>
      <c r="H10" s="25">
        <v>0.20449899999999999</v>
      </c>
      <c r="I10" s="25">
        <v>1.2269939999999999</v>
      </c>
      <c r="J10" s="25">
        <v>0.40899799999999997</v>
      </c>
    </row>
    <row r="11" spans="1:10">
      <c r="A11" s="23" t="s">
        <v>125</v>
      </c>
      <c r="B11" s="24">
        <v>1114</v>
      </c>
      <c r="C11" s="25">
        <v>79.712746999999993</v>
      </c>
      <c r="D11" s="25">
        <v>6.3734289999999998</v>
      </c>
      <c r="E11" s="25">
        <v>2.1543990000000002</v>
      </c>
      <c r="F11" s="25">
        <v>5.1166970000000003</v>
      </c>
      <c r="G11" s="25">
        <v>4.129264</v>
      </c>
      <c r="H11" s="25">
        <v>0.26929999999999998</v>
      </c>
      <c r="I11" s="25">
        <v>1.256732</v>
      </c>
      <c r="J11" s="25">
        <v>0.98743300000000001</v>
      </c>
    </row>
    <row r="12" spans="1:10">
      <c r="A12" s="23" t="s">
        <v>126</v>
      </c>
      <c r="B12" s="24">
        <v>521</v>
      </c>
      <c r="C12" s="25">
        <v>70.057581999999996</v>
      </c>
      <c r="D12" s="25">
        <v>8.06142</v>
      </c>
      <c r="E12" s="25">
        <v>2.6871399999999999</v>
      </c>
      <c r="F12" s="25">
        <v>10.364682999999999</v>
      </c>
      <c r="G12" s="25">
        <v>5.7581569999999997</v>
      </c>
      <c r="H12" s="25">
        <v>0.95969300000000002</v>
      </c>
      <c r="I12" s="25">
        <v>1.1516310000000001</v>
      </c>
      <c r="J12" s="25">
        <v>0.95969300000000002</v>
      </c>
    </row>
    <row r="13" spans="1:10">
      <c r="A13" s="23" t="s">
        <v>127</v>
      </c>
      <c r="B13" s="24">
        <v>129</v>
      </c>
      <c r="C13" s="25">
        <v>71.317829000000003</v>
      </c>
      <c r="D13" s="25">
        <v>5.4263570000000003</v>
      </c>
      <c r="E13" s="25">
        <v>4.6511630000000004</v>
      </c>
      <c r="F13" s="25">
        <v>4.6511630000000004</v>
      </c>
      <c r="G13" s="25">
        <v>5.4263570000000003</v>
      </c>
      <c r="H13" s="25">
        <v>0.77519400000000005</v>
      </c>
      <c r="I13" s="25">
        <v>5.4263570000000003</v>
      </c>
      <c r="J13" s="25">
        <v>2.3255810000000001</v>
      </c>
    </row>
    <row r="14" spans="1:10">
      <c r="A14" s="23" t="s">
        <v>128</v>
      </c>
      <c r="B14" s="24">
        <v>44</v>
      </c>
      <c r="C14" s="25">
        <v>61.363636</v>
      </c>
      <c r="D14" s="25">
        <v>15.909091</v>
      </c>
      <c r="E14" s="25">
        <v>2.2727270000000002</v>
      </c>
      <c r="F14" s="25">
        <v>13.636364</v>
      </c>
      <c r="G14" s="25">
        <v>2.2727270000000002</v>
      </c>
      <c r="H14" s="25">
        <v>0</v>
      </c>
      <c r="I14" s="25">
        <v>2.2727270000000002</v>
      </c>
      <c r="J14" s="25">
        <v>2.2727270000000002</v>
      </c>
    </row>
    <row r="15" spans="1:10">
      <c r="A15" s="8" t="s">
        <v>129</v>
      </c>
      <c r="B15" s="8"/>
      <c r="C15" s="8"/>
      <c r="D15" s="8"/>
      <c r="E15" s="8"/>
      <c r="F15" s="8"/>
      <c r="G15" s="8"/>
      <c r="H15" s="8"/>
      <c r="I15" s="8"/>
      <c r="J15" s="8"/>
    </row>
    <row r="16" spans="1:10">
      <c r="A16" s="23" t="s">
        <v>130</v>
      </c>
      <c r="B16" s="24">
        <v>799</v>
      </c>
      <c r="C16" s="25">
        <v>80.851063999999994</v>
      </c>
      <c r="D16" s="25">
        <v>8.2603249999999999</v>
      </c>
      <c r="E16" s="25">
        <v>1.8773470000000001</v>
      </c>
      <c r="F16" s="25">
        <v>4.3804759999999998</v>
      </c>
      <c r="G16" s="25">
        <v>3.2540680000000002</v>
      </c>
      <c r="H16" s="25">
        <v>0.25031300000000001</v>
      </c>
      <c r="I16" s="25">
        <v>0.87609499999999996</v>
      </c>
      <c r="J16" s="25">
        <v>0.25031300000000001</v>
      </c>
    </row>
    <row r="17" spans="1:10">
      <c r="A17" s="23" t="s">
        <v>131</v>
      </c>
      <c r="B17" s="24">
        <v>1245</v>
      </c>
      <c r="C17" s="25">
        <v>77.188755</v>
      </c>
      <c r="D17" s="25">
        <v>8.75502</v>
      </c>
      <c r="E17" s="25">
        <v>2.008032</v>
      </c>
      <c r="F17" s="25">
        <v>4.8192769999999996</v>
      </c>
      <c r="G17" s="25">
        <v>4.5783129999999996</v>
      </c>
      <c r="H17" s="25">
        <v>0.16064300000000001</v>
      </c>
      <c r="I17" s="25">
        <v>1.2048190000000001</v>
      </c>
      <c r="J17" s="25">
        <v>1.2851410000000001</v>
      </c>
    </row>
    <row r="18" spans="1:10">
      <c r="A18" s="23" t="s">
        <v>132</v>
      </c>
      <c r="B18" s="24">
        <v>504</v>
      </c>
      <c r="C18" s="25">
        <v>69.444444000000004</v>
      </c>
      <c r="D18" s="25">
        <v>7.5396830000000001</v>
      </c>
      <c r="E18" s="25">
        <v>3.1746029999999998</v>
      </c>
      <c r="F18" s="25">
        <v>10.119047999999999</v>
      </c>
      <c r="G18" s="25">
        <v>6.1507940000000003</v>
      </c>
      <c r="H18" s="25">
        <v>0.793651</v>
      </c>
      <c r="I18" s="25">
        <v>2.1825399999999999</v>
      </c>
      <c r="J18" s="25">
        <v>0.59523800000000004</v>
      </c>
    </row>
    <row r="19" spans="1:10">
      <c r="A19" s="23" t="s">
        <v>133</v>
      </c>
      <c r="B19" s="24">
        <v>82</v>
      </c>
      <c r="C19" s="25">
        <v>65.853658999999993</v>
      </c>
      <c r="D19" s="25">
        <v>4.8780489999999999</v>
      </c>
      <c r="E19" s="25">
        <v>7.3170729999999997</v>
      </c>
      <c r="F19" s="25">
        <v>7.3170729999999997</v>
      </c>
      <c r="G19" s="25">
        <v>4.8780489999999999</v>
      </c>
      <c r="H19" s="25">
        <v>2.4390239999999999</v>
      </c>
      <c r="I19" s="25">
        <v>4.8780489999999999</v>
      </c>
      <c r="J19" s="25">
        <v>2.4390239999999999</v>
      </c>
    </row>
    <row r="20" spans="1:10">
      <c r="A20" s="23" t="s">
        <v>128</v>
      </c>
      <c r="B20" s="24">
        <v>47</v>
      </c>
      <c r="C20" s="25">
        <v>63.829787000000003</v>
      </c>
      <c r="D20" s="25">
        <v>8.5106380000000001</v>
      </c>
      <c r="E20" s="25">
        <v>4.2553190000000001</v>
      </c>
      <c r="F20" s="25">
        <v>12.765957</v>
      </c>
      <c r="G20" s="25">
        <v>4.2553190000000001</v>
      </c>
      <c r="H20" s="25">
        <v>0</v>
      </c>
      <c r="I20" s="25">
        <v>4.2553190000000001</v>
      </c>
      <c r="J20" s="25">
        <v>2.1276600000000001</v>
      </c>
    </row>
    <row r="21" spans="1:10">
      <c r="A21" s="8" t="s">
        <v>134</v>
      </c>
      <c r="B21" s="8"/>
      <c r="C21" s="8"/>
      <c r="D21" s="8"/>
      <c r="E21" s="8"/>
      <c r="F21" s="8"/>
      <c r="G21" s="8"/>
      <c r="H21" s="8"/>
      <c r="I21" s="8"/>
      <c r="J21" s="8"/>
    </row>
    <row r="22" spans="1:10">
      <c r="A22" s="23" t="s">
        <v>135</v>
      </c>
      <c r="B22" s="24">
        <v>128</v>
      </c>
      <c r="C22" s="25">
        <v>32.03125</v>
      </c>
      <c r="D22" s="25">
        <v>13.28125</v>
      </c>
      <c r="E22" s="25">
        <v>7.03125</v>
      </c>
      <c r="F22" s="25">
        <v>23.4375</v>
      </c>
      <c r="G22" s="25">
        <v>12.5</v>
      </c>
      <c r="H22" s="25">
        <v>3.125</v>
      </c>
      <c r="I22" s="25">
        <v>7.8125</v>
      </c>
      <c r="J22" s="25">
        <v>0.78125</v>
      </c>
    </row>
    <row r="23" spans="1:10">
      <c r="A23" s="23" t="s">
        <v>136</v>
      </c>
      <c r="B23" s="24">
        <v>138</v>
      </c>
      <c r="C23" s="25">
        <v>37.681159000000001</v>
      </c>
      <c r="D23" s="25">
        <v>14.492754</v>
      </c>
      <c r="E23" s="25">
        <v>6.5217390000000002</v>
      </c>
      <c r="F23" s="25">
        <v>21.739129999999999</v>
      </c>
      <c r="G23" s="25">
        <v>12.318841000000001</v>
      </c>
      <c r="H23" s="25">
        <v>2.8985509999999999</v>
      </c>
      <c r="I23" s="25">
        <v>3.6231879999999999</v>
      </c>
      <c r="J23" s="25">
        <v>0.724638</v>
      </c>
    </row>
    <row r="24" spans="1:10">
      <c r="A24" s="23" t="s">
        <v>137</v>
      </c>
      <c r="B24" s="24">
        <v>119</v>
      </c>
      <c r="C24" s="25">
        <v>48.739496000000003</v>
      </c>
      <c r="D24" s="25">
        <v>13.445378</v>
      </c>
      <c r="E24" s="25">
        <v>9.2436969999999992</v>
      </c>
      <c r="F24" s="25">
        <v>18.487394999999999</v>
      </c>
      <c r="G24" s="25">
        <v>7.5630249999999997</v>
      </c>
      <c r="H24" s="25">
        <v>0</v>
      </c>
      <c r="I24" s="25">
        <v>1.6806719999999999</v>
      </c>
      <c r="J24" s="25">
        <v>0.84033599999999997</v>
      </c>
    </row>
    <row r="25" spans="1:10">
      <c r="A25" s="23" t="s">
        <v>138</v>
      </c>
      <c r="B25" s="24">
        <v>142</v>
      </c>
      <c r="C25" s="25">
        <v>54.225352000000001</v>
      </c>
      <c r="D25" s="25">
        <v>20.422535</v>
      </c>
      <c r="E25" s="25">
        <v>2.8169010000000001</v>
      </c>
      <c r="F25" s="25">
        <v>11.267606000000001</v>
      </c>
      <c r="G25" s="25">
        <v>9.8591549999999994</v>
      </c>
      <c r="H25" s="25">
        <v>0</v>
      </c>
      <c r="I25" s="25">
        <v>0.70422499999999999</v>
      </c>
      <c r="J25" s="25">
        <v>0.70422499999999999</v>
      </c>
    </row>
    <row r="26" spans="1:10">
      <c r="A26" s="23" t="s">
        <v>139</v>
      </c>
      <c r="B26" s="24">
        <v>170</v>
      </c>
      <c r="C26" s="25">
        <v>64.705882000000003</v>
      </c>
      <c r="D26" s="25">
        <v>17.058824000000001</v>
      </c>
      <c r="E26" s="25">
        <v>4.7058819999999999</v>
      </c>
      <c r="F26" s="25">
        <v>4.7058819999999999</v>
      </c>
      <c r="G26" s="25">
        <v>5.2941180000000001</v>
      </c>
      <c r="H26" s="25">
        <v>0</v>
      </c>
      <c r="I26" s="25">
        <v>0.58823499999999995</v>
      </c>
      <c r="J26" s="25">
        <v>2.941176</v>
      </c>
    </row>
    <row r="27" spans="1:10">
      <c r="A27" s="23" t="s">
        <v>140</v>
      </c>
      <c r="B27" s="24">
        <v>192</v>
      </c>
      <c r="C27" s="25">
        <v>75.520832999999996</v>
      </c>
      <c r="D27" s="25">
        <v>15.625</v>
      </c>
      <c r="E27" s="25">
        <v>2.6041669999999999</v>
      </c>
      <c r="F27" s="25">
        <v>2.0833330000000001</v>
      </c>
      <c r="G27" s="25">
        <v>3.6458330000000001</v>
      </c>
      <c r="H27" s="25">
        <v>0</v>
      </c>
      <c r="I27" s="25">
        <v>0</v>
      </c>
      <c r="J27" s="25">
        <v>0.52083299999999999</v>
      </c>
    </row>
    <row r="28" spans="1:10">
      <c r="A28" s="23" t="s">
        <v>141</v>
      </c>
      <c r="B28" s="24">
        <v>1405</v>
      </c>
      <c r="C28" s="25">
        <v>86.192171000000002</v>
      </c>
      <c r="D28" s="25">
        <v>5.1957300000000002</v>
      </c>
      <c r="E28" s="25">
        <v>1.0676159999999999</v>
      </c>
      <c r="F28" s="25">
        <v>2.775801</v>
      </c>
      <c r="G28" s="25">
        <v>3.0604979999999999</v>
      </c>
      <c r="H28" s="25">
        <v>7.1174000000000001E-2</v>
      </c>
      <c r="I28" s="25">
        <v>0.99644100000000002</v>
      </c>
      <c r="J28" s="25">
        <v>0.64056900000000006</v>
      </c>
    </row>
    <row r="29" spans="1:10">
      <c r="A29" s="23" t="s">
        <v>142</v>
      </c>
      <c r="B29" s="24">
        <v>343</v>
      </c>
      <c r="C29" s="25">
        <v>94.169095999999996</v>
      </c>
      <c r="D29" s="25">
        <v>1.1661809999999999</v>
      </c>
      <c r="E29" s="25">
        <v>0.58309</v>
      </c>
      <c r="F29" s="25">
        <v>1.1661809999999999</v>
      </c>
      <c r="G29" s="25">
        <v>0.87463599999999997</v>
      </c>
      <c r="H29" s="25">
        <v>0</v>
      </c>
      <c r="I29" s="25">
        <v>1.1661809999999999</v>
      </c>
      <c r="J29" s="25">
        <v>0.87463599999999997</v>
      </c>
    </row>
    <row r="30" spans="1:10">
      <c r="A30" s="23" t="s">
        <v>128</v>
      </c>
      <c r="B30" s="24">
        <v>40</v>
      </c>
      <c r="C30" s="25">
        <v>60</v>
      </c>
      <c r="D30" s="25">
        <v>7.5</v>
      </c>
      <c r="E30" s="25">
        <v>2.5</v>
      </c>
      <c r="F30" s="25">
        <v>12.5</v>
      </c>
      <c r="G30" s="25">
        <v>5</v>
      </c>
      <c r="H30" s="25">
        <v>2.5</v>
      </c>
      <c r="I30" s="25">
        <v>5</v>
      </c>
      <c r="J30" s="25">
        <v>5</v>
      </c>
    </row>
    <row r="31" spans="1:10">
      <c r="A31" s="8" t="s">
        <v>143</v>
      </c>
      <c r="B31" s="8"/>
      <c r="C31" s="8"/>
      <c r="D31" s="8"/>
      <c r="E31" s="8"/>
      <c r="F31" s="8"/>
      <c r="G31" s="8"/>
      <c r="H31" s="8"/>
      <c r="I31" s="8"/>
      <c r="J31" s="8"/>
    </row>
    <row r="32" spans="1:10">
      <c r="A32" s="23" t="s">
        <v>144</v>
      </c>
      <c r="B32" s="24">
        <v>429</v>
      </c>
      <c r="C32" s="25">
        <v>83.449883</v>
      </c>
      <c r="D32" s="25">
        <v>6.5268069999999998</v>
      </c>
      <c r="E32" s="25">
        <v>0.93240100000000004</v>
      </c>
      <c r="F32" s="25">
        <v>3.4965030000000001</v>
      </c>
      <c r="G32" s="25">
        <v>4.895105</v>
      </c>
      <c r="H32" s="25">
        <v>0.2331</v>
      </c>
      <c r="I32" s="25">
        <v>0.4662</v>
      </c>
      <c r="J32" s="25">
        <v>0</v>
      </c>
    </row>
    <row r="33" spans="1:10">
      <c r="A33" s="23" t="s">
        <v>145</v>
      </c>
      <c r="B33" s="24">
        <v>319</v>
      </c>
      <c r="C33" s="25">
        <v>89.968652000000006</v>
      </c>
      <c r="D33" s="25">
        <v>4.3887150000000004</v>
      </c>
      <c r="E33" s="25">
        <v>0.31347999999999998</v>
      </c>
      <c r="F33" s="25">
        <v>2.5078369999999999</v>
      </c>
      <c r="G33" s="25">
        <v>2.5078369999999999</v>
      </c>
      <c r="H33" s="25">
        <v>0</v>
      </c>
      <c r="I33" s="25">
        <v>0.31347999999999998</v>
      </c>
      <c r="J33" s="25">
        <v>0</v>
      </c>
    </row>
    <row r="34" spans="1:10">
      <c r="A34" s="23" t="s">
        <v>146</v>
      </c>
      <c r="B34" s="24">
        <v>504</v>
      </c>
      <c r="C34" s="25">
        <v>85.912698000000006</v>
      </c>
      <c r="D34" s="25">
        <v>4.7619049999999996</v>
      </c>
      <c r="E34" s="25">
        <v>0.59523800000000004</v>
      </c>
      <c r="F34" s="25">
        <v>2.1825399999999999</v>
      </c>
      <c r="G34" s="25">
        <v>5.3571429999999998</v>
      </c>
      <c r="H34" s="25">
        <v>0.19841300000000001</v>
      </c>
      <c r="I34" s="25">
        <v>0.39682499999999998</v>
      </c>
      <c r="J34" s="25">
        <v>0.59523800000000004</v>
      </c>
    </row>
    <row r="35" spans="1:10">
      <c r="A35" s="23" t="s">
        <v>147</v>
      </c>
      <c r="B35" s="24">
        <v>143</v>
      </c>
      <c r="C35" s="25">
        <v>85.314684999999997</v>
      </c>
      <c r="D35" s="25">
        <v>4.1958039999999999</v>
      </c>
      <c r="E35" s="25">
        <v>1.398601</v>
      </c>
      <c r="F35" s="25">
        <v>3.4965030000000001</v>
      </c>
      <c r="G35" s="25">
        <v>4.1958039999999999</v>
      </c>
      <c r="H35" s="25">
        <v>0.69930099999999995</v>
      </c>
      <c r="I35" s="25">
        <v>0</v>
      </c>
      <c r="J35" s="25">
        <v>0.69930099999999995</v>
      </c>
    </row>
    <row r="36" spans="1:10">
      <c r="A36" s="23" t="s">
        <v>148</v>
      </c>
      <c r="B36" s="24">
        <v>168</v>
      </c>
      <c r="C36" s="25">
        <v>86.309523999999996</v>
      </c>
      <c r="D36" s="25">
        <v>1.785714</v>
      </c>
      <c r="E36" s="25">
        <v>1.785714</v>
      </c>
      <c r="F36" s="25">
        <v>2.3809520000000002</v>
      </c>
      <c r="G36" s="25">
        <v>7.1428570000000002</v>
      </c>
      <c r="H36" s="25">
        <v>0.59523800000000004</v>
      </c>
      <c r="I36" s="25">
        <v>0</v>
      </c>
      <c r="J36" s="25">
        <v>0</v>
      </c>
    </row>
    <row r="37" spans="1:10">
      <c r="A37" s="23" t="s">
        <v>149</v>
      </c>
      <c r="B37" s="24">
        <v>1270</v>
      </c>
      <c r="C37" s="25">
        <v>87.086613999999997</v>
      </c>
      <c r="D37" s="25">
        <v>4.4094490000000004</v>
      </c>
      <c r="E37" s="25">
        <v>1.574803</v>
      </c>
      <c r="F37" s="25">
        <v>2.1259839999999999</v>
      </c>
      <c r="G37" s="25">
        <v>3.4645670000000002</v>
      </c>
      <c r="H37" s="25">
        <v>7.8740000000000004E-2</v>
      </c>
      <c r="I37" s="25">
        <v>0.55118100000000003</v>
      </c>
      <c r="J37" s="25">
        <v>0.70866099999999999</v>
      </c>
    </row>
    <row r="38" spans="1:10">
      <c r="A38" s="23" t="s">
        <v>150</v>
      </c>
      <c r="B38" s="24">
        <v>1642</v>
      </c>
      <c r="C38" s="25">
        <v>82.643118000000001</v>
      </c>
      <c r="D38" s="25">
        <v>7.1863580000000002</v>
      </c>
      <c r="E38" s="25">
        <v>1.705238</v>
      </c>
      <c r="F38" s="25">
        <v>2.679659</v>
      </c>
      <c r="G38" s="25">
        <v>4.2630939999999997</v>
      </c>
      <c r="H38" s="25">
        <v>0.12180299999999999</v>
      </c>
      <c r="I38" s="25">
        <v>0.791717</v>
      </c>
      <c r="J38" s="25">
        <v>0.60901300000000003</v>
      </c>
    </row>
    <row r="39" spans="1:10">
      <c r="A39" s="23" t="s">
        <v>151</v>
      </c>
      <c r="B39" s="24">
        <v>2266</v>
      </c>
      <c r="C39" s="25">
        <v>77.096204999999998</v>
      </c>
      <c r="D39" s="25">
        <v>8.1200349999999997</v>
      </c>
      <c r="E39" s="25">
        <v>2.206531</v>
      </c>
      <c r="F39" s="25">
        <v>5.7369810000000001</v>
      </c>
      <c r="G39" s="25">
        <v>4.7219769999999999</v>
      </c>
      <c r="H39" s="25">
        <v>0.30891400000000002</v>
      </c>
      <c r="I39" s="25">
        <v>1.0591349999999999</v>
      </c>
      <c r="J39" s="25">
        <v>0.75022100000000003</v>
      </c>
    </row>
    <row r="40" spans="1:10">
      <c r="A40" s="23" t="s">
        <v>152</v>
      </c>
      <c r="B40" s="24">
        <v>121</v>
      </c>
      <c r="C40" s="25">
        <v>66.942149000000001</v>
      </c>
      <c r="D40" s="25">
        <v>6.6115700000000004</v>
      </c>
      <c r="E40" s="25">
        <v>2.479339</v>
      </c>
      <c r="F40" s="25">
        <v>7.4380170000000003</v>
      </c>
      <c r="G40" s="25">
        <v>3.3057850000000002</v>
      </c>
      <c r="H40" s="25">
        <v>3.3057850000000002</v>
      </c>
      <c r="I40" s="25">
        <v>9.9173550000000006</v>
      </c>
      <c r="J40" s="25">
        <v>0</v>
      </c>
    </row>
    <row r="41" spans="1:10">
      <c r="A41" s="23" t="s">
        <v>128</v>
      </c>
      <c r="B41" s="24">
        <v>46</v>
      </c>
      <c r="C41" s="25">
        <v>56.521738999999997</v>
      </c>
      <c r="D41" s="25">
        <v>13.043478</v>
      </c>
      <c r="E41" s="25">
        <v>4.3478260000000004</v>
      </c>
      <c r="F41" s="25">
        <v>10.869565</v>
      </c>
      <c r="G41" s="25">
        <v>0</v>
      </c>
      <c r="H41" s="25">
        <v>2.1739130000000002</v>
      </c>
      <c r="I41" s="25">
        <v>4.3478260000000004</v>
      </c>
      <c r="J41" s="25">
        <v>8.6956520000000008</v>
      </c>
    </row>
    <row r="42" spans="1:10">
      <c r="A42" s="8" t="s">
        <v>153</v>
      </c>
      <c r="B42" s="8"/>
      <c r="C42" s="8"/>
      <c r="D42" s="8"/>
      <c r="E42" s="8"/>
      <c r="F42" s="8"/>
      <c r="G42" s="8"/>
      <c r="H42" s="8"/>
      <c r="I42" s="8"/>
      <c r="J42" s="8"/>
    </row>
    <row r="43" spans="1:10">
      <c r="A43" s="23" t="s">
        <v>154</v>
      </c>
      <c r="B43" s="24">
        <v>1344</v>
      </c>
      <c r="C43" s="25">
        <v>84.821428999999995</v>
      </c>
      <c r="D43" s="25">
        <v>5.8035709999999998</v>
      </c>
      <c r="E43" s="25">
        <v>1.7113100000000001</v>
      </c>
      <c r="F43" s="25">
        <v>2.4553569999999998</v>
      </c>
      <c r="G43" s="25">
        <v>4.0922619999999998</v>
      </c>
      <c r="H43" s="25">
        <v>0.223214</v>
      </c>
      <c r="I43" s="25">
        <v>0.52083299999999999</v>
      </c>
      <c r="J43" s="25">
        <v>0.37202400000000002</v>
      </c>
    </row>
    <row r="44" spans="1:10">
      <c r="A44" s="23" t="s">
        <v>155</v>
      </c>
      <c r="B44" s="24">
        <v>1107</v>
      </c>
      <c r="C44" s="25">
        <v>83.017163999999994</v>
      </c>
      <c r="D44" s="25">
        <v>7.2267390000000002</v>
      </c>
      <c r="E44" s="25">
        <v>1.2646790000000001</v>
      </c>
      <c r="F44" s="25">
        <v>3.071364</v>
      </c>
      <c r="G44" s="25">
        <v>3.071364</v>
      </c>
      <c r="H44" s="25">
        <v>0.45167099999999999</v>
      </c>
      <c r="I44" s="25">
        <v>1.3550139999999999</v>
      </c>
      <c r="J44" s="25">
        <v>0.54200499999999996</v>
      </c>
    </row>
    <row r="45" spans="1:10">
      <c r="A45" s="23" t="s">
        <v>156</v>
      </c>
      <c r="B45" s="24">
        <v>1006</v>
      </c>
      <c r="C45" s="25">
        <v>72.664016000000004</v>
      </c>
      <c r="D45" s="25">
        <v>8.0516900000000007</v>
      </c>
      <c r="E45" s="25">
        <v>2.2862819999999999</v>
      </c>
      <c r="F45" s="25">
        <v>7.7534789999999996</v>
      </c>
      <c r="G45" s="25">
        <v>6.063618</v>
      </c>
      <c r="H45" s="25">
        <v>0.59642099999999998</v>
      </c>
      <c r="I45" s="25">
        <v>1.9880720000000001</v>
      </c>
      <c r="J45" s="25">
        <v>0.59642099999999998</v>
      </c>
    </row>
    <row r="46" spans="1:10">
      <c r="A46" s="23" t="s">
        <v>157</v>
      </c>
      <c r="B46" s="24">
        <v>541</v>
      </c>
      <c r="C46" s="25">
        <v>82.070239999999998</v>
      </c>
      <c r="D46" s="25">
        <v>6.0998150000000004</v>
      </c>
      <c r="E46" s="25">
        <v>1.109057</v>
      </c>
      <c r="F46" s="25">
        <v>4.0665430000000002</v>
      </c>
      <c r="G46" s="25">
        <v>3.5120149999999999</v>
      </c>
      <c r="H46" s="25">
        <v>1.109057</v>
      </c>
      <c r="I46" s="25">
        <v>1.2939000000000001</v>
      </c>
      <c r="J46" s="25">
        <v>0.73937200000000003</v>
      </c>
    </row>
    <row r="47" spans="1:10">
      <c r="A47" s="23" t="s">
        <v>158</v>
      </c>
      <c r="B47" s="24">
        <v>1510</v>
      </c>
      <c r="C47" s="25">
        <v>79.735099000000005</v>
      </c>
      <c r="D47" s="25">
        <v>8.2119210000000002</v>
      </c>
      <c r="E47" s="25">
        <v>1.721854</v>
      </c>
      <c r="F47" s="25">
        <v>3.9072849999999999</v>
      </c>
      <c r="G47" s="25">
        <v>3.5761590000000001</v>
      </c>
      <c r="H47" s="25">
        <v>0.52980099999999997</v>
      </c>
      <c r="I47" s="25">
        <v>1.5231790000000001</v>
      </c>
      <c r="J47" s="25">
        <v>0.79470200000000002</v>
      </c>
    </row>
    <row r="48" spans="1:10">
      <c r="A48" s="23" t="s">
        <v>159</v>
      </c>
      <c r="B48" s="24">
        <v>1011</v>
      </c>
      <c r="C48" s="25">
        <v>75.964392000000004</v>
      </c>
      <c r="D48" s="25">
        <v>9.3966370000000001</v>
      </c>
      <c r="E48" s="25">
        <v>2.5717110000000001</v>
      </c>
      <c r="F48" s="25">
        <v>5.9347180000000002</v>
      </c>
      <c r="G48" s="25">
        <v>3.857567</v>
      </c>
      <c r="H48" s="25">
        <v>0.395648</v>
      </c>
      <c r="I48" s="25">
        <v>1.384768</v>
      </c>
      <c r="J48" s="25">
        <v>0.49456</v>
      </c>
    </row>
    <row r="49" spans="1:10">
      <c r="A49" s="23" t="s">
        <v>160</v>
      </c>
      <c r="B49" s="24">
        <v>1234</v>
      </c>
      <c r="C49" s="25">
        <v>80.470016000000001</v>
      </c>
      <c r="D49" s="25">
        <v>9.4813609999999997</v>
      </c>
      <c r="E49" s="25">
        <v>1.377634</v>
      </c>
      <c r="F49" s="25">
        <v>3.7277149999999999</v>
      </c>
      <c r="G49" s="25">
        <v>3.1604540000000001</v>
      </c>
      <c r="H49" s="25">
        <v>8.1036999999999998E-2</v>
      </c>
      <c r="I49" s="25">
        <v>1.134522</v>
      </c>
      <c r="J49" s="25">
        <v>0.56726100000000002</v>
      </c>
    </row>
    <row r="50" spans="1:10">
      <c r="A50" s="23" t="s">
        <v>161</v>
      </c>
      <c r="B50" s="24">
        <v>443</v>
      </c>
      <c r="C50" s="25">
        <v>85.327314000000001</v>
      </c>
      <c r="D50" s="25">
        <v>6.5462749999999996</v>
      </c>
      <c r="E50" s="25">
        <v>1.128668</v>
      </c>
      <c r="F50" s="25">
        <v>3.3860049999999999</v>
      </c>
      <c r="G50" s="25">
        <v>2.031603</v>
      </c>
      <c r="H50" s="25">
        <v>0.22573399999999999</v>
      </c>
      <c r="I50" s="25">
        <v>0.67720100000000005</v>
      </c>
      <c r="J50" s="25">
        <v>0.67720100000000005</v>
      </c>
    </row>
    <row r="51" spans="1:10">
      <c r="A51" s="23" t="s">
        <v>162</v>
      </c>
      <c r="B51" s="24">
        <v>1237</v>
      </c>
      <c r="C51" s="25">
        <v>80.032336000000001</v>
      </c>
      <c r="D51" s="25">
        <v>9.7817299999999996</v>
      </c>
      <c r="E51" s="25">
        <v>1.455133</v>
      </c>
      <c r="F51" s="25">
        <v>3.0719479999999999</v>
      </c>
      <c r="G51" s="25">
        <v>4.122878</v>
      </c>
      <c r="H51" s="25">
        <v>0.40420400000000001</v>
      </c>
      <c r="I51" s="25">
        <v>0.72756699999999996</v>
      </c>
      <c r="J51" s="25">
        <v>0.40420400000000001</v>
      </c>
    </row>
    <row r="52" spans="1:10">
      <c r="A52" s="23" t="s">
        <v>152</v>
      </c>
      <c r="B52" s="24">
        <v>81</v>
      </c>
      <c r="C52" s="25">
        <v>66.666667000000004</v>
      </c>
      <c r="D52" s="25">
        <v>3.7037040000000001</v>
      </c>
      <c r="E52" s="25">
        <v>8.6419750000000004</v>
      </c>
      <c r="F52" s="25">
        <v>8.6419750000000004</v>
      </c>
      <c r="G52" s="25">
        <v>4.9382720000000004</v>
      </c>
      <c r="H52" s="25">
        <v>1.2345680000000001</v>
      </c>
      <c r="I52" s="25">
        <v>6.1728399999999999</v>
      </c>
      <c r="J52" s="25">
        <v>0</v>
      </c>
    </row>
    <row r="53" spans="1:10">
      <c r="A53" s="23" t="s">
        <v>163</v>
      </c>
      <c r="B53" s="24">
        <v>67</v>
      </c>
      <c r="C53" s="25">
        <v>61.194029999999998</v>
      </c>
      <c r="D53" s="25">
        <v>8.9552239999999994</v>
      </c>
      <c r="E53" s="25">
        <v>10.447761</v>
      </c>
      <c r="F53" s="25">
        <v>11.940299</v>
      </c>
      <c r="G53" s="25">
        <v>2.9850750000000001</v>
      </c>
      <c r="H53" s="25">
        <v>0</v>
      </c>
      <c r="I53" s="25">
        <v>2.9850750000000001</v>
      </c>
      <c r="J53" s="25">
        <v>1.492537</v>
      </c>
    </row>
    <row r="54" spans="1:10">
      <c r="A54" s="23" t="s">
        <v>128</v>
      </c>
      <c r="B54" s="24">
        <v>52</v>
      </c>
      <c r="C54" s="25">
        <v>63.461537999999997</v>
      </c>
      <c r="D54" s="25">
        <v>5.7692310000000004</v>
      </c>
      <c r="E54" s="25">
        <v>1.9230769999999999</v>
      </c>
      <c r="F54" s="25">
        <v>11.538462000000001</v>
      </c>
      <c r="G54" s="25">
        <v>5.7692310000000004</v>
      </c>
      <c r="H54" s="25">
        <v>1.9230769999999999</v>
      </c>
      <c r="I54" s="25">
        <v>1.9230769999999999</v>
      </c>
      <c r="J54" s="25">
        <v>7.6923079999999997</v>
      </c>
    </row>
    <row r="55" spans="1:10">
      <c r="A55" s="8" t="s">
        <v>164</v>
      </c>
      <c r="B55" s="8"/>
      <c r="C55" s="8"/>
      <c r="D55" s="8"/>
      <c r="E55" s="8"/>
      <c r="F55" s="8"/>
      <c r="G55" s="8"/>
      <c r="H55" s="8"/>
      <c r="I55" s="8"/>
      <c r="J55" s="8"/>
    </row>
    <row r="56" spans="1:10">
      <c r="A56" s="23" t="s">
        <v>165</v>
      </c>
      <c r="B56" s="24">
        <v>209</v>
      </c>
      <c r="C56" s="25">
        <v>83.732056999999998</v>
      </c>
      <c r="D56" s="25">
        <v>7.6555020000000003</v>
      </c>
      <c r="E56" s="25">
        <v>1.4354070000000001</v>
      </c>
      <c r="F56" s="25">
        <v>1.9138759999999999</v>
      </c>
      <c r="G56" s="25">
        <v>2.8708130000000001</v>
      </c>
      <c r="H56" s="25">
        <v>0.47846899999999998</v>
      </c>
      <c r="I56" s="25">
        <v>0.95693799999999996</v>
      </c>
      <c r="J56" s="25">
        <v>0.95693799999999996</v>
      </c>
    </row>
    <row r="57" spans="1:10">
      <c r="A57" s="23" t="s">
        <v>166</v>
      </c>
      <c r="B57" s="24">
        <v>1043</v>
      </c>
      <c r="C57" s="25">
        <v>80.728667000000002</v>
      </c>
      <c r="D57" s="25">
        <v>8.0536910000000006</v>
      </c>
      <c r="E57" s="25">
        <v>1.8216680000000001</v>
      </c>
      <c r="F57" s="25">
        <v>3.8350909999999998</v>
      </c>
      <c r="G57" s="25">
        <v>3.5474589999999999</v>
      </c>
      <c r="H57" s="25">
        <v>0.19175500000000001</v>
      </c>
      <c r="I57" s="25">
        <v>0.95877299999999999</v>
      </c>
      <c r="J57" s="25">
        <v>0.86289499999999997</v>
      </c>
    </row>
    <row r="58" spans="1:10">
      <c r="A58" s="23" t="s">
        <v>167</v>
      </c>
      <c r="B58" s="24">
        <v>963</v>
      </c>
      <c r="C58" s="25">
        <v>75.389408000000003</v>
      </c>
      <c r="D58" s="25">
        <v>8.8265840000000004</v>
      </c>
      <c r="E58" s="25">
        <v>2.5960540000000001</v>
      </c>
      <c r="F58" s="25">
        <v>5.6074770000000003</v>
      </c>
      <c r="G58" s="25">
        <v>5.2959500000000004</v>
      </c>
      <c r="H58" s="25">
        <v>0.31152600000000003</v>
      </c>
      <c r="I58" s="25">
        <v>1.2461059999999999</v>
      </c>
      <c r="J58" s="25">
        <v>0.72689499999999996</v>
      </c>
    </row>
    <row r="59" spans="1:10">
      <c r="A59" s="23" t="s">
        <v>168</v>
      </c>
      <c r="B59" s="24">
        <v>338</v>
      </c>
      <c r="C59" s="25">
        <v>67.159762999999998</v>
      </c>
      <c r="D59" s="25">
        <v>8.5798819999999996</v>
      </c>
      <c r="E59" s="25">
        <v>2.95858</v>
      </c>
      <c r="F59" s="25">
        <v>11.538462000000001</v>
      </c>
      <c r="G59" s="25">
        <v>5.3254440000000001</v>
      </c>
      <c r="H59" s="25">
        <v>0.88757399999999997</v>
      </c>
      <c r="I59" s="25">
        <v>2.95858</v>
      </c>
      <c r="J59" s="25">
        <v>0.59171600000000002</v>
      </c>
    </row>
    <row r="60" spans="1:10">
      <c r="A60" s="23" t="s">
        <v>169</v>
      </c>
      <c r="B60" s="24">
        <v>94</v>
      </c>
      <c r="C60" s="25">
        <v>54.255319</v>
      </c>
      <c r="D60" s="25">
        <v>7.446809</v>
      </c>
      <c r="E60" s="25">
        <v>6.3829789999999997</v>
      </c>
      <c r="F60" s="25">
        <v>19.148935999999999</v>
      </c>
      <c r="G60" s="25">
        <v>6.3829789999999997</v>
      </c>
      <c r="H60" s="25">
        <v>1.0638300000000001</v>
      </c>
      <c r="I60" s="25">
        <v>4.2553190000000001</v>
      </c>
      <c r="J60" s="25">
        <v>1.0638300000000001</v>
      </c>
    </row>
    <row r="61" spans="1:10">
      <c r="A61" s="23" t="s">
        <v>128</v>
      </c>
      <c r="B61" s="24">
        <v>30</v>
      </c>
      <c r="C61" s="25">
        <v>66.666667000000004</v>
      </c>
      <c r="D61" s="25">
        <v>0</v>
      </c>
      <c r="E61" s="25">
        <v>3.3333330000000001</v>
      </c>
      <c r="F61" s="25">
        <v>10</v>
      </c>
      <c r="G61" s="25">
        <v>6.6666670000000003</v>
      </c>
      <c r="H61" s="25">
        <v>0</v>
      </c>
      <c r="I61" s="25">
        <v>3.3333330000000001</v>
      </c>
      <c r="J61" s="25">
        <v>10</v>
      </c>
    </row>
    <row r="62" spans="1:10">
      <c r="A62" s="8" t="s">
        <v>170</v>
      </c>
      <c r="B62" s="8"/>
      <c r="C62" s="8"/>
      <c r="D62" s="8"/>
      <c r="E62" s="8"/>
      <c r="F62" s="8"/>
      <c r="G62" s="8"/>
      <c r="H62" s="8"/>
      <c r="I62" s="8"/>
      <c r="J62" s="8"/>
    </row>
    <row r="63" spans="1:10">
      <c r="A63" s="23" t="s">
        <v>171</v>
      </c>
      <c r="B63" s="24">
        <v>386</v>
      </c>
      <c r="C63" s="25">
        <v>70.466320999999994</v>
      </c>
      <c r="D63" s="25">
        <v>5.4404149999999998</v>
      </c>
      <c r="E63" s="25">
        <v>3.8860100000000002</v>
      </c>
      <c r="F63" s="25">
        <v>10.103626999999999</v>
      </c>
      <c r="G63" s="25">
        <v>8.0310880000000004</v>
      </c>
      <c r="H63" s="25">
        <v>0.25906699999999999</v>
      </c>
      <c r="I63" s="25">
        <v>1.0362690000000001</v>
      </c>
      <c r="J63" s="25">
        <v>0.77720199999999995</v>
      </c>
    </row>
    <row r="64" spans="1:10">
      <c r="A64" s="23" t="s">
        <v>172</v>
      </c>
      <c r="B64" s="24">
        <v>919</v>
      </c>
      <c r="C64" s="25">
        <v>73.122960000000006</v>
      </c>
      <c r="D64" s="25">
        <v>10.010880999999999</v>
      </c>
      <c r="E64" s="25">
        <v>2.9379759999999999</v>
      </c>
      <c r="F64" s="25">
        <v>6.202394</v>
      </c>
      <c r="G64" s="25">
        <v>5.2230689999999997</v>
      </c>
      <c r="H64" s="25">
        <v>0.32644200000000001</v>
      </c>
      <c r="I64" s="25">
        <v>1.4145810000000001</v>
      </c>
      <c r="J64" s="25">
        <v>0.76169699999999996</v>
      </c>
    </row>
    <row r="65" spans="1:10">
      <c r="A65" s="23" t="s">
        <v>173</v>
      </c>
      <c r="B65" s="24">
        <v>978</v>
      </c>
      <c r="C65" s="25">
        <v>79.959100000000007</v>
      </c>
      <c r="D65" s="25">
        <v>8.2822089999999999</v>
      </c>
      <c r="E65" s="25">
        <v>1.5337419999999999</v>
      </c>
      <c r="F65" s="25">
        <v>4.7034760000000002</v>
      </c>
      <c r="G65" s="25">
        <v>3.067485</v>
      </c>
      <c r="H65" s="25">
        <v>0.51124700000000001</v>
      </c>
      <c r="I65" s="25">
        <v>1.4314929999999999</v>
      </c>
      <c r="J65" s="25">
        <v>0.51124700000000001</v>
      </c>
    </row>
    <row r="66" spans="1:10">
      <c r="A66" s="23" t="s">
        <v>174</v>
      </c>
      <c r="B66" s="24">
        <v>347</v>
      </c>
      <c r="C66" s="25">
        <v>80.979827</v>
      </c>
      <c r="D66" s="25">
        <v>6.9164269999999997</v>
      </c>
      <c r="E66" s="25">
        <v>1.7291069999999999</v>
      </c>
      <c r="F66" s="25">
        <v>3.7463980000000001</v>
      </c>
      <c r="G66" s="25">
        <v>2.8818440000000001</v>
      </c>
      <c r="H66" s="25">
        <v>0.288184</v>
      </c>
      <c r="I66" s="25">
        <v>2.0172910000000002</v>
      </c>
      <c r="J66" s="25">
        <v>1.440922</v>
      </c>
    </row>
    <row r="67" spans="1:10">
      <c r="A67" s="23" t="s">
        <v>128</v>
      </c>
      <c r="B67" s="24">
        <v>47</v>
      </c>
      <c r="C67" s="25">
        <v>72.340425999999994</v>
      </c>
      <c r="D67" s="25">
        <v>6.3829789999999997</v>
      </c>
      <c r="E67" s="25">
        <v>2.1276600000000001</v>
      </c>
      <c r="F67" s="25">
        <v>6.3829789999999997</v>
      </c>
      <c r="G67" s="25">
        <v>2.1276600000000001</v>
      </c>
      <c r="H67" s="25">
        <v>0</v>
      </c>
      <c r="I67" s="25">
        <v>2.1276600000000001</v>
      </c>
      <c r="J67" s="25">
        <v>8.5106380000000001</v>
      </c>
    </row>
    <row r="68" spans="1:10">
      <c r="A68" s="8" t="s">
        <v>175</v>
      </c>
      <c r="B68" s="8"/>
      <c r="C68" s="8"/>
      <c r="D68" s="8"/>
      <c r="E68" s="8"/>
      <c r="F68" s="8"/>
      <c r="G68" s="8"/>
      <c r="H68" s="8"/>
      <c r="I68" s="8"/>
      <c r="J68" s="8"/>
    </row>
    <row r="69" spans="1:10">
      <c r="A69" s="23" t="s">
        <v>176</v>
      </c>
      <c r="B69" s="24">
        <v>425</v>
      </c>
      <c r="C69" s="25">
        <v>82.117647000000005</v>
      </c>
      <c r="D69" s="25">
        <v>10.117647</v>
      </c>
      <c r="E69" s="25">
        <v>1.176471</v>
      </c>
      <c r="F69" s="25">
        <v>2.5882350000000001</v>
      </c>
      <c r="G69" s="25">
        <v>2.3529409999999999</v>
      </c>
      <c r="H69" s="25">
        <v>0.235294</v>
      </c>
      <c r="I69" s="25">
        <v>1.176471</v>
      </c>
      <c r="J69" s="25">
        <v>0.235294</v>
      </c>
    </row>
    <row r="70" spans="1:10">
      <c r="A70" s="23" t="s">
        <v>177</v>
      </c>
      <c r="B70" s="24">
        <v>811</v>
      </c>
      <c r="C70" s="25">
        <v>82.614057000000003</v>
      </c>
      <c r="D70" s="25">
        <v>8.2614059999999991</v>
      </c>
      <c r="E70" s="25">
        <v>1.2330460000000001</v>
      </c>
      <c r="F70" s="25">
        <v>3.2059190000000002</v>
      </c>
      <c r="G70" s="25">
        <v>3.6991369999999999</v>
      </c>
      <c r="H70" s="25">
        <v>0.123305</v>
      </c>
      <c r="I70" s="25">
        <v>0.61652300000000004</v>
      </c>
      <c r="J70" s="25">
        <v>0.24660899999999999</v>
      </c>
    </row>
    <row r="71" spans="1:10">
      <c r="A71" s="23" t="s">
        <v>178</v>
      </c>
      <c r="B71" s="24">
        <v>207</v>
      </c>
      <c r="C71" s="25">
        <v>84.541062999999994</v>
      </c>
      <c r="D71" s="25">
        <v>6.7632849999999998</v>
      </c>
      <c r="E71" s="25">
        <v>0</v>
      </c>
      <c r="F71" s="25">
        <v>1.9323669999999999</v>
      </c>
      <c r="G71" s="25">
        <v>2.8985509999999999</v>
      </c>
      <c r="H71" s="25">
        <v>0.48309200000000002</v>
      </c>
      <c r="I71" s="25">
        <v>1.9323669999999999</v>
      </c>
      <c r="J71" s="25">
        <v>1.4492750000000001</v>
      </c>
    </row>
    <row r="72" spans="1:10">
      <c r="A72" s="23" t="s">
        <v>179</v>
      </c>
      <c r="B72" s="24">
        <v>154</v>
      </c>
      <c r="C72" s="25">
        <v>81.818181999999993</v>
      </c>
      <c r="D72" s="25">
        <v>11.038961</v>
      </c>
      <c r="E72" s="25">
        <v>1.2987010000000001</v>
      </c>
      <c r="F72" s="25">
        <v>2.5974029999999999</v>
      </c>
      <c r="G72" s="25">
        <v>1.9480519999999999</v>
      </c>
      <c r="H72" s="25">
        <v>0.64935100000000001</v>
      </c>
      <c r="I72" s="25">
        <v>0.64935100000000001</v>
      </c>
      <c r="J72" s="25">
        <v>0</v>
      </c>
    </row>
    <row r="73" spans="1:10">
      <c r="A73" s="23" t="s">
        <v>180</v>
      </c>
      <c r="B73" s="24">
        <v>318</v>
      </c>
      <c r="C73" s="25">
        <v>89.308176000000003</v>
      </c>
      <c r="D73" s="25">
        <v>2.5157229999999999</v>
      </c>
      <c r="E73" s="25">
        <v>1.257862</v>
      </c>
      <c r="F73" s="25">
        <v>2.2012580000000002</v>
      </c>
      <c r="G73" s="25">
        <v>4.4025160000000003</v>
      </c>
      <c r="H73" s="25">
        <v>0</v>
      </c>
      <c r="I73" s="25">
        <v>0.31446499999999999</v>
      </c>
      <c r="J73" s="25">
        <v>0</v>
      </c>
    </row>
    <row r="74" spans="1:10">
      <c r="A74" s="23" t="s">
        <v>181</v>
      </c>
      <c r="B74" s="24">
        <v>203</v>
      </c>
      <c r="C74" s="25">
        <v>83.251232000000002</v>
      </c>
      <c r="D74" s="25">
        <v>6.8965519999999998</v>
      </c>
      <c r="E74" s="25">
        <v>0.98522200000000004</v>
      </c>
      <c r="F74" s="25">
        <v>3.940887</v>
      </c>
      <c r="G74" s="25">
        <v>3.940887</v>
      </c>
      <c r="H74" s="25">
        <v>0.98522200000000004</v>
      </c>
      <c r="I74" s="25">
        <v>0</v>
      </c>
      <c r="J74" s="25">
        <v>0</v>
      </c>
    </row>
    <row r="75" spans="1:10">
      <c r="A75" s="23" t="s">
        <v>182</v>
      </c>
      <c r="B75" s="24">
        <v>79</v>
      </c>
      <c r="C75" s="25">
        <v>83.544303999999997</v>
      </c>
      <c r="D75" s="25">
        <v>1.2658229999999999</v>
      </c>
      <c r="E75" s="25">
        <v>1.2658229999999999</v>
      </c>
      <c r="F75" s="25">
        <v>3.7974679999999998</v>
      </c>
      <c r="G75" s="25">
        <v>6.3291139999999997</v>
      </c>
      <c r="H75" s="25">
        <v>1.2658229999999999</v>
      </c>
      <c r="I75" s="25">
        <v>1.2658229999999999</v>
      </c>
      <c r="J75" s="25">
        <v>1.2658229999999999</v>
      </c>
    </row>
    <row r="76" spans="1:10">
      <c r="A76" s="23" t="s">
        <v>183</v>
      </c>
      <c r="B76" s="24">
        <v>68</v>
      </c>
      <c r="C76" s="25">
        <v>88.235293999999996</v>
      </c>
      <c r="D76" s="25">
        <v>7.3529410000000004</v>
      </c>
      <c r="E76" s="25">
        <v>0</v>
      </c>
      <c r="F76" s="25">
        <v>0</v>
      </c>
      <c r="G76" s="25">
        <v>2.941176</v>
      </c>
      <c r="H76" s="25">
        <v>1.470588</v>
      </c>
      <c r="I76" s="25">
        <v>0</v>
      </c>
      <c r="J76" s="25">
        <v>0</v>
      </c>
    </row>
    <row r="77" spans="1:10">
      <c r="A77" s="23" t="s">
        <v>184</v>
      </c>
      <c r="B77" s="24">
        <v>586</v>
      </c>
      <c r="C77" s="25">
        <v>86.860067999999998</v>
      </c>
      <c r="D77" s="25">
        <v>5.1194540000000002</v>
      </c>
      <c r="E77" s="25">
        <v>1.194539</v>
      </c>
      <c r="F77" s="25">
        <v>1.535836</v>
      </c>
      <c r="G77" s="25">
        <v>3.7542659999999999</v>
      </c>
      <c r="H77" s="25">
        <v>0.51194499999999998</v>
      </c>
      <c r="I77" s="25">
        <v>0.34129700000000002</v>
      </c>
      <c r="J77" s="25">
        <v>0.68259400000000003</v>
      </c>
    </row>
    <row r="78" spans="1:10">
      <c r="A78" s="23" t="s">
        <v>185</v>
      </c>
      <c r="B78" s="24">
        <v>276</v>
      </c>
      <c r="C78" s="25">
        <v>92.028986000000003</v>
      </c>
      <c r="D78" s="25">
        <v>2.8985509999999999</v>
      </c>
      <c r="E78" s="25">
        <v>1.086957</v>
      </c>
      <c r="F78" s="25">
        <v>2.1739130000000002</v>
      </c>
      <c r="G78" s="25">
        <v>1.4492750000000001</v>
      </c>
      <c r="H78" s="25">
        <v>0.362319</v>
      </c>
      <c r="I78" s="25">
        <v>0</v>
      </c>
      <c r="J78" s="25">
        <v>0</v>
      </c>
    </row>
    <row r="79" spans="1:10">
      <c r="A79" s="23" t="s">
        <v>152</v>
      </c>
      <c r="B79" s="24">
        <v>197</v>
      </c>
      <c r="C79" s="25">
        <v>72.588831999999996</v>
      </c>
      <c r="D79" s="25">
        <v>7.6142130000000003</v>
      </c>
      <c r="E79" s="25">
        <v>4.5685279999999997</v>
      </c>
      <c r="F79" s="25">
        <v>4.0609140000000004</v>
      </c>
      <c r="G79" s="25">
        <v>8.6294419999999992</v>
      </c>
      <c r="H79" s="25">
        <v>0.50761400000000001</v>
      </c>
      <c r="I79" s="25">
        <v>2.0304570000000002</v>
      </c>
      <c r="J79" s="25">
        <v>0</v>
      </c>
    </row>
    <row r="80" spans="1:10">
      <c r="A80" s="23" t="s">
        <v>186</v>
      </c>
      <c r="B80" s="24">
        <v>944</v>
      </c>
      <c r="C80" s="25">
        <v>68.008475000000004</v>
      </c>
      <c r="D80" s="25">
        <v>9.6398309999999992</v>
      </c>
      <c r="E80" s="25">
        <v>3.4957630000000002</v>
      </c>
      <c r="F80" s="25">
        <v>10.381356</v>
      </c>
      <c r="G80" s="25">
        <v>4.8728809999999996</v>
      </c>
      <c r="H80" s="25">
        <v>0.42372900000000002</v>
      </c>
      <c r="I80" s="25">
        <v>2.542373</v>
      </c>
      <c r="J80" s="25">
        <v>0.63559299999999996</v>
      </c>
    </row>
    <row r="81" spans="1:10">
      <c r="A81" s="23" t="s">
        <v>128</v>
      </c>
      <c r="B81" s="24">
        <v>41</v>
      </c>
      <c r="C81" s="25">
        <v>60.975610000000003</v>
      </c>
      <c r="D81" s="25">
        <v>0</v>
      </c>
      <c r="E81" s="25">
        <v>2.4390239999999999</v>
      </c>
      <c r="F81" s="25">
        <v>9.7560979999999997</v>
      </c>
      <c r="G81" s="25">
        <v>4.8780489999999999</v>
      </c>
      <c r="H81" s="25">
        <v>0</v>
      </c>
      <c r="I81" s="25">
        <v>0</v>
      </c>
      <c r="J81" s="25">
        <v>21.951219999999999</v>
      </c>
    </row>
    <row r="82" spans="1:10">
      <c r="A82" s="8" t="s">
        <v>187</v>
      </c>
      <c r="B82" s="8"/>
      <c r="C82" s="8"/>
      <c r="D82" s="8"/>
      <c r="E82" s="8"/>
      <c r="F82" s="8"/>
      <c r="G82" s="8"/>
      <c r="H82" s="8"/>
      <c r="I82" s="8"/>
      <c r="J82" s="8"/>
    </row>
    <row r="83" spans="1:10">
      <c r="A83" s="23" t="s">
        <v>188</v>
      </c>
      <c r="B83" s="24">
        <v>2041</v>
      </c>
      <c r="C83" s="25">
        <v>100</v>
      </c>
      <c r="D83" s="25">
        <v>0</v>
      </c>
      <c r="E83" s="25">
        <v>0</v>
      </c>
      <c r="F83" s="25">
        <v>0</v>
      </c>
      <c r="G83" s="25">
        <v>0</v>
      </c>
      <c r="H83" s="25">
        <v>0</v>
      </c>
      <c r="I83" s="25">
        <v>0</v>
      </c>
      <c r="J83" s="25">
        <v>0</v>
      </c>
    </row>
    <row r="84" spans="1:10">
      <c r="A84" s="23" t="s">
        <v>189</v>
      </c>
      <c r="B84" s="24">
        <v>221</v>
      </c>
      <c r="C84" s="25">
        <v>0</v>
      </c>
      <c r="D84" s="25">
        <v>100</v>
      </c>
      <c r="E84" s="25">
        <v>0</v>
      </c>
      <c r="F84" s="25">
        <v>0</v>
      </c>
      <c r="G84" s="25">
        <v>0</v>
      </c>
      <c r="H84" s="25">
        <v>0</v>
      </c>
      <c r="I84" s="25">
        <v>0</v>
      </c>
      <c r="J84" s="25">
        <v>0</v>
      </c>
    </row>
    <row r="85" spans="1:10">
      <c r="A85" s="23" t="s">
        <v>190</v>
      </c>
      <c r="B85" s="24">
        <v>64</v>
      </c>
      <c r="C85" s="25">
        <v>0</v>
      </c>
      <c r="D85" s="25">
        <v>0</v>
      </c>
      <c r="E85" s="25">
        <v>100</v>
      </c>
      <c r="F85" s="25">
        <v>0</v>
      </c>
      <c r="G85" s="25">
        <v>0</v>
      </c>
      <c r="H85" s="25">
        <v>0</v>
      </c>
      <c r="I85" s="25">
        <v>0</v>
      </c>
      <c r="J85" s="25">
        <v>0</v>
      </c>
    </row>
    <row r="86" spans="1:10">
      <c r="A86" s="23" t="s">
        <v>191</v>
      </c>
      <c r="B86" s="24">
        <v>158</v>
      </c>
      <c r="C86" s="25">
        <v>0</v>
      </c>
      <c r="D86" s="25">
        <v>0</v>
      </c>
      <c r="E86" s="25">
        <v>0</v>
      </c>
      <c r="F86" s="25">
        <v>100</v>
      </c>
      <c r="G86" s="25">
        <v>0</v>
      </c>
      <c r="H86" s="25">
        <v>0</v>
      </c>
      <c r="I86" s="25">
        <v>0</v>
      </c>
      <c r="J86" s="25">
        <v>0</v>
      </c>
    </row>
    <row r="87" spans="1:10">
      <c r="A87" s="23" t="s">
        <v>192</v>
      </c>
      <c r="B87" s="24">
        <v>120</v>
      </c>
      <c r="C87" s="25">
        <v>0</v>
      </c>
      <c r="D87" s="25">
        <v>0</v>
      </c>
      <c r="E87" s="25">
        <v>0</v>
      </c>
      <c r="F87" s="25">
        <v>0</v>
      </c>
      <c r="G87" s="25">
        <v>100</v>
      </c>
      <c r="H87" s="25">
        <v>0</v>
      </c>
      <c r="I87" s="25">
        <v>0</v>
      </c>
      <c r="J87" s="25">
        <v>0</v>
      </c>
    </row>
    <row r="88" spans="1:10">
      <c r="A88" s="23" t="s">
        <v>193</v>
      </c>
      <c r="B88" s="24">
        <v>10</v>
      </c>
      <c r="C88" s="25">
        <v>0</v>
      </c>
      <c r="D88" s="25">
        <v>0</v>
      </c>
      <c r="E88" s="25">
        <v>0</v>
      </c>
      <c r="F88" s="25">
        <v>0</v>
      </c>
      <c r="G88" s="25">
        <v>0</v>
      </c>
      <c r="H88" s="25">
        <v>100</v>
      </c>
      <c r="I88" s="25">
        <v>0</v>
      </c>
      <c r="J88" s="25">
        <v>0</v>
      </c>
    </row>
    <row r="89" spans="1:10">
      <c r="A89" s="23" t="s">
        <v>152</v>
      </c>
      <c r="B89" s="24">
        <v>39</v>
      </c>
      <c r="C89" s="25">
        <v>0</v>
      </c>
      <c r="D89" s="25">
        <v>0</v>
      </c>
      <c r="E89" s="25">
        <v>0</v>
      </c>
      <c r="F89" s="25">
        <v>0</v>
      </c>
      <c r="G89" s="25">
        <v>0</v>
      </c>
      <c r="H89" s="25">
        <v>0</v>
      </c>
      <c r="I89" s="25">
        <v>100</v>
      </c>
      <c r="J89" s="25">
        <v>0</v>
      </c>
    </row>
    <row r="90" spans="1:10">
      <c r="A90" s="23" t="s">
        <v>128</v>
      </c>
      <c r="B90" s="24">
        <v>24</v>
      </c>
      <c r="C90" s="25">
        <v>0</v>
      </c>
      <c r="D90" s="25">
        <v>0</v>
      </c>
      <c r="E90" s="25">
        <v>0</v>
      </c>
      <c r="F90" s="25">
        <v>0</v>
      </c>
      <c r="G90" s="25">
        <v>0</v>
      </c>
      <c r="H90" s="25">
        <v>0</v>
      </c>
      <c r="I90" s="25">
        <v>0</v>
      </c>
      <c r="J90" s="25">
        <v>100</v>
      </c>
    </row>
    <row r="91" spans="1:10">
      <c r="A91" s="8" t="s">
        <v>194</v>
      </c>
      <c r="B91" s="8"/>
      <c r="C91" s="8"/>
      <c r="D91" s="8"/>
      <c r="E91" s="8"/>
      <c r="F91" s="8"/>
      <c r="G91" s="8"/>
      <c r="H91" s="8"/>
      <c r="I91" s="8"/>
      <c r="J91" s="8"/>
    </row>
    <row r="92" spans="1:10">
      <c r="A92" s="23" t="s">
        <v>195</v>
      </c>
      <c r="B92" s="24">
        <v>1341</v>
      </c>
      <c r="C92" s="25">
        <v>74.571216000000007</v>
      </c>
      <c r="D92" s="25">
        <v>11.185682</v>
      </c>
      <c r="E92" s="25">
        <v>1.789709</v>
      </c>
      <c r="F92" s="25">
        <v>5.9656969999999996</v>
      </c>
      <c r="G92" s="25">
        <v>4.8471289999999998</v>
      </c>
      <c r="H92" s="25">
        <v>7.4570999999999998E-2</v>
      </c>
      <c r="I92" s="25">
        <v>0.96942600000000001</v>
      </c>
      <c r="J92" s="25">
        <v>0.59657000000000004</v>
      </c>
    </row>
    <row r="93" spans="1:10">
      <c r="A93" s="23" t="s">
        <v>196</v>
      </c>
      <c r="B93" s="24">
        <v>523</v>
      </c>
      <c r="C93" s="25">
        <v>74.569789999999998</v>
      </c>
      <c r="D93" s="25">
        <v>8.0305929999999996</v>
      </c>
      <c r="E93" s="25">
        <v>2.6768640000000001</v>
      </c>
      <c r="F93" s="25">
        <v>8.9866159999999997</v>
      </c>
      <c r="G93" s="25">
        <v>3.8240919999999998</v>
      </c>
      <c r="H93" s="25">
        <v>0.19120500000000001</v>
      </c>
      <c r="I93" s="25">
        <v>0.382409</v>
      </c>
      <c r="J93" s="25">
        <v>1.3384320000000001</v>
      </c>
    </row>
    <row r="94" spans="1:10">
      <c r="A94" s="23" t="s">
        <v>197</v>
      </c>
      <c r="B94" s="24">
        <v>116</v>
      </c>
      <c r="C94" s="25">
        <v>71.551723999999993</v>
      </c>
      <c r="D94" s="25">
        <v>14.655172</v>
      </c>
      <c r="E94" s="25">
        <v>3.4482759999999999</v>
      </c>
      <c r="F94" s="25">
        <v>5.1724139999999998</v>
      </c>
      <c r="G94" s="25">
        <v>3.4482759999999999</v>
      </c>
      <c r="H94" s="25">
        <v>0</v>
      </c>
      <c r="I94" s="25">
        <v>1.7241379999999999</v>
      </c>
      <c r="J94" s="25">
        <v>0</v>
      </c>
    </row>
    <row r="95" spans="1:10">
      <c r="A95" s="23" t="s">
        <v>198</v>
      </c>
      <c r="B95" s="24">
        <v>25</v>
      </c>
      <c r="C95" s="25">
        <v>76</v>
      </c>
      <c r="D95" s="25">
        <v>12</v>
      </c>
      <c r="E95" s="25">
        <v>0</v>
      </c>
      <c r="F95" s="25">
        <v>0</v>
      </c>
      <c r="G95" s="25">
        <v>12</v>
      </c>
      <c r="H95" s="25">
        <v>0</v>
      </c>
      <c r="I95" s="25">
        <v>0</v>
      </c>
      <c r="J95" s="25">
        <v>0</v>
      </c>
    </row>
    <row r="96" spans="1:10">
      <c r="A96" s="23" t="s">
        <v>199</v>
      </c>
      <c r="B96" s="24">
        <v>68</v>
      </c>
      <c r="C96" s="25">
        <v>85.294117999999997</v>
      </c>
      <c r="D96" s="25">
        <v>2.941176</v>
      </c>
      <c r="E96" s="25">
        <v>2.941176</v>
      </c>
      <c r="F96" s="25">
        <v>4.4117649999999999</v>
      </c>
      <c r="G96" s="25">
        <v>2.941176</v>
      </c>
      <c r="H96" s="25">
        <v>0</v>
      </c>
      <c r="I96" s="25">
        <v>0</v>
      </c>
      <c r="J96" s="25">
        <v>1.470588</v>
      </c>
    </row>
    <row r="97" spans="1:10">
      <c r="A97" s="23" t="s">
        <v>200</v>
      </c>
      <c r="B97" s="24">
        <v>1248</v>
      </c>
      <c r="C97" s="25">
        <v>85.737178999999998</v>
      </c>
      <c r="D97" s="25">
        <v>5.8493589999999998</v>
      </c>
      <c r="E97" s="25">
        <v>2.2435900000000002</v>
      </c>
      <c r="F97" s="25">
        <v>3.2051280000000002</v>
      </c>
      <c r="G97" s="25">
        <v>1.8429489999999999</v>
      </c>
      <c r="H97" s="25">
        <v>0</v>
      </c>
      <c r="I97" s="25">
        <v>0.72115399999999996</v>
      </c>
      <c r="J97" s="25">
        <v>0.40064100000000002</v>
      </c>
    </row>
    <row r="98" spans="1:10">
      <c r="A98" s="23" t="s">
        <v>201</v>
      </c>
      <c r="B98" s="24">
        <v>725</v>
      </c>
      <c r="C98" s="25">
        <v>85.103448</v>
      </c>
      <c r="D98" s="25">
        <v>4.8275860000000002</v>
      </c>
      <c r="E98" s="25">
        <v>1.9310339999999999</v>
      </c>
      <c r="F98" s="25">
        <v>3.3103449999999999</v>
      </c>
      <c r="G98" s="25">
        <v>2.3448280000000001</v>
      </c>
      <c r="H98" s="25">
        <v>0.41379300000000002</v>
      </c>
      <c r="I98" s="25">
        <v>1.5172410000000001</v>
      </c>
      <c r="J98" s="25">
        <v>0.55172399999999999</v>
      </c>
    </row>
    <row r="99" spans="1:10">
      <c r="A99" s="23" t="s">
        <v>202</v>
      </c>
      <c r="B99" s="24">
        <v>550</v>
      </c>
      <c r="C99" s="25">
        <v>61.636364</v>
      </c>
      <c r="D99" s="25">
        <v>15.636364</v>
      </c>
      <c r="E99" s="25">
        <v>2.3636360000000001</v>
      </c>
      <c r="F99" s="25">
        <v>9.0909089999999999</v>
      </c>
      <c r="G99" s="25">
        <v>9.2727269999999997</v>
      </c>
      <c r="H99" s="25">
        <v>0.18181800000000001</v>
      </c>
      <c r="I99" s="25">
        <v>1.2727269999999999</v>
      </c>
      <c r="J99" s="25">
        <v>0.54545500000000002</v>
      </c>
    </row>
    <row r="100" spans="1:10">
      <c r="A100" s="23" t="s">
        <v>203</v>
      </c>
      <c r="B100" s="24">
        <v>563</v>
      </c>
      <c r="C100" s="25">
        <v>63.587921999999999</v>
      </c>
      <c r="D100" s="25">
        <v>18.827708999999999</v>
      </c>
      <c r="E100" s="25">
        <v>1.953819</v>
      </c>
      <c r="F100" s="25">
        <v>7.8152749999999997</v>
      </c>
      <c r="G100" s="25">
        <v>6.3943159999999999</v>
      </c>
      <c r="H100" s="25">
        <v>0</v>
      </c>
      <c r="I100" s="25">
        <v>0.88809899999999997</v>
      </c>
      <c r="J100" s="25">
        <v>0.53286</v>
      </c>
    </row>
    <row r="101" spans="1:10">
      <c r="A101" s="23" t="s">
        <v>204</v>
      </c>
      <c r="B101" s="24">
        <v>319</v>
      </c>
      <c r="C101" s="25">
        <v>70.846395000000001</v>
      </c>
      <c r="D101" s="25">
        <v>11.598746</v>
      </c>
      <c r="E101" s="25">
        <v>2.8213170000000001</v>
      </c>
      <c r="F101" s="25">
        <v>7.2100309999999999</v>
      </c>
      <c r="G101" s="25">
        <v>5.642633</v>
      </c>
      <c r="H101" s="25">
        <v>0.31347999999999998</v>
      </c>
      <c r="I101" s="25">
        <v>1.5673980000000001</v>
      </c>
      <c r="J101" s="25">
        <v>0</v>
      </c>
    </row>
    <row r="102" spans="1:10">
      <c r="A102" s="23" t="s">
        <v>205</v>
      </c>
      <c r="B102" s="24">
        <v>6</v>
      </c>
      <c r="C102" s="25">
        <v>83.333332999999996</v>
      </c>
      <c r="D102" s="25">
        <v>16.666667</v>
      </c>
      <c r="E102" s="25">
        <v>0</v>
      </c>
      <c r="F102" s="25">
        <v>0</v>
      </c>
      <c r="G102" s="25">
        <v>0</v>
      </c>
      <c r="H102" s="25">
        <v>0</v>
      </c>
      <c r="I102" s="25">
        <v>0</v>
      </c>
      <c r="J102" s="25">
        <v>0</v>
      </c>
    </row>
    <row r="103" spans="1:10">
      <c r="A103" s="23" t="s">
        <v>206</v>
      </c>
      <c r="B103" s="24">
        <v>42</v>
      </c>
      <c r="C103" s="25">
        <v>64.285713999999999</v>
      </c>
      <c r="D103" s="25">
        <v>11.904762</v>
      </c>
      <c r="E103" s="25">
        <v>0</v>
      </c>
      <c r="F103" s="25">
        <v>2.3809520000000002</v>
      </c>
      <c r="G103" s="25">
        <v>0</v>
      </c>
      <c r="H103" s="25">
        <v>9.5238099999999992</v>
      </c>
      <c r="I103" s="25">
        <v>7.1428570000000002</v>
      </c>
      <c r="J103" s="25">
        <v>4.7619049999999996</v>
      </c>
    </row>
    <row r="104" spans="1:10">
      <c r="A104" s="23" t="s">
        <v>152</v>
      </c>
      <c r="B104" s="24">
        <v>39</v>
      </c>
      <c r="C104" s="25">
        <v>69.230768999999995</v>
      </c>
      <c r="D104" s="25">
        <v>7.6923079999999997</v>
      </c>
      <c r="E104" s="25">
        <v>0</v>
      </c>
      <c r="F104" s="25">
        <v>5.1282050000000003</v>
      </c>
      <c r="G104" s="25">
        <v>0</v>
      </c>
      <c r="H104" s="25">
        <v>2.5641029999999998</v>
      </c>
      <c r="I104" s="25">
        <v>15.384615</v>
      </c>
      <c r="J104" s="25">
        <v>0</v>
      </c>
    </row>
    <row r="105" spans="1:10">
      <c r="A105" s="23" t="s">
        <v>128</v>
      </c>
      <c r="B105" s="24">
        <v>193</v>
      </c>
      <c r="C105" s="25">
        <v>69.430052000000003</v>
      </c>
      <c r="D105" s="25">
        <v>8.2901550000000004</v>
      </c>
      <c r="E105" s="25">
        <v>3.6269429999999998</v>
      </c>
      <c r="F105" s="25">
        <v>6.2176169999999997</v>
      </c>
      <c r="G105" s="25">
        <v>6.2176169999999997</v>
      </c>
      <c r="H105" s="25">
        <v>0.51813500000000001</v>
      </c>
      <c r="I105" s="25">
        <v>2.0725389999999999</v>
      </c>
      <c r="J105" s="25">
        <v>3.6269429999999998</v>
      </c>
    </row>
    <row r="106" spans="1:10">
      <c r="A106" s="8" t="s">
        <v>207</v>
      </c>
      <c r="B106" s="8"/>
      <c r="C106" s="8"/>
      <c r="D106" s="8"/>
      <c r="E106" s="8"/>
      <c r="F106" s="8"/>
      <c r="G106" s="8"/>
      <c r="H106" s="8"/>
      <c r="I106" s="8"/>
      <c r="J106" s="8"/>
    </row>
    <row r="107" spans="1:10">
      <c r="A107" s="23" t="s">
        <v>208</v>
      </c>
      <c r="B107" s="24">
        <v>1480</v>
      </c>
      <c r="C107" s="25">
        <v>78.378377999999998</v>
      </c>
      <c r="D107" s="25">
        <v>8.1756759999999993</v>
      </c>
      <c r="E107" s="25">
        <v>2.094595</v>
      </c>
      <c r="F107" s="25">
        <v>4.7972970000000004</v>
      </c>
      <c r="G107" s="25">
        <v>4.1891889999999998</v>
      </c>
      <c r="H107" s="25">
        <v>0.47297299999999998</v>
      </c>
      <c r="I107" s="25">
        <v>1.351351</v>
      </c>
      <c r="J107" s="25">
        <v>0.54054100000000005</v>
      </c>
    </row>
    <row r="108" spans="1:10">
      <c r="A108" s="23" t="s">
        <v>209</v>
      </c>
      <c r="B108" s="24">
        <v>1280</v>
      </c>
      <c r="C108" s="25">
        <v>79.296875</v>
      </c>
      <c r="D108" s="25">
        <v>8.046875</v>
      </c>
      <c r="E108" s="25">
        <v>1.5625</v>
      </c>
      <c r="F108" s="25">
        <v>5.078125</v>
      </c>
      <c r="G108" s="25">
        <v>3.359375</v>
      </c>
      <c r="H108" s="25">
        <v>0.390625</v>
      </c>
      <c r="I108" s="25">
        <v>1.640625</v>
      </c>
      <c r="J108" s="25">
        <v>0.625</v>
      </c>
    </row>
    <row r="109" spans="1:10">
      <c r="A109" s="23" t="s">
        <v>210</v>
      </c>
      <c r="B109" s="24">
        <v>1167</v>
      </c>
      <c r="C109" s="25">
        <v>75.578406000000001</v>
      </c>
      <c r="D109" s="25">
        <v>8.5689799999999998</v>
      </c>
      <c r="E109" s="25">
        <v>2.7420740000000001</v>
      </c>
      <c r="F109" s="25">
        <v>5.9982860000000002</v>
      </c>
      <c r="G109" s="25">
        <v>4.798629</v>
      </c>
      <c r="H109" s="25">
        <v>0.42844900000000002</v>
      </c>
      <c r="I109" s="25">
        <v>1.4567270000000001</v>
      </c>
      <c r="J109" s="25">
        <v>0.42844900000000002</v>
      </c>
    </row>
    <row r="110" spans="1:10">
      <c r="A110" s="23" t="s">
        <v>211</v>
      </c>
      <c r="B110" s="24">
        <v>715</v>
      </c>
      <c r="C110" s="25">
        <v>80.279719999999998</v>
      </c>
      <c r="D110" s="25">
        <v>7.5524480000000001</v>
      </c>
      <c r="E110" s="25">
        <v>2.0979019999999999</v>
      </c>
      <c r="F110" s="25">
        <v>3.2167829999999999</v>
      </c>
      <c r="G110" s="25">
        <v>4.3356640000000004</v>
      </c>
      <c r="H110" s="25">
        <v>0.69930099999999995</v>
      </c>
      <c r="I110" s="25">
        <v>1.118881</v>
      </c>
      <c r="J110" s="25">
        <v>0.69930099999999995</v>
      </c>
    </row>
    <row r="111" spans="1:10">
      <c r="A111" s="23" t="s">
        <v>212</v>
      </c>
      <c r="B111" s="24">
        <v>387</v>
      </c>
      <c r="C111" s="25">
        <v>68.217054000000005</v>
      </c>
      <c r="D111" s="25">
        <v>9.5607240000000004</v>
      </c>
      <c r="E111" s="25">
        <v>3.875969</v>
      </c>
      <c r="F111" s="25">
        <v>10.077519000000001</v>
      </c>
      <c r="G111" s="25">
        <v>5.1679589999999997</v>
      </c>
      <c r="H111" s="25">
        <v>0.25839800000000002</v>
      </c>
      <c r="I111" s="25">
        <v>2.3255810000000001</v>
      </c>
      <c r="J111" s="25">
        <v>0.51679600000000003</v>
      </c>
    </row>
    <row r="112" spans="1:10">
      <c r="A112" s="23" t="s">
        <v>213</v>
      </c>
      <c r="B112" s="24">
        <v>404</v>
      </c>
      <c r="C112" s="25">
        <v>55.19802</v>
      </c>
      <c r="D112" s="25">
        <v>8.4158419999999996</v>
      </c>
      <c r="E112" s="25">
        <v>6.1881190000000004</v>
      </c>
      <c r="F112" s="25">
        <v>17.821781999999999</v>
      </c>
      <c r="G112" s="25">
        <v>8.4158419999999996</v>
      </c>
      <c r="H112" s="25">
        <v>0.74257399999999996</v>
      </c>
      <c r="I112" s="25">
        <v>2.4752480000000001</v>
      </c>
      <c r="J112" s="25">
        <v>0.74257399999999996</v>
      </c>
    </row>
    <row r="113" spans="1:10">
      <c r="A113" s="23" t="s">
        <v>214</v>
      </c>
      <c r="B113" s="24">
        <v>595</v>
      </c>
      <c r="C113" s="25">
        <v>83.025210000000001</v>
      </c>
      <c r="D113" s="25">
        <v>9.2436969999999992</v>
      </c>
      <c r="E113" s="25">
        <v>1.344538</v>
      </c>
      <c r="F113" s="25">
        <v>2.3529409999999999</v>
      </c>
      <c r="G113" s="25">
        <v>2.5210080000000001</v>
      </c>
      <c r="H113" s="25">
        <v>0.33613399999999999</v>
      </c>
      <c r="I113" s="25">
        <v>0.84033599999999997</v>
      </c>
      <c r="J113" s="25">
        <v>0.33613399999999999</v>
      </c>
    </row>
    <row r="114" spans="1:10">
      <c r="A114" s="23" t="s">
        <v>215</v>
      </c>
      <c r="B114" s="24">
        <v>215</v>
      </c>
      <c r="C114" s="25">
        <v>76.279070000000004</v>
      </c>
      <c r="D114" s="25">
        <v>10.232557999999999</v>
      </c>
      <c r="E114" s="25">
        <v>2.7906979999999999</v>
      </c>
      <c r="F114" s="25">
        <v>4.6511630000000004</v>
      </c>
      <c r="G114" s="25">
        <v>2.7906979999999999</v>
      </c>
      <c r="H114" s="25">
        <v>1.395349</v>
      </c>
      <c r="I114" s="25">
        <v>0.93023299999999998</v>
      </c>
      <c r="J114" s="25">
        <v>0.93023299999999998</v>
      </c>
    </row>
    <row r="115" spans="1:10">
      <c r="A115" s="23" t="s">
        <v>216</v>
      </c>
      <c r="B115" s="24">
        <v>248</v>
      </c>
      <c r="C115" s="25">
        <v>70.161289999999994</v>
      </c>
      <c r="D115" s="25">
        <v>10.483871000000001</v>
      </c>
      <c r="E115" s="25">
        <v>2.822581</v>
      </c>
      <c r="F115" s="25">
        <v>8.8709679999999995</v>
      </c>
      <c r="G115" s="25">
        <v>4.0322579999999997</v>
      </c>
      <c r="H115" s="25">
        <v>0.40322599999999997</v>
      </c>
      <c r="I115" s="25">
        <v>2.0161289999999998</v>
      </c>
      <c r="J115" s="25">
        <v>1.2096769999999999</v>
      </c>
    </row>
    <row r="116" spans="1:10">
      <c r="A116" s="23" t="s">
        <v>217</v>
      </c>
      <c r="B116" s="24">
        <v>255</v>
      </c>
      <c r="C116" s="25">
        <v>77.254902000000001</v>
      </c>
      <c r="D116" s="25">
        <v>7.4509800000000004</v>
      </c>
      <c r="E116" s="25">
        <v>2.3529409999999999</v>
      </c>
      <c r="F116" s="25">
        <v>5.4901960000000001</v>
      </c>
      <c r="G116" s="25">
        <v>5.8823530000000002</v>
      </c>
      <c r="H116" s="25">
        <v>0.39215699999999998</v>
      </c>
      <c r="I116" s="25">
        <v>0.39215699999999998</v>
      </c>
      <c r="J116" s="25">
        <v>0.78431399999999996</v>
      </c>
    </row>
    <row r="117" spans="1:10">
      <c r="A117" s="23" t="s">
        <v>218</v>
      </c>
      <c r="B117" s="24">
        <v>291</v>
      </c>
      <c r="C117" s="25">
        <v>77.319587999999996</v>
      </c>
      <c r="D117" s="25">
        <v>12.027490999999999</v>
      </c>
      <c r="E117" s="25">
        <v>1.718213</v>
      </c>
      <c r="F117" s="25">
        <v>4.1237110000000001</v>
      </c>
      <c r="G117" s="25">
        <v>3.092784</v>
      </c>
      <c r="H117" s="25">
        <v>0.34364299999999998</v>
      </c>
      <c r="I117" s="25">
        <v>0.68728500000000003</v>
      </c>
      <c r="J117" s="25">
        <v>0.68728500000000003</v>
      </c>
    </row>
    <row r="118" spans="1:10">
      <c r="A118" s="23" t="s">
        <v>219</v>
      </c>
      <c r="B118" s="24">
        <v>338</v>
      </c>
      <c r="C118" s="25">
        <v>84.023668999999998</v>
      </c>
      <c r="D118" s="25">
        <v>8.2840240000000005</v>
      </c>
      <c r="E118" s="25">
        <v>0.88757399999999997</v>
      </c>
      <c r="F118" s="25">
        <v>3.8461539999999999</v>
      </c>
      <c r="G118" s="25">
        <v>1.183432</v>
      </c>
      <c r="H118" s="25">
        <v>0.29585800000000001</v>
      </c>
      <c r="I118" s="25">
        <v>1.47929</v>
      </c>
      <c r="J118" s="25">
        <v>0</v>
      </c>
    </row>
    <row r="119" spans="1:10">
      <c r="A119" s="23" t="s">
        <v>220</v>
      </c>
      <c r="B119" s="24">
        <v>812</v>
      </c>
      <c r="C119" s="25">
        <v>81.034482999999994</v>
      </c>
      <c r="D119" s="25">
        <v>9.2364529999999991</v>
      </c>
      <c r="E119" s="25">
        <v>1.847291</v>
      </c>
      <c r="F119" s="25">
        <v>3.940887</v>
      </c>
      <c r="G119" s="25">
        <v>2.7093600000000002</v>
      </c>
      <c r="H119" s="25">
        <v>0.123153</v>
      </c>
      <c r="I119" s="25">
        <v>0.73891600000000002</v>
      </c>
      <c r="J119" s="25">
        <v>0.36945800000000001</v>
      </c>
    </row>
    <row r="120" spans="1:10">
      <c r="A120" s="23" t="s">
        <v>221</v>
      </c>
      <c r="B120" s="24">
        <v>816</v>
      </c>
      <c r="C120" s="25">
        <v>81.25</v>
      </c>
      <c r="D120" s="25">
        <v>9.6813730000000007</v>
      </c>
      <c r="E120" s="25">
        <v>1.593137</v>
      </c>
      <c r="F120" s="25">
        <v>3.1862750000000002</v>
      </c>
      <c r="G120" s="25">
        <v>2.8186270000000002</v>
      </c>
      <c r="H120" s="25">
        <v>0.12254900000000001</v>
      </c>
      <c r="I120" s="25">
        <v>0.98039200000000004</v>
      </c>
      <c r="J120" s="25">
        <v>0.367647</v>
      </c>
    </row>
    <row r="121" spans="1:10">
      <c r="A121" s="23" t="s">
        <v>152</v>
      </c>
      <c r="B121" s="24">
        <v>69</v>
      </c>
      <c r="C121" s="25">
        <v>78.260869999999997</v>
      </c>
      <c r="D121" s="25">
        <v>4.3478260000000004</v>
      </c>
      <c r="E121" s="25">
        <v>4.3478260000000004</v>
      </c>
      <c r="F121" s="25">
        <v>1.4492750000000001</v>
      </c>
      <c r="G121" s="25">
        <v>7.2463769999999998</v>
      </c>
      <c r="H121" s="25">
        <v>1.4492750000000001</v>
      </c>
      <c r="I121" s="25">
        <v>2.8985509999999999</v>
      </c>
      <c r="J121" s="25">
        <v>0</v>
      </c>
    </row>
    <row r="122" spans="1:10">
      <c r="A122" s="23" t="s">
        <v>222</v>
      </c>
      <c r="B122" s="24">
        <v>246</v>
      </c>
      <c r="C122" s="25">
        <v>67.886178999999998</v>
      </c>
      <c r="D122" s="25">
        <v>6.0975609999999998</v>
      </c>
      <c r="E122" s="25">
        <v>4.0650409999999999</v>
      </c>
      <c r="F122" s="25">
        <v>9.3495930000000005</v>
      </c>
      <c r="G122" s="25">
        <v>6.0975609999999998</v>
      </c>
      <c r="H122" s="25">
        <v>1.2195119999999999</v>
      </c>
      <c r="I122" s="25">
        <v>2.4390239999999999</v>
      </c>
      <c r="J122" s="25">
        <v>2.8455279999999998</v>
      </c>
    </row>
    <row r="123" spans="1:10">
      <c r="A123" s="26" t="s">
        <v>128</v>
      </c>
      <c r="B123" s="27">
        <v>47</v>
      </c>
      <c r="C123" s="29">
        <v>74.468085000000002</v>
      </c>
      <c r="D123" s="29">
        <v>2.1276600000000001</v>
      </c>
      <c r="E123" s="29">
        <v>6.3829789999999997</v>
      </c>
      <c r="F123" s="29">
        <v>4.2553190000000001</v>
      </c>
      <c r="G123" s="29">
        <v>8.5106380000000001</v>
      </c>
      <c r="H123" s="29">
        <v>0</v>
      </c>
      <c r="I123" s="29">
        <v>0</v>
      </c>
      <c r="J123" s="29">
        <v>4.2553190000000001</v>
      </c>
    </row>
  </sheetData>
  <phoneticPr fontId="2"/>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E5E90-6145-4A76-B76A-CC3F2A57959C}">
  <sheetPr codeName="Sheet84"/>
  <dimension ref="A1:E122"/>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HYPERLINK("#'目次'!B39","[33]")</f>
        <v>[33]</v>
      </c>
      <c r="B2" s="28" t="s">
        <v>565</v>
      </c>
    </row>
    <row r="3" spans="1:5">
      <c r="A3" s="6" t="s">
        <v>114</v>
      </c>
      <c r="B3" s="7" t="s">
        <v>396</v>
      </c>
    </row>
    <row r="4" spans="1:5">
      <c r="A4" s="6" t="s">
        <v>114</v>
      </c>
      <c r="B4" s="7" t="s">
        <v>397</v>
      </c>
    </row>
    <row r="5" spans="1:5" s="21" customFormat="1" ht="24">
      <c r="A5" s="19" t="s">
        <v>114</v>
      </c>
      <c r="B5" s="20" t="s">
        <v>118</v>
      </c>
      <c r="C5" s="20" t="s">
        <v>334</v>
      </c>
      <c r="D5" s="20" t="s">
        <v>335</v>
      </c>
      <c r="E5" s="20" t="s">
        <v>128</v>
      </c>
    </row>
    <row r="6" spans="1:5">
      <c r="A6" s="22" t="s">
        <v>121</v>
      </c>
      <c r="B6" s="9">
        <v>2677</v>
      </c>
      <c r="C6" s="14">
        <v>1.456855</v>
      </c>
      <c r="D6" s="14">
        <v>81.285021</v>
      </c>
      <c r="E6" s="14">
        <v>17.258125</v>
      </c>
    </row>
    <row r="7" spans="1:5">
      <c r="A7" s="8" t="s">
        <v>122</v>
      </c>
      <c r="B7" s="8"/>
      <c r="C7" s="8"/>
      <c r="D7" s="8"/>
      <c r="E7" s="8"/>
    </row>
    <row r="8" spans="1:5">
      <c r="A8" s="23" t="s">
        <v>123</v>
      </c>
      <c r="B8" s="24">
        <v>380</v>
      </c>
      <c r="C8" s="25">
        <v>1.052632</v>
      </c>
      <c r="D8" s="25">
        <v>84.210526000000002</v>
      </c>
      <c r="E8" s="25">
        <v>14.736841999999999</v>
      </c>
    </row>
    <row r="9" spans="1:5">
      <c r="A9" s="23" t="s">
        <v>124</v>
      </c>
      <c r="B9" s="24">
        <v>489</v>
      </c>
      <c r="C9" s="25">
        <v>0</v>
      </c>
      <c r="D9" s="25">
        <v>85.685072000000005</v>
      </c>
      <c r="E9" s="25">
        <v>14.314928</v>
      </c>
    </row>
    <row r="10" spans="1:5">
      <c r="A10" s="23" t="s">
        <v>125</v>
      </c>
      <c r="B10" s="24">
        <v>1114</v>
      </c>
      <c r="C10" s="25">
        <v>0.89766599999999996</v>
      </c>
      <c r="D10" s="25">
        <v>81.597846000000004</v>
      </c>
      <c r="E10" s="25">
        <v>17.504487999999998</v>
      </c>
    </row>
    <row r="11" spans="1:5">
      <c r="A11" s="23" t="s">
        <v>126</v>
      </c>
      <c r="B11" s="24">
        <v>521</v>
      </c>
      <c r="C11" s="25">
        <v>3.262956</v>
      </c>
      <c r="D11" s="25">
        <v>76.007677999999999</v>
      </c>
      <c r="E11" s="25">
        <v>20.729367</v>
      </c>
    </row>
    <row r="12" spans="1:5">
      <c r="A12" s="23" t="s">
        <v>127</v>
      </c>
      <c r="B12" s="24">
        <v>129</v>
      </c>
      <c r="C12" s="25">
        <v>5.4263570000000003</v>
      </c>
      <c r="D12" s="25">
        <v>80.620154999999997</v>
      </c>
      <c r="E12" s="25">
        <v>13.953488</v>
      </c>
    </row>
    <row r="13" spans="1:5">
      <c r="A13" s="23" t="s">
        <v>128</v>
      </c>
      <c r="B13" s="24">
        <v>44</v>
      </c>
      <c r="C13" s="25">
        <v>2.2727270000000002</v>
      </c>
      <c r="D13" s="25">
        <v>63.636364</v>
      </c>
      <c r="E13" s="25">
        <v>34.090909000000003</v>
      </c>
    </row>
    <row r="14" spans="1:5">
      <c r="A14" s="8" t="s">
        <v>129</v>
      </c>
      <c r="B14" s="8"/>
      <c r="C14" s="8"/>
      <c r="D14" s="8"/>
      <c r="E14" s="8"/>
    </row>
    <row r="15" spans="1:5">
      <c r="A15" s="23" t="s">
        <v>130</v>
      </c>
      <c r="B15" s="24">
        <v>799</v>
      </c>
      <c r="C15" s="25">
        <v>0.50062600000000002</v>
      </c>
      <c r="D15" s="25">
        <v>83.604506000000001</v>
      </c>
      <c r="E15" s="25">
        <v>15.894869</v>
      </c>
    </row>
    <row r="16" spans="1:5">
      <c r="A16" s="23" t="s">
        <v>131</v>
      </c>
      <c r="B16" s="24">
        <v>1245</v>
      </c>
      <c r="C16" s="25">
        <v>1.124498</v>
      </c>
      <c r="D16" s="25">
        <v>80.240964000000005</v>
      </c>
      <c r="E16" s="25">
        <v>18.634537999999999</v>
      </c>
    </row>
    <row r="17" spans="1:5">
      <c r="A17" s="23" t="s">
        <v>132</v>
      </c>
      <c r="B17" s="24">
        <v>504</v>
      </c>
      <c r="C17" s="25">
        <v>3.3730159999999998</v>
      </c>
      <c r="D17" s="25">
        <v>81.746032</v>
      </c>
      <c r="E17" s="25">
        <v>14.880952000000001</v>
      </c>
    </row>
    <row r="18" spans="1:5">
      <c r="A18" s="23" t="s">
        <v>133</v>
      </c>
      <c r="B18" s="24">
        <v>82</v>
      </c>
      <c r="C18" s="25">
        <v>4.8780489999999999</v>
      </c>
      <c r="D18" s="25">
        <v>75.609756000000004</v>
      </c>
      <c r="E18" s="25">
        <v>19.512194999999998</v>
      </c>
    </row>
    <row r="19" spans="1:5">
      <c r="A19" s="23" t="s">
        <v>128</v>
      </c>
      <c r="B19" s="24">
        <v>47</v>
      </c>
      <c r="C19" s="25">
        <v>0</v>
      </c>
      <c r="D19" s="25">
        <v>74.468085000000002</v>
      </c>
      <c r="E19" s="25">
        <v>25.531915000000001</v>
      </c>
    </row>
    <row r="20" spans="1:5">
      <c r="A20" s="8" t="s">
        <v>134</v>
      </c>
      <c r="B20" s="8"/>
      <c r="C20" s="8"/>
      <c r="D20" s="8"/>
      <c r="E20" s="8"/>
    </row>
    <row r="21" spans="1:5">
      <c r="A21" s="23" t="s">
        <v>135</v>
      </c>
      <c r="B21" s="24">
        <v>128</v>
      </c>
      <c r="C21" s="25">
        <v>8.59375</v>
      </c>
      <c r="D21" s="25">
        <v>84.375</v>
      </c>
      <c r="E21" s="25">
        <v>7.03125</v>
      </c>
    </row>
    <row r="22" spans="1:5">
      <c r="A22" s="23" t="s">
        <v>136</v>
      </c>
      <c r="B22" s="24">
        <v>138</v>
      </c>
      <c r="C22" s="25">
        <v>4.3478260000000004</v>
      </c>
      <c r="D22" s="25">
        <v>89.855072000000007</v>
      </c>
      <c r="E22" s="25">
        <v>5.7971009999999996</v>
      </c>
    </row>
    <row r="23" spans="1:5">
      <c r="A23" s="23" t="s">
        <v>137</v>
      </c>
      <c r="B23" s="24">
        <v>119</v>
      </c>
      <c r="C23" s="25">
        <v>3.361345</v>
      </c>
      <c r="D23" s="25">
        <v>85.714286000000001</v>
      </c>
      <c r="E23" s="25">
        <v>10.92437</v>
      </c>
    </row>
    <row r="24" spans="1:5">
      <c r="A24" s="23" t="s">
        <v>138</v>
      </c>
      <c r="B24" s="24">
        <v>142</v>
      </c>
      <c r="C24" s="25">
        <v>2.112676</v>
      </c>
      <c r="D24" s="25">
        <v>86.619718000000006</v>
      </c>
      <c r="E24" s="25">
        <v>11.267606000000001</v>
      </c>
    </row>
    <row r="25" spans="1:5">
      <c r="A25" s="23" t="s">
        <v>139</v>
      </c>
      <c r="B25" s="24">
        <v>170</v>
      </c>
      <c r="C25" s="25">
        <v>1.7647060000000001</v>
      </c>
      <c r="D25" s="25">
        <v>80.588234999999997</v>
      </c>
      <c r="E25" s="25">
        <v>17.647058999999999</v>
      </c>
    </row>
    <row r="26" spans="1:5">
      <c r="A26" s="23" t="s">
        <v>140</v>
      </c>
      <c r="B26" s="24">
        <v>192</v>
      </c>
      <c r="C26" s="25">
        <v>1.0416669999999999</v>
      </c>
      <c r="D26" s="25">
        <v>78.645832999999996</v>
      </c>
      <c r="E26" s="25">
        <v>20.3125</v>
      </c>
    </row>
    <row r="27" spans="1:5">
      <c r="A27" s="23" t="s">
        <v>141</v>
      </c>
      <c r="B27" s="24">
        <v>1405</v>
      </c>
      <c r="C27" s="25">
        <v>0.56939499999999998</v>
      </c>
      <c r="D27" s="25">
        <v>80.284698000000006</v>
      </c>
      <c r="E27" s="25">
        <v>19.145907000000001</v>
      </c>
    </row>
    <row r="28" spans="1:5">
      <c r="A28" s="23" t="s">
        <v>142</v>
      </c>
      <c r="B28" s="24">
        <v>343</v>
      </c>
      <c r="C28" s="25">
        <v>0.58309</v>
      </c>
      <c r="D28" s="25">
        <v>79.591836999999998</v>
      </c>
      <c r="E28" s="25">
        <v>19.825073</v>
      </c>
    </row>
    <row r="29" spans="1:5">
      <c r="A29" s="23" t="s">
        <v>128</v>
      </c>
      <c r="B29" s="24">
        <v>40</v>
      </c>
      <c r="C29" s="25">
        <v>0</v>
      </c>
      <c r="D29" s="25">
        <v>75</v>
      </c>
      <c r="E29" s="25">
        <v>25</v>
      </c>
    </row>
    <row r="30" spans="1:5">
      <c r="A30" s="8" t="s">
        <v>143</v>
      </c>
      <c r="B30" s="8"/>
      <c r="C30" s="8"/>
      <c r="D30" s="8"/>
      <c r="E30" s="8"/>
    </row>
    <row r="31" spans="1:5">
      <c r="A31" s="23" t="s">
        <v>144</v>
      </c>
      <c r="B31" s="24">
        <v>429</v>
      </c>
      <c r="C31" s="25">
        <v>1.1655009999999999</v>
      </c>
      <c r="D31" s="25">
        <v>74.592074999999994</v>
      </c>
      <c r="E31" s="25">
        <v>24.242424</v>
      </c>
    </row>
    <row r="32" spans="1:5">
      <c r="A32" s="23" t="s">
        <v>145</v>
      </c>
      <c r="B32" s="24">
        <v>319</v>
      </c>
      <c r="C32" s="25">
        <v>0.31347999999999998</v>
      </c>
      <c r="D32" s="25">
        <v>78.683385999999999</v>
      </c>
      <c r="E32" s="25">
        <v>21.003135</v>
      </c>
    </row>
    <row r="33" spans="1:5">
      <c r="A33" s="23" t="s">
        <v>146</v>
      </c>
      <c r="B33" s="24">
        <v>504</v>
      </c>
      <c r="C33" s="25">
        <v>1.1904760000000001</v>
      </c>
      <c r="D33" s="25">
        <v>77.579364999999996</v>
      </c>
      <c r="E33" s="25">
        <v>21.230159</v>
      </c>
    </row>
    <row r="34" spans="1:5">
      <c r="A34" s="23" t="s">
        <v>147</v>
      </c>
      <c r="B34" s="24">
        <v>143</v>
      </c>
      <c r="C34" s="25">
        <v>1.398601</v>
      </c>
      <c r="D34" s="25">
        <v>77.622377999999998</v>
      </c>
      <c r="E34" s="25">
        <v>20.979020999999999</v>
      </c>
    </row>
    <row r="35" spans="1:5">
      <c r="A35" s="23" t="s">
        <v>148</v>
      </c>
      <c r="B35" s="24">
        <v>168</v>
      </c>
      <c r="C35" s="25">
        <v>0.59523800000000004</v>
      </c>
      <c r="D35" s="25">
        <v>76.785713999999999</v>
      </c>
      <c r="E35" s="25">
        <v>22.619047999999999</v>
      </c>
    </row>
    <row r="36" spans="1:5">
      <c r="A36" s="23" t="s">
        <v>149</v>
      </c>
      <c r="B36" s="24">
        <v>1270</v>
      </c>
      <c r="C36" s="25">
        <v>0.86614199999999997</v>
      </c>
      <c r="D36" s="25">
        <v>78.110236</v>
      </c>
      <c r="E36" s="25">
        <v>21.023622</v>
      </c>
    </row>
    <row r="37" spans="1:5">
      <c r="A37" s="23" t="s">
        <v>150</v>
      </c>
      <c r="B37" s="24">
        <v>1642</v>
      </c>
      <c r="C37" s="25">
        <v>0.54811200000000004</v>
      </c>
      <c r="D37" s="25">
        <v>80.024360999999999</v>
      </c>
      <c r="E37" s="25">
        <v>19.427527000000001</v>
      </c>
    </row>
    <row r="38" spans="1:5">
      <c r="A38" s="23" t="s">
        <v>151</v>
      </c>
      <c r="B38" s="24">
        <v>2266</v>
      </c>
      <c r="C38" s="25">
        <v>1.3239190000000001</v>
      </c>
      <c r="D38" s="25">
        <v>81.641659000000004</v>
      </c>
      <c r="E38" s="25">
        <v>17.034421999999999</v>
      </c>
    </row>
    <row r="39" spans="1:5">
      <c r="A39" s="23" t="s">
        <v>152</v>
      </c>
      <c r="B39" s="24">
        <v>121</v>
      </c>
      <c r="C39" s="25">
        <v>0.82644600000000001</v>
      </c>
      <c r="D39" s="25">
        <v>85.123966999999993</v>
      </c>
      <c r="E39" s="25">
        <v>14.049587000000001</v>
      </c>
    </row>
    <row r="40" spans="1:5">
      <c r="A40" s="23" t="s">
        <v>128</v>
      </c>
      <c r="B40" s="24">
        <v>46</v>
      </c>
      <c r="C40" s="25">
        <v>4.3478260000000004</v>
      </c>
      <c r="D40" s="25">
        <v>71.739130000000003</v>
      </c>
      <c r="E40" s="25">
        <v>23.913042999999998</v>
      </c>
    </row>
    <row r="41" spans="1:5">
      <c r="A41" s="8" t="s">
        <v>153</v>
      </c>
      <c r="B41" s="8"/>
      <c r="C41" s="8"/>
      <c r="D41" s="8"/>
      <c r="E41" s="8"/>
    </row>
    <row r="42" spans="1:5">
      <c r="A42" s="23" t="s">
        <v>154</v>
      </c>
      <c r="B42" s="24">
        <v>1344</v>
      </c>
      <c r="C42" s="25">
        <v>0.52083299999999999</v>
      </c>
      <c r="D42" s="25">
        <v>79.910713999999999</v>
      </c>
      <c r="E42" s="25">
        <v>19.568452000000001</v>
      </c>
    </row>
    <row r="43" spans="1:5">
      <c r="A43" s="23" t="s">
        <v>155</v>
      </c>
      <c r="B43" s="24">
        <v>1107</v>
      </c>
      <c r="C43" s="25">
        <v>1.0840110000000001</v>
      </c>
      <c r="D43" s="25">
        <v>82.204155</v>
      </c>
      <c r="E43" s="25">
        <v>16.711834</v>
      </c>
    </row>
    <row r="44" spans="1:5">
      <c r="A44" s="23" t="s">
        <v>156</v>
      </c>
      <c r="B44" s="24">
        <v>1006</v>
      </c>
      <c r="C44" s="25">
        <v>2.1868789999999998</v>
      </c>
      <c r="D44" s="25">
        <v>82.107355999999996</v>
      </c>
      <c r="E44" s="25">
        <v>15.705765</v>
      </c>
    </row>
    <row r="45" spans="1:5">
      <c r="A45" s="23" t="s">
        <v>157</v>
      </c>
      <c r="B45" s="24">
        <v>541</v>
      </c>
      <c r="C45" s="25">
        <v>1.109057</v>
      </c>
      <c r="D45" s="25">
        <v>79.667282999999998</v>
      </c>
      <c r="E45" s="25">
        <v>19.223659999999999</v>
      </c>
    </row>
    <row r="46" spans="1:5">
      <c r="A46" s="23" t="s">
        <v>158</v>
      </c>
      <c r="B46" s="24">
        <v>1510</v>
      </c>
      <c r="C46" s="25">
        <v>0.860927</v>
      </c>
      <c r="D46" s="25">
        <v>81.258278000000004</v>
      </c>
      <c r="E46" s="25">
        <v>17.880794999999999</v>
      </c>
    </row>
    <row r="47" spans="1:5">
      <c r="A47" s="23" t="s">
        <v>159</v>
      </c>
      <c r="B47" s="24">
        <v>1011</v>
      </c>
      <c r="C47" s="25">
        <v>1.384768</v>
      </c>
      <c r="D47" s="25">
        <v>84.767556999999996</v>
      </c>
      <c r="E47" s="25">
        <v>13.847676</v>
      </c>
    </row>
    <row r="48" spans="1:5">
      <c r="A48" s="23" t="s">
        <v>160</v>
      </c>
      <c r="B48" s="24">
        <v>1234</v>
      </c>
      <c r="C48" s="25">
        <v>0.81037300000000001</v>
      </c>
      <c r="D48" s="25">
        <v>82.171798999999993</v>
      </c>
      <c r="E48" s="25">
        <v>17.017828000000002</v>
      </c>
    </row>
    <row r="49" spans="1:5">
      <c r="A49" s="23" t="s">
        <v>161</v>
      </c>
      <c r="B49" s="24">
        <v>443</v>
      </c>
      <c r="C49" s="25">
        <v>0.67720100000000005</v>
      </c>
      <c r="D49" s="25">
        <v>77.878103999999993</v>
      </c>
      <c r="E49" s="25">
        <v>21.444694999999999</v>
      </c>
    </row>
    <row r="50" spans="1:5">
      <c r="A50" s="23" t="s">
        <v>162</v>
      </c>
      <c r="B50" s="24">
        <v>1237</v>
      </c>
      <c r="C50" s="25">
        <v>0.56588499999999997</v>
      </c>
      <c r="D50" s="25">
        <v>82.053354999999996</v>
      </c>
      <c r="E50" s="25">
        <v>17.380759999999999</v>
      </c>
    </row>
    <row r="51" spans="1:5">
      <c r="A51" s="23" t="s">
        <v>152</v>
      </c>
      <c r="B51" s="24">
        <v>81</v>
      </c>
      <c r="C51" s="25">
        <v>3.7037040000000001</v>
      </c>
      <c r="D51" s="25">
        <v>81.481481000000002</v>
      </c>
      <c r="E51" s="25">
        <v>14.814814999999999</v>
      </c>
    </row>
    <row r="52" spans="1:5">
      <c r="A52" s="23" t="s">
        <v>163</v>
      </c>
      <c r="B52" s="24">
        <v>67</v>
      </c>
      <c r="C52" s="25">
        <v>1.492537</v>
      </c>
      <c r="D52" s="25">
        <v>88.059701000000004</v>
      </c>
      <c r="E52" s="25">
        <v>10.447761</v>
      </c>
    </row>
    <row r="53" spans="1:5">
      <c r="A53" s="23" t="s">
        <v>128</v>
      </c>
      <c r="B53" s="24">
        <v>52</v>
      </c>
      <c r="C53" s="25">
        <v>1.9230769999999999</v>
      </c>
      <c r="D53" s="25">
        <v>65.384614999999997</v>
      </c>
      <c r="E53" s="25">
        <v>32.692307999999997</v>
      </c>
    </row>
    <row r="54" spans="1:5">
      <c r="A54" s="8" t="s">
        <v>164</v>
      </c>
      <c r="B54" s="8"/>
      <c r="C54" s="8"/>
      <c r="D54" s="8"/>
      <c r="E54" s="8"/>
    </row>
    <row r="55" spans="1:5">
      <c r="A55" s="23" t="s">
        <v>165</v>
      </c>
      <c r="B55" s="24">
        <v>209</v>
      </c>
      <c r="C55" s="25">
        <v>0.95693799999999996</v>
      </c>
      <c r="D55" s="25">
        <v>75.119617000000005</v>
      </c>
      <c r="E55" s="25">
        <v>23.923445000000001</v>
      </c>
    </row>
    <row r="56" spans="1:5">
      <c r="A56" s="23" t="s">
        <v>166</v>
      </c>
      <c r="B56" s="24">
        <v>1043</v>
      </c>
      <c r="C56" s="25">
        <v>0.575264</v>
      </c>
      <c r="D56" s="25">
        <v>82.358581000000001</v>
      </c>
      <c r="E56" s="25">
        <v>17.066154999999998</v>
      </c>
    </row>
    <row r="57" spans="1:5">
      <c r="A57" s="23" t="s">
        <v>167</v>
      </c>
      <c r="B57" s="24">
        <v>963</v>
      </c>
      <c r="C57" s="25">
        <v>1.1422639999999999</v>
      </c>
      <c r="D57" s="25">
        <v>81.308411000000007</v>
      </c>
      <c r="E57" s="25">
        <v>17.549325</v>
      </c>
    </row>
    <row r="58" spans="1:5">
      <c r="A58" s="23" t="s">
        <v>168</v>
      </c>
      <c r="B58" s="24">
        <v>338</v>
      </c>
      <c r="C58" s="25">
        <v>4.1420120000000002</v>
      </c>
      <c r="D58" s="25">
        <v>82.248520999999997</v>
      </c>
      <c r="E58" s="25">
        <v>13.609467</v>
      </c>
    </row>
    <row r="59" spans="1:5">
      <c r="A59" s="23" t="s">
        <v>169</v>
      </c>
      <c r="B59" s="24">
        <v>94</v>
      </c>
      <c r="C59" s="25">
        <v>4.2553190000000001</v>
      </c>
      <c r="D59" s="25">
        <v>85.106382999999994</v>
      </c>
      <c r="E59" s="25">
        <v>10.638298000000001</v>
      </c>
    </row>
    <row r="60" spans="1:5">
      <c r="A60" s="23" t="s">
        <v>128</v>
      </c>
      <c r="B60" s="24">
        <v>30</v>
      </c>
      <c r="C60" s="25">
        <v>6.6666670000000003</v>
      </c>
      <c r="D60" s="25">
        <v>63.333333000000003</v>
      </c>
      <c r="E60" s="25">
        <v>30</v>
      </c>
    </row>
    <row r="61" spans="1:5">
      <c r="A61" s="8" t="s">
        <v>170</v>
      </c>
      <c r="B61" s="8"/>
      <c r="C61" s="8"/>
      <c r="D61" s="8"/>
      <c r="E61" s="8"/>
    </row>
    <row r="62" spans="1:5">
      <c r="A62" s="23" t="s">
        <v>171</v>
      </c>
      <c r="B62" s="24">
        <v>386</v>
      </c>
      <c r="C62" s="25">
        <v>4.4041449999999998</v>
      </c>
      <c r="D62" s="25">
        <v>74.870465999999993</v>
      </c>
      <c r="E62" s="25">
        <v>20.725389</v>
      </c>
    </row>
    <row r="63" spans="1:5">
      <c r="A63" s="23" t="s">
        <v>172</v>
      </c>
      <c r="B63" s="24">
        <v>919</v>
      </c>
      <c r="C63" s="25">
        <v>1.1969529999999999</v>
      </c>
      <c r="D63" s="25">
        <v>81.719260000000006</v>
      </c>
      <c r="E63" s="25">
        <v>17.083787000000001</v>
      </c>
    </row>
    <row r="64" spans="1:5">
      <c r="A64" s="23" t="s">
        <v>173</v>
      </c>
      <c r="B64" s="24">
        <v>978</v>
      </c>
      <c r="C64" s="25">
        <v>0.71574599999999999</v>
      </c>
      <c r="D64" s="25">
        <v>82.822085999999999</v>
      </c>
      <c r="E64" s="25">
        <v>16.462167999999998</v>
      </c>
    </row>
    <row r="65" spans="1:5">
      <c r="A65" s="23" t="s">
        <v>174</v>
      </c>
      <c r="B65" s="24">
        <v>347</v>
      </c>
      <c r="C65" s="25">
        <v>0.57636900000000002</v>
      </c>
      <c r="D65" s="25">
        <v>86.743516</v>
      </c>
      <c r="E65" s="25">
        <v>12.680115000000001</v>
      </c>
    </row>
    <row r="66" spans="1:5">
      <c r="A66" s="23" t="s">
        <v>128</v>
      </c>
      <c r="B66" s="24">
        <v>47</v>
      </c>
      <c r="C66" s="25">
        <v>4.2553190000000001</v>
      </c>
      <c r="D66" s="25">
        <v>53.191488999999997</v>
      </c>
      <c r="E66" s="25">
        <v>42.553190999999998</v>
      </c>
    </row>
    <row r="67" spans="1:5">
      <c r="A67" s="8" t="s">
        <v>175</v>
      </c>
      <c r="B67" s="8"/>
      <c r="C67" s="8"/>
      <c r="D67" s="8"/>
      <c r="E67" s="8"/>
    </row>
    <row r="68" spans="1:5">
      <c r="A68" s="23" t="s">
        <v>176</v>
      </c>
      <c r="B68" s="24">
        <v>425</v>
      </c>
      <c r="C68" s="25">
        <v>0.70588200000000001</v>
      </c>
      <c r="D68" s="25">
        <v>84</v>
      </c>
      <c r="E68" s="25">
        <v>15.294117999999999</v>
      </c>
    </row>
    <row r="69" spans="1:5">
      <c r="A69" s="23" t="s">
        <v>177</v>
      </c>
      <c r="B69" s="24">
        <v>811</v>
      </c>
      <c r="C69" s="25">
        <v>0.36991400000000002</v>
      </c>
      <c r="D69" s="25">
        <v>79.901356000000007</v>
      </c>
      <c r="E69" s="25">
        <v>19.728729999999999</v>
      </c>
    </row>
    <row r="70" spans="1:5">
      <c r="A70" s="23" t="s">
        <v>178</v>
      </c>
      <c r="B70" s="24">
        <v>207</v>
      </c>
      <c r="C70" s="25">
        <v>0.96618400000000004</v>
      </c>
      <c r="D70" s="25">
        <v>78.260869999999997</v>
      </c>
      <c r="E70" s="25">
        <v>20.772946999999998</v>
      </c>
    </row>
    <row r="71" spans="1:5">
      <c r="A71" s="23" t="s">
        <v>179</v>
      </c>
      <c r="B71" s="24">
        <v>154</v>
      </c>
      <c r="C71" s="25">
        <v>0</v>
      </c>
      <c r="D71" s="25">
        <v>82.467532000000006</v>
      </c>
      <c r="E71" s="25">
        <v>17.532468000000001</v>
      </c>
    </row>
    <row r="72" spans="1:5">
      <c r="A72" s="23" t="s">
        <v>180</v>
      </c>
      <c r="B72" s="24">
        <v>318</v>
      </c>
      <c r="C72" s="25">
        <v>0</v>
      </c>
      <c r="D72" s="25">
        <v>83.962264000000005</v>
      </c>
      <c r="E72" s="25">
        <v>16.037735999999999</v>
      </c>
    </row>
    <row r="73" spans="1:5">
      <c r="A73" s="23" t="s">
        <v>181</v>
      </c>
      <c r="B73" s="24">
        <v>203</v>
      </c>
      <c r="C73" s="25">
        <v>0.49261100000000002</v>
      </c>
      <c r="D73" s="25">
        <v>82.758621000000005</v>
      </c>
      <c r="E73" s="25">
        <v>16.748767999999998</v>
      </c>
    </row>
    <row r="74" spans="1:5">
      <c r="A74" s="23" t="s">
        <v>182</v>
      </c>
      <c r="B74" s="24">
        <v>79</v>
      </c>
      <c r="C74" s="25">
        <v>2.5316459999999998</v>
      </c>
      <c r="D74" s="25">
        <v>79.746835000000004</v>
      </c>
      <c r="E74" s="25">
        <v>17.721519000000001</v>
      </c>
    </row>
    <row r="75" spans="1:5">
      <c r="A75" s="23" t="s">
        <v>183</v>
      </c>
      <c r="B75" s="24">
        <v>68</v>
      </c>
      <c r="C75" s="25">
        <v>1.470588</v>
      </c>
      <c r="D75" s="25">
        <v>82.352941000000001</v>
      </c>
      <c r="E75" s="25">
        <v>16.176470999999999</v>
      </c>
    </row>
    <row r="76" spans="1:5">
      <c r="A76" s="23" t="s">
        <v>184</v>
      </c>
      <c r="B76" s="24">
        <v>586</v>
      </c>
      <c r="C76" s="25">
        <v>0.34129700000000002</v>
      </c>
      <c r="D76" s="25">
        <v>80.034130000000005</v>
      </c>
      <c r="E76" s="25">
        <v>19.624573000000002</v>
      </c>
    </row>
    <row r="77" spans="1:5">
      <c r="A77" s="23" t="s">
        <v>185</v>
      </c>
      <c r="B77" s="24">
        <v>276</v>
      </c>
      <c r="C77" s="25">
        <v>1.086957</v>
      </c>
      <c r="D77" s="25">
        <v>81.159419999999997</v>
      </c>
      <c r="E77" s="25">
        <v>17.753623000000001</v>
      </c>
    </row>
    <row r="78" spans="1:5">
      <c r="A78" s="23" t="s">
        <v>152</v>
      </c>
      <c r="B78" s="24">
        <v>197</v>
      </c>
      <c r="C78" s="25">
        <v>5.0761419999999999</v>
      </c>
      <c r="D78" s="25">
        <v>78.172589000000002</v>
      </c>
      <c r="E78" s="25">
        <v>16.751269000000001</v>
      </c>
    </row>
    <row r="79" spans="1:5">
      <c r="A79" s="23" t="s">
        <v>186</v>
      </c>
      <c r="B79" s="24">
        <v>944</v>
      </c>
      <c r="C79" s="25">
        <v>1.8008470000000001</v>
      </c>
      <c r="D79" s="25">
        <v>85.063558999999998</v>
      </c>
      <c r="E79" s="25">
        <v>13.135593</v>
      </c>
    </row>
    <row r="80" spans="1:5">
      <c r="A80" s="23" t="s">
        <v>128</v>
      </c>
      <c r="B80" s="24">
        <v>41</v>
      </c>
      <c r="C80" s="25">
        <v>2.4390239999999999</v>
      </c>
      <c r="D80" s="25">
        <v>39.024389999999997</v>
      </c>
      <c r="E80" s="25">
        <v>58.536585000000002</v>
      </c>
    </row>
    <row r="81" spans="1:5">
      <c r="A81" s="8" t="s">
        <v>187</v>
      </c>
      <c r="B81" s="8"/>
      <c r="C81" s="8"/>
      <c r="D81" s="8"/>
      <c r="E81" s="8"/>
    </row>
    <row r="82" spans="1:5">
      <c r="A82" s="23" t="s">
        <v>188</v>
      </c>
      <c r="B82" s="24">
        <v>2041</v>
      </c>
      <c r="C82" s="25">
        <v>0.29397400000000001</v>
      </c>
      <c r="D82" s="25">
        <v>79.519842999999995</v>
      </c>
      <c r="E82" s="25">
        <v>20.186183</v>
      </c>
    </row>
    <row r="83" spans="1:5">
      <c r="A83" s="23" t="s">
        <v>189</v>
      </c>
      <c r="B83" s="24">
        <v>221</v>
      </c>
      <c r="C83" s="25">
        <v>0.45248899999999997</v>
      </c>
      <c r="D83" s="25">
        <v>91.402715000000001</v>
      </c>
      <c r="E83" s="25">
        <v>8.1447959999999995</v>
      </c>
    </row>
    <row r="84" spans="1:5">
      <c r="A84" s="23" t="s">
        <v>190</v>
      </c>
      <c r="B84" s="24">
        <v>64</v>
      </c>
      <c r="C84" s="25">
        <v>9.375</v>
      </c>
      <c r="D84" s="25">
        <v>89.0625</v>
      </c>
      <c r="E84" s="25">
        <v>1.5625</v>
      </c>
    </row>
    <row r="85" spans="1:5">
      <c r="A85" s="23" t="s">
        <v>191</v>
      </c>
      <c r="B85" s="24">
        <v>158</v>
      </c>
      <c r="C85" s="25">
        <v>9.4936710000000009</v>
      </c>
      <c r="D85" s="25">
        <v>87.974683999999996</v>
      </c>
      <c r="E85" s="25">
        <v>2.5316459999999998</v>
      </c>
    </row>
    <row r="86" spans="1:5">
      <c r="A86" s="23" t="s">
        <v>192</v>
      </c>
      <c r="B86" s="24">
        <v>120</v>
      </c>
      <c r="C86" s="25">
        <v>6.6666670000000003</v>
      </c>
      <c r="D86" s="25">
        <v>90</v>
      </c>
      <c r="E86" s="25">
        <v>3.3333330000000001</v>
      </c>
    </row>
    <row r="87" spans="1:5">
      <c r="A87" s="23" t="s">
        <v>193</v>
      </c>
      <c r="B87" s="24">
        <v>10</v>
      </c>
      <c r="C87" s="25">
        <v>0</v>
      </c>
      <c r="D87" s="25">
        <v>100</v>
      </c>
      <c r="E87" s="25">
        <v>0</v>
      </c>
    </row>
    <row r="88" spans="1:5">
      <c r="A88" s="23" t="s">
        <v>152</v>
      </c>
      <c r="B88" s="24">
        <v>39</v>
      </c>
      <c r="C88" s="25">
        <v>5.1282050000000003</v>
      </c>
      <c r="D88" s="25">
        <v>89.743589999999998</v>
      </c>
      <c r="E88" s="25">
        <v>5.1282050000000003</v>
      </c>
    </row>
    <row r="89" spans="1:5">
      <c r="A89" s="23" t="s">
        <v>128</v>
      </c>
      <c r="B89" s="24">
        <v>24</v>
      </c>
      <c r="C89" s="25">
        <v>4.1666670000000003</v>
      </c>
      <c r="D89" s="25">
        <v>8.3333329999999997</v>
      </c>
      <c r="E89" s="25">
        <v>87.5</v>
      </c>
    </row>
    <row r="90" spans="1:5">
      <c r="A90" s="8" t="s">
        <v>194</v>
      </c>
      <c r="B90" s="8"/>
      <c r="C90" s="8"/>
      <c r="D90" s="8"/>
      <c r="E90" s="8"/>
    </row>
    <row r="91" spans="1:5">
      <c r="A91" s="23" t="s">
        <v>195</v>
      </c>
      <c r="B91" s="24">
        <v>1341</v>
      </c>
      <c r="C91" s="25">
        <v>1.1931389999999999</v>
      </c>
      <c r="D91" s="25">
        <v>82.177479000000005</v>
      </c>
      <c r="E91" s="25">
        <v>16.629380999999999</v>
      </c>
    </row>
    <row r="92" spans="1:5">
      <c r="A92" s="23" t="s">
        <v>196</v>
      </c>
      <c r="B92" s="24">
        <v>523</v>
      </c>
      <c r="C92" s="25">
        <v>1.1472279999999999</v>
      </c>
      <c r="D92" s="25">
        <v>78.011471999999998</v>
      </c>
      <c r="E92" s="25">
        <v>20.8413</v>
      </c>
    </row>
    <row r="93" spans="1:5">
      <c r="A93" s="23" t="s">
        <v>197</v>
      </c>
      <c r="B93" s="24">
        <v>116</v>
      </c>
      <c r="C93" s="25">
        <v>0</v>
      </c>
      <c r="D93" s="25">
        <v>87.931033999999997</v>
      </c>
      <c r="E93" s="25">
        <v>12.068966</v>
      </c>
    </row>
    <row r="94" spans="1:5">
      <c r="A94" s="23" t="s">
        <v>198</v>
      </c>
      <c r="B94" s="24">
        <v>25</v>
      </c>
      <c r="C94" s="25">
        <v>0</v>
      </c>
      <c r="D94" s="25">
        <v>76</v>
      </c>
      <c r="E94" s="25">
        <v>24</v>
      </c>
    </row>
    <row r="95" spans="1:5">
      <c r="A95" s="23" t="s">
        <v>199</v>
      </c>
      <c r="B95" s="24">
        <v>68</v>
      </c>
      <c r="C95" s="25">
        <v>0</v>
      </c>
      <c r="D95" s="25">
        <v>82.352941000000001</v>
      </c>
      <c r="E95" s="25">
        <v>17.647058999999999</v>
      </c>
    </row>
    <row r="96" spans="1:5">
      <c r="A96" s="23" t="s">
        <v>200</v>
      </c>
      <c r="B96" s="24">
        <v>1248</v>
      </c>
      <c r="C96" s="25">
        <v>0.64102599999999998</v>
      </c>
      <c r="D96" s="25">
        <v>83.894231000000005</v>
      </c>
      <c r="E96" s="25">
        <v>15.464744</v>
      </c>
    </row>
    <row r="97" spans="1:5">
      <c r="A97" s="23" t="s">
        <v>201</v>
      </c>
      <c r="B97" s="24">
        <v>725</v>
      </c>
      <c r="C97" s="25">
        <v>0.275862</v>
      </c>
      <c r="D97" s="25">
        <v>80.965517000000006</v>
      </c>
      <c r="E97" s="25">
        <v>18.758621000000002</v>
      </c>
    </row>
    <row r="98" spans="1:5">
      <c r="A98" s="23" t="s">
        <v>202</v>
      </c>
      <c r="B98" s="24">
        <v>550</v>
      </c>
      <c r="C98" s="25">
        <v>1.818182</v>
      </c>
      <c r="D98" s="25">
        <v>79.818181999999993</v>
      </c>
      <c r="E98" s="25">
        <v>18.363636</v>
      </c>
    </row>
    <row r="99" spans="1:5">
      <c r="A99" s="23" t="s">
        <v>203</v>
      </c>
      <c r="B99" s="24">
        <v>563</v>
      </c>
      <c r="C99" s="25">
        <v>1.598579</v>
      </c>
      <c r="D99" s="25">
        <v>85.257548999999997</v>
      </c>
      <c r="E99" s="25">
        <v>13.143872</v>
      </c>
    </row>
    <row r="100" spans="1:5">
      <c r="A100" s="23" t="s">
        <v>204</v>
      </c>
      <c r="B100" s="24">
        <v>319</v>
      </c>
      <c r="C100" s="25">
        <v>2.1943570000000001</v>
      </c>
      <c r="D100" s="25">
        <v>75.548589000000007</v>
      </c>
      <c r="E100" s="25">
        <v>22.257052999999999</v>
      </c>
    </row>
    <row r="101" spans="1:5">
      <c r="A101" s="23" t="s">
        <v>205</v>
      </c>
      <c r="B101" s="24">
        <v>6</v>
      </c>
      <c r="C101" s="25">
        <v>0</v>
      </c>
      <c r="D101" s="25">
        <v>50</v>
      </c>
      <c r="E101" s="25">
        <v>50</v>
      </c>
    </row>
    <row r="102" spans="1:5">
      <c r="A102" s="23" t="s">
        <v>206</v>
      </c>
      <c r="B102" s="24">
        <v>42</v>
      </c>
      <c r="C102" s="25">
        <v>2.3809520000000002</v>
      </c>
      <c r="D102" s="25">
        <v>90.476190000000003</v>
      </c>
      <c r="E102" s="25">
        <v>7.1428570000000002</v>
      </c>
    </row>
    <row r="103" spans="1:5">
      <c r="A103" s="23" t="s">
        <v>152</v>
      </c>
      <c r="B103" s="24">
        <v>39</v>
      </c>
      <c r="C103" s="25">
        <v>2.5641029999999998</v>
      </c>
      <c r="D103" s="25">
        <v>89.743589999999998</v>
      </c>
      <c r="E103" s="25">
        <v>7.6923079999999997</v>
      </c>
    </row>
    <row r="104" spans="1:5">
      <c r="A104" s="23" t="s">
        <v>128</v>
      </c>
      <c r="B104" s="24">
        <v>193</v>
      </c>
      <c r="C104" s="25">
        <v>3.1088079999999998</v>
      </c>
      <c r="D104" s="25">
        <v>70.984455999999994</v>
      </c>
      <c r="E104" s="25">
        <v>25.906735999999999</v>
      </c>
    </row>
    <row r="105" spans="1:5">
      <c r="A105" s="8" t="s">
        <v>207</v>
      </c>
      <c r="B105" s="8"/>
      <c r="C105" s="8"/>
      <c r="D105" s="8"/>
      <c r="E105" s="8"/>
    </row>
    <row r="106" spans="1:5">
      <c r="A106" s="23" t="s">
        <v>208</v>
      </c>
      <c r="B106" s="24">
        <v>1480</v>
      </c>
      <c r="C106" s="25">
        <v>1.013514</v>
      </c>
      <c r="D106" s="25">
        <v>81.689188999999999</v>
      </c>
      <c r="E106" s="25">
        <v>17.297297</v>
      </c>
    </row>
    <row r="107" spans="1:5">
      <c r="A107" s="23" t="s">
        <v>209</v>
      </c>
      <c r="B107" s="24">
        <v>1280</v>
      </c>
      <c r="C107" s="25">
        <v>0.703125</v>
      </c>
      <c r="D107" s="25">
        <v>83.203125</v>
      </c>
      <c r="E107" s="25">
        <v>16.09375</v>
      </c>
    </row>
    <row r="108" spans="1:5">
      <c r="A108" s="23" t="s">
        <v>210</v>
      </c>
      <c r="B108" s="24">
        <v>1167</v>
      </c>
      <c r="C108" s="25">
        <v>1.3710370000000001</v>
      </c>
      <c r="D108" s="25">
        <v>82.262210999999994</v>
      </c>
      <c r="E108" s="25">
        <v>16.366752000000002</v>
      </c>
    </row>
    <row r="109" spans="1:5">
      <c r="A109" s="23" t="s">
        <v>211</v>
      </c>
      <c r="B109" s="24">
        <v>715</v>
      </c>
      <c r="C109" s="25">
        <v>0.69930099999999995</v>
      </c>
      <c r="D109" s="25">
        <v>79.440558999999993</v>
      </c>
      <c r="E109" s="25">
        <v>19.860140000000001</v>
      </c>
    </row>
    <row r="110" spans="1:5">
      <c r="A110" s="23" t="s">
        <v>212</v>
      </c>
      <c r="B110" s="24">
        <v>387</v>
      </c>
      <c r="C110" s="25">
        <v>1.5503880000000001</v>
      </c>
      <c r="D110" s="25">
        <v>82.170542999999995</v>
      </c>
      <c r="E110" s="25">
        <v>16.279070000000001</v>
      </c>
    </row>
    <row r="111" spans="1:5">
      <c r="A111" s="23" t="s">
        <v>213</v>
      </c>
      <c r="B111" s="24">
        <v>404</v>
      </c>
      <c r="C111" s="25">
        <v>4.9504950000000001</v>
      </c>
      <c r="D111" s="25">
        <v>81.930693000000005</v>
      </c>
      <c r="E111" s="25">
        <v>13.118812</v>
      </c>
    </row>
    <row r="112" spans="1:5">
      <c r="A112" s="23" t="s">
        <v>214</v>
      </c>
      <c r="B112" s="24">
        <v>595</v>
      </c>
      <c r="C112" s="25">
        <v>0.33613399999999999</v>
      </c>
      <c r="D112" s="25">
        <v>81.512604999999994</v>
      </c>
      <c r="E112" s="25">
        <v>18.151261000000002</v>
      </c>
    </row>
    <row r="113" spans="1:5">
      <c r="A113" s="23" t="s">
        <v>215</v>
      </c>
      <c r="B113" s="24">
        <v>215</v>
      </c>
      <c r="C113" s="25">
        <v>0.93023299999999998</v>
      </c>
      <c r="D113" s="25">
        <v>76.744185999999999</v>
      </c>
      <c r="E113" s="25">
        <v>22.325581</v>
      </c>
    </row>
    <row r="114" spans="1:5">
      <c r="A114" s="23" t="s">
        <v>216</v>
      </c>
      <c r="B114" s="24">
        <v>248</v>
      </c>
      <c r="C114" s="25">
        <v>1.612903</v>
      </c>
      <c r="D114" s="25">
        <v>79.838710000000006</v>
      </c>
      <c r="E114" s="25">
        <v>18.548387000000002</v>
      </c>
    </row>
    <row r="115" spans="1:5">
      <c r="A115" s="23" t="s">
        <v>217</v>
      </c>
      <c r="B115" s="24">
        <v>255</v>
      </c>
      <c r="C115" s="25">
        <v>1.9607840000000001</v>
      </c>
      <c r="D115" s="25">
        <v>78.039215999999996</v>
      </c>
      <c r="E115" s="25">
        <v>20</v>
      </c>
    </row>
    <row r="116" spans="1:5">
      <c r="A116" s="23" t="s">
        <v>218</v>
      </c>
      <c r="B116" s="24">
        <v>291</v>
      </c>
      <c r="C116" s="25">
        <v>1.3745700000000001</v>
      </c>
      <c r="D116" s="25">
        <v>83.848797000000005</v>
      </c>
      <c r="E116" s="25">
        <v>14.776631999999999</v>
      </c>
    </row>
    <row r="117" spans="1:5">
      <c r="A117" s="23" t="s">
        <v>219</v>
      </c>
      <c r="B117" s="24">
        <v>338</v>
      </c>
      <c r="C117" s="25">
        <v>0.88757399999999997</v>
      </c>
      <c r="D117" s="25">
        <v>81.952663000000001</v>
      </c>
      <c r="E117" s="25">
        <v>17.159763000000002</v>
      </c>
    </row>
    <row r="118" spans="1:5">
      <c r="A118" s="23" t="s">
        <v>220</v>
      </c>
      <c r="B118" s="24">
        <v>812</v>
      </c>
      <c r="C118" s="25">
        <v>0.86206899999999997</v>
      </c>
      <c r="D118" s="25">
        <v>80.788177000000005</v>
      </c>
      <c r="E118" s="25">
        <v>18.349754000000001</v>
      </c>
    </row>
    <row r="119" spans="1:5">
      <c r="A119" s="23" t="s">
        <v>221</v>
      </c>
      <c r="B119" s="24">
        <v>816</v>
      </c>
      <c r="C119" s="25">
        <v>0.49019600000000002</v>
      </c>
      <c r="D119" s="25">
        <v>81.617647000000005</v>
      </c>
      <c r="E119" s="25">
        <v>17.892157000000001</v>
      </c>
    </row>
    <row r="120" spans="1:5">
      <c r="A120" s="23" t="s">
        <v>152</v>
      </c>
      <c r="B120" s="24">
        <v>69</v>
      </c>
      <c r="C120" s="25">
        <v>2.8985509999999999</v>
      </c>
      <c r="D120" s="25">
        <v>91.304348000000005</v>
      </c>
      <c r="E120" s="25">
        <v>5.7971009999999996</v>
      </c>
    </row>
    <row r="121" spans="1:5">
      <c r="A121" s="23" t="s">
        <v>222</v>
      </c>
      <c r="B121" s="24">
        <v>246</v>
      </c>
      <c r="C121" s="25">
        <v>1.6260159999999999</v>
      </c>
      <c r="D121" s="25">
        <v>80.487804999999994</v>
      </c>
      <c r="E121" s="25">
        <v>17.886178999999998</v>
      </c>
    </row>
    <row r="122" spans="1:5">
      <c r="A122" s="26" t="s">
        <v>128</v>
      </c>
      <c r="B122" s="27">
        <v>47</v>
      </c>
      <c r="C122" s="29">
        <v>4.2553190000000001</v>
      </c>
      <c r="D122" s="29">
        <v>48.936169999999997</v>
      </c>
      <c r="E122" s="29">
        <v>46.808511000000003</v>
      </c>
    </row>
  </sheetData>
  <phoneticPr fontId="2"/>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E7BDC7-01CA-492C-B45F-22D0C2490F55}">
  <sheetPr codeName="Sheet85"/>
  <dimension ref="A1:G123"/>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HYPERLINK("#'目次'!B40","[34]")</f>
        <v>[34]</v>
      </c>
      <c r="B2" s="28" t="s">
        <v>565</v>
      </c>
    </row>
    <row r="3" spans="1:7">
      <c r="A3" s="6" t="s">
        <v>114</v>
      </c>
      <c r="B3" s="7" t="s">
        <v>398</v>
      </c>
    </row>
    <row r="4" spans="1:7">
      <c r="A4" s="6" t="s">
        <v>114</v>
      </c>
      <c r="B4" s="7" t="s">
        <v>399</v>
      </c>
    </row>
    <row r="5" spans="1:7">
      <c r="A5" s="6" t="s">
        <v>114</v>
      </c>
      <c r="B5" s="7" t="s">
        <v>400</v>
      </c>
    </row>
    <row r="6" spans="1:7" s="21" customFormat="1" ht="48">
      <c r="A6" s="19" t="s">
        <v>114</v>
      </c>
      <c r="B6" s="20" t="s">
        <v>118</v>
      </c>
      <c r="C6" s="20" t="s">
        <v>401</v>
      </c>
      <c r="D6" s="20" t="s">
        <v>402</v>
      </c>
      <c r="E6" s="20" t="s">
        <v>403</v>
      </c>
      <c r="F6" s="20" t="s">
        <v>152</v>
      </c>
      <c r="G6" s="20" t="s">
        <v>128</v>
      </c>
    </row>
    <row r="7" spans="1:7">
      <c r="A7" s="22" t="s">
        <v>121</v>
      </c>
      <c r="B7" s="9">
        <v>39</v>
      </c>
      <c r="C7" s="14">
        <v>61.538462000000003</v>
      </c>
      <c r="D7" s="14">
        <v>28.205127999999998</v>
      </c>
      <c r="E7" s="14">
        <v>20.512820999999999</v>
      </c>
      <c r="F7" s="14">
        <v>25.641026</v>
      </c>
      <c r="G7" s="14">
        <v>2.5641029999999998</v>
      </c>
    </row>
    <row r="8" spans="1:7">
      <c r="A8" s="8" t="s">
        <v>122</v>
      </c>
      <c r="B8" s="8"/>
      <c r="C8" s="8"/>
      <c r="D8" s="8"/>
      <c r="E8" s="8"/>
      <c r="F8" s="8"/>
      <c r="G8" s="8"/>
    </row>
    <row r="9" spans="1:7">
      <c r="A9" s="23" t="s">
        <v>123</v>
      </c>
      <c r="B9" s="24">
        <v>4</v>
      </c>
      <c r="C9" s="25">
        <v>75</v>
      </c>
      <c r="D9" s="25">
        <v>0</v>
      </c>
      <c r="E9" s="25">
        <v>0</v>
      </c>
      <c r="F9" s="25">
        <v>25</v>
      </c>
      <c r="G9" s="25">
        <v>0</v>
      </c>
    </row>
    <row r="10" spans="1:7">
      <c r="A10" s="23" t="s">
        <v>124</v>
      </c>
      <c r="B10" s="24">
        <v>0</v>
      </c>
      <c r="C10" s="25">
        <v>0</v>
      </c>
      <c r="D10" s="25">
        <v>0</v>
      </c>
      <c r="E10" s="25">
        <v>0</v>
      </c>
      <c r="F10" s="25">
        <v>0</v>
      </c>
      <c r="G10" s="25">
        <v>0</v>
      </c>
    </row>
    <row r="11" spans="1:7">
      <c r="A11" s="23" t="s">
        <v>125</v>
      </c>
      <c r="B11" s="24">
        <v>10</v>
      </c>
      <c r="C11" s="25">
        <v>40</v>
      </c>
      <c r="D11" s="25">
        <v>20</v>
      </c>
      <c r="E11" s="25">
        <v>30</v>
      </c>
      <c r="F11" s="25">
        <v>50</v>
      </c>
      <c r="G11" s="25">
        <v>0</v>
      </c>
    </row>
    <row r="12" spans="1:7">
      <c r="A12" s="23" t="s">
        <v>126</v>
      </c>
      <c r="B12" s="24">
        <v>17</v>
      </c>
      <c r="C12" s="25">
        <v>58.823529000000001</v>
      </c>
      <c r="D12" s="25">
        <v>35.294117999999997</v>
      </c>
      <c r="E12" s="25">
        <v>11.764706</v>
      </c>
      <c r="F12" s="25">
        <v>17.647058999999999</v>
      </c>
      <c r="G12" s="25">
        <v>5.8823530000000002</v>
      </c>
    </row>
    <row r="13" spans="1:7">
      <c r="A13" s="23" t="s">
        <v>127</v>
      </c>
      <c r="B13" s="24">
        <v>7</v>
      </c>
      <c r="C13" s="25">
        <v>100</v>
      </c>
      <c r="D13" s="25">
        <v>42.857143000000001</v>
      </c>
      <c r="E13" s="25">
        <v>42.857143000000001</v>
      </c>
      <c r="F13" s="25">
        <v>0</v>
      </c>
      <c r="G13" s="25">
        <v>0</v>
      </c>
    </row>
    <row r="14" spans="1:7">
      <c r="A14" s="23" t="s">
        <v>128</v>
      </c>
      <c r="B14" s="24">
        <v>1</v>
      </c>
      <c r="C14" s="25">
        <v>0</v>
      </c>
      <c r="D14" s="25">
        <v>0</v>
      </c>
      <c r="E14" s="25">
        <v>0</v>
      </c>
      <c r="F14" s="25">
        <v>100</v>
      </c>
      <c r="G14" s="25">
        <v>0</v>
      </c>
    </row>
    <row r="15" spans="1:7">
      <c r="A15" s="8" t="s">
        <v>129</v>
      </c>
      <c r="B15" s="8"/>
      <c r="C15" s="8"/>
      <c r="D15" s="8"/>
      <c r="E15" s="8"/>
      <c r="F15" s="8"/>
      <c r="G15" s="8"/>
    </row>
    <row r="16" spans="1:7">
      <c r="A16" s="23" t="s">
        <v>130</v>
      </c>
      <c r="B16" s="24">
        <v>4</v>
      </c>
      <c r="C16" s="25">
        <v>75</v>
      </c>
      <c r="D16" s="25">
        <v>0</v>
      </c>
      <c r="E16" s="25">
        <v>0</v>
      </c>
      <c r="F16" s="25">
        <v>25</v>
      </c>
      <c r="G16" s="25">
        <v>0</v>
      </c>
    </row>
    <row r="17" spans="1:7">
      <c r="A17" s="23" t="s">
        <v>131</v>
      </c>
      <c r="B17" s="24">
        <v>14</v>
      </c>
      <c r="C17" s="25">
        <v>64.285713999999999</v>
      </c>
      <c r="D17" s="25">
        <v>14.285714</v>
      </c>
      <c r="E17" s="25">
        <v>21.428571000000002</v>
      </c>
      <c r="F17" s="25">
        <v>14.285714</v>
      </c>
      <c r="G17" s="25">
        <v>7.1428570000000002</v>
      </c>
    </row>
    <row r="18" spans="1:7">
      <c r="A18" s="23" t="s">
        <v>132</v>
      </c>
      <c r="B18" s="24">
        <v>17</v>
      </c>
      <c r="C18" s="25">
        <v>52.941175999999999</v>
      </c>
      <c r="D18" s="25">
        <v>35.294117999999997</v>
      </c>
      <c r="E18" s="25">
        <v>23.529412000000001</v>
      </c>
      <c r="F18" s="25">
        <v>29.411764999999999</v>
      </c>
      <c r="G18" s="25">
        <v>0</v>
      </c>
    </row>
    <row r="19" spans="1:7">
      <c r="A19" s="23" t="s">
        <v>133</v>
      </c>
      <c r="B19" s="24">
        <v>4</v>
      </c>
      <c r="C19" s="25">
        <v>75</v>
      </c>
      <c r="D19" s="25">
        <v>75</v>
      </c>
      <c r="E19" s="25">
        <v>25</v>
      </c>
      <c r="F19" s="25">
        <v>50</v>
      </c>
      <c r="G19" s="25">
        <v>0</v>
      </c>
    </row>
    <row r="20" spans="1:7">
      <c r="A20" s="23" t="s">
        <v>128</v>
      </c>
      <c r="B20" s="24">
        <v>0</v>
      </c>
      <c r="C20" s="25">
        <v>0</v>
      </c>
      <c r="D20" s="25">
        <v>0</v>
      </c>
      <c r="E20" s="25">
        <v>0</v>
      </c>
      <c r="F20" s="25">
        <v>0</v>
      </c>
      <c r="G20" s="25">
        <v>0</v>
      </c>
    </row>
    <row r="21" spans="1:7">
      <c r="A21" s="8" t="s">
        <v>134</v>
      </c>
      <c r="B21" s="8"/>
      <c r="C21" s="8"/>
      <c r="D21" s="8"/>
      <c r="E21" s="8"/>
      <c r="F21" s="8"/>
      <c r="G21" s="8"/>
    </row>
    <row r="22" spans="1:7">
      <c r="A22" s="23" t="s">
        <v>135</v>
      </c>
      <c r="B22" s="24">
        <v>11</v>
      </c>
      <c r="C22" s="25">
        <v>63.636364</v>
      </c>
      <c r="D22" s="25">
        <v>27.272727</v>
      </c>
      <c r="E22" s="25">
        <v>18.181818</v>
      </c>
      <c r="F22" s="25">
        <v>18.181818</v>
      </c>
      <c r="G22" s="25">
        <v>0</v>
      </c>
    </row>
    <row r="23" spans="1:7">
      <c r="A23" s="23" t="s">
        <v>136</v>
      </c>
      <c r="B23" s="24">
        <v>6</v>
      </c>
      <c r="C23" s="25">
        <v>66.666667000000004</v>
      </c>
      <c r="D23" s="25">
        <v>33.333333000000003</v>
      </c>
      <c r="E23" s="25">
        <v>16.666667</v>
      </c>
      <c r="F23" s="25">
        <v>16.666667</v>
      </c>
      <c r="G23" s="25">
        <v>0</v>
      </c>
    </row>
    <row r="24" spans="1:7">
      <c r="A24" s="23" t="s">
        <v>137</v>
      </c>
      <c r="B24" s="24">
        <v>4</v>
      </c>
      <c r="C24" s="25">
        <v>75</v>
      </c>
      <c r="D24" s="25">
        <v>25</v>
      </c>
      <c r="E24" s="25">
        <v>0</v>
      </c>
      <c r="F24" s="25">
        <v>25</v>
      </c>
      <c r="G24" s="25">
        <v>0</v>
      </c>
    </row>
    <row r="25" spans="1:7">
      <c r="A25" s="23" t="s">
        <v>138</v>
      </c>
      <c r="B25" s="24">
        <v>3</v>
      </c>
      <c r="C25" s="25">
        <v>100</v>
      </c>
      <c r="D25" s="25">
        <v>66.666667000000004</v>
      </c>
      <c r="E25" s="25">
        <v>33.333333000000003</v>
      </c>
      <c r="F25" s="25">
        <v>0</v>
      </c>
      <c r="G25" s="25">
        <v>0</v>
      </c>
    </row>
    <row r="26" spans="1:7">
      <c r="A26" s="23" t="s">
        <v>139</v>
      </c>
      <c r="B26" s="24">
        <v>3</v>
      </c>
      <c r="C26" s="25">
        <v>0</v>
      </c>
      <c r="D26" s="25">
        <v>0</v>
      </c>
      <c r="E26" s="25">
        <v>33.333333000000003</v>
      </c>
      <c r="F26" s="25">
        <v>33.333333000000003</v>
      </c>
      <c r="G26" s="25">
        <v>33.333333000000003</v>
      </c>
    </row>
    <row r="27" spans="1:7">
      <c r="A27" s="23" t="s">
        <v>140</v>
      </c>
      <c r="B27" s="24">
        <v>2</v>
      </c>
      <c r="C27" s="25">
        <v>100</v>
      </c>
      <c r="D27" s="25">
        <v>50</v>
      </c>
      <c r="E27" s="25">
        <v>50</v>
      </c>
      <c r="F27" s="25">
        <v>50</v>
      </c>
      <c r="G27" s="25">
        <v>0</v>
      </c>
    </row>
    <row r="28" spans="1:7">
      <c r="A28" s="23" t="s">
        <v>141</v>
      </c>
      <c r="B28" s="24">
        <v>8</v>
      </c>
      <c r="C28" s="25">
        <v>50</v>
      </c>
      <c r="D28" s="25">
        <v>25</v>
      </c>
      <c r="E28" s="25">
        <v>25</v>
      </c>
      <c r="F28" s="25">
        <v>37.5</v>
      </c>
      <c r="G28" s="25">
        <v>0</v>
      </c>
    </row>
    <row r="29" spans="1:7">
      <c r="A29" s="23" t="s">
        <v>142</v>
      </c>
      <c r="B29" s="24">
        <v>2</v>
      </c>
      <c r="C29" s="25">
        <v>50</v>
      </c>
      <c r="D29" s="25">
        <v>0</v>
      </c>
      <c r="E29" s="25">
        <v>0</v>
      </c>
      <c r="F29" s="25">
        <v>50</v>
      </c>
      <c r="G29" s="25">
        <v>0</v>
      </c>
    </row>
    <row r="30" spans="1:7">
      <c r="A30" s="23" t="s">
        <v>128</v>
      </c>
      <c r="B30" s="24">
        <v>0</v>
      </c>
      <c r="C30" s="25">
        <v>0</v>
      </c>
      <c r="D30" s="25">
        <v>0</v>
      </c>
      <c r="E30" s="25">
        <v>0</v>
      </c>
      <c r="F30" s="25">
        <v>0</v>
      </c>
      <c r="G30" s="25">
        <v>0</v>
      </c>
    </row>
    <row r="31" spans="1:7">
      <c r="A31" s="8" t="s">
        <v>143</v>
      </c>
      <c r="B31" s="8"/>
      <c r="C31" s="8"/>
      <c r="D31" s="8"/>
      <c r="E31" s="8"/>
      <c r="F31" s="8"/>
      <c r="G31" s="8"/>
    </row>
    <row r="32" spans="1:7">
      <c r="A32" s="23" t="s">
        <v>144</v>
      </c>
      <c r="B32" s="24">
        <v>5</v>
      </c>
      <c r="C32" s="25">
        <v>60</v>
      </c>
      <c r="D32" s="25">
        <v>20</v>
      </c>
      <c r="E32" s="25">
        <v>0</v>
      </c>
      <c r="F32" s="25">
        <v>0</v>
      </c>
      <c r="G32" s="25">
        <v>20</v>
      </c>
    </row>
    <row r="33" spans="1:7">
      <c r="A33" s="23" t="s">
        <v>145</v>
      </c>
      <c r="B33" s="24">
        <v>1</v>
      </c>
      <c r="C33" s="25">
        <v>100</v>
      </c>
      <c r="D33" s="25">
        <v>0</v>
      </c>
      <c r="E33" s="25">
        <v>0</v>
      </c>
      <c r="F33" s="25">
        <v>0</v>
      </c>
      <c r="G33" s="25">
        <v>0</v>
      </c>
    </row>
    <row r="34" spans="1:7">
      <c r="A34" s="23" t="s">
        <v>146</v>
      </c>
      <c r="B34" s="24">
        <v>6</v>
      </c>
      <c r="C34" s="25">
        <v>83.333332999999996</v>
      </c>
      <c r="D34" s="25">
        <v>0</v>
      </c>
      <c r="E34" s="25">
        <v>0</v>
      </c>
      <c r="F34" s="25">
        <v>16.666667</v>
      </c>
      <c r="G34" s="25">
        <v>0</v>
      </c>
    </row>
    <row r="35" spans="1:7">
      <c r="A35" s="23" t="s">
        <v>147</v>
      </c>
      <c r="B35" s="24">
        <v>2</v>
      </c>
      <c r="C35" s="25">
        <v>100</v>
      </c>
      <c r="D35" s="25">
        <v>0</v>
      </c>
      <c r="E35" s="25">
        <v>0</v>
      </c>
      <c r="F35" s="25">
        <v>0</v>
      </c>
      <c r="G35" s="25">
        <v>0</v>
      </c>
    </row>
    <row r="36" spans="1:7">
      <c r="A36" s="23" t="s">
        <v>148</v>
      </c>
      <c r="B36" s="24">
        <v>1</v>
      </c>
      <c r="C36" s="25">
        <v>100</v>
      </c>
      <c r="D36" s="25">
        <v>0</v>
      </c>
      <c r="E36" s="25">
        <v>0</v>
      </c>
      <c r="F36" s="25">
        <v>0</v>
      </c>
      <c r="G36" s="25">
        <v>0</v>
      </c>
    </row>
    <row r="37" spans="1:7">
      <c r="A37" s="23" t="s">
        <v>149</v>
      </c>
      <c r="B37" s="24">
        <v>11</v>
      </c>
      <c r="C37" s="25">
        <v>72.727272999999997</v>
      </c>
      <c r="D37" s="25">
        <v>9.0909089999999999</v>
      </c>
      <c r="E37" s="25">
        <v>0</v>
      </c>
      <c r="F37" s="25">
        <v>27.272727</v>
      </c>
      <c r="G37" s="25">
        <v>0</v>
      </c>
    </row>
    <row r="38" spans="1:7">
      <c r="A38" s="23" t="s">
        <v>150</v>
      </c>
      <c r="B38" s="24">
        <v>9</v>
      </c>
      <c r="C38" s="25">
        <v>33.333333000000003</v>
      </c>
      <c r="D38" s="25">
        <v>11.111110999999999</v>
      </c>
      <c r="E38" s="25">
        <v>22.222221999999999</v>
      </c>
      <c r="F38" s="25">
        <v>55.555556000000003</v>
      </c>
      <c r="G38" s="25">
        <v>0</v>
      </c>
    </row>
    <row r="39" spans="1:7">
      <c r="A39" s="23" t="s">
        <v>151</v>
      </c>
      <c r="B39" s="24">
        <v>30</v>
      </c>
      <c r="C39" s="25">
        <v>66.666667000000004</v>
      </c>
      <c r="D39" s="25">
        <v>26.666667</v>
      </c>
      <c r="E39" s="25">
        <v>20</v>
      </c>
      <c r="F39" s="25">
        <v>23.333333</v>
      </c>
      <c r="G39" s="25">
        <v>0</v>
      </c>
    </row>
    <row r="40" spans="1:7">
      <c r="A40" s="23" t="s">
        <v>152</v>
      </c>
      <c r="B40" s="24">
        <v>1</v>
      </c>
      <c r="C40" s="25">
        <v>0</v>
      </c>
      <c r="D40" s="25">
        <v>0</v>
      </c>
      <c r="E40" s="25">
        <v>0</v>
      </c>
      <c r="F40" s="25">
        <v>100</v>
      </c>
      <c r="G40" s="25">
        <v>0</v>
      </c>
    </row>
    <row r="41" spans="1:7">
      <c r="A41" s="23" t="s">
        <v>128</v>
      </c>
      <c r="B41" s="24">
        <v>2</v>
      </c>
      <c r="C41" s="25">
        <v>50</v>
      </c>
      <c r="D41" s="25">
        <v>50</v>
      </c>
      <c r="E41" s="25">
        <v>50</v>
      </c>
      <c r="F41" s="25">
        <v>50</v>
      </c>
      <c r="G41" s="25">
        <v>0</v>
      </c>
    </row>
    <row r="42" spans="1:7">
      <c r="A42" s="8" t="s">
        <v>153</v>
      </c>
      <c r="B42" s="8"/>
      <c r="C42" s="8"/>
      <c r="D42" s="8"/>
      <c r="E42" s="8"/>
      <c r="F42" s="8"/>
      <c r="G42" s="8"/>
    </row>
    <row r="43" spans="1:7">
      <c r="A43" s="23" t="s">
        <v>154</v>
      </c>
      <c r="B43" s="24">
        <v>7</v>
      </c>
      <c r="C43" s="25">
        <v>85.714286000000001</v>
      </c>
      <c r="D43" s="25">
        <v>42.857143000000001</v>
      </c>
      <c r="E43" s="25">
        <v>42.857143000000001</v>
      </c>
      <c r="F43" s="25">
        <v>0</v>
      </c>
      <c r="G43" s="25">
        <v>0</v>
      </c>
    </row>
    <row r="44" spans="1:7">
      <c r="A44" s="23" t="s">
        <v>155</v>
      </c>
      <c r="B44" s="24">
        <v>12</v>
      </c>
      <c r="C44" s="25">
        <v>58.333333000000003</v>
      </c>
      <c r="D44" s="25">
        <v>0</v>
      </c>
      <c r="E44" s="25">
        <v>8.3333329999999997</v>
      </c>
      <c r="F44" s="25">
        <v>41.666666999999997</v>
      </c>
      <c r="G44" s="25">
        <v>0</v>
      </c>
    </row>
    <row r="45" spans="1:7">
      <c r="A45" s="23" t="s">
        <v>156</v>
      </c>
      <c r="B45" s="24">
        <v>22</v>
      </c>
      <c r="C45" s="25">
        <v>72.727272999999997</v>
      </c>
      <c r="D45" s="25">
        <v>40.909090999999997</v>
      </c>
      <c r="E45" s="25">
        <v>18.181818</v>
      </c>
      <c r="F45" s="25">
        <v>22.727273</v>
      </c>
      <c r="G45" s="25">
        <v>0</v>
      </c>
    </row>
    <row r="46" spans="1:7">
      <c r="A46" s="23" t="s">
        <v>157</v>
      </c>
      <c r="B46" s="24">
        <v>6</v>
      </c>
      <c r="C46" s="25">
        <v>83.333332999999996</v>
      </c>
      <c r="D46" s="25">
        <v>50</v>
      </c>
      <c r="E46" s="25">
        <v>33.333333000000003</v>
      </c>
      <c r="F46" s="25">
        <v>16.666667</v>
      </c>
      <c r="G46" s="25">
        <v>0</v>
      </c>
    </row>
    <row r="47" spans="1:7">
      <c r="A47" s="23" t="s">
        <v>158</v>
      </c>
      <c r="B47" s="24">
        <v>13</v>
      </c>
      <c r="C47" s="25">
        <v>76.923077000000006</v>
      </c>
      <c r="D47" s="25">
        <v>23.076923000000001</v>
      </c>
      <c r="E47" s="25">
        <v>23.076923000000001</v>
      </c>
      <c r="F47" s="25">
        <v>30.769231000000001</v>
      </c>
      <c r="G47" s="25">
        <v>0</v>
      </c>
    </row>
    <row r="48" spans="1:7">
      <c r="A48" s="23" t="s">
        <v>159</v>
      </c>
      <c r="B48" s="24">
        <v>14</v>
      </c>
      <c r="C48" s="25">
        <v>78.571428999999995</v>
      </c>
      <c r="D48" s="25">
        <v>50</v>
      </c>
      <c r="E48" s="25">
        <v>42.857143000000001</v>
      </c>
      <c r="F48" s="25">
        <v>14.285714</v>
      </c>
      <c r="G48" s="25">
        <v>0</v>
      </c>
    </row>
    <row r="49" spans="1:7">
      <c r="A49" s="23" t="s">
        <v>160</v>
      </c>
      <c r="B49" s="24">
        <v>10</v>
      </c>
      <c r="C49" s="25">
        <v>60</v>
      </c>
      <c r="D49" s="25">
        <v>40</v>
      </c>
      <c r="E49" s="25">
        <v>40</v>
      </c>
      <c r="F49" s="25">
        <v>20</v>
      </c>
      <c r="G49" s="25">
        <v>0</v>
      </c>
    </row>
    <row r="50" spans="1:7">
      <c r="A50" s="23" t="s">
        <v>161</v>
      </c>
      <c r="B50" s="24">
        <v>3</v>
      </c>
      <c r="C50" s="25">
        <v>66.666667000000004</v>
      </c>
      <c r="D50" s="25">
        <v>66.666667000000004</v>
      </c>
      <c r="E50" s="25">
        <v>66.666667000000004</v>
      </c>
      <c r="F50" s="25">
        <v>0</v>
      </c>
      <c r="G50" s="25">
        <v>0</v>
      </c>
    </row>
    <row r="51" spans="1:7">
      <c r="A51" s="23" t="s">
        <v>162</v>
      </c>
      <c r="B51" s="24">
        <v>7</v>
      </c>
      <c r="C51" s="25">
        <v>71.428571000000005</v>
      </c>
      <c r="D51" s="25">
        <v>28.571428999999998</v>
      </c>
      <c r="E51" s="25">
        <v>28.571428999999998</v>
      </c>
      <c r="F51" s="25">
        <v>14.285714</v>
      </c>
      <c r="G51" s="25">
        <v>0</v>
      </c>
    </row>
    <row r="52" spans="1:7">
      <c r="A52" s="23" t="s">
        <v>152</v>
      </c>
      <c r="B52" s="24">
        <v>3</v>
      </c>
      <c r="C52" s="25">
        <v>33.333333000000003</v>
      </c>
      <c r="D52" s="25">
        <v>33.333333000000003</v>
      </c>
      <c r="E52" s="25">
        <v>66.666667000000004</v>
      </c>
      <c r="F52" s="25">
        <v>66.666667000000004</v>
      </c>
      <c r="G52" s="25">
        <v>0</v>
      </c>
    </row>
    <row r="53" spans="1:7">
      <c r="A53" s="23" t="s">
        <v>163</v>
      </c>
      <c r="B53" s="24">
        <v>1</v>
      </c>
      <c r="C53" s="25">
        <v>0</v>
      </c>
      <c r="D53" s="25">
        <v>0</v>
      </c>
      <c r="E53" s="25">
        <v>0</v>
      </c>
      <c r="F53" s="25">
        <v>100</v>
      </c>
      <c r="G53" s="25">
        <v>0</v>
      </c>
    </row>
    <row r="54" spans="1:7">
      <c r="A54" s="23" t="s">
        <v>128</v>
      </c>
      <c r="B54" s="24">
        <v>1</v>
      </c>
      <c r="C54" s="25">
        <v>0</v>
      </c>
      <c r="D54" s="25">
        <v>0</v>
      </c>
      <c r="E54" s="25">
        <v>0</v>
      </c>
      <c r="F54" s="25">
        <v>0</v>
      </c>
      <c r="G54" s="25">
        <v>100</v>
      </c>
    </row>
    <row r="55" spans="1:7">
      <c r="A55" s="8" t="s">
        <v>164</v>
      </c>
      <c r="B55" s="8"/>
      <c r="C55" s="8"/>
      <c r="D55" s="8"/>
      <c r="E55" s="8"/>
      <c r="F55" s="8"/>
      <c r="G55" s="8"/>
    </row>
    <row r="56" spans="1:7">
      <c r="A56" s="23" t="s">
        <v>165</v>
      </c>
      <c r="B56" s="24">
        <v>2</v>
      </c>
      <c r="C56" s="25">
        <v>50</v>
      </c>
      <c r="D56" s="25">
        <v>0</v>
      </c>
      <c r="E56" s="25">
        <v>50</v>
      </c>
      <c r="F56" s="25">
        <v>50</v>
      </c>
      <c r="G56" s="25">
        <v>0</v>
      </c>
    </row>
    <row r="57" spans="1:7">
      <c r="A57" s="23" t="s">
        <v>166</v>
      </c>
      <c r="B57" s="24">
        <v>6</v>
      </c>
      <c r="C57" s="25">
        <v>83.333332999999996</v>
      </c>
      <c r="D57" s="25">
        <v>0</v>
      </c>
      <c r="E57" s="25">
        <v>0</v>
      </c>
      <c r="F57" s="25">
        <v>16.666667</v>
      </c>
      <c r="G57" s="25">
        <v>0</v>
      </c>
    </row>
    <row r="58" spans="1:7">
      <c r="A58" s="23" t="s">
        <v>167</v>
      </c>
      <c r="B58" s="24">
        <v>11</v>
      </c>
      <c r="C58" s="25">
        <v>63.636364</v>
      </c>
      <c r="D58" s="25">
        <v>9.0909089999999999</v>
      </c>
      <c r="E58" s="25">
        <v>9.0909089999999999</v>
      </c>
      <c r="F58" s="25">
        <v>9.0909089999999999</v>
      </c>
      <c r="G58" s="25">
        <v>9.0909089999999999</v>
      </c>
    </row>
    <row r="59" spans="1:7">
      <c r="A59" s="23" t="s">
        <v>168</v>
      </c>
      <c r="B59" s="24">
        <v>14</v>
      </c>
      <c r="C59" s="25">
        <v>50</v>
      </c>
      <c r="D59" s="25">
        <v>50</v>
      </c>
      <c r="E59" s="25">
        <v>28.571428999999998</v>
      </c>
      <c r="F59" s="25">
        <v>35.714286000000001</v>
      </c>
      <c r="G59" s="25">
        <v>0</v>
      </c>
    </row>
    <row r="60" spans="1:7">
      <c r="A60" s="23" t="s">
        <v>169</v>
      </c>
      <c r="B60" s="24">
        <v>4</v>
      </c>
      <c r="C60" s="25">
        <v>100</v>
      </c>
      <c r="D60" s="25">
        <v>75</v>
      </c>
      <c r="E60" s="25">
        <v>50</v>
      </c>
      <c r="F60" s="25">
        <v>0</v>
      </c>
      <c r="G60" s="25">
        <v>0</v>
      </c>
    </row>
    <row r="61" spans="1:7">
      <c r="A61" s="23" t="s">
        <v>128</v>
      </c>
      <c r="B61" s="24">
        <v>2</v>
      </c>
      <c r="C61" s="25">
        <v>0</v>
      </c>
      <c r="D61" s="25">
        <v>0</v>
      </c>
      <c r="E61" s="25">
        <v>0</v>
      </c>
      <c r="F61" s="25">
        <v>100</v>
      </c>
      <c r="G61" s="25">
        <v>0</v>
      </c>
    </row>
    <row r="62" spans="1:7">
      <c r="A62" s="8" t="s">
        <v>170</v>
      </c>
      <c r="B62" s="8"/>
      <c r="C62" s="8"/>
      <c r="D62" s="8"/>
      <c r="E62" s="8"/>
      <c r="F62" s="8"/>
      <c r="G62" s="8"/>
    </row>
    <row r="63" spans="1:7">
      <c r="A63" s="23" t="s">
        <v>171</v>
      </c>
      <c r="B63" s="24">
        <v>17</v>
      </c>
      <c r="C63" s="25">
        <v>64.705882000000003</v>
      </c>
      <c r="D63" s="25">
        <v>29.411764999999999</v>
      </c>
      <c r="E63" s="25">
        <v>29.411764999999999</v>
      </c>
      <c r="F63" s="25">
        <v>17.647058999999999</v>
      </c>
      <c r="G63" s="25">
        <v>5.8823530000000002</v>
      </c>
    </row>
    <row r="64" spans="1:7">
      <c r="A64" s="23" t="s">
        <v>172</v>
      </c>
      <c r="B64" s="24">
        <v>11</v>
      </c>
      <c r="C64" s="25">
        <v>72.727272999999997</v>
      </c>
      <c r="D64" s="25">
        <v>36.363636</v>
      </c>
      <c r="E64" s="25">
        <v>18.181818</v>
      </c>
      <c r="F64" s="25">
        <v>27.272727</v>
      </c>
      <c r="G64" s="25">
        <v>0</v>
      </c>
    </row>
    <row r="65" spans="1:7">
      <c r="A65" s="23" t="s">
        <v>173</v>
      </c>
      <c r="B65" s="24">
        <v>7</v>
      </c>
      <c r="C65" s="25">
        <v>57.142856999999999</v>
      </c>
      <c r="D65" s="25">
        <v>14.285714</v>
      </c>
      <c r="E65" s="25">
        <v>14.285714</v>
      </c>
      <c r="F65" s="25">
        <v>28.571428999999998</v>
      </c>
      <c r="G65" s="25">
        <v>0</v>
      </c>
    </row>
    <row r="66" spans="1:7">
      <c r="A66" s="23" t="s">
        <v>174</v>
      </c>
      <c r="B66" s="24">
        <v>2</v>
      </c>
      <c r="C66" s="25">
        <v>50</v>
      </c>
      <c r="D66" s="25">
        <v>0</v>
      </c>
      <c r="E66" s="25">
        <v>0</v>
      </c>
      <c r="F66" s="25">
        <v>50</v>
      </c>
      <c r="G66" s="25">
        <v>0</v>
      </c>
    </row>
    <row r="67" spans="1:7">
      <c r="A67" s="23" t="s">
        <v>128</v>
      </c>
      <c r="B67" s="24">
        <v>2</v>
      </c>
      <c r="C67" s="25">
        <v>0</v>
      </c>
      <c r="D67" s="25">
        <v>50</v>
      </c>
      <c r="E67" s="25">
        <v>0</v>
      </c>
      <c r="F67" s="25">
        <v>50</v>
      </c>
      <c r="G67" s="25">
        <v>0</v>
      </c>
    </row>
    <row r="68" spans="1:7">
      <c r="A68" s="8" t="s">
        <v>175</v>
      </c>
      <c r="B68" s="8"/>
      <c r="C68" s="8"/>
      <c r="D68" s="8"/>
      <c r="E68" s="8"/>
      <c r="F68" s="8"/>
      <c r="G68" s="8"/>
    </row>
    <row r="69" spans="1:7">
      <c r="A69" s="23" t="s">
        <v>176</v>
      </c>
      <c r="B69" s="24">
        <v>3</v>
      </c>
      <c r="C69" s="25">
        <v>100</v>
      </c>
      <c r="D69" s="25">
        <v>0</v>
      </c>
      <c r="E69" s="25">
        <v>33.333333000000003</v>
      </c>
      <c r="F69" s="25">
        <v>0</v>
      </c>
      <c r="G69" s="25">
        <v>0</v>
      </c>
    </row>
    <row r="70" spans="1:7">
      <c r="A70" s="23" t="s">
        <v>177</v>
      </c>
      <c r="B70" s="24">
        <v>3</v>
      </c>
      <c r="C70" s="25">
        <v>66.666667000000004</v>
      </c>
      <c r="D70" s="25">
        <v>0</v>
      </c>
      <c r="E70" s="25">
        <v>0</v>
      </c>
      <c r="F70" s="25">
        <v>33.333333000000003</v>
      </c>
      <c r="G70" s="25">
        <v>0</v>
      </c>
    </row>
    <row r="71" spans="1:7">
      <c r="A71" s="23" t="s">
        <v>178</v>
      </c>
      <c r="B71" s="24">
        <v>2</v>
      </c>
      <c r="C71" s="25">
        <v>50</v>
      </c>
      <c r="D71" s="25">
        <v>0</v>
      </c>
      <c r="E71" s="25">
        <v>50</v>
      </c>
      <c r="F71" s="25">
        <v>50</v>
      </c>
      <c r="G71" s="25">
        <v>0</v>
      </c>
    </row>
    <row r="72" spans="1:7">
      <c r="A72" s="23" t="s">
        <v>179</v>
      </c>
      <c r="B72" s="24">
        <v>0</v>
      </c>
      <c r="C72" s="25">
        <v>0</v>
      </c>
      <c r="D72" s="25">
        <v>0</v>
      </c>
      <c r="E72" s="25">
        <v>0</v>
      </c>
      <c r="F72" s="25">
        <v>0</v>
      </c>
      <c r="G72" s="25">
        <v>0</v>
      </c>
    </row>
    <row r="73" spans="1:7">
      <c r="A73" s="23" t="s">
        <v>180</v>
      </c>
      <c r="B73" s="24">
        <v>0</v>
      </c>
      <c r="C73" s="25">
        <v>0</v>
      </c>
      <c r="D73" s="25">
        <v>0</v>
      </c>
      <c r="E73" s="25">
        <v>0</v>
      </c>
      <c r="F73" s="25">
        <v>0</v>
      </c>
      <c r="G73" s="25">
        <v>0</v>
      </c>
    </row>
    <row r="74" spans="1:7">
      <c r="A74" s="23" t="s">
        <v>181</v>
      </c>
      <c r="B74" s="24">
        <v>1</v>
      </c>
      <c r="C74" s="25">
        <v>100</v>
      </c>
      <c r="D74" s="25">
        <v>0</v>
      </c>
      <c r="E74" s="25">
        <v>0</v>
      </c>
      <c r="F74" s="25">
        <v>0</v>
      </c>
      <c r="G74" s="25">
        <v>0</v>
      </c>
    </row>
    <row r="75" spans="1:7">
      <c r="A75" s="23" t="s">
        <v>182</v>
      </c>
      <c r="B75" s="24">
        <v>2</v>
      </c>
      <c r="C75" s="25">
        <v>50</v>
      </c>
      <c r="D75" s="25">
        <v>50</v>
      </c>
      <c r="E75" s="25">
        <v>50</v>
      </c>
      <c r="F75" s="25">
        <v>50</v>
      </c>
      <c r="G75" s="25">
        <v>0</v>
      </c>
    </row>
    <row r="76" spans="1:7">
      <c r="A76" s="23" t="s">
        <v>183</v>
      </c>
      <c r="B76" s="24">
        <v>1</v>
      </c>
      <c r="C76" s="25">
        <v>100</v>
      </c>
      <c r="D76" s="25">
        <v>0</v>
      </c>
      <c r="E76" s="25">
        <v>0</v>
      </c>
      <c r="F76" s="25">
        <v>0</v>
      </c>
      <c r="G76" s="25">
        <v>0</v>
      </c>
    </row>
    <row r="77" spans="1:7">
      <c r="A77" s="23" t="s">
        <v>184</v>
      </c>
      <c r="B77" s="24">
        <v>2</v>
      </c>
      <c r="C77" s="25">
        <v>100</v>
      </c>
      <c r="D77" s="25">
        <v>0</v>
      </c>
      <c r="E77" s="25">
        <v>0</v>
      </c>
      <c r="F77" s="25">
        <v>0</v>
      </c>
      <c r="G77" s="25">
        <v>0</v>
      </c>
    </row>
    <row r="78" spans="1:7">
      <c r="A78" s="23" t="s">
        <v>185</v>
      </c>
      <c r="B78" s="24">
        <v>3</v>
      </c>
      <c r="C78" s="25">
        <v>100</v>
      </c>
      <c r="D78" s="25">
        <v>0</v>
      </c>
      <c r="E78" s="25">
        <v>0</v>
      </c>
      <c r="F78" s="25">
        <v>0</v>
      </c>
      <c r="G78" s="25">
        <v>0</v>
      </c>
    </row>
    <row r="79" spans="1:7">
      <c r="A79" s="23" t="s">
        <v>152</v>
      </c>
      <c r="B79" s="24">
        <v>10</v>
      </c>
      <c r="C79" s="25">
        <v>60</v>
      </c>
      <c r="D79" s="25">
        <v>40</v>
      </c>
      <c r="E79" s="25">
        <v>30</v>
      </c>
      <c r="F79" s="25">
        <v>30</v>
      </c>
      <c r="G79" s="25">
        <v>0</v>
      </c>
    </row>
    <row r="80" spans="1:7">
      <c r="A80" s="23" t="s">
        <v>186</v>
      </c>
      <c r="B80" s="24">
        <v>17</v>
      </c>
      <c r="C80" s="25">
        <v>58.823529000000001</v>
      </c>
      <c r="D80" s="25">
        <v>35.294117999999997</v>
      </c>
      <c r="E80" s="25">
        <v>17.647058999999999</v>
      </c>
      <c r="F80" s="25">
        <v>23.529412000000001</v>
      </c>
      <c r="G80" s="25">
        <v>0</v>
      </c>
    </row>
    <row r="81" spans="1:7">
      <c r="A81" s="23" t="s">
        <v>128</v>
      </c>
      <c r="B81" s="24">
        <v>1</v>
      </c>
      <c r="C81" s="25">
        <v>0</v>
      </c>
      <c r="D81" s="25">
        <v>0</v>
      </c>
      <c r="E81" s="25">
        <v>0</v>
      </c>
      <c r="F81" s="25">
        <v>0</v>
      </c>
      <c r="G81" s="25">
        <v>100</v>
      </c>
    </row>
    <row r="82" spans="1:7">
      <c r="A82" s="8" t="s">
        <v>187</v>
      </c>
      <c r="B82" s="8"/>
      <c r="C82" s="8"/>
      <c r="D82" s="8"/>
      <c r="E82" s="8"/>
      <c r="F82" s="8"/>
      <c r="G82" s="8"/>
    </row>
    <row r="83" spans="1:7">
      <c r="A83" s="23" t="s">
        <v>188</v>
      </c>
      <c r="B83" s="24">
        <v>6</v>
      </c>
      <c r="C83" s="25">
        <v>50</v>
      </c>
      <c r="D83" s="25">
        <v>16.666667</v>
      </c>
      <c r="E83" s="25">
        <v>16.666667</v>
      </c>
      <c r="F83" s="25">
        <v>50</v>
      </c>
      <c r="G83" s="25">
        <v>0</v>
      </c>
    </row>
    <row r="84" spans="1:7">
      <c r="A84" s="23" t="s">
        <v>189</v>
      </c>
      <c r="B84" s="24">
        <v>1</v>
      </c>
      <c r="C84" s="25">
        <v>0</v>
      </c>
      <c r="D84" s="25">
        <v>100</v>
      </c>
      <c r="E84" s="25">
        <v>0</v>
      </c>
      <c r="F84" s="25">
        <v>0</v>
      </c>
      <c r="G84" s="25">
        <v>0</v>
      </c>
    </row>
    <row r="85" spans="1:7">
      <c r="A85" s="23" t="s">
        <v>190</v>
      </c>
      <c r="B85" s="24">
        <v>6</v>
      </c>
      <c r="C85" s="25">
        <v>50</v>
      </c>
      <c r="D85" s="25">
        <v>16.666667</v>
      </c>
      <c r="E85" s="25">
        <v>33.333333000000003</v>
      </c>
      <c r="F85" s="25">
        <v>50</v>
      </c>
      <c r="G85" s="25">
        <v>0</v>
      </c>
    </row>
    <row r="86" spans="1:7">
      <c r="A86" s="23" t="s">
        <v>191</v>
      </c>
      <c r="B86" s="24">
        <v>15</v>
      </c>
      <c r="C86" s="25">
        <v>73.333332999999996</v>
      </c>
      <c r="D86" s="25">
        <v>33.333333000000003</v>
      </c>
      <c r="E86" s="25">
        <v>20</v>
      </c>
      <c r="F86" s="25">
        <v>13.333333</v>
      </c>
      <c r="G86" s="25">
        <v>0</v>
      </c>
    </row>
    <row r="87" spans="1:7">
      <c r="A87" s="23" t="s">
        <v>192</v>
      </c>
      <c r="B87" s="24">
        <v>8</v>
      </c>
      <c r="C87" s="25">
        <v>75</v>
      </c>
      <c r="D87" s="25">
        <v>37.5</v>
      </c>
      <c r="E87" s="25">
        <v>12.5</v>
      </c>
      <c r="F87" s="25">
        <v>0</v>
      </c>
      <c r="G87" s="25">
        <v>12.5</v>
      </c>
    </row>
    <row r="88" spans="1:7">
      <c r="A88" s="23" t="s">
        <v>193</v>
      </c>
      <c r="B88" s="24">
        <v>0</v>
      </c>
      <c r="C88" s="25">
        <v>0</v>
      </c>
      <c r="D88" s="25">
        <v>0</v>
      </c>
      <c r="E88" s="25">
        <v>0</v>
      </c>
      <c r="F88" s="25">
        <v>0</v>
      </c>
      <c r="G88" s="25">
        <v>0</v>
      </c>
    </row>
    <row r="89" spans="1:7">
      <c r="A89" s="23" t="s">
        <v>152</v>
      </c>
      <c r="B89" s="24">
        <v>2</v>
      </c>
      <c r="C89" s="25">
        <v>50</v>
      </c>
      <c r="D89" s="25">
        <v>0</v>
      </c>
      <c r="E89" s="25">
        <v>50</v>
      </c>
      <c r="F89" s="25">
        <v>50</v>
      </c>
      <c r="G89" s="25">
        <v>0</v>
      </c>
    </row>
    <row r="90" spans="1:7">
      <c r="A90" s="23" t="s">
        <v>128</v>
      </c>
      <c r="B90" s="24">
        <v>1</v>
      </c>
      <c r="C90" s="25">
        <v>0</v>
      </c>
      <c r="D90" s="25">
        <v>0</v>
      </c>
      <c r="E90" s="25">
        <v>0</v>
      </c>
      <c r="F90" s="25">
        <v>100</v>
      </c>
      <c r="G90" s="25">
        <v>0</v>
      </c>
    </row>
    <row r="91" spans="1:7">
      <c r="A91" s="8" t="s">
        <v>194</v>
      </c>
      <c r="B91" s="8"/>
      <c r="C91" s="8"/>
      <c r="D91" s="8"/>
      <c r="E91" s="8"/>
      <c r="F91" s="8"/>
      <c r="G91" s="8"/>
    </row>
    <row r="92" spans="1:7">
      <c r="A92" s="23" t="s">
        <v>195</v>
      </c>
      <c r="B92" s="24">
        <v>16</v>
      </c>
      <c r="C92" s="25">
        <v>56.25</v>
      </c>
      <c r="D92" s="25">
        <v>18.75</v>
      </c>
      <c r="E92" s="25">
        <v>31.25</v>
      </c>
      <c r="F92" s="25">
        <v>18.75</v>
      </c>
      <c r="G92" s="25">
        <v>6.25</v>
      </c>
    </row>
    <row r="93" spans="1:7">
      <c r="A93" s="23" t="s">
        <v>196</v>
      </c>
      <c r="B93" s="24">
        <v>6</v>
      </c>
      <c r="C93" s="25">
        <v>66.666667000000004</v>
      </c>
      <c r="D93" s="25">
        <v>33.333333000000003</v>
      </c>
      <c r="E93" s="25">
        <v>16.666667</v>
      </c>
      <c r="F93" s="25">
        <v>16.666667</v>
      </c>
      <c r="G93" s="25">
        <v>0</v>
      </c>
    </row>
    <row r="94" spans="1:7">
      <c r="A94" s="23" t="s">
        <v>197</v>
      </c>
      <c r="B94" s="24">
        <v>0</v>
      </c>
      <c r="C94" s="25">
        <v>0</v>
      </c>
      <c r="D94" s="25">
        <v>0</v>
      </c>
      <c r="E94" s="25">
        <v>0</v>
      </c>
      <c r="F94" s="25">
        <v>0</v>
      </c>
      <c r="G94" s="25">
        <v>0</v>
      </c>
    </row>
    <row r="95" spans="1:7">
      <c r="A95" s="23" t="s">
        <v>198</v>
      </c>
      <c r="B95" s="24">
        <v>0</v>
      </c>
      <c r="C95" s="25">
        <v>0</v>
      </c>
      <c r="D95" s="25">
        <v>0</v>
      </c>
      <c r="E95" s="25">
        <v>0</v>
      </c>
      <c r="F95" s="25">
        <v>0</v>
      </c>
      <c r="G95" s="25">
        <v>0</v>
      </c>
    </row>
    <row r="96" spans="1:7">
      <c r="A96" s="23" t="s">
        <v>199</v>
      </c>
      <c r="B96" s="24">
        <v>0</v>
      </c>
      <c r="C96" s="25">
        <v>0</v>
      </c>
      <c r="D96" s="25">
        <v>0</v>
      </c>
      <c r="E96" s="25">
        <v>0</v>
      </c>
      <c r="F96" s="25">
        <v>0</v>
      </c>
      <c r="G96" s="25">
        <v>0</v>
      </c>
    </row>
    <row r="97" spans="1:7">
      <c r="A97" s="23" t="s">
        <v>200</v>
      </c>
      <c r="B97" s="24">
        <v>8</v>
      </c>
      <c r="C97" s="25">
        <v>50</v>
      </c>
      <c r="D97" s="25">
        <v>25</v>
      </c>
      <c r="E97" s="25">
        <v>25</v>
      </c>
      <c r="F97" s="25">
        <v>50</v>
      </c>
      <c r="G97" s="25">
        <v>12.5</v>
      </c>
    </row>
    <row r="98" spans="1:7">
      <c r="A98" s="23" t="s">
        <v>201</v>
      </c>
      <c r="B98" s="24">
        <v>2</v>
      </c>
      <c r="C98" s="25">
        <v>100</v>
      </c>
      <c r="D98" s="25">
        <v>50</v>
      </c>
      <c r="E98" s="25">
        <v>0</v>
      </c>
      <c r="F98" s="25">
        <v>0</v>
      </c>
      <c r="G98" s="25">
        <v>0</v>
      </c>
    </row>
    <row r="99" spans="1:7">
      <c r="A99" s="23" t="s">
        <v>202</v>
      </c>
      <c r="B99" s="24">
        <v>10</v>
      </c>
      <c r="C99" s="25">
        <v>70</v>
      </c>
      <c r="D99" s="25">
        <v>20</v>
      </c>
      <c r="E99" s="25">
        <v>20</v>
      </c>
      <c r="F99" s="25">
        <v>10</v>
      </c>
      <c r="G99" s="25">
        <v>0</v>
      </c>
    </row>
    <row r="100" spans="1:7">
      <c r="A100" s="23" t="s">
        <v>203</v>
      </c>
      <c r="B100" s="24">
        <v>9</v>
      </c>
      <c r="C100" s="25">
        <v>66.666667000000004</v>
      </c>
      <c r="D100" s="25">
        <v>22.222221999999999</v>
      </c>
      <c r="E100" s="25">
        <v>22.222221999999999</v>
      </c>
      <c r="F100" s="25">
        <v>11.111110999999999</v>
      </c>
      <c r="G100" s="25">
        <v>0</v>
      </c>
    </row>
    <row r="101" spans="1:7">
      <c r="A101" s="23" t="s">
        <v>204</v>
      </c>
      <c r="B101" s="24">
        <v>7</v>
      </c>
      <c r="C101" s="25">
        <v>57.142856999999999</v>
      </c>
      <c r="D101" s="25">
        <v>28.571428999999998</v>
      </c>
      <c r="E101" s="25">
        <v>42.857143000000001</v>
      </c>
      <c r="F101" s="25">
        <v>14.285714</v>
      </c>
      <c r="G101" s="25">
        <v>0</v>
      </c>
    </row>
    <row r="102" spans="1:7">
      <c r="A102" s="23" t="s">
        <v>205</v>
      </c>
      <c r="B102" s="24">
        <v>0</v>
      </c>
      <c r="C102" s="25">
        <v>0</v>
      </c>
      <c r="D102" s="25">
        <v>0</v>
      </c>
      <c r="E102" s="25">
        <v>0</v>
      </c>
      <c r="F102" s="25">
        <v>0</v>
      </c>
      <c r="G102" s="25">
        <v>0</v>
      </c>
    </row>
    <row r="103" spans="1:7">
      <c r="A103" s="23" t="s">
        <v>206</v>
      </c>
      <c r="B103" s="24">
        <v>1</v>
      </c>
      <c r="C103" s="25">
        <v>0</v>
      </c>
      <c r="D103" s="25">
        <v>0</v>
      </c>
      <c r="E103" s="25">
        <v>0</v>
      </c>
      <c r="F103" s="25">
        <v>100</v>
      </c>
      <c r="G103" s="25">
        <v>0</v>
      </c>
    </row>
    <row r="104" spans="1:7">
      <c r="A104" s="23" t="s">
        <v>152</v>
      </c>
      <c r="B104" s="24">
        <v>1</v>
      </c>
      <c r="C104" s="25">
        <v>100</v>
      </c>
      <c r="D104" s="25">
        <v>100</v>
      </c>
      <c r="E104" s="25">
        <v>100</v>
      </c>
      <c r="F104" s="25">
        <v>0</v>
      </c>
      <c r="G104" s="25">
        <v>0</v>
      </c>
    </row>
    <row r="105" spans="1:7">
      <c r="A105" s="23" t="s">
        <v>128</v>
      </c>
      <c r="B105" s="24">
        <v>6</v>
      </c>
      <c r="C105" s="25">
        <v>33.333333000000003</v>
      </c>
      <c r="D105" s="25">
        <v>16.666667</v>
      </c>
      <c r="E105" s="25">
        <v>0</v>
      </c>
      <c r="F105" s="25">
        <v>50</v>
      </c>
      <c r="G105" s="25">
        <v>0</v>
      </c>
    </row>
    <row r="106" spans="1:7">
      <c r="A106" s="8" t="s">
        <v>207</v>
      </c>
      <c r="B106" s="8"/>
      <c r="C106" s="8"/>
      <c r="D106" s="8"/>
      <c r="E106" s="8"/>
      <c r="F106" s="8"/>
      <c r="G106" s="8"/>
    </row>
    <row r="107" spans="1:7">
      <c r="A107" s="23" t="s">
        <v>208</v>
      </c>
      <c r="B107" s="24">
        <v>15</v>
      </c>
      <c r="C107" s="25">
        <v>60</v>
      </c>
      <c r="D107" s="25">
        <v>33.333333000000003</v>
      </c>
      <c r="E107" s="25">
        <v>20</v>
      </c>
      <c r="F107" s="25">
        <v>26.666667</v>
      </c>
      <c r="G107" s="25">
        <v>0</v>
      </c>
    </row>
    <row r="108" spans="1:7">
      <c r="A108" s="23" t="s">
        <v>209</v>
      </c>
      <c r="B108" s="24">
        <v>9</v>
      </c>
      <c r="C108" s="25">
        <v>44.444443999999997</v>
      </c>
      <c r="D108" s="25">
        <v>22.222221999999999</v>
      </c>
      <c r="E108" s="25">
        <v>33.333333000000003</v>
      </c>
      <c r="F108" s="25">
        <v>44.444443999999997</v>
      </c>
      <c r="G108" s="25">
        <v>0</v>
      </c>
    </row>
    <row r="109" spans="1:7">
      <c r="A109" s="23" t="s">
        <v>210</v>
      </c>
      <c r="B109" s="24">
        <v>16</v>
      </c>
      <c r="C109" s="25">
        <v>62.5</v>
      </c>
      <c r="D109" s="25">
        <v>31.25</v>
      </c>
      <c r="E109" s="25">
        <v>31.25</v>
      </c>
      <c r="F109" s="25">
        <v>18.75</v>
      </c>
      <c r="G109" s="25">
        <v>6.25</v>
      </c>
    </row>
    <row r="110" spans="1:7">
      <c r="A110" s="23" t="s">
        <v>211</v>
      </c>
      <c r="B110" s="24">
        <v>5</v>
      </c>
      <c r="C110" s="25">
        <v>60</v>
      </c>
      <c r="D110" s="25">
        <v>40</v>
      </c>
      <c r="E110" s="25">
        <v>40</v>
      </c>
      <c r="F110" s="25">
        <v>20</v>
      </c>
      <c r="G110" s="25">
        <v>0</v>
      </c>
    </row>
    <row r="111" spans="1:7">
      <c r="A111" s="23" t="s">
        <v>212</v>
      </c>
      <c r="B111" s="24">
        <v>6</v>
      </c>
      <c r="C111" s="25">
        <v>83.333332999999996</v>
      </c>
      <c r="D111" s="25">
        <v>33.333333000000003</v>
      </c>
      <c r="E111" s="25">
        <v>16.666667</v>
      </c>
      <c r="F111" s="25">
        <v>16.666667</v>
      </c>
      <c r="G111" s="25">
        <v>0</v>
      </c>
    </row>
    <row r="112" spans="1:7">
      <c r="A112" s="23" t="s">
        <v>213</v>
      </c>
      <c r="B112" s="24">
        <v>20</v>
      </c>
      <c r="C112" s="25">
        <v>70</v>
      </c>
      <c r="D112" s="25">
        <v>25</v>
      </c>
      <c r="E112" s="25">
        <v>25</v>
      </c>
      <c r="F112" s="25">
        <v>15</v>
      </c>
      <c r="G112" s="25">
        <v>0</v>
      </c>
    </row>
    <row r="113" spans="1:7">
      <c r="A113" s="23" t="s">
        <v>214</v>
      </c>
      <c r="B113" s="24">
        <v>2</v>
      </c>
      <c r="C113" s="25">
        <v>50</v>
      </c>
      <c r="D113" s="25">
        <v>50</v>
      </c>
      <c r="E113" s="25">
        <v>50</v>
      </c>
      <c r="F113" s="25">
        <v>50</v>
      </c>
      <c r="G113" s="25">
        <v>0</v>
      </c>
    </row>
    <row r="114" spans="1:7">
      <c r="A114" s="23" t="s">
        <v>215</v>
      </c>
      <c r="B114" s="24">
        <v>2</v>
      </c>
      <c r="C114" s="25">
        <v>100</v>
      </c>
      <c r="D114" s="25">
        <v>50</v>
      </c>
      <c r="E114" s="25">
        <v>50</v>
      </c>
      <c r="F114" s="25">
        <v>0</v>
      </c>
      <c r="G114" s="25">
        <v>0</v>
      </c>
    </row>
    <row r="115" spans="1:7">
      <c r="A115" s="23" t="s">
        <v>216</v>
      </c>
      <c r="B115" s="24">
        <v>4</v>
      </c>
      <c r="C115" s="25">
        <v>50</v>
      </c>
      <c r="D115" s="25">
        <v>50</v>
      </c>
      <c r="E115" s="25">
        <v>50</v>
      </c>
      <c r="F115" s="25">
        <v>25</v>
      </c>
      <c r="G115" s="25">
        <v>0</v>
      </c>
    </row>
    <row r="116" spans="1:7">
      <c r="A116" s="23" t="s">
        <v>217</v>
      </c>
      <c r="B116" s="24">
        <v>5</v>
      </c>
      <c r="C116" s="25">
        <v>60</v>
      </c>
      <c r="D116" s="25">
        <v>60</v>
      </c>
      <c r="E116" s="25">
        <v>20</v>
      </c>
      <c r="F116" s="25">
        <v>20</v>
      </c>
      <c r="G116" s="25">
        <v>0</v>
      </c>
    </row>
    <row r="117" spans="1:7">
      <c r="A117" s="23" t="s">
        <v>218</v>
      </c>
      <c r="B117" s="24">
        <v>4</v>
      </c>
      <c r="C117" s="25">
        <v>75</v>
      </c>
      <c r="D117" s="25">
        <v>25</v>
      </c>
      <c r="E117" s="25">
        <v>25</v>
      </c>
      <c r="F117" s="25">
        <v>25</v>
      </c>
      <c r="G117" s="25">
        <v>0</v>
      </c>
    </row>
    <row r="118" spans="1:7">
      <c r="A118" s="23" t="s">
        <v>219</v>
      </c>
      <c r="B118" s="24">
        <v>3</v>
      </c>
      <c r="C118" s="25">
        <v>33.333333000000003</v>
      </c>
      <c r="D118" s="25">
        <v>33.333333000000003</v>
      </c>
      <c r="E118" s="25">
        <v>33.333333000000003</v>
      </c>
      <c r="F118" s="25">
        <v>66.666667000000004</v>
      </c>
      <c r="G118" s="25">
        <v>0</v>
      </c>
    </row>
    <row r="119" spans="1:7">
      <c r="A119" s="23" t="s">
        <v>220</v>
      </c>
      <c r="B119" s="24">
        <v>7</v>
      </c>
      <c r="C119" s="25">
        <v>42.857143000000001</v>
      </c>
      <c r="D119" s="25">
        <v>28.571428999999998</v>
      </c>
      <c r="E119" s="25">
        <v>42.857143000000001</v>
      </c>
      <c r="F119" s="25">
        <v>28.571428999999998</v>
      </c>
      <c r="G119" s="25">
        <v>0</v>
      </c>
    </row>
    <row r="120" spans="1:7">
      <c r="A120" s="23" t="s">
        <v>221</v>
      </c>
      <c r="B120" s="24">
        <v>4</v>
      </c>
      <c r="C120" s="25">
        <v>100</v>
      </c>
      <c r="D120" s="25">
        <v>25</v>
      </c>
      <c r="E120" s="25">
        <v>50</v>
      </c>
      <c r="F120" s="25">
        <v>0</v>
      </c>
      <c r="G120" s="25">
        <v>0</v>
      </c>
    </row>
    <row r="121" spans="1:7">
      <c r="A121" s="23" t="s">
        <v>152</v>
      </c>
      <c r="B121" s="24">
        <v>2</v>
      </c>
      <c r="C121" s="25">
        <v>100</v>
      </c>
      <c r="D121" s="25">
        <v>100</v>
      </c>
      <c r="E121" s="25">
        <v>100</v>
      </c>
      <c r="F121" s="25">
        <v>50</v>
      </c>
      <c r="G121" s="25">
        <v>0</v>
      </c>
    </row>
    <row r="122" spans="1:7">
      <c r="A122" s="23" t="s">
        <v>222</v>
      </c>
      <c r="B122" s="24">
        <v>4</v>
      </c>
      <c r="C122" s="25">
        <v>50</v>
      </c>
      <c r="D122" s="25">
        <v>0</v>
      </c>
      <c r="E122" s="25">
        <v>0</v>
      </c>
      <c r="F122" s="25">
        <v>50</v>
      </c>
      <c r="G122" s="25">
        <v>0</v>
      </c>
    </row>
    <row r="123" spans="1:7">
      <c r="A123" s="26" t="s">
        <v>128</v>
      </c>
      <c r="B123" s="27">
        <v>2</v>
      </c>
      <c r="C123" s="29">
        <v>100</v>
      </c>
      <c r="D123" s="29">
        <v>50</v>
      </c>
      <c r="E123" s="29">
        <v>0</v>
      </c>
      <c r="F123" s="29">
        <v>0</v>
      </c>
      <c r="G123" s="29">
        <v>0</v>
      </c>
    </row>
  </sheetData>
  <phoneticPr fontId="2"/>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B29B3-1D37-4D9C-96DD-A96A88B2D5E1}">
  <sheetPr codeName="Sheet86"/>
  <dimension ref="A1:S123"/>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HYPERLINK("#'目次'!B41","[35]")</f>
        <v>[35]</v>
      </c>
      <c r="B2" s="28" t="s">
        <v>565</v>
      </c>
    </row>
    <row r="3" spans="1:19">
      <c r="A3" s="6" t="s">
        <v>114</v>
      </c>
      <c r="B3" s="7" t="s">
        <v>116</v>
      </c>
    </row>
    <row r="4" spans="1:19">
      <c r="A4" s="6" t="s">
        <v>114</v>
      </c>
      <c r="B4" s="7" t="s">
        <v>404</v>
      </c>
    </row>
    <row r="5" spans="1:19">
      <c r="A5" s="6" t="s">
        <v>114</v>
      </c>
      <c r="B5" s="7" t="s">
        <v>405</v>
      </c>
    </row>
    <row r="6" spans="1:19" s="21" customFormat="1" ht="72">
      <c r="A6" s="19" t="s">
        <v>114</v>
      </c>
      <c r="B6" s="20" t="s">
        <v>118</v>
      </c>
      <c r="C6" s="20" t="s">
        <v>406</v>
      </c>
      <c r="D6" s="20" t="s">
        <v>407</v>
      </c>
      <c r="E6" s="20" t="s">
        <v>408</v>
      </c>
      <c r="F6" s="20" t="s">
        <v>409</v>
      </c>
      <c r="G6" s="20" t="s">
        <v>410</v>
      </c>
      <c r="H6" s="20" t="s">
        <v>411</v>
      </c>
      <c r="I6" s="20" t="s">
        <v>412</v>
      </c>
      <c r="J6" s="20" t="s">
        <v>413</v>
      </c>
      <c r="K6" s="20" t="s">
        <v>414</v>
      </c>
      <c r="L6" s="20" t="s">
        <v>415</v>
      </c>
      <c r="M6" s="20" t="s">
        <v>416</v>
      </c>
      <c r="N6" s="20" t="s">
        <v>417</v>
      </c>
      <c r="O6" s="20" t="s">
        <v>418</v>
      </c>
      <c r="P6" s="20" t="s">
        <v>419</v>
      </c>
      <c r="Q6" s="20" t="s">
        <v>152</v>
      </c>
      <c r="R6" s="20" t="s">
        <v>420</v>
      </c>
      <c r="S6" s="20" t="s">
        <v>128</v>
      </c>
    </row>
    <row r="7" spans="1:19">
      <c r="A7" s="22" t="s">
        <v>121</v>
      </c>
      <c r="B7" s="9">
        <v>2677</v>
      </c>
      <c r="C7" s="14">
        <v>5.9768400000000002</v>
      </c>
      <c r="D7" s="14">
        <v>10.384759000000001</v>
      </c>
      <c r="E7" s="14">
        <v>4.968248</v>
      </c>
      <c r="F7" s="14">
        <v>9.4508779999999994</v>
      </c>
      <c r="G7" s="14">
        <v>9.7123650000000001</v>
      </c>
      <c r="H7" s="14">
        <v>12.700784000000001</v>
      </c>
      <c r="I7" s="14">
        <v>29.473291</v>
      </c>
      <c r="J7" s="14">
        <v>15.465073</v>
      </c>
      <c r="K7" s="14">
        <v>1.382144</v>
      </c>
      <c r="L7" s="14">
        <v>24.392976999999998</v>
      </c>
      <c r="M7" s="14">
        <v>5.5285770000000003</v>
      </c>
      <c r="N7" s="14">
        <v>16.884571999999999</v>
      </c>
      <c r="O7" s="14">
        <v>5.6032869999999999</v>
      </c>
      <c r="P7" s="14">
        <v>1.232723</v>
      </c>
      <c r="Q7" s="14">
        <v>3.9596559999999998</v>
      </c>
      <c r="R7" s="14">
        <v>29.921554</v>
      </c>
      <c r="S7" s="14">
        <v>2.4280910000000002</v>
      </c>
    </row>
    <row r="8" spans="1:19">
      <c r="A8" s="8" t="s">
        <v>122</v>
      </c>
      <c r="B8" s="8"/>
      <c r="C8" s="8"/>
      <c r="D8" s="8"/>
      <c r="E8" s="8"/>
      <c r="F8" s="8"/>
      <c r="G8" s="8"/>
      <c r="H8" s="8"/>
      <c r="I8" s="8"/>
      <c r="J8" s="8"/>
      <c r="K8" s="8"/>
      <c r="L8" s="8"/>
      <c r="M8" s="8"/>
      <c r="N8" s="8"/>
      <c r="O8" s="8"/>
      <c r="P8" s="8"/>
      <c r="Q8" s="8"/>
      <c r="R8" s="8"/>
      <c r="S8" s="8"/>
    </row>
    <row r="9" spans="1:19">
      <c r="A9" s="23" t="s">
        <v>123</v>
      </c>
      <c r="B9" s="24">
        <v>380</v>
      </c>
      <c r="C9" s="25">
        <v>4.4736840000000004</v>
      </c>
      <c r="D9" s="25">
        <v>10.263158000000001</v>
      </c>
      <c r="E9" s="25">
        <v>2.8947370000000001</v>
      </c>
      <c r="F9" s="25">
        <v>9.2105259999999998</v>
      </c>
      <c r="G9" s="25">
        <v>3.4210530000000001</v>
      </c>
      <c r="H9" s="25">
        <v>4.2105259999999998</v>
      </c>
      <c r="I9" s="25">
        <v>16.842105</v>
      </c>
      <c r="J9" s="25">
        <v>10.789474</v>
      </c>
      <c r="K9" s="25">
        <v>0.52631600000000001</v>
      </c>
      <c r="L9" s="25">
        <v>16.578946999999999</v>
      </c>
      <c r="M9" s="25">
        <v>4.4736840000000004</v>
      </c>
      <c r="N9" s="25">
        <v>14.473684</v>
      </c>
      <c r="O9" s="25">
        <v>2.1052629999999999</v>
      </c>
      <c r="P9" s="25">
        <v>0.263158</v>
      </c>
      <c r="Q9" s="25">
        <v>4.2105259999999998</v>
      </c>
      <c r="R9" s="25">
        <v>42.105263000000001</v>
      </c>
      <c r="S9" s="25">
        <v>2.8947370000000001</v>
      </c>
    </row>
    <row r="10" spans="1:19">
      <c r="A10" s="23" t="s">
        <v>124</v>
      </c>
      <c r="B10" s="24">
        <v>489</v>
      </c>
      <c r="C10" s="25">
        <v>4.2944789999999999</v>
      </c>
      <c r="D10" s="25">
        <v>12.269939000000001</v>
      </c>
      <c r="E10" s="25">
        <v>3.476483</v>
      </c>
      <c r="F10" s="25">
        <v>11.451943</v>
      </c>
      <c r="G10" s="25">
        <v>9.4069529999999997</v>
      </c>
      <c r="H10" s="25">
        <v>10.838445999999999</v>
      </c>
      <c r="I10" s="25">
        <v>26.380368000000001</v>
      </c>
      <c r="J10" s="25">
        <v>13.496933</v>
      </c>
      <c r="K10" s="25">
        <v>0.81799599999999995</v>
      </c>
      <c r="L10" s="25">
        <v>23.312882999999999</v>
      </c>
      <c r="M10" s="25">
        <v>3.476483</v>
      </c>
      <c r="N10" s="25">
        <v>16.359918</v>
      </c>
      <c r="O10" s="25">
        <v>4.2944789999999999</v>
      </c>
      <c r="P10" s="25">
        <v>1.0224949999999999</v>
      </c>
      <c r="Q10" s="25">
        <v>2.658487</v>
      </c>
      <c r="R10" s="25">
        <v>33.537832000000002</v>
      </c>
      <c r="S10" s="25">
        <v>1.6359919999999999</v>
      </c>
    </row>
    <row r="11" spans="1:19">
      <c r="A11" s="23" t="s">
        <v>125</v>
      </c>
      <c r="B11" s="24">
        <v>1114</v>
      </c>
      <c r="C11" s="25">
        <v>5.2962300000000004</v>
      </c>
      <c r="D11" s="25">
        <v>10.592460000000001</v>
      </c>
      <c r="E11" s="25">
        <v>5.2962300000000004</v>
      </c>
      <c r="F11" s="25">
        <v>9.5152599999999996</v>
      </c>
      <c r="G11" s="25">
        <v>8.8868939999999998</v>
      </c>
      <c r="H11" s="25">
        <v>11.849192</v>
      </c>
      <c r="I11" s="25">
        <v>31.418312</v>
      </c>
      <c r="J11" s="25">
        <v>15.35009</v>
      </c>
      <c r="K11" s="25">
        <v>1.1669659999999999</v>
      </c>
      <c r="L11" s="25">
        <v>25.224416999999999</v>
      </c>
      <c r="M11" s="25">
        <v>5.2962300000000004</v>
      </c>
      <c r="N11" s="25">
        <v>16.337522</v>
      </c>
      <c r="O11" s="25">
        <v>6.1938959999999996</v>
      </c>
      <c r="P11" s="25">
        <v>0.71813300000000002</v>
      </c>
      <c r="Q11" s="25">
        <v>3.9497309999999999</v>
      </c>
      <c r="R11" s="25">
        <v>29.622979999999998</v>
      </c>
      <c r="S11" s="25">
        <v>1.7055659999999999</v>
      </c>
    </row>
    <row r="12" spans="1:19">
      <c r="A12" s="23" t="s">
        <v>126</v>
      </c>
      <c r="B12" s="24">
        <v>521</v>
      </c>
      <c r="C12" s="25">
        <v>9.9808059999999994</v>
      </c>
      <c r="D12" s="25">
        <v>8.6372359999999997</v>
      </c>
      <c r="E12" s="25">
        <v>7.293666</v>
      </c>
      <c r="F12" s="25">
        <v>8.4452979999999993</v>
      </c>
      <c r="G12" s="25">
        <v>13.627639</v>
      </c>
      <c r="H12" s="25">
        <v>18.809981000000001</v>
      </c>
      <c r="I12" s="25">
        <v>34.740882999999997</v>
      </c>
      <c r="J12" s="25">
        <v>19.961611999999999</v>
      </c>
      <c r="K12" s="25">
        <v>3.0710169999999999</v>
      </c>
      <c r="L12" s="25">
        <v>27.639154999999999</v>
      </c>
      <c r="M12" s="25">
        <v>9.2130519999999994</v>
      </c>
      <c r="N12" s="25">
        <v>20.153551</v>
      </c>
      <c r="O12" s="25">
        <v>8.2533589999999997</v>
      </c>
      <c r="P12" s="25">
        <v>2.4952019999999999</v>
      </c>
      <c r="Q12" s="25">
        <v>4.03071</v>
      </c>
      <c r="R12" s="25">
        <v>21.497121</v>
      </c>
      <c r="S12" s="25">
        <v>3.262956</v>
      </c>
    </row>
    <row r="13" spans="1:19">
      <c r="A13" s="23" t="s">
        <v>127</v>
      </c>
      <c r="B13" s="24">
        <v>129</v>
      </c>
      <c r="C13" s="25">
        <v>6.9767440000000001</v>
      </c>
      <c r="D13" s="25">
        <v>10.852713</v>
      </c>
      <c r="E13" s="25">
        <v>5.4263570000000003</v>
      </c>
      <c r="F13" s="25">
        <v>6.9767440000000001</v>
      </c>
      <c r="G13" s="25">
        <v>20.930233000000001</v>
      </c>
      <c r="H13" s="25">
        <v>28.682171</v>
      </c>
      <c r="I13" s="25">
        <v>38.759689999999999</v>
      </c>
      <c r="J13" s="25">
        <v>22.480619999999998</v>
      </c>
      <c r="K13" s="25">
        <v>1.5503880000000001</v>
      </c>
      <c r="L13" s="25">
        <v>30.232558000000001</v>
      </c>
      <c r="M13" s="25">
        <v>4.6511630000000004</v>
      </c>
      <c r="N13" s="25">
        <v>17.829457000000001</v>
      </c>
      <c r="O13" s="25">
        <v>5.4263570000000003</v>
      </c>
      <c r="P13" s="25">
        <v>4.6511630000000004</v>
      </c>
      <c r="Q13" s="25">
        <v>7.751938</v>
      </c>
      <c r="R13" s="25">
        <v>17.054264</v>
      </c>
      <c r="S13" s="25">
        <v>4.6511630000000004</v>
      </c>
    </row>
    <row r="14" spans="1:19">
      <c r="A14" s="23" t="s">
        <v>128</v>
      </c>
      <c r="B14" s="24">
        <v>44</v>
      </c>
      <c r="C14" s="25">
        <v>4.5454549999999996</v>
      </c>
      <c r="D14" s="25">
        <v>4.5454549999999996</v>
      </c>
      <c r="E14" s="25">
        <v>2.2727270000000002</v>
      </c>
      <c r="F14" s="25">
        <v>6.8181820000000002</v>
      </c>
      <c r="G14" s="25">
        <v>9.0909089999999999</v>
      </c>
      <c r="H14" s="25">
        <v>9.0909089999999999</v>
      </c>
      <c r="I14" s="25">
        <v>34.090909000000003</v>
      </c>
      <c r="J14" s="25">
        <v>6.8181820000000002</v>
      </c>
      <c r="K14" s="25">
        <v>0</v>
      </c>
      <c r="L14" s="25">
        <v>27.272727</v>
      </c>
      <c r="M14" s="25">
        <v>2.2727270000000002</v>
      </c>
      <c r="N14" s="25">
        <v>15.909091</v>
      </c>
      <c r="O14" s="25">
        <v>4.5454549999999996</v>
      </c>
      <c r="P14" s="25">
        <v>0</v>
      </c>
      <c r="Q14" s="25">
        <v>4.5454549999999996</v>
      </c>
      <c r="R14" s="25">
        <v>29.545455</v>
      </c>
      <c r="S14" s="25">
        <v>9.0909089999999999</v>
      </c>
    </row>
    <row r="15" spans="1:19">
      <c r="A15" s="8" t="s">
        <v>129</v>
      </c>
      <c r="B15" s="8"/>
      <c r="C15" s="8"/>
      <c r="D15" s="8"/>
      <c r="E15" s="8"/>
      <c r="F15" s="8"/>
      <c r="G15" s="8"/>
      <c r="H15" s="8"/>
      <c r="I15" s="8"/>
      <c r="J15" s="8"/>
      <c r="K15" s="8"/>
      <c r="L15" s="8"/>
      <c r="M15" s="8"/>
      <c r="N15" s="8"/>
      <c r="O15" s="8"/>
      <c r="P15" s="8"/>
      <c r="Q15" s="8"/>
      <c r="R15" s="8"/>
      <c r="S15" s="8"/>
    </row>
    <row r="16" spans="1:19">
      <c r="A16" s="23" t="s">
        <v>130</v>
      </c>
      <c r="B16" s="24">
        <v>799</v>
      </c>
      <c r="C16" s="25">
        <v>3.629537</v>
      </c>
      <c r="D16" s="25">
        <v>10.888610999999999</v>
      </c>
      <c r="E16" s="25">
        <v>3.2540680000000002</v>
      </c>
      <c r="F16" s="25">
        <v>9.7622029999999995</v>
      </c>
      <c r="G16" s="25">
        <v>4.8811010000000001</v>
      </c>
      <c r="H16" s="25">
        <v>8.8861080000000001</v>
      </c>
      <c r="I16" s="25">
        <v>21.902377999999999</v>
      </c>
      <c r="J16" s="25">
        <v>10.387985</v>
      </c>
      <c r="K16" s="25">
        <v>0.87609499999999996</v>
      </c>
      <c r="L16" s="25">
        <v>21.026282999999999</v>
      </c>
      <c r="M16" s="25">
        <v>3.5043799999999998</v>
      </c>
      <c r="N16" s="25">
        <v>14.392991</v>
      </c>
      <c r="O16" s="25">
        <v>3.003755</v>
      </c>
      <c r="P16" s="25">
        <v>0.50062600000000002</v>
      </c>
      <c r="Q16" s="25">
        <v>3.2540680000000002</v>
      </c>
      <c r="R16" s="25">
        <v>39.924906</v>
      </c>
      <c r="S16" s="25">
        <v>2.2528160000000002</v>
      </c>
    </row>
    <row r="17" spans="1:19">
      <c r="A17" s="23" t="s">
        <v>131</v>
      </c>
      <c r="B17" s="24">
        <v>1245</v>
      </c>
      <c r="C17" s="25">
        <v>6.4257030000000004</v>
      </c>
      <c r="D17" s="25">
        <v>10.763052</v>
      </c>
      <c r="E17" s="25">
        <v>5.0602410000000004</v>
      </c>
      <c r="F17" s="25">
        <v>9.3975899999999992</v>
      </c>
      <c r="G17" s="25">
        <v>9.7991969999999995</v>
      </c>
      <c r="H17" s="25">
        <v>13.172691</v>
      </c>
      <c r="I17" s="25">
        <v>30.441766999999999</v>
      </c>
      <c r="J17" s="25">
        <v>15.261044</v>
      </c>
      <c r="K17" s="25">
        <v>0.96385500000000002</v>
      </c>
      <c r="L17" s="25">
        <v>24.97992</v>
      </c>
      <c r="M17" s="25">
        <v>6.3453819999999999</v>
      </c>
      <c r="N17" s="25">
        <v>17.751003999999998</v>
      </c>
      <c r="O17" s="25">
        <v>6.1044179999999999</v>
      </c>
      <c r="P17" s="25">
        <v>0.96385500000000002</v>
      </c>
      <c r="Q17" s="25">
        <v>3.7751000000000001</v>
      </c>
      <c r="R17" s="25">
        <v>28.514056</v>
      </c>
      <c r="S17" s="25">
        <v>2.4096389999999999</v>
      </c>
    </row>
    <row r="18" spans="1:19">
      <c r="A18" s="23" t="s">
        <v>132</v>
      </c>
      <c r="B18" s="24">
        <v>504</v>
      </c>
      <c r="C18" s="25">
        <v>8.9285709999999998</v>
      </c>
      <c r="D18" s="25">
        <v>9.9206350000000008</v>
      </c>
      <c r="E18" s="25">
        <v>7.7380950000000004</v>
      </c>
      <c r="F18" s="25">
        <v>9.5238099999999992</v>
      </c>
      <c r="G18" s="25">
        <v>15.277778</v>
      </c>
      <c r="H18" s="25">
        <v>15.277778</v>
      </c>
      <c r="I18" s="25">
        <v>36.507936999999998</v>
      </c>
      <c r="J18" s="25">
        <v>23.611111000000001</v>
      </c>
      <c r="K18" s="25">
        <v>2.5793650000000001</v>
      </c>
      <c r="L18" s="25">
        <v>28.174603000000001</v>
      </c>
      <c r="M18" s="25">
        <v>6.3492059999999997</v>
      </c>
      <c r="N18" s="25">
        <v>18.055555999999999</v>
      </c>
      <c r="O18" s="25">
        <v>8.1349210000000003</v>
      </c>
      <c r="P18" s="25">
        <v>1.984127</v>
      </c>
      <c r="Q18" s="25">
        <v>4.1666670000000003</v>
      </c>
      <c r="R18" s="25">
        <v>20.039683</v>
      </c>
      <c r="S18" s="25">
        <v>1.785714</v>
      </c>
    </row>
    <row r="19" spans="1:19">
      <c r="A19" s="23" t="s">
        <v>133</v>
      </c>
      <c r="B19" s="24">
        <v>82</v>
      </c>
      <c r="C19" s="25">
        <v>6.0975609999999998</v>
      </c>
      <c r="D19" s="25">
        <v>4.8780489999999999</v>
      </c>
      <c r="E19" s="25">
        <v>4.8780489999999999</v>
      </c>
      <c r="F19" s="25">
        <v>4.8780489999999999</v>
      </c>
      <c r="G19" s="25">
        <v>21.951219999999999</v>
      </c>
      <c r="H19" s="25">
        <v>24.390243999999999</v>
      </c>
      <c r="I19" s="25">
        <v>43.902439000000001</v>
      </c>
      <c r="J19" s="25">
        <v>21.951219999999999</v>
      </c>
      <c r="K19" s="25">
        <v>4.8780489999999999</v>
      </c>
      <c r="L19" s="25">
        <v>25.609756000000001</v>
      </c>
      <c r="M19" s="25">
        <v>8.5365850000000005</v>
      </c>
      <c r="N19" s="25">
        <v>21.951219999999999</v>
      </c>
      <c r="O19" s="25">
        <v>8.5365850000000005</v>
      </c>
      <c r="P19" s="25">
        <v>8.5365850000000005</v>
      </c>
      <c r="Q19" s="25">
        <v>10.97561</v>
      </c>
      <c r="R19" s="25">
        <v>18.292683</v>
      </c>
      <c r="S19" s="25">
        <v>4.8780489999999999</v>
      </c>
    </row>
    <row r="20" spans="1:19">
      <c r="A20" s="23" t="s">
        <v>128</v>
      </c>
      <c r="B20" s="24">
        <v>47</v>
      </c>
      <c r="C20" s="25">
        <v>2.1276600000000001</v>
      </c>
      <c r="D20" s="25">
        <v>6.3829789999999997</v>
      </c>
      <c r="E20" s="25">
        <v>2.1276600000000001</v>
      </c>
      <c r="F20" s="25">
        <v>12.765957</v>
      </c>
      <c r="G20" s="25">
        <v>8.5106380000000001</v>
      </c>
      <c r="H20" s="25">
        <v>17.021277000000001</v>
      </c>
      <c r="I20" s="25">
        <v>31.914894</v>
      </c>
      <c r="J20" s="25">
        <v>8.5106380000000001</v>
      </c>
      <c r="K20" s="25">
        <v>2.1276600000000001</v>
      </c>
      <c r="L20" s="25">
        <v>23.404254999999999</v>
      </c>
      <c r="M20" s="25">
        <v>4.2553190000000001</v>
      </c>
      <c r="N20" s="25">
        <v>14.893617000000001</v>
      </c>
      <c r="O20" s="25">
        <v>4.2553190000000001</v>
      </c>
      <c r="P20" s="25">
        <v>0</v>
      </c>
      <c r="Q20" s="25">
        <v>6.3829789999999997</v>
      </c>
      <c r="R20" s="25">
        <v>23.404254999999999</v>
      </c>
      <c r="S20" s="25">
        <v>8.5106380000000001</v>
      </c>
    </row>
    <row r="21" spans="1:19">
      <c r="A21" s="8" t="s">
        <v>134</v>
      </c>
      <c r="B21" s="8"/>
      <c r="C21" s="8"/>
      <c r="D21" s="8"/>
      <c r="E21" s="8"/>
      <c r="F21" s="8"/>
      <c r="G21" s="8"/>
      <c r="H21" s="8"/>
      <c r="I21" s="8"/>
      <c r="J21" s="8"/>
      <c r="K21" s="8"/>
      <c r="L21" s="8"/>
      <c r="M21" s="8"/>
      <c r="N21" s="8"/>
      <c r="O21" s="8"/>
      <c r="P21" s="8"/>
      <c r="Q21" s="8"/>
      <c r="R21" s="8"/>
      <c r="S21" s="8"/>
    </row>
    <row r="22" spans="1:19">
      <c r="A22" s="23" t="s">
        <v>135</v>
      </c>
      <c r="B22" s="24">
        <v>128</v>
      </c>
      <c r="C22" s="25">
        <v>13.28125</v>
      </c>
      <c r="D22" s="25">
        <v>1.5625</v>
      </c>
      <c r="E22" s="25">
        <v>10.15625</v>
      </c>
      <c r="F22" s="25">
        <v>0.78125</v>
      </c>
      <c r="G22" s="25">
        <v>14.84375</v>
      </c>
      <c r="H22" s="25">
        <v>7.8125</v>
      </c>
      <c r="I22" s="25">
        <v>16.40625</v>
      </c>
      <c r="J22" s="25">
        <v>22.65625</v>
      </c>
      <c r="K22" s="25">
        <v>0.78125</v>
      </c>
      <c r="L22" s="25">
        <v>16.40625</v>
      </c>
      <c r="M22" s="25">
        <v>6.25</v>
      </c>
      <c r="N22" s="25">
        <v>14.84375</v>
      </c>
      <c r="O22" s="25">
        <v>12.5</v>
      </c>
      <c r="P22" s="25">
        <v>3.90625</v>
      </c>
      <c r="Q22" s="25">
        <v>7.8125</v>
      </c>
      <c r="R22" s="25">
        <v>33.59375</v>
      </c>
      <c r="S22" s="25">
        <v>3.90625</v>
      </c>
    </row>
    <row r="23" spans="1:19">
      <c r="A23" s="23" t="s">
        <v>136</v>
      </c>
      <c r="B23" s="24">
        <v>138</v>
      </c>
      <c r="C23" s="25">
        <v>12.318841000000001</v>
      </c>
      <c r="D23" s="25">
        <v>2.8985509999999999</v>
      </c>
      <c r="E23" s="25">
        <v>7.9710140000000003</v>
      </c>
      <c r="F23" s="25">
        <v>2.8985509999999999</v>
      </c>
      <c r="G23" s="25">
        <v>10.869565</v>
      </c>
      <c r="H23" s="25">
        <v>8.6956520000000008</v>
      </c>
      <c r="I23" s="25">
        <v>21.014493000000002</v>
      </c>
      <c r="J23" s="25">
        <v>15.217390999999999</v>
      </c>
      <c r="K23" s="25">
        <v>2.8985509999999999</v>
      </c>
      <c r="L23" s="25">
        <v>22.463768000000002</v>
      </c>
      <c r="M23" s="25">
        <v>9.4202899999999996</v>
      </c>
      <c r="N23" s="25">
        <v>13.043478</v>
      </c>
      <c r="O23" s="25">
        <v>10.144928</v>
      </c>
      <c r="P23" s="25">
        <v>3.6231879999999999</v>
      </c>
      <c r="Q23" s="25">
        <v>3.6231879999999999</v>
      </c>
      <c r="R23" s="25">
        <v>31.159420000000001</v>
      </c>
      <c r="S23" s="25">
        <v>3.6231879999999999</v>
      </c>
    </row>
    <row r="24" spans="1:19">
      <c r="A24" s="23" t="s">
        <v>137</v>
      </c>
      <c r="B24" s="24">
        <v>119</v>
      </c>
      <c r="C24" s="25">
        <v>6.7226889999999999</v>
      </c>
      <c r="D24" s="25">
        <v>8.4033610000000003</v>
      </c>
      <c r="E24" s="25">
        <v>4.2016809999999998</v>
      </c>
      <c r="F24" s="25">
        <v>4.2016809999999998</v>
      </c>
      <c r="G24" s="25">
        <v>10.084034000000001</v>
      </c>
      <c r="H24" s="25">
        <v>7.5630249999999997</v>
      </c>
      <c r="I24" s="25">
        <v>21.008403000000001</v>
      </c>
      <c r="J24" s="25">
        <v>22.689076</v>
      </c>
      <c r="K24" s="25">
        <v>3.361345</v>
      </c>
      <c r="L24" s="25">
        <v>11.764706</v>
      </c>
      <c r="M24" s="25">
        <v>4.2016809999999998</v>
      </c>
      <c r="N24" s="25">
        <v>9.2436969999999992</v>
      </c>
      <c r="O24" s="25">
        <v>9.2436969999999992</v>
      </c>
      <c r="P24" s="25">
        <v>0.84033599999999997</v>
      </c>
      <c r="Q24" s="25">
        <v>3.361345</v>
      </c>
      <c r="R24" s="25">
        <v>33.613444999999999</v>
      </c>
      <c r="S24" s="25">
        <v>0.84033599999999997</v>
      </c>
    </row>
    <row r="25" spans="1:19">
      <c r="A25" s="23" t="s">
        <v>138</v>
      </c>
      <c r="B25" s="24">
        <v>142</v>
      </c>
      <c r="C25" s="25">
        <v>5.6338030000000003</v>
      </c>
      <c r="D25" s="25">
        <v>9.1549300000000002</v>
      </c>
      <c r="E25" s="25">
        <v>6.3380280000000004</v>
      </c>
      <c r="F25" s="25">
        <v>8.450704</v>
      </c>
      <c r="G25" s="25">
        <v>9.1549300000000002</v>
      </c>
      <c r="H25" s="25">
        <v>10.56338</v>
      </c>
      <c r="I25" s="25">
        <v>17.605633999999998</v>
      </c>
      <c r="J25" s="25">
        <v>15.492958</v>
      </c>
      <c r="K25" s="25">
        <v>2.8169010000000001</v>
      </c>
      <c r="L25" s="25">
        <v>14.788732</v>
      </c>
      <c r="M25" s="25">
        <v>5.6338030000000003</v>
      </c>
      <c r="N25" s="25">
        <v>14.084507</v>
      </c>
      <c r="O25" s="25">
        <v>7.0422539999999998</v>
      </c>
      <c r="P25" s="25">
        <v>0.70422499999999999</v>
      </c>
      <c r="Q25" s="25">
        <v>5.6338030000000003</v>
      </c>
      <c r="R25" s="25">
        <v>36.619717999999999</v>
      </c>
      <c r="S25" s="25">
        <v>1.4084509999999999</v>
      </c>
    </row>
    <row r="26" spans="1:19">
      <c r="A26" s="23" t="s">
        <v>139</v>
      </c>
      <c r="B26" s="24">
        <v>170</v>
      </c>
      <c r="C26" s="25">
        <v>7.0588240000000004</v>
      </c>
      <c r="D26" s="25">
        <v>4.7058819999999999</v>
      </c>
      <c r="E26" s="25">
        <v>7.6470589999999996</v>
      </c>
      <c r="F26" s="25">
        <v>8.2352939999999997</v>
      </c>
      <c r="G26" s="25">
        <v>8.2352939999999997</v>
      </c>
      <c r="H26" s="25">
        <v>10.588234999999999</v>
      </c>
      <c r="I26" s="25">
        <v>26.470587999999999</v>
      </c>
      <c r="J26" s="25">
        <v>21.764706</v>
      </c>
      <c r="K26" s="25">
        <v>3.5294120000000002</v>
      </c>
      <c r="L26" s="25">
        <v>20</v>
      </c>
      <c r="M26" s="25">
        <v>6.4705880000000002</v>
      </c>
      <c r="N26" s="25">
        <v>17.058824000000001</v>
      </c>
      <c r="O26" s="25">
        <v>9.4117650000000008</v>
      </c>
      <c r="P26" s="25">
        <v>1.176471</v>
      </c>
      <c r="Q26" s="25">
        <v>3.5294120000000002</v>
      </c>
      <c r="R26" s="25">
        <v>30</v>
      </c>
      <c r="S26" s="25">
        <v>2.941176</v>
      </c>
    </row>
    <row r="27" spans="1:19">
      <c r="A27" s="23" t="s">
        <v>140</v>
      </c>
      <c r="B27" s="24">
        <v>192</v>
      </c>
      <c r="C27" s="25">
        <v>7.8125</v>
      </c>
      <c r="D27" s="25">
        <v>9.8958329999999997</v>
      </c>
      <c r="E27" s="25">
        <v>4.6875</v>
      </c>
      <c r="F27" s="25">
        <v>8.3333329999999997</v>
      </c>
      <c r="G27" s="25">
        <v>4.6875</v>
      </c>
      <c r="H27" s="25">
        <v>10.416667</v>
      </c>
      <c r="I27" s="25">
        <v>22.916667</v>
      </c>
      <c r="J27" s="25">
        <v>17.1875</v>
      </c>
      <c r="K27" s="25">
        <v>1.0416669999999999</v>
      </c>
      <c r="L27" s="25">
        <v>21.354167</v>
      </c>
      <c r="M27" s="25">
        <v>7.8125</v>
      </c>
      <c r="N27" s="25">
        <v>16.666667</v>
      </c>
      <c r="O27" s="25">
        <v>6.25</v>
      </c>
      <c r="P27" s="25">
        <v>1.0416669999999999</v>
      </c>
      <c r="Q27" s="25">
        <v>3.6458330000000001</v>
      </c>
      <c r="R27" s="25">
        <v>27.604167</v>
      </c>
      <c r="S27" s="25">
        <v>4.1666670000000003</v>
      </c>
    </row>
    <row r="28" spans="1:19">
      <c r="A28" s="23" t="s">
        <v>141</v>
      </c>
      <c r="B28" s="24">
        <v>1405</v>
      </c>
      <c r="C28" s="25">
        <v>4.8398580000000004</v>
      </c>
      <c r="D28" s="25">
        <v>10.533808000000001</v>
      </c>
      <c r="E28" s="25">
        <v>4.2704630000000003</v>
      </c>
      <c r="F28" s="25">
        <v>9.6797149999999998</v>
      </c>
      <c r="G28" s="25">
        <v>9.9644130000000004</v>
      </c>
      <c r="H28" s="25">
        <v>14.306050000000001</v>
      </c>
      <c r="I28" s="25">
        <v>34.092526999999997</v>
      </c>
      <c r="J28" s="25">
        <v>13.380782999999999</v>
      </c>
      <c r="K28" s="25">
        <v>0.92526699999999995</v>
      </c>
      <c r="L28" s="25">
        <v>27.330960999999999</v>
      </c>
      <c r="M28" s="25">
        <v>5.124555</v>
      </c>
      <c r="N28" s="25">
        <v>18.505337999999998</v>
      </c>
      <c r="O28" s="25">
        <v>4.1992880000000001</v>
      </c>
      <c r="P28" s="25">
        <v>0.85409299999999999</v>
      </c>
      <c r="Q28" s="25">
        <v>3.4875440000000002</v>
      </c>
      <c r="R28" s="25">
        <v>29.537367</v>
      </c>
      <c r="S28" s="25">
        <v>1.8505339999999999</v>
      </c>
    </row>
    <row r="29" spans="1:19">
      <c r="A29" s="23" t="s">
        <v>142</v>
      </c>
      <c r="B29" s="24">
        <v>343</v>
      </c>
      <c r="C29" s="25">
        <v>4.0816330000000001</v>
      </c>
      <c r="D29" s="25">
        <v>20.991254000000001</v>
      </c>
      <c r="E29" s="25">
        <v>3.498542</v>
      </c>
      <c r="F29" s="25">
        <v>18.075801999999999</v>
      </c>
      <c r="G29" s="25">
        <v>10.204082</v>
      </c>
      <c r="H29" s="25">
        <v>14.577259</v>
      </c>
      <c r="I29" s="25">
        <v>32.069971000000002</v>
      </c>
      <c r="J29" s="25">
        <v>15.74344</v>
      </c>
      <c r="K29" s="25">
        <v>0.87463599999999997</v>
      </c>
      <c r="L29" s="25">
        <v>27.988337999999999</v>
      </c>
      <c r="M29" s="25">
        <v>4.3731780000000002</v>
      </c>
      <c r="N29" s="25">
        <v>16.909621000000001</v>
      </c>
      <c r="O29" s="25">
        <v>3.2069969999999999</v>
      </c>
      <c r="P29" s="25">
        <v>1.1661809999999999</v>
      </c>
      <c r="Q29" s="25">
        <v>4.3731780000000002</v>
      </c>
      <c r="R29" s="25">
        <v>26.239066999999999</v>
      </c>
      <c r="S29" s="25">
        <v>3.2069969999999999</v>
      </c>
    </row>
    <row r="30" spans="1:19">
      <c r="A30" s="23" t="s">
        <v>128</v>
      </c>
      <c r="B30" s="24">
        <v>40</v>
      </c>
      <c r="C30" s="25">
        <v>2.5</v>
      </c>
      <c r="D30" s="25">
        <v>5</v>
      </c>
      <c r="E30" s="25">
        <v>2.5</v>
      </c>
      <c r="F30" s="25">
        <v>7.5</v>
      </c>
      <c r="G30" s="25">
        <v>7.5</v>
      </c>
      <c r="H30" s="25">
        <v>12.5</v>
      </c>
      <c r="I30" s="25">
        <v>27.5</v>
      </c>
      <c r="J30" s="25">
        <v>7.5</v>
      </c>
      <c r="K30" s="25">
        <v>0</v>
      </c>
      <c r="L30" s="25">
        <v>27.5</v>
      </c>
      <c r="M30" s="25">
        <v>2.5</v>
      </c>
      <c r="N30" s="25">
        <v>12.5</v>
      </c>
      <c r="O30" s="25">
        <v>2.5</v>
      </c>
      <c r="P30" s="25">
        <v>2.5</v>
      </c>
      <c r="Q30" s="25">
        <v>5</v>
      </c>
      <c r="R30" s="25">
        <v>35</v>
      </c>
      <c r="S30" s="25">
        <v>5</v>
      </c>
    </row>
    <row r="31" spans="1:19">
      <c r="A31" s="8" t="s">
        <v>143</v>
      </c>
      <c r="B31" s="8"/>
      <c r="C31" s="8"/>
      <c r="D31" s="8"/>
      <c r="E31" s="8"/>
      <c r="F31" s="8"/>
      <c r="G31" s="8"/>
      <c r="H31" s="8"/>
      <c r="I31" s="8"/>
      <c r="J31" s="8"/>
      <c r="K31" s="8"/>
      <c r="L31" s="8"/>
      <c r="M31" s="8"/>
      <c r="N31" s="8"/>
      <c r="O31" s="8"/>
      <c r="P31" s="8"/>
      <c r="Q31" s="8"/>
      <c r="R31" s="8"/>
      <c r="S31" s="8"/>
    </row>
    <row r="32" spans="1:19">
      <c r="A32" s="23" t="s">
        <v>144</v>
      </c>
      <c r="B32" s="24">
        <v>429</v>
      </c>
      <c r="C32" s="25">
        <v>4.6620049999999997</v>
      </c>
      <c r="D32" s="25">
        <v>14.685314999999999</v>
      </c>
      <c r="E32" s="25">
        <v>3.962704</v>
      </c>
      <c r="F32" s="25">
        <v>11.655011999999999</v>
      </c>
      <c r="G32" s="25">
        <v>9.3240090000000002</v>
      </c>
      <c r="H32" s="25">
        <v>11.421911</v>
      </c>
      <c r="I32" s="25">
        <v>29.137529000000001</v>
      </c>
      <c r="J32" s="25">
        <v>15.850816</v>
      </c>
      <c r="K32" s="25">
        <v>0.93240100000000004</v>
      </c>
      <c r="L32" s="25">
        <v>26.107226000000001</v>
      </c>
      <c r="M32" s="25">
        <v>6.7599070000000001</v>
      </c>
      <c r="N32" s="25">
        <v>17.948718</v>
      </c>
      <c r="O32" s="25">
        <v>4.6620049999999997</v>
      </c>
      <c r="P32" s="25">
        <v>0.93240100000000004</v>
      </c>
      <c r="Q32" s="25">
        <v>4.4289040000000002</v>
      </c>
      <c r="R32" s="25">
        <v>27.505828000000001</v>
      </c>
      <c r="S32" s="25">
        <v>3.4965030000000001</v>
      </c>
    </row>
    <row r="33" spans="1:19">
      <c r="A33" s="23" t="s">
        <v>145</v>
      </c>
      <c r="B33" s="24">
        <v>319</v>
      </c>
      <c r="C33" s="25">
        <v>5.0156739999999997</v>
      </c>
      <c r="D33" s="25">
        <v>16.927900000000001</v>
      </c>
      <c r="E33" s="25">
        <v>3.761755</v>
      </c>
      <c r="F33" s="25">
        <v>14.106583000000001</v>
      </c>
      <c r="G33" s="25">
        <v>7.2100309999999999</v>
      </c>
      <c r="H33" s="25">
        <v>15.673980999999999</v>
      </c>
      <c r="I33" s="25">
        <v>31.347961999999999</v>
      </c>
      <c r="J33" s="25">
        <v>13.479623999999999</v>
      </c>
      <c r="K33" s="25">
        <v>0.62695900000000004</v>
      </c>
      <c r="L33" s="25">
        <v>30.721003</v>
      </c>
      <c r="M33" s="25">
        <v>7.8369910000000003</v>
      </c>
      <c r="N33" s="25">
        <v>18.495297999999998</v>
      </c>
      <c r="O33" s="25">
        <v>4.0752350000000002</v>
      </c>
      <c r="P33" s="25">
        <v>0.62695900000000004</v>
      </c>
      <c r="Q33" s="25">
        <v>2.1943570000000001</v>
      </c>
      <c r="R33" s="25">
        <v>27.899687</v>
      </c>
      <c r="S33" s="25">
        <v>2.5078369999999999</v>
      </c>
    </row>
    <row r="34" spans="1:19">
      <c r="A34" s="23" t="s">
        <v>146</v>
      </c>
      <c r="B34" s="24">
        <v>504</v>
      </c>
      <c r="C34" s="25">
        <v>5.3571429999999998</v>
      </c>
      <c r="D34" s="25">
        <v>14.087301999999999</v>
      </c>
      <c r="E34" s="25">
        <v>3.3730159999999998</v>
      </c>
      <c r="F34" s="25">
        <v>13.095238</v>
      </c>
      <c r="G34" s="25">
        <v>10.515872999999999</v>
      </c>
      <c r="H34" s="25">
        <v>14.880952000000001</v>
      </c>
      <c r="I34" s="25">
        <v>31.150794000000001</v>
      </c>
      <c r="J34" s="25">
        <v>14.087301999999999</v>
      </c>
      <c r="K34" s="25">
        <v>0.59523800000000004</v>
      </c>
      <c r="L34" s="25">
        <v>33.531745999999998</v>
      </c>
      <c r="M34" s="25">
        <v>5.1587300000000003</v>
      </c>
      <c r="N34" s="25">
        <v>17.460317</v>
      </c>
      <c r="O34" s="25">
        <v>4.1666670000000003</v>
      </c>
      <c r="P34" s="25">
        <v>1.1904760000000001</v>
      </c>
      <c r="Q34" s="25">
        <v>3.3730159999999998</v>
      </c>
      <c r="R34" s="25">
        <v>26.388888999999999</v>
      </c>
      <c r="S34" s="25">
        <v>2.9761899999999999</v>
      </c>
    </row>
    <row r="35" spans="1:19">
      <c r="A35" s="23" t="s">
        <v>147</v>
      </c>
      <c r="B35" s="24">
        <v>143</v>
      </c>
      <c r="C35" s="25">
        <v>6.9930070000000004</v>
      </c>
      <c r="D35" s="25">
        <v>9.7902100000000001</v>
      </c>
      <c r="E35" s="25">
        <v>3.4965030000000001</v>
      </c>
      <c r="F35" s="25">
        <v>7.6923079999999997</v>
      </c>
      <c r="G35" s="25">
        <v>9.7902100000000001</v>
      </c>
      <c r="H35" s="25">
        <v>13.986014000000001</v>
      </c>
      <c r="I35" s="25">
        <v>32.867133000000003</v>
      </c>
      <c r="J35" s="25">
        <v>11.888112</v>
      </c>
      <c r="K35" s="25">
        <v>2.7972030000000001</v>
      </c>
      <c r="L35" s="25">
        <v>29.370629000000001</v>
      </c>
      <c r="M35" s="25">
        <v>6.2937060000000002</v>
      </c>
      <c r="N35" s="25">
        <v>21.678322000000001</v>
      </c>
      <c r="O35" s="25">
        <v>4.895105</v>
      </c>
      <c r="P35" s="25">
        <v>0</v>
      </c>
      <c r="Q35" s="25">
        <v>2.0979019999999999</v>
      </c>
      <c r="R35" s="25">
        <v>26.573426999999999</v>
      </c>
      <c r="S35" s="25">
        <v>2.0979019999999999</v>
      </c>
    </row>
    <row r="36" spans="1:19">
      <c r="A36" s="23" t="s">
        <v>148</v>
      </c>
      <c r="B36" s="24">
        <v>168</v>
      </c>
      <c r="C36" s="25">
        <v>7.1428570000000002</v>
      </c>
      <c r="D36" s="25">
        <v>20.238095000000001</v>
      </c>
      <c r="E36" s="25">
        <v>7.7380950000000004</v>
      </c>
      <c r="F36" s="25">
        <v>14.285714</v>
      </c>
      <c r="G36" s="25">
        <v>9.5238099999999992</v>
      </c>
      <c r="H36" s="25">
        <v>16.071428999999998</v>
      </c>
      <c r="I36" s="25">
        <v>29.761904999999999</v>
      </c>
      <c r="J36" s="25">
        <v>10.714286</v>
      </c>
      <c r="K36" s="25">
        <v>2.3809520000000002</v>
      </c>
      <c r="L36" s="25">
        <v>26.785713999999999</v>
      </c>
      <c r="M36" s="25">
        <v>4.7619049999999996</v>
      </c>
      <c r="N36" s="25">
        <v>16.666667</v>
      </c>
      <c r="O36" s="25">
        <v>1.785714</v>
      </c>
      <c r="P36" s="25">
        <v>0.59523800000000004</v>
      </c>
      <c r="Q36" s="25">
        <v>3.5714290000000002</v>
      </c>
      <c r="R36" s="25">
        <v>23.214286000000001</v>
      </c>
      <c r="S36" s="25">
        <v>2.9761899999999999</v>
      </c>
    </row>
    <row r="37" spans="1:19">
      <c r="A37" s="23" t="s">
        <v>149</v>
      </c>
      <c r="B37" s="24">
        <v>1270</v>
      </c>
      <c r="C37" s="25">
        <v>5.3543310000000002</v>
      </c>
      <c r="D37" s="25">
        <v>12.125984000000001</v>
      </c>
      <c r="E37" s="25">
        <v>4.4881890000000002</v>
      </c>
      <c r="F37" s="25">
        <v>11.023622</v>
      </c>
      <c r="G37" s="25">
        <v>9.5275590000000001</v>
      </c>
      <c r="H37" s="25">
        <v>13.228346</v>
      </c>
      <c r="I37" s="25">
        <v>30.551181</v>
      </c>
      <c r="J37" s="25">
        <v>13.070866000000001</v>
      </c>
      <c r="K37" s="25">
        <v>0.944882</v>
      </c>
      <c r="L37" s="25">
        <v>28.110236</v>
      </c>
      <c r="M37" s="25">
        <v>6.220472</v>
      </c>
      <c r="N37" s="25">
        <v>18.346457000000001</v>
      </c>
      <c r="O37" s="25">
        <v>4.8031499999999996</v>
      </c>
      <c r="P37" s="25">
        <v>1.1023620000000001</v>
      </c>
      <c r="Q37" s="25">
        <v>3.779528</v>
      </c>
      <c r="R37" s="25">
        <v>29.84252</v>
      </c>
      <c r="S37" s="25">
        <v>2.3622049999999999</v>
      </c>
    </row>
    <row r="38" spans="1:19">
      <c r="A38" s="23" t="s">
        <v>150</v>
      </c>
      <c r="B38" s="24">
        <v>1642</v>
      </c>
      <c r="C38" s="25">
        <v>5.1766139999999998</v>
      </c>
      <c r="D38" s="25">
        <v>12.850182999999999</v>
      </c>
      <c r="E38" s="25">
        <v>4.750305</v>
      </c>
      <c r="F38" s="25">
        <v>11.327648999999999</v>
      </c>
      <c r="G38" s="25">
        <v>8.8306939999999994</v>
      </c>
      <c r="H38" s="25">
        <v>12.362971999999999</v>
      </c>
      <c r="I38" s="25">
        <v>30.207065</v>
      </c>
      <c r="J38" s="25">
        <v>14.190011999999999</v>
      </c>
      <c r="K38" s="25">
        <v>0.91352</v>
      </c>
      <c r="L38" s="25">
        <v>27.953714999999999</v>
      </c>
      <c r="M38" s="25">
        <v>4.6894030000000004</v>
      </c>
      <c r="N38" s="25">
        <v>17.844093000000001</v>
      </c>
      <c r="O38" s="25">
        <v>5.2375150000000001</v>
      </c>
      <c r="P38" s="25">
        <v>1.0962240000000001</v>
      </c>
      <c r="Q38" s="25">
        <v>4.0194879999999999</v>
      </c>
      <c r="R38" s="25">
        <v>29.53715</v>
      </c>
      <c r="S38" s="25">
        <v>2.1315469999999999</v>
      </c>
    </row>
    <row r="39" spans="1:19">
      <c r="A39" s="23" t="s">
        <v>151</v>
      </c>
      <c r="B39" s="24">
        <v>2266</v>
      </c>
      <c r="C39" s="25">
        <v>6.0900259999999999</v>
      </c>
      <c r="D39" s="25">
        <v>10.635481</v>
      </c>
      <c r="E39" s="25">
        <v>5.0308909999999996</v>
      </c>
      <c r="F39" s="25">
        <v>9.7528679999999994</v>
      </c>
      <c r="G39" s="25">
        <v>9.5763459999999991</v>
      </c>
      <c r="H39" s="25">
        <v>12.577229000000001</v>
      </c>
      <c r="I39" s="25">
        <v>29.920565</v>
      </c>
      <c r="J39" s="25">
        <v>16.019417000000001</v>
      </c>
      <c r="K39" s="25">
        <v>1.3680490000000001</v>
      </c>
      <c r="L39" s="25">
        <v>25.066196000000001</v>
      </c>
      <c r="M39" s="25">
        <v>6.0458959999999999</v>
      </c>
      <c r="N39" s="25">
        <v>17.784642999999999</v>
      </c>
      <c r="O39" s="25">
        <v>5.9135039999999996</v>
      </c>
      <c r="P39" s="25">
        <v>1.1473960000000001</v>
      </c>
      <c r="Q39" s="25">
        <v>3.9276260000000001</v>
      </c>
      <c r="R39" s="25">
        <v>29.346867</v>
      </c>
      <c r="S39" s="25">
        <v>1.8976170000000001</v>
      </c>
    </row>
    <row r="40" spans="1:19">
      <c r="A40" s="23" t="s">
        <v>152</v>
      </c>
      <c r="B40" s="24">
        <v>121</v>
      </c>
      <c r="C40" s="25">
        <v>4.9586779999999999</v>
      </c>
      <c r="D40" s="25">
        <v>5.7851239999999997</v>
      </c>
      <c r="E40" s="25">
        <v>2.479339</v>
      </c>
      <c r="F40" s="25">
        <v>5.7851239999999997</v>
      </c>
      <c r="G40" s="25">
        <v>12.396694</v>
      </c>
      <c r="H40" s="25">
        <v>14.876033</v>
      </c>
      <c r="I40" s="25">
        <v>26.446280999999999</v>
      </c>
      <c r="J40" s="25">
        <v>17.355371999999999</v>
      </c>
      <c r="K40" s="25">
        <v>1.6528929999999999</v>
      </c>
      <c r="L40" s="25">
        <v>23.966942</v>
      </c>
      <c r="M40" s="25">
        <v>3.3057850000000002</v>
      </c>
      <c r="N40" s="25">
        <v>19.008264</v>
      </c>
      <c r="O40" s="25">
        <v>6.6115700000000004</v>
      </c>
      <c r="P40" s="25">
        <v>0.82644600000000001</v>
      </c>
      <c r="Q40" s="25">
        <v>8.2644629999999992</v>
      </c>
      <c r="R40" s="25">
        <v>33.884298000000001</v>
      </c>
      <c r="S40" s="25">
        <v>0.82644600000000001</v>
      </c>
    </row>
    <row r="41" spans="1:19">
      <c r="A41" s="23" t="s">
        <v>128</v>
      </c>
      <c r="B41" s="24">
        <v>46</v>
      </c>
      <c r="C41" s="25">
        <v>6.5217390000000002</v>
      </c>
      <c r="D41" s="25">
        <v>6.5217390000000002</v>
      </c>
      <c r="E41" s="25">
        <v>2.1739130000000002</v>
      </c>
      <c r="F41" s="25">
        <v>6.5217390000000002</v>
      </c>
      <c r="G41" s="25">
        <v>4.3478260000000004</v>
      </c>
      <c r="H41" s="25">
        <v>13.043478</v>
      </c>
      <c r="I41" s="25">
        <v>26.086957000000002</v>
      </c>
      <c r="J41" s="25">
        <v>6.5217390000000002</v>
      </c>
      <c r="K41" s="25">
        <v>0</v>
      </c>
      <c r="L41" s="25">
        <v>23.913042999999998</v>
      </c>
      <c r="M41" s="25">
        <v>2.1739130000000002</v>
      </c>
      <c r="N41" s="25">
        <v>15.217390999999999</v>
      </c>
      <c r="O41" s="25">
        <v>4.3478260000000004</v>
      </c>
      <c r="P41" s="25">
        <v>4.3478260000000004</v>
      </c>
      <c r="Q41" s="25">
        <v>6.5217390000000002</v>
      </c>
      <c r="R41" s="25">
        <v>28.260870000000001</v>
      </c>
      <c r="S41" s="25">
        <v>8.6956520000000008</v>
      </c>
    </row>
    <row r="42" spans="1:19">
      <c r="A42" s="8" t="s">
        <v>153</v>
      </c>
      <c r="B42" s="8"/>
      <c r="C42" s="8"/>
      <c r="D42" s="8"/>
      <c r="E42" s="8"/>
      <c r="F42" s="8"/>
      <c r="G42" s="8"/>
      <c r="H42" s="8"/>
      <c r="I42" s="8"/>
      <c r="J42" s="8"/>
      <c r="K42" s="8"/>
      <c r="L42" s="8"/>
      <c r="M42" s="8"/>
      <c r="N42" s="8"/>
      <c r="O42" s="8"/>
      <c r="P42" s="8"/>
      <c r="Q42" s="8"/>
      <c r="R42" s="8"/>
      <c r="S42" s="8"/>
    </row>
    <row r="43" spans="1:19">
      <c r="A43" s="23" t="s">
        <v>154</v>
      </c>
      <c r="B43" s="24">
        <v>1344</v>
      </c>
      <c r="C43" s="25">
        <v>5.0595239999999997</v>
      </c>
      <c r="D43" s="25">
        <v>13.318452000000001</v>
      </c>
      <c r="E43" s="25">
        <v>4.3154760000000003</v>
      </c>
      <c r="F43" s="25">
        <v>11.979167</v>
      </c>
      <c r="G43" s="25">
        <v>9.4494050000000005</v>
      </c>
      <c r="H43" s="25">
        <v>13.318452000000001</v>
      </c>
      <c r="I43" s="25">
        <v>30.431547999999999</v>
      </c>
      <c r="J43" s="25">
        <v>14.583333</v>
      </c>
      <c r="K43" s="25">
        <v>0.96726199999999996</v>
      </c>
      <c r="L43" s="25">
        <v>28.125</v>
      </c>
      <c r="M43" s="25">
        <v>5.3571429999999998</v>
      </c>
      <c r="N43" s="25">
        <v>18.601189999999999</v>
      </c>
      <c r="O43" s="25">
        <v>5.0595239999999997</v>
      </c>
      <c r="P43" s="25">
        <v>1.116071</v>
      </c>
      <c r="Q43" s="25">
        <v>3.4226190000000001</v>
      </c>
      <c r="R43" s="25">
        <v>27.901786000000001</v>
      </c>
      <c r="S43" s="25">
        <v>2.5297619999999998</v>
      </c>
    </row>
    <row r="44" spans="1:19">
      <c r="A44" s="23" t="s">
        <v>155</v>
      </c>
      <c r="B44" s="24">
        <v>1107</v>
      </c>
      <c r="C44" s="25">
        <v>5.32972</v>
      </c>
      <c r="D44" s="25">
        <v>12.556459</v>
      </c>
      <c r="E44" s="25">
        <v>4.6070460000000004</v>
      </c>
      <c r="F44" s="25">
        <v>11.653117</v>
      </c>
      <c r="G44" s="25">
        <v>9.3044259999999994</v>
      </c>
      <c r="H44" s="25">
        <v>16.711834</v>
      </c>
      <c r="I44" s="25">
        <v>32.610658999999998</v>
      </c>
      <c r="J44" s="25">
        <v>15.808491</v>
      </c>
      <c r="K44" s="25">
        <v>1.174345</v>
      </c>
      <c r="L44" s="25">
        <v>30.081301</v>
      </c>
      <c r="M44" s="25">
        <v>5.4200540000000004</v>
      </c>
      <c r="N44" s="25">
        <v>17.70551</v>
      </c>
      <c r="O44" s="25">
        <v>5.32972</v>
      </c>
      <c r="P44" s="25">
        <v>1.174345</v>
      </c>
      <c r="Q44" s="25">
        <v>3.5230350000000001</v>
      </c>
      <c r="R44" s="25">
        <v>27.551942</v>
      </c>
      <c r="S44" s="25">
        <v>1.71635</v>
      </c>
    </row>
    <row r="45" spans="1:19">
      <c r="A45" s="23" t="s">
        <v>156</v>
      </c>
      <c r="B45" s="24">
        <v>1006</v>
      </c>
      <c r="C45" s="25">
        <v>8.4493039999999997</v>
      </c>
      <c r="D45" s="25">
        <v>10.536778999999999</v>
      </c>
      <c r="E45" s="25">
        <v>6.461233</v>
      </c>
      <c r="F45" s="25">
        <v>9.0457260000000002</v>
      </c>
      <c r="G45" s="25">
        <v>13.61829</v>
      </c>
      <c r="H45" s="25">
        <v>16.998011999999999</v>
      </c>
      <c r="I45" s="25">
        <v>36.182903000000003</v>
      </c>
      <c r="J45" s="25">
        <v>22.564612</v>
      </c>
      <c r="K45" s="25">
        <v>1.9880720000000001</v>
      </c>
      <c r="L45" s="25">
        <v>30.119284</v>
      </c>
      <c r="M45" s="25">
        <v>6.8588469999999999</v>
      </c>
      <c r="N45" s="25">
        <v>20.178926000000001</v>
      </c>
      <c r="O45" s="25">
        <v>6.5606359999999997</v>
      </c>
      <c r="P45" s="25">
        <v>1.6898610000000001</v>
      </c>
      <c r="Q45" s="25">
        <v>4.6719679999999997</v>
      </c>
      <c r="R45" s="25">
        <v>21.669979999999999</v>
      </c>
      <c r="S45" s="25">
        <v>2.5844930000000002</v>
      </c>
    </row>
    <row r="46" spans="1:19">
      <c r="A46" s="23" t="s">
        <v>157</v>
      </c>
      <c r="B46" s="24">
        <v>541</v>
      </c>
      <c r="C46" s="25">
        <v>9.0573010000000007</v>
      </c>
      <c r="D46" s="25">
        <v>12.939002</v>
      </c>
      <c r="E46" s="25">
        <v>6.4695010000000002</v>
      </c>
      <c r="F46" s="25">
        <v>11.460259000000001</v>
      </c>
      <c r="G46" s="25">
        <v>11.090572999999999</v>
      </c>
      <c r="H46" s="25">
        <v>19.778189000000001</v>
      </c>
      <c r="I46" s="25">
        <v>33.456561999999998</v>
      </c>
      <c r="J46" s="25">
        <v>16.081330999999999</v>
      </c>
      <c r="K46" s="25">
        <v>1.4787429999999999</v>
      </c>
      <c r="L46" s="25">
        <v>32.902033000000003</v>
      </c>
      <c r="M46" s="25">
        <v>7.9482439999999999</v>
      </c>
      <c r="N46" s="25">
        <v>21.996303000000001</v>
      </c>
      <c r="O46" s="25">
        <v>8.1330869999999997</v>
      </c>
      <c r="P46" s="25">
        <v>1.663586</v>
      </c>
      <c r="Q46" s="25">
        <v>4.8059149999999997</v>
      </c>
      <c r="R46" s="25">
        <v>22.365988999999999</v>
      </c>
      <c r="S46" s="25">
        <v>1.4787429999999999</v>
      </c>
    </row>
    <row r="47" spans="1:19">
      <c r="A47" s="23" t="s">
        <v>158</v>
      </c>
      <c r="B47" s="24">
        <v>1510</v>
      </c>
      <c r="C47" s="25">
        <v>6.291391</v>
      </c>
      <c r="D47" s="25">
        <v>11.721854</v>
      </c>
      <c r="E47" s="25">
        <v>4.6357619999999997</v>
      </c>
      <c r="F47" s="25">
        <v>11.059602999999999</v>
      </c>
      <c r="G47" s="25">
        <v>9.4701989999999991</v>
      </c>
      <c r="H47" s="25">
        <v>15.231788</v>
      </c>
      <c r="I47" s="25">
        <v>31.192053000000001</v>
      </c>
      <c r="J47" s="25">
        <v>15.099337999999999</v>
      </c>
      <c r="K47" s="25">
        <v>1.1258280000000001</v>
      </c>
      <c r="L47" s="25">
        <v>27.947019999999998</v>
      </c>
      <c r="M47" s="25">
        <v>6.6887420000000004</v>
      </c>
      <c r="N47" s="25">
        <v>19.072848</v>
      </c>
      <c r="O47" s="25">
        <v>6.3576160000000002</v>
      </c>
      <c r="P47" s="25">
        <v>1.258278</v>
      </c>
      <c r="Q47" s="25">
        <v>4.0397350000000003</v>
      </c>
      <c r="R47" s="25">
        <v>27.81457</v>
      </c>
      <c r="S47" s="25">
        <v>2.0529799999999998</v>
      </c>
    </row>
    <row r="48" spans="1:19">
      <c r="A48" s="23" t="s">
        <v>159</v>
      </c>
      <c r="B48" s="24">
        <v>1011</v>
      </c>
      <c r="C48" s="25">
        <v>7.6162219999999996</v>
      </c>
      <c r="D48" s="25">
        <v>11.572699999999999</v>
      </c>
      <c r="E48" s="25">
        <v>5.8358059999999998</v>
      </c>
      <c r="F48" s="25">
        <v>10.089021000000001</v>
      </c>
      <c r="G48" s="25">
        <v>12.462908000000001</v>
      </c>
      <c r="H48" s="25">
        <v>12.957468</v>
      </c>
      <c r="I48" s="25">
        <v>35.014837</v>
      </c>
      <c r="J48" s="25">
        <v>21.859545000000001</v>
      </c>
      <c r="K48" s="25">
        <v>2.4727990000000002</v>
      </c>
      <c r="L48" s="25">
        <v>29.475767000000001</v>
      </c>
      <c r="M48" s="25">
        <v>6.0336299999999996</v>
      </c>
      <c r="N48" s="25">
        <v>21.661721</v>
      </c>
      <c r="O48" s="25">
        <v>6.2314540000000003</v>
      </c>
      <c r="P48" s="25">
        <v>1.4836800000000001</v>
      </c>
      <c r="Q48" s="25">
        <v>4.0553910000000002</v>
      </c>
      <c r="R48" s="25">
        <v>23.343225</v>
      </c>
      <c r="S48" s="25">
        <v>1.384768</v>
      </c>
    </row>
    <row r="49" spans="1:19">
      <c r="A49" s="23" t="s">
        <v>160</v>
      </c>
      <c r="B49" s="24">
        <v>1234</v>
      </c>
      <c r="C49" s="25">
        <v>5.5915720000000002</v>
      </c>
      <c r="D49" s="25">
        <v>12.398702999999999</v>
      </c>
      <c r="E49" s="25">
        <v>4.0518640000000001</v>
      </c>
      <c r="F49" s="25">
        <v>11.669368</v>
      </c>
      <c r="G49" s="25">
        <v>10.372771</v>
      </c>
      <c r="H49" s="25">
        <v>14.505673</v>
      </c>
      <c r="I49" s="25">
        <v>32.090761999999998</v>
      </c>
      <c r="J49" s="25">
        <v>17.666125999999998</v>
      </c>
      <c r="K49" s="25">
        <v>1.4586710000000001</v>
      </c>
      <c r="L49" s="25">
        <v>28.687196</v>
      </c>
      <c r="M49" s="25">
        <v>5.3484600000000002</v>
      </c>
      <c r="N49" s="25">
        <v>20.583468</v>
      </c>
      <c r="O49" s="25">
        <v>6.9692059999999998</v>
      </c>
      <c r="P49" s="25">
        <v>1.134522</v>
      </c>
      <c r="Q49" s="25">
        <v>3.8897889999999999</v>
      </c>
      <c r="R49" s="25">
        <v>26.742301000000001</v>
      </c>
      <c r="S49" s="25">
        <v>1.7828200000000001</v>
      </c>
    </row>
    <row r="50" spans="1:19">
      <c r="A50" s="23" t="s">
        <v>161</v>
      </c>
      <c r="B50" s="24">
        <v>443</v>
      </c>
      <c r="C50" s="25">
        <v>6.0948079999999996</v>
      </c>
      <c r="D50" s="25">
        <v>15.124153</v>
      </c>
      <c r="E50" s="25">
        <v>4.2889390000000001</v>
      </c>
      <c r="F50" s="25">
        <v>12.641083999999999</v>
      </c>
      <c r="G50" s="25">
        <v>10.609481000000001</v>
      </c>
      <c r="H50" s="25">
        <v>13.995485</v>
      </c>
      <c r="I50" s="25">
        <v>35.214447</v>
      </c>
      <c r="J50" s="25">
        <v>19.187359000000001</v>
      </c>
      <c r="K50" s="25">
        <v>0.90293500000000004</v>
      </c>
      <c r="L50" s="25">
        <v>29.345372000000001</v>
      </c>
      <c r="M50" s="25">
        <v>7.9006769999999999</v>
      </c>
      <c r="N50" s="25">
        <v>21.670428999999999</v>
      </c>
      <c r="O50" s="25">
        <v>5.8690740000000003</v>
      </c>
      <c r="P50" s="25">
        <v>1.5801350000000001</v>
      </c>
      <c r="Q50" s="25">
        <v>3.3860049999999999</v>
      </c>
      <c r="R50" s="25">
        <v>24.379232999999999</v>
      </c>
      <c r="S50" s="25">
        <v>3.1602709999999998</v>
      </c>
    </row>
    <row r="51" spans="1:19">
      <c r="A51" s="23" t="s">
        <v>162</v>
      </c>
      <c r="B51" s="24">
        <v>1237</v>
      </c>
      <c r="C51" s="25">
        <v>5.4163300000000003</v>
      </c>
      <c r="D51" s="25">
        <v>10.428456000000001</v>
      </c>
      <c r="E51" s="25">
        <v>4.2037190000000004</v>
      </c>
      <c r="F51" s="25">
        <v>9.8625710000000009</v>
      </c>
      <c r="G51" s="25">
        <v>8.8924819999999993</v>
      </c>
      <c r="H51" s="25">
        <v>12.853678</v>
      </c>
      <c r="I51" s="25">
        <v>31.123685999999999</v>
      </c>
      <c r="J51" s="25">
        <v>15.844785999999999</v>
      </c>
      <c r="K51" s="25">
        <v>0.72756699999999996</v>
      </c>
      <c r="L51" s="25">
        <v>30.39612</v>
      </c>
      <c r="M51" s="25">
        <v>6.2247370000000002</v>
      </c>
      <c r="N51" s="25">
        <v>19.159255999999999</v>
      </c>
      <c r="O51" s="25">
        <v>6.1438969999999999</v>
      </c>
      <c r="P51" s="25">
        <v>1.293452</v>
      </c>
      <c r="Q51" s="25">
        <v>3.31447</v>
      </c>
      <c r="R51" s="25">
        <v>30.153597000000001</v>
      </c>
      <c r="S51" s="25">
        <v>1.6976560000000001</v>
      </c>
    </row>
    <row r="52" spans="1:19">
      <c r="A52" s="23" t="s">
        <v>152</v>
      </c>
      <c r="B52" s="24">
        <v>81</v>
      </c>
      <c r="C52" s="25">
        <v>3.7037040000000001</v>
      </c>
      <c r="D52" s="25">
        <v>4.9382720000000004</v>
      </c>
      <c r="E52" s="25">
        <v>6.1728399999999999</v>
      </c>
      <c r="F52" s="25">
        <v>7.4074070000000001</v>
      </c>
      <c r="G52" s="25">
        <v>11.111110999999999</v>
      </c>
      <c r="H52" s="25">
        <v>13.580247</v>
      </c>
      <c r="I52" s="25">
        <v>33.333333000000003</v>
      </c>
      <c r="J52" s="25">
        <v>14.814814999999999</v>
      </c>
      <c r="K52" s="25">
        <v>3.7037040000000001</v>
      </c>
      <c r="L52" s="25">
        <v>19.753086</v>
      </c>
      <c r="M52" s="25">
        <v>6.1728399999999999</v>
      </c>
      <c r="N52" s="25">
        <v>19.753086</v>
      </c>
      <c r="O52" s="25">
        <v>6.1728399999999999</v>
      </c>
      <c r="P52" s="25">
        <v>2.4691360000000002</v>
      </c>
      <c r="Q52" s="25">
        <v>16.049382999999999</v>
      </c>
      <c r="R52" s="25">
        <v>28.395061999999999</v>
      </c>
      <c r="S52" s="25">
        <v>2.4691360000000002</v>
      </c>
    </row>
    <row r="53" spans="1:19">
      <c r="A53" s="23" t="s">
        <v>163</v>
      </c>
      <c r="B53" s="24">
        <v>67</v>
      </c>
      <c r="C53" s="25">
        <v>7.4626869999999998</v>
      </c>
      <c r="D53" s="25">
        <v>4.4776119999999997</v>
      </c>
      <c r="E53" s="25">
        <v>1.492537</v>
      </c>
      <c r="F53" s="25">
        <v>7.4626869999999998</v>
      </c>
      <c r="G53" s="25">
        <v>7.4626869999999998</v>
      </c>
      <c r="H53" s="25">
        <v>4.4776119999999997</v>
      </c>
      <c r="I53" s="25">
        <v>17.910447999999999</v>
      </c>
      <c r="J53" s="25">
        <v>7.4626869999999998</v>
      </c>
      <c r="K53" s="25">
        <v>0</v>
      </c>
      <c r="L53" s="25">
        <v>5.9701490000000002</v>
      </c>
      <c r="M53" s="25">
        <v>1.492537</v>
      </c>
      <c r="N53" s="25">
        <v>4.4776119999999997</v>
      </c>
      <c r="O53" s="25">
        <v>1.492537</v>
      </c>
      <c r="P53" s="25">
        <v>1.492537</v>
      </c>
      <c r="Q53" s="25">
        <v>2.9850750000000001</v>
      </c>
      <c r="R53" s="25">
        <v>55.223880999999999</v>
      </c>
      <c r="S53" s="25">
        <v>0</v>
      </c>
    </row>
    <row r="54" spans="1:19">
      <c r="A54" s="23" t="s">
        <v>128</v>
      </c>
      <c r="B54" s="24">
        <v>52</v>
      </c>
      <c r="C54" s="25">
        <v>1.9230769999999999</v>
      </c>
      <c r="D54" s="25">
        <v>5.7692310000000004</v>
      </c>
      <c r="E54" s="25">
        <v>5.7692310000000004</v>
      </c>
      <c r="F54" s="25">
        <v>5.7692310000000004</v>
      </c>
      <c r="G54" s="25">
        <v>9.6153849999999998</v>
      </c>
      <c r="H54" s="25">
        <v>11.538462000000001</v>
      </c>
      <c r="I54" s="25">
        <v>25</v>
      </c>
      <c r="J54" s="25">
        <v>9.6153849999999998</v>
      </c>
      <c r="K54" s="25">
        <v>0</v>
      </c>
      <c r="L54" s="25">
        <v>25</v>
      </c>
      <c r="M54" s="25">
        <v>5.7692310000000004</v>
      </c>
      <c r="N54" s="25">
        <v>13.461537999999999</v>
      </c>
      <c r="O54" s="25">
        <v>3.8461539999999999</v>
      </c>
      <c r="P54" s="25">
        <v>3.8461539999999999</v>
      </c>
      <c r="Q54" s="25">
        <v>1.9230769999999999</v>
      </c>
      <c r="R54" s="25">
        <v>26.923076999999999</v>
      </c>
      <c r="S54" s="25">
        <v>15.384615</v>
      </c>
    </row>
    <row r="55" spans="1:19">
      <c r="A55" s="8" t="s">
        <v>164</v>
      </c>
      <c r="B55" s="8"/>
      <c r="C55" s="8"/>
      <c r="D55" s="8"/>
      <c r="E55" s="8"/>
      <c r="F55" s="8"/>
      <c r="G55" s="8"/>
      <c r="H55" s="8"/>
      <c r="I55" s="8"/>
      <c r="J55" s="8"/>
      <c r="K55" s="8"/>
      <c r="L55" s="8"/>
      <c r="M55" s="8"/>
      <c r="N55" s="8"/>
      <c r="O55" s="8"/>
      <c r="P55" s="8"/>
      <c r="Q55" s="8"/>
      <c r="R55" s="8"/>
      <c r="S55" s="8"/>
    </row>
    <row r="56" spans="1:19">
      <c r="A56" s="23" t="s">
        <v>165</v>
      </c>
      <c r="B56" s="24">
        <v>209</v>
      </c>
      <c r="C56" s="25">
        <v>4.3062199999999997</v>
      </c>
      <c r="D56" s="25">
        <v>17.703348999999999</v>
      </c>
      <c r="E56" s="25">
        <v>4.3062199999999997</v>
      </c>
      <c r="F56" s="25">
        <v>13.875598</v>
      </c>
      <c r="G56" s="25">
        <v>9.0909089999999999</v>
      </c>
      <c r="H56" s="25">
        <v>11.483254000000001</v>
      </c>
      <c r="I56" s="25">
        <v>24.401914000000001</v>
      </c>
      <c r="J56" s="25">
        <v>15.311005</v>
      </c>
      <c r="K56" s="25">
        <v>1.4354070000000001</v>
      </c>
      <c r="L56" s="25">
        <v>24.880382999999998</v>
      </c>
      <c r="M56" s="25">
        <v>5.2631579999999998</v>
      </c>
      <c r="N56" s="25">
        <v>14.354067000000001</v>
      </c>
      <c r="O56" s="25">
        <v>1.4354070000000001</v>
      </c>
      <c r="P56" s="25">
        <v>0.95693799999999996</v>
      </c>
      <c r="Q56" s="25">
        <v>0.47846899999999998</v>
      </c>
      <c r="R56" s="25">
        <v>33.014353999999997</v>
      </c>
      <c r="S56" s="25">
        <v>3.3492820000000001</v>
      </c>
    </row>
    <row r="57" spans="1:19">
      <c r="A57" s="23" t="s">
        <v>166</v>
      </c>
      <c r="B57" s="24">
        <v>1043</v>
      </c>
      <c r="C57" s="25">
        <v>4.9856179999999997</v>
      </c>
      <c r="D57" s="25">
        <v>11.025887000000001</v>
      </c>
      <c r="E57" s="25">
        <v>4.3144770000000001</v>
      </c>
      <c r="F57" s="25">
        <v>11.025887000000001</v>
      </c>
      <c r="G57" s="25">
        <v>7.8619370000000002</v>
      </c>
      <c r="H57" s="25">
        <v>11.601151</v>
      </c>
      <c r="I57" s="25">
        <v>27.325023999999999</v>
      </c>
      <c r="J57" s="25">
        <v>13.614573</v>
      </c>
      <c r="K57" s="25">
        <v>0.47938599999999998</v>
      </c>
      <c r="L57" s="25">
        <v>25.023969000000001</v>
      </c>
      <c r="M57" s="25">
        <v>4.6979870000000004</v>
      </c>
      <c r="N57" s="25">
        <v>15.723872999999999</v>
      </c>
      <c r="O57" s="25">
        <v>4.2186000000000003</v>
      </c>
      <c r="P57" s="25">
        <v>0.575264</v>
      </c>
      <c r="Q57" s="25">
        <v>4.1227229999999997</v>
      </c>
      <c r="R57" s="25">
        <v>32.790028999999997</v>
      </c>
      <c r="S57" s="25">
        <v>2.4928089999999998</v>
      </c>
    </row>
    <row r="58" spans="1:19">
      <c r="A58" s="23" t="s">
        <v>167</v>
      </c>
      <c r="B58" s="24">
        <v>963</v>
      </c>
      <c r="C58" s="25">
        <v>5.6074770000000003</v>
      </c>
      <c r="D58" s="25">
        <v>9.6573209999999996</v>
      </c>
      <c r="E58" s="25">
        <v>4.6728969999999999</v>
      </c>
      <c r="F58" s="25">
        <v>8.5150570000000005</v>
      </c>
      <c r="G58" s="25">
        <v>10.384216</v>
      </c>
      <c r="H58" s="25">
        <v>13.811007</v>
      </c>
      <c r="I58" s="25">
        <v>31.568017000000001</v>
      </c>
      <c r="J58" s="25">
        <v>16.303218999999999</v>
      </c>
      <c r="K58" s="25">
        <v>1.5576319999999999</v>
      </c>
      <c r="L58" s="25">
        <v>25.960540000000002</v>
      </c>
      <c r="M58" s="25">
        <v>6.4382140000000003</v>
      </c>
      <c r="N58" s="25">
        <v>18.691589</v>
      </c>
      <c r="O58" s="25">
        <v>6.6458979999999999</v>
      </c>
      <c r="P58" s="25">
        <v>1.2461059999999999</v>
      </c>
      <c r="Q58" s="25">
        <v>3.946002</v>
      </c>
      <c r="R58" s="25">
        <v>27.829699000000002</v>
      </c>
      <c r="S58" s="25">
        <v>1.869159</v>
      </c>
    </row>
    <row r="59" spans="1:19">
      <c r="A59" s="23" t="s">
        <v>168</v>
      </c>
      <c r="B59" s="24">
        <v>338</v>
      </c>
      <c r="C59" s="25">
        <v>8.8757400000000004</v>
      </c>
      <c r="D59" s="25">
        <v>7.6923079999999997</v>
      </c>
      <c r="E59" s="25">
        <v>7.3964499999999997</v>
      </c>
      <c r="F59" s="25">
        <v>6.2130179999999999</v>
      </c>
      <c r="G59" s="25">
        <v>10.059172</v>
      </c>
      <c r="H59" s="25">
        <v>13.313609</v>
      </c>
      <c r="I59" s="25">
        <v>31.065089</v>
      </c>
      <c r="J59" s="25">
        <v>15.680472999999999</v>
      </c>
      <c r="K59" s="25">
        <v>2.662722</v>
      </c>
      <c r="L59" s="25">
        <v>20.414200999999998</v>
      </c>
      <c r="M59" s="25">
        <v>4.7337280000000002</v>
      </c>
      <c r="N59" s="25">
        <v>16.272189000000001</v>
      </c>
      <c r="O59" s="25">
        <v>8.2840240000000005</v>
      </c>
      <c r="P59" s="25">
        <v>1.47929</v>
      </c>
      <c r="Q59" s="25">
        <v>5.0295860000000001</v>
      </c>
      <c r="R59" s="25">
        <v>28.994083</v>
      </c>
      <c r="S59" s="25">
        <v>2.662722</v>
      </c>
    </row>
    <row r="60" spans="1:19">
      <c r="A60" s="23" t="s">
        <v>169</v>
      </c>
      <c r="B60" s="24">
        <v>94</v>
      </c>
      <c r="C60" s="25">
        <v>12.765957</v>
      </c>
      <c r="D60" s="25">
        <v>3.1914889999999998</v>
      </c>
      <c r="E60" s="25">
        <v>8.5106380000000001</v>
      </c>
      <c r="F60" s="25">
        <v>4.2553190000000001</v>
      </c>
      <c r="G60" s="25">
        <v>25.531915000000001</v>
      </c>
      <c r="H60" s="25">
        <v>17.021277000000001</v>
      </c>
      <c r="I60" s="25">
        <v>38.297871999999998</v>
      </c>
      <c r="J60" s="25">
        <v>27.659573999999999</v>
      </c>
      <c r="K60" s="25">
        <v>5.3191490000000003</v>
      </c>
      <c r="L60" s="25">
        <v>18.085106</v>
      </c>
      <c r="M60" s="25">
        <v>8.5106380000000001</v>
      </c>
      <c r="N60" s="25">
        <v>22.340426000000001</v>
      </c>
      <c r="O60" s="25">
        <v>8.5106380000000001</v>
      </c>
      <c r="P60" s="25">
        <v>7.446809</v>
      </c>
      <c r="Q60" s="25">
        <v>6.3829789999999997</v>
      </c>
      <c r="R60" s="25">
        <v>21.276596000000001</v>
      </c>
      <c r="S60" s="25">
        <v>0</v>
      </c>
    </row>
    <row r="61" spans="1:19">
      <c r="A61" s="23" t="s">
        <v>128</v>
      </c>
      <c r="B61" s="24">
        <v>30</v>
      </c>
      <c r="C61" s="25">
        <v>10</v>
      </c>
      <c r="D61" s="25">
        <v>13.333333</v>
      </c>
      <c r="E61" s="25">
        <v>3.3333330000000001</v>
      </c>
      <c r="F61" s="25">
        <v>6.6666670000000003</v>
      </c>
      <c r="G61" s="25">
        <v>3.3333330000000001</v>
      </c>
      <c r="H61" s="25">
        <v>3.3333330000000001</v>
      </c>
      <c r="I61" s="25">
        <v>26.666667</v>
      </c>
      <c r="J61" s="25">
        <v>13.333333</v>
      </c>
      <c r="K61" s="25">
        <v>0</v>
      </c>
      <c r="L61" s="25">
        <v>13.333333</v>
      </c>
      <c r="M61" s="25">
        <v>6.6666670000000003</v>
      </c>
      <c r="N61" s="25">
        <v>6.6666670000000003</v>
      </c>
      <c r="O61" s="25">
        <v>10</v>
      </c>
      <c r="P61" s="25">
        <v>3.3333330000000001</v>
      </c>
      <c r="Q61" s="25">
        <v>3.3333330000000001</v>
      </c>
      <c r="R61" s="25">
        <v>13.333333</v>
      </c>
      <c r="S61" s="25">
        <v>16.666667</v>
      </c>
    </row>
    <row r="62" spans="1:19">
      <c r="A62" s="8" t="s">
        <v>170</v>
      </c>
      <c r="B62" s="8"/>
      <c r="C62" s="8"/>
      <c r="D62" s="8"/>
      <c r="E62" s="8"/>
      <c r="F62" s="8"/>
      <c r="G62" s="8"/>
      <c r="H62" s="8"/>
      <c r="I62" s="8"/>
      <c r="J62" s="8"/>
      <c r="K62" s="8"/>
      <c r="L62" s="8"/>
      <c r="M62" s="8"/>
      <c r="N62" s="8"/>
      <c r="O62" s="8"/>
      <c r="P62" s="8"/>
      <c r="Q62" s="8"/>
      <c r="R62" s="8"/>
      <c r="S62" s="8"/>
    </row>
    <row r="63" spans="1:19">
      <c r="A63" s="23" t="s">
        <v>171</v>
      </c>
      <c r="B63" s="24">
        <v>386</v>
      </c>
      <c r="C63" s="25">
        <v>7.7720209999999996</v>
      </c>
      <c r="D63" s="25">
        <v>13.471503</v>
      </c>
      <c r="E63" s="25">
        <v>5.4404149999999998</v>
      </c>
      <c r="F63" s="25">
        <v>11.917097999999999</v>
      </c>
      <c r="G63" s="25">
        <v>12.435233</v>
      </c>
      <c r="H63" s="25">
        <v>14.507771999999999</v>
      </c>
      <c r="I63" s="25">
        <v>35.751294999999999</v>
      </c>
      <c r="J63" s="25">
        <v>19.689119000000002</v>
      </c>
      <c r="K63" s="25">
        <v>2.5906739999999999</v>
      </c>
      <c r="L63" s="25">
        <v>29.533678999999999</v>
      </c>
      <c r="M63" s="25">
        <v>6.9948189999999997</v>
      </c>
      <c r="N63" s="25">
        <v>19.430052</v>
      </c>
      <c r="O63" s="25">
        <v>9.5854920000000003</v>
      </c>
      <c r="P63" s="25">
        <v>2.3316059999999998</v>
      </c>
      <c r="Q63" s="25">
        <v>4.6632119999999997</v>
      </c>
      <c r="R63" s="25">
        <v>19.430052</v>
      </c>
      <c r="S63" s="25">
        <v>4.1450779999999998</v>
      </c>
    </row>
    <row r="64" spans="1:19">
      <c r="A64" s="23" t="s">
        <v>172</v>
      </c>
      <c r="B64" s="24">
        <v>919</v>
      </c>
      <c r="C64" s="25">
        <v>5.6583240000000004</v>
      </c>
      <c r="D64" s="25">
        <v>11.751904</v>
      </c>
      <c r="E64" s="25">
        <v>5.9847659999999996</v>
      </c>
      <c r="F64" s="25">
        <v>10.554951000000001</v>
      </c>
      <c r="G64" s="25">
        <v>11.534276</v>
      </c>
      <c r="H64" s="25">
        <v>14.472251999999999</v>
      </c>
      <c r="I64" s="25">
        <v>31.882480999999999</v>
      </c>
      <c r="J64" s="25">
        <v>16.648530999999998</v>
      </c>
      <c r="K64" s="25">
        <v>1.5233950000000001</v>
      </c>
      <c r="L64" s="25">
        <v>26.768225999999999</v>
      </c>
      <c r="M64" s="25">
        <v>6.202394</v>
      </c>
      <c r="N64" s="25">
        <v>19.368879</v>
      </c>
      <c r="O64" s="25">
        <v>5.7671380000000001</v>
      </c>
      <c r="P64" s="25">
        <v>0.87051100000000003</v>
      </c>
      <c r="Q64" s="25">
        <v>3.6996739999999999</v>
      </c>
      <c r="R64" s="25">
        <v>23.612622000000002</v>
      </c>
      <c r="S64" s="25">
        <v>2.1762790000000001</v>
      </c>
    </row>
    <row r="65" spans="1:19">
      <c r="A65" s="23" t="s">
        <v>173</v>
      </c>
      <c r="B65" s="24">
        <v>978</v>
      </c>
      <c r="C65" s="25">
        <v>5.5214720000000002</v>
      </c>
      <c r="D65" s="25">
        <v>8.5889570000000006</v>
      </c>
      <c r="E65" s="25">
        <v>4.6012269999999997</v>
      </c>
      <c r="F65" s="25">
        <v>8.4867080000000001</v>
      </c>
      <c r="G65" s="25">
        <v>9.1002039999999997</v>
      </c>
      <c r="H65" s="25">
        <v>11.145194</v>
      </c>
      <c r="I65" s="25">
        <v>26.687117000000001</v>
      </c>
      <c r="J65" s="25">
        <v>14.008179999999999</v>
      </c>
      <c r="K65" s="25">
        <v>1.124744</v>
      </c>
      <c r="L65" s="25">
        <v>22.699387000000002</v>
      </c>
      <c r="M65" s="25">
        <v>5.0102250000000002</v>
      </c>
      <c r="N65" s="25">
        <v>15.95092</v>
      </c>
      <c r="O65" s="25">
        <v>4.8057259999999999</v>
      </c>
      <c r="P65" s="25">
        <v>1.2269939999999999</v>
      </c>
      <c r="Q65" s="25">
        <v>3.3742329999999998</v>
      </c>
      <c r="R65" s="25">
        <v>36.400818000000001</v>
      </c>
      <c r="S65" s="25">
        <v>1.4314929999999999</v>
      </c>
    </row>
    <row r="66" spans="1:19">
      <c r="A66" s="23" t="s">
        <v>174</v>
      </c>
      <c r="B66" s="24">
        <v>347</v>
      </c>
      <c r="C66" s="25">
        <v>5.1873199999999997</v>
      </c>
      <c r="D66" s="25">
        <v>7.7809799999999996</v>
      </c>
      <c r="E66" s="25">
        <v>3.170029</v>
      </c>
      <c r="F66" s="25">
        <v>5.7636890000000003</v>
      </c>
      <c r="G66" s="25">
        <v>4.610951</v>
      </c>
      <c r="H66" s="25">
        <v>10.951009000000001</v>
      </c>
      <c r="I66" s="25">
        <v>24.207492999999999</v>
      </c>
      <c r="J66" s="25">
        <v>12.103745999999999</v>
      </c>
      <c r="K66" s="25">
        <v>0.57636900000000002</v>
      </c>
      <c r="L66" s="25">
        <v>18.731988000000001</v>
      </c>
      <c r="M66" s="25">
        <v>3.7463980000000001</v>
      </c>
      <c r="N66" s="25">
        <v>11.239193</v>
      </c>
      <c r="O66" s="25">
        <v>2.5936599999999999</v>
      </c>
      <c r="P66" s="25">
        <v>0.86455300000000002</v>
      </c>
      <c r="Q66" s="25">
        <v>5.7636890000000003</v>
      </c>
      <c r="R66" s="25">
        <v>42.651297</v>
      </c>
      <c r="S66" s="25">
        <v>1.7291069999999999</v>
      </c>
    </row>
    <row r="67" spans="1:19">
      <c r="A67" s="23" t="s">
        <v>128</v>
      </c>
      <c r="B67" s="24">
        <v>47</v>
      </c>
      <c r="C67" s="25">
        <v>12.765957</v>
      </c>
      <c r="D67" s="25">
        <v>14.893617000000001</v>
      </c>
      <c r="E67" s="25">
        <v>2.1276600000000001</v>
      </c>
      <c r="F67" s="25">
        <v>14.893617000000001</v>
      </c>
      <c r="G67" s="25">
        <v>2.1276600000000001</v>
      </c>
      <c r="H67" s="25">
        <v>8.5106380000000001</v>
      </c>
      <c r="I67" s="25">
        <v>27.659573999999999</v>
      </c>
      <c r="J67" s="25">
        <v>12.765957</v>
      </c>
      <c r="K67" s="25">
        <v>0</v>
      </c>
      <c r="L67" s="25">
        <v>12.765957</v>
      </c>
      <c r="M67" s="25">
        <v>4.2553190000000001</v>
      </c>
      <c r="N67" s="25">
        <v>8.5106380000000001</v>
      </c>
      <c r="O67" s="25">
        <v>8.5106380000000001</v>
      </c>
      <c r="P67" s="25">
        <v>2.1276600000000001</v>
      </c>
      <c r="Q67" s="25">
        <v>2.1276600000000001</v>
      </c>
      <c r="R67" s="25">
        <v>10.638298000000001</v>
      </c>
      <c r="S67" s="25">
        <v>19.148935999999999</v>
      </c>
    </row>
    <row r="68" spans="1:19">
      <c r="A68" s="8" t="s">
        <v>175</v>
      </c>
      <c r="B68" s="8"/>
      <c r="C68" s="8"/>
      <c r="D68" s="8"/>
      <c r="E68" s="8"/>
      <c r="F68" s="8"/>
      <c r="G68" s="8"/>
      <c r="H68" s="8"/>
      <c r="I68" s="8"/>
      <c r="J68" s="8"/>
      <c r="K68" s="8"/>
      <c r="L68" s="8"/>
      <c r="M68" s="8"/>
      <c r="N68" s="8"/>
      <c r="O68" s="8"/>
      <c r="P68" s="8"/>
      <c r="Q68" s="8"/>
      <c r="R68" s="8"/>
      <c r="S68" s="8"/>
    </row>
    <row r="69" spans="1:19">
      <c r="A69" s="23" t="s">
        <v>176</v>
      </c>
      <c r="B69" s="24">
        <v>425</v>
      </c>
      <c r="C69" s="25">
        <v>6.5882350000000001</v>
      </c>
      <c r="D69" s="25">
        <v>13.176470999999999</v>
      </c>
      <c r="E69" s="25">
        <v>5.8823530000000002</v>
      </c>
      <c r="F69" s="25">
        <v>9.6470590000000005</v>
      </c>
      <c r="G69" s="25">
        <v>8</v>
      </c>
      <c r="H69" s="25">
        <v>10.588234999999999</v>
      </c>
      <c r="I69" s="25">
        <v>28</v>
      </c>
      <c r="J69" s="25">
        <v>15.294117999999999</v>
      </c>
      <c r="K69" s="25">
        <v>0.70588200000000001</v>
      </c>
      <c r="L69" s="25">
        <v>28.235294</v>
      </c>
      <c r="M69" s="25">
        <v>6.8235289999999997</v>
      </c>
      <c r="N69" s="25">
        <v>15.058824</v>
      </c>
      <c r="O69" s="25">
        <v>5.1764710000000003</v>
      </c>
      <c r="P69" s="25">
        <v>0.70588200000000001</v>
      </c>
      <c r="Q69" s="25">
        <v>4</v>
      </c>
      <c r="R69" s="25">
        <v>29.647058999999999</v>
      </c>
      <c r="S69" s="25">
        <v>0.70588200000000001</v>
      </c>
    </row>
    <row r="70" spans="1:19">
      <c r="A70" s="23" t="s">
        <v>177</v>
      </c>
      <c r="B70" s="24">
        <v>811</v>
      </c>
      <c r="C70" s="25">
        <v>4.3156600000000003</v>
      </c>
      <c r="D70" s="25">
        <v>12.700369999999999</v>
      </c>
      <c r="E70" s="25">
        <v>4.069051</v>
      </c>
      <c r="F70" s="25">
        <v>12.083847</v>
      </c>
      <c r="G70" s="25">
        <v>8.0147969999999997</v>
      </c>
      <c r="H70" s="25">
        <v>10.974106000000001</v>
      </c>
      <c r="I70" s="25">
        <v>27.990136</v>
      </c>
      <c r="J70" s="25">
        <v>14.549937999999999</v>
      </c>
      <c r="K70" s="25">
        <v>0.86313200000000001</v>
      </c>
      <c r="L70" s="25">
        <v>27.866831000000001</v>
      </c>
      <c r="M70" s="25">
        <v>4.9321820000000001</v>
      </c>
      <c r="N70" s="25">
        <v>17.755856999999999</v>
      </c>
      <c r="O70" s="25">
        <v>4.4389640000000004</v>
      </c>
      <c r="P70" s="25">
        <v>0.86313200000000001</v>
      </c>
      <c r="Q70" s="25">
        <v>2.2194820000000002</v>
      </c>
      <c r="R70" s="25">
        <v>28.483353999999999</v>
      </c>
      <c r="S70" s="25">
        <v>2.7126999999999999</v>
      </c>
    </row>
    <row r="71" spans="1:19">
      <c r="A71" s="23" t="s">
        <v>178</v>
      </c>
      <c r="B71" s="24">
        <v>207</v>
      </c>
      <c r="C71" s="25">
        <v>7.2463769999999998</v>
      </c>
      <c r="D71" s="25">
        <v>10.144928</v>
      </c>
      <c r="E71" s="25">
        <v>3.8647339999999999</v>
      </c>
      <c r="F71" s="25">
        <v>14.975845</v>
      </c>
      <c r="G71" s="25">
        <v>10.144928</v>
      </c>
      <c r="H71" s="25">
        <v>16.425121000000001</v>
      </c>
      <c r="I71" s="25">
        <v>31.400966</v>
      </c>
      <c r="J71" s="25">
        <v>19.323671000000001</v>
      </c>
      <c r="K71" s="25">
        <v>1.9323669999999999</v>
      </c>
      <c r="L71" s="25">
        <v>32.850242000000001</v>
      </c>
      <c r="M71" s="25">
        <v>7.2463769999999998</v>
      </c>
      <c r="N71" s="25">
        <v>20.772946999999998</v>
      </c>
      <c r="O71" s="25">
        <v>7.2463769999999998</v>
      </c>
      <c r="P71" s="25">
        <v>1.4492750000000001</v>
      </c>
      <c r="Q71" s="25">
        <v>5.3140099999999997</v>
      </c>
      <c r="R71" s="25">
        <v>21.739129999999999</v>
      </c>
      <c r="S71" s="25">
        <v>2.4154589999999998</v>
      </c>
    </row>
    <row r="72" spans="1:19">
      <c r="A72" s="23" t="s">
        <v>179</v>
      </c>
      <c r="B72" s="24">
        <v>154</v>
      </c>
      <c r="C72" s="25">
        <v>3.246753</v>
      </c>
      <c r="D72" s="25">
        <v>13.636364</v>
      </c>
      <c r="E72" s="25">
        <v>3.246753</v>
      </c>
      <c r="F72" s="25">
        <v>13.636364</v>
      </c>
      <c r="G72" s="25">
        <v>6.493506</v>
      </c>
      <c r="H72" s="25">
        <v>13.636364</v>
      </c>
      <c r="I72" s="25">
        <v>26.623377000000001</v>
      </c>
      <c r="J72" s="25">
        <v>20.779221</v>
      </c>
      <c r="K72" s="25">
        <v>0</v>
      </c>
      <c r="L72" s="25">
        <v>26.623377000000001</v>
      </c>
      <c r="M72" s="25">
        <v>7.1428570000000002</v>
      </c>
      <c r="N72" s="25">
        <v>20.779221</v>
      </c>
      <c r="O72" s="25">
        <v>6.493506</v>
      </c>
      <c r="P72" s="25">
        <v>1.2987010000000001</v>
      </c>
      <c r="Q72" s="25">
        <v>4.5454549999999996</v>
      </c>
      <c r="R72" s="25">
        <v>28.571428999999998</v>
      </c>
      <c r="S72" s="25">
        <v>1.9480519999999999</v>
      </c>
    </row>
    <row r="73" spans="1:19">
      <c r="A73" s="23" t="s">
        <v>180</v>
      </c>
      <c r="B73" s="24">
        <v>318</v>
      </c>
      <c r="C73" s="25">
        <v>3.4591189999999998</v>
      </c>
      <c r="D73" s="25">
        <v>16.037735999999999</v>
      </c>
      <c r="E73" s="25">
        <v>3.4591189999999998</v>
      </c>
      <c r="F73" s="25">
        <v>14.150943</v>
      </c>
      <c r="G73" s="25">
        <v>7.5471700000000004</v>
      </c>
      <c r="H73" s="25">
        <v>11.63522</v>
      </c>
      <c r="I73" s="25">
        <v>29.245283000000001</v>
      </c>
      <c r="J73" s="25">
        <v>19.182390000000002</v>
      </c>
      <c r="K73" s="25">
        <v>0.31446499999999999</v>
      </c>
      <c r="L73" s="25">
        <v>33.333333000000003</v>
      </c>
      <c r="M73" s="25">
        <v>5.031447</v>
      </c>
      <c r="N73" s="25">
        <v>22.327044000000001</v>
      </c>
      <c r="O73" s="25">
        <v>5.6603770000000004</v>
      </c>
      <c r="P73" s="25">
        <v>0.31446499999999999</v>
      </c>
      <c r="Q73" s="25">
        <v>2.8301889999999998</v>
      </c>
      <c r="R73" s="25">
        <v>23.270440000000001</v>
      </c>
      <c r="S73" s="25">
        <v>1.572327</v>
      </c>
    </row>
    <row r="74" spans="1:19">
      <c r="A74" s="23" t="s">
        <v>181</v>
      </c>
      <c r="B74" s="24">
        <v>203</v>
      </c>
      <c r="C74" s="25">
        <v>5.9113300000000004</v>
      </c>
      <c r="D74" s="25">
        <v>18.226600999999999</v>
      </c>
      <c r="E74" s="25">
        <v>4.4334980000000002</v>
      </c>
      <c r="F74" s="25">
        <v>14.778325000000001</v>
      </c>
      <c r="G74" s="25">
        <v>9.3596059999999994</v>
      </c>
      <c r="H74" s="25">
        <v>13.300492999999999</v>
      </c>
      <c r="I74" s="25">
        <v>25.615763999999999</v>
      </c>
      <c r="J74" s="25">
        <v>17.241378999999998</v>
      </c>
      <c r="K74" s="25">
        <v>0.49261100000000002</v>
      </c>
      <c r="L74" s="25">
        <v>33.004925999999998</v>
      </c>
      <c r="M74" s="25">
        <v>6.8965519999999998</v>
      </c>
      <c r="N74" s="25">
        <v>17.241378999999998</v>
      </c>
      <c r="O74" s="25">
        <v>4.9261080000000002</v>
      </c>
      <c r="P74" s="25">
        <v>0</v>
      </c>
      <c r="Q74" s="25">
        <v>1.9704429999999999</v>
      </c>
      <c r="R74" s="25">
        <v>24.630541999999998</v>
      </c>
      <c r="S74" s="25">
        <v>0.98522200000000004</v>
      </c>
    </row>
    <row r="75" spans="1:19">
      <c r="A75" s="23" t="s">
        <v>182</v>
      </c>
      <c r="B75" s="24">
        <v>79</v>
      </c>
      <c r="C75" s="25">
        <v>3.7974679999999998</v>
      </c>
      <c r="D75" s="25">
        <v>13.924051</v>
      </c>
      <c r="E75" s="25">
        <v>2.5316459999999998</v>
      </c>
      <c r="F75" s="25">
        <v>8.8607589999999998</v>
      </c>
      <c r="G75" s="25">
        <v>10.126582000000001</v>
      </c>
      <c r="H75" s="25">
        <v>16.455696</v>
      </c>
      <c r="I75" s="25">
        <v>29.113924000000001</v>
      </c>
      <c r="J75" s="25">
        <v>15.189873</v>
      </c>
      <c r="K75" s="25">
        <v>0</v>
      </c>
      <c r="L75" s="25">
        <v>32.911391999999999</v>
      </c>
      <c r="M75" s="25">
        <v>3.7974679999999998</v>
      </c>
      <c r="N75" s="25">
        <v>13.924051</v>
      </c>
      <c r="O75" s="25">
        <v>7.5949369999999998</v>
      </c>
      <c r="P75" s="25">
        <v>1.2658229999999999</v>
      </c>
      <c r="Q75" s="25">
        <v>6.3291139999999997</v>
      </c>
      <c r="R75" s="25">
        <v>26.582277999999999</v>
      </c>
      <c r="S75" s="25">
        <v>0</v>
      </c>
    </row>
    <row r="76" spans="1:19">
      <c r="A76" s="23" t="s">
        <v>183</v>
      </c>
      <c r="B76" s="24">
        <v>68</v>
      </c>
      <c r="C76" s="25">
        <v>4.4117649999999999</v>
      </c>
      <c r="D76" s="25">
        <v>14.705882000000001</v>
      </c>
      <c r="E76" s="25">
        <v>5.8823530000000002</v>
      </c>
      <c r="F76" s="25">
        <v>16.176470999999999</v>
      </c>
      <c r="G76" s="25">
        <v>10.294117999999999</v>
      </c>
      <c r="H76" s="25">
        <v>10.294117999999999</v>
      </c>
      <c r="I76" s="25">
        <v>25</v>
      </c>
      <c r="J76" s="25">
        <v>19.117647000000002</v>
      </c>
      <c r="K76" s="25">
        <v>1.470588</v>
      </c>
      <c r="L76" s="25">
        <v>26.470587999999999</v>
      </c>
      <c r="M76" s="25">
        <v>7.3529410000000004</v>
      </c>
      <c r="N76" s="25">
        <v>17.647058999999999</v>
      </c>
      <c r="O76" s="25">
        <v>1.470588</v>
      </c>
      <c r="P76" s="25">
        <v>0</v>
      </c>
      <c r="Q76" s="25">
        <v>5.8823530000000002</v>
      </c>
      <c r="R76" s="25">
        <v>32.352941000000001</v>
      </c>
      <c r="S76" s="25">
        <v>1.470588</v>
      </c>
    </row>
    <row r="77" spans="1:19">
      <c r="A77" s="23" t="s">
        <v>184</v>
      </c>
      <c r="B77" s="24">
        <v>586</v>
      </c>
      <c r="C77" s="25">
        <v>3.9249149999999999</v>
      </c>
      <c r="D77" s="25">
        <v>13.993174</v>
      </c>
      <c r="E77" s="25">
        <v>3.4129689999999999</v>
      </c>
      <c r="F77" s="25">
        <v>12.627986</v>
      </c>
      <c r="G77" s="25">
        <v>9.7269620000000003</v>
      </c>
      <c r="H77" s="25">
        <v>14.505119000000001</v>
      </c>
      <c r="I77" s="25">
        <v>32.935153999999997</v>
      </c>
      <c r="J77" s="25">
        <v>16.040956000000001</v>
      </c>
      <c r="K77" s="25">
        <v>0.34129700000000002</v>
      </c>
      <c r="L77" s="25">
        <v>27.986348</v>
      </c>
      <c r="M77" s="25">
        <v>5.1194540000000002</v>
      </c>
      <c r="N77" s="25">
        <v>21.501705999999999</v>
      </c>
      <c r="O77" s="25">
        <v>3.9249149999999999</v>
      </c>
      <c r="P77" s="25">
        <v>0.51194499999999998</v>
      </c>
      <c r="Q77" s="25">
        <v>2.730375</v>
      </c>
      <c r="R77" s="25">
        <v>25.767918000000002</v>
      </c>
      <c r="S77" s="25">
        <v>1.8771329999999999</v>
      </c>
    </row>
    <row r="78" spans="1:19">
      <c r="A78" s="23" t="s">
        <v>185</v>
      </c>
      <c r="B78" s="24">
        <v>276</v>
      </c>
      <c r="C78" s="25">
        <v>4.7101449999999998</v>
      </c>
      <c r="D78" s="25">
        <v>16.666667</v>
      </c>
      <c r="E78" s="25">
        <v>3.9855070000000001</v>
      </c>
      <c r="F78" s="25">
        <v>17.753623000000001</v>
      </c>
      <c r="G78" s="25">
        <v>10.144928</v>
      </c>
      <c r="H78" s="25">
        <v>13.405797</v>
      </c>
      <c r="I78" s="25">
        <v>31.884058</v>
      </c>
      <c r="J78" s="25">
        <v>16.304348000000001</v>
      </c>
      <c r="K78" s="25">
        <v>0.362319</v>
      </c>
      <c r="L78" s="25">
        <v>28.985506999999998</v>
      </c>
      <c r="M78" s="25">
        <v>4.3478260000000004</v>
      </c>
      <c r="N78" s="25">
        <v>19.927536</v>
      </c>
      <c r="O78" s="25">
        <v>3.2608700000000002</v>
      </c>
      <c r="P78" s="25">
        <v>0.724638</v>
      </c>
      <c r="Q78" s="25">
        <v>2.8985509999999999</v>
      </c>
      <c r="R78" s="25">
        <v>21.014493000000002</v>
      </c>
      <c r="S78" s="25">
        <v>3.2608700000000002</v>
      </c>
    </row>
    <row r="79" spans="1:19">
      <c r="A79" s="23" t="s">
        <v>152</v>
      </c>
      <c r="B79" s="24">
        <v>197</v>
      </c>
      <c r="C79" s="25">
        <v>8.1218269999999997</v>
      </c>
      <c r="D79" s="25">
        <v>11.675127</v>
      </c>
      <c r="E79" s="25">
        <v>7.1065990000000001</v>
      </c>
      <c r="F79" s="25">
        <v>10.659898</v>
      </c>
      <c r="G79" s="25">
        <v>14.720812</v>
      </c>
      <c r="H79" s="25">
        <v>12.690355</v>
      </c>
      <c r="I79" s="25">
        <v>30.456852999999999</v>
      </c>
      <c r="J79" s="25">
        <v>16.751269000000001</v>
      </c>
      <c r="K79" s="25">
        <v>1.015228</v>
      </c>
      <c r="L79" s="25">
        <v>22.842639999999999</v>
      </c>
      <c r="M79" s="25">
        <v>5.0761419999999999</v>
      </c>
      <c r="N79" s="25">
        <v>19.289339999999999</v>
      </c>
      <c r="O79" s="25">
        <v>6.5989849999999999</v>
      </c>
      <c r="P79" s="25">
        <v>2.538071</v>
      </c>
      <c r="Q79" s="25">
        <v>13.19797</v>
      </c>
      <c r="R79" s="25">
        <v>25.380711000000002</v>
      </c>
      <c r="S79" s="25">
        <v>3.0456850000000002</v>
      </c>
    </row>
    <row r="80" spans="1:19">
      <c r="A80" s="23" t="s">
        <v>186</v>
      </c>
      <c r="B80" s="24">
        <v>944</v>
      </c>
      <c r="C80" s="25">
        <v>7.415254</v>
      </c>
      <c r="D80" s="25">
        <v>7.7330509999999997</v>
      </c>
      <c r="E80" s="25">
        <v>5.4025420000000004</v>
      </c>
      <c r="F80" s="25">
        <v>6.8855930000000001</v>
      </c>
      <c r="G80" s="25">
        <v>10.593220000000001</v>
      </c>
      <c r="H80" s="25">
        <v>13.347458</v>
      </c>
      <c r="I80" s="25">
        <v>30.084745999999999</v>
      </c>
      <c r="J80" s="25">
        <v>16.949152999999999</v>
      </c>
      <c r="K80" s="25">
        <v>2.330508</v>
      </c>
      <c r="L80" s="25">
        <v>20.974575999999999</v>
      </c>
      <c r="M80" s="25">
        <v>5.8262710000000002</v>
      </c>
      <c r="N80" s="25">
        <v>15.254237</v>
      </c>
      <c r="O80" s="25">
        <v>6.0381359999999997</v>
      </c>
      <c r="P80" s="25">
        <v>1.6949149999999999</v>
      </c>
      <c r="Q80" s="25">
        <v>3.389831</v>
      </c>
      <c r="R80" s="25">
        <v>33.262712000000001</v>
      </c>
      <c r="S80" s="25">
        <v>1.6949149999999999</v>
      </c>
    </row>
    <row r="81" spans="1:19">
      <c r="A81" s="23" t="s">
        <v>128</v>
      </c>
      <c r="B81" s="24">
        <v>41</v>
      </c>
      <c r="C81" s="25">
        <v>7.3170729999999997</v>
      </c>
      <c r="D81" s="25">
        <v>12.195122</v>
      </c>
      <c r="E81" s="25">
        <v>2.4390239999999999</v>
      </c>
      <c r="F81" s="25">
        <v>9.7560979999999997</v>
      </c>
      <c r="G81" s="25">
        <v>9.7560979999999997</v>
      </c>
      <c r="H81" s="25">
        <v>0</v>
      </c>
      <c r="I81" s="25">
        <v>19.512194999999998</v>
      </c>
      <c r="J81" s="25">
        <v>9.7560979999999997</v>
      </c>
      <c r="K81" s="25">
        <v>0</v>
      </c>
      <c r="L81" s="25">
        <v>7.3170729999999997</v>
      </c>
      <c r="M81" s="25">
        <v>0</v>
      </c>
      <c r="N81" s="25">
        <v>4.8780489999999999</v>
      </c>
      <c r="O81" s="25">
        <v>0</v>
      </c>
      <c r="P81" s="25">
        <v>0</v>
      </c>
      <c r="Q81" s="25">
        <v>2.4390239999999999</v>
      </c>
      <c r="R81" s="25">
        <v>21.951219999999999</v>
      </c>
      <c r="S81" s="25">
        <v>34.146341</v>
      </c>
    </row>
    <row r="82" spans="1:19">
      <c r="A82" s="8" t="s">
        <v>187</v>
      </c>
      <c r="B82" s="8"/>
      <c r="C82" s="8"/>
      <c r="D82" s="8"/>
      <c r="E82" s="8"/>
      <c r="F82" s="8"/>
      <c r="G82" s="8"/>
      <c r="H82" s="8"/>
      <c r="I82" s="8"/>
      <c r="J82" s="8"/>
      <c r="K82" s="8"/>
      <c r="L82" s="8"/>
      <c r="M82" s="8"/>
      <c r="N82" s="8"/>
      <c r="O82" s="8"/>
      <c r="P82" s="8"/>
      <c r="Q82" s="8"/>
      <c r="R82" s="8"/>
      <c r="S82" s="8"/>
    </row>
    <row r="83" spans="1:19">
      <c r="A83" s="23" t="s">
        <v>188</v>
      </c>
      <c r="B83" s="24">
        <v>2041</v>
      </c>
      <c r="C83" s="25">
        <v>4.360608</v>
      </c>
      <c r="D83" s="25">
        <v>13.081823</v>
      </c>
      <c r="E83" s="25">
        <v>3.7726600000000001</v>
      </c>
      <c r="F83" s="25">
        <v>11.905927999999999</v>
      </c>
      <c r="G83" s="25">
        <v>8.2802550000000004</v>
      </c>
      <c r="H83" s="25">
        <v>13.914747999999999</v>
      </c>
      <c r="I83" s="25">
        <v>31.749143</v>
      </c>
      <c r="J83" s="25">
        <v>13.277805000000001</v>
      </c>
      <c r="K83" s="25">
        <v>0.244978</v>
      </c>
      <c r="L83" s="25">
        <v>27.535522</v>
      </c>
      <c r="M83" s="25">
        <v>5.4385110000000001</v>
      </c>
      <c r="N83" s="25">
        <v>19.010289</v>
      </c>
      <c r="O83" s="25">
        <v>3.7726600000000001</v>
      </c>
      <c r="P83" s="25">
        <v>0.88192099999999995</v>
      </c>
      <c r="Q83" s="25">
        <v>3.6746690000000002</v>
      </c>
      <c r="R83" s="25">
        <v>29.789318999999999</v>
      </c>
      <c r="S83" s="25">
        <v>1.910828</v>
      </c>
    </row>
    <row r="84" spans="1:19">
      <c r="A84" s="23" t="s">
        <v>189</v>
      </c>
      <c r="B84" s="24">
        <v>221</v>
      </c>
      <c r="C84" s="25">
        <v>7.2398189999999998</v>
      </c>
      <c r="D84" s="25">
        <v>2.7149320000000001</v>
      </c>
      <c r="E84" s="25">
        <v>4.5248869999999997</v>
      </c>
      <c r="F84" s="25">
        <v>1.809955</v>
      </c>
      <c r="G84" s="25">
        <v>2.2624430000000002</v>
      </c>
      <c r="H84" s="25">
        <v>5.8823530000000002</v>
      </c>
      <c r="I84" s="25">
        <v>11.312217</v>
      </c>
      <c r="J84" s="25">
        <v>21.266967999999999</v>
      </c>
      <c r="K84" s="25">
        <v>0.90497700000000003</v>
      </c>
      <c r="L84" s="25">
        <v>9.9547509999999999</v>
      </c>
      <c r="M84" s="25">
        <v>2.7149320000000001</v>
      </c>
      <c r="N84" s="25">
        <v>4.5248869999999997</v>
      </c>
      <c r="O84" s="25">
        <v>10.859729</v>
      </c>
      <c r="P84" s="25">
        <v>0.90497700000000003</v>
      </c>
      <c r="Q84" s="25">
        <v>4.0723979999999997</v>
      </c>
      <c r="R84" s="25">
        <v>42.081448000000002</v>
      </c>
      <c r="S84" s="25">
        <v>1.809955</v>
      </c>
    </row>
    <row r="85" spans="1:19">
      <c r="A85" s="23" t="s">
        <v>190</v>
      </c>
      <c r="B85" s="24">
        <v>64</v>
      </c>
      <c r="C85" s="25">
        <v>9.375</v>
      </c>
      <c r="D85" s="25">
        <v>0</v>
      </c>
      <c r="E85" s="25">
        <v>9.375</v>
      </c>
      <c r="F85" s="25">
        <v>3.125</v>
      </c>
      <c r="G85" s="25">
        <v>29.6875</v>
      </c>
      <c r="H85" s="25">
        <v>10.9375</v>
      </c>
      <c r="I85" s="25">
        <v>45.3125</v>
      </c>
      <c r="J85" s="25">
        <v>29.6875</v>
      </c>
      <c r="K85" s="25">
        <v>14.0625</v>
      </c>
      <c r="L85" s="25">
        <v>20.3125</v>
      </c>
      <c r="M85" s="25">
        <v>3.125</v>
      </c>
      <c r="N85" s="25">
        <v>20.3125</v>
      </c>
      <c r="O85" s="25">
        <v>10.9375</v>
      </c>
      <c r="P85" s="25">
        <v>3.125</v>
      </c>
      <c r="Q85" s="25">
        <v>4.6875</v>
      </c>
      <c r="R85" s="25">
        <v>12.5</v>
      </c>
      <c r="S85" s="25">
        <v>7.8125</v>
      </c>
    </row>
    <row r="86" spans="1:19">
      <c r="A86" s="23" t="s">
        <v>191</v>
      </c>
      <c r="B86" s="24">
        <v>158</v>
      </c>
      <c r="C86" s="25">
        <v>15.189873</v>
      </c>
      <c r="D86" s="25">
        <v>1.8987339999999999</v>
      </c>
      <c r="E86" s="25">
        <v>12.025316</v>
      </c>
      <c r="F86" s="25">
        <v>1.2658229999999999</v>
      </c>
      <c r="G86" s="25">
        <v>17.721519000000001</v>
      </c>
      <c r="H86" s="25">
        <v>10.759494</v>
      </c>
      <c r="I86" s="25">
        <v>24.050633000000001</v>
      </c>
      <c r="J86" s="25">
        <v>30.379746999999998</v>
      </c>
      <c r="K86" s="25">
        <v>8.8607589999999998</v>
      </c>
      <c r="L86" s="25">
        <v>15.189873</v>
      </c>
      <c r="M86" s="25">
        <v>10.759494</v>
      </c>
      <c r="N86" s="25">
        <v>10.759494</v>
      </c>
      <c r="O86" s="25">
        <v>14.556962</v>
      </c>
      <c r="P86" s="25">
        <v>3.1645569999999998</v>
      </c>
      <c r="Q86" s="25">
        <v>3.1645569999999998</v>
      </c>
      <c r="R86" s="25">
        <v>20.886075999999999</v>
      </c>
      <c r="S86" s="25">
        <v>3.1645569999999998</v>
      </c>
    </row>
    <row r="87" spans="1:19">
      <c r="A87" s="23" t="s">
        <v>192</v>
      </c>
      <c r="B87" s="24">
        <v>120</v>
      </c>
      <c r="C87" s="25">
        <v>14.166667</v>
      </c>
      <c r="D87" s="25">
        <v>0</v>
      </c>
      <c r="E87" s="25">
        <v>14.166667</v>
      </c>
      <c r="F87" s="25">
        <v>0.83333299999999999</v>
      </c>
      <c r="G87" s="25">
        <v>29.166667</v>
      </c>
      <c r="H87" s="25">
        <v>11.666667</v>
      </c>
      <c r="I87" s="25">
        <v>30.833333</v>
      </c>
      <c r="J87" s="25">
        <v>19.166667</v>
      </c>
      <c r="K87" s="25">
        <v>4.1666670000000003</v>
      </c>
      <c r="L87" s="25">
        <v>15</v>
      </c>
      <c r="M87" s="25">
        <v>6.6666670000000003</v>
      </c>
      <c r="N87" s="25">
        <v>15</v>
      </c>
      <c r="O87" s="25">
        <v>12.5</v>
      </c>
      <c r="P87" s="25">
        <v>2.5</v>
      </c>
      <c r="Q87" s="25">
        <v>5</v>
      </c>
      <c r="R87" s="25">
        <v>29.166667</v>
      </c>
      <c r="S87" s="25">
        <v>2.5</v>
      </c>
    </row>
    <row r="88" spans="1:19">
      <c r="A88" s="23" t="s">
        <v>193</v>
      </c>
      <c r="B88" s="24">
        <v>10</v>
      </c>
      <c r="C88" s="25">
        <v>10</v>
      </c>
      <c r="D88" s="25">
        <v>0</v>
      </c>
      <c r="E88" s="25">
        <v>10</v>
      </c>
      <c r="F88" s="25">
        <v>0</v>
      </c>
      <c r="G88" s="25">
        <v>0</v>
      </c>
      <c r="H88" s="25">
        <v>0</v>
      </c>
      <c r="I88" s="25">
        <v>0</v>
      </c>
      <c r="J88" s="25">
        <v>10</v>
      </c>
      <c r="K88" s="25">
        <v>0</v>
      </c>
      <c r="L88" s="25">
        <v>0</v>
      </c>
      <c r="M88" s="25">
        <v>0</v>
      </c>
      <c r="N88" s="25">
        <v>0</v>
      </c>
      <c r="O88" s="25">
        <v>0</v>
      </c>
      <c r="P88" s="25">
        <v>10</v>
      </c>
      <c r="Q88" s="25">
        <v>10</v>
      </c>
      <c r="R88" s="25">
        <v>60</v>
      </c>
      <c r="S88" s="25">
        <v>0</v>
      </c>
    </row>
    <row r="89" spans="1:19">
      <c r="A89" s="23" t="s">
        <v>152</v>
      </c>
      <c r="B89" s="24">
        <v>39</v>
      </c>
      <c r="C89" s="25">
        <v>12.820513</v>
      </c>
      <c r="D89" s="25">
        <v>0</v>
      </c>
      <c r="E89" s="25">
        <v>5.1282050000000003</v>
      </c>
      <c r="F89" s="25">
        <v>0</v>
      </c>
      <c r="G89" s="25">
        <v>10.256410000000001</v>
      </c>
      <c r="H89" s="25">
        <v>10.256410000000001</v>
      </c>
      <c r="I89" s="25">
        <v>25.641026</v>
      </c>
      <c r="J89" s="25">
        <v>10.256410000000001</v>
      </c>
      <c r="K89" s="25">
        <v>5.1282050000000003</v>
      </c>
      <c r="L89" s="25">
        <v>25.641026</v>
      </c>
      <c r="M89" s="25">
        <v>7.6923079999999997</v>
      </c>
      <c r="N89" s="25">
        <v>12.820513</v>
      </c>
      <c r="O89" s="25">
        <v>10.256410000000001</v>
      </c>
      <c r="P89" s="25">
        <v>5.1282050000000003</v>
      </c>
      <c r="Q89" s="25">
        <v>15.384615</v>
      </c>
      <c r="R89" s="25">
        <v>28.205127999999998</v>
      </c>
      <c r="S89" s="25">
        <v>2.5641029999999998</v>
      </c>
    </row>
    <row r="90" spans="1:19">
      <c r="A90" s="23" t="s">
        <v>128</v>
      </c>
      <c r="B90" s="24">
        <v>24</v>
      </c>
      <c r="C90" s="25">
        <v>8.3333329999999997</v>
      </c>
      <c r="D90" s="25">
        <v>8.3333329999999997</v>
      </c>
      <c r="E90" s="25">
        <v>4.1666670000000003</v>
      </c>
      <c r="F90" s="25">
        <v>4.1666670000000003</v>
      </c>
      <c r="G90" s="25">
        <v>0</v>
      </c>
      <c r="H90" s="25">
        <v>4.1666670000000003</v>
      </c>
      <c r="I90" s="25">
        <v>8.3333329999999997</v>
      </c>
      <c r="J90" s="25">
        <v>4.1666670000000003</v>
      </c>
      <c r="K90" s="25">
        <v>0</v>
      </c>
      <c r="L90" s="25">
        <v>16.666667</v>
      </c>
      <c r="M90" s="25">
        <v>4.1666670000000003</v>
      </c>
      <c r="N90" s="25">
        <v>4.1666670000000003</v>
      </c>
      <c r="O90" s="25">
        <v>0</v>
      </c>
      <c r="P90" s="25">
        <v>0</v>
      </c>
      <c r="Q90" s="25">
        <v>4.1666670000000003</v>
      </c>
      <c r="R90" s="25">
        <v>29.166667</v>
      </c>
      <c r="S90" s="25">
        <v>33.333333000000003</v>
      </c>
    </row>
    <row r="91" spans="1:19">
      <c r="A91" s="8" t="s">
        <v>194</v>
      </c>
      <c r="B91" s="8"/>
      <c r="C91" s="8"/>
      <c r="D91" s="8"/>
      <c r="E91" s="8"/>
      <c r="F91" s="8"/>
      <c r="G91" s="8"/>
      <c r="H91" s="8"/>
      <c r="I91" s="8"/>
      <c r="J91" s="8"/>
      <c r="K91" s="8"/>
      <c r="L91" s="8"/>
      <c r="M91" s="8"/>
      <c r="N91" s="8"/>
      <c r="O91" s="8"/>
      <c r="P91" s="8"/>
      <c r="Q91" s="8"/>
      <c r="R91" s="8"/>
      <c r="S91" s="8"/>
    </row>
    <row r="92" spans="1:19">
      <c r="A92" s="23" t="s">
        <v>195</v>
      </c>
      <c r="B92" s="24">
        <v>1341</v>
      </c>
      <c r="C92" s="25">
        <v>6.3385530000000001</v>
      </c>
      <c r="D92" s="25">
        <v>10.141685000000001</v>
      </c>
      <c r="E92" s="25">
        <v>4.6979870000000004</v>
      </c>
      <c r="F92" s="25">
        <v>8.7248319999999993</v>
      </c>
      <c r="G92" s="25">
        <v>8.7994029999999999</v>
      </c>
      <c r="H92" s="25">
        <v>11.63311</v>
      </c>
      <c r="I92" s="25">
        <v>29.604773000000002</v>
      </c>
      <c r="J92" s="25">
        <v>17.076808</v>
      </c>
      <c r="K92" s="25">
        <v>1.4168529999999999</v>
      </c>
      <c r="L92" s="25">
        <v>24.906786</v>
      </c>
      <c r="M92" s="25">
        <v>6.4876959999999997</v>
      </c>
      <c r="N92" s="25">
        <v>18.046233999999998</v>
      </c>
      <c r="O92" s="25">
        <v>5.9656969999999996</v>
      </c>
      <c r="P92" s="25">
        <v>1.267711</v>
      </c>
      <c r="Q92" s="25">
        <v>3.1319910000000002</v>
      </c>
      <c r="R92" s="25">
        <v>30.201342</v>
      </c>
      <c r="S92" s="25">
        <v>2.1625649999999998</v>
      </c>
    </row>
    <row r="93" spans="1:19">
      <c r="A93" s="23" t="s">
        <v>196</v>
      </c>
      <c r="B93" s="24">
        <v>523</v>
      </c>
      <c r="C93" s="25">
        <v>6.3097510000000003</v>
      </c>
      <c r="D93" s="25">
        <v>10.898662</v>
      </c>
      <c r="E93" s="25">
        <v>4.5889100000000003</v>
      </c>
      <c r="F93" s="25">
        <v>11.66348</v>
      </c>
      <c r="G93" s="25">
        <v>7.8393879999999996</v>
      </c>
      <c r="H93" s="25">
        <v>10.707457</v>
      </c>
      <c r="I93" s="25">
        <v>29.636710999999998</v>
      </c>
      <c r="J93" s="25">
        <v>16.826004000000001</v>
      </c>
      <c r="K93" s="25">
        <v>1.3384320000000001</v>
      </c>
      <c r="L93" s="25">
        <v>27.342255999999999</v>
      </c>
      <c r="M93" s="25">
        <v>7.4569789999999996</v>
      </c>
      <c r="N93" s="25">
        <v>17.399618</v>
      </c>
      <c r="O93" s="25">
        <v>6.5009560000000004</v>
      </c>
      <c r="P93" s="25">
        <v>1.1472279999999999</v>
      </c>
      <c r="Q93" s="25">
        <v>4.0152960000000002</v>
      </c>
      <c r="R93" s="25">
        <v>28.871893</v>
      </c>
      <c r="S93" s="25">
        <v>1.3384320000000001</v>
      </c>
    </row>
    <row r="94" spans="1:19">
      <c r="A94" s="23" t="s">
        <v>197</v>
      </c>
      <c r="B94" s="24">
        <v>116</v>
      </c>
      <c r="C94" s="25">
        <v>7.7586209999999998</v>
      </c>
      <c r="D94" s="25">
        <v>9.4827589999999997</v>
      </c>
      <c r="E94" s="25">
        <v>5.1724139999999998</v>
      </c>
      <c r="F94" s="25">
        <v>6.8965519999999998</v>
      </c>
      <c r="G94" s="25">
        <v>10.344828</v>
      </c>
      <c r="H94" s="25">
        <v>12.068966</v>
      </c>
      <c r="I94" s="25">
        <v>25.862069000000002</v>
      </c>
      <c r="J94" s="25">
        <v>18.103448</v>
      </c>
      <c r="K94" s="25">
        <v>1.7241379999999999</v>
      </c>
      <c r="L94" s="25">
        <v>31.034483000000002</v>
      </c>
      <c r="M94" s="25">
        <v>6.0344829999999998</v>
      </c>
      <c r="N94" s="25">
        <v>18.965516999999998</v>
      </c>
      <c r="O94" s="25">
        <v>9.4827589999999997</v>
      </c>
      <c r="P94" s="25">
        <v>1.7241379999999999</v>
      </c>
      <c r="Q94" s="25">
        <v>6.0344829999999998</v>
      </c>
      <c r="R94" s="25">
        <v>26.724138</v>
      </c>
      <c r="S94" s="25">
        <v>0</v>
      </c>
    </row>
    <row r="95" spans="1:19">
      <c r="A95" s="23" t="s">
        <v>198</v>
      </c>
      <c r="B95" s="24">
        <v>25</v>
      </c>
      <c r="C95" s="25">
        <v>8</v>
      </c>
      <c r="D95" s="25">
        <v>12</v>
      </c>
      <c r="E95" s="25">
        <v>4</v>
      </c>
      <c r="F95" s="25">
        <v>8</v>
      </c>
      <c r="G95" s="25">
        <v>20</v>
      </c>
      <c r="H95" s="25">
        <v>16</v>
      </c>
      <c r="I95" s="25">
        <v>28</v>
      </c>
      <c r="J95" s="25">
        <v>8</v>
      </c>
      <c r="K95" s="25">
        <v>4</v>
      </c>
      <c r="L95" s="25">
        <v>20</v>
      </c>
      <c r="M95" s="25">
        <v>4</v>
      </c>
      <c r="N95" s="25">
        <v>12</v>
      </c>
      <c r="O95" s="25">
        <v>8</v>
      </c>
      <c r="P95" s="25">
        <v>0</v>
      </c>
      <c r="Q95" s="25">
        <v>16</v>
      </c>
      <c r="R95" s="25">
        <v>36</v>
      </c>
      <c r="S95" s="25">
        <v>4</v>
      </c>
    </row>
    <row r="96" spans="1:19">
      <c r="A96" s="23" t="s">
        <v>199</v>
      </c>
      <c r="B96" s="24">
        <v>68</v>
      </c>
      <c r="C96" s="25">
        <v>2.941176</v>
      </c>
      <c r="D96" s="25">
        <v>5.8823530000000002</v>
      </c>
      <c r="E96" s="25">
        <v>4.4117649999999999</v>
      </c>
      <c r="F96" s="25">
        <v>8.8235290000000006</v>
      </c>
      <c r="G96" s="25">
        <v>5.8823530000000002</v>
      </c>
      <c r="H96" s="25">
        <v>10.294117999999999</v>
      </c>
      <c r="I96" s="25">
        <v>38.235294000000003</v>
      </c>
      <c r="J96" s="25">
        <v>16.176470999999999</v>
      </c>
      <c r="K96" s="25">
        <v>0</v>
      </c>
      <c r="L96" s="25">
        <v>22.058824000000001</v>
      </c>
      <c r="M96" s="25">
        <v>8.8235290000000006</v>
      </c>
      <c r="N96" s="25">
        <v>26.470587999999999</v>
      </c>
      <c r="O96" s="25">
        <v>7.3529410000000004</v>
      </c>
      <c r="P96" s="25">
        <v>0</v>
      </c>
      <c r="Q96" s="25">
        <v>1.470588</v>
      </c>
      <c r="R96" s="25">
        <v>27.941175999999999</v>
      </c>
      <c r="S96" s="25">
        <v>4.4117649999999999</v>
      </c>
    </row>
    <row r="97" spans="1:19">
      <c r="A97" s="23" t="s">
        <v>200</v>
      </c>
      <c r="B97" s="24">
        <v>1248</v>
      </c>
      <c r="C97" s="25">
        <v>4.4070510000000001</v>
      </c>
      <c r="D97" s="25">
        <v>13.060897000000001</v>
      </c>
      <c r="E97" s="25">
        <v>4.6474359999999999</v>
      </c>
      <c r="F97" s="25">
        <v>12.5</v>
      </c>
      <c r="G97" s="25">
        <v>8.2532049999999995</v>
      </c>
      <c r="H97" s="25">
        <v>11.698718</v>
      </c>
      <c r="I97" s="25">
        <v>28.605768999999999</v>
      </c>
      <c r="J97" s="25">
        <v>16.185897000000001</v>
      </c>
      <c r="K97" s="25">
        <v>1.0416669999999999</v>
      </c>
      <c r="L97" s="25">
        <v>25.320512999999998</v>
      </c>
      <c r="M97" s="25">
        <v>4.4871790000000003</v>
      </c>
      <c r="N97" s="25">
        <v>19.230768999999999</v>
      </c>
      <c r="O97" s="25">
        <v>4.9679489999999999</v>
      </c>
      <c r="P97" s="25">
        <v>0.64102599999999998</v>
      </c>
      <c r="Q97" s="25">
        <v>4.086538</v>
      </c>
      <c r="R97" s="25">
        <v>28.445512999999998</v>
      </c>
      <c r="S97" s="25">
        <v>1.6025640000000001</v>
      </c>
    </row>
    <row r="98" spans="1:19">
      <c r="A98" s="23" t="s">
        <v>201</v>
      </c>
      <c r="B98" s="24">
        <v>725</v>
      </c>
      <c r="C98" s="25">
        <v>5.9310340000000004</v>
      </c>
      <c r="D98" s="25">
        <v>8.9655170000000002</v>
      </c>
      <c r="E98" s="25">
        <v>5.3793100000000003</v>
      </c>
      <c r="F98" s="25">
        <v>9.3793100000000003</v>
      </c>
      <c r="G98" s="25">
        <v>10.758621</v>
      </c>
      <c r="H98" s="25">
        <v>15.172414</v>
      </c>
      <c r="I98" s="25">
        <v>31.448276</v>
      </c>
      <c r="J98" s="25">
        <v>14.896552</v>
      </c>
      <c r="K98" s="25">
        <v>0.68965500000000002</v>
      </c>
      <c r="L98" s="25">
        <v>28</v>
      </c>
      <c r="M98" s="25">
        <v>6.2068969999999997</v>
      </c>
      <c r="N98" s="25">
        <v>17.655172</v>
      </c>
      <c r="O98" s="25">
        <v>5.9310340000000004</v>
      </c>
      <c r="P98" s="25">
        <v>1.37931</v>
      </c>
      <c r="Q98" s="25">
        <v>4.137931</v>
      </c>
      <c r="R98" s="25">
        <v>30.206897000000001</v>
      </c>
      <c r="S98" s="25">
        <v>1.7931029999999999</v>
      </c>
    </row>
    <row r="99" spans="1:19">
      <c r="A99" s="23" t="s">
        <v>202</v>
      </c>
      <c r="B99" s="24">
        <v>550</v>
      </c>
      <c r="C99" s="25">
        <v>7.6363640000000004</v>
      </c>
      <c r="D99" s="25">
        <v>6.7272730000000003</v>
      </c>
      <c r="E99" s="25">
        <v>4.5454549999999996</v>
      </c>
      <c r="F99" s="25">
        <v>6.9090910000000001</v>
      </c>
      <c r="G99" s="25">
        <v>9.6363640000000004</v>
      </c>
      <c r="H99" s="25">
        <v>11.090909</v>
      </c>
      <c r="I99" s="25">
        <v>31.818182</v>
      </c>
      <c r="J99" s="25">
        <v>19.454545</v>
      </c>
      <c r="K99" s="25">
        <v>2.1818179999999998</v>
      </c>
      <c r="L99" s="25">
        <v>26.909091</v>
      </c>
      <c r="M99" s="25">
        <v>6</v>
      </c>
      <c r="N99" s="25">
        <v>17.454545</v>
      </c>
      <c r="O99" s="25">
        <v>8.3636359999999996</v>
      </c>
      <c r="P99" s="25">
        <v>1.454545</v>
      </c>
      <c r="Q99" s="25">
        <v>3.454545</v>
      </c>
      <c r="R99" s="25">
        <v>30.363636</v>
      </c>
      <c r="S99" s="25">
        <v>1.818182</v>
      </c>
    </row>
    <row r="100" spans="1:19">
      <c r="A100" s="23" t="s">
        <v>203</v>
      </c>
      <c r="B100" s="24">
        <v>563</v>
      </c>
      <c r="C100" s="25">
        <v>7.1047960000000003</v>
      </c>
      <c r="D100" s="25">
        <v>8.7033749999999994</v>
      </c>
      <c r="E100" s="25">
        <v>4.0852579999999996</v>
      </c>
      <c r="F100" s="25">
        <v>9.2362339999999996</v>
      </c>
      <c r="G100" s="25">
        <v>7.6376549999999996</v>
      </c>
      <c r="H100" s="25">
        <v>11.367673</v>
      </c>
      <c r="I100" s="25">
        <v>29.129663000000001</v>
      </c>
      <c r="J100" s="25">
        <v>19.715807999999999</v>
      </c>
      <c r="K100" s="25">
        <v>1.7761990000000001</v>
      </c>
      <c r="L100" s="25">
        <v>23.623446000000001</v>
      </c>
      <c r="M100" s="25">
        <v>6.3943159999999999</v>
      </c>
      <c r="N100" s="25">
        <v>16.34103</v>
      </c>
      <c r="O100" s="25">
        <v>7.9928949999999999</v>
      </c>
      <c r="P100" s="25">
        <v>1.243339</v>
      </c>
      <c r="Q100" s="25">
        <v>3.1971579999999999</v>
      </c>
      <c r="R100" s="25">
        <v>30.550622000000001</v>
      </c>
      <c r="S100" s="25">
        <v>1.0657190000000001</v>
      </c>
    </row>
    <row r="101" spans="1:19">
      <c r="A101" s="23" t="s">
        <v>204</v>
      </c>
      <c r="B101" s="24">
        <v>319</v>
      </c>
      <c r="C101" s="25">
        <v>6.8965519999999998</v>
      </c>
      <c r="D101" s="25">
        <v>9.4043890000000001</v>
      </c>
      <c r="E101" s="25">
        <v>5.0156739999999997</v>
      </c>
      <c r="F101" s="25">
        <v>8.1504700000000003</v>
      </c>
      <c r="G101" s="25">
        <v>8.1504700000000003</v>
      </c>
      <c r="H101" s="25">
        <v>15.987461</v>
      </c>
      <c r="I101" s="25">
        <v>30.407523999999999</v>
      </c>
      <c r="J101" s="25">
        <v>16.300940000000001</v>
      </c>
      <c r="K101" s="25">
        <v>1.2539180000000001</v>
      </c>
      <c r="L101" s="25">
        <v>31.034483000000002</v>
      </c>
      <c r="M101" s="25">
        <v>2.5078369999999999</v>
      </c>
      <c r="N101" s="25">
        <v>15.987461</v>
      </c>
      <c r="O101" s="25">
        <v>8.1504700000000003</v>
      </c>
      <c r="P101" s="25">
        <v>1.5673980000000001</v>
      </c>
      <c r="Q101" s="25">
        <v>4.3887150000000004</v>
      </c>
      <c r="R101" s="25">
        <v>29.467085000000001</v>
      </c>
      <c r="S101" s="25">
        <v>1.880878</v>
      </c>
    </row>
    <row r="102" spans="1:19">
      <c r="A102" s="23" t="s">
        <v>205</v>
      </c>
      <c r="B102" s="24">
        <v>6</v>
      </c>
      <c r="C102" s="25">
        <v>0</v>
      </c>
      <c r="D102" s="25">
        <v>16.666667</v>
      </c>
      <c r="E102" s="25">
        <v>0</v>
      </c>
      <c r="F102" s="25">
        <v>16.666667</v>
      </c>
      <c r="G102" s="25">
        <v>0</v>
      </c>
      <c r="H102" s="25">
        <v>16.666667</v>
      </c>
      <c r="I102" s="25">
        <v>33.333333000000003</v>
      </c>
      <c r="J102" s="25">
        <v>16.666667</v>
      </c>
      <c r="K102" s="25">
        <v>0</v>
      </c>
      <c r="L102" s="25">
        <v>50</v>
      </c>
      <c r="M102" s="25">
        <v>16.666667</v>
      </c>
      <c r="N102" s="25">
        <v>0</v>
      </c>
      <c r="O102" s="25">
        <v>33.333333000000003</v>
      </c>
      <c r="P102" s="25">
        <v>0</v>
      </c>
      <c r="Q102" s="25">
        <v>0</v>
      </c>
      <c r="R102" s="25">
        <v>16.666667</v>
      </c>
      <c r="S102" s="25">
        <v>16.666667</v>
      </c>
    </row>
    <row r="103" spans="1:19">
      <c r="A103" s="23" t="s">
        <v>206</v>
      </c>
      <c r="B103" s="24">
        <v>42</v>
      </c>
      <c r="C103" s="25">
        <v>2.3809520000000002</v>
      </c>
      <c r="D103" s="25">
        <v>7.1428570000000002</v>
      </c>
      <c r="E103" s="25">
        <v>0</v>
      </c>
      <c r="F103" s="25">
        <v>2.3809520000000002</v>
      </c>
      <c r="G103" s="25">
        <v>9.5238099999999992</v>
      </c>
      <c r="H103" s="25">
        <v>26.190476</v>
      </c>
      <c r="I103" s="25">
        <v>30.952380999999999</v>
      </c>
      <c r="J103" s="25">
        <v>14.285714</v>
      </c>
      <c r="K103" s="25">
        <v>0</v>
      </c>
      <c r="L103" s="25">
        <v>28.571428999999998</v>
      </c>
      <c r="M103" s="25">
        <v>2.3809520000000002</v>
      </c>
      <c r="N103" s="25">
        <v>4.7619049999999996</v>
      </c>
      <c r="O103" s="25">
        <v>0</v>
      </c>
      <c r="P103" s="25">
        <v>2.3809520000000002</v>
      </c>
      <c r="Q103" s="25">
        <v>14.285714</v>
      </c>
      <c r="R103" s="25">
        <v>21.428571000000002</v>
      </c>
      <c r="S103" s="25">
        <v>4.7619049999999996</v>
      </c>
    </row>
    <row r="104" spans="1:19">
      <c r="A104" s="23" t="s">
        <v>152</v>
      </c>
      <c r="B104" s="24">
        <v>39</v>
      </c>
      <c r="C104" s="25">
        <v>7.6923079999999997</v>
      </c>
      <c r="D104" s="25">
        <v>15.384615</v>
      </c>
      <c r="E104" s="25">
        <v>2.5641029999999998</v>
      </c>
      <c r="F104" s="25">
        <v>15.384615</v>
      </c>
      <c r="G104" s="25">
        <v>15.384615</v>
      </c>
      <c r="H104" s="25">
        <v>17.948718</v>
      </c>
      <c r="I104" s="25">
        <v>25.641026</v>
      </c>
      <c r="J104" s="25">
        <v>12.820513</v>
      </c>
      <c r="K104" s="25">
        <v>0</v>
      </c>
      <c r="L104" s="25">
        <v>30.769231000000001</v>
      </c>
      <c r="M104" s="25">
        <v>10.256410000000001</v>
      </c>
      <c r="N104" s="25">
        <v>20.512820999999999</v>
      </c>
      <c r="O104" s="25">
        <v>7.6923079999999997</v>
      </c>
      <c r="P104" s="25">
        <v>5.1282050000000003</v>
      </c>
      <c r="Q104" s="25">
        <v>20.512820999999999</v>
      </c>
      <c r="R104" s="25">
        <v>30.769231000000001</v>
      </c>
      <c r="S104" s="25">
        <v>0</v>
      </c>
    </row>
    <row r="105" spans="1:19">
      <c r="A105" s="23" t="s">
        <v>128</v>
      </c>
      <c r="B105" s="24">
        <v>193</v>
      </c>
      <c r="C105" s="25">
        <v>8.2901550000000004</v>
      </c>
      <c r="D105" s="25">
        <v>11.398963999999999</v>
      </c>
      <c r="E105" s="25">
        <v>7.7720209999999996</v>
      </c>
      <c r="F105" s="25">
        <v>8.2901550000000004</v>
      </c>
      <c r="G105" s="25">
        <v>11.398963999999999</v>
      </c>
      <c r="H105" s="25">
        <v>7.7720209999999996</v>
      </c>
      <c r="I105" s="25">
        <v>31.606217999999998</v>
      </c>
      <c r="J105" s="25">
        <v>14.507771999999999</v>
      </c>
      <c r="K105" s="25">
        <v>1.5544039999999999</v>
      </c>
      <c r="L105" s="25">
        <v>17.616579999999999</v>
      </c>
      <c r="M105" s="25">
        <v>5.1813469999999997</v>
      </c>
      <c r="N105" s="25">
        <v>13.471503</v>
      </c>
      <c r="O105" s="25">
        <v>4.1450779999999998</v>
      </c>
      <c r="P105" s="25">
        <v>1.0362690000000001</v>
      </c>
      <c r="Q105" s="25">
        <v>2.0725389999999999</v>
      </c>
      <c r="R105" s="25">
        <v>25.906735999999999</v>
      </c>
      <c r="S105" s="25">
        <v>8.8082899999999995</v>
      </c>
    </row>
    <row r="106" spans="1:19">
      <c r="A106" s="8" t="s">
        <v>207</v>
      </c>
      <c r="B106" s="8"/>
      <c r="C106" s="8"/>
      <c r="D106" s="8"/>
      <c r="E106" s="8"/>
      <c r="F106" s="8"/>
      <c r="G106" s="8"/>
      <c r="H106" s="8"/>
      <c r="I106" s="8"/>
      <c r="J106" s="8"/>
      <c r="K106" s="8"/>
      <c r="L106" s="8"/>
      <c r="M106" s="8"/>
      <c r="N106" s="8"/>
      <c r="O106" s="8"/>
      <c r="P106" s="8"/>
      <c r="Q106" s="8"/>
      <c r="R106" s="8"/>
      <c r="S106" s="8"/>
    </row>
    <row r="107" spans="1:19">
      <c r="A107" s="23" t="s">
        <v>208</v>
      </c>
      <c r="B107" s="24">
        <v>1480</v>
      </c>
      <c r="C107" s="25">
        <v>5.8783779999999997</v>
      </c>
      <c r="D107" s="25">
        <v>11.148649000000001</v>
      </c>
      <c r="E107" s="25">
        <v>5.27027</v>
      </c>
      <c r="F107" s="25">
        <v>10.472973</v>
      </c>
      <c r="G107" s="25">
        <v>11.013514000000001</v>
      </c>
      <c r="H107" s="25">
        <v>15.810810999999999</v>
      </c>
      <c r="I107" s="25">
        <v>32.635134999999998</v>
      </c>
      <c r="J107" s="25">
        <v>17.027027</v>
      </c>
      <c r="K107" s="25">
        <v>1.486486</v>
      </c>
      <c r="L107" s="25">
        <v>29.256757</v>
      </c>
      <c r="M107" s="25">
        <v>5.8108110000000002</v>
      </c>
      <c r="N107" s="25">
        <v>18.378378000000001</v>
      </c>
      <c r="O107" s="25">
        <v>6.0135139999999998</v>
      </c>
      <c r="P107" s="25">
        <v>1.216216</v>
      </c>
      <c r="Q107" s="25">
        <v>3.8513510000000002</v>
      </c>
      <c r="R107" s="25">
        <v>26.351351000000001</v>
      </c>
      <c r="S107" s="25">
        <v>2.0270269999999999</v>
      </c>
    </row>
    <row r="108" spans="1:19">
      <c r="A108" s="23" t="s">
        <v>209</v>
      </c>
      <c r="B108" s="24">
        <v>1280</v>
      </c>
      <c r="C108" s="25">
        <v>5.78125</v>
      </c>
      <c r="D108" s="25">
        <v>10.703125</v>
      </c>
      <c r="E108" s="25">
        <v>4.921875</v>
      </c>
      <c r="F108" s="25">
        <v>9.921875</v>
      </c>
      <c r="G108" s="25">
        <v>10.625</v>
      </c>
      <c r="H108" s="25">
        <v>15.46875</v>
      </c>
      <c r="I108" s="25">
        <v>33.671875</v>
      </c>
      <c r="J108" s="25">
        <v>17.1875</v>
      </c>
      <c r="K108" s="25">
        <v>1.015625</v>
      </c>
      <c r="L108" s="25">
        <v>30.078125</v>
      </c>
      <c r="M108" s="25">
        <v>6.25</v>
      </c>
      <c r="N108" s="25">
        <v>18.515625</v>
      </c>
      <c r="O108" s="25">
        <v>6.40625</v>
      </c>
      <c r="P108" s="25">
        <v>0.9375</v>
      </c>
      <c r="Q108" s="25">
        <v>4.21875</v>
      </c>
      <c r="R108" s="25">
        <v>26.5625</v>
      </c>
      <c r="S108" s="25">
        <v>1.71875</v>
      </c>
    </row>
    <row r="109" spans="1:19">
      <c r="A109" s="23" t="s">
        <v>210</v>
      </c>
      <c r="B109" s="24">
        <v>1167</v>
      </c>
      <c r="C109" s="25">
        <v>7.7977720000000001</v>
      </c>
      <c r="D109" s="25">
        <v>11.311054</v>
      </c>
      <c r="E109" s="25">
        <v>6.4267349999999999</v>
      </c>
      <c r="F109" s="25">
        <v>10.111397</v>
      </c>
      <c r="G109" s="25">
        <v>12.425020999999999</v>
      </c>
      <c r="H109" s="25">
        <v>14.824336000000001</v>
      </c>
      <c r="I109" s="25">
        <v>34.961440000000003</v>
      </c>
      <c r="J109" s="25">
        <v>22.793488</v>
      </c>
      <c r="K109" s="25">
        <v>1.7994859999999999</v>
      </c>
      <c r="L109" s="25">
        <v>28.620394000000001</v>
      </c>
      <c r="M109" s="25">
        <v>6.6838050000000004</v>
      </c>
      <c r="N109" s="25">
        <v>20.222792999999999</v>
      </c>
      <c r="O109" s="25">
        <v>7.1979430000000004</v>
      </c>
      <c r="P109" s="25">
        <v>1.542416</v>
      </c>
      <c r="Q109" s="25">
        <v>3.4275920000000002</v>
      </c>
      <c r="R109" s="25">
        <v>24.250214</v>
      </c>
      <c r="S109" s="25">
        <v>2.0565549999999999</v>
      </c>
    </row>
    <row r="110" spans="1:19">
      <c r="A110" s="23" t="s">
        <v>211</v>
      </c>
      <c r="B110" s="24">
        <v>715</v>
      </c>
      <c r="C110" s="25">
        <v>6.1538459999999997</v>
      </c>
      <c r="D110" s="25">
        <v>13.986014000000001</v>
      </c>
      <c r="E110" s="25">
        <v>5.3146849999999999</v>
      </c>
      <c r="F110" s="25">
        <v>12.587413</v>
      </c>
      <c r="G110" s="25">
        <v>12.167832000000001</v>
      </c>
      <c r="H110" s="25">
        <v>17.202797</v>
      </c>
      <c r="I110" s="25">
        <v>33.986013999999997</v>
      </c>
      <c r="J110" s="25">
        <v>17.202797</v>
      </c>
      <c r="K110" s="25">
        <v>0.69930099999999995</v>
      </c>
      <c r="L110" s="25">
        <v>32.307692000000003</v>
      </c>
      <c r="M110" s="25">
        <v>8.2517479999999992</v>
      </c>
      <c r="N110" s="25">
        <v>20.41958</v>
      </c>
      <c r="O110" s="25">
        <v>7.1328670000000001</v>
      </c>
      <c r="P110" s="25">
        <v>1.398601</v>
      </c>
      <c r="Q110" s="25">
        <v>4.895105</v>
      </c>
      <c r="R110" s="25">
        <v>22.657343000000001</v>
      </c>
      <c r="S110" s="25">
        <v>2.237762</v>
      </c>
    </row>
    <row r="111" spans="1:19">
      <c r="A111" s="23" t="s">
        <v>212</v>
      </c>
      <c r="B111" s="24">
        <v>387</v>
      </c>
      <c r="C111" s="25">
        <v>6.9767440000000001</v>
      </c>
      <c r="D111" s="25">
        <v>10.335917</v>
      </c>
      <c r="E111" s="25">
        <v>6.7183460000000004</v>
      </c>
      <c r="F111" s="25">
        <v>10.594315</v>
      </c>
      <c r="G111" s="25">
        <v>14.987080000000001</v>
      </c>
      <c r="H111" s="25">
        <v>11.111110999999999</v>
      </c>
      <c r="I111" s="25">
        <v>35.142119000000001</v>
      </c>
      <c r="J111" s="25">
        <v>27.648579000000002</v>
      </c>
      <c r="K111" s="25">
        <v>3.1007750000000001</v>
      </c>
      <c r="L111" s="25">
        <v>27.390180999999998</v>
      </c>
      <c r="M111" s="25">
        <v>7.4935400000000003</v>
      </c>
      <c r="N111" s="25">
        <v>22.480619999999998</v>
      </c>
      <c r="O111" s="25">
        <v>9.0439279999999993</v>
      </c>
      <c r="P111" s="25">
        <v>2.5839789999999998</v>
      </c>
      <c r="Q111" s="25">
        <v>5.4263570000000003</v>
      </c>
      <c r="R111" s="25">
        <v>19.638242999999999</v>
      </c>
      <c r="S111" s="25">
        <v>2.067183</v>
      </c>
    </row>
    <row r="112" spans="1:19">
      <c r="A112" s="23" t="s">
        <v>213</v>
      </c>
      <c r="B112" s="24">
        <v>404</v>
      </c>
      <c r="C112" s="25">
        <v>12.871287000000001</v>
      </c>
      <c r="D112" s="25">
        <v>10.396039999999999</v>
      </c>
      <c r="E112" s="25">
        <v>9.6534650000000006</v>
      </c>
      <c r="F112" s="25">
        <v>10.148515</v>
      </c>
      <c r="G112" s="25">
        <v>21.039604000000001</v>
      </c>
      <c r="H112" s="25">
        <v>22.277228000000001</v>
      </c>
      <c r="I112" s="25">
        <v>42.326732999999997</v>
      </c>
      <c r="J112" s="25">
        <v>22.029703000000001</v>
      </c>
      <c r="K112" s="25">
        <v>5.1980199999999996</v>
      </c>
      <c r="L112" s="25">
        <v>32.178218000000001</v>
      </c>
      <c r="M112" s="25">
        <v>11.881188</v>
      </c>
      <c r="N112" s="25">
        <v>27.227723000000001</v>
      </c>
      <c r="O112" s="25">
        <v>13.861386</v>
      </c>
      <c r="P112" s="25">
        <v>2.722772</v>
      </c>
      <c r="Q112" s="25">
        <v>3.9603959999999998</v>
      </c>
      <c r="R112" s="25">
        <v>12.623761999999999</v>
      </c>
      <c r="S112" s="25">
        <v>2.2277230000000001</v>
      </c>
    </row>
    <row r="113" spans="1:19">
      <c r="A113" s="23" t="s">
        <v>214</v>
      </c>
      <c r="B113" s="24">
        <v>595</v>
      </c>
      <c r="C113" s="25">
        <v>5.0420170000000004</v>
      </c>
      <c r="D113" s="25">
        <v>13.445378</v>
      </c>
      <c r="E113" s="25">
        <v>3.697479</v>
      </c>
      <c r="F113" s="25">
        <v>12.773109</v>
      </c>
      <c r="G113" s="25">
        <v>9.0756300000000003</v>
      </c>
      <c r="H113" s="25">
        <v>15.630252</v>
      </c>
      <c r="I113" s="25">
        <v>35.294117999999997</v>
      </c>
      <c r="J113" s="25">
        <v>19.495798000000001</v>
      </c>
      <c r="K113" s="25">
        <v>0.67226900000000001</v>
      </c>
      <c r="L113" s="25">
        <v>34.621848999999997</v>
      </c>
      <c r="M113" s="25">
        <v>6.3865550000000004</v>
      </c>
      <c r="N113" s="25">
        <v>22.521007999999998</v>
      </c>
      <c r="O113" s="25">
        <v>7.7310920000000003</v>
      </c>
      <c r="P113" s="25">
        <v>1.8487389999999999</v>
      </c>
      <c r="Q113" s="25">
        <v>4.7058819999999999</v>
      </c>
      <c r="R113" s="25">
        <v>23.865545999999998</v>
      </c>
      <c r="S113" s="25">
        <v>1.0084029999999999</v>
      </c>
    </row>
    <row r="114" spans="1:19">
      <c r="A114" s="23" t="s">
        <v>215</v>
      </c>
      <c r="B114" s="24">
        <v>215</v>
      </c>
      <c r="C114" s="25">
        <v>8.3720929999999996</v>
      </c>
      <c r="D114" s="25">
        <v>8.3720929999999996</v>
      </c>
      <c r="E114" s="25">
        <v>6.0465119999999999</v>
      </c>
      <c r="F114" s="25">
        <v>7.4418600000000001</v>
      </c>
      <c r="G114" s="25">
        <v>13.023256</v>
      </c>
      <c r="H114" s="25">
        <v>19.069766999999999</v>
      </c>
      <c r="I114" s="25">
        <v>37.209302000000001</v>
      </c>
      <c r="J114" s="25">
        <v>26.046512</v>
      </c>
      <c r="K114" s="25">
        <v>1.860465</v>
      </c>
      <c r="L114" s="25">
        <v>33.953488</v>
      </c>
      <c r="M114" s="25">
        <v>9.3023260000000008</v>
      </c>
      <c r="N114" s="25">
        <v>26.511628000000002</v>
      </c>
      <c r="O114" s="25">
        <v>10.232557999999999</v>
      </c>
      <c r="P114" s="25">
        <v>5.1162789999999996</v>
      </c>
      <c r="Q114" s="25">
        <v>4.1860470000000003</v>
      </c>
      <c r="R114" s="25">
        <v>19.069766999999999</v>
      </c>
      <c r="S114" s="25">
        <v>2.3255810000000001</v>
      </c>
    </row>
    <row r="115" spans="1:19">
      <c r="A115" s="23" t="s">
        <v>216</v>
      </c>
      <c r="B115" s="24">
        <v>248</v>
      </c>
      <c r="C115" s="25">
        <v>8.8709679999999995</v>
      </c>
      <c r="D115" s="25">
        <v>14.919354999999999</v>
      </c>
      <c r="E115" s="25">
        <v>6.451613</v>
      </c>
      <c r="F115" s="25">
        <v>14.112902999999999</v>
      </c>
      <c r="G115" s="25">
        <v>13.709676999999999</v>
      </c>
      <c r="H115" s="25">
        <v>18.145161000000002</v>
      </c>
      <c r="I115" s="25">
        <v>36.693548</v>
      </c>
      <c r="J115" s="25">
        <v>27.016128999999999</v>
      </c>
      <c r="K115" s="25">
        <v>2.4193549999999999</v>
      </c>
      <c r="L115" s="25">
        <v>31.854838999999998</v>
      </c>
      <c r="M115" s="25">
        <v>8.0645159999999994</v>
      </c>
      <c r="N115" s="25">
        <v>25.806452</v>
      </c>
      <c r="O115" s="25">
        <v>8.4677419999999994</v>
      </c>
      <c r="P115" s="25">
        <v>1.2096769999999999</v>
      </c>
      <c r="Q115" s="25">
        <v>6.8548390000000001</v>
      </c>
      <c r="R115" s="25">
        <v>18.548387000000002</v>
      </c>
      <c r="S115" s="25">
        <v>2.4193549999999999</v>
      </c>
    </row>
    <row r="116" spans="1:19">
      <c r="A116" s="23" t="s">
        <v>217</v>
      </c>
      <c r="B116" s="24">
        <v>255</v>
      </c>
      <c r="C116" s="25">
        <v>11.764706</v>
      </c>
      <c r="D116" s="25">
        <v>12.549020000000001</v>
      </c>
      <c r="E116" s="25">
        <v>6.6666670000000003</v>
      </c>
      <c r="F116" s="25">
        <v>13.333333</v>
      </c>
      <c r="G116" s="25">
        <v>14.901961</v>
      </c>
      <c r="H116" s="25">
        <v>14.901961</v>
      </c>
      <c r="I116" s="25">
        <v>33.725490000000001</v>
      </c>
      <c r="J116" s="25">
        <v>20.392157000000001</v>
      </c>
      <c r="K116" s="25">
        <v>2.3529409999999999</v>
      </c>
      <c r="L116" s="25">
        <v>30.588235000000001</v>
      </c>
      <c r="M116" s="25">
        <v>8.6274510000000006</v>
      </c>
      <c r="N116" s="25">
        <v>23.921569000000002</v>
      </c>
      <c r="O116" s="25">
        <v>9.4117650000000008</v>
      </c>
      <c r="P116" s="25">
        <v>2.3529409999999999</v>
      </c>
      <c r="Q116" s="25">
        <v>3.9215689999999999</v>
      </c>
      <c r="R116" s="25">
        <v>18.823529000000001</v>
      </c>
      <c r="S116" s="25">
        <v>2.3529409999999999</v>
      </c>
    </row>
    <row r="117" spans="1:19">
      <c r="A117" s="23" t="s">
        <v>218</v>
      </c>
      <c r="B117" s="24">
        <v>291</v>
      </c>
      <c r="C117" s="25">
        <v>8.5910650000000004</v>
      </c>
      <c r="D117" s="25">
        <v>10.309278000000001</v>
      </c>
      <c r="E117" s="25">
        <v>3.7800690000000001</v>
      </c>
      <c r="F117" s="25">
        <v>10.996563999999999</v>
      </c>
      <c r="G117" s="25">
        <v>12.371134</v>
      </c>
      <c r="H117" s="25">
        <v>14.089347</v>
      </c>
      <c r="I117" s="25">
        <v>30.240549999999999</v>
      </c>
      <c r="J117" s="25">
        <v>20.274913999999999</v>
      </c>
      <c r="K117" s="25">
        <v>1.3745700000000001</v>
      </c>
      <c r="L117" s="25">
        <v>28.865978999999999</v>
      </c>
      <c r="M117" s="25">
        <v>8.9347080000000005</v>
      </c>
      <c r="N117" s="25">
        <v>24.398624999999999</v>
      </c>
      <c r="O117" s="25">
        <v>9.6219929999999998</v>
      </c>
      <c r="P117" s="25">
        <v>1.718213</v>
      </c>
      <c r="Q117" s="25">
        <v>3.436426</v>
      </c>
      <c r="R117" s="25">
        <v>24.742267999999999</v>
      </c>
      <c r="S117" s="25">
        <v>1.0309280000000001</v>
      </c>
    </row>
    <row r="118" spans="1:19">
      <c r="A118" s="23" t="s">
        <v>219</v>
      </c>
      <c r="B118" s="24">
        <v>338</v>
      </c>
      <c r="C118" s="25">
        <v>6.2130179999999999</v>
      </c>
      <c r="D118" s="25">
        <v>13.017751000000001</v>
      </c>
      <c r="E118" s="25">
        <v>4.7337280000000002</v>
      </c>
      <c r="F118" s="25">
        <v>12.721893</v>
      </c>
      <c r="G118" s="25">
        <v>10.650888</v>
      </c>
      <c r="H118" s="25">
        <v>12.130178000000001</v>
      </c>
      <c r="I118" s="25">
        <v>33.431953</v>
      </c>
      <c r="J118" s="25">
        <v>15.976331</v>
      </c>
      <c r="K118" s="25">
        <v>0.88757399999999997</v>
      </c>
      <c r="L118" s="25">
        <v>32.544378999999999</v>
      </c>
      <c r="M118" s="25">
        <v>7.3964499999999997</v>
      </c>
      <c r="N118" s="25">
        <v>26.035502999999999</v>
      </c>
      <c r="O118" s="25">
        <v>7.3964499999999997</v>
      </c>
      <c r="P118" s="25">
        <v>1.183432</v>
      </c>
      <c r="Q118" s="25">
        <v>5.621302</v>
      </c>
      <c r="R118" s="25">
        <v>24.556213</v>
      </c>
      <c r="S118" s="25">
        <v>1.7751479999999999</v>
      </c>
    </row>
    <row r="119" spans="1:19">
      <c r="A119" s="23" t="s">
        <v>220</v>
      </c>
      <c r="B119" s="24">
        <v>812</v>
      </c>
      <c r="C119" s="25">
        <v>5.9113300000000004</v>
      </c>
      <c r="D119" s="25">
        <v>11.330049000000001</v>
      </c>
      <c r="E119" s="25">
        <v>4.0640390000000002</v>
      </c>
      <c r="F119" s="25">
        <v>10.344828</v>
      </c>
      <c r="G119" s="25">
        <v>10.344828</v>
      </c>
      <c r="H119" s="25">
        <v>13.669950999999999</v>
      </c>
      <c r="I119" s="25">
        <v>31.650245999999999</v>
      </c>
      <c r="J119" s="25">
        <v>16.748767999999998</v>
      </c>
      <c r="K119" s="25">
        <v>0.86206899999999997</v>
      </c>
      <c r="L119" s="25">
        <v>29.310345000000002</v>
      </c>
      <c r="M119" s="25">
        <v>6.8965519999999998</v>
      </c>
      <c r="N119" s="25">
        <v>20.197044000000002</v>
      </c>
      <c r="O119" s="25">
        <v>6.4039409999999997</v>
      </c>
      <c r="P119" s="25">
        <v>2.0935959999999998</v>
      </c>
      <c r="Q119" s="25">
        <v>4.3103449999999999</v>
      </c>
      <c r="R119" s="25">
        <v>28.078817999999998</v>
      </c>
      <c r="S119" s="25">
        <v>1.7241379999999999</v>
      </c>
    </row>
    <row r="120" spans="1:19">
      <c r="A120" s="23" t="s">
        <v>221</v>
      </c>
      <c r="B120" s="24">
        <v>816</v>
      </c>
      <c r="C120" s="25">
        <v>6.25</v>
      </c>
      <c r="D120" s="25">
        <v>12.990195999999999</v>
      </c>
      <c r="E120" s="25">
        <v>4.2892159999999997</v>
      </c>
      <c r="F120" s="25">
        <v>11.274509999999999</v>
      </c>
      <c r="G120" s="25">
        <v>9.9264709999999994</v>
      </c>
      <c r="H120" s="25">
        <v>14.460784</v>
      </c>
      <c r="I120" s="25">
        <v>32.843136999999999</v>
      </c>
      <c r="J120" s="25">
        <v>17.401961</v>
      </c>
      <c r="K120" s="25">
        <v>1.1029409999999999</v>
      </c>
      <c r="L120" s="25">
        <v>36.519607999999998</v>
      </c>
      <c r="M120" s="25">
        <v>7.4754899999999997</v>
      </c>
      <c r="N120" s="25">
        <v>22.058824000000001</v>
      </c>
      <c r="O120" s="25">
        <v>6.7401960000000001</v>
      </c>
      <c r="P120" s="25">
        <v>2.0833330000000001</v>
      </c>
      <c r="Q120" s="25">
        <v>4.6568630000000004</v>
      </c>
      <c r="R120" s="25">
        <v>24.509803999999999</v>
      </c>
      <c r="S120" s="25">
        <v>1.348039</v>
      </c>
    </row>
    <row r="121" spans="1:19">
      <c r="A121" s="23" t="s">
        <v>152</v>
      </c>
      <c r="B121" s="24">
        <v>69</v>
      </c>
      <c r="C121" s="25">
        <v>7.2463769999999998</v>
      </c>
      <c r="D121" s="25">
        <v>8.6956520000000008</v>
      </c>
      <c r="E121" s="25">
        <v>10.144928</v>
      </c>
      <c r="F121" s="25">
        <v>10.144928</v>
      </c>
      <c r="G121" s="25">
        <v>14.492754</v>
      </c>
      <c r="H121" s="25">
        <v>14.492754</v>
      </c>
      <c r="I121" s="25">
        <v>30.434782999999999</v>
      </c>
      <c r="J121" s="25">
        <v>21.739129999999999</v>
      </c>
      <c r="K121" s="25">
        <v>2.8985509999999999</v>
      </c>
      <c r="L121" s="25">
        <v>26.086957000000002</v>
      </c>
      <c r="M121" s="25">
        <v>4.3478260000000004</v>
      </c>
      <c r="N121" s="25">
        <v>14.492754</v>
      </c>
      <c r="O121" s="25">
        <v>7.2463769999999998</v>
      </c>
      <c r="P121" s="25">
        <v>0</v>
      </c>
      <c r="Q121" s="25">
        <v>28.985506999999998</v>
      </c>
      <c r="R121" s="25">
        <v>23.188406000000001</v>
      </c>
      <c r="S121" s="25">
        <v>2.8985509999999999</v>
      </c>
    </row>
    <row r="122" spans="1:19">
      <c r="A122" s="23" t="s">
        <v>222</v>
      </c>
      <c r="B122" s="24">
        <v>246</v>
      </c>
      <c r="C122" s="25">
        <v>4.8780489999999999</v>
      </c>
      <c r="D122" s="25">
        <v>6.9105689999999997</v>
      </c>
      <c r="E122" s="25">
        <v>3.252033</v>
      </c>
      <c r="F122" s="25">
        <v>5.6910569999999998</v>
      </c>
      <c r="G122" s="25">
        <v>4.0650409999999999</v>
      </c>
      <c r="H122" s="25">
        <v>4.8780489999999999</v>
      </c>
      <c r="I122" s="25">
        <v>21.544715</v>
      </c>
      <c r="J122" s="25">
        <v>6.9105689999999997</v>
      </c>
      <c r="K122" s="25">
        <v>0.81300799999999995</v>
      </c>
      <c r="L122" s="25">
        <v>10.569106</v>
      </c>
      <c r="M122" s="25">
        <v>4.0650409999999999</v>
      </c>
      <c r="N122" s="25">
        <v>8.9430890000000005</v>
      </c>
      <c r="O122" s="25">
        <v>0.81300799999999995</v>
      </c>
      <c r="P122" s="25">
        <v>0</v>
      </c>
      <c r="Q122" s="25">
        <v>3.252033</v>
      </c>
      <c r="R122" s="25">
        <v>47.560975999999997</v>
      </c>
      <c r="S122" s="25">
        <v>3.252033</v>
      </c>
    </row>
    <row r="123" spans="1:19">
      <c r="A123" s="26" t="s">
        <v>128</v>
      </c>
      <c r="B123" s="27">
        <v>47</v>
      </c>
      <c r="C123" s="29">
        <v>4.2553190000000001</v>
      </c>
      <c r="D123" s="29">
        <v>4.2553190000000001</v>
      </c>
      <c r="E123" s="29">
        <v>10.638298000000001</v>
      </c>
      <c r="F123" s="29">
        <v>12.765957</v>
      </c>
      <c r="G123" s="29">
        <v>12.765957</v>
      </c>
      <c r="H123" s="29">
        <v>4.2553190000000001</v>
      </c>
      <c r="I123" s="29">
        <v>17.021277000000001</v>
      </c>
      <c r="J123" s="29">
        <v>10.638298000000001</v>
      </c>
      <c r="K123" s="29">
        <v>6.3829789999999997</v>
      </c>
      <c r="L123" s="29">
        <v>8.5106380000000001</v>
      </c>
      <c r="M123" s="29">
        <v>0</v>
      </c>
      <c r="N123" s="29">
        <v>8.5106380000000001</v>
      </c>
      <c r="O123" s="29">
        <v>4.2553190000000001</v>
      </c>
      <c r="P123" s="29">
        <v>0</v>
      </c>
      <c r="Q123" s="29">
        <v>0</v>
      </c>
      <c r="R123" s="29">
        <v>29.787234000000002</v>
      </c>
      <c r="S123" s="29">
        <v>25.531915000000001</v>
      </c>
    </row>
  </sheetData>
  <phoneticPr fontId="2"/>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BBB12-7D48-44F8-8BDF-48544A37B449}">
  <sheetPr codeName="Sheet87"/>
  <dimension ref="A1:O122"/>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HYPERLINK("#'目次'!B42","[36]")</f>
        <v>[36]</v>
      </c>
      <c r="B2" s="28" t="s">
        <v>565</v>
      </c>
    </row>
    <row r="3" spans="1:15">
      <c r="A3" s="6" t="s">
        <v>114</v>
      </c>
      <c r="B3" s="7" t="s">
        <v>421</v>
      </c>
    </row>
    <row r="4" spans="1:15">
      <c r="A4" s="6" t="s">
        <v>114</v>
      </c>
      <c r="B4" s="7" t="s">
        <v>422</v>
      </c>
    </row>
    <row r="5" spans="1:15" s="21" customFormat="1" ht="144">
      <c r="A5" s="19" t="s">
        <v>114</v>
      </c>
      <c r="B5" s="20" t="s">
        <v>118</v>
      </c>
      <c r="C5" s="20" t="s">
        <v>423</v>
      </c>
      <c r="D5" s="20" t="s">
        <v>424</v>
      </c>
      <c r="E5" s="20" t="s">
        <v>425</v>
      </c>
      <c r="F5" s="20" t="s">
        <v>426</v>
      </c>
      <c r="G5" s="20" t="s">
        <v>427</v>
      </c>
      <c r="H5" s="20" t="s">
        <v>428</v>
      </c>
      <c r="I5" s="20" t="s">
        <v>429</v>
      </c>
      <c r="J5" s="20" t="s">
        <v>430</v>
      </c>
      <c r="K5" s="20" t="s">
        <v>431</v>
      </c>
      <c r="L5" s="20" t="s">
        <v>432</v>
      </c>
      <c r="M5" s="20" t="s">
        <v>152</v>
      </c>
      <c r="N5" s="20" t="s">
        <v>433</v>
      </c>
      <c r="O5" s="20" t="s">
        <v>128</v>
      </c>
    </row>
    <row r="6" spans="1:15">
      <c r="A6" s="22" t="s">
        <v>121</v>
      </c>
      <c r="B6" s="9">
        <v>2677</v>
      </c>
      <c r="C6" s="14">
        <v>34.329473</v>
      </c>
      <c r="D6" s="14">
        <v>44.751587999999998</v>
      </c>
      <c r="E6" s="14">
        <v>4.5946959999999999</v>
      </c>
      <c r="F6" s="14">
        <v>19.163242</v>
      </c>
      <c r="G6" s="14">
        <v>13.111692</v>
      </c>
      <c r="H6" s="14">
        <v>5.379156</v>
      </c>
      <c r="I6" s="14">
        <v>36.832275000000003</v>
      </c>
      <c r="J6" s="14">
        <v>19.163242</v>
      </c>
      <c r="K6" s="14">
        <v>25.961898000000001</v>
      </c>
      <c r="L6" s="14">
        <v>5.6032869999999999</v>
      </c>
      <c r="M6" s="14">
        <v>1.9798279999999999</v>
      </c>
      <c r="N6" s="14">
        <v>21.292491999999999</v>
      </c>
      <c r="O6" s="14">
        <v>1.9798279999999999</v>
      </c>
    </row>
    <row r="7" spans="1:15">
      <c r="A7" s="8" t="s">
        <v>122</v>
      </c>
      <c r="B7" s="8"/>
      <c r="C7" s="8"/>
      <c r="D7" s="8"/>
      <c r="E7" s="8"/>
      <c r="F7" s="8"/>
      <c r="G7" s="8"/>
      <c r="H7" s="8"/>
      <c r="I7" s="8"/>
      <c r="J7" s="8"/>
      <c r="K7" s="8"/>
      <c r="L7" s="8"/>
      <c r="M7" s="8"/>
      <c r="N7" s="8"/>
      <c r="O7" s="8"/>
    </row>
    <row r="8" spans="1:15">
      <c r="A8" s="23" t="s">
        <v>123</v>
      </c>
      <c r="B8" s="24">
        <v>380</v>
      </c>
      <c r="C8" s="25">
        <v>45.789473999999998</v>
      </c>
      <c r="D8" s="25">
        <v>47.368420999999998</v>
      </c>
      <c r="E8" s="25">
        <v>5.2631579999999998</v>
      </c>
      <c r="F8" s="25">
        <v>27.631578999999999</v>
      </c>
      <c r="G8" s="25">
        <v>15.526316</v>
      </c>
      <c r="H8" s="25">
        <v>7.3684209999999997</v>
      </c>
      <c r="I8" s="25">
        <v>41.842104999999997</v>
      </c>
      <c r="J8" s="25">
        <v>24.736841999999999</v>
      </c>
      <c r="K8" s="25">
        <v>31.578946999999999</v>
      </c>
      <c r="L8" s="25">
        <v>8.4210530000000006</v>
      </c>
      <c r="M8" s="25">
        <v>2.6315789999999999</v>
      </c>
      <c r="N8" s="25">
        <v>16.052631999999999</v>
      </c>
      <c r="O8" s="25">
        <v>2.1052629999999999</v>
      </c>
    </row>
    <row r="9" spans="1:15">
      <c r="A9" s="23" t="s">
        <v>124</v>
      </c>
      <c r="B9" s="24">
        <v>489</v>
      </c>
      <c r="C9" s="25">
        <v>41.717790999999998</v>
      </c>
      <c r="D9" s="25">
        <v>51.533741999999997</v>
      </c>
      <c r="E9" s="25">
        <v>4.2944789999999999</v>
      </c>
      <c r="F9" s="25">
        <v>23.926380000000002</v>
      </c>
      <c r="G9" s="25">
        <v>11.860941</v>
      </c>
      <c r="H9" s="25">
        <v>6.5439670000000003</v>
      </c>
      <c r="I9" s="25">
        <v>45.194274</v>
      </c>
      <c r="J9" s="25">
        <v>25.766870999999998</v>
      </c>
      <c r="K9" s="25">
        <v>26.584866999999999</v>
      </c>
      <c r="L9" s="25">
        <v>4.0899799999999997</v>
      </c>
      <c r="M9" s="25">
        <v>1.2269939999999999</v>
      </c>
      <c r="N9" s="25">
        <v>16.564416999999999</v>
      </c>
      <c r="O9" s="25">
        <v>1.0224949999999999</v>
      </c>
    </row>
    <row r="10" spans="1:15">
      <c r="A10" s="23" t="s">
        <v>125</v>
      </c>
      <c r="B10" s="24">
        <v>1114</v>
      </c>
      <c r="C10" s="25">
        <v>32.764811000000002</v>
      </c>
      <c r="D10" s="25">
        <v>46.499102000000001</v>
      </c>
      <c r="E10" s="25">
        <v>4.6678639999999998</v>
      </c>
      <c r="F10" s="25">
        <v>17.055655000000002</v>
      </c>
      <c r="G10" s="25">
        <v>12.926391000000001</v>
      </c>
      <c r="H10" s="25">
        <v>5.0269300000000001</v>
      </c>
      <c r="I10" s="25">
        <v>36.894075000000001</v>
      </c>
      <c r="J10" s="25">
        <v>17.953320999999999</v>
      </c>
      <c r="K10" s="25">
        <v>26.840215000000001</v>
      </c>
      <c r="L10" s="25">
        <v>4.7576299999999998</v>
      </c>
      <c r="M10" s="25">
        <v>1.8850990000000001</v>
      </c>
      <c r="N10" s="25">
        <v>21.005386000000001</v>
      </c>
      <c r="O10" s="25">
        <v>1.1669659999999999</v>
      </c>
    </row>
    <row r="11" spans="1:15">
      <c r="A11" s="23" t="s">
        <v>126</v>
      </c>
      <c r="B11" s="24">
        <v>521</v>
      </c>
      <c r="C11" s="25">
        <v>26.487524000000001</v>
      </c>
      <c r="D11" s="25">
        <v>37.236083999999998</v>
      </c>
      <c r="E11" s="25">
        <v>3.8387720000000001</v>
      </c>
      <c r="F11" s="25">
        <v>14.203455</v>
      </c>
      <c r="G11" s="25">
        <v>12.092131</v>
      </c>
      <c r="H11" s="25">
        <v>3.646833</v>
      </c>
      <c r="I11" s="25">
        <v>29.174664</v>
      </c>
      <c r="J11" s="25">
        <v>14.971209</v>
      </c>
      <c r="K11" s="25">
        <v>21.497121</v>
      </c>
      <c r="L11" s="25">
        <v>7.1017270000000003</v>
      </c>
      <c r="M11" s="25">
        <v>2.3032629999999998</v>
      </c>
      <c r="N11" s="25">
        <v>27.639154999999999</v>
      </c>
      <c r="O11" s="25">
        <v>3.646833</v>
      </c>
    </row>
    <row r="12" spans="1:15">
      <c r="A12" s="23" t="s">
        <v>127</v>
      </c>
      <c r="B12" s="24">
        <v>129</v>
      </c>
      <c r="C12" s="25">
        <v>20.155038999999999</v>
      </c>
      <c r="D12" s="25">
        <v>27.906977000000001</v>
      </c>
      <c r="E12" s="25">
        <v>6.9767440000000001</v>
      </c>
      <c r="F12" s="25">
        <v>13.178295</v>
      </c>
      <c r="G12" s="25">
        <v>13.953488</v>
      </c>
      <c r="H12" s="25">
        <v>5.4263570000000003</v>
      </c>
      <c r="I12" s="25">
        <v>20.930233000000001</v>
      </c>
      <c r="J12" s="25">
        <v>6.9767440000000001</v>
      </c>
      <c r="K12" s="25">
        <v>17.829457000000001</v>
      </c>
      <c r="L12" s="25">
        <v>4.6511630000000004</v>
      </c>
      <c r="M12" s="25">
        <v>2.3255810000000001</v>
      </c>
      <c r="N12" s="25">
        <v>31.782945999999999</v>
      </c>
      <c r="O12" s="25">
        <v>4.6511630000000004</v>
      </c>
    </row>
    <row r="13" spans="1:15">
      <c r="A13" s="23" t="s">
        <v>128</v>
      </c>
      <c r="B13" s="24">
        <v>44</v>
      </c>
      <c r="C13" s="25">
        <v>27.272727</v>
      </c>
      <c r="D13" s="25">
        <v>40.909090999999997</v>
      </c>
      <c r="E13" s="25">
        <v>2.2727270000000002</v>
      </c>
      <c r="F13" s="25">
        <v>22.727273</v>
      </c>
      <c r="G13" s="25">
        <v>20.454545</v>
      </c>
      <c r="H13" s="25">
        <v>4.5454549999999996</v>
      </c>
      <c r="I13" s="25">
        <v>36.363636</v>
      </c>
      <c r="J13" s="25">
        <v>13.636364</v>
      </c>
      <c r="K13" s="25">
        <v>25</v>
      </c>
      <c r="L13" s="25">
        <v>4.5454549999999996</v>
      </c>
      <c r="M13" s="25">
        <v>2.2727270000000002</v>
      </c>
      <c r="N13" s="25">
        <v>20.454545</v>
      </c>
      <c r="O13" s="25">
        <v>4.5454549999999996</v>
      </c>
    </row>
    <row r="14" spans="1:15">
      <c r="A14" s="8" t="s">
        <v>129</v>
      </c>
      <c r="B14" s="8"/>
      <c r="C14" s="8"/>
      <c r="D14" s="8"/>
      <c r="E14" s="8"/>
      <c r="F14" s="8"/>
      <c r="G14" s="8"/>
      <c r="H14" s="8"/>
      <c r="I14" s="8"/>
      <c r="J14" s="8"/>
      <c r="K14" s="8"/>
      <c r="L14" s="8"/>
      <c r="M14" s="8"/>
      <c r="N14" s="8"/>
      <c r="O14" s="8"/>
    </row>
    <row r="15" spans="1:15">
      <c r="A15" s="23" t="s">
        <v>130</v>
      </c>
      <c r="B15" s="24">
        <v>799</v>
      </c>
      <c r="C15" s="25">
        <v>46.057572</v>
      </c>
      <c r="D15" s="25">
        <v>49.436796000000001</v>
      </c>
      <c r="E15" s="25">
        <v>5.3817269999999997</v>
      </c>
      <c r="F15" s="25">
        <v>24.780975999999999</v>
      </c>
      <c r="G15" s="25">
        <v>15.269086</v>
      </c>
      <c r="H15" s="25">
        <v>8.1351689999999994</v>
      </c>
      <c r="I15" s="25">
        <v>46.683354000000001</v>
      </c>
      <c r="J15" s="25">
        <v>24.155194000000002</v>
      </c>
      <c r="K15" s="25">
        <v>31.539424</v>
      </c>
      <c r="L15" s="25">
        <v>7.7596999999999996</v>
      </c>
      <c r="M15" s="25">
        <v>2.0025029999999999</v>
      </c>
      <c r="N15" s="25">
        <v>13.266583000000001</v>
      </c>
      <c r="O15" s="25">
        <v>2.0025029999999999</v>
      </c>
    </row>
    <row r="16" spans="1:15">
      <c r="A16" s="23" t="s">
        <v>131</v>
      </c>
      <c r="B16" s="24">
        <v>1245</v>
      </c>
      <c r="C16" s="25">
        <v>33.413654999999999</v>
      </c>
      <c r="D16" s="25">
        <v>47.630521999999999</v>
      </c>
      <c r="E16" s="25">
        <v>4.3373489999999997</v>
      </c>
      <c r="F16" s="25">
        <v>19.116465999999999</v>
      </c>
      <c r="G16" s="25">
        <v>12.851406000000001</v>
      </c>
      <c r="H16" s="25">
        <v>5.0602410000000004</v>
      </c>
      <c r="I16" s="25">
        <v>37.429718999999999</v>
      </c>
      <c r="J16" s="25">
        <v>20</v>
      </c>
      <c r="K16" s="25">
        <v>27.148593999999999</v>
      </c>
      <c r="L16" s="25">
        <v>4.8995980000000001</v>
      </c>
      <c r="M16" s="25">
        <v>1.7670680000000001</v>
      </c>
      <c r="N16" s="25">
        <v>19.839357</v>
      </c>
      <c r="O16" s="25">
        <v>1.927711</v>
      </c>
    </row>
    <row r="17" spans="1:15">
      <c r="A17" s="23" t="s">
        <v>132</v>
      </c>
      <c r="B17" s="24">
        <v>504</v>
      </c>
      <c r="C17" s="25">
        <v>23.015872999999999</v>
      </c>
      <c r="D17" s="25">
        <v>34.523809999999997</v>
      </c>
      <c r="E17" s="25">
        <v>4.3650789999999997</v>
      </c>
      <c r="F17" s="25">
        <v>11.706348999999999</v>
      </c>
      <c r="G17" s="25">
        <v>10.714286</v>
      </c>
      <c r="H17" s="25">
        <v>2.3809520000000002</v>
      </c>
      <c r="I17" s="25">
        <v>24.404762000000002</v>
      </c>
      <c r="J17" s="25">
        <v>11.904762</v>
      </c>
      <c r="K17" s="25">
        <v>17.460317</v>
      </c>
      <c r="L17" s="25">
        <v>4.9603169999999999</v>
      </c>
      <c r="M17" s="25">
        <v>1.984127</v>
      </c>
      <c r="N17" s="25">
        <v>32.341270000000002</v>
      </c>
      <c r="O17" s="25">
        <v>0.99206300000000003</v>
      </c>
    </row>
    <row r="18" spans="1:15">
      <c r="A18" s="23" t="s">
        <v>133</v>
      </c>
      <c r="B18" s="24">
        <v>82</v>
      </c>
      <c r="C18" s="25">
        <v>8.5365850000000005</v>
      </c>
      <c r="D18" s="25">
        <v>18.292683</v>
      </c>
      <c r="E18" s="25">
        <v>3.6585369999999999</v>
      </c>
      <c r="F18" s="25">
        <v>8.5365850000000005</v>
      </c>
      <c r="G18" s="25">
        <v>7.3170729999999997</v>
      </c>
      <c r="H18" s="25">
        <v>1.2195119999999999</v>
      </c>
      <c r="I18" s="25">
        <v>13.414634</v>
      </c>
      <c r="J18" s="25">
        <v>4.8780489999999999</v>
      </c>
      <c r="K18" s="25">
        <v>8.5365850000000005</v>
      </c>
      <c r="L18" s="25">
        <v>1.2195119999999999</v>
      </c>
      <c r="M18" s="25">
        <v>3.6585369999999999</v>
      </c>
      <c r="N18" s="25">
        <v>53.658537000000003</v>
      </c>
      <c r="O18" s="25">
        <v>4.8780489999999999</v>
      </c>
    </row>
    <row r="19" spans="1:15">
      <c r="A19" s="23" t="s">
        <v>128</v>
      </c>
      <c r="B19" s="24">
        <v>47</v>
      </c>
      <c r="C19" s="25">
        <v>25.531915000000001</v>
      </c>
      <c r="D19" s="25">
        <v>44.680850999999997</v>
      </c>
      <c r="E19" s="25">
        <v>2.1276600000000001</v>
      </c>
      <c r="F19" s="25">
        <v>23.404254999999999</v>
      </c>
      <c r="G19" s="25">
        <v>19.148935999999999</v>
      </c>
      <c r="H19" s="25">
        <v>6.3829789999999997</v>
      </c>
      <c r="I19" s="25">
        <v>27.659573999999999</v>
      </c>
      <c r="J19" s="25">
        <v>14.893617000000001</v>
      </c>
      <c r="K19" s="25">
        <v>21.276596000000001</v>
      </c>
      <c r="L19" s="25">
        <v>2.1276600000000001</v>
      </c>
      <c r="M19" s="25">
        <v>4.2553190000000001</v>
      </c>
      <c r="N19" s="25">
        <v>21.276596000000001</v>
      </c>
      <c r="O19" s="25">
        <v>8.5106380000000001</v>
      </c>
    </row>
    <row r="20" spans="1:15">
      <c r="A20" s="8" t="s">
        <v>134</v>
      </c>
      <c r="B20" s="8"/>
      <c r="C20" s="8"/>
      <c r="D20" s="8"/>
      <c r="E20" s="8"/>
      <c r="F20" s="8"/>
      <c r="G20" s="8"/>
      <c r="H20" s="8"/>
      <c r="I20" s="8"/>
      <c r="J20" s="8"/>
      <c r="K20" s="8"/>
      <c r="L20" s="8"/>
      <c r="M20" s="8"/>
      <c r="N20" s="8"/>
      <c r="O20" s="8"/>
    </row>
    <row r="21" spans="1:15">
      <c r="A21" s="23" t="s">
        <v>135</v>
      </c>
      <c r="B21" s="24">
        <v>128</v>
      </c>
      <c r="C21" s="25">
        <v>28.125</v>
      </c>
      <c r="D21" s="25">
        <v>21.09375</v>
      </c>
      <c r="E21" s="25">
        <v>6.25</v>
      </c>
      <c r="F21" s="25">
        <v>13.28125</v>
      </c>
      <c r="G21" s="25">
        <v>10.15625</v>
      </c>
      <c r="H21" s="25">
        <v>5.46875</v>
      </c>
      <c r="I21" s="25">
        <v>20.3125</v>
      </c>
      <c r="J21" s="25">
        <v>4.6875</v>
      </c>
      <c r="K21" s="25">
        <v>20.3125</v>
      </c>
      <c r="L21" s="25">
        <v>6.25</v>
      </c>
      <c r="M21" s="25">
        <v>6.25</v>
      </c>
      <c r="N21" s="25">
        <v>33.59375</v>
      </c>
      <c r="O21" s="25">
        <v>3.90625</v>
      </c>
    </row>
    <row r="22" spans="1:15">
      <c r="A22" s="23" t="s">
        <v>136</v>
      </c>
      <c r="B22" s="24">
        <v>138</v>
      </c>
      <c r="C22" s="25">
        <v>38.405797</v>
      </c>
      <c r="D22" s="25">
        <v>47.101449000000002</v>
      </c>
      <c r="E22" s="25">
        <v>3.6231879999999999</v>
      </c>
      <c r="F22" s="25">
        <v>14.492754</v>
      </c>
      <c r="G22" s="25">
        <v>15.217390999999999</v>
      </c>
      <c r="H22" s="25">
        <v>5.7971009999999996</v>
      </c>
      <c r="I22" s="25">
        <v>31.884058</v>
      </c>
      <c r="J22" s="25">
        <v>15.942029</v>
      </c>
      <c r="K22" s="25">
        <v>21.014493000000002</v>
      </c>
      <c r="L22" s="25">
        <v>3.6231879999999999</v>
      </c>
      <c r="M22" s="25">
        <v>2.8985509999999999</v>
      </c>
      <c r="N22" s="25">
        <v>21.739129999999999</v>
      </c>
      <c r="O22" s="25">
        <v>2.1739130000000002</v>
      </c>
    </row>
    <row r="23" spans="1:15">
      <c r="A23" s="23" t="s">
        <v>137</v>
      </c>
      <c r="B23" s="24">
        <v>119</v>
      </c>
      <c r="C23" s="25">
        <v>27.731092</v>
      </c>
      <c r="D23" s="25">
        <v>41.176470999999999</v>
      </c>
      <c r="E23" s="25">
        <v>4.2016809999999998</v>
      </c>
      <c r="F23" s="25">
        <v>14.285714</v>
      </c>
      <c r="G23" s="25">
        <v>11.764706</v>
      </c>
      <c r="H23" s="25">
        <v>4.2016809999999998</v>
      </c>
      <c r="I23" s="25">
        <v>29.411764999999999</v>
      </c>
      <c r="J23" s="25">
        <v>11.764706</v>
      </c>
      <c r="K23" s="25">
        <v>25.210083999999998</v>
      </c>
      <c r="L23" s="25">
        <v>8.4033610000000003</v>
      </c>
      <c r="M23" s="25">
        <v>0.84033599999999997</v>
      </c>
      <c r="N23" s="25">
        <v>26.050419999999999</v>
      </c>
      <c r="O23" s="25">
        <v>2.5210080000000001</v>
      </c>
    </row>
    <row r="24" spans="1:15">
      <c r="A24" s="23" t="s">
        <v>138</v>
      </c>
      <c r="B24" s="24">
        <v>142</v>
      </c>
      <c r="C24" s="25">
        <v>37.323943999999997</v>
      </c>
      <c r="D24" s="25">
        <v>39.436619999999998</v>
      </c>
      <c r="E24" s="25">
        <v>4.225352</v>
      </c>
      <c r="F24" s="25">
        <v>23.943662</v>
      </c>
      <c r="G24" s="25">
        <v>14.788732</v>
      </c>
      <c r="H24" s="25">
        <v>3.5211269999999999</v>
      </c>
      <c r="I24" s="25">
        <v>37.323943999999997</v>
      </c>
      <c r="J24" s="25">
        <v>19.014085000000001</v>
      </c>
      <c r="K24" s="25">
        <v>23.239436999999999</v>
      </c>
      <c r="L24" s="25">
        <v>5.6338030000000003</v>
      </c>
      <c r="M24" s="25">
        <v>2.112676</v>
      </c>
      <c r="N24" s="25">
        <v>26.056338</v>
      </c>
      <c r="O24" s="25">
        <v>0.70422499999999999</v>
      </c>
    </row>
    <row r="25" spans="1:15">
      <c r="A25" s="23" t="s">
        <v>139</v>
      </c>
      <c r="B25" s="24">
        <v>170</v>
      </c>
      <c r="C25" s="25">
        <v>34.705882000000003</v>
      </c>
      <c r="D25" s="25">
        <v>38.823529000000001</v>
      </c>
      <c r="E25" s="25">
        <v>4.1176469999999998</v>
      </c>
      <c r="F25" s="25">
        <v>22.941175999999999</v>
      </c>
      <c r="G25" s="25">
        <v>11.764706</v>
      </c>
      <c r="H25" s="25">
        <v>5.8823530000000002</v>
      </c>
      <c r="I25" s="25">
        <v>41.764705999999997</v>
      </c>
      <c r="J25" s="25">
        <v>11.764706</v>
      </c>
      <c r="K25" s="25">
        <v>29.411764999999999</v>
      </c>
      <c r="L25" s="25">
        <v>2.3529409999999999</v>
      </c>
      <c r="M25" s="25">
        <v>0.58823499999999995</v>
      </c>
      <c r="N25" s="25">
        <v>21.176470999999999</v>
      </c>
      <c r="O25" s="25">
        <v>2.3529409999999999</v>
      </c>
    </row>
    <row r="26" spans="1:15">
      <c r="A26" s="23" t="s">
        <v>140</v>
      </c>
      <c r="B26" s="24">
        <v>192</v>
      </c>
      <c r="C26" s="25">
        <v>37.5</v>
      </c>
      <c r="D26" s="25">
        <v>55.208333000000003</v>
      </c>
      <c r="E26" s="25">
        <v>3.125</v>
      </c>
      <c r="F26" s="25">
        <v>19.791667</v>
      </c>
      <c r="G26" s="25">
        <v>10.9375</v>
      </c>
      <c r="H26" s="25">
        <v>3.6458330000000001</v>
      </c>
      <c r="I26" s="25">
        <v>34.375</v>
      </c>
      <c r="J26" s="25">
        <v>20.3125</v>
      </c>
      <c r="K26" s="25">
        <v>29.6875</v>
      </c>
      <c r="L26" s="25">
        <v>6.7708329999999997</v>
      </c>
      <c r="M26" s="25">
        <v>0.52083299999999999</v>
      </c>
      <c r="N26" s="25">
        <v>15.625</v>
      </c>
      <c r="O26" s="25">
        <v>2.6041669999999999</v>
      </c>
    </row>
    <row r="27" spans="1:15">
      <c r="A27" s="23" t="s">
        <v>141</v>
      </c>
      <c r="B27" s="24">
        <v>1405</v>
      </c>
      <c r="C27" s="25">
        <v>36.014234999999999</v>
      </c>
      <c r="D27" s="25">
        <v>47.544483999999997</v>
      </c>
      <c r="E27" s="25">
        <v>5.0533809999999999</v>
      </c>
      <c r="F27" s="25">
        <v>20</v>
      </c>
      <c r="G27" s="25">
        <v>13.451957</v>
      </c>
      <c r="H27" s="25">
        <v>6.3345200000000004</v>
      </c>
      <c r="I27" s="25">
        <v>39.288255999999997</v>
      </c>
      <c r="J27" s="25">
        <v>20.925267000000002</v>
      </c>
      <c r="K27" s="25">
        <v>26.975089000000001</v>
      </c>
      <c r="L27" s="25">
        <v>5.9786479999999997</v>
      </c>
      <c r="M27" s="25">
        <v>1.637011</v>
      </c>
      <c r="N27" s="25">
        <v>19.572953999999999</v>
      </c>
      <c r="O27" s="25">
        <v>1.7081850000000001</v>
      </c>
    </row>
    <row r="28" spans="1:15">
      <c r="A28" s="23" t="s">
        <v>142</v>
      </c>
      <c r="B28" s="24">
        <v>343</v>
      </c>
      <c r="C28" s="25">
        <v>27.696793</v>
      </c>
      <c r="D28" s="25">
        <v>41.982506999999998</v>
      </c>
      <c r="E28" s="25">
        <v>4.0816330000000001</v>
      </c>
      <c r="F28" s="25">
        <v>16.618075999999999</v>
      </c>
      <c r="G28" s="25">
        <v>13.119534</v>
      </c>
      <c r="H28" s="25">
        <v>3.498542</v>
      </c>
      <c r="I28" s="25">
        <v>37.317784000000003</v>
      </c>
      <c r="J28" s="25">
        <v>24.781341000000001</v>
      </c>
      <c r="K28" s="25">
        <v>23.906706</v>
      </c>
      <c r="L28" s="25">
        <v>4.3731780000000002</v>
      </c>
      <c r="M28" s="25">
        <v>2.9154520000000002</v>
      </c>
      <c r="N28" s="25">
        <v>23.615159999999999</v>
      </c>
      <c r="O28" s="25">
        <v>1.4577260000000001</v>
      </c>
    </row>
    <row r="29" spans="1:15">
      <c r="A29" s="23" t="s">
        <v>128</v>
      </c>
      <c r="B29" s="24">
        <v>40</v>
      </c>
      <c r="C29" s="25">
        <v>30</v>
      </c>
      <c r="D29" s="25">
        <v>42.5</v>
      </c>
      <c r="E29" s="25">
        <v>2.5</v>
      </c>
      <c r="F29" s="25">
        <v>25</v>
      </c>
      <c r="G29" s="25">
        <v>17.5</v>
      </c>
      <c r="H29" s="25">
        <v>2.5</v>
      </c>
      <c r="I29" s="25">
        <v>27.5</v>
      </c>
      <c r="J29" s="25">
        <v>15</v>
      </c>
      <c r="K29" s="25">
        <v>22.5</v>
      </c>
      <c r="L29" s="25">
        <v>7.5</v>
      </c>
      <c r="M29" s="25">
        <v>5</v>
      </c>
      <c r="N29" s="25">
        <v>17.5</v>
      </c>
      <c r="O29" s="25">
        <v>7.5</v>
      </c>
    </row>
    <row r="30" spans="1:15">
      <c r="A30" s="8" t="s">
        <v>143</v>
      </c>
      <c r="B30" s="8"/>
      <c r="C30" s="8"/>
      <c r="D30" s="8"/>
      <c r="E30" s="8"/>
      <c r="F30" s="8"/>
      <c r="G30" s="8"/>
      <c r="H30" s="8"/>
      <c r="I30" s="8"/>
      <c r="J30" s="8"/>
      <c r="K30" s="8"/>
      <c r="L30" s="8"/>
      <c r="M30" s="8"/>
      <c r="N30" s="8"/>
      <c r="O30" s="8"/>
    </row>
    <row r="31" spans="1:15">
      <c r="A31" s="23" t="s">
        <v>144</v>
      </c>
      <c r="B31" s="24">
        <v>429</v>
      </c>
      <c r="C31" s="25">
        <v>39.627040000000001</v>
      </c>
      <c r="D31" s="25">
        <v>55.944056000000003</v>
      </c>
      <c r="E31" s="25">
        <v>8.6247089999999993</v>
      </c>
      <c r="F31" s="25">
        <v>21.678322000000001</v>
      </c>
      <c r="G31" s="25">
        <v>21.445221</v>
      </c>
      <c r="H31" s="25">
        <v>8.1585079999999994</v>
      </c>
      <c r="I31" s="25">
        <v>45.221445000000003</v>
      </c>
      <c r="J31" s="25">
        <v>33.799534000000001</v>
      </c>
      <c r="K31" s="25">
        <v>37.062936999999998</v>
      </c>
      <c r="L31" s="25">
        <v>10.955711000000001</v>
      </c>
      <c r="M31" s="25">
        <v>1.1655009999999999</v>
      </c>
      <c r="N31" s="25">
        <v>12.121212</v>
      </c>
      <c r="O31" s="25">
        <v>1.8648020000000001</v>
      </c>
    </row>
    <row r="32" spans="1:15">
      <c r="A32" s="23" t="s">
        <v>145</v>
      </c>
      <c r="B32" s="24">
        <v>319</v>
      </c>
      <c r="C32" s="25">
        <v>39.811912</v>
      </c>
      <c r="D32" s="25">
        <v>58.307209999999998</v>
      </c>
      <c r="E32" s="25">
        <v>9.4043890000000001</v>
      </c>
      <c r="F32" s="25">
        <v>25.705328999999999</v>
      </c>
      <c r="G32" s="25">
        <v>22.570533000000001</v>
      </c>
      <c r="H32" s="25">
        <v>7.2100309999999999</v>
      </c>
      <c r="I32" s="25">
        <v>55.172414000000003</v>
      </c>
      <c r="J32" s="25">
        <v>35.423197000000002</v>
      </c>
      <c r="K32" s="25">
        <v>35.109718000000001</v>
      </c>
      <c r="L32" s="25">
        <v>10.658307000000001</v>
      </c>
      <c r="M32" s="25">
        <v>1.2539180000000001</v>
      </c>
      <c r="N32" s="25">
        <v>8.7774289999999997</v>
      </c>
      <c r="O32" s="25">
        <v>2.1943570000000001</v>
      </c>
    </row>
    <row r="33" spans="1:15">
      <c r="A33" s="23" t="s">
        <v>146</v>
      </c>
      <c r="B33" s="24">
        <v>504</v>
      </c>
      <c r="C33" s="25">
        <v>42.063491999999997</v>
      </c>
      <c r="D33" s="25">
        <v>57.142856999999999</v>
      </c>
      <c r="E33" s="25">
        <v>9.1269840000000002</v>
      </c>
      <c r="F33" s="25">
        <v>22.420635000000001</v>
      </c>
      <c r="G33" s="25">
        <v>18.055555999999999</v>
      </c>
      <c r="H33" s="25">
        <v>9.1269840000000002</v>
      </c>
      <c r="I33" s="25">
        <v>51.785713999999999</v>
      </c>
      <c r="J33" s="25">
        <v>34.126984</v>
      </c>
      <c r="K33" s="25">
        <v>36.111111000000001</v>
      </c>
      <c r="L33" s="25">
        <v>11.507937</v>
      </c>
      <c r="M33" s="25">
        <v>1.388889</v>
      </c>
      <c r="N33" s="25">
        <v>11.706348999999999</v>
      </c>
      <c r="O33" s="25">
        <v>1.1904760000000001</v>
      </c>
    </row>
    <row r="34" spans="1:15">
      <c r="A34" s="23" t="s">
        <v>147</v>
      </c>
      <c r="B34" s="24">
        <v>143</v>
      </c>
      <c r="C34" s="25">
        <v>38.461537999999997</v>
      </c>
      <c r="D34" s="25">
        <v>52.447552000000002</v>
      </c>
      <c r="E34" s="25">
        <v>10.489509999999999</v>
      </c>
      <c r="F34" s="25">
        <v>19.58042</v>
      </c>
      <c r="G34" s="25">
        <v>17.482517000000001</v>
      </c>
      <c r="H34" s="25">
        <v>7.6923079999999997</v>
      </c>
      <c r="I34" s="25">
        <v>47.552447999999998</v>
      </c>
      <c r="J34" s="25">
        <v>33.566434000000001</v>
      </c>
      <c r="K34" s="25">
        <v>33.566434000000001</v>
      </c>
      <c r="L34" s="25">
        <v>11.888112</v>
      </c>
      <c r="M34" s="25">
        <v>0.69930099999999995</v>
      </c>
      <c r="N34" s="25">
        <v>16.083915999999999</v>
      </c>
      <c r="O34" s="25">
        <v>1.398601</v>
      </c>
    </row>
    <row r="35" spans="1:15">
      <c r="A35" s="23" t="s">
        <v>148</v>
      </c>
      <c r="B35" s="24">
        <v>168</v>
      </c>
      <c r="C35" s="25">
        <v>42.857143000000001</v>
      </c>
      <c r="D35" s="25">
        <v>51.785713999999999</v>
      </c>
      <c r="E35" s="25">
        <v>13.095238</v>
      </c>
      <c r="F35" s="25">
        <v>20.238095000000001</v>
      </c>
      <c r="G35" s="25">
        <v>20.833333</v>
      </c>
      <c r="H35" s="25">
        <v>10.714286</v>
      </c>
      <c r="I35" s="25">
        <v>48.214286000000001</v>
      </c>
      <c r="J35" s="25">
        <v>35.714286000000001</v>
      </c>
      <c r="K35" s="25">
        <v>42.857143000000001</v>
      </c>
      <c r="L35" s="25">
        <v>16.666667</v>
      </c>
      <c r="M35" s="25">
        <v>2.9761899999999999</v>
      </c>
      <c r="N35" s="25">
        <v>15.476190000000001</v>
      </c>
      <c r="O35" s="25">
        <v>1.1904760000000001</v>
      </c>
    </row>
    <row r="36" spans="1:15">
      <c r="A36" s="23" t="s">
        <v>149</v>
      </c>
      <c r="B36" s="24">
        <v>1270</v>
      </c>
      <c r="C36" s="25">
        <v>39.291339000000001</v>
      </c>
      <c r="D36" s="25">
        <v>52.519685000000003</v>
      </c>
      <c r="E36" s="25">
        <v>5.7480310000000001</v>
      </c>
      <c r="F36" s="25">
        <v>20.866142</v>
      </c>
      <c r="G36" s="25">
        <v>14.724409</v>
      </c>
      <c r="H36" s="25">
        <v>6.1417320000000002</v>
      </c>
      <c r="I36" s="25">
        <v>44.251969000000003</v>
      </c>
      <c r="J36" s="25">
        <v>26.771654000000002</v>
      </c>
      <c r="K36" s="25">
        <v>31.102361999999999</v>
      </c>
      <c r="L36" s="25">
        <v>7.6377949999999997</v>
      </c>
      <c r="M36" s="25">
        <v>1.889764</v>
      </c>
      <c r="N36" s="25">
        <v>13.779528000000001</v>
      </c>
      <c r="O36" s="25">
        <v>1.811024</v>
      </c>
    </row>
    <row r="37" spans="1:15">
      <c r="A37" s="23" t="s">
        <v>150</v>
      </c>
      <c r="B37" s="24">
        <v>1642</v>
      </c>
      <c r="C37" s="25">
        <v>38.733252</v>
      </c>
      <c r="D37" s="25">
        <v>51.644336000000003</v>
      </c>
      <c r="E37" s="25">
        <v>4.9939099999999996</v>
      </c>
      <c r="F37" s="25">
        <v>21.315469</v>
      </c>
      <c r="G37" s="25">
        <v>14.859927000000001</v>
      </c>
      <c r="H37" s="25">
        <v>6.2728380000000001</v>
      </c>
      <c r="I37" s="25">
        <v>44.031669000000001</v>
      </c>
      <c r="J37" s="25">
        <v>24.969549000000001</v>
      </c>
      <c r="K37" s="25">
        <v>29.841657000000001</v>
      </c>
      <c r="L37" s="25">
        <v>6.5164429999999998</v>
      </c>
      <c r="M37" s="25">
        <v>1.644336</v>
      </c>
      <c r="N37" s="25">
        <v>16.017052</v>
      </c>
      <c r="O37" s="25">
        <v>1.5834349999999999</v>
      </c>
    </row>
    <row r="38" spans="1:15">
      <c r="A38" s="23" t="s">
        <v>151</v>
      </c>
      <c r="B38" s="24">
        <v>2266</v>
      </c>
      <c r="C38" s="25">
        <v>35.569285000000001</v>
      </c>
      <c r="D38" s="25">
        <v>46.293027000000002</v>
      </c>
      <c r="E38" s="25">
        <v>4.5454549999999996</v>
      </c>
      <c r="F38" s="25">
        <v>19.461606</v>
      </c>
      <c r="G38" s="25">
        <v>13.283319000000001</v>
      </c>
      <c r="H38" s="25">
        <v>5.7811120000000003</v>
      </c>
      <c r="I38" s="25">
        <v>38.834950999999997</v>
      </c>
      <c r="J38" s="25">
        <v>20.255958</v>
      </c>
      <c r="K38" s="25">
        <v>26.566637</v>
      </c>
      <c r="L38" s="25">
        <v>5.60459</v>
      </c>
      <c r="M38" s="25">
        <v>1.632833</v>
      </c>
      <c r="N38" s="25">
        <v>20.476610999999998</v>
      </c>
      <c r="O38" s="25">
        <v>1.5004409999999999</v>
      </c>
    </row>
    <row r="39" spans="1:15">
      <c r="A39" s="23" t="s">
        <v>152</v>
      </c>
      <c r="B39" s="24">
        <v>121</v>
      </c>
      <c r="C39" s="25">
        <v>32.231405000000002</v>
      </c>
      <c r="D39" s="25">
        <v>36.363636</v>
      </c>
      <c r="E39" s="25">
        <v>9.0909089999999999</v>
      </c>
      <c r="F39" s="25">
        <v>16.528925999999998</v>
      </c>
      <c r="G39" s="25">
        <v>15.702479</v>
      </c>
      <c r="H39" s="25">
        <v>9.0909089999999999</v>
      </c>
      <c r="I39" s="25">
        <v>28.925619999999999</v>
      </c>
      <c r="J39" s="25">
        <v>17.355371999999999</v>
      </c>
      <c r="K39" s="25">
        <v>23.140495999999999</v>
      </c>
      <c r="L39" s="25">
        <v>10.743802000000001</v>
      </c>
      <c r="M39" s="25">
        <v>10.743802000000001</v>
      </c>
      <c r="N39" s="25">
        <v>26.446280999999999</v>
      </c>
      <c r="O39" s="25">
        <v>0</v>
      </c>
    </row>
    <row r="40" spans="1:15">
      <c r="A40" s="23" t="s">
        <v>128</v>
      </c>
      <c r="B40" s="24">
        <v>46</v>
      </c>
      <c r="C40" s="25">
        <v>19.565217000000001</v>
      </c>
      <c r="D40" s="25">
        <v>39.130434999999999</v>
      </c>
      <c r="E40" s="25">
        <v>0</v>
      </c>
      <c r="F40" s="25">
        <v>21.739129999999999</v>
      </c>
      <c r="G40" s="25">
        <v>15.217390999999999</v>
      </c>
      <c r="H40" s="25">
        <v>2.1739130000000002</v>
      </c>
      <c r="I40" s="25">
        <v>21.739129999999999</v>
      </c>
      <c r="J40" s="25">
        <v>13.043478</v>
      </c>
      <c r="K40" s="25">
        <v>17.391304000000002</v>
      </c>
      <c r="L40" s="25">
        <v>6.5217390000000002</v>
      </c>
      <c r="M40" s="25">
        <v>2.1739130000000002</v>
      </c>
      <c r="N40" s="25">
        <v>28.260870000000001</v>
      </c>
      <c r="O40" s="25">
        <v>13.043478</v>
      </c>
    </row>
    <row r="41" spans="1:15">
      <c r="A41" s="8" t="s">
        <v>153</v>
      </c>
      <c r="B41" s="8"/>
      <c r="C41" s="8"/>
      <c r="D41" s="8"/>
      <c r="E41" s="8"/>
      <c r="F41" s="8"/>
      <c r="G41" s="8"/>
      <c r="H41" s="8"/>
      <c r="I41" s="8"/>
      <c r="J41" s="8"/>
      <c r="K41" s="8"/>
      <c r="L41" s="8"/>
      <c r="M41" s="8"/>
      <c r="N41" s="8"/>
      <c r="O41" s="8"/>
    </row>
    <row r="42" spans="1:15">
      <c r="A42" s="23" t="s">
        <v>154</v>
      </c>
      <c r="B42" s="24">
        <v>1344</v>
      </c>
      <c r="C42" s="25">
        <v>38.169643000000001</v>
      </c>
      <c r="D42" s="25">
        <v>54.985118999999997</v>
      </c>
      <c r="E42" s="25">
        <v>5.1339290000000002</v>
      </c>
      <c r="F42" s="25">
        <v>20.982143000000001</v>
      </c>
      <c r="G42" s="25">
        <v>15.625</v>
      </c>
      <c r="H42" s="25">
        <v>6.6964290000000002</v>
      </c>
      <c r="I42" s="25">
        <v>44.047618999999997</v>
      </c>
      <c r="J42" s="25">
        <v>27.678571000000002</v>
      </c>
      <c r="K42" s="25">
        <v>30.654762000000002</v>
      </c>
      <c r="L42" s="25">
        <v>7.5892860000000004</v>
      </c>
      <c r="M42" s="25">
        <v>1.785714</v>
      </c>
      <c r="N42" s="25">
        <v>14.806547999999999</v>
      </c>
      <c r="O42" s="25">
        <v>1.9345239999999999</v>
      </c>
    </row>
    <row r="43" spans="1:15">
      <c r="A43" s="23" t="s">
        <v>155</v>
      </c>
      <c r="B43" s="24">
        <v>1107</v>
      </c>
      <c r="C43" s="25">
        <v>37.759711000000003</v>
      </c>
      <c r="D43" s="25">
        <v>48.509484999999998</v>
      </c>
      <c r="E43" s="25">
        <v>6.9557359999999999</v>
      </c>
      <c r="F43" s="25">
        <v>20.415537</v>
      </c>
      <c r="G43" s="25">
        <v>14.905149</v>
      </c>
      <c r="H43" s="25">
        <v>6.0523939999999996</v>
      </c>
      <c r="I43" s="25">
        <v>39.837398</v>
      </c>
      <c r="J43" s="25">
        <v>22.131888</v>
      </c>
      <c r="K43" s="25">
        <v>33.062331</v>
      </c>
      <c r="L43" s="25">
        <v>6.2330620000000003</v>
      </c>
      <c r="M43" s="25">
        <v>1.8066850000000001</v>
      </c>
      <c r="N43" s="25">
        <v>16.892502</v>
      </c>
      <c r="O43" s="25">
        <v>1.535682</v>
      </c>
    </row>
    <row r="44" spans="1:15">
      <c r="A44" s="23" t="s">
        <v>156</v>
      </c>
      <c r="B44" s="24">
        <v>1006</v>
      </c>
      <c r="C44" s="25">
        <v>33.598410000000001</v>
      </c>
      <c r="D44" s="25">
        <v>45.725645999999998</v>
      </c>
      <c r="E44" s="25">
        <v>5.5666000000000002</v>
      </c>
      <c r="F44" s="25">
        <v>17.594432999999999</v>
      </c>
      <c r="G44" s="25">
        <v>12.922465000000001</v>
      </c>
      <c r="H44" s="25">
        <v>4.7713720000000004</v>
      </c>
      <c r="I44" s="25">
        <v>36.580517</v>
      </c>
      <c r="J44" s="25">
        <v>19.184891</v>
      </c>
      <c r="K44" s="25">
        <v>25.149104999999999</v>
      </c>
      <c r="L44" s="25">
        <v>5.666004</v>
      </c>
      <c r="M44" s="25">
        <v>2.087475</v>
      </c>
      <c r="N44" s="25">
        <v>22.166998</v>
      </c>
      <c r="O44" s="25">
        <v>1.888668</v>
      </c>
    </row>
    <row r="45" spans="1:15">
      <c r="A45" s="23" t="s">
        <v>157</v>
      </c>
      <c r="B45" s="24">
        <v>541</v>
      </c>
      <c r="C45" s="25">
        <v>37.523105000000001</v>
      </c>
      <c r="D45" s="25">
        <v>48.798521000000001</v>
      </c>
      <c r="E45" s="25">
        <v>6.2846580000000003</v>
      </c>
      <c r="F45" s="25">
        <v>20.147874000000002</v>
      </c>
      <c r="G45" s="25">
        <v>15.157116</v>
      </c>
      <c r="H45" s="25">
        <v>5.3604440000000002</v>
      </c>
      <c r="I45" s="25">
        <v>41.219963</v>
      </c>
      <c r="J45" s="25">
        <v>20.51756</v>
      </c>
      <c r="K45" s="25">
        <v>29.205176000000002</v>
      </c>
      <c r="L45" s="25">
        <v>7.2088720000000004</v>
      </c>
      <c r="M45" s="25">
        <v>2.5878000000000001</v>
      </c>
      <c r="N45" s="25">
        <v>18.484287999999999</v>
      </c>
      <c r="O45" s="25">
        <v>1.109057</v>
      </c>
    </row>
    <row r="46" spans="1:15">
      <c r="A46" s="23" t="s">
        <v>158</v>
      </c>
      <c r="B46" s="24">
        <v>1510</v>
      </c>
      <c r="C46" s="25">
        <v>37.483443999999999</v>
      </c>
      <c r="D46" s="25">
        <v>50.529800999999999</v>
      </c>
      <c r="E46" s="25">
        <v>5.4966889999999999</v>
      </c>
      <c r="F46" s="25">
        <v>21.721854</v>
      </c>
      <c r="G46" s="25">
        <v>14.966887</v>
      </c>
      <c r="H46" s="25">
        <v>6.0264899999999999</v>
      </c>
      <c r="I46" s="25">
        <v>43.311258000000002</v>
      </c>
      <c r="J46" s="25">
        <v>21.589403999999998</v>
      </c>
      <c r="K46" s="25">
        <v>29.139073</v>
      </c>
      <c r="L46" s="25">
        <v>6.291391</v>
      </c>
      <c r="M46" s="25">
        <v>2.119205</v>
      </c>
      <c r="N46" s="25">
        <v>16.556291000000002</v>
      </c>
      <c r="O46" s="25">
        <v>1.390728</v>
      </c>
    </row>
    <row r="47" spans="1:15">
      <c r="A47" s="23" t="s">
        <v>159</v>
      </c>
      <c r="B47" s="24">
        <v>1011</v>
      </c>
      <c r="C47" s="25">
        <v>38.872404000000003</v>
      </c>
      <c r="D47" s="25">
        <v>48.961424000000001</v>
      </c>
      <c r="E47" s="25">
        <v>4.3521270000000003</v>
      </c>
      <c r="F47" s="25">
        <v>21.364985000000001</v>
      </c>
      <c r="G47" s="25">
        <v>13.353116</v>
      </c>
      <c r="H47" s="25">
        <v>6.2314540000000003</v>
      </c>
      <c r="I47" s="25">
        <v>41.444114999999996</v>
      </c>
      <c r="J47" s="25">
        <v>22.255192999999998</v>
      </c>
      <c r="K47" s="25">
        <v>27.002967000000002</v>
      </c>
      <c r="L47" s="25">
        <v>4.846686</v>
      </c>
      <c r="M47" s="25">
        <v>1.5825910000000001</v>
      </c>
      <c r="N47" s="25">
        <v>19.287834</v>
      </c>
      <c r="O47" s="25">
        <v>0.890208</v>
      </c>
    </row>
    <row r="48" spans="1:15">
      <c r="A48" s="23" t="s">
        <v>160</v>
      </c>
      <c r="B48" s="24">
        <v>1234</v>
      </c>
      <c r="C48" s="25">
        <v>40.356563999999999</v>
      </c>
      <c r="D48" s="25">
        <v>50.810372999999998</v>
      </c>
      <c r="E48" s="25">
        <v>5.3484600000000002</v>
      </c>
      <c r="F48" s="25">
        <v>23.743922000000001</v>
      </c>
      <c r="G48" s="25">
        <v>14.991896000000001</v>
      </c>
      <c r="H48" s="25">
        <v>7.050243</v>
      </c>
      <c r="I48" s="25">
        <v>46.515397</v>
      </c>
      <c r="J48" s="25">
        <v>24.554295</v>
      </c>
      <c r="K48" s="25">
        <v>29.254456999999999</v>
      </c>
      <c r="L48" s="25">
        <v>5.6726089999999996</v>
      </c>
      <c r="M48" s="25">
        <v>1.4586710000000001</v>
      </c>
      <c r="N48" s="25">
        <v>14.424635</v>
      </c>
      <c r="O48" s="25">
        <v>1.134522</v>
      </c>
    </row>
    <row r="49" spans="1:15">
      <c r="A49" s="23" t="s">
        <v>161</v>
      </c>
      <c r="B49" s="24">
        <v>443</v>
      </c>
      <c r="C49" s="25">
        <v>41.534989000000003</v>
      </c>
      <c r="D49" s="25">
        <v>58.465010999999997</v>
      </c>
      <c r="E49" s="25">
        <v>8.1264109999999992</v>
      </c>
      <c r="F49" s="25">
        <v>21.444694999999999</v>
      </c>
      <c r="G49" s="25">
        <v>19.638826000000002</v>
      </c>
      <c r="H49" s="25">
        <v>7.2234759999999998</v>
      </c>
      <c r="I49" s="25">
        <v>48.984198999999997</v>
      </c>
      <c r="J49" s="25">
        <v>32.731377000000002</v>
      </c>
      <c r="K49" s="25">
        <v>37.020316000000001</v>
      </c>
      <c r="L49" s="25">
        <v>7.9006769999999999</v>
      </c>
      <c r="M49" s="25">
        <v>2.031603</v>
      </c>
      <c r="N49" s="25">
        <v>11.060948</v>
      </c>
      <c r="O49" s="25">
        <v>2.031603</v>
      </c>
    </row>
    <row r="50" spans="1:15">
      <c r="A50" s="23" t="s">
        <v>162</v>
      </c>
      <c r="B50" s="24">
        <v>1237</v>
      </c>
      <c r="C50" s="25">
        <v>43.977364999999999</v>
      </c>
      <c r="D50" s="25">
        <v>54.971705999999998</v>
      </c>
      <c r="E50" s="25">
        <v>5.8205340000000003</v>
      </c>
      <c r="F50" s="25">
        <v>24.333064</v>
      </c>
      <c r="G50" s="25">
        <v>16.895714999999999</v>
      </c>
      <c r="H50" s="25">
        <v>7.2756670000000003</v>
      </c>
      <c r="I50" s="25">
        <v>48.746968000000003</v>
      </c>
      <c r="J50" s="25">
        <v>26.030719000000001</v>
      </c>
      <c r="K50" s="25">
        <v>31.285367999999998</v>
      </c>
      <c r="L50" s="25">
        <v>6.7906219999999999</v>
      </c>
      <c r="M50" s="25">
        <v>2.0210189999999999</v>
      </c>
      <c r="N50" s="25">
        <v>12.045271</v>
      </c>
      <c r="O50" s="25">
        <v>1.293452</v>
      </c>
    </row>
    <row r="51" spans="1:15">
      <c r="A51" s="23" t="s">
        <v>152</v>
      </c>
      <c r="B51" s="24">
        <v>81</v>
      </c>
      <c r="C51" s="25">
        <v>30.864197999999998</v>
      </c>
      <c r="D51" s="25">
        <v>34.567900999999999</v>
      </c>
      <c r="E51" s="25">
        <v>11.111110999999999</v>
      </c>
      <c r="F51" s="25">
        <v>14.814814999999999</v>
      </c>
      <c r="G51" s="25">
        <v>16.049382999999999</v>
      </c>
      <c r="H51" s="25">
        <v>4.9382720000000004</v>
      </c>
      <c r="I51" s="25">
        <v>32.098765</v>
      </c>
      <c r="J51" s="25">
        <v>16.049382999999999</v>
      </c>
      <c r="K51" s="25">
        <v>22.222221999999999</v>
      </c>
      <c r="L51" s="25">
        <v>13.580247</v>
      </c>
      <c r="M51" s="25">
        <v>12.345679000000001</v>
      </c>
      <c r="N51" s="25">
        <v>24.691358000000001</v>
      </c>
      <c r="O51" s="25">
        <v>1.2345680000000001</v>
      </c>
    </row>
    <row r="52" spans="1:15">
      <c r="A52" s="23" t="s">
        <v>163</v>
      </c>
      <c r="B52" s="24">
        <v>67</v>
      </c>
      <c r="C52" s="25">
        <v>17.910447999999999</v>
      </c>
      <c r="D52" s="25">
        <v>31.343284000000001</v>
      </c>
      <c r="E52" s="25">
        <v>0</v>
      </c>
      <c r="F52" s="25">
        <v>7.4626869999999998</v>
      </c>
      <c r="G52" s="25">
        <v>8.9552239999999994</v>
      </c>
      <c r="H52" s="25">
        <v>4.4776119999999997</v>
      </c>
      <c r="I52" s="25">
        <v>20.895522</v>
      </c>
      <c r="J52" s="25">
        <v>8.9552239999999994</v>
      </c>
      <c r="K52" s="25">
        <v>10.447761</v>
      </c>
      <c r="L52" s="25">
        <v>4.4776119999999997</v>
      </c>
      <c r="M52" s="25">
        <v>0</v>
      </c>
      <c r="N52" s="25">
        <v>50.746268999999998</v>
      </c>
      <c r="O52" s="25">
        <v>1.492537</v>
      </c>
    </row>
    <row r="53" spans="1:15">
      <c r="A53" s="23" t="s">
        <v>128</v>
      </c>
      <c r="B53" s="24">
        <v>52</v>
      </c>
      <c r="C53" s="25">
        <v>21.153846000000001</v>
      </c>
      <c r="D53" s="25">
        <v>38.461537999999997</v>
      </c>
      <c r="E53" s="25">
        <v>1.9230769999999999</v>
      </c>
      <c r="F53" s="25">
        <v>19.230768999999999</v>
      </c>
      <c r="G53" s="25">
        <v>13.461537999999999</v>
      </c>
      <c r="H53" s="25">
        <v>1.9230769999999999</v>
      </c>
      <c r="I53" s="25">
        <v>21.153846000000001</v>
      </c>
      <c r="J53" s="25">
        <v>13.461537999999999</v>
      </c>
      <c r="K53" s="25">
        <v>21.153846000000001</v>
      </c>
      <c r="L53" s="25">
        <v>3.8461539999999999</v>
      </c>
      <c r="M53" s="25">
        <v>1.9230769999999999</v>
      </c>
      <c r="N53" s="25">
        <v>19.230768999999999</v>
      </c>
      <c r="O53" s="25">
        <v>17.307691999999999</v>
      </c>
    </row>
    <row r="54" spans="1:15">
      <c r="A54" s="8" t="s">
        <v>164</v>
      </c>
      <c r="B54" s="8"/>
      <c r="C54" s="8"/>
      <c r="D54" s="8"/>
      <c r="E54" s="8"/>
      <c r="F54" s="8"/>
      <c r="G54" s="8"/>
      <c r="H54" s="8"/>
      <c r="I54" s="8"/>
      <c r="J54" s="8"/>
      <c r="K54" s="8"/>
      <c r="L54" s="8"/>
      <c r="M54" s="8"/>
      <c r="N54" s="8"/>
      <c r="O54" s="8"/>
    </row>
    <row r="55" spans="1:15">
      <c r="A55" s="23" t="s">
        <v>165</v>
      </c>
      <c r="B55" s="24">
        <v>209</v>
      </c>
      <c r="C55" s="25">
        <v>44.976076999999997</v>
      </c>
      <c r="D55" s="25">
        <v>53.110047999999999</v>
      </c>
      <c r="E55" s="25">
        <v>10.526316</v>
      </c>
      <c r="F55" s="25">
        <v>24.401914000000001</v>
      </c>
      <c r="G55" s="25">
        <v>20.095694000000002</v>
      </c>
      <c r="H55" s="25">
        <v>10.047847000000001</v>
      </c>
      <c r="I55" s="25">
        <v>50.239234000000003</v>
      </c>
      <c r="J55" s="25">
        <v>32.535885</v>
      </c>
      <c r="K55" s="25">
        <v>40.191388000000003</v>
      </c>
      <c r="L55" s="25">
        <v>14.832535999999999</v>
      </c>
      <c r="M55" s="25">
        <v>2.392344</v>
      </c>
      <c r="N55" s="25">
        <v>11.004785</v>
      </c>
      <c r="O55" s="25">
        <v>2.392344</v>
      </c>
    </row>
    <row r="56" spans="1:15">
      <c r="A56" s="23" t="s">
        <v>166</v>
      </c>
      <c r="B56" s="24">
        <v>1043</v>
      </c>
      <c r="C56" s="25">
        <v>38.350911000000004</v>
      </c>
      <c r="D56" s="25">
        <v>51.294342999999998</v>
      </c>
      <c r="E56" s="25">
        <v>5.0814959999999996</v>
      </c>
      <c r="F56" s="25">
        <v>21.668265000000002</v>
      </c>
      <c r="G56" s="25">
        <v>16.299137000000002</v>
      </c>
      <c r="H56" s="25">
        <v>6.5196550000000002</v>
      </c>
      <c r="I56" s="25">
        <v>45.349952000000002</v>
      </c>
      <c r="J56" s="25">
        <v>24.544582999999999</v>
      </c>
      <c r="K56" s="25">
        <v>30.968360000000001</v>
      </c>
      <c r="L56" s="25">
        <v>7.1907959999999997</v>
      </c>
      <c r="M56" s="25">
        <v>1.6299140000000001</v>
      </c>
      <c r="N56" s="25">
        <v>14.381591999999999</v>
      </c>
      <c r="O56" s="25">
        <v>2.588686</v>
      </c>
    </row>
    <row r="57" spans="1:15">
      <c r="A57" s="23" t="s">
        <v>167</v>
      </c>
      <c r="B57" s="24">
        <v>963</v>
      </c>
      <c r="C57" s="25">
        <v>32.606437999999997</v>
      </c>
      <c r="D57" s="25">
        <v>42.575285999999998</v>
      </c>
      <c r="E57" s="25">
        <v>3.3229489999999999</v>
      </c>
      <c r="F57" s="25">
        <v>18.276219999999999</v>
      </c>
      <c r="G57" s="25">
        <v>10.488058000000001</v>
      </c>
      <c r="H57" s="25">
        <v>4.0498440000000002</v>
      </c>
      <c r="I57" s="25">
        <v>32.191070000000003</v>
      </c>
      <c r="J57" s="25">
        <v>15.160955</v>
      </c>
      <c r="K57" s="25">
        <v>23.052959999999999</v>
      </c>
      <c r="L57" s="25">
        <v>3.5306329999999999</v>
      </c>
      <c r="M57" s="25">
        <v>1.4537899999999999</v>
      </c>
      <c r="N57" s="25">
        <v>22.637591</v>
      </c>
      <c r="O57" s="25">
        <v>0.83073699999999995</v>
      </c>
    </row>
    <row r="58" spans="1:15">
      <c r="A58" s="23" t="s">
        <v>168</v>
      </c>
      <c r="B58" s="24">
        <v>338</v>
      </c>
      <c r="C58" s="25">
        <v>25.443787</v>
      </c>
      <c r="D58" s="25">
        <v>33.727811000000003</v>
      </c>
      <c r="E58" s="25">
        <v>3.2544379999999999</v>
      </c>
      <c r="F58" s="25">
        <v>13.609467</v>
      </c>
      <c r="G58" s="25">
        <v>8.8757400000000004</v>
      </c>
      <c r="H58" s="25">
        <v>3.5502959999999999</v>
      </c>
      <c r="I58" s="25">
        <v>22.781065000000002</v>
      </c>
      <c r="J58" s="25">
        <v>11.242604</v>
      </c>
      <c r="K58" s="25">
        <v>14.497040999999999</v>
      </c>
      <c r="L58" s="25">
        <v>2.0710060000000001</v>
      </c>
      <c r="M58" s="25">
        <v>3.5502959999999999</v>
      </c>
      <c r="N58" s="25">
        <v>35.502958999999997</v>
      </c>
      <c r="O58" s="25">
        <v>2.0710060000000001</v>
      </c>
    </row>
    <row r="59" spans="1:15">
      <c r="A59" s="23" t="s">
        <v>169</v>
      </c>
      <c r="B59" s="24">
        <v>94</v>
      </c>
      <c r="C59" s="25">
        <v>21.276596000000001</v>
      </c>
      <c r="D59" s="25">
        <v>21.276596000000001</v>
      </c>
      <c r="E59" s="25">
        <v>4.2553190000000001</v>
      </c>
      <c r="F59" s="25">
        <v>10.638298000000001</v>
      </c>
      <c r="G59" s="25">
        <v>5.3191490000000003</v>
      </c>
      <c r="H59" s="25">
        <v>3.1914889999999998</v>
      </c>
      <c r="I59" s="25">
        <v>17.021277000000001</v>
      </c>
      <c r="J59" s="25">
        <v>2.1276600000000001</v>
      </c>
      <c r="K59" s="25">
        <v>11.702128</v>
      </c>
      <c r="L59" s="25">
        <v>0</v>
      </c>
      <c r="M59" s="25">
        <v>4.2553190000000001</v>
      </c>
      <c r="N59" s="25">
        <v>52.127659999999999</v>
      </c>
      <c r="O59" s="25">
        <v>0</v>
      </c>
    </row>
    <row r="60" spans="1:15">
      <c r="A60" s="23" t="s">
        <v>128</v>
      </c>
      <c r="B60" s="24">
        <v>30</v>
      </c>
      <c r="C60" s="25">
        <v>16.666667</v>
      </c>
      <c r="D60" s="25">
        <v>26.666667</v>
      </c>
      <c r="E60" s="25">
        <v>3.3333330000000001</v>
      </c>
      <c r="F60" s="25">
        <v>13.333333</v>
      </c>
      <c r="G60" s="25">
        <v>10</v>
      </c>
      <c r="H60" s="25">
        <v>3.3333330000000001</v>
      </c>
      <c r="I60" s="25">
        <v>16.666667</v>
      </c>
      <c r="J60" s="25">
        <v>10</v>
      </c>
      <c r="K60" s="25">
        <v>20</v>
      </c>
      <c r="L60" s="25">
        <v>10</v>
      </c>
      <c r="M60" s="25">
        <v>3.3333330000000001</v>
      </c>
      <c r="N60" s="25">
        <v>33.333333000000003</v>
      </c>
      <c r="O60" s="25">
        <v>20</v>
      </c>
    </row>
    <row r="61" spans="1:15">
      <c r="A61" s="8" t="s">
        <v>170</v>
      </c>
      <c r="B61" s="8"/>
      <c r="C61" s="8"/>
      <c r="D61" s="8"/>
      <c r="E61" s="8"/>
      <c r="F61" s="8"/>
      <c r="G61" s="8"/>
      <c r="H61" s="8"/>
      <c r="I61" s="8"/>
      <c r="J61" s="8"/>
      <c r="K61" s="8"/>
      <c r="L61" s="8"/>
      <c r="M61" s="8"/>
      <c r="N61" s="8"/>
      <c r="O61" s="8"/>
    </row>
    <row r="62" spans="1:15">
      <c r="A62" s="23" t="s">
        <v>171</v>
      </c>
      <c r="B62" s="24">
        <v>386</v>
      </c>
      <c r="C62" s="25">
        <v>30.051812999999999</v>
      </c>
      <c r="D62" s="25">
        <v>44.041451000000002</v>
      </c>
      <c r="E62" s="25">
        <v>5.9585489999999997</v>
      </c>
      <c r="F62" s="25">
        <v>14.248704999999999</v>
      </c>
      <c r="G62" s="25">
        <v>15.544041</v>
      </c>
      <c r="H62" s="25">
        <v>3.6269429999999998</v>
      </c>
      <c r="I62" s="25">
        <v>30.829015999999999</v>
      </c>
      <c r="J62" s="25">
        <v>19.170984000000001</v>
      </c>
      <c r="K62" s="25">
        <v>26.683938000000001</v>
      </c>
      <c r="L62" s="25">
        <v>10.103626999999999</v>
      </c>
      <c r="M62" s="25">
        <v>3.3678759999999999</v>
      </c>
      <c r="N62" s="25">
        <v>22.279793000000002</v>
      </c>
      <c r="O62" s="25">
        <v>2.5906739999999999</v>
      </c>
    </row>
    <row r="63" spans="1:15">
      <c r="A63" s="23" t="s">
        <v>172</v>
      </c>
      <c r="B63" s="24">
        <v>919</v>
      </c>
      <c r="C63" s="25">
        <v>32.100109000000003</v>
      </c>
      <c r="D63" s="25">
        <v>45.810664000000003</v>
      </c>
      <c r="E63" s="25">
        <v>4.1349289999999996</v>
      </c>
      <c r="F63" s="25">
        <v>19.477692999999999</v>
      </c>
      <c r="G63" s="25">
        <v>12.73123</v>
      </c>
      <c r="H63" s="25">
        <v>5.3318820000000002</v>
      </c>
      <c r="I63" s="25">
        <v>37.540804999999999</v>
      </c>
      <c r="J63" s="25">
        <v>19.151250999999998</v>
      </c>
      <c r="K63" s="25">
        <v>24.591947999999999</v>
      </c>
      <c r="L63" s="25">
        <v>5.440696</v>
      </c>
      <c r="M63" s="25">
        <v>1.849837</v>
      </c>
      <c r="N63" s="25">
        <v>22.306854999999999</v>
      </c>
      <c r="O63" s="25">
        <v>1.5233950000000001</v>
      </c>
    </row>
    <row r="64" spans="1:15">
      <c r="A64" s="23" t="s">
        <v>173</v>
      </c>
      <c r="B64" s="24">
        <v>978</v>
      </c>
      <c r="C64" s="25">
        <v>37.218814000000002</v>
      </c>
      <c r="D64" s="25">
        <v>44.683027000000003</v>
      </c>
      <c r="E64" s="25">
        <v>4.2944789999999999</v>
      </c>
      <c r="F64" s="25">
        <v>20.654396999999999</v>
      </c>
      <c r="G64" s="25">
        <v>12.372188</v>
      </c>
      <c r="H64" s="25">
        <v>5.5214720000000002</v>
      </c>
      <c r="I64" s="25">
        <v>39.263804</v>
      </c>
      <c r="J64" s="25">
        <v>18.09816</v>
      </c>
      <c r="K64" s="25">
        <v>25.869121</v>
      </c>
      <c r="L64" s="25">
        <v>4.2944789999999999</v>
      </c>
      <c r="M64" s="25">
        <v>1.6359919999999999</v>
      </c>
      <c r="N64" s="25">
        <v>19.529651999999999</v>
      </c>
      <c r="O64" s="25">
        <v>1.6359919999999999</v>
      </c>
    </row>
    <row r="65" spans="1:15">
      <c r="A65" s="23" t="s">
        <v>174</v>
      </c>
      <c r="B65" s="24">
        <v>347</v>
      </c>
      <c r="C65" s="25">
        <v>38.616714999999999</v>
      </c>
      <c r="D65" s="25">
        <v>46.10951</v>
      </c>
      <c r="E65" s="25">
        <v>5.4755039999999999</v>
      </c>
      <c r="F65" s="25">
        <v>20.172910999999999</v>
      </c>
      <c r="G65" s="25">
        <v>14.121036999999999</v>
      </c>
      <c r="H65" s="25">
        <v>7.2046109999999999</v>
      </c>
      <c r="I65" s="25">
        <v>37.752161000000001</v>
      </c>
      <c r="J65" s="25">
        <v>23.342939000000001</v>
      </c>
      <c r="K65" s="25">
        <v>29.971181999999999</v>
      </c>
      <c r="L65" s="25">
        <v>4.3227669999999998</v>
      </c>
      <c r="M65" s="25">
        <v>1.7291069999999999</v>
      </c>
      <c r="N65" s="25">
        <v>20.749279999999999</v>
      </c>
      <c r="O65" s="25">
        <v>1.440922</v>
      </c>
    </row>
    <row r="66" spans="1:15">
      <c r="A66" s="23" t="s">
        <v>128</v>
      </c>
      <c r="B66" s="24">
        <v>47</v>
      </c>
      <c r="C66" s="25">
        <v>21.276596000000001</v>
      </c>
      <c r="D66" s="25">
        <v>21.276596000000001</v>
      </c>
      <c r="E66" s="25">
        <v>2.1276600000000001</v>
      </c>
      <c r="F66" s="25">
        <v>14.893617000000001</v>
      </c>
      <c r="G66" s="25">
        <v>8.5106380000000001</v>
      </c>
      <c r="H66" s="25">
        <v>4.2553190000000001</v>
      </c>
      <c r="I66" s="25">
        <v>14.893617000000001</v>
      </c>
      <c r="J66" s="25">
        <v>10.638298000000001</v>
      </c>
      <c r="K66" s="25">
        <v>19.148935999999999</v>
      </c>
      <c r="L66" s="25">
        <v>8.5106380000000001</v>
      </c>
      <c r="M66" s="25">
        <v>2.1276600000000001</v>
      </c>
      <c r="N66" s="25">
        <v>34.042552999999998</v>
      </c>
      <c r="O66" s="25">
        <v>17.021277000000001</v>
      </c>
    </row>
    <row r="67" spans="1:15">
      <c r="A67" s="8" t="s">
        <v>175</v>
      </c>
      <c r="B67" s="8"/>
      <c r="C67" s="8"/>
      <c r="D67" s="8"/>
      <c r="E67" s="8"/>
      <c r="F67" s="8"/>
      <c r="G67" s="8"/>
      <c r="H67" s="8"/>
      <c r="I67" s="8"/>
      <c r="J67" s="8"/>
      <c r="K67" s="8"/>
      <c r="L67" s="8"/>
      <c r="M67" s="8"/>
      <c r="N67" s="8"/>
      <c r="O67" s="8"/>
    </row>
    <row r="68" spans="1:15">
      <c r="A68" s="23" t="s">
        <v>176</v>
      </c>
      <c r="B68" s="24">
        <v>425</v>
      </c>
      <c r="C68" s="25">
        <v>44.470587999999999</v>
      </c>
      <c r="D68" s="25">
        <v>56.235294000000003</v>
      </c>
      <c r="E68" s="25">
        <v>6.1176469999999998</v>
      </c>
      <c r="F68" s="25">
        <v>23.529412000000001</v>
      </c>
      <c r="G68" s="25">
        <v>16.705881999999999</v>
      </c>
      <c r="H68" s="25">
        <v>8</v>
      </c>
      <c r="I68" s="25">
        <v>52.235294000000003</v>
      </c>
      <c r="J68" s="25">
        <v>25.882352999999998</v>
      </c>
      <c r="K68" s="25">
        <v>29.176470999999999</v>
      </c>
      <c r="L68" s="25">
        <v>5.4117649999999999</v>
      </c>
      <c r="M68" s="25">
        <v>0.70588200000000001</v>
      </c>
      <c r="N68" s="25">
        <v>13.176470999999999</v>
      </c>
      <c r="O68" s="25">
        <v>0.70588200000000001</v>
      </c>
    </row>
    <row r="69" spans="1:15">
      <c r="A69" s="23" t="s">
        <v>177</v>
      </c>
      <c r="B69" s="24">
        <v>811</v>
      </c>
      <c r="C69" s="25">
        <v>41.923551000000003</v>
      </c>
      <c r="D69" s="25">
        <v>56.226880000000001</v>
      </c>
      <c r="E69" s="25">
        <v>6.0419239999999999</v>
      </c>
      <c r="F69" s="25">
        <v>24.784217000000002</v>
      </c>
      <c r="G69" s="25">
        <v>18.125771</v>
      </c>
      <c r="H69" s="25">
        <v>8.0147969999999997</v>
      </c>
      <c r="I69" s="25">
        <v>48.335388000000002</v>
      </c>
      <c r="J69" s="25">
        <v>28.483353999999999</v>
      </c>
      <c r="K69" s="25">
        <v>30.826141</v>
      </c>
      <c r="L69" s="25">
        <v>6.6584459999999996</v>
      </c>
      <c r="M69" s="25">
        <v>1.1097410000000001</v>
      </c>
      <c r="N69" s="25">
        <v>11.220715</v>
      </c>
      <c r="O69" s="25">
        <v>2.0961780000000001</v>
      </c>
    </row>
    <row r="70" spans="1:15">
      <c r="A70" s="23" t="s">
        <v>178</v>
      </c>
      <c r="B70" s="24">
        <v>207</v>
      </c>
      <c r="C70" s="25">
        <v>42.512076999999998</v>
      </c>
      <c r="D70" s="25">
        <v>58.937198000000002</v>
      </c>
      <c r="E70" s="25">
        <v>8.6956520000000008</v>
      </c>
      <c r="F70" s="25">
        <v>25.120773</v>
      </c>
      <c r="G70" s="25">
        <v>18.840579999999999</v>
      </c>
      <c r="H70" s="25">
        <v>9.6618359999999992</v>
      </c>
      <c r="I70" s="25">
        <v>46.376812000000001</v>
      </c>
      <c r="J70" s="25">
        <v>32.850242000000001</v>
      </c>
      <c r="K70" s="25">
        <v>32.850242000000001</v>
      </c>
      <c r="L70" s="25">
        <v>11.111110999999999</v>
      </c>
      <c r="M70" s="25">
        <v>2.8985509999999999</v>
      </c>
      <c r="N70" s="25">
        <v>12.077294999999999</v>
      </c>
      <c r="O70" s="25">
        <v>1.9323669999999999</v>
      </c>
    </row>
    <row r="71" spans="1:15">
      <c r="A71" s="23" t="s">
        <v>179</v>
      </c>
      <c r="B71" s="24">
        <v>154</v>
      </c>
      <c r="C71" s="25">
        <v>50</v>
      </c>
      <c r="D71" s="25">
        <v>59.740259999999999</v>
      </c>
      <c r="E71" s="25">
        <v>10.389609999999999</v>
      </c>
      <c r="F71" s="25">
        <v>24.675325000000001</v>
      </c>
      <c r="G71" s="25">
        <v>21.428571000000002</v>
      </c>
      <c r="H71" s="25">
        <v>18.181818</v>
      </c>
      <c r="I71" s="25">
        <v>62.337662000000002</v>
      </c>
      <c r="J71" s="25">
        <v>39.610390000000002</v>
      </c>
      <c r="K71" s="25">
        <v>39.610390000000002</v>
      </c>
      <c r="L71" s="25">
        <v>12.987012999999999</v>
      </c>
      <c r="M71" s="25">
        <v>3.246753</v>
      </c>
      <c r="N71" s="25">
        <v>8.4415580000000006</v>
      </c>
      <c r="O71" s="25">
        <v>1.2987010000000001</v>
      </c>
    </row>
    <row r="72" spans="1:15">
      <c r="A72" s="23" t="s">
        <v>180</v>
      </c>
      <c r="B72" s="24">
        <v>318</v>
      </c>
      <c r="C72" s="25">
        <v>45.283019000000003</v>
      </c>
      <c r="D72" s="25">
        <v>64.465408999999994</v>
      </c>
      <c r="E72" s="25">
        <v>5.3459120000000002</v>
      </c>
      <c r="F72" s="25">
        <v>23.899370999999999</v>
      </c>
      <c r="G72" s="25">
        <v>20.125786000000002</v>
      </c>
      <c r="H72" s="25">
        <v>10.062893000000001</v>
      </c>
      <c r="I72" s="25">
        <v>64.779874000000007</v>
      </c>
      <c r="J72" s="25">
        <v>47.169811000000003</v>
      </c>
      <c r="K72" s="25">
        <v>34.905659999999997</v>
      </c>
      <c r="L72" s="25">
        <v>9.7484280000000005</v>
      </c>
      <c r="M72" s="25">
        <v>1.886792</v>
      </c>
      <c r="N72" s="25">
        <v>7.232704</v>
      </c>
      <c r="O72" s="25">
        <v>1.257862</v>
      </c>
    </row>
    <row r="73" spans="1:15">
      <c r="A73" s="23" t="s">
        <v>181</v>
      </c>
      <c r="B73" s="24">
        <v>203</v>
      </c>
      <c r="C73" s="25">
        <v>52.709359999999997</v>
      </c>
      <c r="D73" s="25">
        <v>68.472905999999995</v>
      </c>
      <c r="E73" s="25">
        <v>8.3743839999999992</v>
      </c>
      <c r="F73" s="25">
        <v>33.004925999999998</v>
      </c>
      <c r="G73" s="25">
        <v>26.600985000000001</v>
      </c>
      <c r="H73" s="25">
        <v>10.344828</v>
      </c>
      <c r="I73" s="25">
        <v>59.605910999999999</v>
      </c>
      <c r="J73" s="25">
        <v>65.024630999999999</v>
      </c>
      <c r="K73" s="25">
        <v>39.901477999999997</v>
      </c>
      <c r="L73" s="25">
        <v>14.285714</v>
      </c>
      <c r="M73" s="25">
        <v>2.9556650000000002</v>
      </c>
      <c r="N73" s="25">
        <v>3.940887</v>
      </c>
      <c r="O73" s="25">
        <v>0.49261100000000002</v>
      </c>
    </row>
    <row r="74" spans="1:15">
      <c r="A74" s="23" t="s">
        <v>182</v>
      </c>
      <c r="B74" s="24">
        <v>79</v>
      </c>
      <c r="C74" s="25">
        <v>55.696202999999997</v>
      </c>
      <c r="D74" s="25">
        <v>50.632911</v>
      </c>
      <c r="E74" s="25">
        <v>11.392405</v>
      </c>
      <c r="F74" s="25">
        <v>24.050633000000001</v>
      </c>
      <c r="G74" s="25">
        <v>26.582277999999999</v>
      </c>
      <c r="H74" s="25">
        <v>8.8607589999999998</v>
      </c>
      <c r="I74" s="25">
        <v>48.101266000000003</v>
      </c>
      <c r="J74" s="25">
        <v>39.240506000000003</v>
      </c>
      <c r="K74" s="25">
        <v>35.443038000000001</v>
      </c>
      <c r="L74" s="25">
        <v>7.5949369999999998</v>
      </c>
      <c r="M74" s="25">
        <v>6.3291139999999997</v>
      </c>
      <c r="N74" s="25">
        <v>8.8607589999999998</v>
      </c>
      <c r="O74" s="25">
        <v>1.2658229999999999</v>
      </c>
    </row>
    <row r="75" spans="1:15">
      <c r="A75" s="23" t="s">
        <v>183</v>
      </c>
      <c r="B75" s="24">
        <v>68</v>
      </c>
      <c r="C75" s="25">
        <v>45.588234999999997</v>
      </c>
      <c r="D75" s="25">
        <v>66.176471000000006</v>
      </c>
      <c r="E75" s="25">
        <v>10.294117999999999</v>
      </c>
      <c r="F75" s="25">
        <v>33.823529000000001</v>
      </c>
      <c r="G75" s="25">
        <v>25</v>
      </c>
      <c r="H75" s="25">
        <v>23.529412000000001</v>
      </c>
      <c r="I75" s="25">
        <v>66.176471000000006</v>
      </c>
      <c r="J75" s="25">
        <v>38.235294000000003</v>
      </c>
      <c r="K75" s="25">
        <v>54.411765000000003</v>
      </c>
      <c r="L75" s="25">
        <v>14.705882000000001</v>
      </c>
      <c r="M75" s="25">
        <v>2.941176</v>
      </c>
      <c r="N75" s="25">
        <v>5.8823530000000002</v>
      </c>
      <c r="O75" s="25">
        <v>0</v>
      </c>
    </row>
    <row r="76" spans="1:15">
      <c r="A76" s="23" t="s">
        <v>184</v>
      </c>
      <c r="B76" s="24">
        <v>586</v>
      </c>
      <c r="C76" s="25">
        <v>38.395904000000002</v>
      </c>
      <c r="D76" s="25">
        <v>60.068258999999998</v>
      </c>
      <c r="E76" s="25">
        <v>6.1433450000000001</v>
      </c>
      <c r="F76" s="25">
        <v>22.013652</v>
      </c>
      <c r="G76" s="25">
        <v>15.187713</v>
      </c>
      <c r="H76" s="25">
        <v>8.5324229999999996</v>
      </c>
      <c r="I76" s="25">
        <v>49.829352</v>
      </c>
      <c r="J76" s="25">
        <v>39.590443999999998</v>
      </c>
      <c r="K76" s="25">
        <v>33.788395999999999</v>
      </c>
      <c r="L76" s="25">
        <v>8.0204780000000007</v>
      </c>
      <c r="M76" s="25">
        <v>1.3651880000000001</v>
      </c>
      <c r="N76" s="25">
        <v>9.7269620000000003</v>
      </c>
      <c r="O76" s="25">
        <v>1.535836</v>
      </c>
    </row>
    <row r="77" spans="1:15">
      <c r="A77" s="23" t="s">
        <v>185</v>
      </c>
      <c r="B77" s="24">
        <v>276</v>
      </c>
      <c r="C77" s="25">
        <v>40.579709999999999</v>
      </c>
      <c r="D77" s="25">
        <v>63.405797</v>
      </c>
      <c r="E77" s="25">
        <v>7.9710140000000003</v>
      </c>
      <c r="F77" s="25">
        <v>23.913042999999998</v>
      </c>
      <c r="G77" s="25">
        <v>20.652173999999999</v>
      </c>
      <c r="H77" s="25">
        <v>9.0579710000000002</v>
      </c>
      <c r="I77" s="25">
        <v>59.057971000000002</v>
      </c>
      <c r="J77" s="25">
        <v>47.826087000000001</v>
      </c>
      <c r="K77" s="25">
        <v>37.318840999999999</v>
      </c>
      <c r="L77" s="25">
        <v>9.4202899999999996</v>
      </c>
      <c r="M77" s="25">
        <v>2.1739130000000002</v>
      </c>
      <c r="N77" s="25">
        <v>8.3333329999999997</v>
      </c>
      <c r="O77" s="25">
        <v>2.1739130000000002</v>
      </c>
    </row>
    <row r="78" spans="1:15">
      <c r="A78" s="23" t="s">
        <v>152</v>
      </c>
      <c r="B78" s="24">
        <v>197</v>
      </c>
      <c r="C78" s="25">
        <v>36.548223</v>
      </c>
      <c r="D78" s="25">
        <v>42.639594000000002</v>
      </c>
      <c r="E78" s="25">
        <v>4.5685279999999997</v>
      </c>
      <c r="F78" s="25">
        <v>18.274111999999999</v>
      </c>
      <c r="G78" s="25">
        <v>12.690355</v>
      </c>
      <c r="H78" s="25">
        <v>3.553299</v>
      </c>
      <c r="I78" s="25">
        <v>35.025381000000003</v>
      </c>
      <c r="J78" s="25">
        <v>18.274111999999999</v>
      </c>
      <c r="K78" s="25">
        <v>29.441624000000001</v>
      </c>
      <c r="L78" s="25">
        <v>7.1065990000000001</v>
      </c>
      <c r="M78" s="25">
        <v>10.659898</v>
      </c>
      <c r="N78" s="25">
        <v>16.243655</v>
      </c>
      <c r="O78" s="25">
        <v>1.015228</v>
      </c>
    </row>
    <row r="79" spans="1:15">
      <c r="A79" s="23" t="s">
        <v>186</v>
      </c>
      <c r="B79" s="24">
        <v>944</v>
      </c>
      <c r="C79" s="25">
        <v>26.906780000000001</v>
      </c>
      <c r="D79" s="25">
        <v>32.415253999999997</v>
      </c>
      <c r="E79" s="25">
        <v>3.707627</v>
      </c>
      <c r="F79" s="25">
        <v>15.783898000000001</v>
      </c>
      <c r="G79" s="25">
        <v>9.8516949999999994</v>
      </c>
      <c r="H79" s="25">
        <v>3.6016949999999999</v>
      </c>
      <c r="I79" s="25">
        <v>25.105931999999999</v>
      </c>
      <c r="J79" s="25">
        <v>6.1440679999999999</v>
      </c>
      <c r="K79" s="25">
        <v>19.809322000000002</v>
      </c>
      <c r="L79" s="25">
        <v>4.4491529999999999</v>
      </c>
      <c r="M79" s="25">
        <v>1.377119</v>
      </c>
      <c r="N79" s="25">
        <v>34.639831000000001</v>
      </c>
      <c r="O79" s="25">
        <v>1.377119</v>
      </c>
    </row>
    <row r="80" spans="1:15">
      <c r="A80" s="23" t="s">
        <v>128</v>
      </c>
      <c r="B80" s="24">
        <v>41</v>
      </c>
      <c r="C80" s="25">
        <v>12.195122</v>
      </c>
      <c r="D80" s="25">
        <v>24.390243999999999</v>
      </c>
      <c r="E80" s="25">
        <v>2.4390239999999999</v>
      </c>
      <c r="F80" s="25">
        <v>14.634145999999999</v>
      </c>
      <c r="G80" s="25">
        <v>9.7560979999999997</v>
      </c>
      <c r="H80" s="25">
        <v>4.8780489999999999</v>
      </c>
      <c r="I80" s="25">
        <v>19.512194999999998</v>
      </c>
      <c r="J80" s="25">
        <v>12.195122</v>
      </c>
      <c r="K80" s="25">
        <v>21.951219999999999</v>
      </c>
      <c r="L80" s="25">
        <v>9.7560979999999997</v>
      </c>
      <c r="M80" s="25">
        <v>0</v>
      </c>
      <c r="N80" s="25">
        <v>21.951219999999999</v>
      </c>
      <c r="O80" s="25">
        <v>31.707317</v>
      </c>
    </row>
    <row r="81" spans="1:15">
      <c r="A81" s="8" t="s">
        <v>187</v>
      </c>
      <c r="B81" s="8"/>
      <c r="C81" s="8"/>
      <c r="D81" s="8"/>
      <c r="E81" s="8"/>
      <c r="F81" s="8"/>
      <c r="G81" s="8"/>
      <c r="H81" s="8"/>
      <c r="I81" s="8"/>
      <c r="J81" s="8"/>
      <c r="K81" s="8"/>
      <c r="L81" s="8"/>
      <c r="M81" s="8"/>
      <c r="N81" s="8"/>
      <c r="O81" s="8"/>
    </row>
    <row r="82" spans="1:15">
      <c r="A82" s="23" t="s">
        <v>188</v>
      </c>
      <c r="B82" s="24">
        <v>2041</v>
      </c>
      <c r="C82" s="25">
        <v>34.933855999999999</v>
      </c>
      <c r="D82" s="25">
        <v>46.055855000000001</v>
      </c>
      <c r="E82" s="25">
        <v>4.4585990000000004</v>
      </c>
      <c r="F82" s="25">
        <v>19.745222999999999</v>
      </c>
      <c r="G82" s="25">
        <v>13.326801</v>
      </c>
      <c r="H82" s="25">
        <v>5.6834879999999997</v>
      </c>
      <c r="I82" s="25">
        <v>38.951493999999997</v>
      </c>
      <c r="J82" s="25">
        <v>20.970113000000001</v>
      </c>
      <c r="K82" s="25">
        <v>26.898579000000002</v>
      </c>
      <c r="L82" s="25">
        <v>5.5854970000000002</v>
      </c>
      <c r="M82" s="25">
        <v>1.959824</v>
      </c>
      <c r="N82" s="25">
        <v>19.843214</v>
      </c>
      <c r="O82" s="25">
        <v>1.371877</v>
      </c>
    </row>
    <row r="83" spans="1:15">
      <c r="A83" s="23" t="s">
        <v>189</v>
      </c>
      <c r="B83" s="24">
        <v>221</v>
      </c>
      <c r="C83" s="25">
        <v>49.321266999999999</v>
      </c>
      <c r="D83" s="25">
        <v>45.248868999999999</v>
      </c>
      <c r="E83" s="25">
        <v>5.4298640000000002</v>
      </c>
      <c r="F83" s="25">
        <v>26.244344000000002</v>
      </c>
      <c r="G83" s="25">
        <v>15.837104</v>
      </c>
      <c r="H83" s="25">
        <v>6.3348420000000001</v>
      </c>
      <c r="I83" s="25">
        <v>44.796379999999999</v>
      </c>
      <c r="J83" s="25">
        <v>22.171945999999998</v>
      </c>
      <c r="K83" s="25">
        <v>30.316742000000001</v>
      </c>
      <c r="L83" s="25">
        <v>5.4298640000000002</v>
      </c>
      <c r="M83" s="25">
        <v>0.90497700000000003</v>
      </c>
      <c r="N83" s="25">
        <v>15.384615</v>
      </c>
      <c r="O83" s="25">
        <v>0.90497700000000003</v>
      </c>
    </row>
    <row r="84" spans="1:15">
      <c r="A84" s="23" t="s">
        <v>190</v>
      </c>
      <c r="B84" s="24">
        <v>64</v>
      </c>
      <c r="C84" s="25">
        <v>23.4375</v>
      </c>
      <c r="D84" s="25">
        <v>29.6875</v>
      </c>
      <c r="E84" s="25">
        <v>4.6875</v>
      </c>
      <c r="F84" s="25">
        <v>9.375</v>
      </c>
      <c r="G84" s="25">
        <v>4.6875</v>
      </c>
      <c r="H84" s="25">
        <v>0</v>
      </c>
      <c r="I84" s="25">
        <v>10.9375</v>
      </c>
      <c r="J84" s="25">
        <v>6.25</v>
      </c>
      <c r="K84" s="25">
        <v>14.0625</v>
      </c>
      <c r="L84" s="25">
        <v>9.375</v>
      </c>
      <c r="M84" s="25">
        <v>0</v>
      </c>
      <c r="N84" s="25">
        <v>37.5</v>
      </c>
      <c r="O84" s="25">
        <v>10.9375</v>
      </c>
    </row>
    <row r="85" spans="1:15">
      <c r="A85" s="23" t="s">
        <v>191</v>
      </c>
      <c r="B85" s="24">
        <v>158</v>
      </c>
      <c r="C85" s="25">
        <v>17.088608000000001</v>
      </c>
      <c r="D85" s="25">
        <v>38.607595000000003</v>
      </c>
      <c r="E85" s="25">
        <v>4.4303800000000004</v>
      </c>
      <c r="F85" s="25">
        <v>9.4936710000000009</v>
      </c>
      <c r="G85" s="25">
        <v>12.025316</v>
      </c>
      <c r="H85" s="25">
        <v>1.8987339999999999</v>
      </c>
      <c r="I85" s="25">
        <v>21.518986999999999</v>
      </c>
      <c r="J85" s="25">
        <v>6.3291139999999997</v>
      </c>
      <c r="K85" s="25">
        <v>17.721519000000001</v>
      </c>
      <c r="L85" s="25">
        <v>3.1645569999999998</v>
      </c>
      <c r="M85" s="25">
        <v>0</v>
      </c>
      <c r="N85" s="25">
        <v>34.810127000000001</v>
      </c>
      <c r="O85" s="25">
        <v>3.7974679999999998</v>
      </c>
    </row>
    <row r="86" spans="1:15">
      <c r="A86" s="23" t="s">
        <v>192</v>
      </c>
      <c r="B86" s="24">
        <v>120</v>
      </c>
      <c r="C86" s="25">
        <v>30.833333</v>
      </c>
      <c r="D86" s="25">
        <v>45.833333000000003</v>
      </c>
      <c r="E86" s="25">
        <v>2.5</v>
      </c>
      <c r="F86" s="25">
        <v>19.166667</v>
      </c>
      <c r="G86" s="25">
        <v>10.833333</v>
      </c>
      <c r="H86" s="25">
        <v>4.1666670000000003</v>
      </c>
      <c r="I86" s="25">
        <v>26.666667</v>
      </c>
      <c r="J86" s="25">
        <v>14.166667</v>
      </c>
      <c r="K86" s="25">
        <v>23.333333</v>
      </c>
      <c r="L86" s="25">
        <v>5</v>
      </c>
      <c r="M86" s="25">
        <v>3.3333330000000001</v>
      </c>
      <c r="N86" s="25">
        <v>27.5</v>
      </c>
      <c r="O86" s="25">
        <v>0.83333299999999999</v>
      </c>
    </row>
    <row r="87" spans="1:15">
      <c r="A87" s="23" t="s">
        <v>193</v>
      </c>
      <c r="B87" s="24">
        <v>10</v>
      </c>
      <c r="C87" s="25">
        <v>30</v>
      </c>
      <c r="D87" s="25">
        <v>30</v>
      </c>
      <c r="E87" s="25">
        <v>30</v>
      </c>
      <c r="F87" s="25">
        <v>10</v>
      </c>
      <c r="G87" s="25">
        <v>10</v>
      </c>
      <c r="H87" s="25">
        <v>20</v>
      </c>
      <c r="I87" s="25">
        <v>10</v>
      </c>
      <c r="J87" s="25">
        <v>10</v>
      </c>
      <c r="K87" s="25">
        <v>40</v>
      </c>
      <c r="L87" s="25">
        <v>10</v>
      </c>
      <c r="M87" s="25">
        <v>20</v>
      </c>
      <c r="N87" s="25">
        <v>30</v>
      </c>
      <c r="O87" s="25">
        <v>10</v>
      </c>
    </row>
    <row r="88" spans="1:15">
      <c r="A88" s="23" t="s">
        <v>152</v>
      </c>
      <c r="B88" s="24">
        <v>39</v>
      </c>
      <c r="C88" s="25">
        <v>23.076923000000001</v>
      </c>
      <c r="D88" s="25">
        <v>33.333333000000003</v>
      </c>
      <c r="E88" s="25">
        <v>7.6923079999999997</v>
      </c>
      <c r="F88" s="25">
        <v>10.256410000000001</v>
      </c>
      <c r="G88" s="25">
        <v>17.948718</v>
      </c>
      <c r="H88" s="25">
        <v>10.256410000000001</v>
      </c>
      <c r="I88" s="25">
        <v>30.769231000000001</v>
      </c>
      <c r="J88" s="25">
        <v>7.6923079999999997</v>
      </c>
      <c r="K88" s="25">
        <v>17.948718</v>
      </c>
      <c r="L88" s="25">
        <v>12.820513</v>
      </c>
      <c r="M88" s="25">
        <v>12.820513</v>
      </c>
      <c r="N88" s="25">
        <v>30.769231000000001</v>
      </c>
      <c r="O88" s="25">
        <v>0</v>
      </c>
    </row>
    <row r="89" spans="1:15">
      <c r="A89" s="23" t="s">
        <v>128</v>
      </c>
      <c r="B89" s="24">
        <v>24</v>
      </c>
      <c r="C89" s="25">
        <v>25</v>
      </c>
      <c r="D89" s="25">
        <v>29.166667</v>
      </c>
      <c r="E89" s="25">
        <v>4.1666670000000003</v>
      </c>
      <c r="F89" s="25">
        <v>12.5</v>
      </c>
      <c r="G89" s="25">
        <v>4.1666670000000003</v>
      </c>
      <c r="H89" s="25">
        <v>0</v>
      </c>
      <c r="I89" s="25">
        <v>25</v>
      </c>
      <c r="J89" s="25">
        <v>4.1666670000000003</v>
      </c>
      <c r="K89" s="25">
        <v>12.5</v>
      </c>
      <c r="L89" s="25">
        <v>4.1666670000000003</v>
      </c>
      <c r="M89" s="25">
        <v>0</v>
      </c>
      <c r="N89" s="25">
        <v>16.666667</v>
      </c>
      <c r="O89" s="25">
        <v>33.333333000000003</v>
      </c>
    </row>
    <row r="90" spans="1:15">
      <c r="A90" s="8" t="s">
        <v>194</v>
      </c>
      <c r="B90" s="8"/>
      <c r="C90" s="8"/>
      <c r="D90" s="8"/>
      <c r="E90" s="8"/>
      <c r="F90" s="8"/>
      <c r="G90" s="8"/>
      <c r="H90" s="8"/>
      <c r="I90" s="8"/>
      <c r="J90" s="8"/>
      <c r="K90" s="8"/>
      <c r="L90" s="8"/>
      <c r="M90" s="8"/>
      <c r="N90" s="8"/>
      <c r="O90" s="8"/>
    </row>
    <row r="91" spans="1:15">
      <c r="A91" s="23" t="s">
        <v>195</v>
      </c>
      <c r="B91" s="24">
        <v>1341</v>
      </c>
      <c r="C91" s="25">
        <v>40.641311999999999</v>
      </c>
      <c r="D91" s="25">
        <v>51.230424999999997</v>
      </c>
      <c r="E91" s="25">
        <v>5.1454139999999997</v>
      </c>
      <c r="F91" s="25">
        <v>23.564503999999999</v>
      </c>
      <c r="G91" s="25">
        <v>14.988814</v>
      </c>
      <c r="H91" s="25">
        <v>6.1148400000000001</v>
      </c>
      <c r="I91" s="25">
        <v>43.624161000000001</v>
      </c>
      <c r="J91" s="25">
        <v>22.744221</v>
      </c>
      <c r="K91" s="25">
        <v>28.560776000000001</v>
      </c>
      <c r="L91" s="25">
        <v>5.8911259999999999</v>
      </c>
      <c r="M91" s="25">
        <v>1.6405670000000001</v>
      </c>
      <c r="N91" s="25">
        <v>17.673378</v>
      </c>
      <c r="O91" s="25">
        <v>1.6405670000000001</v>
      </c>
    </row>
    <row r="92" spans="1:15">
      <c r="A92" s="23" t="s">
        <v>196</v>
      </c>
      <c r="B92" s="24">
        <v>523</v>
      </c>
      <c r="C92" s="25">
        <v>39.770553999999997</v>
      </c>
      <c r="D92" s="25">
        <v>53.154876000000002</v>
      </c>
      <c r="E92" s="25">
        <v>5.3537280000000003</v>
      </c>
      <c r="F92" s="25">
        <v>22.370937000000001</v>
      </c>
      <c r="G92" s="25">
        <v>17.017208</v>
      </c>
      <c r="H92" s="25">
        <v>7.4569789999999996</v>
      </c>
      <c r="I92" s="25">
        <v>44.168259999999997</v>
      </c>
      <c r="J92" s="25">
        <v>23.135755</v>
      </c>
      <c r="K92" s="25">
        <v>27.724665000000002</v>
      </c>
      <c r="L92" s="25">
        <v>6.3097510000000003</v>
      </c>
      <c r="M92" s="25">
        <v>2.2944550000000001</v>
      </c>
      <c r="N92" s="25">
        <v>16.826004000000001</v>
      </c>
      <c r="O92" s="25">
        <v>0.95602299999999996</v>
      </c>
    </row>
    <row r="93" spans="1:15">
      <c r="A93" s="23" t="s">
        <v>197</v>
      </c>
      <c r="B93" s="24">
        <v>116</v>
      </c>
      <c r="C93" s="25">
        <v>48.275861999999996</v>
      </c>
      <c r="D93" s="25">
        <v>52.586207000000002</v>
      </c>
      <c r="E93" s="25">
        <v>2.5862069999999999</v>
      </c>
      <c r="F93" s="25">
        <v>27.586207000000002</v>
      </c>
      <c r="G93" s="25">
        <v>12.068966</v>
      </c>
      <c r="H93" s="25">
        <v>5.1724139999999998</v>
      </c>
      <c r="I93" s="25">
        <v>48.275861999999996</v>
      </c>
      <c r="J93" s="25">
        <v>25</v>
      </c>
      <c r="K93" s="25">
        <v>19.827586</v>
      </c>
      <c r="L93" s="25">
        <v>6.8965519999999998</v>
      </c>
      <c r="M93" s="25">
        <v>2.5862069999999999</v>
      </c>
      <c r="N93" s="25">
        <v>14.655172</v>
      </c>
      <c r="O93" s="25">
        <v>0</v>
      </c>
    </row>
    <row r="94" spans="1:15">
      <c r="A94" s="23" t="s">
        <v>198</v>
      </c>
      <c r="B94" s="24">
        <v>25</v>
      </c>
      <c r="C94" s="25">
        <v>40</v>
      </c>
      <c r="D94" s="25">
        <v>28</v>
      </c>
      <c r="E94" s="25">
        <v>4</v>
      </c>
      <c r="F94" s="25">
        <v>8</v>
      </c>
      <c r="G94" s="25">
        <v>16</v>
      </c>
      <c r="H94" s="25">
        <v>0</v>
      </c>
      <c r="I94" s="25">
        <v>16</v>
      </c>
      <c r="J94" s="25">
        <v>4</v>
      </c>
      <c r="K94" s="25">
        <v>16</v>
      </c>
      <c r="L94" s="25">
        <v>8</v>
      </c>
      <c r="M94" s="25">
        <v>8</v>
      </c>
      <c r="N94" s="25">
        <v>24</v>
      </c>
      <c r="O94" s="25">
        <v>0</v>
      </c>
    </row>
    <row r="95" spans="1:15">
      <c r="A95" s="23" t="s">
        <v>199</v>
      </c>
      <c r="B95" s="24">
        <v>68</v>
      </c>
      <c r="C95" s="25">
        <v>38.235294000000003</v>
      </c>
      <c r="D95" s="25">
        <v>55.882353000000002</v>
      </c>
      <c r="E95" s="25">
        <v>1.470588</v>
      </c>
      <c r="F95" s="25">
        <v>27.941175999999999</v>
      </c>
      <c r="G95" s="25">
        <v>17.647058999999999</v>
      </c>
      <c r="H95" s="25">
        <v>10.294117999999999</v>
      </c>
      <c r="I95" s="25">
        <v>54.411765000000003</v>
      </c>
      <c r="J95" s="25">
        <v>23.529412000000001</v>
      </c>
      <c r="K95" s="25">
        <v>30.882352999999998</v>
      </c>
      <c r="L95" s="25">
        <v>4.4117649999999999</v>
      </c>
      <c r="M95" s="25">
        <v>1.470588</v>
      </c>
      <c r="N95" s="25">
        <v>13.235294</v>
      </c>
      <c r="O95" s="25">
        <v>4.4117649999999999</v>
      </c>
    </row>
    <row r="96" spans="1:15">
      <c r="A96" s="23" t="s">
        <v>200</v>
      </c>
      <c r="B96" s="24">
        <v>1248</v>
      </c>
      <c r="C96" s="25">
        <v>36.057692000000003</v>
      </c>
      <c r="D96" s="25">
        <v>47.676282</v>
      </c>
      <c r="E96" s="25">
        <v>3.445513</v>
      </c>
      <c r="F96" s="25">
        <v>21.394231000000001</v>
      </c>
      <c r="G96" s="25">
        <v>13.782050999999999</v>
      </c>
      <c r="H96" s="25">
        <v>5.1282050000000003</v>
      </c>
      <c r="I96" s="25">
        <v>43.669871999999998</v>
      </c>
      <c r="J96" s="25">
        <v>24.198718</v>
      </c>
      <c r="K96" s="25">
        <v>26.041667</v>
      </c>
      <c r="L96" s="25">
        <v>4.8878209999999997</v>
      </c>
      <c r="M96" s="25">
        <v>1.8429489999999999</v>
      </c>
      <c r="N96" s="25">
        <v>18.349359</v>
      </c>
      <c r="O96" s="25">
        <v>1.4423079999999999</v>
      </c>
    </row>
    <row r="97" spans="1:15">
      <c r="A97" s="23" t="s">
        <v>201</v>
      </c>
      <c r="B97" s="24">
        <v>725</v>
      </c>
      <c r="C97" s="25">
        <v>35.862068999999998</v>
      </c>
      <c r="D97" s="25">
        <v>49.379309999999997</v>
      </c>
      <c r="E97" s="25">
        <v>6.6206899999999997</v>
      </c>
      <c r="F97" s="25">
        <v>17.931034</v>
      </c>
      <c r="G97" s="25">
        <v>14.896552</v>
      </c>
      <c r="H97" s="25">
        <v>5.7931030000000003</v>
      </c>
      <c r="I97" s="25">
        <v>39.448276</v>
      </c>
      <c r="J97" s="25">
        <v>18.482759000000001</v>
      </c>
      <c r="K97" s="25">
        <v>29.241378999999998</v>
      </c>
      <c r="L97" s="25">
        <v>6.3448279999999997</v>
      </c>
      <c r="M97" s="25">
        <v>1.6551720000000001</v>
      </c>
      <c r="N97" s="25">
        <v>19.586207000000002</v>
      </c>
      <c r="O97" s="25">
        <v>1.6551720000000001</v>
      </c>
    </row>
    <row r="98" spans="1:15">
      <c r="A98" s="23" t="s">
        <v>202</v>
      </c>
      <c r="B98" s="24">
        <v>550</v>
      </c>
      <c r="C98" s="25">
        <v>42.727272999999997</v>
      </c>
      <c r="D98" s="25">
        <v>54.363636</v>
      </c>
      <c r="E98" s="25">
        <v>4.5454549999999996</v>
      </c>
      <c r="F98" s="25">
        <v>24.909091</v>
      </c>
      <c r="G98" s="25">
        <v>15.636364</v>
      </c>
      <c r="H98" s="25">
        <v>6.1818179999999998</v>
      </c>
      <c r="I98" s="25">
        <v>41.818182</v>
      </c>
      <c r="J98" s="25">
        <v>20</v>
      </c>
      <c r="K98" s="25">
        <v>29.272727</v>
      </c>
      <c r="L98" s="25">
        <v>6.1818179999999998</v>
      </c>
      <c r="M98" s="25">
        <v>1.6363639999999999</v>
      </c>
      <c r="N98" s="25">
        <v>15.818182</v>
      </c>
      <c r="O98" s="25">
        <v>2.1818179999999998</v>
      </c>
    </row>
    <row r="99" spans="1:15">
      <c r="A99" s="23" t="s">
        <v>203</v>
      </c>
      <c r="B99" s="24">
        <v>563</v>
      </c>
      <c r="C99" s="25">
        <v>49.023091000000001</v>
      </c>
      <c r="D99" s="25">
        <v>54.884546999999998</v>
      </c>
      <c r="E99" s="25">
        <v>4.7957369999999999</v>
      </c>
      <c r="F99" s="25">
        <v>27.531082999999999</v>
      </c>
      <c r="G99" s="25">
        <v>16.873889999999999</v>
      </c>
      <c r="H99" s="25">
        <v>7.4600359999999997</v>
      </c>
      <c r="I99" s="25">
        <v>43.694493999999999</v>
      </c>
      <c r="J99" s="25">
        <v>17.939609000000001</v>
      </c>
      <c r="K99" s="25">
        <v>28.241562999999999</v>
      </c>
      <c r="L99" s="25">
        <v>3.7300179999999998</v>
      </c>
      <c r="M99" s="25">
        <v>1.598579</v>
      </c>
      <c r="N99" s="25">
        <v>13.499112</v>
      </c>
      <c r="O99" s="25">
        <v>1.243339</v>
      </c>
    </row>
    <row r="100" spans="1:15">
      <c r="A100" s="23" t="s">
        <v>204</v>
      </c>
      <c r="B100" s="24">
        <v>319</v>
      </c>
      <c r="C100" s="25">
        <v>40.438870999999999</v>
      </c>
      <c r="D100" s="25">
        <v>48.902821000000003</v>
      </c>
      <c r="E100" s="25">
        <v>5.642633</v>
      </c>
      <c r="F100" s="25">
        <v>21.003135</v>
      </c>
      <c r="G100" s="25">
        <v>14.733542</v>
      </c>
      <c r="H100" s="25">
        <v>5.0156739999999997</v>
      </c>
      <c r="I100" s="25">
        <v>35.736677</v>
      </c>
      <c r="J100" s="25">
        <v>14.420063000000001</v>
      </c>
      <c r="K100" s="25">
        <v>28.840125</v>
      </c>
      <c r="L100" s="25">
        <v>6.5830719999999996</v>
      </c>
      <c r="M100" s="25">
        <v>3.1347960000000001</v>
      </c>
      <c r="N100" s="25">
        <v>16.300940000000001</v>
      </c>
      <c r="O100" s="25">
        <v>2.1943570000000001</v>
      </c>
    </row>
    <row r="101" spans="1:15">
      <c r="A101" s="23" t="s">
        <v>205</v>
      </c>
      <c r="B101" s="24">
        <v>6</v>
      </c>
      <c r="C101" s="25">
        <v>50</v>
      </c>
      <c r="D101" s="25">
        <v>50</v>
      </c>
      <c r="E101" s="25">
        <v>16.666667</v>
      </c>
      <c r="F101" s="25">
        <v>16.666667</v>
      </c>
      <c r="G101" s="25">
        <v>16.666667</v>
      </c>
      <c r="H101" s="25">
        <v>16.666667</v>
      </c>
      <c r="I101" s="25">
        <v>33.333333000000003</v>
      </c>
      <c r="J101" s="25">
        <v>50</v>
      </c>
      <c r="K101" s="25">
        <v>50</v>
      </c>
      <c r="L101" s="25">
        <v>16.666667</v>
      </c>
      <c r="M101" s="25">
        <v>0</v>
      </c>
      <c r="N101" s="25">
        <v>0</v>
      </c>
      <c r="O101" s="25">
        <v>0</v>
      </c>
    </row>
    <row r="102" spans="1:15">
      <c r="A102" s="23" t="s">
        <v>206</v>
      </c>
      <c r="B102" s="24">
        <v>42</v>
      </c>
      <c r="C102" s="25">
        <v>11.904762</v>
      </c>
      <c r="D102" s="25">
        <v>19.047619000000001</v>
      </c>
      <c r="E102" s="25">
        <v>23.809524</v>
      </c>
      <c r="F102" s="25">
        <v>4.7619049999999996</v>
      </c>
      <c r="G102" s="25">
        <v>14.285714</v>
      </c>
      <c r="H102" s="25">
        <v>9.5238099999999992</v>
      </c>
      <c r="I102" s="25">
        <v>14.285714</v>
      </c>
      <c r="J102" s="25">
        <v>2.3809520000000002</v>
      </c>
      <c r="K102" s="25">
        <v>33.333333000000003</v>
      </c>
      <c r="L102" s="25">
        <v>9.5238099999999992</v>
      </c>
      <c r="M102" s="25">
        <v>9.5238099999999992</v>
      </c>
      <c r="N102" s="25">
        <v>23.809524</v>
      </c>
      <c r="O102" s="25">
        <v>7.1428570000000002</v>
      </c>
    </row>
    <row r="103" spans="1:15">
      <c r="A103" s="23" t="s">
        <v>152</v>
      </c>
      <c r="B103" s="24">
        <v>39</v>
      </c>
      <c r="C103" s="25">
        <v>12.820513</v>
      </c>
      <c r="D103" s="25">
        <v>17.948718</v>
      </c>
      <c r="E103" s="25">
        <v>10.256410000000001</v>
      </c>
      <c r="F103" s="25">
        <v>15.384615</v>
      </c>
      <c r="G103" s="25">
        <v>5.1282050000000003</v>
      </c>
      <c r="H103" s="25">
        <v>2.5641029999999998</v>
      </c>
      <c r="I103" s="25">
        <v>2.5641029999999998</v>
      </c>
      <c r="J103" s="25">
        <v>5.1282050000000003</v>
      </c>
      <c r="K103" s="25">
        <v>15.384615</v>
      </c>
      <c r="L103" s="25">
        <v>10.256410000000001</v>
      </c>
      <c r="M103" s="25">
        <v>12.820513</v>
      </c>
      <c r="N103" s="25">
        <v>43.589744000000003</v>
      </c>
      <c r="O103" s="25">
        <v>0</v>
      </c>
    </row>
    <row r="104" spans="1:15">
      <c r="A104" s="23" t="s">
        <v>128</v>
      </c>
      <c r="B104" s="24">
        <v>193</v>
      </c>
      <c r="C104" s="25">
        <v>25.388601000000001</v>
      </c>
      <c r="D104" s="25">
        <v>31.088083000000001</v>
      </c>
      <c r="E104" s="25">
        <v>2.5906739999999999</v>
      </c>
      <c r="F104" s="25">
        <v>12.435233</v>
      </c>
      <c r="G104" s="25">
        <v>13.989637</v>
      </c>
      <c r="H104" s="25">
        <v>5.1813469999999997</v>
      </c>
      <c r="I104" s="25">
        <v>26.943004999999999</v>
      </c>
      <c r="J104" s="25">
        <v>19.170984000000001</v>
      </c>
      <c r="K104" s="25">
        <v>23.316061999999999</v>
      </c>
      <c r="L104" s="25">
        <v>5.6994819999999997</v>
      </c>
      <c r="M104" s="25">
        <v>0.51813500000000001</v>
      </c>
      <c r="N104" s="25">
        <v>25.906735999999999</v>
      </c>
      <c r="O104" s="25">
        <v>5.6994819999999997</v>
      </c>
    </row>
    <row r="105" spans="1:15">
      <c r="A105" s="8" t="s">
        <v>207</v>
      </c>
      <c r="B105" s="8"/>
      <c r="C105" s="8"/>
      <c r="D105" s="8"/>
      <c r="E105" s="8"/>
      <c r="F105" s="8"/>
      <c r="G105" s="8"/>
      <c r="H105" s="8"/>
      <c r="I105" s="8"/>
      <c r="J105" s="8"/>
      <c r="K105" s="8"/>
      <c r="L105" s="8"/>
      <c r="M105" s="8"/>
      <c r="N105" s="8"/>
      <c r="O105" s="8"/>
    </row>
    <row r="106" spans="1:15">
      <c r="A106" s="23" t="s">
        <v>208</v>
      </c>
      <c r="B106" s="24">
        <v>1480</v>
      </c>
      <c r="C106" s="25">
        <v>37.702703</v>
      </c>
      <c r="D106" s="25">
        <v>48.243243</v>
      </c>
      <c r="E106" s="25">
        <v>5.8108110000000002</v>
      </c>
      <c r="F106" s="25">
        <v>20.945945999999999</v>
      </c>
      <c r="G106" s="25">
        <v>14.797297</v>
      </c>
      <c r="H106" s="25">
        <v>6.6891889999999998</v>
      </c>
      <c r="I106" s="25">
        <v>38.513514000000001</v>
      </c>
      <c r="J106" s="25">
        <v>20.945945999999999</v>
      </c>
      <c r="K106" s="25">
        <v>27.702703</v>
      </c>
      <c r="L106" s="25">
        <v>6.0810810000000002</v>
      </c>
      <c r="M106" s="25">
        <v>1.554054</v>
      </c>
      <c r="N106" s="25">
        <v>18.310811000000001</v>
      </c>
      <c r="O106" s="25">
        <v>1.554054</v>
      </c>
    </row>
    <row r="107" spans="1:15">
      <c r="A107" s="23" t="s">
        <v>209</v>
      </c>
      <c r="B107" s="24">
        <v>1280</v>
      </c>
      <c r="C107" s="25">
        <v>37.265625</v>
      </c>
      <c r="D107" s="25">
        <v>49.765625</v>
      </c>
      <c r="E107" s="25">
        <v>5.234375</v>
      </c>
      <c r="F107" s="25">
        <v>21.09375</v>
      </c>
      <c r="G107" s="25">
        <v>14.6875</v>
      </c>
      <c r="H107" s="25">
        <v>6.328125</v>
      </c>
      <c r="I107" s="25">
        <v>39.765625</v>
      </c>
      <c r="J107" s="25">
        <v>23.4375</v>
      </c>
      <c r="K107" s="25">
        <v>28.828125</v>
      </c>
      <c r="L107" s="25">
        <v>6.328125</v>
      </c>
      <c r="M107" s="25">
        <v>1.875</v>
      </c>
      <c r="N107" s="25">
        <v>17.421875</v>
      </c>
      <c r="O107" s="25">
        <v>1.328125</v>
      </c>
    </row>
    <row r="108" spans="1:15">
      <c r="A108" s="23" t="s">
        <v>210</v>
      </c>
      <c r="B108" s="24">
        <v>1167</v>
      </c>
      <c r="C108" s="25">
        <v>34.104542000000002</v>
      </c>
      <c r="D108" s="25">
        <v>49.700085999999999</v>
      </c>
      <c r="E108" s="25">
        <v>4.6272489999999999</v>
      </c>
      <c r="F108" s="25">
        <v>18.337617999999999</v>
      </c>
      <c r="G108" s="25">
        <v>13.967438</v>
      </c>
      <c r="H108" s="25">
        <v>5.7412169999999998</v>
      </c>
      <c r="I108" s="25">
        <v>38.560411000000002</v>
      </c>
      <c r="J108" s="25">
        <v>21.251071</v>
      </c>
      <c r="K108" s="25">
        <v>27.934875999999999</v>
      </c>
      <c r="L108" s="25">
        <v>6.7694939999999999</v>
      </c>
      <c r="M108" s="25">
        <v>2.0565549999999999</v>
      </c>
      <c r="N108" s="25">
        <v>20.651243000000001</v>
      </c>
      <c r="O108" s="25">
        <v>1.6281060000000001</v>
      </c>
    </row>
    <row r="109" spans="1:15">
      <c r="A109" s="23" t="s">
        <v>211</v>
      </c>
      <c r="B109" s="24">
        <v>715</v>
      </c>
      <c r="C109" s="25">
        <v>39.300699000000002</v>
      </c>
      <c r="D109" s="25">
        <v>52.867133000000003</v>
      </c>
      <c r="E109" s="25">
        <v>6.2937060000000002</v>
      </c>
      <c r="F109" s="25">
        <v>23.356642999999998</v>
      </c>
      <c r="G109" s="25">
        <v>15.664336</v>
      </c>
      <c r="H109" s="25">
        <v>7.8321680000000002</v>
      </c>
      <c r="I109" s="25">
        <v>41.818182</v>
      </c>
      <c r="J109" s="25">
        <v>23.216783</v>
      </c>
      <c r="K109" s="25">
        <v>31.468530999999999</v>
      </c>
      <c r="L109" s="25">
        <v>8.3916079999999997</v>
      </c>
      <c r="M109" s="25">
        <v>2.5174829999999999</v>
      </c>
      <c r="N109" s="25">
        <v>15.804195999999999</v>
      </c>
      <c r="O109" s="25">
        <v>1.818182</v>
      </c>
    </row>
    <row r="110" spans="1:15">
      <c r="A110" s="23" t="s">
        <v>212</v>
      </c>
      <c r="B110" s="24">
        <v>387</v>
      </c>
      <c r="C110" s="25">
        <v>38.242894</v>
      </c>
      <c r="D110" s="25">
        <v>49.612403</v>
      </c>
      <c r="E110" s="25">
        <v>4.3927649999999998</v>
      </c>
      <c r="F110" s="25">
        <v>20.155038999999999</v>
      </c>
      <c r="G110" s="25">
        <v>15.245478</v>
      </c>
      <c r="H110" s="25">
        <v>6.2015500000000001</v>
      </c>
      <c r="I110" s="25">
        <v>36.950904000000001</v>
      </c>
      <c r="J110" s="25">
        <v>21.447028</v>
      </c>
      <c r="K110" s="25">
        <v>25.839793</v>
      </c>
      <c r="L110" s="25">
        <v>5.1679589999999997</v>
      </c>
      <c r="M110" s="25">
        <v>2.067183</v>
      </c>
      <c r="N110" s="25">
        <v>18.087855000000001</v>
      </c>
      <c r="O110" s="25">
        <v>1.808786</v>
      </c>
    </row>
    <row r="111" spans="1:15">
      <c r="A111" s="23" t="s">
        <v>213</v>
      </c>
      <c r="B111" s="24">
        <v>404</v>
      </c>
      <c r="C111" s="25">
        <v>35.148515000000003</v>
      </c>
      <c r="D111" s="25">
        <v>49.257426000000002</v>
      </c>
      <c r="E111" s="25">
        <v>5.6930690000000004</v>
      </c>
      <c r="F111" s="25">
        <v>17.079208000000001</v>
      </c>
      <c r="G111" s="25">
        <v>14.356436</v>
      </c>
      <c r="H111" s="25">
        <v>3.9603959999999998</v>
      </c>
      <c r="I111" s="25">
        <v>35.396039999999999</v>
      </c>
      <c r="J111" s="25">
        <v>18.564356</v>
      </c>
      <c r="K111" s="25">
        <v>25.742574000000001</v>
      </c>
      <c r="L111" s="25">
        <v>7.1782180000000002</v>
      </c>
      <c r="M111" s="25">
        <v>2.4752480000000001</v>
      </c>
      <c r="N111" s="25">
        <v>21.782177999999998</v>
      </c>
      <c r="O111" s="25">
        <v>2.2277230000000001</v>
      </c>
    </row>
    <row r="112" spans="1:15">
      <c r="A112" s="23" t="s">
        <v>214</v>
      </c>
      <c r="B112" s="24">
        <v>595</v>
      </c>
      <c r="C112" s="25">
        <v>46.218487000000003</v>
      </c>
      <c r="D112" s="25">
        <v>55.294117999999997</v>
      </c>
      <c r="E112" s="25">
        <v>6.0504199999999999</v>
      </c>
      <c r="F112" s="25">
        <v>25.378150999999999</v>
      </c>
      <c r="G112" s="25">
        <v>16.470587999999999</v>
      </c>
      <c r="H112" s="25">
        <v>4.7058819999999999</v>
      </c>
      <c r="I112" s="25">
        <v>48.907563000000003</v>
      </c>
      <c r="J112" s="25">
        <v>24.873950000000001</v>
      </c>
      <c r="K112" s="25">
        <v>32.268908000000003</v>
      </c>
      <c r="L112" s="25">
        <v>7.8991600000000002</v>
      </c>
      <c r="M112" s="25">
        <v>2.3529409999999999</v>
      </c>
      <c r="N112" s="25">
        <v>12.10084</v>
      </c>
      <c r="O112" s="25">
        <v>0.67226900000000001</v>
      </c>
    </row>
    <row r="113" spans="1:15">
      <c r="A113" s="23" t="s">
        <v>215</v>
      </c>
      <c r="B113" s="24">
        <v>215</v>
      </c>
      <c r="C113" s="25">
        <v>39.534883999999998</v>
      </c>
      <c r="D113" s="25">
        <v>54.418604999999999</v>
      </c>
      <c r="E113" s="25">
        <v>9.3023260000000008</v>
      </c>
      <c r="F113" s="25">
        <v>25.116278999999999</v>
      </c>
      <c r="G113" s="25">
        <v>20.465115999999998</v>
      </c>
      <c r="H113" s="25">
        <v>6.9767440000000001</v>
      </c>
      <c r="I113" s="25">
        <v>47.906976999999998</v>
      </c>
      <c r="J113" s="25">
        <v>28.372093</v>
      </c>
      <c r="K113" s="25">
        <v>40</v>
      </c>
      <c r="L113" s="25">
        <v>11.627907</v>
      </c>
      <c r="M113" s="25">
        <v>1.860465</v>
      </c>
      <c r="N113" s="25">
        <v>11.627907</v>
      </c>
      <c r="O113" s="25">
        <v>2.3255810000000001</v>
      </c>
    </row>
    <row r="114" spans="1:15">
      <c r="A114" s="23" t="s">
        <v>216</v>
      </c>
      <c r="B114" s="24">
        <v>248</v>
      </c>
      <c r="C114" s="25">
        <v>32.661290000000001</v>
      </c>
      <c r="D114" s="25">
        <v>46.370967999999998</v>
      </c>
      <c r="E114" s="25">
        <v>4.4354839999999998</v>
      </c>
      <c r="F114" s="25">
        <v>16.532257999999999</v>
      </c>
      <c r="G114" s="25">
        <v>22.983871000000001</v>
      </c>
      <c r="H114" s="25">
        <v>6.8548390000000001</v>
      </c>
      <c r="I114" s="25">
        <v>41.532257999999999</v>
      </c>
      <c r="J114" s="25">
        <v>22.580645000000001</v>
      </c>
      <c r="K114" s="25">
        <v>31.048387000000002</v>
      </c>
      <c r="L114" s="25">
        <v>8.8709679999999995</v>
      </c>
      <c r="M114" s="25">
        <v>2.4193549999999999</v>
      </c>
      <c r="N114" s="25">
        <v>19.354838999999998</v>
      </c>
      <c r="O114" s="25">
        <v>1.612903</v>
      </c>
    </row>
    <row r="115" spans="1:15">
      <c r="A115" s="23" t="s">
        <v>217</v>
      </c>
      <c r="B115" s="24">
        <v>255</v>
      </c>
      <c r="C115" s="25">
        <v>41.568626999999999</v>
      </c>
      <c r="D115" s="25">
        <v>53.725490000000001</v>
      </c>
      <c r="E115" s="25">
        <v>3.9215689999999999</v>
      </c>
      <c r="F115" s="25">
        <v>23.137255</v>
      </c>
      <c r="G115" s="25">
        <v>21.176470999999999</v>
      </c>
      <c r="H115" s="25">
        <v>8.6274510000000006</v>
      </c>
      <c r="I115" s="25">
        <v>47.450980000000001</v>
      </c>
      <c r="J115" s="25">
        <v>29.803922</v>
      </c>
      <c r="K115" s="25">
        <v>34.509804000000003</v>
      </c>
      <c r="L115" s="25">
        <v>12.156863</v>
      </c>
      <c r="M115" s="25">
        <v>1.9607840000000001</v>
      </c>
      <c r="N115" s="25">
        <v>15.294117999999999</v>
      </c>
      <c r="O115" s="25">
        <v>1.9607840000000001</v>
      </c>
    </row>
    <row r="116" spans="1:15">
      <c r="A116" s="23" t="s">
        <v>218</v>
      </c>
      <c r="B116" s="24">
        <v>291</v>
      </c>
      <c r="C116" s="25">
        <v>49.140892999999998</v>
      </c>
      <c r="D116" s="25">
        <v>55.326459999999997</v>
      </c>
      <c r="E116" s="25">
        <v>5.8419239999999997</v>
      </c>
      <c r="F116" s="25">
        <v>29.209622</v>
      </c>
      <c r="G116" s="25">
        <v>19.243986</v>
      </c>
      <c r="H116" s="25">
        <v>10.652920999999999</v>
      </c>
      <c r="I116" s="25">
        <v>51.546391999999997</v>
      </c>
      <c r="J116" s="25">
        <v>27.491409000000001</v>
      </c>
      <c r="K116" s="25">
        <v>30.240549999999999</v>
      </c>
      <c r="L116" s="25">
        <v>6.872852</v>
      </c>
      <c r="M116" s="25">
        <v>1.3745700000000001</v>
      </c>
      <c r="N116" s="25">
        <v>14.43299</v>
      </c>
      <c r="O116" s="25">
        <v>1.3745700000000001</v>
      </c>
    </row>
    <row r="117" spans="1:15">
      <c r="A117" s="23" t="s">
        <v>219</v>
      </c>
      <c r="B117" s="24">
        <v>338</v>
      </c>
      <c r="C117" s="25">
        <v>47.337277999999998</v>
      </c>
      <c r="D117" s="25">
        <v>58.579881999999998</v>
      </c>
      <c r="E117" s="25">
        <v>5.621302</v>
      </c>
      <c r="F117" s="25">
        <v>27.810651</v>
      </c>
      <c r="G117" s="25">
        <v>18.343195000000001</v>
      </c>
      <c r="H117" s="25">
        <v>8.2840240000000005</v>
      </c>
      <c r="I117" s="25">
        <v>52.662722000000002</v>
      </c>
      <c r="J117" s="25">
        <v>30.473372999999999</v>
      </c>
      <c r="K117" s="25">
        <v>34.023668999999998</v>
      </c>
      <c r="L117" s="25">
        <v>6.5088759999999999</v>
      </c>
      <c r="M117" s="25">
        <v>1.7751479999999999</v>
      </c>
      <c r="N117" s="25">
        <v>13.017751000000001</v>
      </c>
      <c r="O117" s="25">
        <v>0.88757399999999997</v>
      </c>
    </row>
    <row r="118" spans="1:15">
      <c r="A118" s="23" t="s">
        <v>220</v>
      </c>
      <c r="B118" s="24">
        <v>812</v>
      </c>
      <c r="C118" s="25">
        <v>42.241379000000002</v>
      </c>
      <c r="D118" s="25">
        <v>53.817734000000002</v>
      </c>
      <c r="E118" s="25">
        <v>5.4187190000000003</v>
      </c>
      <c r="F118" s="25">
        <v>23.152709000000002</v>
      </c>
      <c r="G118" s="25">
        <v>16.502462999999999</v>
      </c>
      <c r="H118" s="25">
        <v>7.5123150000000001</v>
      </c>
      <c r="I118" s="25">
        <v>50</v>
      </c>
      <c r="J118" s="25">
        <v>26.231527</v>
      </c>
      <c r="K118" s="25">
        <v>32.881773000000003</v>
      </c>
      <c r="L118" s="25">
        <v>7.1428570000000002</v>
      </c>
      <c r="M118" s="25">
        <v>2.3399009999999998</v>
      </c>
      <c r="N118" s="25">
        <v>14.408867000000001</v>
      </c>
      <c r="O118" s="25">
        <v>1.108374</v>
      </c>
    </row>
    <row r="119" spans="1:15">
      <c r="A119" s="23" t="s">
        <v>221</v>
      </c>
      <c r="B119" s="24">
        <v>816</v>
      </c>
      <c r="C119" s="25">
        <v>44.730392000000002</v>
      </c>
      <c r="D119" s="25">
        <v>55.514705999999997</v>
      </c>
      <c r="E119" s="25">
        <v>5.8823530000000002</v>
      </c>
      <c r="F119" s="25">
        <v>25.122548999999999</v>
      </c>
      <c r="G119" s="25">
        <v>16.789216</v>
      </c>
      <c r="H119" s="25">
        <v>7.4754899999999997</v>
      </c>
      <c r="I119" s="25">
        <v>50.857843000000003</v>
      </c>
      <c r="J119" s="25">
        <v>25.857842999999999</v>
      </c>
      <c r="K119" s="25">
        <v>32.965685999999998</v>
      </c>
      <c r="L119" s="25">
        <v>8.5784310000000001</v>
      </c>
      <c r="M119" s="25">
        <v>2.5735290000000002</v>
      </c>
      <c r="N119" s="25">
        <v>12.622548999999999</v>
      </c>
      <c r="O119" s="25">
        <v>1.1029409999999999</v>
      </c>
    </row>
    <row r="120" spans="1:15">
      <c r="A120" s="23" t="s">
        <v>152</v>
      </c>
      <c r="B120" s="24">
        <v>69</v>
      </c>
      <c r="C120" s="25">
        <v>27.536231999999998</v>
      </c>
      <c r="D120" s="25">
        <v>33.333333000000003</v>
      </c>
      <c r="E120" s="25">
        <v>2.8985509999999999</v>
      </c>
      <c r="F120" s="25">
        <v>15.942029</v>
      </c>
      <c r="G120" s="25">
        <v>8.6956520000000008</v>
      </c>
      <c r="H120" s="25">
        <v>1.4492750000000001</v>
      </c>
      <c r="I120" s="25">
        <v>30.434782999999999</v>
      </c>
      <c r="J120" s="25">
        <v>14.492754</v>
      </c>
      <c r="K120" s="25">
        <v>17.391304000000002</v>
      </c>
      <c r="L120" s="25">
        <v>4.3478260000000004</v>
      </c>
      <c r="M120" s="25">
        <v>17.391304000000002</v>
      </c>
      <c r="N120" s="25">
        <v>30.434782999999999</v>
      </c>
      <c r="O120" s="25">
        <v>1.4492750000000001</v>
      </c>
    </row>
    <row r="121" spans="1:15">
      <c r="A121" s="23" t="s">
        <v>222</v>
      </c>
      <c r="B121" s="24">
        <v>246</v>
      </c>
      <c r="C121" s="25">
        <v>19.512194999999998</v>
      </c>
      <c r="D121" s="25">
        <v>33.333333000000003</v>
      </c>
      <c r="E121" s="25">
        <v>3.252033</v>
      </c>
      <c r="F121" s="25">
        <v>12.601626</v>
      </c>
      <c r="G121" s="25">
        <v>9.3495930000000005</v>
      </c>
      <c r="H121" s="25">
        <v>4.0650409999999999</v>
      </c>
      <c r="I121" s="25">
        <v>26.016259999999999</v>
      </c>
      <c r="J121" s="25">
        <v>10.97561</v>
      </c>
      <c r="K121" s="25">
        <v>18.699186999999998</v>
      </c>
      <c r="L121" s="25">
        <v>4.0650409999999999</v>
      </c>
      <c r="M121" s="25">
        <v>2.0325199999999999</v>
      </c>
      <c r="N121" s="25">
        <v>34.959350000000001</v>
      </c>
      <c r="O121" s="25">
        <v>2.4390239999999999</v>
      </c>
    </row>
    <row r="122" spans="1:15">
      <c r="A122" s="26" t="s">
        <v>128</v>
      </c>
      <c r="B122" s="27">
        <v>47</v>
      </c>
      <c r="C122" s="29">
        <v>23.404254999999999</v>
      </c>
      <c r="D122" s="29">
        <v>31.914894</v>
      </c>
      <c r="E122" s="29">
        <v>6.3829789999999997</v>
      </c>
      <c r="F122" s="29">
        <v>14.893617000000001</v>
      </c>
      <c r="G122" s="29">
        <v>12.765957</v>
      </c>
      <c r="H122" s="29">
        <v>10.638298000000001</v>
      </c>
      <c r="I122" s="29">
        <v>25.531915000000001</v>
      </c>
      <c r="J122" s="29">
        <v>12.765957</v>
      </c>
      <c r="K122" s="29">
        <v>25.531915000000001</v>
      </c>
      <c r="L122" s="29">
        <v>10.638298000000001</v>
      </c>
      <c r="M122" s="29">
        <v>2.1276600000000001</v>
      </c>
      <c r="N122" s="29">
        <v>27.659573999999999</v>
      </c>
      <c r="O122" s="29">
        <v>21.276596000000001</v>
      </c>
    </row>
  </sheetData>
  <phoneticPr fontId="2"/>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1104E-44AE-4EC8-8379-14E6DB95E9FA}">
  <sheetPr codeName="Sheet88"/>
  <dimension ref="A1:L122"/>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HYPERLINK("#'目次'!B43","[37]")</f>
        <v>[37]</v>
      </c>
      <c r="B2" s="28" t="s">
        <v>565</v>
      </c>
    </row>
    <row r="3" spans="1:12">
      <c r="A3" s="6" t="s">
        <v>114</v>
      </c>
      <c r="B3" s="7" t="s">
        <v>434</v>
      </c>
    </row>
    <row r="4" spans="1:12">
      <c r="A4" s="6" t="s">
        <v>114</v>
      </c>
      <c r="B4" s="7" t="s">
        <v>435</v>
      </c>
    </row>
    <row r="5" spans="1:12" s="21" customFormat="1" ht="72">
      <c r="A5" s="19" t="s">
        <v>114</v>
      </c>
      <c r="B5" s="20" t="s">
        <v>118</v>
      </c>
      <c r="C5" s="20" t="s">
        <v>436</v>
      </c>
      <c r="D5" s="20" t="s">
        <v>437</v>
      </c>
      <c r="E5" s="20" t="s">
        <v>438</v>
      </c>
      <c r="F5" s="20" t="s">
        <v>439</v>
      </c>
      <c r="G5" s="20" t="s">
        <v>440</v>
      </c>
      <c r="H5" s="20" t="s">
        <v>441</v>
      </c>
      <c r="I5" s="20" t="s">
        <v>442</v>
      </c>
      <c r="J5" s="20" t="s">
        <v>443</v>
      </c>
      <c r="K5" s="20" t="s">
        <v>152</v>
      </c>
      <c r="L5" s="20" t="s">
        <v>128</v>
      </c>
    </row>
    <row r="6" spans="1:12">
      <c r="A6" s="22" t="s">
        <v>121</v>
      </c>
      <c r="B6" s="9">
        <v>2677</v>
      </c>
      <c r="C6" s="14">
        <v>8.2928650000000008</v>
      </c>
      <c r="D6" s="14">
        <v>44.490101000000003</v>
      </c>
      <c r="E6" s="14">
        <v>15.651849</v>
      </c>
      <c r="F6" s="14">
        <v>8.1434440000000006</v>
      </c>
      <c r="G6" s="14">
        <v>20.993649999999999</v>
      </c>
      <c r="H6" s="14">
        <v>11.542771999999999</v>
      </c>
      <c r="I6" s="14">
        <v>3.847591</v>
      </c>
      <c r="J6" s="14">
        <v>6.3130369999999996</v>
      </c>
      <c r="K6" s="14">
        <v>6.0889049999999996</v>
      </c>
      <c r="L6" s="14">
        <v>7.5831150000000003</v>
      </c>
    </row>
    <row r="7" spans="1:12">
      <c r="A7" s="8" t="s">
        <v>122</v>
      </c>
      <c r="B7" s="8"/>
      <c r="C7" s="8"/>
      <c r="D7" s="8"/>
      <c r="E7" s="8"/>
      <c r="F7" s="8"/>
      <c r="G7" s="8"/>
      <c r="H7" s="8"/>
      <c r="I7" s="8"/>
      <c r="J7" s="8"/>
      <c r="K7" s="8"/>
      <c r="L7" s="8"/>
    </row>
    <row r="8" spans="1:12">
      <c r="A8" s="23" t="s">
        <v>123</v>
      </c>
      <c r="B8" s="24">
        <v>380</v>
      </c>
      <c r="C8" s="25">
        <v>10.263158000000001</v>
      </c>
      <c r="D8" s="25">
        <v>46.578946999999999</v>
      </c>
      <c r="E8" s="25">
        <v>13.684210999999999</v>
      </c>
      <c r="F8" s="25">
        <v>7.6315790000000003</v>
      </c>
      <c r="G8" s="25">
        <v>15.526316</v>
      </c>
      <c r="H8" s="25">
        <v>12.631579</v>
      </c>
      <c r="I8" s="25">
        <v>2.6315789999999999</v>
      </c>
      <c r="J8" s="25">
        <v>5.7894740000000002</v>
      </c>
      <c r="K8" s="25">
        <v>5.2631579999999998</v>
      </c>
      <c r="L8" s="25">
        <v>8.1578949999999999</v>
      </c>
    </row>
    <row r="9" spans="1:12">
      <c r="A9" s="23" t="s">
        <v>124</v>
      </c>
      <c r="B9" s="24">
        <v>489</v>
      </c>
      <c r="C9" s="25">
        <v>9.2024539999999995</v>
      </c>
      <c r="D9" s="25">
        <v>45.194274</v>
      </c>
      <c r="E9" s="25">
        <v>17.995909999999999</v>
      </c>
      <c r="F9" s="25">
        <v>9.2024539999999995</v>
      </c>
      <c r="G9" s="25">
        <v>20.449898000000001</v>
      </c>
      <c r="H9" s="25">
        <v>14.314928</v>
      </c>
      <c r="I9" s="25">
        <v>2.8629859999999998</v>
      </c>
      <c r="J9" s="25">
        <v>7.7709609999999998</v>
      </c>
      <c r="K9" s="25">
        <v>3.885481</v>
      </c>
      <c r="L9" s="25">
        <v>5.1124739999999997</v>
      </c>
    </row>
    <row r="10" spans="1:12">
      <c r="A10" s="23" t="s">
        <v>125</v>
      </c>
      <c r="B10" s="24">
        <v>1114</v>
      </c>
      <c r="C10" s="25">
        <v>7.9892279999999998</v>
      </c>
      <c r="D10" s="25">
        <v>46.588869000000003</v>
      </c>
      <c r="E10" s="25">
        <v>16.247755999999999</v>
      </c>
      <c r="F10" s="25">
        <v>7.8994609999999996</v>
      </c>
      <c r="G10" s="25">
        <v>21.633752000000001</v>
      </c>
      <c r="H10" s="25">
        <v>9.9640930000000001</v>
      </c>
      <c r="I10" s="25">
        <v>4.129264</v>
      </c>
      <c r="J10" s="25">
        <v>5.6552959999999999</v>
      </c>
      <c r="K10" s="25">
        <v>5.9245960000000002</v>
      </c>
      <c r="L10" s="25">
        <v>6.9120290000000004</v>
      </c>
    </row>
    <row r="11" spans="1:12">
      <c r="A11" s="23" t="s">
        <v>126</v>
      </c>
      <c r="B11" s="24">
        <v>521</v>
      </c>
      <c r="C11" s="25">
        <v>6.909789</v>
      </c>
      <c r="D11" s="25">
        <v>42.994242</v>
      </c>
      <c r="E11" s="25">
        <v>13.627639</v>
      </c>
      <c r="F11" s="25">
        <v>7.677543</v>
      </c>
      <c r="G11" s="25">
        <v>23.224568000000001</v>
      </c>
      <c r="H11" s="25">
        <v>12.476008</v>
      </c>
      <c r="I11" s="25">
        <v>4.414587</v>
      </c>
      <c r="J11" s="25">
        <v>6.1420349999999999</v>
      </c>
      <c r="K11" s="25">
        <v>8.06142</v>
      </c>
      <c r="L11" s="25">
        <v>9.7888680000000008</v>
      </c>
    </row>
    <row r="12" spans="1:12">
      <c r="A12" s="23" t="s">
        <v>127</v>
      </c>
      <c r="B12" s="24">
        <v>129</v>
      </c>
      <c r="C12" s="25">
        <v>8.5271319999999999</v>
      </c>
      <c r="D12" s="25">
        <v>29.457363999999998</v>
      </c>
      <c r="E12" s="25">
        <v>13.953488</v>
      </c>
      <c r="F12" s="25">
        <v>9.3023260000000008</v>
      </c>
      <c r="G12" s="25">
        <v>23.255814000000001</v>
      </c>
      <c r="H12" s="25">
        <v>10.077519000000001</v>
      </c>
      <c r="I12" s="25">
        <v>2.3255810000000001</v>
      </c>
      <c r="J12" s="25">
        <v>8.5271319999999999</v>
      </c>
      <c r="K12" s="25">
        <v>10.077519000000001</v>
      </c>
      <c r="L12" s="25">
        <v>10.852713</v>
      </c>
    </row>
    <row r="13" spans="1:12">
      <c r="A13" s="23" t="s">
        <v>128</v>
      </c>
      <c r="B13" s="24">
        <v>44</v>
      </c>
      <c r="C13" s="25">
        <v>4.5454549999999996</v>
      </c>
      <c r="D13" s="25">
        <v>27.272727</v>
      </c>
      <c r="E13" s="25">
        <v>20.454545</v>
      </c>
      <c r="F13" s="25">
        <v>9.0909089999999999</v>
      </c>
      <c r="G13" s="25">
        <v>25</v>
      </c>
      <c r="H13" s="25">
        <v>4.5454549999999996</v>
      </c>
      <c r="I13" s="25">
        <v>15.909091</v>
      </c>
      <c r="J13" s="25">
        <v>6.8181820000000002</v>
      </c>
      <c r="K13" s="25">
        <v>6.8181820000000002</v>
      </c>
      <c r="L13" s="25">
        <v>11.363636</v>
      </c>
    </row>
    <row r="14" spans="1:12">
      <c r="A14" s="8" t="s">
        <v>129</v>
      </c>
      <c r="B14" s="8"/>
      <c r="C14" s="8"/>
      <c r="D14" s="8"/>
      <c r="E14" s="8"/>
      <c r="F14" s="8"/>
      <c r="G14" s="8"/>
      <c r="H14" s="8"/>
      <c r="I14" s="8"/>
      <c r="J14" s="8"/>
      <c r="K14" s="8"/>
      <c r="L14" s="8"/>
    </row>
    <row r="15" spans="1:12">
      <c r="A15" s="23" t="s">
        <v>130</v>
      </c>
      <c r="B15" s="24">
        <v>799</v>
      </c>
      <c r="C15" s="25">
        <v>10.763453999999999</v>
      </c>
      <c r="D15" s="25">
        <v>43.178973999999997</v>
      </c>
      <c r="E15" s="25">
        <v>17.271588999999999</v>
      </c>
      <c r="F15" s="25">
        <v>8.5106380000000001</v>
      </c>
      <c r="G15" s="25">
        <v>19.274093000000001</v>
      </c>
      <c r="H15" s="25">
        <v>14.017522</v>
      </c>
      <c r="I15" s="25">
        <v>3.629537</v>
      </c>
      <c r="J15" s="25">
        <v>7.5093870000000003</v>
      </c>
      <c r="K15" s="25">
        <v>4.2553190000000001</v>
      </c>
      <c r="L15" s="25">
        <v>7.0087609999999998</v>
      </c>
    </row>
    <row r="16" spans="1:12">
      <c r="A16" s="23" t="s">
        <v>131</v>
      </c>
      <c r="B16" s="24">
        <v>1245</v>
      </c>
      <c r="C16" s="25">
        <v>8.2730920000000001</v>
      </c>
      <c r="D16" s="25">
        <v>48.032128999999998</v>
      </c>
      <c r="E16" s="25">
        <v>16.546185000000001</v>
      </c>
      <c r="F16" s="25">
        <v>7.5502010000000004</v>
      </c>
      <c r="G16" s="25">
        <v>19.919678999999999</v>
      </c>
      <c r="H16" s="25">
        <v>10.120482000000001</v>
      </c>
      <c r="I16" s="25">
        <v>4.3373489999999997</v>
      </c>
      <c r="J16" s="25">
        <v>5.7028109999999996</v>
      </c>
      <c r="K16" s="25">
        <v>4.8995980000000001</v>
      </c>
      <c r="L16" s="25">
        <v>7.3895580000000001</v>
      </c>
    </row>
    <row r="17" spans="1:12">
      <c r="A17" s="23" t="s">
        <v>132</v>
      </c>
      <c r="B17" s="24">
        <v>504</v>
      </c>
      <c r="C17" s="25">
        <v>5.9523809999999999</v>
      </c>
      <c r="D17" s="25">
        <v>41.865079000000001</v>
      </c>
      <c r="E17" s="25">
        <v>12.5</v>
      </c>
      <c r="F17" s="25">
        <v>8.9285709999999998</v>
      </c>
      <c r="G17" s="25">
        <v>24.801587000000001</v>
      </c>
      <c r="H17" s="25">
        <v>11.904762</v>
      </c>
      <c r="I17" s="25">
        <v>2.5793650000000001</v>
      </c>
      <c r="J17" s="25">
        <v>6.7460319999999996</v>
      </c>
      <c r="K17" s="25">
        <v>10.317460000000001</v>
      </c>
      <c r="L17" s="25">
        <v>7.1428570000000002</v>
      </c>
    </row>
    <row r="18" spans="1:12">
      <c r="A18" s="23" t="s">
        <v>133</v>
      </c>
      <c r="B18" s="24">
        <v>82</v>
      </c>
      <c r="C18" s="25">
        <v>1.2195119999999999</v>
      </c>
      <c r="D18" s="25">
        <v>26.829267999999999</v>
      </c>
      <c r="E18" s="25">
        <v>7.3170729999999997</v>
      </c>
      <c r="F18" s="25">
        <v>8.5365850000000005</v>
      </c>
      <c r="G18" s="25">
        <v>29.268293</v>
      </c>
      <c r="H18" s="25">
        <v>8.5365850000000005</v>
      </c>
      <c r="I18" s="25">
        <v>2.4390239999999999</v>
      </c>
      <c r="J18" s="25">
        <v>2.4390239999999999</v>
      </c>
      <c r="K18" s="25">
        <v>15.853659</v>
      </c>
      <c r="L18" s="25">
        <v>13.414634</v>
      </c>
    </row>
    <row r="19" spans="1:12">
      <c r="A19" s="23" t="s">
        <v>128</v>
      </c>
      <c r="B19" s="24">
        <v>47</v>
      </c>
      <c r="C19" s="25">
        <v>4.2553190000000001</v>
      </c>
      <c r="D19" s="25">
        <v>31.914894</v>
      </c>
      <c r="E19" s="25">
        <v>12.765957</v>
      </c>
      <c r="F19" s="25">
        <v>8.5106380000000001</v>
      </c>
      <c r="G19" s="25">
        <v>23.404254999999999</v>
      </c>
      <c r="H19" s="25">
        <v>8.5106380000000001</v>
      </c>
      <c r="I19" s="25">
        <v>10.638298000000001</v>
      </c>
      <c r="J19" s="25">
        <v>4.2553190000000001</v>
      </c>
      <c r="K19" s="25">
        <v>6.3829789999999997</v>
      </c>
      <c r="L19" s="25">
        <v>17.021277000000001</v>
      </c>
    </row>
    <row r="20" spans="1:12">
      <c r="A20" s="8" t="s">
        <v>134</v>
      </c>
      <c r="B20" s="8"/>
      <c r="C20" s="8"/>
      <c r="D20" s="8"/>
      <c r="E20" s="8"/>
      <c r="F20" s="8"/>
      <c r="G20" s="8"/>
      <c r="H20" s="8"/>
      <c r="I20" s="8"/>
      <c r="J20" s="8"/>
      <c r="K20" s="8"/>
      <c r="L20" s="8"/>
    </row>
    <row r="21" spans="1:12">
      <c r="A21" s="23" t="s">
        <v>135</v>
      </c>
      <c r="B21" s="24">
        <v>128</v>
      </c>
      <c r="C21" s="25">
        <v>4.6875</v>
      </c>
      <c r="D21" s="25">
        <v>38.28125</v>
      </c>
      <c r="E21" s="25">
        <v>7.03125</v>
      </c>
      <c r="F21" s="25">
        <v>4.6875</v>
      </c>
      <c r="G21" s="25">
        <v>21.875</v>
      </c>
      <c r="H21" s="25">
        <v>8.59375</v>
      </c>
      <c r="I21" s="25">
        <v>3.90625</v>
      </c>
      <c r="J21" s="25">
        <v>1.5625</v>
      </c>
      <c r="K21" s="25">
        <v>18.75</v>
      </c>
      <c r="L21" s="25">
        <v>10.15625</v>
      </c>
    </row>
    <row r="22" spans="1:12">
      <c r="A22" s="23" t="s">
        <v>136</v>
      </c>
      <c r="B22" s="24">
        <v>138</v>
      </c>
      <c r="C22" s="25">
        <v>6.5217390000000002</v>
      </c>
      <c r="D22" s="25">
        <v>39.855072</v>
      </c>
      <c r="E22" s="25">
        <v>8.6956520000000008</v>
      </c>
      <c r="F22" s="25">
        <v>13.768115999999999</v>
      </c>
      <c r="G22" s="25">
        <v>26.811593999999999</v>
      </c>
      <c r="H22" s="25">
        <v>8.6956520000000008</v>
      </c>
      <c r="I22" s="25">
        <v>5.0724640000000001</v>
      </c>
      <c r="J22" s="25">
        <v>2.8985509999999999</v>
      </c>
      <c r="K22" s="25">
        <v>14.492754</v>
      </c>
      <c r="L22" s="25">
        <v>5.7971009999999996</v>
      </c>
    </row>
    <row r="23" spans="1:12">
      <c r="A23" s="23" t="s">
        <v>137</v>
      </c>
      <c r="B23" s="24">
        <v>119</v>
      </c>
      <c r="C23" s="25">
        <v>6.7226889999999999</v>
      </c>
      <c r="D23" s="25">
        <v>43.697479000000001</v>
      </c>
      <c r="E23" s="25">
        <v>7.5630249999999997</v>
      </c>
      <c r="F23" s="25">
        <v>10.084034000000001</v>
      </c>
      <c r="G23" s="25">
        <v>19.327731</v>
      </c>
      <c r="H23" s="25">
        <v>11.764706</v>
      </c>
      <c r="I23" s="25">
        <v>6.7226889999999999</v>
      </c>
      <c r="J23" s="25">
        <v>4.2016809999999998</v>
      </c>
      <c r="K23" s="25">
        <v>8.4033610000000003</v>
      </c>
      <c r="L23" s="25">
        <v>5.8823530000000002</v>
      </c>
    </row>
    <row r="24" spans="1:12">
      <c r="A24" s="23" t="s">
        <v>138</v>
      </c>
      <c r="B24" s="24">
        <v>142</v>
      </c>
      <c r="C24" s="25">
        <v>3.5211269999999999</v>
      </c>
      <c r="D24" s="25">
        <v>45.774647999999999</v>
      </c>
      <c r="E24" s="25">
        <v>14.084507</v>
      </c>
      <c r="F24" s="25">
        <v>6.3380280000000004</v>
      </c>
      <c r="G24" s="25">
        <v>17.605633999999998</v>
      </c>
      <c r="H24" s="25">
        <v>8.450704</v>
      </c>
      <c r="I24" s="25">
        <v>3.5211269999999999</v>
      </c>
      <c r="J24" s="25">
        <v>6.3380280000000004</v>
      </c>
      <c r="K24" s="25">
        <v>4.9295770000000001</v>
      </c>
      <c r="L24" s="25">
        <v>7.7464789999999999</v>
      </c>
    </row>
    <row r="25" spans="1:12">
      <c r="A25" s="23" t="s">
        <v>139</v>
      </c>
      <c r="B25" s="24">
        <v>170</v>
      </c>
      <c r="C25" s="25">
        <v>4.7058819999999999</v>
      </c>
      <c r="D25" s="25">
        <v>47.058824000000001</v>
      </c>
      <c r="E25" s="25">
        <v>17.058824000000001</v>
      </c>
      <c r="F25" s="25">
        <v>8.8235290000000006</v>
      </c>
      <c r="G25" s="25">
        <v>22.941175999999999</v>
      </c>
      <c r="H25" s="25">
        <v>10.588234999999999</v>
      </c>
      <c r="I25" s="25">
        <v>4.1176469999999998</v>
      </c>
      <c r="J25" s="25">
        <v>7.6470589999999996</v>
      </c>
      <c r="K25" s="25">
        <v>6.4705880000000002</v>
      </c>
      <c r="L25" s="25">
        <v>5.2941180000000001</v>
      </c>
    </row>
    <row r="26" spans="1:12">
      <c r="A26" s="23" t="s">
        <v>140</v>
      </c>
      <c r="B26" s="24">
        <v>192</v>
      </c>
      <c r="C26" s="25">
        <v>3.125</v>
      </c>
      <c r="D26" s="25">
        <v>39.0625</v>
      </c>
      <c r="E26" s="25">
        <v>18.75</v>
      </c>
      <c r="F26" s="25">
        <v>9.8958329999999997</v>
      </c>
      <c r="G26" s="25">
        <v>25</v>
      </c>
      <c r="H26" s="25">
        <v>13.541667</v>
      </c>
      <c r="I26" s="25">
        <v>1.5625</v>
      </c>
      <c r="J26" s="25">
        <v>5.2083329999999997</v>
      </c>
      <c r="K26" s="25">
        <v>6.7708329999999997</v>
      </c>
      <c r="L26" s="25">
        <v>9.8958329999999997</v>
      </c>
    </row>
    <row r="27" spans="1:12">
      <c r="A27" s="23" t="s">
        <v>141</v>
      </c>
      <c r="B27" s="24">
        <v>1405</v>
      </c>
      <c r="C27" s="25">
        <v>10.320285</v>
      </c>
      <c r="D27" s="25">
        <v>44.839858</v>
      </c>
      <c r="E27" s="25">
        <v>17.72242</v>
      </c>
      <c r="F27" s="25">
        <v>7.4733099999999997</v>
      </c>
      <c r="G27" s="25">
        <v>20.284697999999999</v>
      </c>
      <c r="H27" s="25">
        <v>12.384342</v>
      </c>
      <c r="I27" s="25">
        <v>3.558719</v>
      </c>
      <c r="J27" s="25">
        <v>6.5480429999999998</v>
      </c>
      <c r="K27" s="25">
        <v>4.5551599999999999</v>
      </c>
      <c r="L27" s="25">
        <v>7.5444839999999997</v>
      </c>
    </row>
    <row r="28" spans="1:12">
      <c r="A28" s="23" t="s">
        <v>142</v>
      </c>
      <c r="B28" s="24">
        <v>343</v>
      </c>
      <c r="C28" s="25">
        <v>9.9125359999999993</v>
      </c>
      <c r="D28" s="25">
        <v>49.271137000000003</v>
      </c>
      <c r="E28" s="25">
        <v>14.285714</v>
      </c>
      <c r="F28" s="25">
        <v>8.1632650000000009</v>
      </c>
      <c r="G28" s="25">
        <v>19.825073</v>
      </c>
      <c r="H28" s="25">
        <v>11.370262</v>
      </c>
      <c r="I28" s="25">
        <v>3.7900870000000002</v>
      </c>
      <c r="J28" s="25">
        <v>8.7463560000000005</v>
      </c>
      <c r="K28" s="25">
        <v>3.498542</v>
      </c>
      <c r="L28" s="25">
        <v>7.5801749999999997</v>
      </c>
    </row>
    <row r="29" spans="1:12">
      <c r="A29" s="23" t="s">
        <v>128</v>
      </c>
      <c r="B29" s="24">
        <v>40</v>
      </c>
      <c r="C29" s="25">
        <v>2.5</v>
      </c>
      <c r="D29" s="25">
        <v>40</v>
      </c>
      <c r="E29" s="25">
        <v>15</v>
      </c>
      <c r="F29" s="25">
        <v>12.5</v>
      </c>
      <c r="G29" s="25">
        <v>22.5</v>
      </c>
      <c r="H29" s="25">
        <v>7.5</v>
      </c>
      <c r="I29" s="25">
        <v>12.5</v>
      </c>
      <c r="J29" s="25">
        <v>10</v>
      </c>
      <c r="K29" s="25">
        <v>5</v>
      </c>
      <c r="L29" s="25">
        <v>10</v>
      </c>
    </row>
    <row r="30" spans="1:12">
      <c r="A30" s="8" t="s">
        <v>143</v>
      </c>
      <c r="B30" s="8"/>
      <c r="C30" s="8"/>
      <c r="D30" s="8"/>
      <c r="E30" s="8"/>
      <c r="F30" s="8"/>
      <c r="G30" s="8"/>
      <c r="H30" s="8"/>
      <c r="I30" s="8"/>
      <c r="J30" s="8"/>
      <c r="K30" s="8"/>
      <c r="L30" s="8"/>
    </row>
    <row r="31" spans="1:12">
      <c r="A31" s="23" t="s">
        <v>144</v>
      </c>
      <c r="B31" s="24">
        <v>429</v>
      </c>
      <c r="C31" s="25">
        <v>8.1585079999999994</v>
      </c>
      <c r="D31" s="25">
        <v>45.687646000000001</v>
      </c>
      <c r="E31" s="25">
        <v>17.249417000000001</v>
      </c>
      <c r="F31" s="25">
        <v>7.6923079999999997</v>
      </c>
      <c r="G31" s="25">
        <v>20.512820999999999</v>
      </c>
      <c r="H31" s="25">
        <v>12.121212</v>
      </c>
      <c r="I31" s="25">
        <v>5.3613049999999998</v>
      </c>
      <c r="J31" s="25">
        <v>7.925408</v>
      </c>
      <c r="K31" s="25">
        <v>3.4965030000000001</v>
      </c>
      <c r="L31" s="25">
        <v>9.0909089999999999</v>
      </c>
    </row>
    <row r="32" spans="1:12">
      <c r="A32" s="23" t="s">
        <v>145</v>
      </c>
      <c r="B32" s="24">
        <v>319</v>
      </c>
      <c r="C32" s="25">
        <v>11.598746</v>
      </c>
      <c r="D32" s="25">
        <v>47.335422999999999</v>
      </c>
      <c r="E32" s="25">
        <v>18.808776999999999</v>
      </c>
      <c r="F32" s="25">
        <v>6.2695920000000003</v>
      </c>
      <c r="G32" s="25">
        <v>24.137930999999998</v>
      </c>
      <c r="H32" s="25">
        <v>13.479623999999999</v>
      </c>
      <c r="I32" s="25">
        <v>4.0752350000000002</v>
      </c>
      <c r="J32" s="25">
        <v>9.4043890000000001</v>
      </c>
      <c r="K32" s="25">
        <v>2.5078369999999999</v>
      </c>
      <c r="L32" s="25">
        <v>6.5830719999999996</v>
      </c>
    </row>
    <row r="33" spans="1:12">
      <c r="A33" s="23" t="s">
        <v>146</v>
      </c>
      <c r="B33" s="24">
        <v>504</v>
      </c>
      <c r="C33" s="25">
        <v>12.301587</v>
      </c>
      <c r="D33" s="25">
        <v>46.825397000000002</v>
      </c>
      <c r="E33" s="25">
        <v>17.857143000000001</v>
      </c>
      <c r="F33" s="25">
        <v>7.3412699999999997</v>
      </c>
      <c r="G33" s="25">
        <v>23.015872999999999</v>
      </c>
      <c r="H33" s="25">
        <v>14.880952000000001</v>
      </c>
      <c r="I33" s="25">
        <v>4.9603169999999999</v>
      </c>
      <c r="J33" s="25">
        <v>9.1269840000000002</v>
      </c>
      <c r="K33" s="25">
        <v>2.9761899999999999</v>
      </c>
      <c r="L33" s="25">
        <v>6.1507940000000003</v>
      </c>
    </row>
    <row r="34" spans="1:12">
      <c r="A34" s="23" t="s">
        <v>147</v>
      </c>
      <c r="B34" s="24">
        <v>143</v>
      </c>
      <c r="C34" s="25">
        <v>7.6923079999999997</v>
      </c>
      <c r="D34" s="25">
        <v>49.650350000000003</v>
      </c>
      <c r="E34" s="25">
        <v>13.986014000000001</v>
      </c>
      <c r="F34" s="25">
        <v>7.6923079999999997</v>
      </c>
      <c r="G34" s="25">
        <v>22.377621999999999</v>
      </c>
      <c r="H34" s="25">
        <v>13.286713000000001</v>
      </c>
      <c r="I34" s="25">
        <v>5.5944060000000002</v>
      </c>
      <c r="J34" s="25">
        <v>9.0909089999999999</v>
      </c>
      <c r="K34" s="25">
        <v>2.0979019999999999</v>
      </c>
      <c r="L34" s="25">
        <v>9.0909089999999999</v>
      </c>
    </row>
    <row r="35" spans="1:12">
      <c r="A35" s="23" t="s">
        <v>148</v>
      </c>
      <c r="B35" s="24">
        <v>168</v>
      </c>
      <c r="C35" s="25">
        <v>10.714286</v>
      </c>
      <c r="D35" s="25">
        <v>47.619047999999999</v>
      </c>
      <c r="E35" s="25">
        <v>11.904762</v>
      </c>
      <c r="F35" s="25">
        <v>6.5476190000000001</v>
      </c>
      <c r="G35" s="25">
        <v>17.857143000000001</v>
      </c>
      <c r="H35" s="25">
        <v>11.904762</v>
      </c>
      <c r="I35" s="25">
        <v>6.5476190000000001</v>
      </c>
      <c r="J35" s="25">
        <v>6.5476190000000001</v>
      </c>
      <c r="K35" s="25">
        <v>3.5714290000000002</v>
      </c>
      <c r="L35" s="25">
        <v>9.5238099999999992</v>
      </c>
    </row>
    <row r="36" spans="1:12">
      <c r="A36" s="23" t="s">
        <v>149</v>
      </c>
      <c r="B36" s="24">
        <v>1270</v>
      </c>
      <c r="C36" s="25">
        <v>10.472441</v>
      </c>
      <c r="D36" s="25">
        <v>44.488188999999998</v>
      </c>
      <c r="E36" s="25">
        <v>18.346457000000001</v>
      </c>
      <c r="F36" s="25">
        <v>7.3228350000000004</v>
      </c>
      <c r="G36" s="25">
        <v>21.338583</v>
      </c>
      <c r="H36" s="25">
        <v>12.677165</v>
      </c>
      <c r="I36" s="25">
        <v>3.779528</v>
      </c>
      <c r="J36" s="25">
        <v>7.4015750000000002</v>
      </c>
      <c r="K36" s="25">
        <v>3.543307</v>
      </c>
      <c r="L36" s="25">
        <v>7.9527559999999999</v>
      </c>
    </row>
    <row r="37" spans="1:12">
      <c r="A37" s="23" t="s">
        <v>150</v>
      </c>
      <c r="B37" s="24">
        <v>1642</v>
      </c>
      <c r="C37" s="25">
        <v>9.6224120000000006</v>
      </c>
      <c r="D37" s="25">
        <v>45.249695000000003</v>
      </c>
      <c r="E37" s="25">
        <v>18.026796999999998</v>
      </c>
      <c r="F37" s="25">
        <v>7.8562729999999998</v>
      </c>
      <c r="G37" s="25">
        <v>21.315469</v>
      </c>
      <c r="H37" s="25">
        <v>12.545676</v>
      </c>
      <c r="I37" s="25">
        <v>3.3495740000000001</v>
      </c>
      <c r="J37" s="25">
        <v>6.5773450000000002</v>
      </c>
      <c r="K37" s="25">
        <v>4.3848960000000003</v>
      </c>
      <c r="L37" s="25">
        <v>7.003654</v>
      </c>
    </row>
    <row r="38" spans="1:12">
      <c r="A38" s="23" t="s">
        <v>151</v>
      </c>
      <c r="B38" s="24">
        <v>2266</v>
      </c>
      <c r="C38" s="25">
        <v>8.5613419999999998</v>
      </c>
      <c r="D38" s="25">
        <v>45.498676000000003</v>
      </c>
      <c r="E38" s="25">
        <v>16.240071</v>
      </c>
      <c r="F38" s="25">
        <v>8.1200349999999997</v>
      </c>
      <c r="G38" s="25">
        <v>21.138570000000001</v>
      </c>
      <c r="H38" s="25">
        <v>12.091792</v>
      </c>
      <c r="I38" s="25">
        <v>3.6187109999999998</v>
      </c>
      <c r="J38" s="25">
        <v>6.3548099999999996</v>
      </c>
      <c r="K38" s="25">
        <v>5.5604589999999998</v>
      </c>
      <c r="L38" s="25">
        <v>7.4580760000000001</v>
      </c>
    </row>
    <row r="39" spans="1:12">
      <c r="A39" s="23" t="s">
        <v>152</v>
      </c>
      <c r="B39" s="24">
        <v>121</v>
      </c>
      <c r="C39" s="25">
        <v>6.6115700000000004</v>
      </c>
      <c r="D39" s="25">
        <v>43.801653000000002</v>
      </c>
      <c r="E39" s="25">
        <v>14.049587000000001</v>
      </c>
      <c r="F39" s="25">
        <v>8.2644629999999992</v>
      </c>
      <c r="G39" s="25">
        <v>24.793388</v>
      </c>
      <c r="H39" s="25">
        <v>10.743802000000001</v>
      </c>
      <c r="I39" s="25">
        <v>3.3057850000000002</v>
      </c>
      <c r="J39" s="25">
        <v>4.132231</v>
      </c>
      <c r="K39" s="25">
        <v>18.181818</v>
      </c>
      <c r="L39" s="25">
        <v>7.4380170000000003</v>
      </c>
    </row>
    <row r="40" spans="1:12">
      <c r="A40" s="23" t="s">
        <v>128</v>
      </c>
      <c r="B40" s="24">
        <v>46</v>
      </c>
      <c r="C40" s="25">
        <v>4.3478260000000004</v>
      </c>
      <c r="D40" s="25">
        <v>28.260870000000001</v>
      </c>
      <c r="E40" s="25">
        <v>13.043478</v>
      </c>
      <c r="F40" s="25">
        <v>13.043478</v>
      </c>
      <c r="G40" s="25">
        <v>23.913042999999998</v>
      </c>
      <c r="H40" s="25">
        <v>6.5217390000000002</v>
      </c>
      <c r="I40" s="25">
        <v>10.869565</v>
      </c>
      <c r="J40" s="25">
        <v>6.5217390000000002</v>
      </c>
      <c r="K40" s="25">
        <v>4.3478260000000004</v>
      </c>
      <c r="L40" s="25">
        <v>15.217390999999999</v>
      </c>
    </row>
    <row r="41" spans="1:12">
      <c r="A41" s="8" t="s">
        <v>153</v>
      </c>
      <c r="B41" s="8"/>
      <c r="C41" s="8"/>
      <c r="D41" s="8"/>
      <c r="E41" s="8"/>
      <c r="F41" s="8"/>
      <c r="G41" s="8"/>
      <c r="H41" s="8"/>
      <c r="I41" s="8"/>
      <c r="J41" s="8"/>
      <c r="K41" s="8"/>
      <c r="L41" s="8"/>
    </row>
    <row r="42" spans="1:12">
      <c r="A42" s="23" t="s">
        <v>154</v>
      </c>
      <c r="B42" s="24">
        <v>1344</v>
      </c>
      <c r="C42" s="25">
        <v>10.044643000000001</v>
      </c>
      <c r="D42" s="25">
        <v>45.610118999999997</v>
      </c>
      <c r="E42" s="25">
        <v>18.303571000000002</v>
      </c>
      <c r="F42" s="25">
        <v>8.2589290000000002</v>
      </c>
      <c r="G42" s="25">
        <v>22.023810000000001</v>
      </c>
      <c r="H42" s="25">
        <v>12.127976</v>
      </c>
      <c r="I42" s="25">
        <v>4.2410709999999998</v>
      </c>
      <c r="J42" s="25">
        <v>7.9613100000000001</v>
      </c>
      <c r="K42" s="25">
        <v>3.125</v>
      </c>
      <c r="L42" s="25">
        <v>7.5892860000000004</v>
      </c>
    </row>
    <row r="43" spans="1:12">
      <c r="A43" s="23" t="s">
        <v>155</v>
      </c>
      <c r="B43" s="24">
        <v>1107</v>
      </c>
      <c r="C43" s="25">
        <v>10.749774</v>
      </c>
      <c r="D43" s="25">
        <v>46.070461000000002</v>
      </c>
      <c r="E43" s="25">
        <v>17.795845</v>
      </c>
      <c r="F43" s="25">
        <v>8.2204160000000002</v>
      </c>
      <c r="G43" s="25">
        <v>19.963865999999999</v>
      </c>
      <c r="H43" s="25">
        <v>12.195122</v>
      </c>
      <c r="I43" s="25">
        <v>5.2393859999999997</v>
      </c>
      <c r="J43" s="25">
        <v>8.6720869999999994</v>
      </c>
      <c r="K43" s="25">
        <v>3.9747059999999999</v>
      </c>
      <c r="L43" s="25">
        <v>6.0523939999999996</v>
      </c>
    </row>
    <row r="44" spans="1:12">
      <c r="A44" s="23" t="s">
        <v>156</v>
      </c>
      <c r="B44" s="24">
        <v>1006</v>
      </c>
      <c r="C44" s="25">
        <v>7.8528830000000003</v>
      </c>
      <c r="D44" s="25">
        <v>44.135188999999997</v>
      </c>
      <c r="E44" s="25">
        <v>16.003976000000002</v>
      </c>
      <c r="F44" s="25">
        <v>9.4433399999999992</v>
      </c>
      <c r="G44" s="25">
        <v>25.646122999999999</v>
      </c>
      <c r="H44" s="25">
        <v>11.232604</v>
      </c>
      <c r="I44" s="25">
        <v>3.6779320000000002</v>
      </c>
      <c r="J44" s="25">
        <v>5.7654079999999999</v>
      </c>
      <c r="K44" s="25">
        <v>5.9642150000000003</v>
      </c>
      <c r="L44" s="25">
        <v>7.6540759999999999</v>
      </c>
    </row>
    <row r="45" spans="1:12">
      <c r="A45" s="23" t="s">
        <v>157</v>
      </c>
      <c r="B45" s="24">
        <v>541</v>
      </c>
      <c r="C45" s="25">
        <v>10.90573</v>
      </c>
      <c r="D45" s="25">
        <v>35.859518999999999</v>
      </c>
      <c r="E45" s="25">
        <v>19.223659999999999</v>
      </c>
      <c r="F45" s="25">
        <v>13.678373000000001</v>
      </c>
      <c r="G45" s="25">
        <v>29.574860999999999</v>
      </c>
      <c r="H45" s="25">
        <v>19.408503</v>
      </c>
      <c r="I45" s="25">
        <v>2.4029569999999998</v>
      </c>
      <c r="J45" s="25">
        <v>5.9149719999999997</v>
      </c>
      <c r="K45" s="25">
        <v>5.7301289999999998</v>
      </c>
      <c r="L45" s="25">
        <v>6.0998150000000004</v>
      </c>
    </row>
    <row r="46" spans="1:12">
      <c r="A46" s="23" t="s">
        <v>158</v>
      </c>
      <c r="B46" s="24">
        <v>1510</v>
      </c>
      <c r="C46" s="25">
        <v>10</v>
      </c>
      <c r="D46" s="25">
        <v>43.245032999999999</v>
      </c>
      <c r="E46" s="25">
        <v>18.211921</v>
      </c>
      <c r="F46" s="25">
        <v>9.0728480000000005</v>
      </c>
      <c r="G46" s="25">
        <v>23.112583000000001</v>
      </c>
      <c r="H46" s="25">
        <v>13.841060000000001</v>
      </c>
      <c r="I46" s="25">
        <v>3.5099339999999999</v>
      </c>
      <c r="J46" s="25">
        <v>6.4900659999999997</v>
      </c>
      <c r="K46" s="25">
        <v>4.9006619999999996</v>
      </c>
      <c r="L46" s="25">
        <v>6.1589400000000003</v>
      </c>
    </row>
    <row r="47" spans="1:12">
      <c r="A47" s="23" t="s">
        <v>159</v>
      </c>
      <c r="B47" s="24">
        <v>1011</v>
      </c>
      <c r="C47" s="25">
        <v>9.0009890000000006</v>
      </c>
      <c r="D47" s="25">
        <v>43.224530000000001</v>
      </c>
      <c r="E47" s="25">
        <v>20.969336999999999</v>
      </c>
      <c r="F47" s="25">
        <v>9.0009890000000006</v>
      </c>
      <c r="G47" s="25">
        <v>22.255192999999998</v>
      </c>
      <c r="H47" s="25">
        <v>12.660731999999999</v>
      </c>
      <c r="I47" s="25">
        <v>3.3630070000000001</v>
      </c>
      <c r="J47" s="25">
        <v>6.1325419999999999</v>
      </c>
      <c r="K47" s="25">
        <v>5.2423339999999996</v>
      </c>
      <c r="L47" s="25">
        <v>5.2423339999999996</v>
      </c>
    </row>
    <row r="48" spans="1:12">
      <c r="A48" s="23" t="s">
        <v>160</v>
      </c>
      <c r="B48" s="24">
        <v>1234</v>
      </c>
      <c r="C48" s="25">
        <v>9.7244729999999997</v>
      </c>
      <c r="D48" s="25">
        <v>43.841166999999999</v>
      </c>
      <c r="E48" s="25">
        <v>19.692057999999999</v>
      </c>
      <c r="F48" s="25">
        <v>9.0761749999999992</v>
      </c>
      <c r="G48" s="25">
        <v>23.095624000000001</v>
      </c>
      <c r="H48" s="25">
        <v>13.938412</v>
      </c>
      <c r="I48" s="25">
        <v>2.7552669999999999</v>
      </c>
      <c r="J48" s="25">
        <v>6.807131</v>
      </c>
      <c r="K48" s="25">
        <v>4.4570499999999997</v>
      </c>
      <c r="L48" s="25">
        <v>6.0777960000000002</v>
      </c>
    </row>
    <row r="49" spans="1:12">
      <c r="A49" s="23" t="s">
        <v>161</v>
      </c>
      <c r="B49" s="24">
        <v>443</v>
      </c>
      <c r="C49" s="25">
        <v>10.835214000000001</v>
      </c>
      <c r="D49" s="25">
        <v>45.372459999999997</v>
      </c>
      <c r="E49" s="25">
        <v>18.961625000000002</v>
      </c>
      <c r="F49" s="25">
        <v>9.4808129999999995</v>
      </c>
      <c r="G49" s="25">
        <v>21.218962000000001</v>
      </c>
      <c r="H49" s="25">
        <v>11.963882999999999</v>
      </c>
      <c r="I49" s="25">
        <v>3.837472</v>
      </c>
      <c r="J49" s="25">
        <v>8.1264109999999992</v>
      </c>
      <c r="K49" s="25">
        <v>3.837472</v>
      </c>
      <c r="L49" s="25">
        <v>8.3521439999999991</v>
      </c>
    </row>
    <row r="50" spans="1:12">
      <c r="A50" s="23" t="s">
        <v>162</v>
      </c>
      <c r="B50" s="24">
        <v>1237</v>
      </c>
      <c r="C50" s="25">
        <v>10.024252000000001</v>
      </c>
      <c r="D50" s="25">
        <v>43.411479</v>
      </c>
      <c r="E50" s="25">
        <v>20.210186</v>
      </c>
      <c r="F50" s="25">
        <v>8.4074369999999998</v>
      </c>
      <c r="G50" s="25">
        <v>21.099433999999999</v>
      </c>
      <c r="H50" s="25">
        <v>12.853678</v>
      </c>
      <c r="I50" s="25">
        <v>3.6378330000000001</v>
      </c>
      <c r="J50" s="25">
        <v>7.6798710000000003</v>
      </c>
      <c r="K50" s="25">
        <v>4.3654000000000002</v>
      </c>
      <c r="L50" s="25">
        <v>6.4672590000000003</v>
      </c>
    </row>
    <row r="51" spans="1:12">
      <c r="A51" s="23" t="s">
        <v>152</v>
      </c>
      <c r="B51" s="24">
        <v>81</v>
      </c>
      <c r="C51" s="25">
        <v>2.4691360000000002</v>
      </c>
      <c r="D51" s="25">
        <v>35.802469000000002</v>
      </c>
      <c r="E51" s="25">
        <v>12.345679000000001</v>
      </c>
      <c r="F51" s="25">
        <v>14.814814999999999</v>
      </c>
      <c r="G51" s="25">
        <v>20.987653999999999</v>
      </c>
      <c r="H51" s="25">
        <v>8.6419750000000004</v>
      </c>
      <c r="I51" s="25">
        <v>4.9382720000000004</v>
      </c>
      <c r="J51" s="25">
        <v>6.1728399999999999</v>
      </c>
      <c r="K51" s="25">
        <v>32.098765</v>
      </c>
      <c r="L51" s="25">
        <v>7.4074070000000001</v>
      </c>
    </row>
    <row r="52" spans="1:12">
      <c r="A52" s="23" t="s">
        <v>163</v>
      </c>
      <c r="B52" s="24">
        <v>67</v>
      </c>
      <c r="C52" s="25">
        <v>4.4776119999999997</v>
      </c>
      <c r="D52" s="25">
        <v>44.776119000000001</v>
      </c>
      <c r="E52" s="25">
        <v>5.9701490000000002</v>
      </c>
      <c r="F52" s="25">
        <v>5.9701490000000002</v>
      </c>
      <c r="G52" s="25">
        <v>17.910447999999999</v>
      </c>
      <c r="H52" s="25">
        <v>7.4626869999999998</v>
      </c>
      <c r="I52" s="25">
        <v>2.9850750000000001</v>
      </c>
      <c r="J52" s="25">
        <v>8.9552239999999994</v>
      </c>
      <c r="K52" s="25">
        <v>13.432836</v>
      </c>
      <c r="L52" s="25">
        <v>7.4626869999999998</v>
      </c>
    </row>
    <row r="53" spans="1:12">
      <c r="A53" s="23" t="s">
        <v>128</v>
      </c>
      <c r="B53" s="24">
        <v>52</v>
      </c>
      <c r="C53" s="25">
        <v>3.8461539999999999</v>
      </c>
      <c r="D53" s="25">
        <v>25</v>
      </c>
      <c r="E53" s="25">
        <v>11.538462000000001</v>
      </c>
      <c r="F53" s="25">
        <v>9.6153849999999998</v>
      </c>
      <c r="G53" s="25">
        <v>19.230768999999999</v>
      </c>
      <c r="H53" s="25">
        <v>5.7692310000000004</v>
      </c>
      <c r="I53" s="25">
        <v>11.538462000000001</v>
      </c>
      <c r="J53" s="25">
        <v>5.7692310000000004</v>
      </c>
      <c r="K53" s="25">
        <v>1.9230769999999999</v>
      </c>
      <c r="L53" s="25">
        <v>30.769231000000001</v>
      </c>
    </row>
    <row r="54" spans="1:12">
      <c r="A54" s="8" t="s">
        <v>164</v>
      </c>
      <c r="B54" s="8"/>
      <c r="C54" s="8"/>
      <c r="D54" s="8"/>
      <c r="E54" s="8"/>
      <c r="F54" s="8"/>
      <c r="G54" s="8"/>
      <c r="H54" s="8"/>
      <c r="I54" s="8"/>
      <c r="J54" s="8"/>
      <c r="K54" s="8"/>
      <c r="L54" s="8"/>
    </row>
    <row r="55" spans="1:12">
      <c r="A55" s="23" t="s">
        <v>165</v>
      </c>
      <c r="B55" s="24">
        <v>209</v>
      </c>
      <c r="C55" s="25">
        <v>9.5693780000000004</v>
      </c>
      <c r="D55" s="25">
        <v>45.454545000000003</v>
      </c>
      <c r="E55" s="25">
        <v>17.224879999999999</v>
      </c>
      <c r="F55" s="25">
        <v>6.6985650000000003</v>
      </c>
      <c r="G55" s="25">
        <v>21.052631999999999</v>
      </c>
      <c r="H55" s="25">
        <v>15.311005</v>
      </c>
      <c r="I55" s="25">
        <v>4.3062199999999997</v>
      </c>
      <c r="J55" s="25">
        <v>10.526316</v>
      </c>
      <c r="K55" s="25">
        <v>2.8708130000000001</v>
      </c>
      <c r="L55" s="25">
        <v>6.6985650000000003</v>
      </c>
    </row>
    <row r="56" spans="1:12">
      <c r="A56" s="23" t="s">
        <v>166</v>
      </c>
      <c r="B56" s="24">
        <v>1043</v>
      </c>
      <c r="C56" s="25">
        <v>9.2042190000000002</v>
      </c>
      <c r="D56" s="25">
        <v>45.158197999999999</v>
      </c>
      <c r="E56" s="25">
        <v>17.353787000000001</v>
      </c>
      <c r="F56" s="25">
        <v>7.9578139999999999</v>
      </c>
      <c r="G56" s="25">
        <v>20.134228</v>
      </c>
      <c r="H56" s="25">
        <v>13.03931</v>
      </c>
      <c r="I56" s="25">
        <v>3.930968</v>
      </c>
      <c r="J56" s="25">
        <v>6.615532</v>
      </c>
      <c r="K56" s="25">
        <v>4.3144770000000001</v>
      </c>
      <c r="L56" s="25">
        <v>7.6701819999999996</v>
      </c>
    </row>
    <row r="57" spans="1:12">
      <c r="A57" s="23" t="s">
        <v>167</v>
      </c>
      <c r="B57" s="24">
        <v>963</v>
      </c>
      <c r="C57" s="25">
        <v>8.5150570000000005</v>
      </c>
      <c r="D57" s="25">
        <v>44.548287000000002</v>
      </c>
      <c r="E57" s="25">
        <v>15.88785</v>
      </c>
      <c r="F57" s="25">
        <v>8.5150570000000005</v>
      </c>
      <c r="G57" s="25">
        <v>21.287642999999999</v>
      </c>
      <c r="H57" s="25">
        <v>10.591900000000001</v>
      </c>
      <c r="I57" s="25">
        <v>4.2575289999999999</v>
      </c>
      <c r="J57" s="25">
        <v>5.5036339999999999</v>
      </c>
      <c r="K57" s="25">
        <v>6.0228450000000002</v>
      </c>
      <c r="L57" s="25">
        <v>7.1651090000000002</v>
      </c>
    </row>
    <row r="58" spans="1:12">
      <c r="A58" s="23" t="s">
        <v>168</v>
      </c>
      <c r="B58" s="24">
        <v>338</v>
      </c>
      <c r="C58" s="25">
        <v>6.2130179999999999</v>
      </c>
      <c r="D58" s="25">
        <v>44.082839999999997</v>
      </c>
      <c r="E58" s="25">
        <v>10.355029999999999</v>
      </c>
      <c r="F58" s="25">
        <v>7.9881659999999997</v>
      </c>
      <c r="G58" s="25">
        <v>23.668638999999999</v>
      </c>
      <c r="H58" s="25">
        <v>7.6923079999999997</v>
      </c>
      <c r="I58" s="25">
        <v>2.662722</v>
      </c>
      <c r="J58" s="25">
        <v>6.2130179999999999</v>
      </c>
      <c r="K58" s="25">
        <v>10.650888</v>
      </c>
      <c r="L58" s="25">
        <v>7.1005919999999998</v>
      </c>
    </row>
    <row r="59" spans="1:12">
      <c r="A59" s="23" t="s">
        <v>169</v>
      </c>
      <c r="B59" s="24">
        <v>94</v>
      </c>
      <c r="C59" s="25">
        <v>3.1914889999999998</v>
      </c>
      <c r="D59" s="25">
        <v>37.234043</v>
      </c>
      <c r="E59" s="25">
        <v>13.829787</v>
      </c>
      <c r="F59" s="25">
        <v>12.765957</v>
      </c>
      <c r="G59" s="25">
        <v>23.404254999999999</v>
      </c>
      <c r="H59" s="25">
        <v>12.765957</v>
      </c>
      <c r="I59" s="25">
        <v>2.1276600000000001</v>
      </c>
      <c r="J59" s="25">
        <v>3.1914889999999998</v>
      </c>
      <c r="K59" s="25">
        <v>13.829787</v>
      </c>
      <c r="L59" s="25">
        <v>6.3829789999999997</v>
      </c>
    </row>
    <row r="60" spans="1:12">
      <c r="A60" s="23" t="s">
        <v>128</v>
      </c>
      <c r="B60" s="24">
        <v>30</v>
      </c>
      <c r="C60" s="25">
        <v>0</v>
      </c>
      <c r="D60" s="25">
        <v>40</v>
      </c>
      <c r="E60" s="25">
        <v>3.3333330000000001</v>
      </c>
      <c r="F60" s="25">
        <v>0</v>
      </c>
      <c r="G60" s="25">
        <v>3.3333330000000001</v>
      </c>
      <c r="H60" s="25">
        <v>3.3333330000000001</v>
      </c>
      <c r="I60" s="25">
        <v>3.3333330000000001</v>
      </c>
      <c r="J60" s="25">
        <v>3.3333330000000001</v>
      </c>
      <c r="K60" s="25">
        <v>16.666667</v>
      </c>
      <c r="L60" s="25">
        <v>33.333333000000003</v>
      </c>
    </row>
    <row r="61" spans="1:12">
      <c r="A61" s="8" t="s">
        <v>170</v>
      </c>
      <c r="B61" s="8"/>
      <c r="C61" s="8"/>
      <c r="D61" s="8"/>
      <c r="E61" s="8"/>
      <c r="F61" s="8"/>
      <c r="G61" s="8"/>
      <c r="H61" s="8"/>
      <c r="I61" s="8"/>
      <c r="J61" s="8"/>
      <c r="K61" s="8"/>
      <c r="L61" s="8"/>
    </row>
    <row r="62" spans="1:12">
      <c r="A62" s="23" t="s">
        <v>171</v>
      </c>
      <c r="B62" s="24">
        <v>386</v>
      </c>
      <c r="C62" s="25">
        <v>5.9585489999999997</v>
      </c>
      <c r="D62" s="25">
        <v>43.264249</v>
      </c>
      <c r="E62" s="25">
        <v>14.248704999999999</v>
      </c>
      <c r="F62" s="25">
        <v>11.398963999999999</v>
      </c>
      <c r="G62" s="25">
        <v>24.611398999999999</v>
      </c>
      <c r="H62" s="25">
        <v>11.139896</v>
      </c>
      <c r="I62" s="25">
        <v>4.6632119999999997</v>
      </c>
      <c r="J62" s="25">
        <v>4.9222799999999998</v>
      </c>
      <c r="K62" s="25">
        <v>8.8082899999999995</v>
      </c>
      <c r="L62" s="25">
        <v>9.3264250000000004</v>
      </c>
    </row>
    <row r="63" spans="1:12">
      <c r="A63" s="23" t="s">
        <v>172</v>
      </c>
      <c r="B63" s="24">
        <v>919</v>
      </c>
      <c r="C63" s="25">
        <v>8.5962999999999994</v>
      </c>
      <c r="D63" s="25">
        <v>42.002175999999999</v>
      </c>
      <c r="E63" s="25">
        <v>15.125135999999999</v>
      </c>
      <c r="F63" s="25">
        <v>10.010880999999999</v>
      </c>
      <c r="G63" s="25">
        <v>27.203482000000001</v>
      </c>
      <c r="H63" s="25">
        <v>13.928183000000001</v>
      </c>
      <c r="I63" s="25">
        <v>4.0261149999999999</v>
      </c>
      <c r="J63" s="25">
        <v>6.0935800000000002</v>
      </c>
      <c r="K63" s="25">
        <v>5.114255</v>
      </c>
      <c r="L63" s="25">
        <v>7.1817190000000002</v>
      </c>
    </row>
    <row r="64" spans="1:12">
      <c r="A64" s="23" t="s">
        <v>173</v>
      </c>
      <c r="B64" s="24">
        <v>978</v>
      </c>
      <c r="C64" s="25">
        <v>7.6687120000000002</v>
      </c>
      <c r="D64" s="25">
        <v>47.750511000000003</v>
      </c>
      <c r="E64" s="25">
        <v>17.075665000000001</v>
      </c>
      <c r="F64" s="25">
        <v>7.0552149999999996</v>
      </c>
      <c r="G64" s="25">
        <v>17.484663000000001</v>
      </c>
      <c r="H64" s="25">
        <v>10.940695</v>
      </c>
      <c r="I64" s="25">
        <v>3.6809820000000002</v>
      </c>
      <c r="J64" s="25">
        <v>6.646217</v>
      </c>
      <c r="K64" s="25">
        <v>5.6237219999999999</v>
      </c>
      <c r="L64" s="25">
        <v>5.8282210000000001</v>
      </c>
    </row>
    <row r="65" spans="1:12">
      <c r="A65" s="23" t="s">
        <v>174</v>
      </c>
      <c r="B65" s="24">
        <v>347</v>
      </c>
      <c r="C65" s="25">
        <v>12.680115000000001</v>
      </c>
      <c r="D65" s="25">
        <v>45.821325999999999</v>
      </c>
      <c r="E65" s="25">
        <v>15.850144</v>
      </c>
      <c r="F65" s="25">
        <v>3.4582130000000002</v>
      </c>
      <c r="G65" s="25">
        <v>12.103745999999999</v>
      </c>
      <c r="H65" s="25">
        <v>8.6455330000000004</v>
      </c>
      <c r="I65" s="25">
        <v>2.5936599999999999</v>
      </c>
      <c r="J65" s="25">
        <v>7.2046109999999999</v>
      </c>
      <c r="K65" s="25">
        <v>6.0518729999999996</v>
      </c>
      <c r="L65" s="25">
        <v>8.3573489999999993</v>
      </c>
    </row>
    <row r="66" spans="1:12">
      <c r="A66" s="23" t="s">
        <v>128</v>
      </c>
      <c r="B66" s="24">
        <v>47</v>
      </c>
      <c r="C66" s="25">
        <v>2.1276600000000001</v>
      </c>
      <c r="D66" s="25">
        <v>25.531915000000001</v>
      </c>
      <c r="E66" s="25">
        <v>6.3829789999999997</v>
      </c>
      <c r="F66" s="25">
        <v>2.1276600000000001</v>
      </c>
      <c r="G66" s="25">
        <v>8.5106380000000001</v>
      </c>
      <c r="H66" s="25">
        <v>2.1276600000000001</v>
      </c>
      <c r="I66" s="25">
        <v>6.3829789999999997</v>
      </c>
      <c r="J66" s="25">
        <v>8.5106380000000001</v>
      </c>
      <c r="K66" s="25">
        <v>12.765957</v>
      </c>
      <c r="L66" s="25">
        <v>31.914894</v>
      </c>
    </row>
    <row r="67" spans="1:12">
      <c r="A67" s="8" t="s">
        <v>175</v>
      </c>
      <c r="B67" s="8"/>
      <c r="C67" s="8"/>
      <c r="D67" s="8"/>
      <c r="E67" s="8"/>
      <c r="F67" s="8"/>
      <c r="G67" s="8"/>
      <c r="H67" s="8"/>
      <c r="I67" s="8"/>
      <c r="J67" s="8"/>
      <c r="K67" s="8"/>
      <c r="L67" s="8"/>
    </row>
    <row r="68" spans="1:12">
      <c r="A68" s="23" t="s">
        <v>176</v>
      </c>
      <c r="B68" s="24">
        <v>425</v>
      </c>
      <c r="C68" s="25">
        <v>11.529412000000001</v>
      </c>
      <c r="D68" s="25">
        <v>44</v>
      </c>
      <c r="E68" s="25">
        <v>19.058824000000001</v>
      </c>
      <c r="F68" s="25">
        <v>11.058824</v>
      </c>
      <c r="G68" s="25">
        <v>24.235294</v>
      </c>
      <c r="H68" s="25">
        <v>15.529412000000001</v>
      </c>
      <c r="I68" s="25">
        <v>2.5882350000000001</v>
      </c>
      <c r="J68" s="25">
        <v>6.5882350000000001</v>
      </c>
      <c r="K68" s="25">
        <v>3.058824</v>
      </c>
      <c r="L68" s="25">
        <v>4.2352939999999997</v>
      </c>
    </row>
    <row r="69" spans="1:12">
      <c r="A69" s="23" t="s">
        <v>177</v>
      </c>
      <c r="B69" s="24">
        <v>811</v>
      </c>
      <c r="C69" s="25">
        <v>8.7546239999999997</v>
      </c>
      <c r="D69" s="25">
        <v>45.006165000000003</v>
      </c>
      <c r="E69" s="25">
        <v>16.522811000000001</v>
      </c>
      <c r="F69" s="25">
        <v>9.617756</v>
      </c>
      <c r="G69" s="25">
        <v>23.551171</v>
      </c>
      <c r="H69" s="25">
        <v>15.289766</v>
      </c>
      <c r="I69" s="25">
        <v>4.5622689999999997</v>
      </c>
      <c r="J69" s="25">
        <v>7.0283600000000002</v>
      </c>
      <c r="K69" s="25">
        <v>3.3292229999999998</v>
      </c>
      <c r="L69" s="25">
        <v>7.6448830000000001</v>
      </c>
    </row>
    <row r="70" spans="1:12">
      <c r="A70" s="23" t="s">
        <v>178</v>
      </c>
      <c r="B70" s="24">
        <v>207</v>
      </c>
      <c r="C70" s="25">
        <v>11.111110999999999</v>
      </c>
      <c r="D70" s="25">
        <v>46.376812000000001</v>
      </c>
      <c r="E70" s="25">
        <v>18.840579999999999</v>
      </c>
      <c r="F70" s="25">
        <v>7.7294689999999999</v>
      </c>
      <c r="G70" s="25">
        <v>19.806763</v>
      </c>
      <c r="H70" s="25">
        <v>17.391304000000002</v>
      </c>
      <c r="I70" s="25">
        <v>6.2801929999999997</v>
      </c>
      <c r="J70" s="25">
        <v>6.2801929999999997</v>
      </c>
      <c r="K70" s="25">
        <v>4.8309179999999996</v>
      </c>
      <c r="L70" s="25">
        <v>4.8309179999999996</v>
      </c>
    </row>
    <row r="71" spans="1:12">
      <c r="A71" s="23" t="s">
        <v>179</v>
      </c>
      <c r="B71" s="24">
        <v>154</v>
      </c>
      <c r="C71" s="25">
        <v>11.038961</v>
      </c>
      <c r="D71" s="25">
        <v>39.610390000000002</v>
      </c>
      <c r="E71" s="25">
        <v>26.623377000000001</v>
      </c>
      <c r="F71" s="25">
        <v>8.4415580000000006</v>
      </c>
      <c r="G71" s="25">
        <v>17.532468000000001</v>
      </c>
      <c r="H71" s="25">
        <v>16.233765999999999</v>
      </c>
      <c r="I71" s="25">
        <v>1.9480519999999999</v>
      </c>
      <c r="J71" s="25">
        <v>5.8441559999999999</v>
      </c>
      <c r="K71" s="25">
        <v>2.5974029999999999</v>
      </c>
      <c r="L71" s="25">
        <v>6.493506</v>
      </c>
    </row>
    <row r="72" spans="1:12">
      <c r="A72" s="23" t="s">
        <v>180</v>
      </c>
      <c r="B72" s="24">
        <v>318</v>
      </c>
      <c r="C72" s="25">
        <v>10.062893000000001</v>
      </c>
      <c r="D72" s="25">
        <v>42.138365</v>
      </c>
      <c r="E72" s="25">
        <v>24.213836000000001</v>
      </c>
      <c r="F72" s="25">
        <v>6.9182389999999998</v>
      </c>
      <c r="G72" s="25">
        <v>19.811321</v>
      </c>
      <c r="H72" s="25">
        <v>12.893082</v>
      </c>
      <c r="I72" s="25">
        <v>3.1446540000000001</v>
      </c>
      <c r="J72" s="25">
        <v>9.4339619999999993</v>
      </c>
      <c r="K72" s="25">
        <v>1.886792</v>
      </c>
      <c r="L72" s="25">
        <v>7.232704</v>
      </c>
    </row>
    <row r="73" spans="1:12">
      <c r="A73" s="23" t="s">
        <v>181</v>
      </c>
      <c r="B73" s="24">
        <v>203</v>
      </c>
      <c r="C73" s="25">
        <v>10.837438000000001</v>
      </c>
      <c r="D73" s="25">
        <v>47.290640000000003</v>
      </c>
      <c r="E73" s="25">
        <v>16.748767999999998</v>
      </c>
      <c r="F73" s="25">
        <v>6.8965519999999998</v>
      </c>
      <c r="G73" s="25">
        <v>22.167487999999999</v>
      </c>
      <c r="H73" s="25">
        <v>15.270936000000001</v>
      </c>
      <c r="I73" s="25">
        <v>3.4482759999999999</v>
      </c>
      <c r="J73" s="25">
        <v>11.822660000000001</v>
      </c>
      <c r="K73" s="25">
        <v>1.9704429999999999</v>
      </c>
      <c r="L73" s="25">
        <v>6.4039409999999997</v>
      </c>
    </row>
    <row r="74" spans="1:12">
      <c r="A74" s="23" t="s">
        <v>182</v>
      </c>
      <c r="B74" s="24">
        <v>79</v>
      </c>
      <c r="C74" s="25">
        <v>7.5949369999999998</v>
      </c>
      <c r="D74" s="25">
        <v>29.113924000000001</v>
      </c>
      <c r="E74" s="25">
        <v>22.78481</v>
      </c>
      <c r="F74" s="25">
        <v>10.126582000000001</v>
      </c>
      <c r="G74" s="25">
        <v>31.645569999999999</v>
      </c>
      <c r="H74" s="25">
        <v>18.987342000000002</v>
      </c>
      <c r="I74" s="25">
        <v>7.5949369999999998</v>
      </c>
      <c r="J74" s="25">
        <v>8.8607589999999998</v>
      </c>
      <c r="K74" s="25">
        <v>3.7974679999999998</v>
      </c>
      <c r="L74" s="25">
        <v>10.126582000000001</v>
      </c>
    </row>
    <row r="75" spans="1:12">
      <c r="A75" s="23" t="s">
        <v>183</v>
      </c>
      <c r="B75" s="24">
        <v>68</v>
      </c>
      <c r="C75" s="25">
        <v>7.3529410000000004</v>
      </c>
      <c r="D75" s="25">
        <v>44.117646999999998</v>
      </c>
      <c r="E75" s="25">
        <v>25</v>
      </c>
      <c r="F75" s="25">
        <v>5.8823530000000002</v>
      </c>
      <c r="G75" s="25">
        <v>13.235294</v>
      </c>
      <c r="H75" s="25">
        <v>8.8235290000000006</v>
      </c>
      <c r="I75" s="25">
        <v>2.941176</v>
      </c>
      <c r="J75" s="25">
        <v>5.8823530000000002</v>
      </c>
      <c r="K75" s="25">
        <v>5.8823530000000002</v>
      </c>
      <c r="L75" s="25">
        <v>7.3529410000000004</v>
      </c>
    </row>
    <row r="76" spans="1:12">
      <c r="A76" s="23" t="s">
        <v>184</v>
      </c>
      <c r="B76" s="24">
        <v>586</v>
      </c>
      <c r="C76" s="25">
        <v>9.7269620000000003</v>
      </c>
      <c r="D76" s="25">
        <v>46.587031000000003</v>
      </c>
      <c r="E76" s="25">
        <v>19.965869999999999</v>
      </c>
      <c r="F76" s="25">
        <v>7.1672349999999998</v>
      </c>
      <c r="G76" s="25">
        <v>20.989761000000001</v>
      </c>
      <c r="H76" s="25">
        <v>12.969283000000001</v>
      </c>
      <c r="I76" s="25">
        <v>3.583618</v>
      </c>
      <c r="J76" s="25">
        <v>8.1911260000000006</v>
      </c>
      <c r="K76" s="25">
        <v>2.2184300000000001</v>
      </c>
      <c r="L76" s="25">
        <v>6.9965869999999999</v>
      </c>
    </row>
    <row r="77" spans="1:12">
      <c r="A77" s="23" t="s">
        <v>185</v>
      </c>
      <c r="B77" s="24">
        <v>276</v>
      </c>
      <c r="C77" s="25">
        <v>10.507246</v>
      </c>
      <c r="D77" s="25">
        <v>45.289855000000003</v>
      </c>
      <c r="E77" s="25">
        <v>20.652173999999999</v>
      </c>
      <c r="F77" s="25">
        <v>7.2463769999999998</v>
      </c>
      <c r="G77" s="25">
        <v>23.550725</v>
      </c>
      <c r="H77" s="25">
        <v>15.217390999999999</v>
      </c>
      <c r="I77" s="25">
        <v>2.1739130000000002</v>
      </c>
      <c r="J77" s="25">
        <v>7.9710140000000003</v>
      </c>
      <c r="K77" s="25">
        <v>2.536232</v>
      </c>
      <c r="L77" s="25">
        <v>6.8840579999999996</v>
      </c>
    </row>
    <row r="78" spans="1:12">
      <c r="A78" s="23" t="s">
        <v>152</v>
      </c>
      <c r="B78" s="24">
        <v>197</v>
      </c>
      <c r="C78" s="25">
        <v>7.1065990000000001</v>
      </c>
      <c r="D78" s="25">
        <v>45.685279000000001</v>
      </c>
      <c r="E78" s="25">
        <v>15.228426000000001</v>
      </c>
      <c r="F78" s="25">
        <v>8.6294419999999992</v>
      </c>
      <c r="G78" s="25">
        <v>18.781725999999999</v>
      </c>
      <c r="H78" s="25">
        <v>9.1370559999999994</v>
      </c>
      <c r="I78" s="25">
        <v>2.538071</v>
      </c>
      <c r="J78" s="25">
        <v>5.5837560000000002</v>
      </c>
      <c r="K78" s="25">
        <v>16.751269000000001</v>
      </c>
      <c r="L78" s="25">
        <v>3.0456850000000002</v>
      </c>
    </row>
    <row r="79" spans="1:12">
      <c r="A79" s="23" t="s">
        <v>186</v>
      </c>
      <c r="B79" s="24">
        <v>944</v>
      </c>
      <c r="C79" s="25">
        <v>6.9915250000000002</v>
      </c>
      <c r="D79" s="25">
        <v>41.843220000000002</v>
      </c>
      <c r="E79" s="25">
        <v>13.665253999999999</v>
      </c>
      <c r="F79" s="25">
        <v>7.8389829999999998</v>
      </c>
      <c r="G79" s="25">
        <v>20.444915000000002</v>
      </c>
      <c r="H79" s="25">
        <v>9.7457630000000002</v>
      </c>
      <c r="I79" s="25">
        <v>3.6016949999999999</v>
      </c>
      <c r="J79" s="25">
        <v>5.4025420000000004</v>
      </c>
      <c r="K79" s="25">
        <v>8.1567799999999995</v>
      </c>
      <c r="L79" s="25">
        <v>8.0508469999999992</v>
      </c>
    </row>
    <row r="80" spans="1:12">
      <c r="A80" s="23" t="s">
        <v>128</v>
      </c>
      <c r="B80" s="24">
        <v>41</v>
      </c>
      <c r="C80" s="25">
        <v>2.4390239999999999</v>
      </c>
      <c r="D80" s="25">
        <v>26.829267999999999</v>
      </c>
      <c r="E80" s="25">
        <v>4.8780489999999999</v>
      </c>
      <c r="F80" s="25">
        <v>4.8780489999999999</v>
      </c>
      <c r="G80" s="25">
        <v>9.7560979999999997</v>
      </c>
      <c r="H80" s="25">
        <v>9.7560979999999997</v>
      </c>
      <c r="I80" s="25">
        <v>2.4390239999999999</v>
      </c>
      <c r="J80" s="25">
        <v>7.3170729999999997</v>
      </c>
      <c r="K80" s="25">
        <v>0</v>
      </c>
      <c r="L80" s="25">
        <v>48.780487999999998</v>
      </c>
    </row>
    <row r="81" spans="1:12">
      <c r="A81" s="8" t="s">
        <v>187</v>
      </c>
      <c r="B81" s="8"/>
      <c r="C81" s="8"/>
      <c r="D81" s="8"/>
      <c r="E81" s="8"/>
      <c r="F81" s="8"/>
      <c r="G81" s="8"/>
      <c r="H81" s="8"/>
      <c r="I81" s="8"/>
      <c r="J81" s="8"/>
      <c r="K81" s="8"/>
      <c r="L81" s="8"/>
    </row>
    <row r="82" spans="1:12">
      <c r="A82" s="23" t="s">
        <v>188</v>
      </c>
      <c r="B82" s="24">
        <v>2041</v>
      </c>
      <c r="C82" s="25">
        <v>9.6521310000000007</v>
      </c>
      <c r="D82" s="25">
        <v>46.741793000000001</v>
      </c>
      <c r="E82" s="25">
        <v>18.079373</v>
      </c>
      <c r="F82" s="25">
        <v>7.2023520000000003</v>
      </c>
      <c r="G82" s="25">
        <v>19.206271000000001</v>
      </c>
      <c r="H82" s="25">
        <v>10.926017</v>
      </c>
      <c r="I82" s="25">
        <v>3.6746690000000002</v>
      </c>
      <c r="J82" s="25">
        <v>7.5943170000000002</v>
      </c>
      <c r="K82" s="25">
        <v>3.723665</v>
      </c>
      <c r="L82" s="25">
        <v>7.3003429999999998</v>
      </c>
    </row>
    <row r="83" spans="1:12">
      <c r="A83" s="23" t="s">
        <v>189</v>
      </c>
      <c r="B83" s="24">
        <v>221</v>
      </c>
      <c r="C83" s="25">
        <v>5.8823530000000002</v>
      </c>
      <c r="D83" s="25">
        <v>45.701357000000002</v>
      </c>
      <c r="E83" s="25">
        <v>13.122172000000001</v>
      </c>
      <c r="F83" s="25">
        <v>14.027149</v>
      </c>
      <c r="G83" s="25">
        <v>24.886877999999999</v>
      </c>
      <c r="H83" s="25">
        <v>22.171945999999998</v>
      </c>
      <c r="I83" s="25">
        <v>1.3574660000000001</v>
      </c>
      <c r="J83" s="25">
        <v>2.2624430000000002</v>
      </c>
      <c r="K83" s="25">
        <v>5.8823530000000002</v>
      </c>
      <c r="L83" s="25">
        <v>4.0723979999999997</v>
      </c>
    </row>
    <row r="84" spans="1:12">
      <c r="A84" s="23" t="s">
        <v>190</v>
      </c>
      <c r="B84" s="24">
        <v>64</v>
      </c>
      <c r="C84" s="25">
        <v>1.5625</v>
      </c>
      <c r="D84" s="25">
        <v>35.9375</v>
      </c>
      <c r="E84" s="25">
        <v>7.8125</v>
      </c>
      <c r="F84" s="25">
        <v>7.8125</v>
      </c>
      <c r="G84" s="25">
        <v>25</v>
      </c>
      <c r="H84" s="25">
        <v>9.375</v>
      </c>
      <c r="I84" s="25">
        <v>3.125</v>
      </c>
      <c r="J84" s="25">
        <v>1.5625</v>
      </c>
      <c r="K84" s="25">
        <v>12.5</v>
      </c>
      <c r="L84" s="25">
        <v>15.625</v>
      </c>
    </row>
    <row r="85" spans="1:12">
      <c r="A85" s="23" t="s">
        <v>191</v>
      </c>
      <c r="B85" s="24">
        <v>158</v>
      </c>
      <c r="C85" s="25">
        <v>0.632911</v>
      </c>
      <c r="D85" s="25">
        <v>32.278480999999999</v>
      </c>
      <c r="E85" s="25">
        <v>1.8987339999999999</v>
      </c>
      <c r="F85" s="25">
        <v>13.924051</v>
      </c>
      <c r="G85" s="25">
        <v>29.746835000000001</v>
      </c>
      <c r="H85" s="25">
        <v>9.4936710000000009</v>
      </c>
      <c r="I85" s="25">
        <v>7.5949369999999998</v>
      </c>
      <c r="J85" s="25">
        <v>1.2658229999999999</v>
      </c>
      <c r="K85" s="25">
        <v>20.253164999999999</v>
      </c>
      <c r="L85" s="25">
        <v>7.5949369999999998</v>
      </c>
    </row>
    <row r="86" spans="1:12">
      <c r="A86" s="23" t="s">
        <v>192</v>
      </c>
      <c r="B86" s="24">
        <v>120</v>
      </c>
      <c r="C86" s="25">
        <v>5.8333329999999997</v>
      </c>
      <c r="D86" s="25">
        <v>35</v>
      </c>
      <c r="E86" s="25">
        <v>7.5</v>
      </c>
      <c r="F86" s="25">
        <v>7.5</v>
      </c>
      <c r="G86" s="25">
        <v>31.666667</v>
      </c>
      <c r="H86" s="25">
        <v>10</v>
      </c>
      <c r="I86" s="25">
        <v>8.3333329999999997</v>
      </c>
      <c r="J86" s="25">
        <v>2.5</v>
      </c>
      <c r="K86" s="25">
        <v>15.833333</v>
      </c>
      <c r="L86" s="25">
        <v>8.3333329999999997</v>
      </c>
    </row>
    <row r="87" spans="1:12">
      <c r="A87" s="23" t="s">
        <v>193</v>
      </c>
      <c r="B87" s="24">
        <v>10</v>
      </c>
      <c r="C87" s="25">
        <v>0</v>
      </c>
      <c r="D87" s="25">
        <v>20</v>
      </c>
      <c r="E87" s="25">
        <v>0</v>
      </c>
      <c r="F87" s="25">
        <v>20</v>
      </c>
      <c r="G87" s="25">
        <v>10</v>
      </c>
      <c r="H87" s="25">
        <v>10</v>
      </c>
      <c r="I87" s="25">
        <v>0</v>
      </c>
      <c r="J87" s="25">
        <v>0</v>
      </c>
      <c r="K87" s="25">
        <v>30</v>
      </c>
      <c r="L87" s="25">
        <v>20</v>
      </c>
    </row>
    <row r="88" spans="1:12">
      <c r="A88" s="23" t="s">
        <v>152</v>
      </c>
      <c r="B88" s="24">
        <v>39</v>
      </c>
      <c r="C88" s="25">
        <v>5.1282050000000003</v>
      </c>
      <c r="D88" s="25">
        <v>30.769231000000001</v>
      </c>
      <c r="E88" s="25">
        <v>7.6923079999999997</v>
      </c>
      <c r="F88" s="25">
        <v>5.1282050000000003</v>
      </c>
      <c r="G88" s="25">
        <v>23.076923000000001</v>
      </c>
      <c r="H88" s="25">
        <v>7.6923079999999997</v>
      </c>
      <c r="I88" s="25">
        <v>2.5641029999999998</v>
      </c>
      <c r="J88" s="25">
        <v>0</v>
      </c>
      <c r="K88" s="25">
        <v>28.205127999999998</v>
      </c>
      <c r="L88" s="25">
        <v>2.5641029999999998</v>
      </c>
    </row>
    <row r="89" spans="1:12">
      <c r="A89" s="23" t="s">
        <v>128</v>
      </c>
      <c r="B89" s="24">
        <v>24</v>
      </c>
      <c r="C89" s="25">
        <v>4.1666670000000003</v>
      </c>
      <c r="D89" s="25">
        <v>25</v>
      </c>
      <c r="E89" s="25">
        <v>4.1666670000000003</v>
      </c>
      <c r="F89" s="25">
        <v>0</v>
      </c>
      <c r="G89" s="25">
        <v>16.666667</v>
      </c>
      <c r="H89" s="25">
        <v>0</v>
      </c>
      <c r="I89" s="25">
        <v>0</v>
      </c>
      <c r="J89" s="25">
        <v>12.5</v>
      </c>
      <c r="K89" s="25">
        <v>4.1666670000000003</v>
      </c>
      <c r="L89" s="25">
        <v>41.666666999999997</v>
      </c>
    </row>
    <row r="90" spans="1:12">
      <c r="A90" s="8" t="s">
        <v>194</v>
      </c>
      <c r="B90" s="8"/>
      <c r="C90" s="8"/>
      <c r="D90" s="8"/>
      <c r="E90" s="8"/>
      <c r="F90" s="8"/>
      <c r="G90" s="8"/>
      <c r="H90" s="8"/>
      <c r="I90" s="8"/>
      <c r="J90" s="8"/>
      <c r="K90" s="8"/>
      <c r="L90" s="8"/>
    </row>
    <row r="91" spans="1:12">
      <c r="A91" s="23" t="s">
        <v>195</v>
      </c>
      <c r="B91" s="24">
        <v>1341</v>
      </c>
      <c r="C91" s="25">
        <v>8.6502610000000004</v>
      </c>
      <c r="D91" s="25">
        <v>44.966442999999998</v>
      </c>
      <c r="E91" s="25">
        <v>17.076808</v>
      </c>
      <c r="F91" s="25">
        <v>9.4705440000000003</v>
      </c>
      <c r="G91" s="25">
        <v>22.147651</v>
      </c>
      <c r="H91" s="25">
        <v>12.602535</v>
      </c>
      <c r="I91" s="25">
        <v>3.579418</v>
      </c>
      <c r="J91" s="25">
        <v>6.4876959999999997</v>
      </c>
      <c r="K91" s="25">
        <v>5.1454139999999997</v>
      </c>
      <c r="L91" s="25">
        <v>6.4876959999999997</v>
      </c>
    </row>
    <row r="92" spans="1:12">
      <c r="A92" s="23" t="s">
        <v>196</v>
      </c>
      <c r="B92" s="24">
        <v>523</v>
      </c>
      <c r="C92" s="25">
        <v>7.6481839999999996</v>
      </c>
      <c r="D92" s="25">
        <v>47.227533000000001</v>
      </c>
      <c r="E92" s="25">
        <v>13.384321</v>
      </c>
      <c r="F92" s="25">
        <v>8.9866159999999997</v>
      </c>
      <c r="G92" s="25">
        <v>20.076481999999999</v>
      </c>
      <c r="H92" s="25">
        <v>11.472275</v>
      </c>
      <c r="I92" s="25">
        <v>3.8240919999999998</v>
      </c>
      <c r="J92" s="25">
        <v>7.4569789999999996</v>
      </c>
      <c r="K92" s="25">
        <v>6.3097510000000003</v>
      </c>
      <c r="L92" s="25">
        <v>7.8393879999999996</v>
      </c>
    </row>
    <row r="93" spans="1:12">
      <c r="A93" s="23" t="s">
        <v>197</v>
      </c>
      <c r="B93" s="24">
        <v>116</v>
      </c>
      <c r="C93" s="25">
        <v>7.7586209999999998</v>
      </c>
      <c r="D93" s="25">
        <v>51.724138000000004</v>
      </c>
      <c r="E93" s="25">
        <v>22.413792999999998</v>
      </c>
      <c r="F93" s="25">
        <v>6.0344829999999998</v>
      </c>
      <c r="G93" s="25">
        <v>20.689654999999998</v>
      </c>
      <c r="H93" s="25">
        <v>12.068966</v>
      </c>
      <c r="I93" s="25">
        <v>2.5862069999999999</v>
      </c>
      <c r="J93" s="25">
        <v>6.0344829999999998</v>
      </c>
      <c r="K93" s="25">
        <v>5.1724139999999998</v>
      </c>
      <c r="L93" s="25">
        <v>6.0344829999999998</v>
      </c>
    </row>
    <row r="94" spans="1:12">
      <c r="A94" s="23" t="s">
        <v>198</v>
      </c>
      <c r="B94" s="24">
        <v>25</v>
      </c>
      <c r="C94" s="25">
        <v>8</v>
      </c>
      <c r="D94" s="25">
        <v>36</v>
      </c>
      <c r="E94" s="25">
        <v>40</v>
      </c>
      <c r="F94" s="25">
        <v>4</v>
      </c>
      <c r="G94" s="25">
        <v>28</v>
      </c>
      <c r="H94" s="25">
        <v>12</v>
      </c>
      <c r="I94" s="25">
        <v>4</v>
      </c>
      <c r="J94" s="25">
        <v>8</v>
      </c>
      <c r="K94" s="25">
        <v>4</v>
      </c>
      <c r="L94" s="25">
        <v>4</v>
      </c>
    </row>
    <row r="95" spans="1:12">
      <c r="A95" s="23" t="s">
        <v>199</v>
      </c>
      <c r="B95" s="24">
        <v>68</v>
      </c>
      <c r="C95" s="25">
        <v>11.764706</v>
      </c>
      <c r="D95" s="25">
        <v>41.176470999999999</v>
      </c>
      <c r="E95" s="25">
        <v>13.235294</v>
      </c>
      <c r="F95" s="25">
        <v>5.8823530000000002</v>
      </c>
      <c r="G95" s="25">
        <v>23.529412000000001</v>
      </c>
      <c r="H95" s="25">
        <v>11.764706</v>
      </c>
      <c r="I95" s="25">
        <v>4.4117649999999999</v>
      </c>
      <c r="J95" s="25">
        <v>4.4117649999999999</v>
      </c>
      <c r="K95" s="25">
        <v>4.4117649999999999</v>
      </c>
      <c r="L95" s="25">
        <v>17.647058999999999</v>
      </c>
    </row>
    <row r="96" spans="1:12">
      <c r="A96" s="23" t="s">
        <v>200</v>
      </c>
      <c r="B96" s="24">
        <v>1248</v>
      </c>
      <c r="C96" s="25">
        <v>8.8141029999999994</v>
      </c>
      <c r="D96" s="25">
        <v>45.913462000000003</v>
      </c>
      <c r="E96" s="25">
        <v>21.073718</v>
      </c>
      <c r="F96" s="25">
        <v>8.3333329999999997</v>
      </c>
      <c r="G96" s="25">
        <v>21.314102999999999</v>
      </c>
      <c r="H96" s="25">
        <v>11.858974</v>
      </c>
      <c r="I96" s="25">
        <v>3.5256409999999998</v>
      </c>
      <c r="J96" s="25">
        <v>7.2916670000000003</v>
      </c>
      <c r="K96" s="25">
        <v>4.6474359999999999</v>
      </c>
      <c r="L96" s="25">
        <v>5.1282050000000003</v>
      </c>
    </row>
    <row r="97" spans="1:12">
      <c r="A97" s="23" t="s">
        <v>201</v>
      </c>
      <c r="B97" s="24">
        <v>725</v>
      </c>
      <c r="C97" s="25">
        <v>10.068966</v>
      </c>
      <c r="D97" s="25">
        <v>42.482759000000001</v>
      </c>
      <c r="E97" s="25">
        <v>17.655172</v>
      </c>
      <c r="F97" s="25">
        <v>8.5517240000000001</v>
      </c>
      <c r="G97" s="25">
        <v>22.344828</v>
      </c>
      <c r="H97" s="25">
        <v>14.206897</v>
      </c>
      <c r="I97" s="25">
        <v>5.3793100000000003</v>
      </c>
      <c r="J97" s="25">
        <v>9.1034480000000002</v>
      </c>
      <c r="K97" s="25">
        <v>5.1034480000000002</v>
      </c>
      <c r="L97" s="25">
        <v>7.862069</v>
      </c>
    </row>
    <row r="98" spans="1:12">
      <c r="A98" s="23" t="s">
        <v>202</v>
      </c>
      <c r="B98" s="24">
        <v>550</v>
      </c>
      <c r="C98" s="25">
        <v>6.5454549999999996</v>
      </c>
      <c r="D98" s="25">
        <v>44.909090999999997</v>
      </c>
      <c r="E98" s="25">
        <v>13.818182</v>
      </c>
      <c r="F98" s="25">
        <v>10.181818</v>
      </c>
      <c r="G98" s="25">
        <v>24.727273</v>
      </c>
      <c r="H98" s="25">
        <v>13.272727</v>
      </c>
      <c r="I98" s="25">
        <v>3.454545</v>
      </c>
      <c r="J98" s="25">
        <v>4.5454549999999996</v>
      </c>
      <c r="K98" s="25">
        <v>6.5454549999999996</v>
      </c>
      <c r="L98" s="25">
        <v>6.9090910000000001</v>
      </c>
    </row>
    <row r="99" spans="1:12">
      <c r="A99" s="23" t="s">
        <v>203</v>
      </c>
      <c r="B99" s="24">
        <v>563</v>
      </c>
      <c r="C99" s="25">
        <v>8.170515</v>
      </c>
      <c r="D99" s="25">
        <v>41.563054999999999</v>
      </c>
      <c r="E99" s="25">
        <v>17.584368999999999</v>
      </c>
      <c r="F99" s="25">
        <v>13.143872</v>
      </c>
      <c r="G99" s="25">
        <v>23.445826</v>
      </c>
      <c r="H99" s="25">
        <v>17.05151</v>
      </c>
      <c r="I99" s="25">
        <v>3.5523980000000002</v>
      </c>
      <c r="J99" s="25">
        <v>5.1509770000000001</v>
      </c>
      <c r="K99" s="25">
        <v>7.2824159999999996</v>
      </c>
      <c r="L99" s="25">
        <v>4.973357</v>
      </c>
    </row>
    <row r="100" spans="1:12">
      <c r="A100" s="23" t="s">
        <v>204</v>
      </c>
      <c r="B100" s="24">
        <v>319</v>
      </c>
      <c r="C100" s="25">
        <v>5.9561130000000002</v>
      </c>
      <c r="D100" s="25">
        <v>43.260187999999999</v>
      </c>
      <c r="E100" s="25">
        <v>14.733542</v>
      </c>
      <c r="F100" s="25">
        <v>8.4639500000000005</v>
      </c>
      <c r="G100" s="25">
        <v>21.630094</v>
      </c>
      <c r="H100" s="25">
        <v>15.987461</v>
      </c>
      <c r="I100" s="25">
        <v>4.0752350000000002</v>
      </c>
      <c r="J100" s="25">
        <v>7.8369910000000003</v>
      </c>
      <c r="K100" s="25">
        <v>8.1504700000000003</v>
      </c>
      <c r="L100" s="25">
        <v>8.4639500000000005</v>
      </c>
    </row>
    <row r="101" spans="1:12">
      <c r="A101" s="23" t="s">
        <v>205</v>
      </c>
      <c r="B101" s="24">
        <v>6</v>
      </c>
      <c r="C101" s="25">
        <v>33.333333000000003</v>
      </c>
      <c r="D101" s="25">
        <v>50</v>
      </c>
      <c r="E101" s="25">
        <v>16.666667</v>
      </c>
      <c r="F101" s="25">
        <v>16.666667</v>
      </c>
      <c r="G101" s="25">
        <v>16.666667</v>
      </c>
      <c r="H101" s="25">
        <v>16.666667</v>
      </c>
      <c r="I101" s="25">
        <v>0</v>
      </c>
      <c r="J101" s="25">
        <v>0</v>
      </c>
      <c r="K101" s="25">
        <v>0</v>
      </c>
      <c r="L101" s="25">
        <v>0</v>
      </c>
    </row>
    <row r="102" spans="1:12">
      <c r="A102" s="23" t="s">
        <v>206</v>
      </c>
      <c r="B102" s="24">
        <v>42</v>
      </c>
      <c r="C102" s="25">
        <v>19.047619000000001</v>
      </c>
      <c r="D102" s="25">
        <v>33.333333000000003</v>
      </c>
      <c r="E102" s="25">
        <v>0</v>
      </c>
      <c r="F102" s="25">
        <v>11.904762</v>
      </c>
      <c r="G102" s="25">
        <v>28.571428999999998</v>
      </c>
      <c r="H102" s="25">
        <v>11.904762</v>
      </c>
      <c r="I102" s="25">
        <v>2.3809520000000002</v>
      </c>
      <c r="J102" s="25">
        <v>7.1428570000000002</v>
      </c>
      <c r="K102" s="25">
        <v>9.5238099999999992</v>
      </c>
      <c r="L102" s="25">
        <v>4.7619049999999996</v>
      </c>
    </row>
    <row r="103" spans="1:12">
      <c r="A103" s="23" t="s">
        <v>152</v>
      </c>
      <c r="B103" s="24">
        <v>39</v>
      </c>
      <c r="C103" s="25">
        <v>12.820513</v>
      </c>
      <c r="D103" s="25">
        <v>28.205127999999998</v>
      </c>
      <c r="E103" s="25">
        <v>5.1282050000000003</v>
      </c>
      <c r="F103" s="25">
        <v>12.820513</v>
      </c>
      <c r="G103" s="25">
        <v>28.205127999999998</v>
      </c>
      <c r="H103" s="25">
        <v>2.5641029999999998</v>
      </c>
      <c r="I103" s="25">
        <v>2.5641029999999998</v>
      </c>
      <c r="J103" s="25">
        <v>2.5641029999999998</v>
      </c>
      <c r="K103" s="25">
        <v>30.769231000000001</v>
      </c>
      <c r="L103" s="25">
        <v>0</v>
      </c>
    </row>
    <row r="104" spans="1:12">
      <c r="A104" s="23" t="s">
        <v>128</v>
      </c>
      <c r="B104" s="24">
        <v>193</v>
      </c>
      <c r="C104" s="25">
        <v>7.2538859999999996</v>
      </c>
      <c r="D104" s="25">
        <v>37.305698999999997</v>
      </c>
      <c r="E104" s="25">
        <v>10.362693999999999</v>
      </c>
      <c r="F104" s="25">
        <v>8.2901550000000004</v>
      </c>
      <c r="G104" s="25">
        <v>21.243523</v>
      </c>
      <c r="H104" s="25">
        <v>10.880829</v>
      </c>
      <c r="I104" s="25">
        <v>3.6269429999999998</v>
      </c>
      <c r="J104" s="25">
        <v>4.1450779999999998</v>
      </c>
      <c r="K104" s="25">
        <v>4.6632119999999997</v>
      </c>
      <c r="L104" s="25">
        <v>17.616579999999999</v>
      </c>
    </row>
    <row r="105" spans="1:12">
      <c r="A105" s="8" t="s">
        <v>207</v>
      </c>
      <c r="B105" s="8"/>
      <c r="C105" s="8"/>
      <c r="D105" s="8"/>
      <c r="E105" s="8"/>
      <c r="F105" s="8"/>
      <c r="G105" s="8"/>
      <c r="H105" s="8"/>
      <c r="I105" s="8"/>
      <c r="J105" s="8"/>
      <c r="K105" s="8"/>
      <c r="L105" s="8"/>
    </row>
    <row r="106" spans="1:12">
      <c r="A106" s="23" t="s">
        <v>208</v>
      </c>
      <c r="B106" s="24">
        <v>1480</v>
      </c>
      <c r="C106" s="25">
        <v>9.6621620000000004</v>
      </c>
      <c r="D106" s="25">
        <v>42.094594999999998</v>
      </c>
      <c r="E106" s="25">
        <v>18.513514000000001</v>
      </c>
      <c r="F106" s="25">
        <v>9.72973</v>
      </c>
      <c r="G106" s="25">
        <v>26.689188999999999</v>
      </c>
      <c r="H106" s="25">
        <v>13.581080999999999</v>
      </c>
      <c r="I106" s="25">
        <v>3.6486489999999998</v>
      </c>
      <c r="J106" s="25">
        <v>6.6891889999999998</v>
      </c>
      <c r="K106" s="25">
        <v>5.135135</v>
      </c>
      <c r="L106" s="25">
        <v>6.4189189999999998</v>
      </c>
    </row>
    <row r="107" spans="1:12">
      <c r="A107" s="23" t="s">
        <v>209</v>
      </c>
      <c r="B107" s="24">
        <v>1280</v>
      </c>
      <c r="C107" s="25">
        <v>10.15625</v>
      </c>
      <c r="D107" s="25">
        <v>45.78125</v>
      </c>
      <c r="E107" s="25">
        <v>17.96875</v>
      </c>
      <c r="F107" s="25">
        <v>9.84375</v>
      </c>
      <c r="G107" s="25">
        <v>24.84375</v>
      </c>
      <c r="H107" s="25">
        <v>12.578125</v>
      </c>
      <c r="I107" s="25">
        <v>3.90625</v>
      </c>
      <c r="J107" s="25">
        <v>6.953125</v>
      </c>
      <c r="K107" s="25">
        <v>5.3125</v>
      </c>
      <c r="L107" s="25">
        <v>5.78125</v>
      </c>
    </row>
    <row r="108" spans="1:12">
      <c r="A108" s="23" t="s">
        <v>210</v>
      </c>
      <c r="B108" s="24">
        <v>1167</v>
      </c>
      <c r="C108" s="25">
        <v>7.9691520000000002</v>
      </c>
      <c r="D108" s="25">
        <v>44.644387000000002</v>
      </c>
      <c r="E108" s="25">
        <v>17.566410000000001</v>
      </c>
      <c r="F108" s="25">
        <v>9.5115680000000005</v>
      </c>
      <c r="G108" s="25">
        <v>22.450728000000002</v>
      </c>
      <c r="H108" s="25">
        <v>10.625536</v>
      </c>
      <c r="I108" s="25">
        <v>4.3701800000000004</v>
      </c>
      <c r="J108" s="25">
        <v>6.2553559999999999</v>
      </c>
      <c r="K108" s="25">
        <v>6.1696660000000003</v>
      </c>
      <c r="L108" s="25">
        <v>6.7694939999999999</v>
      </c>
    </row>
    <row r="109" spans="1:12">
      <c r="A109" s="23" t="s">
        <v>211</v>
      </c>
      <c r="B109" s="24">
        <v>715</v>
      </c>
      <c r="C109" s="25">
        <v>9.0909089999999999</v>
      </c>
      <c r="D109" s="25">
        <v>43.496502999999997</v>
      </c>
      <c r="E109" s="25">
        <v>19.860140000000001</v>
      </c>
      <c r="F109" s="25">
        <v>10.20979</v>
      </c>
      <c r="G109" s="25">
        <v>24.195803999999999</v>
      </c>
      <c r="H109" s="25">
        <v>12.167832000000001</v>
      </c>
      <c r="I109" s="25">
        <v>4.3356640000000004</v>
      </c>
      <c r="J109" s="25">
        <v>7.4125870000000003</v>
      </c>
      <c r="K109" s="25">
        <v>5.1748250000000002</v>
      </c>
      <c r="L109" s="25">
        <v>7.2727269999999997</v>
      </c>
    </row>
    <row r="110" spans="1:12">
      <c r="A110" s="23" t="s">
        <v>212</v>
      </c>
      <c r="B110" s="24">
        <v>387</v>
      </c>
      <c r="C110" s="25">
        <v>6.7183460000000004</v>
      </c>
      <c r="D110" s="25">
        <v>40.051679999999998</v>
      </c>
      <c r="E110" s="25">
        <v>18.863049</v>
      </c>
      <c r="F110" s="25">
        <v>10.335917</v>
      </c>
      <c r="G110" s="25">
        <v>25.064599000000001</v>
      </c>
      <c r="H110" s="25">
        <v>9.3023260000000008</v>
      </c>
      <c r="I110" s="25">
        <v>4.6511630000000004</v>
      </c>
      <c r="J110" s="25">
        <v>5.4263570000000003</v>
      </c>
      <c r="K110" s="25">
        <v>6.7183460000000004</v>
      </c>
      <c r="L110" s="25">
        <v>7.2351419999999997</v>
      </c>
    </row>
    <row r="111" spans="1:12">
      <c r="A111" s="23" t="s">
        <v>213</v>
      </c>
      <c r="B111" s="24">
        <v>404</v>
      </c>
      <c r="C111" s="25">
        <v>6.1881190000000004</v>
      </c>
      <c r="D111" s="25">
        <v>30.940594000000001</v>
      </c>
      <c r="E111" s="25">
        <v>18.564356</v>
      </c>
      <c r="F111" s="25">
        <v>18.811881</v>
      </c>
      <c r="G111" s="25">
        <v>35.643563999999998</v>
      </c>
      <c r="H111" s="25">
        <v>16.336634</v>
      </c>
      <c r="I111" s="25">
        <v>3.9603959999999998</v>
      </c>
      <c r="J111" s="25">
        <v>3.7128709999999998</v>
      </c>
      <c r="K111" s="25">
        <v>9.4059410000000003</v>
      </c>
      <c r="L111" s="25">
        <v>7.4257429999999998</v>
      </c>
    </row>
    <row r="112" spans="1:12">
      <c r="A112" s="23" t="s">
        <v>214</v>
      </c>
      <c r="B112" s="24">
        <v>595</v>
      </c>
      <c r="C112" s="25">
        <v>11.260503999999999</v>
      </c>
      <c r="D112" s="25">
        <v>39.831932999999999</v>
      </c>
      <c r="E112" s="25">
        <v>25.378150999999999</v>
      </c>
      <c r="F112" s="25">
        <v>10.756303000000001</v>
      </c>
      <c r="G112" s="25">
        <v>25.882352999999998</v>
      </c>
      <c r="H112" s="25">
        <v>14.789916</v>
      </c>
      <c r="I112" s="25">
        <v>4.0336129999999999</v>
      </c>
      <c r="J112" s="25">
        <v>8.2352939999999997</v>
      </c>
      <c r="K112" s="25">
        <v>4.0336129999999999</v>
      </c>
      <c r="L112" s="25">
        <v>5.5462179999999996</v>
      </c>
    </row>
    <row r="113" spans="1:12">
      <c r="A113" s="23" t="s">
        <v>215</v>
      </c>
      <c r="B113" s="24">
        <v>215</v>
      </c>
      <c r="C113" s="25">
        <v>13.023256</v>
      </c>
      <c r="D113" s="25">
        <v>34.883721000000001</v>
      </c>
      <c r="E113" s="25">
        <v>23.255814000000001</v>
      </c>
      <c r="F113" s="25">
        <v>14.883721</v>
      </c>
      <c r="G113" s="25">
        <v>28.372093</v>
      </c>
      <c r="H113" s="25">
        <v>14.418604999999999</v>
      </c>
      <c r="I113" s="25">
        <v>4.1860470000000003</v>
      </c>
      <c r="J113" s="25">
        <v>6.9767440000000001</v>
      </c>
      <c r="K113" s="25">
        <v>3.7209300000000001</v>
      </c>
      <c r="L113" s="25">
        <v>8.3720929999999996</v>
      </c>
    </row>
    <row r="114" spans="1:12">
      <c r="A114" s="23" t="s">
        <v>216</v>
      </c>
      <c r="B114" s="24">
        <v>248</v>
      </c>
      <c r="C114" s="25">
        <v>6.8548390000000001</v>
      </c>
      <c r="D114" s="25">
        <v>39.516128999999999</v>
      </c>
      <c r="E114" s="25">
        <v>22.983871000000001</v>
      </c>
      <c r="F114" s="25">
        <v>12.903226</v>
      </c>
      <c r="G114" s="25">
        <v>26.209676999999999</v>
      </c>
      <c r="H114" s="25">
        <v>12.903226</v>
      </c>
      <c r="I114" s="25">
        <v>3.629032</v>
      </c>
      <c r="J114" s="25">
        <v>6.048387</v>
      </c>
      <c r="K114" s="25">
        <v>6.048387</v>
      </c>
      <c r="L114" s="25">
        <v>7.2580650000000002</v>
      </c>
    </row>
    <row r="115" spans="1:12">
      <c r="A115" s="23" t="s">
        <v>217</v>
      </c>
      <c r="B115" s="24">
        <v>255</v>
      </c>
      <c r="C115" s="25">
        <v>6.6666670000000003</v>
      </c>
      <c r="D115" s="25">
        <v>42.745097999999999</v>
      </c>
      <c r="E115" s="25">
        <v>21.568626999999999</v>
      </c>
      <c r="F115" s="25">
        <v>11.764706</v>
      </c>
      <c r="G115" s="25">
        <v>30.588235000000001</v>
      </c>
      <c r="H115" s="25">
        <v>14.509804000000001</v>
      </c>
      <c r="I115" s="25">
        <v>3.9215689999999999</v>
      </c>
      <c r="J115" s="25">
        <v>6.2745100000000003</v>
      </c>
      <c r="K115" s="25">
        <v>2.3529409999999999</v>
      </c>
      <c r="L115" s="25">
        <v>9.4117650000000008</v>
      </c>
    </row>
    <row r="116" spans="1:12">
      <c r="A116" s="23" t="s">
        <v>218</v>
      </c>
      <c r="B116" s="24">
        <v>291</v>
      </c>
      <c r="C116" s="25">
        <v>8.2474229999999995</v>
      </c>
      <c r="D116" s="25">
        <v>37.800687000000003</v>
      </c>
      <c r="E116" s="25">
        <v>27.835052000000001</v>
      </c>
      <c r="F116" s="25">
        <v>14.43299</v>
      </c>
      <c r="G116" s="25">
        <v>25.429552999999999</v>
      </c>
      <c r="H116" s="25">
        <v>17.525773000000001</v>
      </c>
      <c r="I116" s="25">
        <v>3.092784</v>
      </c>
      <c r="J116" s="25">
        <v>4.4673540000000003</v>
      </c>
      <c r="K116" s="25">
        <v>1.3745700000000001</v>
      </c>
      <c r="L116" s="25">
        <v>5.1546390000000004</v>
      </c>
    </row>
    <row r="117" spans="1:12">
      <c r="A117" s="23" t="s">
        <v>219</v>
      </c>
      <c r="B117" s="24">
        <v>338</v>
      </c>
      <c r="C117" s="25">
        <v>10.946745999999999</v>
      </c>
      <c r="D117" s="25">
        <v>38.165680000000002</v>
      </c>
      <c r="E117" s="25">
        <v>22.189349</v>
      </c>
      <c r="F117" s="25">
        <v>8.5798819999999996</v>
      </c>
      <c r="G117" s="25">
        <v>22.485206999999999</v>
      </c>
      <c r="H117" s="25">
        <v>15.088756999999999</v>
      </c>
      <c r="I117" s="25">
        <v>3.2544379999999999</v>
      </c>
      <c r="J117" s="25">
        <v>7.9881659999999997</v>
      </c>
      <c r="K117" s="25">
        <v>5.3254440000000001</v>
      </c>
      <c r="L117" s="25">
        <v>7.3964499999999997</v>
      </c>
    </row>
    <row r="118" spans="1:12">
      <c r="A118" s="23" t="s">
        <v>220</v>
      </c>
      <c r="B118" s="24">
        <v>812</v>
      </c>
      <c r="C118" s="25">
        <v>8.6206899999999997</v>
      </c>
      <c r="D118" s="25">
        <v>40.640394000000001</v>
      </c>
      <c r="E118" s="25">
        <v>22.536946</v>
      </c>
      <c r="F118" s="25">
        <v>9.4827589999999997</v>
      </c>
      <c r="G118" s="25">
        <v>23.399014999999999</v>
      </c>
      <c r="H118" s="25">
        <v>13.793103</v>
      </c>
      <c r="I118" s="25">
        <v>3.2019700000000002</v>
      </c>
      <c r="J118" s="25">
        <v>6.8965519999999998</v>
      </c>
      <c r="K118" s="25">
        <v>4.5566500000000003</v>
      </c>
      <c r="L118" s="25">
        <v>7.2660099999999996</v>
      </c>
    </row>
    <row r="119" spans="1:12">
      <c r="A119" s="23" t="s">
        <v>221</v>
      </c>
      <c r="B119" s="24">
        <v>816</v>
      </c>
      <c r="C119" s="25">
        <v>9.803922</v>
      </c>
      <c r="D119" s="25">
        <v>43.995097999999999</v>
      </c>
      <c r="E119" s="25">
        <v>20.955881999999999</v>
      </c>
      <c r="F119" s="25">
        <v>10.171569</v>
      </c>
      <c r="G119" s="25">
        <v>25.857842999999999</v>
      </c>
      <c r="H119" s="25">
        <v>13.357843000000001</v>
      </c>
      <c r="I119" s="25">
        <v>4.1666670000000003</v>
      </c>
      <c r="J119" s="25">
        <v>8.0882349999999992</v>
      </c>
      <c r="K119" s="25">
        <v>4.0441180000000001</v>
      </c>
      <c r="L119" s="25">
        <v>5.6372549999999997</v>
      </c>
    </row>
    <row r="120" spans="1:12">
      <c r="A120" s="23" t="s">
        <v>152</v>
      </c>
      <c r="B120" s="24">
        <v>69</v>
      </c>
      <c r="C120" s="25">
        <v>5.7971009999999996</v>
      </c>
      <c r="D120" s="25">
        <v>44.927536000000003</v>
      </c>
      <c r="E120" s="25">
        <v>21.739129999999999</v>
      </c>
      <c r="F120" s="25">
        <v>8.6956520000000008</v>
      </c>
      <c r="G120" s="25">
        <v>15.942029</v>
      </c>
      <c r="H120" s="25">
        <v>20.289854999999999</v>
      </c>
      <c r="I120" s="25">
        <v>2.8985509999999999</v>
      </c>
      <c r="J120" s="25">
        <v>2.8985509999999999</v>
      </c>
      <c r="K120" s="25">
        <v>26.086957000000002</v>
      </c>
      <c r="L120" s="25">
        <v>2.8985509999999999</v>
      </c>
    </row>
    <row r="121" spans="1:12">
      <c r="A121" s="23" t="s">
        <v>222</v>
      </c>
      <c r="B121" s="24">
        <v>246</v>
      </c>
      <c r="C121" s="25">
        <v>5.6910569999999998</v>
      </c>
      <c r="D121" s="25">
        <v>53.252032999999997</v>
      </c>
      <c r="E121" s="25">
        <v>3.252033</v>
      </c>
      <c r="F121" s="25">
        <v>3.6585369999999999</v>
      </c>
      <c r="G121" s="25">
        <v>8.5365850000000005</v>
      </c>
      <c r="H121" s="25">
        <v>7.3170729999999997</v>
      </c>
      <c r="I121" s="25">
        <v>4.4715449999999999</v>
      </c>
      <c r="J121" s="25">
        <v>6.5040649999999998</v>
      </c>
      <c r="K121" s="25">
        <v>9.7560979999999997</v>
      </c>
      <c r="L121" s="25">
        <v>8.9430890000000005</v>
      </c>
    </row>
    <row r="122" spans="1:12">
      <c r="A122" s="26" t="s">
        <v>128</v>
      </c>
      <c r="B122" s="27">
        <v>47</v>
      </c>
      <c r="C122" s="29">
        <v>2.1276600000000001</v>
      </c>
      <c r="D122" s="29">
        <v>27.659573999999999</v>
      </c>
      <c r="E122" s="29">
        <v>0</v>
      </c>
      <c r="F122" s="29">
        <v>0</v>
      </c>
      <c r="G122" s="29">
        <v>17.021277000000001</v>
      </c>
      <c r="H122" s="29">
        <v>12.765957</v>
      </c>
      <c r="I122" s="29">
        <v>0</v>
      </c>
      <c r="J122" s="29">
        <v>6.3829789999999997</v>
      </c>
      <c r="K122" s="29">
        <v>8.5106380000000001</v>
      </c>
      <c r="L122" s="29">
        <v>40.425531999999997</v>
      </c>
    </row>
  </sheetData>
  <phoneticPr fontId="2"/>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AA86C-F58C-42FF-A129-5D48448BBCDC}">
  <sheetPr codeName="Sheet89"/>
  <dimension ref="A1:R125"/>
  <sheetViews>
    <sheetView workbookViewId="0"/>
  </sheetViews>
  <sheetFormatPr defaultRowHeight="12"/>
  <cols>
    <col min="1" max="1" width="52" style="13" bestFit="1" customWidth="1"/>
    <col min="2" max="256" width="7.625" style="13" customWidth="1"/>
    <col min="257" max="16384" width="9" style="13"/>
  </cols>
  <sheetData>
    <row r="1" spans="1:18">
      <c r="A1" s="12" t="s">
        <v>114</v>
      </c>
      <c r="B1" s="6"/>
    </row>
    <row r="2" spans="1:18">
      <c r="A2" s="18" t="str">
        <f xml:space="preserve"> HYPERLINK("#'目次'!B44","[38]")</f>
        <v>[38]</v>
      </c>
      <c r="B2" s="28" t="s">
        <v>565</v>
      </c>
    </row>
    <row r="3" spans="1:18">
      <c r="A3" s="6" t="s">
        <v>114</v>
      </c>
      <c r="B3" s="7" t="s">
        <v>444</v>
      </c>
    </row>
    <row r="4" spans="1:18">
      <c r="A4" s="6" t="s">
        <v>114</v>
      </c>
      <c r="B4" s="7" t="s">
        <v>445</v>
      </c>
    </row>
    <row r="5" spans="1:18">
      <c r="A5" s="6" t="s">
        <v>114</v>
      </c>
      <c r="B5" s="7" t="s">
        <v>446</v>
      </c>
    </row>
    <row r="6" spans="1:18">
      <c r="A6" s="6" t="s">
        <v>114</v>
      </c>
      <c r="B6" s="7" t="s">
        <v>447</v>
      </c>
    </row>
    <row r="7" spans="1:18">
      <c r="A7" s="6" t="s">
        <v>114</v>
      </c>
      <c r="B7" s="7" t="s">
        <v>448</v>
      </c>
    </row>
    <row r="8" spans="1:18" s="21" customFormat="1" ht="96">
      <c r="A8" s="19" t="s">
        <v>114</v>
      </c>
      <c r="B8" s="20" t="s">
        <v>118</v>
      </c>
      <c r="C8" s="20" t="s">
        <v>449</v>
      </c>
      <c r="D8" s="20" t="s">
        <v>450</v>
      </c>
      <c r="E8" s="20" t="s">
        <v>451</v>
      </c>
      <c r="F8" s="20" t="s">
        <v>452</v>
      </c>
      <c r="G8" s="20" t="s">
        <v>453</v>
      </c>
      <c r="H8" s="20" t="s">
        <v>454</v>
      </c>
      <c r="I8" s="20" t="s">
        <v>455</v>
      </c>
      <c r="J8" s="20" t="s">
        <v>456</v>
      </c>
      <c r="K8" s="20" t="s">
        <v>457</v>
      </c>
      <c r="L8" s="20" t="s">
        <v>458</v>
      </c>
      <c r="M8" s="20" t="s">
        <v>459</v>
      </c>
      <c r="N8" s="20" t="s">
        <v>460</v>
      </c>
      <c r="O8" s="20" t="s">
        <v>461</v>
      </c>
      <c r="P8" s="20" t="s">
        <v>462</v>
      </c>
      <c r="Q8" s="20" t="s">
        <v>152</v>
      </c>
      <c r="R8" s="20" t="s">
        <v>128</v>
      </c>
    </row>
    <row r="9" spans="1:18">
      <c r="A9" s="22" t="s">
        <v>121</v>
      </c>
      <c r="B9" s="9">
        <v>602</v>
      </c>
      <c r="C9" s="14">
        <v>69.102990000000005</v>
      </c>
      <c r="D9" s="14">
        <v>14.950165999999999</v>
      </c>
      <c r="E9" s="14">
        <v>42.524917000000002</v>
      </c>
      <c r="F9" s="14">
        <v>5.4817280000000004</v>
      </c>
      <c r="G9" s="14">
        <v>15.116279</v>
      </c>
      <c r="H9" s="14">
        <v>12.458472</v>
      </c>
      <c r="I9" s="14">
        <v>37.707641000000002</v>
      </c>
      <c r="J9" s="14">
        <v>34.883721000000001</v>
      </c>
      <c r="K9" s="14">
        <v>20.764119999999998</v>
      </c>
      <c r="L9" s="14">
        <v>11.960133000000001</v>
      </c>
      <c r="M9" s="14">
        <v>35.382060000000003</v>
      </c>
      <c r="N9" s="14">
        <v>30.730896999999999</v>
      </c>
      <c r="O9" s="14">
        <v>20.099668000000001</v>
      </c>
      <c r="P9" s="14">
        <v>18.438538000000001</v>
      </c>
      <c r="Q9" s="14">
        <v>4.8172759999999997</v>
      </c>
      <c r="R9" s="14">
        <v>1.993355</v>
      </c>
    </row>
    <row r="10" spans="1:18">
      <c r="A10" s="8" t="s">
        <v>122</v>
      </c>
      <c r="B10" s="8"/>
      <c r="C10" s="8"/>
      <c r="D10" s="8"/>
      <c r="E10" s="8"/>
      <c r="F10" s="8"/>
      <c r="G10" s="8"/>
      <c r="H10" s="8"/>
      <c r="I10" s="8"/>
      <c r="J10" s="8"/>
      <c r="K10" s="8"/>
      <c r="L10" s="8"/>
      <c r="M10" s="8"/>
      <c r="N10" s="8"/>
      <c r="O10" s="8"/>
      <c r="P10" s="8"/>
      <c r="Q10" s="8"/>
      <c r="R10" s="8"/>
    </row>
    <row r="11" spans="1:18">
      <c r="A11" s="23" t="s">
        <v>123</v>
      </c>
      <c r="B11" s="24">
        <v>88</v>
      </c>
      <c r="C11" s="25">
        <v>67.045455000000004</v>
      </c>
      <c r="D11" s="25">
        <v>14.772727</v>
      </c>
      <c r="E11" s="25">
        <v>38.636364</v>
      </c>
      <c r="F11" s="25">
        <v>2.2727270000000002</v>
      </c>
      <c r="G11" s="25">
        <v>7.9545450000000004</v>
      </c>
      <c r="H11" s="25">
        <v>10.227273</v>
      </c>
      <c r="I11" s="25">
        <v>37.5</v>
      </c>
      <c r="J11" s="25">
        <v>28.409091</v>
      </c>
      <c r="K11" s="25">
        <v>15.909091</v>
      </c>
      <c r="L11" s="25">
        <v>12.5</v>
      </c>
      <c r="M11" s="25">
        <v>30.681818</v>
      </c>
      <c r="N11" s="25">
        <v>21.590909</v>
      </c>
      <c r="O11" s="25">
        <v>19.318182</v>
      </c>
      <c r="P11" s="25">
        <v>14.772727</v>
      </c>
      <c r="Q11" s="25">
        <v>6.8181820000000002</v>
      </c>
      <c r="R11" s="25">
        <v>2.2727270000000002</v>
      </c>
    </row>
    <row r="12" spans="1:18">
      <c r="A12" s="23" t="s">
        <v>124</v>
      </c>
      <c r="B12" s="24">
        <v>126</v>
      </c>
      <c r="C12" s="25">
        <v>70.634921000000006</v>
      </c>
      <c r="D12" s="25">
        <v>15.079364999999999</v>
      </c>
      <c r="E12" s="25">
        <v>43.650793999999998</v>
      </c>
      <c r="F12" s="25">
        <v>5.5555560000000002</v>
      </c>
      <c r="G12" s="25">
        <v>11.904762</v>
      </c>
      <c r="H12" s="25">
        <v>8.7301590000000004</v>
      </c>
      <c r="I12" s="25">
        <v>32.539682999999997</v>
      </c>
      <c r="J12" s="25">
        <v>38.095238000000002</v>
      </c>
      <c r="K12" s="25">
        <v>19.047619000000001</v>
      </c>
      <c r="L12" s="25">
        <v>11.111110999999999</v>
      </c>
      <c r="M12" s="25">
        <v>31.746032</v>
      </c>
      <c r="N12" s="25">
        <v>29.365079000000001</v>
      </c>
      <c r="O12" s="25">
        <v>19.841270000000002</v>
      </c>
      <c r="P12" s="25">
        <v>19.841270000000002</v>
      </c>
      <c r="Q12" s="25">
        <v>3.9682539999999999</v>
      </c>
      <c r="R12" s="25">
        <v>1.587302</v>
      </c>
    </row>
    <row r="13" spans="1:18">
      <c r="A13" s="23" t="s">
        <v>125</v>
      </c>
      <c r="B13" s="24">
        <v>255</v>
      </c>
      <c r="C13" s="25">
        <v>69.019608000000005</v>
      </c>
      <c r="D13" s="25">
        <v>10.196078</v>
      </c>
      <c r="E13" s="25">
        <v>40.392156999999997</v>
      </c>
      <c r="F13" s="25">
        <v>3.1372550000000001</v>
      </c>
      <c r="G13" s="25">
        <v>16.470587999999999</v>
      </c>
      <c r="H13" s="25">
        <v>13.333333</v>
      </c>
      <c r="I13" s="25">
        <v>37.254902000000001</v>
      </c>
      <c r="J13" s="25">
        <v>30.588235000000001</v>
      </c>
      <c r="K13" s="25">
        <v>20.784313999999998</v>
      </c>
      <c r="L13" s="25">
        <v>12.156863</v>
      </c>
      <c r="M13" s="25">
        <v>35.294117999999997</v>
      </c>
      <c r="N13" s="25">
        <v>32.549019999999999</v>
      </c>
      <c r="O13" s="25">
        <v>19.607842999999999</v>
      </c>
      <c r="P13" s="25">
        <v>18.431373000000001</v>
      </c>
      <c r="Q13" s="25">
        <v>4.3137249999999998</v>
      </c>
      <c r="R13" s="25">
        <v>1.9607840000000001</v>
      </c>
    </row>
    <row r="14" spans="1:18">
      <c r="A14" s="23" t="s">
        <v>126</v>
      </c>
      <c r="B14" s="24">
        <v>98</v>
      </c>
      <c r="C14" s="25">
        <v>70.408163000000002</v>
      </c>
      <c r="D14" s="25">
        <v>22.448979999999999</v>
      </c>
      <c r="E14" s="25">
        <v>50</v>
      </c>
      <c r="F14" s="25">
        <v>10.204082</v>
      </c>
      <c r="G14" s="25">
        <v>17.346938999999999</v>
      </c>
      <c r="H14" s="25">
        <v>16.326530999999999</v>
      </c>
      <c r="I14" s="25">
        <v>42.857143000000001</v>
      </c>
      <c r="J14" s="25">
        <v>42.857143000000001</v>
      </c>
      <c r="K14" s="25">
        <v>23.469387999999999</v>
      </c>
      <c r="L14" s="25">
        <v>11.224489999999999</v>
      </c>
      <c r="M14" s="25">
        <v>38.775509999999997</v>
      </c>
      <c r="N14" s="25">
        <v>34.693877999999998</v>
      </c>
      <c r="O14" s="25">
        <v>21.428571000000002</v>
      </c>
      <c r="P14" s="25">
        <v>20.408162999999998</v>
      </c>
      <c r="Q14" s="25">
        <v>4.0816330000000001</v>
      </c>
      <c r="R14" s="25">
        <v>1.020408</v>
      </c>
    </row>
    <row r="15" spans="1:18">
      <c r="A15" s="23" t="s">
        <v>127</v>
      </c>
      <c r="B15" s="24">
        <v>24</v>
      </c>
      <c r="C15" s="25">
        <v>70.833332999999996</v>
      </c>
      <c r="D15" s="25">
        <v>41.666666999999997</v>
      </c>
      <c r="E15" s="25">
        <v>54.166666999999997</v>
      </c>
      <c r="F15" s="25">
        <v>20.833333</v>
      </c>
      <c r="G15" s="25">
        <v>37.5</v>
      </c>
      <c r="H15" s="25">
        <v>12.5</v>
      </c>
      <c r="I15" s="25">
        <v>41.666666999999997</v>
      </c>
      <c r="J15" s="25">
        <v>58.333333000000003</v>
      </c>
      <c r="K15" s="25">
        <v>33.333333000000003</v>
      </c>
      <c r="L15" s="25">
        <v>16.666667</v>
      </c>
      <c r="M15" s="25">
        <v>58.333333000000003</v>
      </c>
      <c r="N15" s="25">
        <v>45.833333000000003</v>
      </c>
      <c r="O15" s="25">
        <v>29.166667</v>
      </c>
      <c r="P15" s="25">
        <v>25</v>
      </c>
      <c r="Q15" s="25">
        <v>12.5</v>
      </c>
      <c r="R15" s="25">
        <v>4.1666670000000003</v>
      </c>
    </row>
    <row r="16" spans="1:18">
      <c r="A16" s="23" t="s">
        <v>128</v>
      </c>
      <c r="B16" s="24">
        <v>11</v>
      </c>
      <c r="C16" s="25">
        <v>54.545454999999997</v>
      </c>
      <c r="D16" s="25">
        <v>0</v>
      </c>
      <c r="E16" s="25">
        <v>18.181818</v>
      </c>
      <c r="F16" s="25">
        <v>9.0909089999999999</v>
      </c>
      <c r="G16" s="25">
        <v>9.0909089999999999</v>
      </c>
      <c r="H16" s="25">
        <v>18.181818</v>
      </c>
      <c r="I16" s="25">
        <v>54.545454999999997</v>
      </c>
      <c r="J16" s="25">
        <v>27.272727</v>
      </c>
      <c r="K16" s="25">
        <v>27.272727</v>
      </c>
      <c r="L16" s="25">
        <v>9.0909089999999999</v>
      </c>
      <c r="M16" s="25">
        <v>36.363636</v>
      </c>
      <c r="N16" s="25">
        <v>9.0909089999999999</v>
      </c>
      <c r="O16" s="25">
        <v>9.0909089999999999</v>
      </c>
      <c r="P16" s="25">
        <v>0</v>
      </c>
      <c r="Q16" s="25">
        <v>0</v>
      </c>
      <c r="R16" s="25">
        <v>9.0909089999999999</v>
      </c>
    </row>
    <row r="17" spans="1:18">
      <c r="A17" s="8" t="s">
        <v>129</v>
      </c>
      <c r="B17" s="8"/>
      <c r="C17" s="8"/>
      <c r="D17" s="8"/>
      <c r="E17" s="8"/>
      <c r="F17" s="8"/>
      <c r="G17" s="8"/>
      <c r="H17" s="8"/>
      <c r="I17" s="8"/>
      <c r="J17" s="8"/>
      <c r="K17" s="8"/>
      <c r="L17" s="8"/>
      <c r="M17" s="8"/>
      <c r="N17" s="8"/>
      <c r="O17" s="8"/>
      <c r="P17" s="8"/>
      <c r="Q17" s="8"/>
      <c r="R17" s="8"/>
    </row>
    <row r="18" spans="1:18">
      <c r="A18" s="23" t="s">
        <v>130</v>
      </c>
      <c r="B18" s="24">
        <v>214</v>
      </c>
      <c r="C18" s="25">
        <v>68.691588999999993</v>
      </c>
      <c r="D18" s="25">
        <v>16.822430000000001</v>
      </c>
      <c r="E18" s="25">
        <v>40.654206000000002</v>
      </c>
      <c r="F18" s="25">
        <v>4.6728969999999999</v>
      </c>
      <c r="G18" s="25">
        <v>11.682243</v>
      </c>
      <c r="H18" s="25">
        <v>10.747664</v>
      </c>
      <c r="I18" s="25">
        <v>35.514018999999998</v>
      </c>
      <c r="J18" s="25">
        <v>29.439252</v>
      </c>
      <c r="K18" s="25">
        <v>16.822430000000001</v>
      </c>
      <c r="L18" s="25">
        <v>7.0093459999999999</v>
      </c>
      <c r="M18" s="25">
        <v>31.775701000000002</v>
      </c>
      <c r="N18" s="25">
        <v>26.635514000000001</v>
      </c>
      <c r="O18" s="25">
        <v>18.691589</v>
      </c>
      <c r="P18" s="25">
        <v>19.158878999999999</v>
      </c>
      <c r="Q18" s="25">
        <v>7.4766360000000001</v>
      </c>
      <c r="R18" s="25">
        <v>2.8037380000000001</v>
      </c>
    </row>
    <row r="19" spans="1:18">
      <c r="A19" s="23" t="s">
        <v>131</v>
      </c>
      <c r="B19" s="24">
        <v>290</v>
      </c>
      <c r="C19" s="25">
        <v>70</v>
      </c>
      <c r="D19" s="25">
        <v>10.689655</v>
      </c>
      <c r="E19" s="25">
        <v>42.413792999999998</v>
      </c>
      <c r="F19" s="25">
        <v>4.8275860000000002</v>
      </c>
      <c r="G19" s="25">
        <v>15.172414</v>
      </c>
      <c r="H19" s="25">
        <v>13.448276</v>
      </c>
      <c r="I19" s="25">
        <v>36.896552</v>
      </c>
      <c r="J19" s="25">
        <v>36.551724</v>
      </c>
      <c r="K19" s="25">
        <v>20.689654999999998</v>
      </c>
      <c r="L19" s="25">
        <v>13.103448</v>
      </c>
      <c r="M19" s="25">
        <v>34.827585999999997</v>
      </c>
      <c r="N19" s="25">
        <v>32.758620999999998</v>
      </c>
      <c r="O19" s="25">
        <v>19.310345000000002</v>
      </c>
      <c r="P19" s="25">
        <v>17.241378999999998</v>
      </c>
      <c r="Q19" s="25">
        <v>2.0689660000000001</v>
      </c>
      <c r="R19" s="25">
        <v>1.034483</v>
      </c>
    </row>
    <row r="20" spans="1:18">
      <c r="A20" s="23" t="s">
        <v>132</v>
      </c>
      <c r="B20" s="24">
        <v>83</v>
      </c>
      <c r="C20" s="25">
        <v>69.879518000000004</v>
      </c>
      <c r="D20" s="25">
        <v>25.301205</v>
      </c>
      <c r="E20" s="25">
        <v>48.192771</v>
      </c>
      <c r="F20" s="25">
        <v>9.6385539999999992</v>
      </c>
      <c r="G20" s="25">
        <v>24.096385999999999</v>
      </c>
      <c r="H20" s="25">
        <v>13.253012</v>
      </c>
      <c r="I20" s="25">
        <v>42.168675</v>
      </c>
      <c r="J20" s="25">
        <v>44.578313000000001</v>
      </c>
      <c r="K20" s="25">
        <v>28.915662999999999</v>
      </c>
      <c r="L20" s="25">
        <v>20.481928</v>
      </c>
      <c r="M20" s="25">
        <v>48.192771</v>
      </c>
      <c r="N20" s="25">
        <v>33.734940000000002</v>
      </c>
      <c r="O20" s="25">
        <v>27.710843000000001</v>
      </c>
      <c r="P20" s="25">
        <v>22.891566000000001</v>
      </c>
      <c r="Q20" s="25">
        <v>7.2289159999999999</v>
      </c>
      <c r="R20" s="25">
        <v>2.4096389999999999</v>
      </c>
    </row>
    <row r="21" spans="1:18">
      <c r="A21" s="23" t="s">
        <v>133</v>
      </c>
      <c r="B21" s="24">
        <v>7</v>
      </c>
      <c r="C21" s="25">
        <v>42.857143000000001</v>
      </c>
      <c r="D21" s="25">
        <v>28.571428999999998</v>
      </c>
      <c r="E21" s="25">
        <v>42.857143000000001</v>
      </c>
      <c r="F21" s="25">
        <v>0</v>
      </c>
      <c r="G21" s="25">
        <v>14.285714</v>
      </c>
      <c r="H21" s="25">
        <v>0</v>
      </c>
      <c r="I21" s="25">
        <v>28.571428999999998</v>
      </c>
      <c r="J21" s="25">
        <v>14.285714</v>
      </c>
      <c r="K21" s="25">
        <v>28.571428999999998</v>
      </c>
      <c r="L21" s="25">
        <v>14.285714</v>
      </c>
      <c r="M21" s="25">
        <v>28.571428999999998</v>
      </c>
      <c r="N21" s="25">
        <v>57.142856999999999</v>
      </c>
      <c r="O21" s="25">
        <v>14.285714</v>
      </c>
      <c r="P21" s="25">
        <v>14.285714</v>
      </c>
      <c r="Q21" s="25">
        <v>14.285714</v>
      </c>
      <c r="R21" s="25">
        <v>14.285714</v>
      </c>
    </row>
    <row r="22" spans="1:18">
      <c r="A22" s="23" t="s">
        <v>128</v>
      </c>
      <c r="B22" s="24">
        <v>8</v>
      </c>
      <c r="C22" s="25">
        <v>62.5</v>
      </c>
      <c r="D22" s="25">
        <v>0</v>
      </c>
      <c r="E22" s="25">
        <v>37.5</v>
      </c>
      <c r="F22" s="25">
        <v>12.5</v>
      </c>
      <c r="G22" s="25">
        <v>12.5</v>
      </c>
      <c r="H22" s="25">
        <v>25</v>
      </c>
      <c r="I22" s="25">
        <v>87.5</v>
      </c>
      <c r="J22" s="25">
        <v>37.5</v>
      </c>
      <c r="K22" s="25">
        <v>37.5</v>
      </c>
      <c r="L22" s="25">
        <v>12.5</v>
      </c>
      <c r="M22" s="25">
        <v>25</v>
      </c>
      <c r="N22" s="25">
        <v>12.5</v>
      </c>
      <c r="O22" s="25">
        <v>12.5</v>
      </c>
      <c r="P22" s="25">
        <v>0</v>
      </c>
      <c r="Q22" s="25">
        <v>0</v>
      </c>
      <c r="R22" s="25">
        <v>0</v>
      </c>
    </row>
    <row r="23" spans="1:18">
      <c r="A23" s="8" t="s">
        <v>134</v>
      </c>
      <c r="B23" s="8"/>
      <c r="C23" s="8"/>
      <c r="D23" s="8"/>
      <c r="E23" s="8"/>
      <c r="F23" s="8"/>
      <c r="G23" s="8"/>
      <c r="H23" s="8"/>
      <c r="I23" s="8"/>
      <c r="J23" s="8"/>
      <c r="K23" s="8"/>
      <c r="L23" s="8"/>
      <c r="M23" s="8"/>
      <c r="N23" s="8"/>
      <c r="O23" s="8"/>
      <c r="P23" s="8"/>
      <c r="Q23" s="8"/>
      <c r="R23" s="8"/>
    </row>
    <row r="24" spans="1:18">
      <c r="A24" s="23" t="s">
        <v>135</v>
      </c>
      <c r="B24" s="24">
        <v>14</v>
      </c>
      <c r="C24" s="25">
        <v>57.142856999999999</v>
      </c>
      <c r="D24" s="25">
        <v>28.571428999999998</v>
      </c>
      <c r="E24" s="25">
        <v>50</v>
      </c>
      <c r="F24" s="25">
        <v>7.1428570000000002</v>
      </c>
      <c r="G24" s="25">
        <v>21.428571000000002</v>
      </c>
      <c r="H24" s="25">
        <v>14.285714</v>
      </c>
      <c r="I24" s="25">
        <v>21.428571000000002</v>
      </c>
      <c r="J24" s="25">
        <v>28.571428999999998</v>
      </c>
      <c r="K24" s="25">
        <v>21.428571000000002</v>
      </c>
      <c r="L24" s="25">
        <v>14.285714</v>
      </c>
      <c r="M24" s="25">
        <v>21.428571000000002</v>
      </c>
      <c r="N24" s="25">
        <v>35.714286000000001</v>
      </c>
      <c r="O24" s="25">
        <v>50</v>
      </c>
      <c r="P24" s="25">
        <v>14.285714</v>
      </c>
      <c r="Q24" s="25">
        <v>7.1428570000000002</v>
      </c>
      <c r="R24" s="25">
        <v>0</v>
      </c>
    </row>
    <row r="25" spans="1:18">
      <c r="A25" s="23" t="s">
        <v>136</v>
      </c>
      <c r="B25" s="24">
        <v>17</v>
      </c>
      <c r="C25" s="25">
        <v>64.705882000000003</v>
      </c>
      <c r="D25" s="25">
        <v>23.529412000000001</v>
      </c>
      <c r="E25" s="25">
        <v>29.411764999999999</v>
      </c>
      <c r="F25" s="25">
        <v>0</v>
      </c>
      <c r="G25" s="25">
        <v>23.529412000000001</v>
      </c>
      <c r="H25" s="25">
        <v>11.764706</v>
      </c>
      <c r="I25" s="25">
        <v>29.411764999999999</v>
      </c>
      <c r="J25" s="25">
        <v>29.411764999999999</v>
      </c>
      <c r="K25" s="25">
        <v>23.529412000000001</v>
      </c>
      <c r="L25" s="25">
        <v>11.764706</v>
      </c>
      <c r="M25" s="25">
        <v>23.529412000000001</v>
      </c>
      <c r="N25" s="25">
        <v>41.176470999999999</v>
      </c>
      <c r="O25" s="25">
        <v>11.764706</v>
      </c>
      <c r="P25" s="25">
        <v>23.529412000000001</v>
      </c>
      <c r="Q25" s="25">
        <v>5.8823530000000002</v>
      </c>
      <c r="R25" s="25">
        <v>5.8823530000000002</v>
      </c>
    </row>
    <row r="26" spans="1:18">
      <c r="A26" s="23" t="s">
        <v>137</v>
      </c>
      <c r="B26" s="24">
        <v>15</v>
      </c>
      <c r="C26" s="25">
        <v>53.333333000000003</v>
      </c>
      <c r="D26" s="25">
        <v>6.6666670000000003</v>
      </c>
      <c r="E26" s="25">
        <v>40</v>
      </c>
      <c r="F26" s="25">
        <v>6.6666670000000003</v>
      </c>
      <c r="G26" s="25">
        <v>6.6666670000000003</v>
      </c>
      <c r="H26" s="25">
        <v>0</v>
      </c>
      <c r="I26" s="25">
        <v>33.333333000000003</v>
      </c>
      <c r="J26" s="25">
        <v>33.333333000000003</v>
      </c>
      <c r="K26" s="25">
        <v>13.333333</v>
      </c>
      <c r="L26" s="25">
        <v>6.6666670000000003</v>
      </c>
      <c r="M26" s="25">
        <v>26.666667</v>
      </c>
      <c r="N26" s="25">
        <v>33.333333000000003</v>
      </c>
      <c r="O26" s="25">
        <v>33.333333000000003</v>
      </c>
      <c r="P26" s="25">
        <v>20</v>
      </c>
      <c r="Q26" s="25">
        <v>6.6666670000000003</v>
      </c>
      <c r="R26" s="25">
        <v>6.6666670000000003</v>
      </c>
    </row>
    <row r="27" spans="1:18">
      <c r="A27" s="23" t="s">
        <v>138</v>
      </c>
      <c r="B27" s="24">
        <v>25</v>
      </c>
      <c r="C27" s="25">
        <v>64</v>
      </c>
      <c r="D27" s="25">
        <v>16</v>
      </c>
      <c r="E27" s="25">
        <v>32</v>
      </c>
      <c r="F27" s="25">
        <v>0</v>
      </c>
      <c r="G27" s="25">
        <v>12</v>
      </c>
      <c r="H27" s="25">
        <v>0</v>
      </c>
      <c r="I27" s="25">
        <v>32</v>
      </c>
      <c r="J27" s="25">
        <v>36</v>
      </c>
      <c r="K27" s="25">
        <v>12</v>
      </c>
      <c r="L27" s="25">
        <v>4</v>
      </c>
      <c r="M27" s="25">
        <v>28</v>
      </c>
      <c r="N27" s="25">
        <v>40</v>
      </c>
      <c r="O27" s="25">
        <v>28</v>
      </c>
      <c r="P27" s="25">
        <v>20</v>
      </c>
      <c r="Q27" s="25">
        <v>0</v>
      </c>
      <c r="R27" s="25">
        <v>0</v>
      </c>
    </row>
    <row r="28" spans="1:18">
      <c r="A28" s="23" t="s">
        <v>139</v>
      </c>
      <c r="B28" s="24">
        <v>33</v>
      </c>
      <c r="C28" s="25">
        <v>60.606060999999997</v>
      </c>
      <c r="D28" s="25">
        <v>27.272727</v>
      </c>
      <c r="E28" s="25">
        <v>42.424242</v>
      </c>
      <c r="F28" s="25">
        <v>6.0606059999999999</v>
      </c>
      <c r="G28" s="25">
        <v>21.212121</v>
      </c>
      <c r="H28" s="25">
        <v>12.121212</v>
      </c>
      <c r="I28" s="25">
        <v>30.30303</v>
      </c>
      <c r="J28" s="25">
        <v>36.363636</v>
      </c>
      <c r="K28" s="25">
        <v>27.272727</v>
      </c>
      <c r="L28" s="25">
        <v>12.121212</v>
      </c>
      <c r="M28" s="25">
        <v>39.393939000000003</v>
      </c>
      <c r="N28" s="25">
        <v>30.30303</v>
      </c>
      <c r="O28" s="25">
        <v>21.212121</v>
      </c>
      <c r="P28" s="25">
        <v>12.121212</v>
      </c>
      <c r="Q28" s="25">
        <v>3.030303</v>
      </c>
      <c r="R28" s="25">
        <v>0</v>
      </c>
    </row>
    <row r="29" spans="1:18">
      <c r="A29" s="23" t="s">
        <v>140</v>
      </c>
      <c r="B29" s="24">
        <v>41</v>
      </c>
      <c r="C29" s="25">
        <v>73.170732000000001</v>
      </c>
      <c r="D29" s="25">
        <v>4.8780489999999999</v>
      </c>
      <c r="E29" s="25">
        <v>24.390243999999999</v>
      </c>
      <c r="F29" s="25">
        <v>2.4390239999999999</v>
      </c>
      <c r="G29" s="25">
        <v>7.3170729999999997</v>
      </c>
      <c r="H29" s="25">
        <v>4.8780489999999999</v>
      </c>
      <c r="I29" s="25">
        <v>41.463414999999998</v>
      </c>
      <c r="J29" s="25">
        <v>39.024389999999997</v>
      </c>
      <c r="K29" s="25">
        <v>24.390243999999999</v>
      </c>
      <c r="L29" s="25">
        <v>14.634145999999999</v>
      </c>
      <c r="M29" s="25">
        <v>29.268293</v>
      </c>
      <c r="N29" s="25">
        <v>41.463414999999998</v>
      </c>
      <c r="O29" s="25">
        <v>26.829267999999999</v>
      </c>
      <c r="P29" s="25">
        <v>9.7560979999999997</v>
      </c>
      <c r="Q29" s="25">
        <v>4.8780489999999999</v>
      </c>
      <c r="R29" s="25">
        <v>0</v>
      </c>
    </row>
    <row r="30" spans="1:18">
      <c r="A30" s="23" t="s">
        <v>141</v>
      </c>
      <c r="B30" s="24">
        <v>370</v>
      </c>
      <c r="C30" s="25">
        <v>71.081080999999998</v>
      </c>
      <c r="D30" s="25">
        <v>14.864865</v>
      </c>
      <c r="E30" s="25">
        <v>44.864865000000002</v>
      </c>
      <c r="F30" s="25">
        <v>5.405405</v>
      </c>
      <c r="G30" s="25">
        <v>14.864865</v>
      </c>
      <c r="H30" s="25">
        <v>14.054054000000001</v>
      </c>
      <c r="I30" s="25">
        <v>39.729730000000004</v>
      </c>
      <c r="J30" s="25">
        <v>34.054054000000001</v>
      </c>
      <c r="K30" s="25">
        <v>20</v>
      </c>
      <c r="L30" s="25">
        <v>11.621622</v>
      </c>
      <c r="M30" s="25">
        <v>37.297297</v>
      </c>
      <c r="N30" s="25">
        <v>28.378378000000001</v>
      </c>
      <c r="O30" s="25">
        <v>18.378378000000001</v>
      </c>
      <c r="P30" s="25">
        <v>20.810811000000001</v>
      </c>
      <c r="Q30" s="25">
        <v>4.864865</v>
      </c>
      <c r="R30" s="25">
        <v>1.8918919999999999</v>
      </c>
    </row>
    <row r="31" spans="1:18">
      <c r="A31" s="23" t="s">
        <v>142</v>
      </c>
      <c r="B31" s="24">
        <v>80</v>
      </c>
      <c r="C31" s="25">
        <v>70</v>
      </c>
      <c r="D31" s="25">
        <v>13.75</v>
      </c>
      <c r="E31" s="25">
        <v>47.5</v>
      </c>
      <c r="F31" s="25">
        <v>8.75</v>
      </c>
      <c r="G31" s="25">
        <v>18.75</v>
      </c>
      <c r="H31" s="25">
        <v>15</v>
      </c>
      <c r="I31" s="25">
        <v>32.5</v>
      </c>
      <c r="J31" s="25">
        <v>38.75</v>
      </c>
      <c r="K31" s="25">
        <v>22.5</v>
      </c>
      <c r="L31" s="25">
        <v>15</v>
      </c>
      <c r="M31" s="25">
        <v>37.5</v>
      </c>
      <c r="N31" s="25">
        <v>31.25</v>
      </c>
      <c r="O31" s="25">
        <v>16.25</v>
      </c>
      <c r="P31" s="25">
        <v>15</v>
      </c>
      <c r="Q31" s="25">
        <v>6.25</v>
      </c>
      <c r="R31" s="25">
        <v>3.75</v>
      </c>
    </row>
    <row r="32" spans="1:18">
      <c r="A32" s="23" t="s">
        <v>128</v>
      </c>
      <c r="B32" s="24">
        <v>7</v>
      </c>
      <c r="C32" s="25">
        <v>57.142856999999999</v>
      </c>
      <c r="D32" s="25">
        <v>0</v>
      </c>
      <c r="E32" s="25">
        <v>28.571428999999998</v>
      </c>
      <c r="F32" s="25">
        <v>14.285714</v>
      </c>
      <c r="G32" s="25">
        <v>0</v>
      </c>
      <c r="H32" s="25">
        <v>14.285714</v>
      </c>
      <c r="I32" s="25">
        <v>85.714286000000001</v>
      </c>
      <c r="J32" s="25">
        <v>28.571428999999998</v>
      </c>
      <c r="K32" s="25">
        <v>28.571428999999998</v>
      </c>
      <c r="L32" s="25">
        <v>14.285714</v>
      </c>
      <c r="M32" s="25">
        <v>28.571428999999998</v>
      </c>
      <c r="N32" s="25">
        <v>14.285714</v>
      </c>
      <c r="O32" s="25">
        <v>14.285714</v>
      </c>
      <c r="P32" s="25">
        <v>0</v>
      </c>
      <c r="Q32" s="25">
        <v>0</v>
      </c>
      <c r="R32" s="25">
        <v>0</v>
      </c>
    </row>
    <row r="33" spans="1:18">
      <c r="A33" s="8" t="s">
        <v>143</v>
      </c>
      <c r="B33" s="8"/>
      <c r="C33" s="8"/>
      <c r="D33" s="8"/>
      <c r="E33" s="8"/>
      <c r="F33" s="8"/>
      <c r="G33" s="8"/>
      <c r="H33" s="8"/>
      <c r="I33" s="8"/>
      <c r="J33" s="8"/>
      <c r="K33" s="8"/>
      <c r="L33" s="8"/>
      <c r="M33" s="8"/>
      <c r="N33" s="8"/>
      <c r="O33" s="8"/>
      <c r="P33" s="8"/>
      <c r="Q33" s="8"/>
      <c r="R33" s="8"/>
    </row>
    <row r="34" spans="1:18">
      <c r="A34" s="23" t="s">
        <v>144</v>
      </c>
      <c r="B34" s="24">
        <v>104</v>
      </c>
      <c r="C34" s="25">
        <v>63.461537999999997</v>
      </c>
      <c r="D34" s="25">
        <v>10.576923000000001</v>
      </c>
      <c r="E34" s="25">
        <v>41.346153999999999</v>
      </c>
      <c r="F34" s="25">
        <v>6.7307689999999996</v>
      </c>
      <c r="G34" s="25">
        <v>14.423076999999999</v>
      </c>
      <c r="H34" s="25">
        <v>12.5</v>
      </c>
      <c r="I34" s="25">
        <v>45.192307999999997</v>
      </c>
      <c r="J34" s="25">
        <v>34.615385000000003</v>
      </c>
      <c r="K34" s="25">
        <v>20.192308000000001</v>
      </c>
      <c r="L34" s="25">
        <v>8.6538459999999997</v>
      </c>
      <c r="M34" s="25">
        <v>35.576923000000001</v>
      </c>
      <c r="N34" s="25">
        <v>28.846153999999999</v>
      </c>
      <c r="O34" s="25">
        <v>15.384615</v>
      </c>
      <c r="P34" s="25">
        <v>21.153846000000001</v>
      </c>
      <c r="Q34" s="25">
        <v>4.8076920000000003</v>
      </c>
      <c r="R34" s="25">
        <v>4.8076920000000003</v>
      </c>
    </row>
    <row r="35" spans="1:18">
      <c r="A35" s="23" t="s">
        <v>145</v>
      </c>
      <c r="B35" s="24">
        <v>94</v>
      </c>
      <c r="C35" s="25">
        <v>65.957447000000002</v>
      </c>
      <c r="D35" s="25">
        <v>20.212765999999998</v>
      </c>
      <c r="E35" s="25">
        <v>46.808511000000003</v>
      </c>
      <c r="F35" s="25">
        <v>8.5106380000000001</v>
      </c>
      <c r="G35" s="25">
        <v>20.212765999999998</v>
      </c>
      <c r="H35" s="25">
        <v>19.148935999999999</v>
      </c>
      <c r="I35" s="25">
        <v>44.680850999999997</v>
      </c>
      <c r="J35" s="25">
        <v>41.489362</v>
      </c>
      <c r="K35" s="25">
        <v>22.340426000000001</v>
      </c>
      <c r="L35" s="25">
        <v>9.5744679999999995</v>
      </c>
      <c r="M35" s="25">
        <v>35.106383000000001</v>
      </c>
      <c r="N35" s="25">
        <v>28.723403999999999</v>
      </c>
      <c r="O35" s="25">
        <v>20.212765999999998</v>
      </c>
      <c r="P35" s="25">
        <v>25.531915000000001</v>
      </c>
      <c r="Q35" s="25">
        <v>4.2553190000000001</v>
      </c>
      <c r="R35" s="25">
        <v>4.2553190000000001</v>
      </c>
    </row>
    <row r="36" spans="1:18">
      <c r="A36" s="23" t="s">
        <v>146</v>
      </c>
      <c r="B36" s="24">
        <v>141</v>
      </c>
      <c r="C36" s="25">
        <v>67.375887000000006</v>
      </c>
      <c r="D36" s="25">
        <v>15.602836999999999</v>
      </c>
      <c r="E36" s="25">
        <v>47.51773</v>
      </c>
      <c r="F36" s="25">
        <v>7.801418</v>
      </c>
      <c r="G36" s="25">
        <v>11.347518000000001</v>
      </c>
      <c r="H36" s="25">
        <v>12.765957</v>
      </c>
      <c r="I36" s="25">
        <v>46.099291000000001</v>
      </c>
      <c r="J36" s="25">
        <v>38.297871999999998</v>
      </c>
      <c r="K36" s="25">
        <v>20.567375999999999</v>
      </c>
      <c r="L36" s="25">
        <v>12.765957</v>
      </c>
      <c r="M36" s="25">
        <v>36.879432999999999</v>
      </c>
      <c r="N36" s="25">
        <v>30.496454</v>
      </c>
      <c r="O36" s="25">
        <v>19.858156000000001</v>
      </c>
      <c r="P36" s="25">
        <v>23.404254999999999</v>
      </c>
      <c r="Q36" s="25">
        <v>5.6737590000000004</v>
      </c>
      <c r="R36" s="25">
        <v>3.5460989999999999</v>
      </c>
    </row>
    <row r="37" spans="1:18">
      <c r="A37" s="23" t="s">
        <v>147</v>
      </c>
      <c r="B37" s="24">
        <v>30</v>
      </c>
      <c r="C37" s="25">
        <v>76.666667000000004</v>
      </c>
      <c r="D37" s="25">
        <v>20</v>
      </c>
      <c r="E37" s="25">
        <v>50</v>
      </c>
      <c r="F37" s="25">
        <v>13.333333</v>
      </c>
      <c r="G37" s="25">
        <v>13.333333</v>
      </c>
      <c r="H37" s="25">
        <v>16.666667</v>
      </c>
      <c r="I37" s="25">
        <v>40</v>
      </c>
      <c r="J37" s="25">
        <v>40</v>
      </c>
      <c r="K37" s="25">
        <v>26.666667</v>
      </c>
      <c r="L37" s="25">
        <v>20</v>
      </c>
      <c r="M37" s="25">
        <v>40</v>
      </c>
      <c r="N37" s="25">
        <v>30</v>
      </c>
      <c r="O37" s="25">
        <v>16.666667</v>
      </c>
      <c r="P37" s="25">
        <v>20</v>
      </c>
      <c r="Q37" s="25">
        <v>6.6666670000000003</v>
      </c>
      <c r="R37" s="25">
        <v>3.3333330000000001</v>
      </c>
    </row>
    <row r="38" spans="1:18">
      <c r="A38" s="23" t="s">
        <v>148</v>
      </c>
      <c r="B38" s="24">
        <v>36</v>
      </c>
      <c r="C38" s="25">
        <v>69.444444000000004</v>
      </c>
      <c r="D38" s="25">
        <v>13.888889000000001</v>
      </c>
      <c r="E38" s="25">
        <v>41.666666999999997</v>
      </c>
      <c r="F38" s="25">
        <v>8.3333329999999997</v>
      </c>
      <c r="G38" s="25">
        <v>5.5555560000000002</v>
      </c>
      <c r="H38" s="25">
        <v>8.3333329999999997</v>
      </c>
      <c r="I38" s="25">
        <v>33.333333000000003</v>
      </c>
      <c r="J38" s="25">
        <v>30.555555999999999</v>
      </c>
      <c r="K38" s="25">
        <v>13.888889000000001</v>
      </c>
      <c r="L38" s="25">
        <v>5.5555560000000002</v>
      </c>
      <c r="M38" s="25">
        <v>25</v>
      </c>
      <c r="N38" s="25">
        <v>27.777778000000001</v>
      </c>
      <c r="O38" s="25">
        <v>16.666667</v>
      </c>
      <c r="P38" s="25">
        <v>13.888889000000001</v>
      </c>
      <c r="Q38" s="25">
        <v>8.3333329999999997</v>
      </c>
      <c r="R38" s="25">
        <v>5.5555560000000002</v>
      </c>
    </row>
    <row r="39" spans="1:18">
      <c r="A39" s="23" t="s">
        <v>149</v>
      </c>
      <c r="B39" s="24">
        <v>343</v>
      </c>
      <c r="C39" s="25">
        <v>72.011662000000001</v>
      </c>
      <c r="D39" s="25">
        <v>14.577259</v>
      </c>
      <c r="E39" s="25">
        <v>45.772595000000003</v>
      </c>
      <c r="F39" s="25">
        <v>5.8309040000000003</v>
      </c>
      <c r="G39" s="25">
        <v>14.868805</v>
      </c>
      <c r="H39" s="25">
        <v>14.285714</v>
      </c>
      <c r="I39" s="25">
        <v>41.982506999999998</v>
      </c>
      <c r="J39" s="25">
        <v>36.443148999999998</v>
      </c>
      <c r="K39" s="25">
        <v>20.408162999999998</v>
      </c>
      <c r="L39" s="25">
        <v>9.3294460000000008</v>
      </c>
      <c r="M39" s="25">
        <v>37.026238999999997</v>
      </c>
      <c r="N39" s="25">
        <v>33.527697000000003</v>
      </c>
      <c r="O39" s="25">
        <v>20.116617999999999</v>
      </c>
      <c r="P39" s="25">
        <v>20.699708000000001</v>
      </c>
      <c r="Q39" s="25">
        <v>4.3731780000000002</v>
      </c>
      <c r="R39" s="25">
        <v>2.3323619999999998</v>
      </c>
    </row>
    <row r="40" spans="1:18">
      <c r="A40" s="23" t="s">
        <v>150</v>
      </c>
      <c r="B40" s="24">
        <v>431</v>
      </c>
      <c r="C40" s="25">
        <v>70.533642999999998</v>
      </c>
      <c r="D40" s="25">
        <v>14.385151</v>
      </c>
      <c r="E40" s="25">
        <v>44.779581999999998</v>
      </c>
      <c r="F40" s="25">
        <v>4.408353</v>
      </c>
      <c r="G40" s="25">
        <v>15.081206</v>
      </c>
      <c r="H40" s="25">
        <v>12.296984</v>
      </c>
      <c r="I40" s="25">
        <v>38.747100000000003</v>
      </c>
      <c r="J40" s="25">
        <v>33.642690999999999</v>
      </c>
      <c r="K40" s="25">
        <v>19.489559</v>
      </c>
      <c r="L40" s="25">
        <v>10.904871999999999</v>
      </c>
      <c r="M40" s="25">
        <v>35.730857999999998</v>
      </c>
      <c r="N40" s="25">
        <v>32.018560999999998</v>
      </c>
      <c r="O40" s="25">
        <v>19.721578000000001</v>
      </c>
      <c r="P40" s="25">
        <v>18.793503000000001</v>
      </c>
      <c r="Q40" s="25">
        <v>4.8723900000000002</v>
      </c>
      <c r="R40" s="25">
        <v>2.0881669999999999</v>
      </c>
    </row>
    <row r="41" spans="1:18">
      <c r="A41" s="23" t="s">
        <v>151</v>
      </c>
      <c r="B41" s="24">
        <v>530</v>
      </c>
      <c r="C41" s="25">
        <v>70</v>
      </c>
      <c r="D41" s="25">
        <v>15.283018999999999</v>
      </c>
      <c r="E41" s="25">
        <v>43.396225999999999</v>
      </c>
      <c r="F41" s="25">
        <v>5.471698</v>
      </c>
      <c r="G41" s="25">
        <v>15.094340000000001</v>
      </c>
      <c r="H41" s="25">
        <v>12.641508999999999</v>
      </c>
      <c r="I41" s="25">
        <v>37.924528000000002</v>
      </c>
      <c r="J41" s="25">
        <v>34.716980999999997</v>
      </c>
      <c r="K41" s="25">
        <v>21.320754999999998</v>
      </c>
      <c r="L41" s="25">
        <v>11.698112999999999</v>
      </c>
      <c r="M41" s="25">
        <v>35.660376999999997</v>
      </c>
      <c r="N41" s="25">
        <v>31.698112999999999</v>
      </c>
      <c r="O41" s="25">
        <v>20</v>
      </c>
      <c r="P41" s="25">
        <v>18.679245000000002</v>
      </c>
      <c r="Q41" s="25">
        <v>4.528302</v>
      </c>
      <c r="R41" s="25">
        <v>1.698113</v>
      </c>
    </row>
    <row r="42" spans="1:18">
      <c r="A42" s="23" t="s">
        <v>152</v>
      </c>
      <c r="B42" s="24">
        <v>21</v>
      </c>
      <c r="C42" s="25">
        <v>52.380952000000001</v>
      </c>
      <c r="D42" s="25">
        <v>14.285714</v>
      </c>
      <c r="E42" s="25">
        <v>38.095238000000002</v>
      </c>
      <c r="F42" s="25">
        <v>0</v>
      </c>
      <c r="G42" s="25">
        <v>9.5238099999999992</v>
      </c>
      <c r="H42" s="25">
        <v>4.7619049999999996</v>
      </c>
      <c r="I42" s="25">
        <v>38.095238000000002</v>
      </c>
      <c r="J42" s="25">
        <v>47.619047999999999</v>
      </c>
      <c r="K42" s="25">
        <v>14.285714</v>
      </c>
      <c r="L42" s="25">
        <v>14.285714</v>
      </c>
      <c r="M42" s="25">
        <v>38.095238000000002</v>
      </c>
      <c r="N42" s="25">
        <v>42.857143000000001</v>
      </c>
      <c r="O42" s="25">
        <v>23.809524</v>
      </c>
      <c r="P42" s="25">
        <v>19.047619000000001</v>
      </c>
      <c r="Q42" s="25">
        <v>19.047619000000001</v>
      </c>
      <c r="R42" s="25">
        <v>0</v>
      </c>
    </row>
    <row r="43" spans="1:18">
      <c r="A43" s="23" t="s">
        <v>128</v>
      </c>
      <c r="B43" s="24">
        <v>8</v>
      </c>
      <c r="C43" s="25">
        <v>62.5</v>
      </c>
      <c r="D43" s="25">
        <v>12.5</v>
      </c>
      <c r="E43" s="25">
        <v>37.5</v>
      </c>
      <c r="F43" s="25">
        <v>12.5</v>
      </c>
      <c r="G43" s="25">
        <v>12.5</v>
      </c>
      <c r="H43" s="25">
        <v>12.5</v>
      </c>
      <c r="I43" s="25">
        <v>75</v>
      </c>
      <c r="J43" s="25">
        <v>37.5</v>
      </c>
      <c r="K43" s="25">
        <v>25</v>
      </c>
      <c r="L43" s="25">
        <v>12.5</v>
      </c>
      <c r="M43" s="25">
        <v>25</v>
      </c>
      <c r="N43" s="25">
        <v>25</v>
      </c>
      <c r="O43" s="25">
        <v>25</v>
      </c>
      <c r="P43" s="25">
        <v>0</v>
      </c>
      <c r="Q43" s="25">
        <v>0</v>
      </c>
      <c r="R43" s="25">
        <v>12.5</v>
      </c>
    </row>
    <row r="44" spans="1:18">
      <c r="A44" s="8" t="s">
        <v>153</v>
      </c>
      <c r="B44" s="8"/>
      <c r="C44" s="8"/>
      <c r="D44" s="8"/>
      <c r="E44" s="8"/>
      <c r="F44" s="8"/>
      <c r="G44" s="8"/>
      <c r="H44" s="8"/>
      <c r="I44" s="8"/>
      <c r="J44" s="8"/>
      <c r="K44" s="8"/>
      <c r="L44" s="8"/>
      <c r="M44" s="8"/>
      <c r="N44" s="8"/>
      <c r="O44" s="8"/>
      <c r="P44" s="8"/>
      <c r="Q44" s="8"/>
      <c r="R44" s="8"/>
    </row>
    <row r="45" spans="1:18">
      <c r="A45" s="23" t="s">
        <v>154</v>
      </c>
      <c r="B45" s="24">
        <v>359</v>
      </c>
      <c r="C45" s="25">
        <v>72.423398000000006</v>
      </c>
      <c r="D45" s="25">
        <v>15.877437</v>
      </c>
      <c r="E45" s="25">
        <v>44.846797000000002</v>
      </c>
      <c r="F45" s="25">
        <v>5.0139279999999999</v>
      </c>
      <c r="G45" s="25">
        <v>15.598886</v>
      </c>
      <c r="H45" s="25">
        <v>13.370474</v>
      </c>
      <c r="I45" s="25">
        <v>40.111421</v>
      </c>
      <c r="J45" s="25">
        <v>34.818942</v>
      </c>
      <c r="K45" s="25">
        <v>20.055710000000001</v>
      </c>
      <c r="L45" s="25">
        <v>9.7493040000000004</v>
      </c>
      <c r="M45" s="25">
        <v>37.047353999999999</v>
      </c>
      <c r="N45" s="25">
        <v>34.261837999999997</v>
      </c>
      <c r="O45" s="25">
        <v>20.612812999999999</v>
      </c>
      <c r="P45" s="25">
        <v>20.891365</v>
      </c>
      <c r="Q45" s="25">
        <v>3.6211700000000002</v>
      </c>
      <c r="R45" s="25">
        <v>2.2284120000000001</v>
      </c>
    </row>
    <row r="46" spans="1:18">
      <c r="A46" s="23" t="s">
        <v>155</v>
      </c>
      <c r="B46" s="24">
        <v>295</v>
      </c>
      <c r="C46" s="25">
        <v>77.288135999999994</v>
      </c>
      <c r="D46" s="25">
        <v>15.932202999999999</v>
      </c>
      <c r="E46" s="25">
        <v>48.135593</v>
      </c>
      <c r="F46" s="25">
        <v>7.1186439999999997</v>
      </c>
      <c r="G46" s="25">
        <v>17.966101999999999</v>
      </c>
      <c r="H46" s="25">
        <v>14.237287999999999</v>
      </c>
      <c r="I46" s="25">
        <v>39.322034000000002</v>
      </c>
      <c r="J46" s="25">
        <v>36.610168999999999</v>
      </c>
      <c r="K46" s="25">
        <v>18.644068000000001</v>
      </c>
      <c r="L46" s="25">
        <v>11.525423999999999</v>
      </c>
      <c r="M46" s="25">
        <v>35.254237000000003</v>
      </c>
      <c r="N46" s="25">
        <v>29.152542</v>
      </c>
      <c r="O46" s="25">
        <v>21.355931999999999</v>
      </c>
      <c r="P46" s="25">
        <v>20.338982999999999</v>
      </c>
      <c r="Q46" s="25">
        <v>5.084746</v>
      </c>
      <c r="R46" s="25">
        <v>2.0338980000000002</v>
      </c>
    </row>
    <row r="47" spans="1:18">
      <c r="A47" s="23" t="s">
        <v>156</v>
      </c>
      <c r="B47" s="24">
        <v>229</v>
      </c>
      <c r="C47" s="25">
        <v>71.615720999999994</v>
      </c>
      <c r="D47" s="25">
        <v>17.467248999999999</v>
      </c>
      <c r="E47" s="25">
        <v>45.851528000000002</v>
      </c>
      <c r="F47" s="25">
        <v>8.2969430000000006</v>
      </c>
      <c r="G47" s="25">
        <v>18.340610999999999</v>
      </c>
      <c r="H47" s="25">
        <v>13.537118</v>
      </c>
      <c r="I47" s="25">
        <v>43.668121999999997</v>
      </c>
      <c r="J47" s="25">
        <v>38.427948000000001</v>
      </c>
      <c r="K47" s="25">
        <v>25.327511000000001</v>
      </c>
      <c r="L47" s="25">
        <v>15.720523999999999</v>
      </c>
      <c r="M47" s="25">
        <v>44.978166000000002</v>
      </c>
      <c r="N47" s="25">
        <v>34.497816999999998</v>
      </c>
      <c r="O47" s="25">
        <v>23.144105</v>
      </c>
      <c r="P47" s="25">
        <v>22.270741999999998</v>
      </c>
      <c r="Q47" s="25">
        <v>3.0567690000000001</v>
      </c>
      <c r="R47" s="25">
        <v>1.310044</v>
      </c>
    </row>
    <row r="48" spans="1:18">
      <c r="A48" s="23" t="s">
        <v>157</v>
      </c>
      <c r="B48" s="24">
        <v>151</v>
      </c>
      <c r="C48" s="25">
        <v>72.847682000000006</v>
      </c>
      <c r="D48" s="25">
        <v>15.231788</v>
      </c>
      <c r="E48" s="25">
        <v>46.357616</v>
      </c>
      <c r="F48" s="25">
        <v>5.2980130000000001</v>
      </c>
      <c r="G48" s="25">
        <v>15.89404</v>
      </c>
      <c r="H48" s="25">
        <v>9.9337750000000007</v>
      </c>
      <c r="I48" s="25">
        <v>44.370860999999998</v>
      </c>
      <c r="J48" s="25">
        <v>33.112583000000001</v>
      </c>
      <c r="K48" s="25">
        <v>22.516556000000001</v>
      </c>
      <c r="L48" s="25">
        <v>15.231788</v>
      </c>
      <c r="M48" s="25">
        <v>36.423841000000003</v>
      </c>
      <c r="N48" s="25">
        <v>34.437086000000001</v>
      </c>
      <c r="O48" s="25">
        <v>27.81457</v>
      </c>
      <c r="P48" s="25">
        <v>16.556291000000002</v>
      </c>
      <c r="Q48" s="25">
        <v>5.9602649999999997</v>
      </c>
      <c r="R48" s="25">
        <v>1.986755</v>
      </c>
    </row>
    <row r="49" spans="1:18">
      <c r="A49" s="23" t="s">
        <v>158</v>
      </c>
      <c r="B49" s="24">
        <v>402</v>
      </c>
      <c r="C49" s="25">
        <v>74.378108999999995</v>
      </c>
      <c r="D49" s="25">
        <v>15.671642</v>
      </c>
      <c r="E49" s="25">
        <v>47.512438000000003</v>
      </c>
      <c r="F49" s="25">
        <v>5.721393</v>
      </c>
      <c r="G49" s="25">
        <v>16.169153999999999</v>
      </c>
      <c r="H49" s="25">
        <v>13.681592</v>
      </c>
      <c r="I49" s="25">
        <v>40.796019999999999</v>
      </c>
      <c r="J49" s="25">
        <v>35.820895999999998</v>
      </c>
      <c r="K49" s="25">
        <v>20.895522</v>
      </c>
      <c r="L49" s="25">
        <v>11.442786</v>
      </c>
      <c r="M49" s="25">
        <v>37.064677000000003</v>
      </c>
      <c r="N49" s="25">
        <v>32.835821000000003</v>
      </c>
      <c r="O49" s="25">
        <v>22.636816</v>
      </c>
      <c r="P49" s="25">
        <v>20.895522</v>
      </c>
      <c r="Q49" s="25">
        <v>3.9801000000000002</v>
      </c>
      <c r="R49" s="25">
        <v>1.9900500000000001</v>
      </c>
    </row>
    <row r="50" spans="1:18">
      <c r="A50" s="23" t="s">
        <v>159</v>
      </c>
      <c r="B50" s="24">
        <v>285</v>
      </c>
      <c r="C50" s="25">
        <v>70.175438999999997</v>
      </c>
      <c r="D50" s="25">
        <v>17.894736999999999</v>
      </c>
      <c r="E50" s="25">
        <v>42.807017999999999</v>
      </c>
      <c r="F50" s="25">
        <v>7.017544</v>
      </c>
      <c r="G50" s="25">
        <v>15.789474</v>
      </c>
      <c r="H50" s="25">
        <v>12.982456000000001</v>
      </c>
      <c r="I50" s="25">
        <v>36.842104999999997</v>
      </c>
      <c r="J50" s="25">
        <v>34.736842000000003</v>
      </c>
      <c r="K50" s="25">
        <v>22.456140000000001</v>
      </c>
      <c r="L50" s="25">
        <v>13.333333</v>
      </c>
      <c r="M50" s="25">
        <v>41.754385999999997</v>
      </c>
      <c r="N50" s="25">
        <v>33.333333000000003</v>
      </c>
      <c r="O50" s="25">
        <v>24.912281</v>
      </c>
      <c r="P50" s="25">
        <v>20.350877000000001</v>
      </c>
      <c r="Q50" s="25">
        <v>5.6140350000000003</v>
      </c>
      <c r="R50" s="25">
        <v>1.052632</v>
      </c>
    </row>
    <row r="51" spans="1:18">
      <c r="A51" s="23" t="s">
        <v>160</v>
      </c>
      <c r="B51" s="24">
        <v>339</v>
      </c>
      <c r="C51" s="25">
        <v>72.566372000000001</v>
      </c>
      <c r="D51" s="25">
        <v>15.634218000000001</v>
      </c>
      <c r="E51" s="25">
        <v>42.477876000000002</v>
      </c>
      <c r="F51" s="25">
        <v>6.1946899999999996</v>
      </c>
      <c r="G51" s="25">
        <v>16.519174</v>
      </c>
      <c r="H51" s="25">
        <v>12.094395</v>
      </c>
      <c r="I51" s="25">
        <v>40.412979</v>
      </c>
      <c r="J51" s="25">
        <v>35.693215000000002</v>
      </c>
      <c r="K51" s="25">
        <v>22.713864000000001</v>
      </c>
      <c r="L51" s="25">
        <v>12.979350999999999</v>
      </c>
      <c r="M51" s="25">
        <v>38.348083000000003</v>
      </c>
      <c r="N51" s="25">
        <v>31.858407</v>
      </c>
      <c r="O51" s="25">
        <v>21.533923000000001</v>
      </c>
      <c r="P51" s="25">
        <v>19.174040999999999</v>
      </c>
      <c r="Q51" s="25">
        <v>5.0147490000000001</v>
      </c>
      <c r="R51" s="25">
        <v>1.7699119999999999</v>
      </c>
    </row>
    <row r="52" spans="1:18">
      <c r="A52" s="23" t="s">
        <v>161</v>
      </c>
      <c r="B52" s="24">
        <v>123</v>
      </c>
      <c r="C52" s="25">
        <v>73.983739999999997</v>
      </c>
      <c r="D52" s="25">
        <v>16.260162999999999</v>
      </c>
      <c r="E52" s="25">
        <v>46.341462999999997</v>
      </c>
      <c r="F52" s="25">
        <v>8.1300810000000006</v>
      </c>
      <c r="G52" s="25">
        <v>17.886178999999998</v>
      </c>
      <c r="H52" s="25">
        <v>14.634145999999999</v>
      </c>
      <c r="I52" s="25">
        <v>44.715446999999998</v>
      </c>
      <c r="J52" s="25">
        <v>39.837398</v>
      </c>
      <c r="K52" s="25">
        <v>27.642275999999999</v>
      </c>
      <c r="L52" s="25">
        <v>10.569106</v>
      </c>
      <c r="M52" s="25">
        <v>46.341462999999997</v>
      </c>
      <c r="N52" s="25">
        <v>39.837398</v>
      </c>
      <c r="O52" s="25">
        <v>25.203251999999999</v>
      </c>
      <c r="P52" s="25">
        <v>26.829267999999999</v>
      </c>
      <c r="Q52" s="25">
        <v>3.252033</v>
      </c>
      <c r="R52" s="25">
        <v>0.81300799999999995</v>
      </c>
    </row>
    <row r="53" spans="1:18">
      <c r="A53" s="23" t="s">
        <v>162</v>
      </c>
      <c r="B53" s="24">
        <v>350</v>
      </c>
      <c r="C53" s="25">
        <v>70</v>
      </c>
      <c r="D53" s="25">
        <v>15.428571</v>
      </c>
      <c r="E53" s="25">
        <v>41.714286000000001</v>
      </c>
      <c r="F53" s="25">
        <v>5.7142860000000004</v>
      </c>
      <c r="G53" s="25">
        <v>16.857143000000001</v>
      </c>
      <c r="H53" s="25">
        <v>12</v>
      </c>
      <c r="I53" s="25">
        <v>39.714286000000001</v>
      </c>
      <c r="J53" s="25">
        <v>35.714286000000001</v>
      </c>
      <c r="K53" s="25">
        <v>21.428571000000002</v>
      </c>
      <c r="L53" s="25">
        <v>11.428571</v>
      </c>
      <c r="M53" s="25">
        <v>38.285713999999999</v>
      </c>
      <c r="N53" s="25">
        <v>35.428570999999998</v>
      </c>
      <c r="O53" s="25">
        <v>22.285713999999999</v>
      </c>
      <c r="P53" s="25">
        <v>22.571428999999998</v>
      </c>
      <c r="Q53" s="25">
        <v>4.5714290000000002</v>
      </c>
      <c r="R53" s="25">
        <v>1.428571</v>
      </c>
    </row>
    <row r="54" spans="1:18">
      <c r="A54" s="23" t="s">
        <v>152</v>
      </c>
      <c r="B54" s="24">
        <v>11</v>
      </c>
      <c r="C54" s="25">
        <v>45.454545000000003</v>
      </c>
      <c r="D54" s="25">
        <v>18.181818</v>
      </c>
      <c r="E54" s="25">
        <v>54.545454999999997</v>
      </c>
      <c r="F54" s="25">
        <v>0</v>
      </c>
      <c r="G54" s="25">
        <v>9.0909089999999999</v>
      </c>
      <c r="H54" s="25">
        <v>0</v>
      </c>
      <c r="I54" s="25">
        <v>45.454545000000003</v>
      </c>
      <c r="J54" s="25">
        <v>36.363636</v>
      </c>
      <c r="K54" s="25">
        <v>9.0909089999999999</v>
      </c>
      <c r="L54" s="25">
        <v>18.181818</v>
      </c>
      <c r="M54" s="25">
        <v>27.272727</v>
      </c>
      <c r="N54" s="25">
        <v>27.272727</v>
      </c>
      <c r="O54" s="25">
        <v>18.181818</v>
      </c>
      <c r="P54" s="25">
        <v>9.0909089999999999</v>
      </c>
      <c r="Q54" s="25">
        <v>27.272727</v>
      </c>
      <c r="R54" s="25">
        <v>9.0909089999999999</v>
      </c>
    </row>
    <row r="55" spans="1:18">
      <c r="A55" s="23" t="s">
        <v>163</v>
      </c>
      <c r="B55" s="24">
        <v>6</v>
      </c>
      <c r="C55" s="25">
        <v>83.333332999999996</v>
      </c>
      <c r="D55" s="25">
        <v>16.666667</v>
      </c>
      <c r="E55" s="25">
        <v>33.333333000000003</v>
      </c>
      <c r="F55" s="25">
        <v>0</v>
      </c>
      <c r="G55" s="25">
        <v>33.333333000000003</v>
      </c>
      <c r="H55" s="25">
        <v>0</v>
      </c>
      <c r="I55" s="25">
        <v>50</v>
      </c>
      <c r="J55" s="25">
        <v>50</v>
      </c>
      <c r="K55" s="25">
        <v>0</v>
      </c>
      <c r="L55" s="25">
        <v>0</v>
      </c>
      <c r="M55" s="25">
        <v>33.333333000000003</v>
      </c>
      <c r="N55" s="25">
        <v>33.333333000000003</v>
      </c>
      <c r="O55" s="25">
        <v>16.666667</v>
      </c>
      <c r="P55" s="25">
        <v>16.666667</v>
      </c>
      <c r="Q55" s="25">
        <v>0</v>
      </c>
      <c r="R55" s="25">
        <v>0</v>
      </c>
    </row>
    <row r="56" spans="1:18">
      <c r="A56" s="23" t="s">
        <v>128</v>
      </c>
      <c r="B56" s="24">
        <v>8</v>
      </c>
      <c r="C56" s="25">
        <v>75</v>
      </c>
      <c r="D56" s="25">
        <v>12.5</v>
      </c>
      <c r="E56" s="25">
        <v>37.5</v>
      </c>
      <c r="F56" s="25">
        <v>25</v>
      </c>
      <c r="G56" s="25">
        <v>0</v>
      </c>
      <c r="H56" s="25">
        <v>25</v>
      </c>
      <c r="I56" s="25">
        <v>75</v>
      </c>
      <c r="J56" s="25">
        <v>37.5</v>
      </c>
      <c r="K56" s="25">
        <v>37.5</v>
      </c>
      <c r="L56" s="25">
        <v>25</v>
      </c>
      <c r="M56" s="25">
        <v>25</v>
      </c>
      <c r="N56" s="25">
        <v>25</v>
      </c>
      <c r="O56" s="25">
        <v>12.5</v>
      </c>
      <c r="P56" s="25">
        <v>0</v>
      </c>
      <c r="Q56" s="25">
        <v>0</v>
      </c>
      <c r="R56" s="25">
        <v>0</v>
      </c>
    </row>
    <row r="57" spans="1:18">
      <c r="A57" s="8" t="s">
        <v>164</v>
      </c>
      <c r="B57" s="8"/>
      <c r="C57" s="8"/>
      <c r="D57" s="8"/>
      <c r="E57" s="8"/>
      <c r="F57" s="8"/>
      <c r="G57" s="8"/>
      <c r="H57" s="8"/>
      <c r="I57" s="8"/>
      <c r="J57" s="8"/>
      <c r="K57" s="8"/>
      <c r="L57" s="8"/>
      <c r="M57" s="8"/>
      <c r="N57" s="8"/>
      <c r="O57" s="8"/>
      <c r="P57" s="8"/>
      <c r="Q57" s="8"/>
      <c r="R57" s="8"/>
    </row>
    <row r="58" spans="1:18">
      <c r="A58" s="23" t="s">
        <v>165</v>
      </c>
      <c r="B58" s="24">
        <v>54</v>
      </c>
      <c r="C58" s="25">
        <v>62.962963000000002</v>
      </c>
      <c r="D58" s="25">
        <v>12.962963</v>
      </c>
      <c r="E58" s="25">
        <v>44.444443999999997</v>
      </c>
      <c r="F58" s="25">
        <v>9.2592590000000001</v>
      </c>
      <c r="G58" s="25">
        <v>11.111110999999999</v>
      </c>
      <c r="H58" s="25">
        <v>14.814814999999999</v>
      </c>
      <c r="I58" s="25">
        <v>37.037036999999998</v>
      </c>
      <c r="J58" s="25">
        <v>38.888888999999999</v>
      </c>
      <c r="K58" s="25">
        <v>24.074074</v>
      </c>
      <c r="L58" s="25">
        <v>9.2592590000000001</v>
      </c>
      <c r="M58" s="25">
        <v>44.444443999999997</v>
      </c>
      <c r="N58" s="25">
        <v>31.481480999999999</v>
      </c>
      <c r="O58" s="25">
        <v>16.666667</v>
      </c>
      <c r="P58" s="25">
        <v>27.777778000000001</v>
      </c>
      <c r="Q58" s="25">
        <v>3.7037040000000001</v>
      </c>
      <c r="R58" s="25">
        <v>3.7037040000000001</v>
      </c>
    </row>
    <row r="59" spans="1:18">
      <c r="A59" s="23" t="s">
        <v>166</v>
      </c>
      <c r="B59" s="24">
        <v>259</v>
      </c>
      <c r="C59" s="25">
        <v>70.270269999999996</v>
      </c>
      <c r="D59" s="25">
        <v>14.671815</v>
      </c>
      <c r="E59" s="25">
        <v>40.154440000000001</v>
      </c>
      <c r="F59" s="25">
        <v>3.8610039999999999</v>
      </c>
      <c r="G59" s="25">
        <v>14.285714</v>
      </c>
      <c r="H59" s="25">
        <v>10.424709999999999</v>
      </c>
      <c r="I59" s="25">
        <v>35.907336000000001</v>
      </c>
      <c r="J59" s="25">
        <v>29.343629</v>
      </c>
      <c r="K59" s="25">
        <v>19.691120000000002</v>
      </c>
      <c r="L59" s="25">
        <v>11.196911</v>
      </c>
      <c r="M59" s="25">
        <v>32.432431999999999</v>
      </c>
      <c r="N59" s="25">
        <v>33.204633000000001</v>
      </c>
      <c r="O59" s="25">
        <v>19.305019000000001</v>
      </c>
      <c r="P59" s="25">
        <v>21.235520999999999</v>
      </c>
      <c r="Q59" s="25">
        <v>4.2471040000000002</v>
      </c>
      <c r="R59" s="25">
        <v>1.9305019999999999</v>
      </c>
    </row>
    <row r="60" spans="1:18">
      <c r="A60" s="23" t="s">
        <v>167</v>
      </c>
      <c r="B60" s="24">
        <v>221</v>
      </c>
      <c r="C60" s="25">
        <v>71.493212999999997</v>
      </c>
      <c r="D60" s="25">
        <v>15.837104</v>
      </c>
      <c r="E60" s="25">
        <v>44.343890999999999</v>
      </c>
      <c r="F60" s="25">
        <v>5.8823530000000002</v>
      </c>
      <c r="G60" s="25">
        <v>14.479638</v>
      </c>
      <c r="H60" s="25">
        <v>14.027149</v>
      </c>
      <c r="I60" s="25">
        <v>38.461537999999997</v>
      </c>
      <c r="J60" s="25">
        <v>40.271493</v>
      </c>
      <c r="K60" s="25">
        <v>20.81448</v>
      </c>
      <c r="L60" s="25">
        <v>11.764706</v>
      </c>
      <c r="M60" s="25">
        <v>34.841628999999998</v>
      </c>
      <c r="N60" s="25">
        <v>27.149321</v>
      </c>
      <c r="O60" s="25">
        <v>19.909502</v>
      </c>
      <c r="P60" s="25">
        <v>12.669682999999999</v>
      </c>
      <c r="Q60" s="25">
        <v>4.9773759999999996</v>
      </c>
      <c r="R60" s="25">
        <v>1.809955</v>
      </c>
    </row>
    <row r="61" spans="1:18">
      <c r="A61" s="23" t="s">
        <v>168</v>
      </c>
      <c r="B61" s="24">
        <v>52</v>
      </c>
      <c r="C61" s="25">
        <v>59.615385000000003</v>
      </c>
      <c r="D61" s="25">
        <v>13.461537999999999</v>
      </c>
      <c r="E61" s="25">
        <v>44.230769000000002</v>
      </c>
      <c r="F61" s="25">
        <v>7.6923079999999997</v>
      </c>
      <c r="G61" s="25">
        <v>21.153846000000001</v>
      </c>
      <c r="H61" s="25">
        <v>9.6153849999999998</v>
      </c>
      <c r="I61" s="25">
        <v>44.230769000000002</v>
      </c>
      <c r="J61" s="25">
        <v>32.692307999999997</v>
      </c>
      <c r="K61" s="25">
        <v>25</v>
      </c>
      <c r="L61" s="25">
        <v>13.461537999999999</v>
      </c>
      <c r="M61" s="25">
        <v>40.384614999999997</v>
      </c>
      <c r="N61" s="25">
        <v>30.769231000000001</v>
      </c>
      <c r="O61" s="25">
        <v>25</v>
      </c>
      <c r="P61" s="25">
        <v>21.153846000000001</v>
      </c>
      <c r="Q61" s="25">
        <v>5.7692310000000004</v>
      </c>
      <c r="R61" s="25">
        <v>1.9230769999999999</v>
      </c>
    </row>
    <row r="62" spans="1:18">
      <c r="A62" s="23" t="s">
        <v>169</v>
      </c>
      <c r="B62" s="24">
        <v>15</v>
      </c>
      <c r="C62" s="25">
        <v>66.666667000000004</v>
      </c>
      <c r="D62" s="25">
        <v>20</v>
      </c>
      <c r="E62" s="25">
        <v>40</v>
      </c>
      <c r="F62" s="25">
        <v>6.6666670000000003</v>
      </c>
      <c r="G62" s="25">
        <v>33.333333000000003</v>
      </c>
      <c r="H62" s="25">
        <v>26.666667</v>
      </c>
      <c r="I62" s="25">
        <v>33.333333000000003</v>
      </c>
      <c r="J62" s="25">
        <v>40</v>
      </c>
      <c r="K62" s="25">
        <v>13.333333</v>
      </c>
      <c r="L62" s="25">
        <v>26.666667</v>
      </c>
      <c r="M62" s="25">
        <v>46.666666999999997</v>
      </c>
      <c r="N62" s="25">
        <v>40</v>
      </c>
      <c r="O62" s="25">
        <v>33.333333000000003</v>
      </c>
      <c r="P62" s="25">
        <v>13.333333</v>
      </c>
      <c r="Q62" s="25">
        <v>13.333333</v>
      </c>
      <c r="R62" s="25">
        <v>0</v>
      </c>
    </row>
    <row r="63" spans="1:18">
      <c r="A63" s="23" t="s">
        <v>128</v>
      </c>
      <c r="B63" s="24">
        <v>1</v>
      </c>
      <c r="C63" s="25">
        <v>100</v>
      </c>
      <c r="D63" s="25">
        <v>0</v>
      </c>
      <c r="E63" s="25">
        <v>100</v>
      </c>
      <c r="F63" s="25">
        <v>0</v>
      </c>
      <c r="G63" s="25">
        <v>0</v>
      </c>
      <c r="H63" s="25">
        <v>0</v>
      </c>
      <c r="I63" s="25">
        <v>100</v>
      </c>
      <c r="J63" s="25">
        <v>100</v>
      </c>
      <c r="K63" s="25">
        <v>0</v>
      </c>
      <c r="L63" s="25">
        <v>100</v>
      </c>
      <c r="M63" s="25">
        <v>0</v>
      </c>
      <c r="N63" s="25">
        <v>0</v>
      </c>
      <c r="O63" s="25">
        <v>0</v>
      </c>
      <c r="P63" s="25">
        <v>0</v>
      </c>
      <c r="Q63" s="25">
        <v>0</v>
      </c>
      <c r="R63" s="25">
        <v>0</v>
      </c>
    </row>
    <row r="64" spans="1:18">
      <c r="A64" s="8" t="s">
        <v>170</v>
      </c>
      <c r="B64" s="8"/>
      <c r="C64" s="8"/>
      <c r="D64" s="8"/>
      <c r="E64" s="8"/>
      <c r="F64" s="8"/>
      <c r="G64" s="8"/>
      <c r="H64" s="8"/>
      <c r="I64" s="8"/>
      <c r="J64" s="8"/>
      <c r="K64" s="8"/>
      <c r="L64" s="8"/>
      <c r="M64" s="8"/>
      <c r="N64" s="8"/>
      <c r="O64" s="8"/>
      <c r="P64" s="8"/>
      <c r="Q64" s="8"/>
      <c r="R64" s="8"/>
    </row>
    <row r="65" spans="1:18">
      <c r="A65" s="23" t="s">
        <v>171</v>
      </c>
      <c r="B65" s="24">
        <v>71</v>
      </c>
      <c r="C65" s="25">
        <v>73.239436999999995</v>
      </c>
      <c r="D65" s="25">
        <v>26.760563000000001</v>
      </c>
      <c r="E65" s="25">
        <v>49.295774999999999</v>
      </c>
      <c r="F65" s="25">
        <v>5.6338030000000003</v>
      </c>
      <c r="G65" s="25">
        <v>23.943662</v>
      </c>
      <c r="H65" s="25">
        <v>14.084507</v>
      </c>
      <c r="I65" s="25">
        <v>35.211267999999997</v>
      </c>
      <c r="J65" s="25">
        <v>42.253520999999999</v>
      </c>
      <c r="K65" s="25">
        <v>33.802816999999997</v>
      </c>
      <c r="L65" s="25">
        <v>19.718309999999999</v>
      </c>
      <c r="M65" s="25">
        <v>46.478873</v>
      </c>
      <c r="N65" s="25">
        <v>56.338028000000001</v>
      </c>
      <c r="O65" s="25">
        <v>23.943662</v>
      </c>
      <c r="P65" s="25">
        <v>22.535211</v>
      </c>
      <c r="Q65" s="25">
        <v>5.6338030000000003</v>
      </c>
      <c r="R65" s="25">
        <v>0</v>
      </c>
    </row>
    <row r="66" spans="1:18">
      <c r="A66" s="23" t="s">
        <v>172</v>
      </c>
      <c r="B66" s="24">
        <v>203</v>
      </c>
      <c r="C66" s="25">
        <v>66.009851999999995</v>
      </c>
      <c r="D66" s="25">
        <v>11.330049000000001</v>
      </c>
      <c r="E66" s="25">
        <v>37.438423999999998</v>
      </c>
      <c r="F66" s="25">
        <v>5.9113300000000004</v>
      </c>
      <c r="G66" s="25">
        <v>14.778325000000001</v>
      </c>
      <c r="H66" s="25">
        <v>11.330049000000001</v>
      </c>
      <c r="I66" s="25">
        <v>42.364531999999997</v>
      </c>
      <c r="J66" s="25">
        <v>37.438423999999998</v>
      </c>
      <c r="K66" s="25">
        <v>23.152709000000002</v>
      </c>
      <c r="L66" s="25">
        <v>10.837438000000001</v>
      </c>
      <c r="M66" s="25">
        <v>37.931033999999997</v>
      </c>
      <c r="N66" s="25">
        <v>27.093596000000002</v>
      </c>
      <c r="O66" s="25">
        <v>18.719211999999999</v>
      </c>
      <c r="P66" s="25">
        <v>16.748767999999998</v>
      </c>
      <c r="Q66" s="25">
        <v>3.4482759999999999</v>
      </c>
      <c r="R66" s="25">
        <v>2.9556650000000002</v>
      </c>
    </row>
    <row r="67" spans="1:18">
      <c r="A67" s="23" t="s">
        <v>173</v>
      </c>
      <c r="B67" s="24">
        <v>231</v>
      </c>
      <c r="C67" s="25">
        <v>72.294371999999996</v>
      </c>
      <c r="D67" s="25">
        <v>13.852814</v>
      </c>
      <c r="E67" s="25">
        <v>44.588745000000003</v>
      </c>
      <c r="F67" s="25">
        <v>3.8961039999999998</v>
      </c>
      <c r="G67" s="25">
        <v>12.121212</v>
      </c>
      <c r="H67" s="25">
        <v>12.121212</v>
      </c>
      <c r="I67" s="25">
        <v>35.930736000000003</v>
      </c>
      <c r="J67" s="25">
        <v>30.735931000000001</v>
      </c>
      <c r="K67" s="25">
        <v>16.883116999999999</v>
      </c>
      <c r="L67" s="25">
        <v>10.822511</v>
      </c>
      <c r="M67" s="25">
        <v>30.735931000000001</v>
      </c>
      <c r="N67" s="25">
        <v>30.30303</v>
      </c>
      <c r="O67" s="25">
        <v>19.047619000000001</v>
      </c>
      <c r="P67" s="25">
        <v>16.883116999999999</v>
      </c>
      <c r="Q67" s="25">
        <v>4.3290040000000003</v>
      </c>
      <c r="R67" s="25">
        <v>0.43290000000000001</v>
      </c>
    </row>
    <row r="68" spans="1:18">
      <c r="A68" s="23" t="s">
        <v>174</v>
      </c>
      <c r="B68" s="24">
        <v>93</v>
      </c>
      <c r="C68" s="25">
        <v>64.516129000000006</v>
      </c>
      <c r="D68" s="25">
        <v>16.129031999999999</v>
      </c>
      <c r="E68" s="25">
        <v>43.010753000000001</v>
      </c>
      <c r="F68" s="25">
        <v>8.6021509999999992</v>
      </c>
      <c r="G68" s="25">
        <v>15.053763</v>
      </c>
      <c r="H68" s="25">
        <v>13.978495000000001</v>
      </c>
      <c r="I68" s="25">
        <v>33.333333000000003</v>
      </c>
      <c r="J68" s="25">
        <v>32.258065000000002</v>
      </c>
      <c r="K68" s="25">
        <v>15.053763</v>
      </c>
      <c r="L68" s="25">
        <v>10.752687999999999</v>
      </c>
      <c r="M68" s="25">
        <v>32.258065000000002</v>
      </c>
      <c r="N68" s="25">
        <v>20.430108000000001</v>
      </c>
      <c r="O68" s="25">
        <v>22.580645000000001</v>
      </c>
      <c r="P68" s="25">
        <v>23.655913999999999</v>
      </c>
      <c r="Q68" s="25">
        <v>8.6021509999999992</v>
      </c>
      <c r="R68" s="25">
        <v>4.301075</v>
      </c>
    </row>
    <row r="69" spans="1:18">
      <c r="A69" s="23" t="s">
        <v>128</v>
      </c>
      <c r="B69" s="24">
        <v>4</v>
      </c>
      <c r="C69" s="25">
        <v>75</v>
      </c>
      <c r="D69" s="25">
        <v>25</v>
      </c>
      <c r="E69" s="25">
        <v>50</v>
      </c>
      <c r="F69" s="25">
        <v>0</v>
      </c>
      <c r="G69" s="25">
        <v>50</v>
      </c>
      <c r="H69" s="25">
        <v>25</v>
      </c>
      <c r="I69" s="25">
        <v>50</v>
      </c>
      <c r="J69" s="25">
        <v>75</v>
      </c>
      <c r="K69" s="25">
        <v>25</v>
      </c>
      <c r="L69" s="25">
        <v>25</v>
      </c>
      <c r="M69" s="25">
        <v>50</v>
      </c>
      <c r="N69" s="25">
        <v>25</v>
      </c>
      <c r="O69" s="25">
        <v>25</v>
      </c>
      <c r="P69" s="25">
        <v>0</v>
      </c>
      <c r="Q69" s="25">
        <v>0</v>
      </c>
      <c r="R69" s="25">
        <v>25</v>
      </c>
    </row>
    <row r="70" spans="1:18">
      <c r="A70" s="8" t="s">
        <v>175</v>
      </c>
      <c r="B70" s="8"/>
      <c r="C70" s="8"/>
      <c r="D70" s="8"/>
      <c r="E70" s="8"/>
      <c r="F70" s="8"/>
      <c r="G70" s="8"/>
      <c r="H70" s="8"/>
      <c r="I70" s="8"/>
      <c r="J70" s="8"/>
      <c r="K70" s="8"/>
      <c r="L70" s="8"/>
      <c r="M70" s="8"/>
      <c r="N70" s="8"/>
      <c r="O70" s="8"/>
      <c r="P70" s="8"/>
      <c r="Q70" s="8"/>
      <c r="R70" s="8"/>
    </row>
    <row r="71" spans="1:18">
      <c r="A71" s="23" t="s">
        <v>176</v>
      </c>
      <c r="B71" s="24">
        <v>125</v>
      </c>
      <c r="C71" s="25">
        <v>76</v>
      </c>
      <c r="D71" s="25">
        <v>16</v>
      </c>
      <c r="E71" s="25">
        <v>44.8</v>
      </c>
      <c r="F71" s="25">
        <v>6.4</v>
      </c>
      <c r="G71" s="25">
        <v>17.600000000000001</v>
      </c>
      <c r="H71" s="25">
        <v>12.8</v>
      </c>
      <c r="I71" s="25">
        <v>44.8</v>
      </c>
      <c r="J71" s="25">
        <v>39.200000000000003</v>
      </c>
      <c r="K71" s="25">
        <v>22.4</v>
      </c>
      <c r="L71" s="25">
        <v>8.8000000000000007</v>
      </c>
      <c r="M71" s="25">
        <v>32.799999999999997</v>
      </c>
      <c r="N71" s="25">
        <v>24.8</v>
      </c>
      <c r="O71" s="25">
        <v>15.2</v>
      </c>
      <c r="P71" s="25">
        <v>23.2</v>
      </c>
      <c r="Q71" s="25">
        <v>4.8</v>
      </c>
      <c r="R71" s="25">
        <v>0.8</v>
      </c>
    </row>
    <row r="72" spans="1:18">
      <c r="A72" s="23" t="s">
        <v>177</v>
      </c>
      <c r="B72" s="24">
        <v>197</v>
      </c>
      <c r="C72" s="25">
        <v>69.035533000000001</v>
      </c>
      <c r="D72" s="25">
        <v>12.690355</v>
      </c>
      <c r="E72" s="25">
        <v>39.593908999999996</v>
      </c>
      <c r="F72" s="25">
        <v>3.553299</v>
      </c>
      <c r="G72" s="25">
        <v>14.720812</v>
      </c>
      <c r="H72" s="25">
        <v>11.675127</v>
      </c>
      <c r="I72" s="25">
        <v>38.071066000000002</v>
      </c>
      <c r="J72" s="25">
        <v>27.411168</v>
      </c>
      <c r="K72" s="25">
        <v>18.781725999999999</v>
      </c>
      <c r="L72" s="25">
        <v>10.659898</v>
      </c>
      <c r="M72" s="25">
        <v>33.502538000000001</v>
      </c>
      <c r="N72" s="25">
        <v>31.472080999999999</v>
      </c>
      <c r="O72" s="25">
        <v>21.827411000000001</v>
      </c>
      <c r="P72" s="25">
        <v>16.751269000000001</v>
      </c>
      <c r="Q72" s="25">
        <v>2.538071</v>
      </c>
      <c r="R72" s="25">
        <v>3.553299</v>
      </c>
    </row>
    <row r="73" spans="1:18">
      <c r="A73" s="23" t="s">
        <v>178</v>
      </c>
      <c r="B73" s="24">
        <v>59</v>
      </c>
      <c r="C73" s="25">
        <v>71.186441000000002</v>
      </c>
      <c r="D73" s="25">
        <v>22.033898000000001</v>
      </c>
      <c r="E73" s="25">
        <v>47.457627000000002</v>
      </c>
      <c r="F73" s="25">
        <v>10.169492</v>
      </c>
      <c r="G73" s="25">
        <v>16.949152999999999</v>
      </c>
      <c r="H73" s="25">
        <v>16.949152999999999</v>
      </c>
      <c r="I73" s="25">
        <v>45.762712000000001</v>
      </c>
      <c r="J73" s="25">
        <v>47.457627000000002</v>
      </c>
      <c r="K73" s="25">
        <v>25.423729000000002</v>
      </c>
      <c r="L73" s="25">
        <v>11.864407</v>
      </c>
      <c r="M73" s="25">
        <v>44.067796999999999</v>
      </c>
      <c r="N73" s="25">
        <v>38.983051000000003</v>
      </c>
      <c r="O73" s="25">
        <v>23.728814</v>
      </c>
      <c r="P73" s="25">
        <v>13.559322</v>
      </c>
      <c r="Q73" s="25">
        <v>1.6949149999999999</v>
      </c>
      <c r="R73" s="25">
        <v>3.389831</v>
      </c>
    </row>
    <row r="74" spans="1:18">
      <c r="A74" s="23" t="s">
        <v>179</v>
      </c>
      <c r="B74" s="24">
        <v>57</v>
      </c>
      <c r="C74" s="25">
        <v>82.456140000000005</v>
      </c>
      <c r="D74" s="25">
        <v>21.052631999999999</v>
      </c>
      <c r="E74" s="25">
        <v>54.385964999999999</v>
      </c>
      <c r="F74" s="25">
        <v>12.280702</v>
      </c>
      <c r="G74" s="25">
        <v>17.543859999999999</v>
      </c>
      <c r="H74" s="25">
        <v>15.789474</v>
      </c>
      <c r="I74" s="25">
        <v>49.122807000000002</v>
      </c>
      <c r="J74" s="25">
        <v>36.842104999999997</v>
      </c>
      <c r="K74" s="25">
        <v>19.298245999999999</v>
      </c>
      <c r="L74" s="25">
        <v>17.543859999999999</v>
      </c>
      <c r="M74" s="25">
        <v>47.368420999999998</v>
      </c>
      <c r="N74" s="25">
        <v>31.578946999999999</v>
      </c>
      <c r="O74" s="25">
        <v>26.315788999999999</v>
      </c>
      <c r="P74" s="25">
        <v>17.543859999999999</v>
      </c>
      <c r="Q74" s="25">
        <v>5.2631579999999998</v>
      </c>
      <c r="R74" s="25">
        <v>0</v>
      </c>
    </row>
    <row r="75" spans="1:18">
      <c r="A75" s="23" t="s">
        <v>180</v>
      </c>
      <c r="B75" s="24">
        <v>108</v>
      </c>
      <c r="C75" s="25">
        <v>73.148148000000006</v>
      </c>
      <c r="D75" s="25">
        <v>18.518519000000001</v>
      </c>
      <c r="E75" s="25">
        <v>40.740741</v>
      </c>
      <c r="F75" s="25">
        <v>5.5555560000000002</v>
      </c>
      <c r="G75" s="25">
        <v>13.888889000000001</v>
      </c>
      <c r="H75" s="25">
        <v>12.037037</v>
      </c>
      <c r="I75" s="25">
        <v>43.518518999999998</v>
      </c>
      <c r="J75" s="25">
        <v>28.703703999999998</v>
      </c>
      <c r="K75" s="25">
        <v>23.148147999999999</v>
      </c>
      <c r="L75" s="25">
        <v>12.962963</v>
      </c>
      <c r="M75" s="25">
        <v>42.592593000000001</v>
      </c>
      <c r="N75" s="25">
        <v>35.185184999999997</v>
      </c>
      <c r="O75" s="25">
        <v>15.740741</v>
      </c>
      <c r="P75" s="25">
        <v>24.074074</v>
      </c>
      <c r="Q75" s="25">
        <v>3.7037040000000001</v>
      </c>
      <c r="R75" s="25">
        <v>2.7777780000000001</v>
      </c>
    </row>
    <row r="76" spans="1:18">
      <c r="A76" s="23" t="s">
        <v>181</v>
      </c>
      <c r="B76" s="24">
        <v>53</v>
      </c>
      <c r="C76" s="25">
        <v>73.584906000000004</v>
      </c>
      <c r="D76" s="25">
        <v>24.528302</v>
      </c>
      <c r="E76" s="25">
        <v>41.509433999999999</v>
      </c>
      <c r="F76" s="25">
        <v>13.207547</v>
      </c>
      <c r="G76" s="25">
        <v>11.320755</v>
      </c>
      <c r="H76" s="25">
        <v>18.867925</v>
      </c>
      <c r="I76" s="25">
        <v>37.735849000000002</v>
      </c>
      <c r="J76" s="25">
        <v>32.075471999999998</v>
      </c>
      <c r="K76" s="25">
        <v>30.188679</v>
      </c>
      <c r="L76" s="25">
        <v>16.981131999999999</v>
      </c>
      <c r="M76" s="25">
        <v>37.735849000000002</v>
      </c>
      <c r="N76" s="25">
        <v>33.962263999999998</v>
      </c>
      <c r="O76" s="25">
        <v>16.981131999999999</v>
      </c>
      <c r="P76" s="25">
        <v>26.415094</v>
      </c>
      <c r="Q76" s="25">
        <v>3.7735850000000002</v>
      </c>
      <c r="R76" s="25">
        <v>3.7735850000000002</v>
      </c>
    </row>
    <row r="77" spans="1:18">
      <c r="A77" s="23" t="s">
        <v>182</v>
      </c>
      <c r="B77" s="24">
        <v>23</v>
      </c>
      <c r="C77" s="25">
        <v>60.869565000000001</v>
      </c>
      <c r="D77" s="25">
        <v>17.391304000000002</v>
      </c>
      <c r="E77" s="25">
        <v>47.826087000000001</v>
      </c>
      <c r="F77" s="25">
        <v>13.043478</v>
      </c>
      <c r="G77" s="25">
        <v>17.391304000000002</v>
      </c>
      <c r="H77" s="25">
        <v>8.6956520000000008</v>
      </c>
      <c r="I77" s="25">
        <v>43.478261000000003</v>
      </c>
      <c r="J77" s="25">
        <v>26.086957000000002</v>
      </c>
      <c r="K77" s="25">
        <v>13.043478</v>
      </c>
      <c r="L77" s="25">
        <v>4.3478260000000004</v>
      </c>
      <c r="M77" s="25">
        <v>39.130434999999999</v>
      </c>
      <c r="N77" s="25">
        <v>21.739129999999999</v>
      </c>
      <c r="O77" s="25">
        <v>21.739129999999999</v>
      </c>
      <c r="P77" s="25">
        <v>13.043478</v>
      </c>
      <c r="Q77" s="25">
        <v>4.3478260000000004</v>
      </c>
      <c r="R77" s="25">
        <v>4.3478260000000004</v>
      </c>
    </row>
    <row r="78" spans="1:18">
      <c r="A78" s="23" t="s">
        <v>183</v>
      </c>
      <c r="B78" s="24">
        <v>21</v>
      </c>
      <c r="C78" s="25">
        <v>80.952381000000003</v>
      </c>
      <c r="D78" s="25">
        <v>14.285714</v>
      </c>
      <c r="E78" s="25">
        <v>57.142856999999999</v>
      </c>
      <c r="F78" s="25">
        <v>9.5238099999999992</v>
      </c>
      <c r="G78" s="25">
        <v>14.285714</v>
      </c>
      <c r="H78" s="25">
        <v>4.7619049999999996</v>
      </c>
      <c r="I78" s="25">
        <v>33.333333000000003</v>
      </c>
      <c r="J78" s="25">
        <v>28.571428999999998</v>
      </c>
      <c r="K78" s="25">
        <v>23.809524</v>
      </c>
      <c r="L78" s="25">
        <v>4.7619049999999996</v>
      </c>
      <c r="M78" s="25">
        <v>42.857143000000001</v>
      </c>
      <c r="N78" s="25">
        <v>38.095238000000002</v>
      </c>
      <c r="O78" s="25">
        <v>19.047619000000001</v>
      </c>
      <c r="P78" s="25">
        <v>14.285714</v>
      </c>
      <c r="Q78" s="25">
        <v>4.7619049999999996</v>
      </c>
      <c r="R78" s="25">
        <v>0</v>
      </c>
    </row>
    <row r="79" spans="1:18">
      <c r="A79" s="23" t="s">
        <v>184</v>
      </c>
      <c r="B79" s="24">
        <v>167</v>
      </c>
      <c r="C79" s="25">
        <v>75.449101999999996</v>
      </c>
      <c r="D79" s="25">
        <v>13.173653</v>
      </c>
      <c r="E79" s="25">
        <v>46.107784000000002</v>
      </c>
      <c r="F79" s="25">
        <v>9.580838</v>
      </c>
      <c r="G79" s="25">
        <v>19.161677000000001</v>
      </c>
      <c r="H79" s="25">
        <v>16.766466999999999</v>
      </c>
      <c r="I79" s="25">
        <v>37.724550999999998</v>
      </c>
      <c r="J79" s="25">
        <v>34.730539</v>
      </c>
      <c r="K79" s="25">
        <v>22.754491000000002</v>
      </c>
      <c r="L79" s="25">
        <v>15.568861999999999</v>
      </c>
      <c r="M79" s="25">
        <v>37.724550999999998</v>
      </c>
      <c r="N79" s="25">
        <v>29.94012</v>
      </c>
      <c r="O79" s="25">
        <v>19.161677000000001</v>
      </c>
      <c r="P79" s="25">
        <v>23.952096000000001</v>
      </c>
      <c r="Q79" s="25">
        <v>4.1916169999999999</v>
      </c>
      <c r="R79" s="25">
        <v>2.9940120000000001</v>
      </c>
    </row>
    <row r="80" spans="1:18">
      <c r="A80" s="23" t="s">
        <v>185</v>
      </c>
      <c r="B80" s="24">
        <v>80</v>
      </c>
      <c r="C80" s="25">
        <v>62.5</v>
      </c>
      <c r="D80" s="25">
        <v>15</v>
      </c>
      <c r="E80" s="25">
        <v>43.75</v>
      </c>
      <c r="F80" s="25">
        <v>8.75</v>
      </c>
      <c r="G80" s="25">
        <v>10</v>
      </c>
      <c r="H80" s="25">
        <v>13.75</v>
      </c>
      <c r="I80" s="25">
        <v>43.75</v>
      </c>
      <c r="J80" s="25">
        <v>30</v>
      </c>
      <c r="K80" s="25">
        <v>23.75</v>
      </c>
      <c r="L80" s="25">
        <v>15</v>
      </c>
      <c r="M80" s="25">
        <v>40</v>
      </c>
      <c r="N80" s="25">
        <v>28.75</v>
      </c>
      <c r="O80" s="25">
        <v>21.25</v>
      </c>
      <c r="P80" s="25">
        <v>30</v>
      </c>
      <c r="Q80" s="25">
        <v>3.75</v>
      </c>
      <c r="R80" s="25">
        <v>3.75</v>
      </c>
    </row>
    <row r="81" spans="1:18">
      <c r="A81" s="23" t="s">
        <v>152</v>
      </c>
      <c r="B81" s="24">
        <v>41</v>
      </c>
      <c r="C81" s="25">
        <v>56.097560999999999</v>
      </c>
      <c r="D81" s="25">
        <v>17.073170999999999</v>
      </c>
      <c r="E81" s="25">
        <v>34.146341</v>
      </c>
      <c r="F81" s="25">
        <v>2.4390239999999999</v>
      </c>
      <c r="G81" s="25">
        <v>17.073170999999999</v>
      </c>
      <c r="H81" s="25">
        <v>7.3170729999999997</v>
      </c>
      <c r="I81" s="25">
        <v>31.707317</v>
      </c>
      <c r="J81" s="25">
        <v>36.585366</v>
      </c>
      <c r="K81" s="25">
        <v>21.951219999999999</v>
      </c>
      <c r="L81" s="25">
        <v>14.634145999999999</v>
      </c>
      <c r="M81" s="25">
        <v>34.146341</v>
      </c>
      <c r="N81" s="25">
        <v>36.585366</v>
      </c>
      <c r="O81" s="25">
        <v>17.073170999999999</v>
      </c>
      <c r="P81" s="25">
        <v>12.195122</v>
      </c>
      <c r="Q81" s="25">
        <v>7.3170729999999997</v>
      </c>
      <c r="R81" s="25">
        <v>0</v>
      </c>
    </row>
    <row r="82" spans="1:18">
      <c r="A82" s="23" t="s">
        <v>186</v>
      </c>
      <c r="B82" s="24">
        <v>178</v>
      </c>
      <c r="C82" s="25">
        <v>69.101123999999999</v>
      </c>
      <c r="D82" s="25">
        <v>16.292134999999998</v>
      </c>
      <c r="E82" s="25">
        <v>43.258426999999998</v>
      </c>
      <c r="F82" s="25">
        <v>5.6179779999999999</v>
      </c>
      <c r="G82" s="25">
        <v>15.730337</v>
      </c>
      <c r="H82" s="25">
        <v>13.483146</v>
      </c>
      <c r="I82" s="25">
        <v>36.516854000000002</v>
      </c>
      <c r="J82" s="25">
        <v>34.831460999999997</v>
      </c>
      <c r="K82" s="25">
        <v>20.224719</v>
      </c>
      <c r="L82" s="25">
        <v>12.921348</v>
      </c>
      <c r="M82" s="25">
        <v>37.640448999999997</v>
      </c>
      <c r="N82" s="25">
        <v>31.460674000000001</v>
      </c>
      <c r="O82" s="25">
        <v>24.157302999999999</v>
      </c>
      <c r="P82" s="25">
        <v>19.662921000000001</v>
      </c>
      <c r="Q82" s="25">
        <v>6.1797750000000002</v>
      </c>
      <c r="R82" s="25">
        <v>0.56179800000000002</v>
      </c>
    </row>
    <row r="83" spans="1:18">
      <c r="A83" s="23" t="s">
        <v>128</v>
      </c>
      <c r="B83" s="24">
        <v>3</v>
      </c>
      <c r="C83" s="25">
        <v>33.333333000000003</v>
      </c>
      <c r="D83" s="25">
        <v>0</v>
      </c>
      <c r="E83" s="25">
        <v>66.666667000000004</v>
      </c>
      <c r="F83" s="25">
        <v>0</v>
      </c>
      <c r="G83" s="25">
        <v>0</v>
      </c>
      <c r="H83" s="25">
        <v>0</v>
      </c>
      <c r="I83" s="25">
        <v>33.333333000000003</v>
      </c>
      <c r="J83" s="25">
        <v>66.666667000000004</v>
      </c>
      <c r="K83" s="25">
        <v>0</v>
      </c>
      <c r="L83" s="25">
        <v>33.333333000000003</v>
      </c>
      <c r="M83" s="25">
        <v>0</v>
      </c>
      <c r="N83" s="25">
        <v>0</v>
      </c>
      <c r="O83" s="25">
        <v>0</v>
      </c>
      <c r="P83" s="25">
        <v>0</v>
      </c>
      <c r="Q83" s="25">
        <v>0</v>
      </c>
      <c r="R83" s="25">
        <v>33.333333000000003</v>
      </c>
    </row>
    <row r="84" spans="1:18">
      <c r="A84" s="8" t="s">
        <v>187</v>
      </c>
      <c r="B84" s="8"/>
      <c r="C84" s="8"/>
      <c r="D84" s="8"/>
      <c r="E84" s="8"/>
      <c r="F84" s="8"/>
      <c r="G84" s="8"/>
      <c r="H84" s="8"/>
      <c r="I84" s="8"/>
      <c r="J84" s="8"/>
      <c r="K84" s="8"/>
      <c r="L84" s="8"/>
      <c r="M84" s="8"/>
      <c r="N84" s="8"/>
      <c r="O84" s="8"/>
      <c r="P84" s="8"/>
      <c r="Q84" s="8"/>
      <c r="R84" s="8"/>
    </row>
    <row r="85" spans="1:18">
      <c r="A85" s="23" t="s">
        <v>188</v>
      </c>
      <c r="B85" s="24">
        <v>533</v>
      </c>
      <c r="C85" s="25">
        <v>69.793621000000002</v>
      </c>
      <c r="D85" s="25">
        <v>14.446529</v>
      </c>
      <c r="E85" s="25">
        <v>44.090055999999997</v>
      </c>
      <c r="F85" s="25">
        <v>5.8161350000000001</v>
      </c>
      <c r="G85" s="25">
        <v>15.009380999999999</v>
      </c>
      <c r="H85" s="25">
        <v>13.133208</v>
      </c>
      <c r="I85" s="25">
        <v>38.461537999999997</v>
      </c>
      <c r="J85" s="25">
        <v>34.896811</v>
      </c>
      <c r="K85" s="25">
        <v>20.637899000000001</v>
      </c>
      <c r="L85" s="25">
        <v>12.757974000000001</v>
      </c>
      <c r="M85" s="25">
        <v>35.459662000000002</v>
      </c>
      <c r="N85" s="25">
        <v>30.956848000000001</v>
      </c>
      <c r="O85" s="25">
        <v>20.450281</v>
      </c>
      <c r="P85" s="25">
        <v>19.136960999999999</v>
      </c>
      <c r="Q85" s="25">
        <v>5.0656660000000002</v>
      </c>
      <c r="R85" s="25">
        <v>2.06379</v>
      </c>
    </row>
    <row r="86" spans="1:18">
      <c r="A86" s="23" t="s">
        <v>189</v>
      </c>
      <c r="B86" s="24">
        <v>39</v>
      </c>
      <c r="C86" s="25">
        <v>76.923077000000006</v>
      </c>
      <c r="D86" s="25">
        <v>17.948718</v>
      </c>
      <c r="E86" s="25">
        <v>25.641026</v>
      </c>
      <c r="F86" s="25">
        <v>2.5641029999999998</v>
      </c>
      <c r="G86" s="25">
        <v>12.820513</v>
      </c>
      <c r="H86" s="25">
        <v>2.5641029999999998</v>
      </c>
      <c r="I86" s="25">
        <v>28.205127999999998</v>
      </c>
      <c r="J86" s="25">
        <v>35.897435999999999</v>
      </c>
      <c r="K86" s="25">
        <v>25.641026</v>
      </c>
      <c r="L86" s="25">
        <v>7.6923079999999997</v>
      </c>
      <c r="M86" s="25">
        <v>35.897435999999999</v>
      </c>
      <c r="N86" s="25">
        <v>30.769231000000001</v>
      </c>
      <c r="O86" s="25">
        <v>15.384615</v>
      </c>
      <c r="P86" s="25">
        <v>10.256410000000001</v>
      </c>
      <c r="Q86" s="25">
        <v>5.1282050000000003</v>
      </c>
      <c r="R86" s="25">
        <v>0</v>
      </c>
    </row>
    <row r="87" spans="1:18">
      <c r="A87" s="23" t="s">
        <v>190</v>
      </c>
      <c r="B87" s="24">
        <v>5</v>
      </c>
      <c r="C87" s="25">
        <v>80</v>
      </c>
      <c r="D87" s="25">
        <v>60</v>
      </c>
      <c r="E87" s="25">
        <v>60</v>
      </c>
      <c r="F87" s="25">
        <v>0</v>
      </c>
      <c r="G87" s="25">
        <v>60</v>
      </c>
      <c r="H87" s="25">
        <v>20</v>
      </c>
      <c r="I87" s="25">
        <v>20</v>
      </c>
      <c r="J87" s="25">
        <v>60</v>
      </c>
      <c r="K87" s="25">
        <v>0</v>
      </c>
      <c r="L87" s="25">
        <v>0</v>
      </c>
      <c r="M87" s="25">
        <v>20</v>
      </c>
      <c r="N87" s="25">
        <v>60</v>
      </c>
      <c r="O87" s="25">
        <v>40</v>
      </c>
      <c r="P87" s="25">
        <v>20</v>
      </c>
      <c r="Q87" s="25">
        <v>0</v>
      </c>
      <c r="R87" s="25">
        <v>0</v>
      </c>
    </row>
    <row r="88" spans="1:18">
      <c r="A88" s="23" t="s">
        <v>191</v>
      </c>
      <c r="B88" s="24">
        <v>4</v>
      </c>
      <c r="C88" s="25">
        <v>25</v>
      </c>
      <c r="D88" s="25">
        <v>25</v>
      </c>
      <c r="E88" s="25">
        <v>50</v>
      </c>
      <c r="F88" s="25">
        <v>0</v>
      </c>
      <c r="G88" s="25">
        <v>0</v>
      </c>
      <c r="H88" s="25">
        <v>25</v>
      </c>
      <c r="I88" s="25">
        <v>0</v>
      </c>
      <c r="J88" s="25">
        <v>25</v>
      </c>
      <c r="K88" s="25">
        <v>25</v>
      </c>
      <c r="L88" s="25">
        <v>0</v>
      </c>
      <c r="M88" s="25">
        <v>25</v>
      </c>
      <c r="N88" s="25">
        <v>0</v>
      </c>
      <c r="O88" s="25">
        <v>25</v>
      </c>
      <c r="P88" s="25">
        <v>25</v>
      </c>
      <c r="Q88" s="25">
        <v>0</v>
      </c>
      <c r="R88" s="25">
        <v>0</v>
      </c>
    </row>
    <row r="89" spans="1:18">
      <c r="A89" s="23" t="s">
        <v>192</v>
      </c>
      <c r="B89" s="24">
        <v>15</v>
      </c>
      <c r="C89" s="25">
        <v>46.666666999999997</v>
      </c>
      <c r="D89" s="25">
        <v>13.333333</v>
      </c>
      <c r="E89" s="25">
        <v>33.333333000000003</v>
      </c>
      <c r="F89" s="25">
        <v>6.6666670000000003</v>
      </c>
      <c r="G89" s="25">
        <v>20</v>
      </c>
      <c r="H89" s="25">
        <v>13.333333</v>
      </c>
      <c r="I89" s="25">
        <v>46.666666999999997</v>
      </c>
      <c r="J89" s="25">
        <v>33.333333000000003</v>
      </c>
      <c r="K89" s="25">
        <v>13.333333</v>
      </c>
      <c r="L89" s="25">
        <v>6.6666670000000003</v>
      </c>
      <c r="M89" s="25">
        <v>53.333333000000003</v>
      </c>
      <c r="N89" s="25">
        <v>33.333333000000003</v>
      </c>
      <c r="O89" s="25">
        <v>13.333333</v>
      </c>
      <c r="P89" s="25">
        <v>13.333333</v>
      </c>
      <c r="Q89" s="25">
        <v>0</v>
      </c>
      <c r="R89" s="25">
        <v>6.6666670000000003</v>
      </c>
    </row>
    <row r="90" spans="1:18">
      <c r="A90" s="23" t="s">
        <v>193</v>
      </c>
      <c r="B90" s="24">
        <v>0</v>
      </c>
      <c r="C90" s="25">
        <v>0</v>
      </c>
      <c r="D90" s="25">
        <v>0</v>
      </c>
      <c r="E90" s="25">
        <v>0</v>
      </c>
      <c r="F90" s="25">
        <v>0</v>
      </c>
      <c r="G90" s="25">
        <v>0</v>
      </c>
      <c r="H90" s="25">
        <v>0</v>
      </c>
      <c r="I90" s="25">
        <v>0</v>
      </c>
      <c r="J90" s="25">
        <v>0</v>
      </c>
      <c r="K90" s="25">
        <v>0</v>
      </c>
      <c r="L90" s="25">
        <v>0</v>
      </c>
      <c r="M90" s="25">
        <v>0</v>
      </c>
      <c r="N90" s="25">
        <v>0</v>
      </c>
      <c r="O90" s="25">
        <v>0</v>
      </c>
      <c r="P90" s="25">
        <v>0</v>
      </c>
      <c r="Q90" s="25">
        <v>0</v>
      </c>
      <c r="R90" s="25">
        <v>0</v>
      </c>
    </row>
    <row r="91" spans="1:18">
      <c r="A91" s="23" t="s">
        <v>152</v>
      </c>
      <c r="B91" s="24">
        <v>4</v>
      </c>
      <c r="C91" s="25">
        <v>50</v>
      </c>
      <c r="D91" s="25">
        <v>0</v>
      </c>
      <c r="E91" s="25">
        <v>25</v>
      </c>
      <c r="F91" s="25">
        <v>0</v>
      </c>
      <c r="G91" s="25">
        <v>0</v>
      </c>
      <c r="H91" s="25">
        <v>0</v>
      </c>
      <c r="I91" s="25">
        <v>75</v>
      </c>
      <c r="J91" s="25">
        <v>25</v>
      </c>
      <c r="K91" s="25">
        <v>0</v>
      </c>
      <c r="L91" s="25">
        <v>0</v>
      </c>
      <c r="M91" s="25">
        <v>0</v>
      </c>
      <c r="N91" s="25">
        <v>0</v>
      </c>
      <c r="O91" s="25">
        <v>0</v>
      </c>
      <c r="P91" s="25">
        <v>25</v>
      </c>
      <c r="Q91" s="25">
        <v>0</v>
      </c>
      <c r="R91" s="25">
        <v>0</v>
      </c>
    </row>
    <row r="92" spans="1:18">
      <c r="A92" s="23" t="s">
        <v>128</v>
      </c>
      <c r="B92" s="24">
        <v>2</v>
      </c>
      <c r="C92" s="25">
        <v>0</v>
      </c>
      <c r="D92" s="25">
        <v>0</v>
      </c>
      <c r="E92" s="25">
        <v>0</v>
      </c>
      <c r="F92" s="25">
        <v>0</v>
      </c>
      <c r="G92" s="25">
        <v>0</v>
      </c>
      <c r="H92" s="25">
        <v>0</v>
      </c>
      <c r="I92" s="25">
        <v>0</v>
      </c>
      <c r="J92" s="25">
        <v>0</v>
      </c>
      <c r="K92" s="25">
        <v>100</v>
      </c>
      <c r="L92" s="25">
        <v>0</v>
      </c>
      <c r="M92" s="25">
        <v>0</v>
      </c>
      <c r="N92" s="25">
        <v>0</v>
      </c>
      <c r="O92" s="25">
        <v>50</v>
      </c>
      <c r="P92" s="25">
        <v>0</v>
      </c>
      <c r="Q92" s="25">
        <v>0</v>
      </c>
      <c r="R92" s="25">
        <v>0</v>
      </c>
    </row>
    <row r="93" spans="1:18">
      <c r="A93" s="8" t="s">
        <v>194</v>
      </c>
      <c r="B93" s="8"/>
      <c r="C93" s="8"/>
      <c r="D93" s="8"/>
      <c r="E93" s="8"/>
      <c r="F93" s="8"/>
      <c r="G93" s="8"/>
      <c r="H93" s="8"/>
      <c r="I93" s="8"/>
      <c r="J93" s="8"/>
      <c r="K93" s="8"/>
      <c r="L93" s="8"/>
      <c r="M93" s="8"/>
      <c r="N93" s="8"/>
      <c r="O93" s="8"/>
      <c r="P93" s="8"/>
      <c r="Q93" s="8"/>
      <c r="R93" s="8"/>
    </row>
    <row r="94" spans="1:18">
      <c r="A94" s="23" t="s">
        <v>195</v>
      </c>
      <c r="B94" s="24">
        <v>327</v>
      </c>
      <c r="C94" s="25">
        <v>70.642201999999997</v>
      </c>
      <c r="D94" s="25">
        <v>15.59633</v>
      </c>
      <c r="E94" s="25">
        <v>44.036696999999997</v>
      </c>
      <c r="F94" s="25">
        <v>5.1987769999999998</v>
      </c>
      <c r="G94" s="25">
        <v>14.678898999999999</v>
      </c>
      <c r="H94" s="25">
        <v>11.926606</v>
      </c>
      <c r="I94" s="25">
        <v>39.143731000000002</v>
      </c>
      <c r="J94" s="25">
        <v>36.391437000000003</v>
      </c>
      <c r="K94" s="25">
        <v>21.406728000000001</v>
      </c>
      <c r="L94" s="25">
        <v>11.926606</v>
      </c>
      <c r="M94" s="25">
        <v>35.779817000000001</v>
      </c>
      <c r="N94" s="25">
        <v>32.415902000000003</v>
      </c>
      <c r="O94" s="25">
        <v>20.183485999999998</v>
      </c>
      <c r="P94" s="25">
        <v>19.877676000000001</v>
      </c>
      <c r="Q94" s="25">
        <v>5.8103980000000002</v>
      </c>
      <c r="R94" s="25">
        <v>0.917431</v>
      </c>
    </row>
    <row r="95" spans="1:18">
      <c r="A95" s="23" t="s">
        <v>196</v>
      </c>
      <c r="B95" s="24">
        <v>108</v>
      </c>
      <c r="C95" s="25">
        <v>63.888888999999999</v>
      </c>
      <c r="D95" s="25">
        <v>15.740741</v>
      </c>
      <c r="E95" s="25">
        <v>41.666666999999997</v>
      </c>
      <c r="F95" s="25">
        <v>8.3333329999999997</v>
      </c>
      <c r="G95" s="25">
        <v>14.814814999999999</v>
      </c>
      <c r="H95" s="25">
        <v>15.740741</v>
      </c>
      <c r="I95" s="25">
        <v>38.888888999999999</v>
      </c>
      <c r="J95" s="25">
        <v>34.259259</v>
      </c>
      <c r="K95" s="25">
        <v>23.148147999999999</v>
      </c>
      <c r="L95" s="25">
        <v>12.962963</v>
      </c>
      <c r="M95" s="25">
        <v>44.444443999999997</v>
      </c>
      <c r="N95" s="25">
        <v>28.703703999999998</v>
      </c>
      <c r="O95" s="25">
        <v>21.296296000000002</v>
      </c>
      <c r="P95" s="25">
        <v>23.148147999999999</v>
      </c>
      <c r="Q95" s="25">
        <v>9.2592590000000001</v>
      </c>
      <c r="R95" s="25">
        <v>1.8518520000000001</v>
      </c>
    </row>
    <row r="96" spans="1:18">
      <c r="A96" s="23" t="s">
        <v>197</v>
      </c>
      <c r="B96" s="24">
        <v>32</v>
      </c>
      <c r="C96" s="25">
        <v>68.75</v>
      </c>
      <c r="D96" s="25">
        <v>15.625</v>
      </c>
      <c r="E96" s="25">
        <v>53.125</v>
      </c>
      <c r="F96" s="25">
        <v>3.125</v>
      </c>
      <c r="G96" s="25">
        <v>15.625</v>
      </c>
      <c r="H96" s="25">
        <v>12.5</v>
      </c>
      <c r="I96" s="25">
        <v>37.5</v>
      </c>
      <c r="J96" s="25">
        <v>37.5</v>
      </c>
      <c r="K96" s="25">
        <v>15.625</v>
      </c>
      <c r="L96" s="25">
        <v>12.5</v>
      </c>
      <c r="M96" s="25">
        <v>40.625</v>
      </c>
      <c r="N96" s="25">
        <v>28.125</v>
      </c>
      <c r="O96" s="25">
        <v>31.25</v>
      </c>
      <c r="P96" s="25">
        <v>21.875</v>
      </c>
      <c r="Q96" s="25">
        <v>0</v>
      </c>
      <c r="R96" s="25">
        <v>0</v>
      </c>
    </row>
    <row r="97" spans="1:18">
      <c r="A97" s="23" t="s">
        <v>198</v>
      </c>
      <c r="B97" s="24">
        <v>11</v>
      </c>
      <c r="C97" s="25">
        <v>63.636364</v>
      </c>
      <c r="D97" s="25">
        <v>9.0909089999999999</v>
      </c>
      <c r="E97" s="25">
        <v>36.363636</v>
      </c>
      <c r="F97" s="25">
        <v>0</v>
      </c>
      <c r="G97" s="25">
        <v>0</v>
      </c>
      <c r="H97" s="25">
        <v>0</v>
      </c>
      <c r="I97" s="25">
        <v>18.181818</v>
      </c>
      <c r="J97" s="25">
        <v>36.363636</v>
      </c>
      <c r="K97" s="25">
        <v>9.0909089999999999</v>
      </c>
      <c r="L97" s="25">
        <v>9.0909089999999999</v>
      </c>
      <c r="M97" s="25">
        <v>18.181818</v>
      </c>
      <c r="N97" s="25">
        <v>18.181818</v>
      </c>
      <c r="O97" s="25">
        <v>18.181818</v>
      </c>
      <c r="P97" s="25">
        <v>18.181818</v>
      </c>
      <c r="Q97" s="25">
        <v>0</v>
      </c>
      <c r="R97" s="25">
        <v>0</v>
      </c>
    </row>
    <row r="98" spans="1:18">
      <c r="A98" s="23" t="s">
        <v>199</v>
      </c>
      <c r="B98" s="24">
        <v>16</v>
      </c>
      <c r="C98" s="25">
        <v>62.5</v>
      </c>
      <c r="D98" s="25">
        <v>31.25</v>
      </c>
      <c r="E98" s="25">
        <v>43.75</v>
      </c>
      <c r="F98" s="25">
        <v>12.5</v>
      </c>
      <c r="G98" s="25">
        <v>25</v>
      </c>
      <c r="H98" s="25">
        <v>12.5</v>
      </c>
      <c r="I98" s="25">
        <v>56.25</v>
      </c>
      <c r="J98" s="25">
        <v>43.75</v>
      </c>
      <c r="K98" s="25">
        <v>43.75</v>
      </c>
      <c r="L98" s="25">
        <v>6.25</v>
      </c>
      <c r="M98" s="25">
        <v>50</v>
      </c>
      <c r="N98" s="25">
        <v>56.25</v>
      </c>
      <c r="O98" s="25">
        <v>12.5</v>
      </c>
      <c r="P98" s="25">
        <v>31.25</v>
      </c>
      <c r="Q98" s="25">
        <v>6.25</v>
      </c>
      <c r="R98" s="25">
        <v>0</v>
      </c>
    </row>
    <row r="99" spans="1:18">
      <c r="A99" s="23" t="s">
        <v>200</v>
      </c>
      <c r="B99" s="24">
        <v>355</v>
      </c>
      <c r="C99" s="25">
        <v>71.549295999999998</v>
      </c>
      <c r="D99" s="25">
        <v>12.957746</v>
      </c>
      <c r="E99" s="25">
        <v>40.84507</v>
      </c>
      <c r="F99" s="25">
        <v>4.5070420000000002</v>
      </c>
      <c r="G99" s="25">
        <v>13.521127</v>
      </c>
      <c r="H99" s="25">
        <v>10.422535</v>
      </c>
      <c r="I99" s="25">
        <v>35.492958000000002</v>
      </c>
      <c r="J99" s="25">
        <v>31.549295999999998</v>
      </c>
      <c r="K99" s="25">
        <v>20.281690000000001</v>
      </c>
      <c r="L99" s="25">
        <v>12.394366</v>
      </c>
      <c r="M99" s="25">
        <v>32.676056000000003</v>
      </c>
      <c r="N99" s="25">
        <v>31.267606000000001</v>
      </c>
      <c r="O99" s="25">
        <v>16.619717999999999</v>
      </c>
      <c r="P99" s="25">
        <v>15.492958</v>
      </c>
      <c r="Q99" s="25">
        <v>3.661972</v>
      </c>
      <c r="R99" s="25">
        <v>1.1267609999999999</v>
      </c>
    </row>
    <row r="100" spans="1:18">
      <c r="A100" s="23" t="s">
        <v>201</v>
      </c>
      <c r="B100" s="24">
        <v>188</v>
      </c>
      <c r="C100" s="25">
        <v>71.276595999999998</v>
      </c>
      <c r="D100" s="25">
        <v>15.425532</v>
      </c>
      <c r="E100" s="25">
        <v>44.148935999999999</v>
      </c>
      <c r="F100" s="25">
        <v>5.3191490000000003</v>
      </c>
      <c r="G100" s="25">
        <v>15.957447</v>
      </c>
      <c r="H100" s="25">
        <v>13.829787</v>
      </c>
      <c r="I100" s="25">
        <v>42.021276999999998</v>
      </c>
      <c r="J100" s="25">
        <v>42.021276999999998</v>
      </c>
      <c r="K100" s="25">
        <v>20.212765999999998</v>
      </c>
      <c r="L100" s="25">
        <v>11.702128</v>
      </c>
      <c r="M100" s="25">
        <v>36.170212999999997</v>
      </c>
      <c r="N100" s="25">
        <v>28.723403999999999</v>
      </c>
      <c r="O100" s="25">
        <v>18.617021000000001</v>
      </c>
      <c r="P100" s="25">
        <v>15.425532</v>
      </c>
      <c r="Q100" s="25">
        <v>5.3191490000000003</v>
      </c>
      <c r="R100" s="25">
        <v>2.6595740000000001</v>
      </c>
    </row>
    <row r="101" spans="1:18">
      <c r="A101" s="23" t="s">
        <v>202</v>
      </c>
      <c r="B101" s="24">
        <v>107</v>
      </c>
      <c r="C101" s="25">
        <v>72.897195999999994</v>
      </c>
      <c r="D101" s="25">
        <v>16.822430000000001</v>
      </c>
      <c r="E101" s="25">
        <v>44.859813000000003</v>
      </c>
      <c r="F101" s="25">
        <v>6.5420559999999996</v>
      </c>
      <c r="G101" s="25">
        <v>14.953271000000001</v>
      </c>
      <c r="H101" s="25">
        <v>9.3457939999999997</v>
      </c>
      <c r="I101" s="25">
        <v>36.448597999999997</v>
      </c>
      <c r="J101" s="25">
        <v>37.383178000000001</v>
      </c>
      <c r="K101" s="25">
        <v>20.560748</v>
      </c>
      <c r="L101" s="25">
        <v>8.4112150000000003</v>
      </c>
      <c r="M101" s="25">
        <v>37.383178000000001</v>
      </c>
      <c r="N101" s="25">
        <v>34.579439000000001</v>
      </c>
      <c r="O101" s="25">
        <v>22.429907</v>
      </c>
      <c r="P101" s="25">
        <v>17.757009</v>
      </c>
      <c r="Q101" s="25">
        <v>5.6074770000000003</v>
      </c>
      <c r="R101" s="25">
        <v>1.869159</v>
      </c>
    </row>
    <row r="102" spans="1:18">
      <c r="A102" s="23" t="s">
        <v>203</v>
      </c>
      <c r="B102" s="24">
        <v>140</v>
      </c>
      <c r="C102" s="25">
        <v>68.571428999999995</v>
      </c>
      <c r="D102" s="25">
        <v>14.285714</v>
      </c>
      <c r="E102" s="25">
        <v>44.285713999999999</v>
      </c>
      <c r="F102" s="25">
        <v>5</v>
      </c>
      <c r="G102" s="25">
        <v>15.714286</v>
      </c>
      <c r="H102" s="25">
        <v>10</v>
      </c>
      <c r="I102" s="25">
        <v>40</v>
      </c>
      <c r="J102" s="25">
        <v>35</v>
      </c>
      <c r="K102" s="25">
        <v>22.857143000000001</v>
      </c>
      <c r="L102" s="25">
        <v>10</v>
      </c>
      <c r="M102" s="25">
        <v>32.857143000000001</v>
      </c>
      <c r="N102" s="25">
        <v>32.142856999999999</v>
      </c>
      <c r="O102" s="25">
        <v>25.714286000000001</v>
      </c>
      <c r="P102" s="25">
        <v>20</v>
      </c>
      <c r="Q102" s="25">
        <v>8.5714290000000002</v>
      </c>
      <c r="R102" s="25">
        <v>1.428571</v>
      </c>
    </row>
    <row r="103" spans="1:18">
      <c r="A103" s="23" t="s">
        <v>204</v>
      </c>
      <c r="B103" s="24">
        <v>63</v>
      </c>
      <c r="C103" s="25">
        <v>76.190476000000004</v>
      </c>
      <c r="D103" s="25">
        <v>17.460317</v>
      </c>
      <c r="E103" s="25">
        <v>60.317459999999997</v>
      </c>
      <c r="F103" s="25">
        <v>7.9365079999999999</v>
      </c>
      <c r="G103" s="25">
        <v>26.984127000000001</v>
      </c>
      <c r="H103" s="25">
        <v>14.285714</v>
      </c>
      <c r="I103" s="25">
        <v>52.380952000000001</v>
      </c>
      <c r="J103" s="25">
        <v>44.444443999999997</v>
      </c>
      <c r="K103" s="25">
        <v>23.809524</v>
      </c>
      <c r="L103" s="25">
        <v>12.698413</v>
      </c>
      <c r="M103" s="25">
        <v>46.031745999999998</v>
      </c>
      <c r="N103" s="25">
        <v>30.158729999999998</v>
      </c>
      <c r="O103" s="25">
        <v>31.746032</v>
      </c>
      <c r="P103" s="25">
        <v>28.571428999999998</v>
      </c>
      <c r="Q103" s="25">
        <v>6.3492059999999997</v>
      </c>
      <c r="R103" s="25">
        <v>4.7619049999999996</v>
      </c>
    </row>
    <row r="104" spans="1:18">
      <c r="A104" s="23" t="s">
        <v>205</v>
      </c>
      <c r="B104" s="24">
        <v>2</v>
      </c>
      <c r="C104" s="25">
        <v>100</v>
      </c>
      <c r="D104" s="25">
        <v>50</v>
      </c>
      <c r="E104" s="25">
        <v>0</v>
      </c>
      <c r="F104" s="25">
        <v>0</v>
      </c>
      <c r="G104" s="25">
        <v>50</v>
      </c>
      <c r="H104" s="25">
        <v>0</v>
      </c>
      <c r="I104" s="25">
        <v>100</v>
      </c>
      <c r="J104" s="25">
        <v>50</v>
      </c>
      <c r="K104" s="25">
        <v>100</v>
      </c>
      <c r="L104" s="25">
        <v>0</v>
      </c>
      <c r="M104" s="25">
        <v>100</v>
      </c>
      <c r="N104" s="25">
        <v>100</v>
      </c>
      <c r="O104" s="25">
        <v>0</v>
      </c>
      <c r="P104" s="25">
        <v>100</v>
      </c>
      <c r="Q104" s="25">
        <v>0</v>
      </c>
      <c r="R104" s="25">
        <v>0</v>
      </c>
    </row>
    <row r="105" spans="1:18">
      <c r="A105" s="23" t="s">
        <v>206</v>
      </c>
      <c r="B105" s="24">
        <v>8</v>
      </c>
      <c r="C105" s="25">
        <v>62.5</v>
      </c>
      <c r="D105" s="25">
        <v>25</v>
      </c>
      <c r="E105" s="25">
        <v>37.5</v>
      </c>
      <c r="F105" s="25">
        <v>12.5</v>
      </c>
      <c r="G105" s="25">
        <v>12.5</v>
      </c>
      <c r="H105" s="25">
        <v>25</v>
      </c>
      <c r="I105" s="25">
        <v>50</v>
      </c>
      <c r="J105" s="25">
        <v>12.5</v>
      </c>
      <c r="K105" s="25">
        <v>25</v>
      </c>
      <c r="L105" s="25">
        <v>25</v>
      </c>
      <c r="M105" s="25">
        <v>37.5</v>
      </c>
      <c r="N105" s="25">
        <v>12.5</v>
      </c>
      <c r="O105" s="25">
        <v>25</v>
      </c>
      <c r="P105" s="25">
        <v>12.5</v>
      </c>
      <c r="Q105" s="25">
        <v>25</v>
      </c>
      <c r="R105" s="25">
        <v>12.5</v>
      </c>
    </row>
    <row r="106" spans="1:18">
      <c r="A106" s="23" t="s">
        <v>152</v>
      </c>
      <c r="B106" s="24">
        <v>6</v>
      </c>
      <c r="C106" s="25">
        <v>83.333332999999996</v>
      </c>
      <c r="D106" s="25">
        <v>16.666667</v>
      </c>
      <c r="E106" s="25">
        <v>50</v>
      </c>
      <c r="F106" s="25">
        <v>16.666667</v>
      </c>
      <c r="G106" s="25">
        <v>0</v>
      </c>
      <c r="H106" s="25">
        <v>33.333333000000003</v>
      </c>
      <c r="I106" s="25">
        <v>83.333332999999996</v>
      </c>
      <c r="J106" s="25">
        <v>66.666667000000004</v>
      </c>
      <c r="K106" s="25">
        <v>33.333333000000003</v>
      </c>
      <c r="L106" s="25">
        <v>33.333333000000003</v>
      </c>
      <c r="M106" s="25">
        <v>33.333333000000003</v>
      </c>
      <c r="N106" s="25">
        <v>0</v>
      </c>
      <c r="O106" s="25">
        <v>16.666667</v>
      </c>
      <c r="P106" s="25">
        <v>16.666667</v>
      </c>
      <c r="Q106" s="25">
        <v>50</v>
      </c>
      <c r="R106" s="25">
        <v>0</v>
      </c>
    </row>
    <row r="107" spans="1:18">
      <c r="A107" s="23" t="s">
        <v>128</v>
      </c>
      <c r="B107" s="24">
        <v>29</v>
      </c>
      <c r="C107" s="25">
        <v>58.620690000000003</v>
      </c>
      <c r="D107" s="25">
        <v>20.689654999999998</v>
      </c>
      <c r="E107" s="25">
        <v>41.379309999999997</v>
      </c>
      <c r="F107" s="25">
        <v>10.344828</v>
      </c>
      <c r="G107" s="25">
        <v>31.034483000000002</v>
      </c>
      <c r="H107" s="25">
        <v>6.8965519999999998</v>
      </c>
      <c r="I107" s="25">
        <v>44.827585999999997</v>
      </c>
      <c r="J107" s="25">
        <v>41.379309999999997</v>
      </c>
      <c r="K107" s="25">
        <v>20.689654999999998</v>
      </c>
      <c r="L107" s="25">
        <v>13.793103</v>
      </c>
      <c r="M107" s="25">
        <v>44.827585999999997</v>
      </c>
      <c r="N107" s="25">
        <v>37.931033999999997</v>
      </c>
      <c r="O107" s="25">
        <v>34.482759000000001</v>
      </c>
      <c r="P107" s="25">
        <v>20.689654999999998</v>
      </c>
      <c r="Q107" s="25">
        <v>0</v>
      </c>
      <c r="R107" s="25">
        <v>6.8965519999999998</v>
      </c>
    </row>
    <row r="108" spans="1:18">
      <c r="A108" s="8" t="s">
        <v>207</v>
      </c>
      <c r="B108" s="8"/>
      <c r="C108" s="8"/>
      <c r="D108" s="8"/>
      <c r="E108" s="8"/>
      <c r="F108" s="8"/>
      <c r="G108" s="8"/>
      <c r="H108" s="8"/>
      <c r="I108" s="8"/>
      <c r="J108" s="8"/>
      <c r="K108" s="8"/>
      <c r="L108" s="8"/>
      <c r="M108" s="8"/>
      <c r="N108" s="8"/>
      <c r="O108" s="8"/>
      <c r="P108" s="8"/>
      <c r="Q108" s="8"/>
      <c r="R108" s="8"/>
    </row>
    <row r="109" spans="1:18">
      <c r="A109" s="23" t="s">
        <v>208</v>
      </c>
      <c r="B109" s="24">
        <v>385</v>
      </c>
      <c r="C109" s="25">
        <v>73.506494000000004</v>
      </c>
      <c r="D109" s="25">
        <v>14.805194999999999</v>
      </c>
      <c r="E109" s="25">
        <v>45.714286000000001</v>
      </c>
      <c r="F109" s="25">
        <v>4.9350649999999998</v>
      </c>
      <c r="G109" s="25">
        <v>17.402597</v>
      </c>
      <c r="H109" s="25">
        <v>14.805194999999999</v>
      </c>
      <c r="I109" s="25">
        <v>42.597403</v>
      </c>
      <c r="J109" s="25">
        <v>39.220779</v>
      </c>
      <c r="K109" s="25">
        <v>21.558441999999999</v>
      </c>
      <c r="L109" s="25">
        <v>12.207792</v>
      </c>
      <c r="M109" s="25">
        <v>38.961039</v>
      </c>
      <c r="N109" s="25">
        <v>33.506494000000004</v>
      </c>
      <c r="O109" s="25">
        <v>20.779221</v>
      </c>
      <c r="P109" s="25">
        <v>21.558441999999999</v>
      </c>
      <c r="Q109" s="25">
        <v>4.415584</v>
      </c>
      <c r="R109" s="25">
        <v>1.038961</v>
      </c>
    </row>
    <row r="110" spans="1:18">
      <c r="A110" s="23" t="s">
        <v>209</v>
      </c>
      <c r="B110" s="24">
        <v>333</v>
      </c>
      <c r="C110" s="25">
        <v>73.573573999999994</v>
      </c>
      <c r="D110" s="25">
        <v>17.417417</v>
      </c>
      <c r="E110" s="25">
        <v>45.945945999999999</v>
      </c>
      <c r="F110" s="25">
        <v>6.0060060000000002</v>
      </c>
      <c r="G110" s="25">
        <v>17.417417</v>
      </c>
      <c r="H110" s="25">
        <v>13.513514000000001</v>
      </c>
      <c r="I110" s="25">
        <v>41.741742000000002</v>
      </c>
      <c r="J110" s="25">
        <v>38.738739000000002</v>
      </c>
      <c r="K110" s="25">
        <v>23.423423</v>
      </c>
      <c r="L110" s="25">
        <v>11.411410999999999</v>
      </c>
      <c r="M110" s="25">
        <v>37.237237</v>
      </c>
      <c r="N110" s="25">
        <v>33.633634000000001</v>
      </c>
      <c r="O110" s="25">
        <v>19.51952</v>
      </c>
      <c r="P110" s="25">
        <v>21.321321000000001</v>
      </c>
      <c r="Q110" s="25">
        <v>5.105105</v>
      </c>
      <c r="R110" s="25">
        <v>0.90090099999999995</v>
      </c>
    </row>
    <row r="111" spans="1:18">
      <c r="A111" s="23" t="s">
        <v>210</v>
      </c>
      <c r="B111" s="24">
        <v>280</v>
      </c>
      <c r="C111" s="25">
        <v>73.571428999999995</v>
      </c>
      <c r="D111" s="25">
        <v>19.642856999999999</v>
      </c>
      <c r="E111" s="25">
        <v>46.071429000000002</v>
      </c>
      <c r="F111" s="25">
        <v>6.7857139999999996</v>
      </c>
      <c r="G111" s="25">
        <v>18.928571000000002</v>
      </c>
      <c r="H111" s="25">
        <v>15.357143000000001</v>
      </c>
      <c r="I111" s="25">
        <v>43.571429000000002</v>
      </c>
      <c r="J111" s="25">
        <v>38.928570999999998</v>
      </c>
      <c r="K111" s="25">
        <v>24.285713999999999</v>
      </c>
      <c r="L111" s="25">
        <v>14.642856999999999</v>
      </c>
      <c r="M111" s="25">
        <v>42.5</v>
      </c>
      <c r="N111" s="25">
        <v>34.285713999999999</v>
      </c>
      <c r="O111" s="25">
        <v>23.928571000000002</v>
      </c>
      <c r="P111" s="25">
        <v>23.214286000000001</v>
      </c>
      <c r="Q111" s="25">
        <v>5.3571429999999998</v>
      </c>
      <c r="R111" s="25">
        <v>1.071429</v>
      </c>
    </row>
    <row r="112" spans="1:18">
      <c r="A112" s="23" t="s">
        <v>211</v>
      </c>
      <c r="B112" s="24">
        <v>194</v>
      </c>
      <c r="C112" s="25">
        <v>78.350515000000001</v>
      </c>
      <c r="D112" s="25">
        <v>19.587629</v>
      </c>
      <c r="E112" s="25">
        <v>51.546391999999997</v>
      </c>
      <c r="F112" s="25">
        <v>9.7938139999999994</v>
      </c>
      <c r="G112" s="25">
        <v>17.010308999999999</v>
      </c>
      <c r="H112" s="25">
        <v>15.979381</v>
      </c>
      <c r="I112" s="25">
        <v>47.938144000000001</v>
      </c>
      <c r="J112" s="25">
        <v>40.206186000000002</v>
      </c>
      <c r="K112" s="25">
        <v>26.28866</v>
      </c>
      <c r="L112" s="25">
        <v>13.917526000000001</v>
      </c>
      <c r="M112" s="25">
        <v>43.298969</v>
      </c>
      <c r="N112" s="25">
        <v>34.536082</v>
      </c>
      <c r="O112" s="25">
        <v>22.164947999999999</v>
      </c>
      <c r="P112" s="25">
        <v>24.226804000000001</v>
      </c>
      <c r="Q112" s="25">
        <v>6.7010310000000004</v>
      </c>
      <c r="R112" s="25">
        <v>0.51546400000000003</v>
      </c>
    </row>
    <row r="113" spans="1:18">
      <c r="A113" s="23" t="s">
        <v>212</v>
      </c>
      <c r="B113" s="24">
        <v>92</v>
      </c>
      <c r="C113" s="25">
        <v>70.652174000000002</v>
      </c>
      <c r="D113" s="25">
        <v>17.391304000000002</v>
      </c>
      <c r="E113" s="25">
        <v>42.391303999999998</v>
      </c>
      <c r="F113" s="25">
        <v>5.4347830000000004</v>
      </c>
      <c r="G113" s="25">
        <v>19.565217000000001</v>
      </c>
      <c r="H113" s="25">
        <v>14.130435</v>
      </c>
      <c r="I113" s="25">
        <v>41.304347999999997</v>
      </c>
      <c r="J113" s="25">
        <v>32.608696000000002</v>
      </c>
      <c r="K113" s="25">
        <v>31.521739</v>
      </c>
      <c r="L113" s="25">
        <v>16.304348000000001</v>
      </c>
      <c r="M113" s="25">
        <v>43.478261000000003</v>
      </c>
      <c r="N113" s="25">
        <v>42.391303999999998</v>
      </c>
      <c r="O113" s="25">
        <v>30.434782999999999</v>
      </c>
      <c r="P113" s="25">
        <v>28.260870000000001</v>
      </c>
      <c r="Q113" s="25">
        <v>5.4347830000000004</v>
      </c>
      <c r="R113" s="25">
        <v>0</v>
      </c>
    </row>
    <row r="114" spans="1:18">
      <c r="A114" s="23" t="s">
        <v>213</v>
      </c>
      <c r="B114" s="24">
        <v>91</v>
      </c>
      <c r="C114" s="25">
        <v>72.527473000000001</v>
      </c>
      <c r="D114" s="25">
        <v>27.472526999999999</v>
      </c>
      <c r="E114" s="25">
        <v>49.450549000000002</v>
      </c>
      <c r="F114" s="25">
        <v>7.6923079999999997</v>
      </c>
      <c r="G114" s="25">
        <v>21.978021999999999</v>
      </c>
      <c r="H114" s="25">
        <v>17.582418000000001</v>
      </c>
      <c r="I114" s="25">
        <v>48.351647999999997</v>
      </c>
      <c r="J114" s="25">
        <v>50.549450999999998</v>
      </c>
      <c r="K114" s="25">
        <v>29.67033</v>
      </c>
      <c r="L114" s="25">
        <v>19.78022</v>
      </c>
      <c r="M114" s="25">
        <v>47.252746999999999</v>
      </c>
      <c r="N114" s="25">
        <v>49.450549000000002</v>
      </c>
      <c r="O114" s="25">
        <v>31.868131999999999</v>
      </c>
      <c r="P114" s="25">
        <v>31.868131999999999</v>
      </c>
      <c r="Q114" s="25">
        <v>5.4945050000000002</v>
      </c>
      <c r="R114" s="25">
        <v>0</v>
      </c>
    </row>
    <row r="115" spans="1:18">
      <c r="A115" s="23" t="s">
        <v>214</v>
      </c>
      <c r="B115" s="24">
        <v>199</v>
      </c>
      <c r="C115" s="25">
        <v>75.376884000000004</v>
      </c>
      <c r="D115" s="25">
        <v>18.592965</v>
      </c>
      <c r="E115" s="25">
        <v>44.723618000000002</v>
      </c>
      <c r="F115" s="25">
        <v>8.0402009999999997</v>
      </c>
      <c r="G115" s="25">
        <v>16.582915</v>
      </c>
      <c r="H115" s="25">
        <v>12.060302</v>
      </c>
      <c r="I115" s="25">
        <v>41.206029999999998</v>
      </c>
      <c r="J115" s="25">
        <v>37.688442000000002</v>
      </c>
      <c r="K115" s="25">
        <v>22.110552999999999</v>
      </c>
      <c r="L115" s="25">
        <v>12.562813999999999</v>
      </c>
      <c r="M115" s="25">
        <v>41.206029999999998</v>
      </c>
      <c r="N115" s="25">
        <v>35.678392000000002</v>
      </c>
      <c r="O115" s="25">
        <v>24.120602999999999</v>
      </c>
      <c r="P115" s="25">
        <v>25.125627999999999</v>
      </c>
      <c r="Q115" s="25">
        <v>4.0201010000000004</v>
      </c>
      <c r="R115" s="25">
        <v>1.0050250000000001</v>
      </c>
    </row>
    <row r="116" spans="1:18">
      <c r="A116" s="23" t="s">
        <v>215</v>
      </c>
      <c r="B116" s="24">
        <v>74</v>
      </c>
      <c r="C116" s="25">
        <v>81.081080999999998</v>
      </c>
      <c r="D116" s="25">
        <v>27.027027</v>
      </c>
      <c r="E116" s="25">
        <v>54.054054000000001</v>
      </c>
      <c r="F116" s="25">
        <v>13.513514000000001</v>
      </c>
      <c r="G116" s="25">
        <v>27.027027</v>
      </c>
      <c r="H116" s="25">
        <v>17.567568000000001</v>
      </c>
      <c r="I116" s="25">
        <v>51.351351000000001</v>
      </c>
      <c r="J116" s="25">
        <v>48.648648999999999</v>
      </c>
      <c r="K116" s="25">
        <v>35.135134999999998</v>
      </c>
      <c r="L116" s="25">
        <v>17.567568000000001</v>
      </c>
      <c r="M116" s="25">
        <v>50</v>
      </c>
      <c r="N116" s="25">
        <v>35.135134999999998</v>
      </c>
      <c r="O116" s="25">
        <v>33.783783999999997</v>
      </c>
      <c r="P116" s="25">
        <v>33.783783999999997</v>
      </c>
      <c r="Q116" s="25">
        <v>6.7567570000000003</v>
      </c>
      <c r="R116" s="25">
        <v>1.351351</v>
      </c>
    </row>
    <row r="117" spans="1:18">
      <c r="A117" s="23" t="s">
        <v>216</v>
      </c>
      <c r="B117" s="24">
        <v>66</v>
      </c>
      <c r="C117" s="25">
        <v>63.636364</v>
      </c>
      <c r="D117" s="25">
        <v>25.757576</v>
      </c>
      <c r="E117" s="25">
        <v>53.030303000000004</v>
      </c>
      <c r="F117" s="25">
        <v>9.0909089999999999</v>
      </c>
      <c r="G117" s="25">
        <v>30.30303</v>
      </c>
      <c r="H117" s="25">
        <v>13.636364</v>
      </c>
      <c r="I117" s="25">
        <v>53.030303000000004</v>
      </c>
      <c r="J117" s="25">
        <v>40.909090999999997</v>
      </c>
      <c r="K117" s="25">
        <v>25.757576</v>
      </c>
      <c r="L117" s="25">
        <v>18.181818</v>
      </c>
      <c r="M117" s="25">
        <v>53.030303000000004</v>
      </c>
      <c r="N117" s="25">
        <v>46.969696999999996</v>
      </c>
      <c r="O117" s="25">
        <v>25.757576</v>
      </c>
      <c r="P117" s="25">
        <v>30.30303</v>
      </c>
      <c r="Q117" s="25">
        <v>6.0606059999999999</v>
      </c>
      <c r="R117" s="25">
        <v>0</v>
      </c>
    </row>
    <row r="118" spans="1:18">
      <c r="A118" s="23" t="s">
        <v>217</v>
      </c>
      <c r="B118" s="24">
        <v>66</v>
      </c>
      <c r="C118" s="25">
        <v>71.212120999999996</v>
      </c>
      <c r="D118" s="25">
        <v>24.242424</v>
      </c>
      <c r="E118" s="25">
        <v>51.515152</v>
      </c>
      <c r="F118" s="25">
        <v>12.121212</v>
      </c>
      <c r="G118" s="25">
        <v>24.242424</v>
      </c>
      <c r="H118" s="25">
        <v>16.666667</v>
      </c>
      <c r="I118" s="25">
        <v>54.545454999999997</v>
      </c>
      <c r="J118" s="25">
        <v>51.515152</v>
      </c>
      <c r="K118" s="25">
        <v>36.363636</v>
      </c>
      <c r="L118" s="25">
        <v>24.242424</v>
      </c>
      <c r="M118" s="25">
        <v>43.939394</v>
      </c>
      <c r="N118" s="25">
        <v>43.939394</v>
      </c>
      <c r="O118" s="25">
        <v>27.272727</v>
      </c>
      <c r="P118" s="25">
        <v>31.818182</v>
      </c>
      <c r="Q118" s="25">
        <v>4.5454549999999996</v>
      </c>
      <c r="R118" s="25">
        <v>0</v>
      </c>
    </row>
    <row r="119" spans="1:18">
      <c r="A119" s="23" t="s">
        <v>218</v>
      </c>
      <c r="B119" s="24">
        <v>101</v>
      </c>
      <c r="C119" s="25">
        <v>71.287128999999993</v>
      </c>
      <c r="D119" s="25">
        <v>13.861386</v>
      </c>
      <c r="E119" s="25">
        <v>54.455446000000002</v>
      </c>
      <c r="F119" s="25">
        <v>9.9009900000000002</v>
      </c>
      <c r="G119" s="25">
        <v>23.762376</v>
      </c>
      <c r="H119" s="25">
        <v>10.891088999999999</v>
      </c>
      <c r="I119" s="25">
        <v>46.534652999999999</v>
      </c>
      <c r="J119" s="25">
        <v>36.633662999999999</v>
      </c>
      <c r="K119" s="25">
        <v>25.742574000000001</v>
      </c>
      <c r="L119" s="25">
        <v>13.861386</v>
      </c>
      <c r="M119" s="25">
        <v>43.564355999999997</v>
      </c>
      <c r="N119" s="25">
        <v>37.623761999999999</v>
      </c>
      <c r="O119" s="25">
        <v>19.80198</v>
      </c>
      <c r="P119" s="25">
        <v>23.762376</v>
      </c>
      <c r="Q119" s="25">
        <v>3.9603959999999998</v>
      </c>
      <c r="R119" s="25">
        <v>0</v>
      </c>
    </row>
    <row r="120" spans="1:18">
      <c r="A120" s="23" t="s">
        <v>219</v>
      </c>
      <c r="B120" s="24">
        <v>104</v>
      </c>
      <c r="C120" s="25">
        <v>68.269231000000005</v>
      </c>
      <c r="D120" s="25">
        <v>20.192308000000001</v>
      </c>
      <c r="E120" s="25">
        <v>48.076923000000001</v>
      </c>
      <c r="F120" s="25">
        <v>5.7692310000000004</v>
      </c>
      <c r="G120" s="25">
        <v>16.346153999999999</v>
      </c>
      <c r="H120" s="25">
        <v>14.423076999999999</v>
      </c>
      <c r="I120" s="25">
        <v>47.115385000000003</v>
      </c>
      <c r="J120" s="25">
        <v>39.423076999999999</v>
      </c>
      <c r="K120" s="25">
        <v>26.923076999999999</v>
      </c>
      <c r="L120" s="25">
        <v>12.5</v>
      </c>
      <c r="M120" s="25">
        <v>44.230769000000002</v>
      </c>
      <c r="N120" s="25">
        <v>37.5</v>
      </c>
      <c r="O120" s="25">
        <v>20.192308000000001</v>
      </c>
      <c r="P120" s="25">
        <v>20.192308000000001</v>
      </c>
      <c r="Q120" s="25">
        <v>6.7307689999999996</v>
      </c>
      <c r="R120" s="25">
        <v>1.9230769999999999</v>
      </c>
    </row>
    <row r="121" spans="1:18">
      <c r="A121" s="23" t="s">
        <v>220</v>
      </c>
      <c r="B121" s="24">
        <v>243</v>
      </c>
      <c r="C121" s="25">
        <v>74.485596999999999</v>
      </c>
      <c r="D121" s="25">
        <v>17.283950999999998</v>
      </c>
      <c r="E121" s="25">
        <v>44.855967</v>
      </c>
      <c r="F121" s="25">
        <v>5.761317</v>
      </c>
      <c r="G121" s="25">
        <v>15.63786</v>
      </c>
      <c r="H121" s="25">
        <v>12.345679000000001</v>
      </c>
      <c r="I121" s="25">
        <v>43.209876999999999</v>
      </c>
      <c r="J121" s="25">
        <v>34.567900999999999</v>
      </c>
      <c r="K121" s="25">
        <v>23.868313000000001</v>
      </c>
      <c r="L121" s="25">
        <v>12.757201999999999</v>
      </c>
      <c r="M121" s="25">
        <v>39.094650000000001</v>
      </c>
      <c r="N121" s="25">
        <v>36.213991999999998</v>
      </c>
      <c r="O121" s="25">
        <v>25.514403000000001</v>
      </c>
      <c r="P121" s="25">
        <v>22.633745000000001</v>
      </c>
      <c r="Q121" s="25">
        <v>3.2921809999999998</v>
      </c>
      <c r="R121" s="25">
        <v>0.82304500000000003</v>
      </c>
    </row>
    <row r="122" spans="1:18">
      <c r="A122" s="23" t="s">
        <v>221</v>
      </c>
      <c r="B122" s="24">
        <v>235</v>
      </c>
      <c r="C122" s="25">
        <v>74.893617000000006</v>
      </c>
      <c r="D122" s="25">
        <v>17.872340000000001</v>
      </c>
      <c r="E122" s="25">
        <v>45.957447000000002</v>
      </c>
      <c r="F122" s="25">
        <v>5.5319149999999997</v>
      </c>
      <c r="G122" s="25">
        <v>19.148935999999999</v>
      </c>
      <c r="H122" s="25">
        <v>13.191489000000001</v>
      </c>
      <c r="I122" s="25">
        <v>40.851064000000001</v>
      </c>
      <c r="J122" s="25">
        <v>40</v>
      </c>
      <c r="K122" s="25">
        <v>23.829787</v>
      </c>
      <c r="L122" s="25">
        <v>10.638298000000001</v>
      </c>
      <c r="M122" s="25">
        <v>38.297871999999998</v>
      </c>
      <c r="N122" s="25">
        <v>41.276595999999998</v>
      </c>
      <c r="O122" s="25">
        <v>25.106383000000001</v>
      </c>
      <c r="P122" s="25">
        <v>25.957446999999998</v>
      </c>
      <c r="Q122" s="25">
        <v>5.5319149999999997</v>
      </c>
      <c r="R122" s="25">
        <v>0.42553200000000002</v>
      </c>
    </row>
    <row r="123" spans="1:18">
      <c r="A123" s="23" t="s">
        <v>152</v>
      </c>
      <c r="B123" s="24">
        <v>18</v>
      </c>
      <c r="C123" s="25">
        <v>55.555556000000003</v>
      </c>
      <c r="D123" s="25">
        <v>16.666667</v>
      </c>
      <c r="E123" s="25">
        <v>33.333333000000003</v>
      </c>
      <c r="F123" s="25">
        <v>5.5555560000000002</v>
      </c>
      <c r="G123" s="25">
        <v>27.777778000000001</v>
      </c>
      <c r="H123" s="25">
        <v>11.111110999999999</v>
      </c>
      <c r="I123" s="25">
        <v>27.777778000000001</v>
      </c>
      <c r="J123" s="25">
        <v>38.888888999999999</v>
      </c>
      <c r="K123" s="25">
        <v>16.666667</v>
      </c>
      <c r="L123" s="25">
        <v>11.111110999999999</v>
      </c>
      <c r="M123" s="25">
        <v>44.444443999999997</v>
      </c>
      <c r="N123" s="25">
        <v>33.333333000000003</v>
      </c>
      <c r="O123" s="25">
        <v>33.333333000000003</v>
      </c>
      <c r="P123" s="25">
        <v>16.666667</v>
      </c>
      <c r="Q123" s="25">
        <v>38.888888999999999</v>
      </c>
      <c r="R123" s="25">
        <v>5.5555560000000002</v>
      </c>
    </row>
    <row r="124" spans="1:18">
      <c r="A124" s="23" t="s">
        <v>222</v>
      </c>
      <c r="B124" s="24">
        <v>21</v>
      </c>
      <c r="C124" s="25">
        <v>57.142856999999999</v>
      </c>
      <c r="D124" s="25">
        <v>9.5238099999999992</v>
      </c>
      <c r="E124" s="25">
        <v>52.380952000000001</v>
      </c>
      <c r="F124" s="25">
        <v>0</v>
      </c>
      <c r="G124" s="25">
        <v>4.7619049999999996</v>
      </c>
      <c r="H124" s="25">
        <v>4.7619049999999996</v>
      </c>
      <c r="I124" s="25">
        <v>19.047619000000001</v>
      </c>
      <c r="J124" s="25">
        <v>14.285714</v>
      </c>
      <c r="K124" s="25">
        <v>14.285714</v>
      </c>
      <c r="L124" s="25">
        <v>4.7619049999999996</v>
      </c>
      <c r="M124" s="25">
        <v>9.5238099999999992</v>
      </c>
      <c r="N124" s="25">
        <v>23.809524</v>
      </c>
      <c r="O124" s="25">
        <v>9.5238099999999992</v>
      </c>
      <c r="P124" s="25">
        <v>9.5238099999999992</v>
      </c>
      <c r="Q124" s="25">
        <v>4.7619049999999996</v>
      </c>
      <c r="R124" s="25">
        <v>9.5238099999999992</v>
      </c>
    </row>
    <row r="125" spans="1:18">
      <c r="A125" s="26" t="s">
        <v>128</v>
      </c>
      <c r="B125" s="27">
        <v>1</v>
      </c>
      <c r="C125" s="29">
        <v>0</v>
      </c>
      <c r="D125" s="29">
        <v>0</v>
      </c>
      <c r="E125" s="29">
        <v>0</v>
      </c>
      <c r="F125" s="29">
        <v>0</v>
      </c>
      <c r="G125" s="29">
        <v>0</v>
      </c>
      <c r="H125" s="29">
        <v>0</v>
      </c>
      <c r="I125" s="29">
        <v>0</v>
      </c>
      <c r="J125" s="29">
        <v>0</v>
      </c>
      <c r="K125" s="29">
        <v>0</v>
      </c>
      <c r="L125" s="29">
        <v>0</v>
      </c>
      <c r="M125" s="29">
        <v>0</v>
      </c>
      <c r="N125" s="29">
        <v>0</v>
      </c>
      <c r="O125" s="29">
        <v>0</v>
      </c>
      <c r="P125" s="29">
        <v>0</v>
      </c>
      <c r="Q125" s="29">
        <v>0</v>
      </c>
      <c r="R125" s="29">
        <v>100</v>
      </c>
    </row>
  </sheetData>
  <phoneticPr fontId="2"/>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9310F-4266-4404-B591-21E85F537947}">
  <sheetPr codeName="Sheet90"/>
  <dimension ref="A1:S123"/>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HYPERLINK("#'目次'!B45","[39]")</f>
        <v>[39]</v>
      </c>
      <c r="B2" s="28" t="s">
        <v>565</v>
      </c>
    </row>
    <row r="3" spans="1:19">
      <c r="A3" s="6" t="s">
        <v>114</v>
      </c>
      <c r="B3" s="7" t="s">
        <v>116</v>
      </c>
    </row>
    <row r="4" spans="1:19">
      <c r="A4" s="6" t="s">
        <v>114</v>
      </c>
      <c r="B4" s="7" t="s">
        <v>463</v>
      </c>
    </row>
    <row r="5" spans="1:19">
      <c r="A5" s="6" t="s">
        <v>114</v>
      </c>
      <c r="B5" s="7" t="s">
        <v>464</v>
      </c>
    </row>
    <row r="6" spans="1:19" s="21" customFormat="1" ht="108">
      <c r="A6" s="19" t="s">
        <v>114</v>
      </c>
      <c r="B6" s="20" t="s">
        <v>118</v>
      </c>
      <c r="C6" s="20" t="s">
        <v>465</v>
      </c>
      <c r="D6" s="20" t="s">
        <v>466</v>
      </c>
      <c r="E6" s="20" t="s">
        <v>467</v>
      </c>
      <c r="F6" s="20" t="s">
        <v>468</v>
      </c>
      <c r="G6" s="20" t="s">
        <v>469</v>
      </c>
      <c r="H6" s="20" t="s">
        <v>470</v>
      </c>
      <c r="I6" s="20" t="s">
        <v>471</v>
      </c>
      <c r="J6" s="20" t="s">
        <v>472</v>
      </c>
      <c r="K6" s="20" t="s">
        <v>473</v>
      </c>
      <c r="L6" s="20" t="s">
        <v>474</v>
      </c>
      <c r="M6" s="20" t="s">
        <v>475</v>
      </c>
      <c r="N6" s="20" t="s">
        <v>476</v>
      </c>
      <c r="O6" s="20" t="s">
        <v>477</v>
      </c>
      <c r="P6" s="20" t="s">
        <v>478</v>
      </c>
      <c r="Q6" s="20" t="s">
        <v>152</v>
      </c>
      <c r="R6" s="20" t="s">
        <v>222</v>
      </c>
      <c r="S6" s="20" t="s">
        <v>128</v>
      </c>
    </row>
    <row r="7" spans="1:19">
      <c r="A7" s="22" t="s">
        <v>121</v>
      </c>
      <c r="B7" s="9">
        <v>2677</v>
      </c>
      <c r="C7" s="14">
        <v>18.416136999999999</v>
      </c>
      <c r="D7" s="14">
        <v>41.352260000000001</v>
      </c>
      <c r="E7" s="14">
        <v>32.723197999999996</v>
      </c>
      <c r="F7" s="14">
        <v>18.640269</v>
      </c>
      <c r="G7" s="14">
        <v>27.269331000000001</v>
      </c>
      <c r="H7" s="14">
        <v>20.657451999999999</v>
      </c>
      <c r="I7" s="14">
        <v>19.910347000000002</v>
      </c>
      <c r="J7" s="14">
        <v>10.422114000000001</v>
      </c>
      <c r="K7" s="14">
        <v>54.053044</v>
      </c>
      <c r="L7" s="14">
        <v>33.320881999999997</v>
      </c>
      <c r="M7" s="14">
        <v>4.5573399999999999</v>
      </c>
      <c r="N7" s="14">
        <v>30.855435</v>
      </c>
      <c r="O7" s="14">
        <v>17.295480000000001</v>
      </c>
      <c r="P7" s="14">
        <v>61.374673000000001</v>
      </c>
      <c r="Q7" s="14">
        <v>1.5689200000000001</v>
      </c>
      <c r="R7" s="14">
        <v>7.246918</v>
      </c>
      <c r="S7" s="14">
        <v>4.968248</v>
      </c>
    </row>
    <row r="8" spans="1:19">
      <c r="A8" s="8" t="s">
        <v>122</v>
      </c>
      <c r="B8" s="8"/>
      <c r="C8" s="8"/>
      <c r="D8" s="8"/>
      <c r="E8" s="8"/>
      <c r="F8" s="8"/>
      <c r="G8" s="8"/>
      <c r="H8" s="8"/>
      <c r="I8" s="8"/>
      <c r="J8" s="8"/>
      <c r="K8" s="8"/>
      <c r="L8" s="8"/>
      <c r="M8" s="8"/>
      <c r="N8" s="8"/>
      <c r="O8" s="8"/>
      <c r="P8" s="8"/>
      <c r="Q8" s="8"/>
      <c r="R8" s="8"/>
      <c r="S8" s="8"/>
    </row>
    <row r="9" spans="1:19">
      <c r="A9" s="23" t="s">
        <v>123</v>
      </c>
      <c r="B9" s="24">
        <v>380</v>
      </c>
      <c r="C9" s="25">
        <v>20.526316000000001</v>
      </c>
      <c r="D9" s="25">
        <v>35.789473999999998</v>
      </c>
      <c r="E9" s="25">
        <v>33.157895000000003</v>
      </c>
      <c r="F9" s="25">
        <v>18.684211000000001</v>
      </c>
      <c r="G9" s="25">
        <v>27.631578999999999</v>
      </c>
      <c r="H9" s="25">
        <v>19.736841999999999</v>
      </c>
      <c r="I9" s="25">
        <v>19.210526000000002</v>
      </c>
      <c r="J9" s="25">
        <v>9.4736840000000004</v>
      </c>
      <c r="K9" s="25">
        <v>57.631579000000002</v>
      </c>
      <c r="L9" s="25">
        <v>36.052632000000003</v>
      </c>
      <c r="M9" s="25">
        <v>5.5263159999999996</v>
      </c>
      <c r="N9" s="25">
        <v>37.105263000000001</v>
      </c>
      <c r="O9" s="25">
        <v>23.157895</v>
      </c>
      <c r="P9" s="25">
        <v>60</v>
      </c>
      <c r="Q9" s="25">
        <v>1.052632</v>
      </c>
      <c r="R9" s="25">
        <v>7.8947370000000001</v>
      </c>
      <c r="S9" s="25">
        <v>5.2631579999999998</v>
      </c>
    </row>
    <row r="10" spans="1:19">
      <c r="A10" s="23" t="s">
        <v>124</v>
      </c>
      <c r="B10" s="24">
        <v>489</v>
      </c>
      <c r="C10" s="25">
        <v>20.449898000000001</v>
      </c>
      <c r="D10" s="25">
        <v>39.468302999999999</v>
      </c>
      <c r="E10" s="25">
        <v>35.991819999999997</v>
      </c>
      <c r="F10" s="25">
        <v>20.245398999999999</v>
      </c>
      <c r="G10" s="25">
        <v>31.083845</v>
      </c>
      <c r="H10" s="25">
        <v>22.494888</v>
      </c>
      <c r="I10" s="25">
        <v>19.018405000000001</v>
      </c>
      <c r="J10" s="25">
        <v>9.8159510000000001</v>
      </c>
      <c r="K10" s="25">
        <v>56.646217</v>
      </c>
      <c r="L10" s="25">
        <v>35.991819999999997</v>
      </c>
      <c r="M10" s="25">
        <v>5.5214720000000002</v>
      </c>
      <c r="N10" s="25">
        <v>35.173824000000003</v>
      </c>
      <c r="O10" s="25">
        <v>24.335377999999999</v>
      </c>
      <c r="P10" s="25">
        <v>63.599181999999999</v>
      </c>
      <c r="Q10" s="25">
        <v>1.2269939999999999</v>
      </c>
      <c r="R10" s="25">
        <v>5.3169729999999999</v>
      </c>
      <c r="S10" s="25">
        <v>3.476483</v>
      </c>
    </row>
    <row r="11" spans="1:19">
      <c r="A11" s="23" t="s">
        <v>125</v>
      </c>
      <c r="B11" s="24">
        <v>1114</v>
      </c>
      <c r="C11" s="25">
        <v>18.671454000000001</v>
      </c>
      <c r="D11" s="25">
        <v>43.177737999999998</v>
      </c>
      <c r="E11" s="25">
        <v>33.393177999999999</v>
      </c>
      <c r="F11" s="25">
        <v>18.581688</v>
      </c>
      <c r="G11" s="25">
        <v>27.109514999999998</v>
      </c>
      <c r="H11" s="25">
        <v>21.095153</v>
      </c>
      <c r="I11" s="25">
        <v>20.646319999999999</v>
      </c>
      <c r="J11" s="25">
        <v>10.233393</v>
      </c>
      <c r="K11" s="25">
        <v>55.116697000000002</v>
      </c>
      <c r="L11" s="25">
        <v>33.931776999999997</v>
      </c>
      <c r="M11" s="25">
        <v>4.937163</v>
      </c>
      <c r="N11" s="25">
        <v>30.969479</v>
      </c>
      <c r="O11" s="25">
        <v>15.260323</v>
      </c>
      <c r="P11" s="25">
        <v>60.951526000000001</v>
      </c>
      <c r="Q11" s="25">
        <v>1.615799</v>
      </c>
      <c r="R11" s="25">
        <v>7.1813289999999999</v>
      </c>
      <c r="S11" s="25">
        <v>4.129264</v>
      </c>
    </row>
    <row r="12" spans="1:19">
      <c r="A12" s="23" t="s">
        <v>126</v>
      </c>
      <c r="B12" s="24">
        <v>521</v>
      </c>
      <c r="C12" s="25">
        <v>15.738963999999999</v>
      </c>
      <c r="D12" s="25">
        <v>42.418425999999997</v>
      </c>
      <c r="E12" s="25">
        <v>28.982726</v>
      </c>
      <c r="F12" s="25">
        <v>17.274471999999999</v>
      </c>
      <c r="G12" s="25">
        <v>24.760076999999999</v>
      </c>
      <c r="H12" s="25">
        <v>19.001919000000001</v>
      </c>
      <c r="I12" s="25">
        <v>20.729367</v>
      </c>
      <c r="J12" s="25">
        <v>11.900192000000001</v>
      </c>
      <c r="K12" s="25">
        <v>50.287908000000002</v>
      </c>
      <c r="L12" s="25">
        <v>29.366603000000001</v>
      </c>
      <c r="M12" s="25">
        <v>2.6871399999999999</v>
      </c>
      <c r="N12" s="25">
        <v>24.376200000000001</v>
      </c>
      <c r="O12" s="25">
        <v>12.476008</v>
      </c>
      <c r="P12" s="25">
        <v>60.844529999999999</v>
      </c>
      <c r="Q12" s="25">
        <v>0.95969300000000002</v>
      </c>
      <c r="R12" s="25">
        <v>8.8291749999999993</v>
      </c>
      <c r="S12" s="25">
        <v>6.5259119999999999</v>
      </c>
    </row>
    <row r="13" spans="1:19">
      <c r="A13" s="23" t="s">
        <v>127</v>
      </c>
      <c r="B13" s="24">
        <v>129</v>
      </c>
      <c r="C13" s="25">
        <v>13.178295</v>
      </c>
      <c r="D13" s="25">
        <v>48.837209000000001</v>
      </c>
      <c r="E13" s="25">
        <v>30.232558000000001</v>
      </c>
      <c r="F13" s="25">
        <v>20.930233000000001</v>
      </c>
      <c r="G13" s="25">
        <v>24.806201999999999</v>
      </c>
      <c r="H13" s="25">
        <v>17.054264</v>
      </c>
      <c r="I13" s="25">
        <v>17.054264</v>
      </c>
      <c r="J13" s="25">
        <v>10.852713</v>
      </c>
      <c r="K13" s="25">
        <v>41.860464999999998</v>
      </c>
      <c r="L13" s="25">
        <v>26.356589</v>
      </c>
      <c r="M13" s="25">
        <v>1.5503880000000001</v>
      </c>
      <c r="N13" s="25">
        <v>22.480619999999998</v>
      </c>
      <c r="O13" s="25">
        <v>11.627907</v>
      </c>
      <c r="P13" s="25">
        <v>64.341085000000007</v>
      </c>
      <c r="Q13" s="25">
        <v>6.2015500000000001</v>
      </c>
      <c r="R13" s="25">
        <v>8.5271319999999999</v>
      </c>
      <c r="S13" s="25">
        <v>8.5271319999999999</v>
      </c>
    </row>
    <row r="14" spans="1:19">
      <c r="A14" s="23" t="s">
        <v>128</v>
      </c>
      <c r="B14" s="24">
        <v>44</v>
      </c>
      <c r="C14" s="25">
        <v>18.181818</v>
      </c>
      <c r="D14" s="25">
        <v>29.545455</v>
      </c>
      <c r="E14" s="25">
        <v>27.272727</v>
      </c>
      <c r="F14" s="25">
        <v>11.363636</v>
      </c>
      <c r="G14" s="25">
        <v>22.727273</v>
      </c>
      <c r="H14" s="25">
        <v>27.272727</v>
      </c>
      <c r="I14" s="25">
        <v>15.909091</v>
      </c>
      <c r="J14" s="25">
        <v>11.363636</v>
      </c>
      <c r="K14" s="25">
        <v>47.727272999999997</v>
      </c>
      <c r="L14" s="25">
        <v>31.818182</v>
      </c>
      <c r="M14" s="25">
        <v>6.8181820000000002</v>
      </c>
      <c r="N14" s="25">
        <v>27.272727</v>
      </c>
      <c r="O14" s="25">
        <v>13.636364</v>
      </c>
      <c r="P14" s="25">
        <v>56.818182</v>
      </c>
      <c r="Q14" s="25">
        <v>2.2727270000000002</v>
      </c>
      <c r="R14" s="25">
        <v>2.2727270000000002</v>
      </c>
      <c r="S14" s="25">
        <v>11.363636</v>
      </c>
    </row>
    <row r="15" spans="1:19">
      <c r="A15" s="8" t="s">
        <v>129</v>
      </c>
      <c r="B15" s="8"/>
      <c r="C15" s="8"/>
      <c r="D15" s="8"/>
      <c r="E15" s="8"/>
      <c r="F15" s="8"/>
      <c r="G15" s="8"/>
      <c r="H15" s="8"/>
      <c r="I15" s="8"/>
      <c r="J15" s="8"/>
      <c r="K15" s="8"/>
      <c r="L15" s="8"/>
      <c r="M15" s="8"/>
      <c r="N15" s="8"/>
      <c r="O15" s="8"/>
      <c r="P15" s="8"/>
      <c r="Q15" s="8"/>
      <c r="R15" s="8"/>
      <c r="S15" s="8"/>
    </row>
    <row r="16" spans="1:19">
      <c r="A16" s="23" t="s">
        <v>130</v>
      </c>
      <c r="B16" s="24">
        <v>799</v>
      </c>
      <c r="C16" s="25">
        <v>23.279098999999999</v>
      </c>
      <c r="D16" s="25">
        <v>43.178973999999997</v>
      </c>
      <c r="E16" s="25">
        <v>35.669587</v>
      </c>
      <c r="F16" s="25">
        <v>19.524405999999999</v>
      </c>
      <c r="G16" s="25">
        <v>30.287859999999998</v>
      </c>
      <c r="H16" s="25">
        <v>23.904881</v>
      </c>
      <c r="I16" s="25">
        <v>23.654568000000001</v>
      </c>
      <c r="J16" s="25">
        <v>10.638298000000001</v>
      </c>
      <c r="K16" s="25">
        <v>59.949936999999998</v>
      </c>
      <c r="L16" s="25">
        <v>39.173966999999998</v>
      </c>
      <c r="M16" s="25">
        <v>6.3829789999999997</v>
      </c>
      <c r="N16" s="25">
        <v>38.798498000000002</v>
      </c>
      <c r="O16" s="25">
        <v>23.779724999999999</v>
      </c>
      <c r="P16" s="25">
        <v>64.455568999999997</v>
      </c>
      <c r="Q16" s="25">
        <v>1.6270340000000001</v>
      </c>
      <c r="R16" s="25">
        <v>5.1314140000000004</v>
      </c>
      <c r="S16" s="25">
        <v>3.8798499999999998</v>
      </c>
    </row>
    <row r="17" spans="1:19">
      <c r="A17" s="23" t="s">
        <v>131</v>
      </c>
      <c r="B17" s="24">
        <v>1245</v>
      </c>
      <c r="C17" s="25">
        <v>17.028112</v>
      </c>
      <c r="D17" s="25">
        <v>42.008032</v>
      </c>
      <c r="E17" s="25">
        <v>34.538153000000001</v>
      </c>
      <c r="F17" s="25">
        <v>18.393574000000001</v>
      </c>
      <c r="G17" s="25">
        <v>26.506024</v>
      </c>
      <c r="H17" s="25">
        <v>20.722892000000002</v>
      </c>
      <c r="I17" s="25">
        <v>20.722892000000002</v>
      </c>
      <c r="J17" s="25">
        <v>10.682731</v>
      </c>
      <c r="K17" s="25">
        <v>55.02008</v>
      </c>
      <c r="L17" s="25">
        <v>34.297189000000003</v>
      </c>
      <c r="M17" s="25">
        <v>4.7389559999999999</v>
      </c>
      <c r="N17" s="25">
        <v>29.879518000000001</v>
      </c>
      <c r="O17" s="25">
        <v>17.751003999999998</v>
      </c>
      <c r="P17" s="25">
        <v>63.132530000000003</v>
      </c>
      <c r="Q17" s="25">
        <v>1.0441769999999999</v>
      </c>
      <c r="R17" s="25">
        <v>6.0240960000000001</v>
      </c>
      <c r="S17" s="25">
        <v>4.5783129999999996</v>
      </c>
    </row>
    <row r="18" spans="1:19">
      <c r="A18" s="23" t="s">
        <v>132</v>
      </c>
      <c r="B18" s="24">
        <v>504</v>
      </c>
      <c r="C18" s="25">
        <v>15.476190000000001</v>
      </c>
      <c r="D18" s="25">
        <v>38.888888999999999</v>
      </c>
      <c r="E18" s="25">
        <v>26.587302000000001</v>
      </c>
      <c r="F18" s="25">
        <v>19.642856999999999</v>
      </c>
      <c r="G18" s="25">
        <v>26.984127000000001</v>
      </c>
      <c r="H18" s="25">
        <v>15.873016</v>
      </c>
      <c r="I18" s="25">
        <v>13.293651000000001</v>
      </c>
      <c r="J18" s="25">
        <v>9.7222220000000004</v>
      </c>
      <c r="K18" s="25">
        <v>46.825397000000002</v>
      </c>
      <c r="L18" s="25">
        <v>24.404762000000002</v>
      </c>
      <c r="M18" s="25">
        <v>1.785714</v>
      </c>
      <c r="N18" s="25">
        <v>23.412697999999999</v>
      </c>
      <c r="O18" s="25">
        <v>8.9285709999999998</v>
      </c>
      <c r="P18" s="25">
        <v>55.753968</v>
      </c>
      <c r="Q18" s="25">
        <v>1.984127</v>
      </c>
      <c r="R18" s="25">
        <v>11.706348999999999</v>
      </c>
      <c r="S18" s="25">
        <v>5.7539680000000004</v>
      </c>
    </row>
    <row r="19" spans="1:19">
      <c r="A19" s="23" t="s">
        <v>133</v>
      </c>
      <c r="B19" s="24">
        <v>82</v>
      </c>
      <c r="C19" s="25">
        <v>9.7560979999999997</v>
      </c>
      <c r="D19" s="25">
        <v>36.585366</v>
      </c>
      <c r="E19" s="25">
        <v>23.170732000000001</v>
      </c>
      <c r="F19" s="25">
        <v>13.414634</v>
      </c>
      <c r="G19" s="25">
        <v>15.853659</v>
      </c>
      <c r="H19" s="25">
        <v>13.414634</v>
      </c>
      <c r="I19" s="25">
        <v>13.414634</v>
      </c>
      <c r="J19" s="25">
        <v>8.5365850000000005</v>
      </c>
      <c r="K19" s="25">
        <v>35.365853999999999</v>
      </c>
      <c r="L19" s="25">
        <v>20.731707</v>
      </c>
      <c r="M19" s="25">
        <v>1.2195119999999999</v>
      </c>
      <c r="N19" s="25">
        <v>18.292683</v>
      </c>
      <c r="O19" s="25">
        <v>1.2195119999999999</v>
      </c>
      <c r="P19" s="25">
        <v>43.902439000000001</v>
      </c>
      <c r="Q19" s="25">
        <v>3.6585369999999999</v>
      </c>
      <c r="R19" s="25">
        <v>23.170732000000001</v>
      </c>
      <c r="S19" s="25">
        <v>6.0975609999999998</v>
      </c>
    </row>
    <row r="20" spans="1:19">
      <c r="A20" s="23" t="s">
        <v>128</v>
      </c>
      <c r="B20" s="24">
        <v>47</v>
      </c>
      <c r="C20" s="25">
        <v>19.148935999999999</v>
      </c>
      <c r="D20" s="25">
        <v>27.659573999999999</v>
      </c>
      <c r="E20" s="25">
        <v>17.021277000000001</v>
      </c>
      <c r="F20" s="25">
        <v>8.5106380000000001</v>
      </c>
      <c r="G20" s="25">
        <v>19.148935999999999</v>
      </c>
      <c r="H20" s="25">
        <v>27.659573999999999</v>
      </c>
      <c r="I20" s="25">
        <v>17.021277000000001</v>
      </c>
      <c r="J20" s="25">
        <v>10.638298000000001</v>
      </c>
      <c r="K20" s="25">
        <v>38.297871999999998</v>
      </c>
      <c r="L20" s="25">
        <v>25.531915000000001</v>
      </c>
      <c r="M20" s="25">
        <v>4.2553190000000001</v>
      </c>
      <c r="N20" s="25">
        <v>23.404254999999999</v>
      </c>
      <c r="O20" s="25">
        <v>12.765957</v>
      </c>
      <c r="P20" s="25">
        <v>53.191488999999997</v>
      </c>
      <c r="Q20" s="25">
        <v>6.3829789999999997</v>
      </c>
      <c r="R20" s="25">
        <v>0</v>
      </c>
      <c r="S20" s="25">
        <v>23.404254999999999</v>
      </c>
    </row>
    <row r="21" spans="1:19">
      <c r="A21" s="8" t="s">
        <v>134</v>
      </c>
      <c r="B21" s="8"/>
      <c r="C21" s="8"/>
      <c r="D21" s="8"/>
      <c r="E21" s="8"/>
      <c r="F21" s="8"/>
      <c r="G21" s="8"/>
      <c r="H21" s="8"/>
      <c r="I21" s="8"/>
      <c r="J21" s="8"/>
      <c r="K21" s="8"/>
      <c r="L21" s="8"/>
      <c r="M21" s="8"/>
      <c r="N21" s="8"/>
      <c r="O21" s="8"/>
      <c r="P21" s="8"/>
      <c r="Q21" s="8"/>
      <c r="R21" s="8"/>
      <c r="S21" s="8"/>
    </row>
    <row r="22" spans="1:19">
      <c r="A22" s="23" t="s">
        <v>135</v>
      </c>
      <c r="B22" s="24">
        <v>128</v>
      </c>
      <c r="C22" s="25">
        <v>23.4375</v>
      </c>
      <c r="D22" s="25">
        <v>32.03125</v>
      </c>
      <c r="E22" s="25">
        <v>24.21875</v>
      </c>
      <c r="F22" s="25">
        <v>19.53125</v>
      </c>
      <c r="G22" s="25">
        <v>28.125</v>
      </c>
      <c r="H22" s="25">
        <v>13.28125</v>
      </c>
      <c r="I22" s="25">
        <v>10.9375</v>
      </c>
      <c r="J22" s="25">
        <v>14.84375</v>
      </c>
      <c r="K22" s="25">
        <v>45.3125</v>
      </c>
      <c r="L22" s="25">
        <v>28.125</v>
      </c>
      <c r="M22" s="25">
        <v>3.90625</v>
      </c>
      <c r="N22" s="25">
        <v>24.21875</v>
      </c>
      <c r="O22" s="25">
        <v>12.5</v>
      </c>
      <c r="P22" s="25">
        <v>41.40625</v>
      </c>
      <c r="Q22" s="25">
        <v>3.125</v>
      </c>
      <c r="R22" s="25">
        <v>16.40625</v>
      </c>
      <c r="S22" s="25">
        <v>3.125</v>
      </c>
    </row>
    <row r="23" spans="1:19">
      <c r="A23" s="23" t="s">
        <v>136</v>
      </c>
      <c r="B23" s="24">
        <v>138</v>
      </c>
      <c r="C23" s="25">
        <v>14.492754</v>
      </c>
      <c r="D23" s="25">
        <v>35.507246000000002</v>
      </c>
      <c r="E23" s="25">
        <v>26.811593999999999</v>
      </c>
      <c r="F23" s="25">
        <v>19.565217000000001</v>
      </c>
      <c r="G23" s="25">
        <v>28.260870000000001</v>
      </c>
      <c r="H23" s="25">
        <v>14.492754</v>
      </c>
      <c r="I23" s="25">
        <v>12.318841000000001</v>
      </c>
      <c r="J23" s="25">
        <v>15.217390999999999</v>
      </c>
      <c r="K23" s="25">
        <v>52.173912999999999</v>
      </c>
      <c r="L23" s="25">
        <v>27.536231999999998</v>
      </c>
      <c r="M23" s="25">
        <v>7.9710140000000003</v>
      </c>
      <c r="N23" s="25">
        <v>24.637681000000001</v>
      </c>
      <c r="O23" s="25">
        <v>13.768115999999999</v>
      </c>
      <c r="P23" s="25">
        <v>56.521738999999997</v>
      </c>
      <c r="Q23" s="25">
        <v>2.1739130000000002</v>
      </c>
      <c r="R23" s="25">
        <v>12.318841000000001</v>
      </c>
      <c r="S23" s="25">
        <v>4.3478260000000004</v>
      </c>
    </row>
    <row r="24" spans="1:19">
      <c r="A24" s="23" t="s">
        <v>137</v>
      </c>
      <c r="B24" s="24">
        <v>119</v>
      </c>
      <c r="C24" s="25">
        <v>18.487394999999999</v>
      </c>
      <c r="D24" s="25">
        <v>31.092437</v>
      </c>
      <c r="E24" s="25">
        <v>21.848738999999998</v>
      </c>
      <c r="F24" s="25">
        <v>9.2436969999999992</v>
      </c>
      <c r="G24" s="25">
        <v>28.571428999999998</v>
      </c>
      <c r="H24" s="25">
        <v>18.487394999999999</v>
      </c>
      <c r="I24" s="25">
        <v>14.285714</v>
      </c>
      <c r="J24" s="25">
        <v>10.92437</v>
      </c>
      <c r="K24" s="25">
        <v>49.579832000000003</v>
      </c>
      <c r="L24" s="25">
        <v>24.369748000000001</v>
      </c>
      <c r="M24" s="25">
        <v>5.8823530000000002</v>
      </c>
      <c r="N24" s="25">
        <v>26.050419999999999</v>
      </c>
      <c r="O24" s="25">
        <v>9.2436969999999992</v>
      </c>
      <c r="P24" s="25">
        <v>44.537815000000002</v>
      </c>
      <c r="Q24" s="25">
        <v>0</v>
      </c>
      <c r="R24" s="25">
        <v>9.2436969999999992</v>
      </c>
      <c r="S24" s="25">
        <v>5.0420170000000004</v>
      </c>
    </row>
    <row r="25" spans="1:19">
      <c r="A25" s="23" t="s">
        <v>138</v>
      </c>
      <c r="B25" s="24">
        <v>142</v>
      </c>
      <c r="C25" s="25">
        <v>16.901408</v>
      </c>
      <c r="D25" s="25">
        <v>32.394365999999998</v>
      </c>
      <c r="E25" s="25">
        <v>33.098591999999996</v>
      </c>
      <c r="F25" s="25">
        <v>14.788732</v>
      </c>
      <c r="G25" s="25">
        <v>23.943662</v>
      </c>
      <c r="H25" s="25">
        <v>15.492958</v>
      </c>
      <c r="I25" s="25">
        <v>11.971831</v>
      </c>
      <c r="J25" s="25">
        <v>11.971831</v>
      </c>
      <c r="K25" s="25">
        <v>56.338028000000001</v>
      </c>
      <c r="L25" s="25">
        <v>35.211267999999997</v>
      </c>
      <c r="M25" s="25">
        <v>4.225352</v>
      </c>
      <c r="N25" s="25">
        <v>30.281690000000001</v>
      </c>
      <c r="O25" s="25">
        <v>14.084507</v>
      </c>
      <c r="P25" s="25">
        <v>57.042254</v>
      </c>
      <c r="Q25" s="25">
        <v>2.112676</v>
      </c>
      <c r="R25" s="25">
        <v>10.56338</v>
      </c>
      <c r="S25" s="25">
        <v>3.5211269999999999</v>
      </c>
    </row>
    <row r="26" spans="1:19">
      <c r="A26" s="23" t="s">
        <v>139</v>
      </c>
      <c r="B26" s="24">
        <v>170</v>
      </c>
      <c r="C26" s="25">
        <v>18.823529000000001</v>
      </c>
      <c r="D26" s="25">
        <v>37.058824000000001</v>
      </c>
      <c r="E26" s="25">
        <v>31.764706</v>
      </c>
      <c r="F26" s="25">
        <v>19.411764999999999</v>
      </c>
      <c r="G26" s="25">
        <v>36.470587999999999</v>
      </c>
      <c r="H26" s="25">
        <v>16.470587999999999</v>
      </c>
      <c r="I26" s="25">
        <v>14.117647</v>
      </c>
      <c r="J26" s="25">
        <v>11.176470999999999</v>
      </c>
      <c r="K26" s="25">
        <v>61.764705999999997</v>
      </c>
      <c r="L26" s="25">
        <v>36.470587999999999</v>
      </c>
      <c r="M26" s="25">
        <v>5.8823530000000002</v>
      </c>
      <c r="N26" s="25">
        <v>31.176470999999999</v>
      </c>
      <c r="O26" s="25">
        <v>22.352941000000001</v>
      </c>
      <c r="P26" s="25">
        <v>57.647058999999999</v>
      </c>
      <c r="Q26" s="25">
        <v>1.7647060000000001</v>
      </c>
      <c r="R26" s="25">
        <v>5.8823530000000002</v>
      </c>
      <c r="S26" s="25">
        <v>1.7647060000000001</v>
      </c>
    </row>
    <row r="27" spans="1:19">
      <c r="A27" s="23" t="s">
        <v>140</v>
      </c>
      <c r="B27" s="24">
        <v>192</v>
      </c>
      <c r="C27" s="25">
        <v>16.666667</v>
      </c>
      <c r="D27" s="25">
        <v>36.458333000000003</v>
      </c>
      <c r="E27" s="25">
        <v>28.125</v>
      </c>
      <c r="F27" s="25">
        <v>19.270833</v>
      </c>
      <c r="G27" s="25">
        <v>27.083333</v>
      </c>
      <c r="H27" s="25">
        <v>14.583333</v>
      </c>
      <c r="I27" s="25">
        <v>12.5</v>
      </c>
      <c r="J27" s="25">
        <v>10.416667</v>
      </c>
      <c r="K27" s="25">
        <v>55.208333000000003</v>
      </c>
      <c r="L27" s="25">
        <v>32.8125</v>
      </c>
      <c r="M27" s="25">
        <v>4.6875</v>
      </c>
      <c r="N27" s="25">
        <v>29.166667</v>
      </c>
      <c r="O27" s="25">
        <v>16.145833</v>
      </c>
      <c r="P27" s="25">
        <v>64.0625</v>
      </c>
      <c r="Q27" s="25">
        <v>0</v>
      </c>
      <c r="R27" s="25">
        <v>10.416667</v>
      </c>
      <c r="S27" s="25">
        <v>4.6875</v>
      </c>
    </row>
    <row r="28" spans="1:19">
      <c r="A28" s="23" t="s">
        <v>141</v>
      </c>
      <c r="B28" s="24">
        <v>1405</v>
      </c>
      <c r="C28" s="25">
        <v>17.580071</v>
      </c>
      <c r="D28" s="25">
        <v>45.338078000000003</v>
      </c>
      <c r="E28" s="25">
        <v>36.370106999999997</v>
      </c>
      <c r="F28" s="25">
        <v>19.644127999999998</v>
      </c>
      <c r="G28" s="25">
        <v>26.903915000000001</v>
      </c>
      <c r="H28" s="25">
        <v>22.562277999999999</v>
      </c>
      <c r="I28" s="25">
        <v>23.558719</v>
      </c>
      <c r="J28" s="25">
        <v>9.5373669999999997</v>
      </c>
      <c r="K28" s="25">
        <v>56.227758000000001</v>
      </c>
      <c r="L28" s="25">
        <v>35.871886000000003</v>
      </c>
      <c r="M28" s="25">
        <v>3.9145910000000002</v>
      </c>
      <c r="N28" s="25">
        <v>32.669038999999998</v>
      </c>
      <c r="O28" s="25">
        <v>18.576512000000001</v>
      </c>
      <c r="P28" s="25">
        <v>66.334519999999998</v>
      </c>
      <c r="Q28" s="25">
        <v>1.3523130000000001</v>
      </c>
      <c r="R28" s="25">
        <v>5.622776</v>
      </c>
      <c r="S28" s="25">
        <v>5.124555</v>
      </c>
    </row>
    <row r="29" spans="1:19">
      <c r="A29" s="23" t="s">
        <v>142</v>
      </c>
      <c r="B29" s="24">
        <v>343</v>
      </c>
      <c r="C29" s="25">
        <v>22.448979999999999</v>
      </c>
      <c r="D29" s="25">
        <v>44.314869000000002</v>
      </c>
      <c r="E29" s="25">
        <v>31.486879999999999</v>
      </c>
      <c r="F29" s="25">
        <v>19.241983000000001</v>
      </c>
      <c r="G29" s="25">
        <v>24.489795999999998</v>
      </c>
      <c r="H29" s="25">
        <v>25.364431</v>
      </c>
      <c r="I29" s="25">
        <v>23.032070000000001</v>
      </c>
      <c r="J29" s="25">
        <v>9.0379009999999997</v>
      </c>
      <c r="K29" s="25">
        <v>46.64723</v>
      </c>
      <c r="L29" s="25">
        <v>29.154519000000001</v>
      </c>
      <c r="M29" s="25">
        <v>4.9562679999999997</v>
      </c>
      <c r="N29" s="25">
        <v>31.778426</v>
      </c>
      <c r="O29" s="25">
        <v>18.075801999999999</v>
      </c>
      <c r="P29" s="25">
        <v>59.766764000000002</v>
      </c>
      <c r="Q29" s="25">
        <v>2.3323619999999998</v>
      </c>
      <c r="R29" s="25">
        <v>5.5393590000000001</v>
      </c>
      <c r="S29" s="25">
        <v>6.7055389999999999</v>
      </c>
    </row>
    <row r="30" spans="1:19">
      <c r="A30" s="23" t="s">
        <v>128</v>
      </c>
      <c r="B30" s="24">
        <v>40</v>
      </c>
      <c r="C30" s="25">
        <v>22.5</v>
      </c>
      <c r="D30" s="25">
        <v>30</v>
      </c>
      <c r="E30" s="25">
        <v>20</v>
      </c>
      <c r="F30" s="25">
        <v>7.5</v>
      </c>
      <c r="G30" s="25">
        <v>27.5</v>
      </c>
      <c r="H30" s="25">
        <v>30</v>
      </c>
      <c r="I30" s="25">
        <v>25</v>
      </c>
      <c r="J30" s="25">
        <v>12.5</v>
      </c>
      <c r="K30" s="25">
        <v>42.5</v>
      </c>
      <c r="L30" s="25">
        <v>25</v>
      </c>
      <c r="M30" s="25">
        <v>5</v>
      </c>
      <c r="N30" s="25">
        <v>25</v>
      </c>
      <c r="O30" s="25">
        <v>12.5</v>
      </c>
      <c r="P30" s="25">
        <v>50</v>
      </c>
      <c r="Q30" s="25">
        <v>5</v>
      </c>
      <c r="R30" s="25">
        <v>5</v>
      </c>
      <c r="S30" s="25">
        <v>12.5</v>
      </c>
    </row>
    <row r="31" spans="1:19">
      <c r="A31" s="8" t="s">
        <v>143</v>
      </c>
      <c r="B31" s="8"/>
      <c r="C31" s="8"/>
      <c r="D31" s="8"/>
      <c r="E31" s="8"/>
      <c r="F31" s="8"/>
      <c r="G31" s="8"/>
      <c r="H31" s="8"/>
      <c r="I31" s="8"/>
      <c r="J31" s="8"/>
      <c r="K31" s="8"/>
      <c r="L31" s="8"/>
      <c r="M31" s="8"/>
      <c r="N31" s="8"/>
      <c r="O31" s="8"/>
      <c r="P31" s="8"/>
      <c r="Q31" s="8"/>
      <c r="R31" s="8"/>
      <c r="S31" s="8"/>
    </row>
    <row r="32" spans="1:19">
      <c r="A32" s="23" t="s">
        <v>144</v>
      </c>
      <c r="B32" s="24">
        <v>429</v>
      </c>
      <c r="C32" s="25">
        <v>22.610723</v>
      </c>
      <c r="D32" s="25">
        <v>48.484848</v>
      </c>
      <c r="E32" s="25">
        <v>38.461537999999997</v>
      </c>
      <c r="F32" s="25">
        <v>20.046620000000001</v>
      </c>
      <c r="G32" s="25">
        <v>26.340326000000001</v>
      </c>
      <c r="H32" s="25">
        <v>29.370629000000001</v>
      </c>
      <c r="I32" s="25">
        <v>44.755245000000002</v>
      </c>
      <c r="J32" s="25">
        <v>9.7902100000000001</v>
      </c>
      <c r="K32" s="25">
        <v>55.944056000000003</v>
      </c>
      <c r="L32" s="25">
        <v>41.258741000000001</v>
      </c>
      <c r="M32" s="25">
        <v>4.6620049999999997</v>
      </c>
      <c r="N32" s="25">
        <v>36.130535999999999</v>
      </c>
      <c r="O32" s="25">
        <v>27.738928000000001</v>
      </c>
      <c r="P32" s="25">
        <v>69.230768999999995</v>
      </c>
      <c r="Q32" s="25">
        <v>1.8648020000000001</v>
      </c>
      <c r="R32" s="25">
        <v>4.4289040000000002</v>
      </c>
      <c r="S32" s="25">
        <v>3.7296040000000001</v>
      </c>
    </row>
    <row r="33" spans="1:19">
      <c r="A33" s="23" t="s">
        <v>145</v>
      </c>
      <c r="B33" s="24">
        <v>319</v>
      </c>
      <c r="C33" s="25">
        <v>23.824451</v>
      </c>
      <c r="D33" s="25">
        <v>49.529781</v>
      </c>
      <c r="E33" s="25">
        <v>45.768025000000002</v>
      </c>
      <c r="F33" s="25">
        <v>21.630094</v>
      </c>
      <c r="G33" s="25">
        <v>26.959247999999999</v>
      </c>
      <c r="H33" s="25">
        <v>29.780563999999998</v>
      </c>
      <c r="I33" s="25">
        <v>44.514107000000003</v>
      </c>
      <c r="J33" s="25">
        <v>9.7178679999999993</v>
      </c>
      <c r="K33" s="25">
        <v>58.620690000000003</v>
      </c>
      <c r="L33" s="25">
        <v>41.692790000000002</v>
      </c>
      <c r="M33" s="25">
        <v>3.4482759999999999</v>
      </c>
      <c r="N33" s="25">
        <v>36.990595999999996</v>
      </c>
      <c r="O33" s="25">
        <v>37.931033999999997</v>
      </c>
      <c r="P33" s="25">
        <v>71.786833999999999</v>
      </c>
      <c r="Q33" s="25">
        <v>1.2539180000000001</v>
      </c>
      <c r="R33" s="25">
        <v>2.5078369999999999</v>
      </c>
      <c r="S33" s="25">
        <v>4.0752350000000002</v>
      </c>
    </row>
    <row r="34" spans="1:19">
      <c r="A34" s="23" t="s">
        <v>146</v>
      </c>
      <c r="B34" s="24">
        <v>504</v>
      </c>
      <c r="C34" s="25">
        <v>22.222221999999999</v>
      </c>
      <c r="D34" s="25">
        <v>49.603175</v>
      </c>
      <c r="E34" s="25">
        <v>44.246032</v>
      </c>
      <c r="F34" s="25">
        <v>21.825396999999999</v>
      </c>
      <c r="G34" s="25">
        <v>31.349205999999999</v>
      </c>
      <c r="H34" s="25">
        <v>30.555555999999999</v>
      </c>
      <c r="I34" s="25">
        <v>39.087302000000001</v>
      </c>
      <c r="J34" s="25">
        <v>8.9285709999999998</v>
      </c>
      <c r="K34" s="25">
        <v>58.928570999999998</v>
      </c>
      <c r="L34" s="25">
        <v>42.658729999999998</v>
      </c>
      <c r="M34" s="25">
        <v>4.9603169999999999</v>
      </c>
      <c r="N34" s="25">
        <v>41.071429000000002</v>
      </c>
      <c r="O34" s="25">
        <v>27.579364999999999</v>
      </c>
      <c r="P34" s="25">
        <v>69.841269999999994</v>
      </c>
      <c r="Q34" s="25">
        <v>1.785714</v>
      </c>
      <c r="R34" s="25">
        <v>4.3650789999999997</v>
      </c>
      <c r="S34" s="25">
        <v>5.5555560000000002</v>
      </c>
    </row>
    <row r="35" spans="1:19">
      <c r="A35" s="23" t="s">
        <v>147</v>
      </c>
      <c r="B35" s="24">
        <v>143</v>
      </c>
      <c r="C35" s="25">
        <v>18.181818</v>
      </c>
      <c r="D35" s="25">
        <v>46.153846000000001</v>
      </c>
      <c r="E35" s="25">
        <v>38.461537999999997</v>
      </c>
      <c r="F35" s="25">
        <v>19.58042</v>
      </c>
      <c r="G35" s="25">
        <v>30.769231000000001</v>
      </c>
      <c r="H35" s="25">
        <v>25.174824999999998</v>
      </c>
      <c r="I35" s="25">
        <v>38.461537999999997</v>
      </c>
      <c r="J35" s="25">
        <v>9.7902100000000001</v>
      </c>
      <c r="K35" s="25">
        <v>58.741258999999999</v>
      </c>
      <c r="L35" s="25">
        <v>41.258741000000001</v>
      </c>
      <c r="M35" s="25">
        <v>5.5944060000000002</v>
      </c>
      <c r="N35" s="25">
        <v>36.363636</v>
      </c>
      <c r="O35" s="25">
        <v>23.076923000000001</v>
      </c>
      <c r="P35" s="25">
        <v>65.734266000000005</v>
      </c>
      <c r="Q35" s="25">
        <v>2.7972030000000001</v>
      </c>
      <c r="R35" s="25">
        <v>5.5944060000000002</v>
      </c>
      <c r="S35" s="25">
        <v>6.2937060000000002</v>
      </c>
    </row>
    <row r="36" spans="1:19">
      <c r="A36" s="23" t="s">
        <v>148</v>
      </c>
      <c r="B36" s="24">
        <v>168</v>
      </c>
      <c r="C36" s="25">
        <v>21.428571000000002</v>
      </c>
      <c r="D36" s="25">
        <v>45.833333000000003</v>
      </c>
      <c r="E36" s="25">
        <v>41.666666999999997</v>
      </c>
      <c r="F36" s="25">
        <v>19.047619000000001</v>
      </c>
      <c r="G36" s="25">
        <v>28.571428999999998</v>
      </c>
      <c r="H36" s="25">
        <v>28.571428999999998</v>
      </c>
      <c r="I36" s="25">
        <v>45.833333000000003</v>
      </c>
      <c r="J36" s="25">
        <v>7.7380950000000004</v>
      </c>
      <c r="K36" s="25">
        <v>52.380952000000001</v>
      </c>
      <c r="L36" s="25">
        <v>44.047618999999997</v>
      </c>
      <c r="M36" s="25">
        <v>4.7619049999999996</v>
      </c>
      <c r="N36" s="25">
        <v>34.523809999999997</v>
      </c>
      <c r="O36" s="25">
        <v>29.166667</v>
      </c>
      <c r="P36" s="25">
        <v>64.880951999999994</v>
      </c>
      <c r="Q36" s="25">
        <v>4.7619049999999996</v>
      </c>
      <c r="R36" s="25">
        <v>3.5714290000000002</v>
      </c>
      <c r="S36" s="25">
        <v>8.9285709999999998</v>
      </c>
    </row>
    <row r="37" spans="1:19">
      <c r="A37" s="23" t="s">
        <v>149</v>
      </c>
      <c r="B37" s="24">
        <v>1270</v>
      </c>
      <c r="C37" s="25">
        <v>19.370079</v>
      </c>
      <c r="D37" s="25">
        <v>48.346457000000001</v>
      </c>
      <c r="E37" s="25">
        <v>37.480314999999997</v>
      </c>
      <c r="F37" s="25">
        <v>20.708660999999999</v>
      </c>
      <c r="G37" s="25">
        <v>27.165354000000001</v>
      </c>
      <c r="H37" s="25">
        <v>25.433071000000002</v>
      </c>
      <c r="I37" s="25">
        <v>29.527559</v>
      </c>
      <c r="J37" s="25">
        <v>11.259843</v>
      </c>
      <c r="K37" s="25">
        <v>56.062992000000001</v>
      </c>
      <c r="L37" s="25">
        <v>37.480314999999997</v>
      </c>
      <c r="M37" s="25">
        <v>3.9370080000000001</v>
      </c>
      <c r="N37" s="25">
        <v>34.566929000000002</v>
      </c>
      <c r="O37" s="25">
        <v>21.811024</v>
      </c>
      <c r="P37" s="25">
        <v>66.850393999999994</v>
      </c>
      <c r="Q37" s="25">
        <v>1.889764</v>
      </c>
      <c r="R37" s="25">
        <v>4.1732279999999999</v>
      </c>
      <c r="S37" s="25">
        <v>4.8818900000000003</v>
      </c>
    </row>
    <row r="38" spans="1:19">
      <c r="A38" s="23" t="s">
        <v>150</v>
      </c>
      <c r="B38" s="24">
        <v>1642</v>
      </c>
      <c r="C38" s="25">
        <v>20.584652999999999</v>
      </c>
      <c r="D38" s="25">
        <v>46.041412999999999</v>
      </c>
      <c r="E38" s="25">
        <v>37.819732000000002</v>
      </c>
      <c r="F38" s="25">
        <v>20.767357000000001</v>
      </c>
      <c r="G38" s="25">
        <v>28.319123000000001</v>
      </c>
      <c r="H38" s="25">
        <v>23.142509</v>
      </c>
      <c r="I38" s="25">
        <v>24.786845</v>
      </c>
      <c r="J38" s="25">
        <v>11.084044</v>
      </c>
      <c r="K38" s="25">
        <v>59.622411999999997</v>
      </c>
      <c r="L38" s="25">
        <v>38.611449</v>
      </c>
      <c r="M38" s="25">
        <v>4.6285020000000001</v>
      </c>
      <c r="N38" s="25">
        <v>34.896467999999999</v>
      </c>
      <c r="O38" s="25">
        <v>20.950061000000002</v>
      </c>
      <c r="P38" s="25">
        <v>66.504262999999995</v>
      </c>
      <c r="Q38" s="25">
        <v>1.461632</v>
      </c>
      <c r="R38" s="25">
        <v>4.9939099999999996</v>
      </c>
      <c r="S38" s="25">
        <v>4.0803900000000004</v>
      </c>
    </row>
    <row r="39" spans="1:19">
      <c r="A39" s="23" t="s">
        <v>151</v>
      </c>
      <c r="B39" s="24">
        <v>2266</v>
      </c>
      <c r="C39" s="25">
        <v>18.578994000000002</v>
      </c>
      <c r="D39" s="25">
        <v>42.718446999999998</v>
      </c>
      <c r="E39" s="25">
        <v>34.598410999999999</v>
      </c>
      <c r="F39" s="25">
        <v>19.549868</v>
      </c>
      <c r="G39" s="25">
        <v>28.552515</v>
      </c>
      <c r="H39" s="25">
        <v>20.741395000000001</v>
      </c>
      <c r="I39" s="25">
        <v>20.432480000000002</v>
      </c>
      <c r="J39" s="25">
        <v>10.59135</v>
      </c>
      <c r="K39" s="25">
        <v>56.266548999999998</v>
      </c>
      <c r="L39" s="25">
        <v>34.907325999999998</v>
      </c>
      <c r="M39" s="25">
        <v>4.766108</v>
      </c>
      <c r="N39" s="25">
        <v>31.729921000000001</v>
      </c>
      <c r="O39" s="25">
        <v>18.093557000000001</v>
      </c>
      <c r="P39" s="25">
        <v>62.709620000000001</v>
      </c>
      <c r="Q39" s="25">
        <v>1.4563109999999999</v>
      </c>
      <c r="R39" s="25">
        <v>6.8402469999999997</v>
      </c>
      <c r="S39" s="25">
        <v>4.7219769999999999</v>
      </c>
    </row>
    <row r="40" spans="1:19">
      <c r="A40" s="23" t="s">
        <v>152</v>
      </c>
      <c r="B40" s="24">
        <v>121</v>
      </c>
      <c r="C40" s="25">
        <v>16.528925999999998</v>
      </c>
      <c r="D40" s="25">
        <v>39.669421</v>
      </c>
      <c r="E40" s="25">
        <v>33.057850999999999</v>
      </c>
      <c r="F40" s="25">
        <v>14.049587000000001</v>
      </c>
      <c r="G40" s="25">
        <v>28.925619999999999</v>
      </c>
      <c r="H40" s="25">
        <v>20.661156999999999</v>
      </c>
      <c r="I40" s="25">
        <v>14.876033</v>
      </c>
      <c r="J40" s="25">
        <v>4.9586779999999999</v>
      </c>
      <c r="K40" s="25">
        <v>47.107438000000002</v>
      </c>
      <c r="L40" s="25">
        <v>42.148760000000003</v>
      </c>
      <c r="M40" s="25">
        <v>4.9586779999999999</v>
      </c>
      <c r="N40" s="25">
        <v>31.404959000000002</v>
      </c>
      <c r="O40" s="25">
        <v>13.223140000000001</v>
      </c>
      <c r="P40" s="25">
        <v>65.289255999999995</v>
      </c>
      <c r="Q40" s="25">
        <v>5.7851239999999997</v>
      </c>
      <c r="R40" s="25">
        <v>11.570247999999999</v>
      </c>
      <c r="S40" s="25">
        <v>6.6115700000000004</v>
      </c>
    </row>
    <row r="41" spans="1:19">
      <c r="A41" s="23" t="s">
        <v>128</v>
      </c>
      <c r="B41" s="24">
        <v>46</v>
      </c>
      <c r="C41" s="25">
        <v>15.217390999999999</v>
      </c>
      <c r="D41" s="25">
        <v>39.130434999999999</v>
      </c>
      <c r="E41" s="25">
        <v>23.913042999999998</v>
      </c>
      <c r="F41" s="25">
        <v>8.6956520000000008</v>
      </c>
      <c r="G41" s="25">
        <v>28.260870000000001</v>
      </c>
      <c r="H41" s="25">
        <v>28.260870000000001</v>
      </c>
      <c r="I41" s="25">
        <v>19.565217000000001</v>
      </c>
      <c r="J41" s="25">
        <v>8.6956520000000008</v>
      </c>
      <c r="K41" s="25">
        <v>34.782609000000001</v>
      </c>
      <c r="L41" s="25">
        <v>28.260870000000001</v>
      </c>
      <c r="M41" s="25">
        <v>4.3478260000000004</v>
      </c>
      <c r="N41" s="25">
        <v>17.391304000000002</v>
      </c>
      <c r="O41" s="25">
        <v>10.869565</v>
      </c>
      <c r="P41" s="25">
        <v>52.173912999999999</v>
      </c>
      <c r="Q41" s="25">
        <v>4.3478260000000004</v>
      </c>
      <c r="R41" s="25">
        <v>2.1739130000000002</v>
      </c>
      <c r="S41" s="25">
        <v>13.043478</v>
      </c>
    </row>
    <row r="42" spans="1:19">
      <c r="A42" s="8" t="s">
        <v>153</v>
      </c>
      <c r="B42" s="8"/>
      <c r="C42" s="8"/>
      <c r="D42" s="8"/>
      <c r="E42" s="8"/>
      <c r="F42" s="8"/>
      <c r="G42" s="8"/>
      <c r="H42" s="8"/>
      <c r="I42" s="8"/>
      <c r="J42" s="8"/>
      <c r="K42" s="8"/>
      <c r="L42" s="8"/>
      <c r="M42" s="8"/>
      <c r="N42" s="8"/>
      <c r="O42" s="8"/>
      <c r="P42" s="8"/>
      <c r="Q42" s="8"/>
      <c r="R42" s="8"/>
      <c r="S42" s="8"/>
    </row>
    <row r="43" spans="1:19">
      <c r="A43" s="23" t="s">
        <v>154</v>
      </c>
      <c r="B43" s="24">
        <v>1344</v>
      </c>
      <c r="C43" s="25">
        <v>21.502976</v>
      </c>
      <c r="D43" s="25">
        <v>50.744047999999999</v>
      </c>
      <c r="E43" s="25">
        <v>39.806547999999999</v>
      </c>
      <c r="F43" s="25">
        <v>22.172619000000001</v>
      </c>
      <c r="G43" s="25">
        <v>29.464286000000001</v>
      </c>
      <c r="H43" s="25">
        <v>26.636904999999999</v>
      </c>
      <c r="I43" s="25">
        <v>29.166667</v>
      </c>
      <c r="J43" s="25">
        <v>10.788690000000001</v>
      </c>
      <c r="K43" s="25">
        <v>57.738095000000001</v>
      </c>
      <c r="L43" s="25">
        <v>40.029761999999998</v>
      </c>
      <c r="M43" s="25">
        <v>5.2827380000000002</v>
      </c>
      <c r="N43" s="25">
        <v>38.020833000000003</v>
      </c>
      <c r="O43" s="25">
        <v>23.065476</v>
      </c>
      <c r="P43" s="25">
        <v>68.229167000000004</v>
      </c>
      <c r="Q43" s="25">
        <v>1.2648809999999999</v>
      </c>
      <c r="R43" s="25">
        <v>3.5714290000000002</v>
      </c>
      <c r="S43" s="25">
        <v>4.6130950000000004</v>
      </c>
    </row>
    <row r="44" spans="1:19">
      <c r="A44" s="23" t="s">
        <v>155</v>
      </c>
      <c r="B44" s="24">
        <v>1107</v>
      </c>
      <c r="C44" s="25">
        <v>21.680216999999999</v>
      </c>
      <c r="D44" s="25">
        <v>50.496837999999997</v>
      </c>
      <c r="E44" s="25">
        <v>39.927733000000003</v>
      </c>
      <c r="F44" s="25">
        <v>21.860885</v>
      </c>
      <c r="G44" s="25">
        <v>30.803975000000001</v>
      </c>
      <c r="H44" s="25">
        <v>30.532972000000001</v>
      </c>
      <c r="I44" s="25">
        <v>26.196929000000001</v>
      </c>
      <c r="J44" s="25">
        <v>9.4850949999999994</v>
      </c>
      <c r="K44" s="25">
        <v>57.723576999999999</v>
      </c>
      <c r="L44" s="25">
        <v>38.572718999999999</v>
      </c>
      <c r="M44" s="25">
        <v>5.6910569999999998</v>
      </c>
      <c r="N44" s="25">
        <v>34.507677999999999</v>
      </c>
      <c r="O44" s="25">
        <v>20.957543000000001</v>
      </c>
      <c r="P44" s="25">
        <v>68.925022999999996</v>
      </c>
      <c r="Q44" s="25">
        <v>1.535682</v>
      </c>
      <c r="R44" s="25">
        <v>3.6133690000000001</v>
      </c>
      <c r="S44" s="25">
        <v>4.4263779999999997</v>
      </c>
    </row>
    <row r="45" spans="1:19">
      <c r="A45" s="23" t="s">
        <v>156</v>
      </c>
      <c r="B45" s="24">
        <v>1006</v>
      </c>
      <c r="C45" s="25">
        <v>21.073558999999999</v>
      </c>
      <c r="D45" s="25">
        <v>45.427435000000003</v>
      </c>
      <c r="E45" s="25">
        <v>37.375745999999999</v>
      </c>
      <c r="F45" s="25">
        <v>23.161034000000001</v>
      </c>
      <c r="G45" s="25">
        <v>30.318090999999999</v>
      </c>
      <c r="H45" s="25">
        <v>23.359840999999999</v>
      </c>
      <c r="I45" s="25">
        <v>22.266401999999999</v>
      </c>
      <c r="J45" s="25">
        <v>11.133201</v>
      </c>
      <c r="K45" s="25">
        <v>57.455267999999997</v>
      </c>
      <c r="L45" s="25">
        <v>37.872762999999999</v>
      </c>
      <c r="M45" s="25">
        <v>4.9701789999999999</v>
      </c>
      <c r="N45" s="25">
        <v>35.288269999999997</v>
      </c>
      <c r="O45" s="25">
        <v>19.483101000000001</v>
      </c>
      <c r="P45" s="25">
        <v>66.898607999999996</v>
      </c>
      <c r="Q45" s="25">
        <v>1.789264</v>
      </c>
      <c r="R45" s="25">
        <v>6.063618</v>
      </c>
      <c r="S45" s="25">
        <v>4.1749499999999999</v>
      </c>
    </row>
    <row r="46" spans="1:19">
      <c r="A46" s="23" t="s">
        <v>157</v>
      </c>
      <c r="B46" s="24">
        <v>541</v>
      </c>
      <c r="C46" s="25">
        <v>22.920518000000001</v>
      </c>
      <c r="D46" s="25">
        <v>55.268022000000002</v>
      </c>
      <c r="E46" s="25">
        <v>44.916820999999999</v>
      </c>
      <c r="F46" s="25">
        <v>26.432531999999998</v>
      </c>
      <c r="G46" s="25">
        <v>35.674677000000003</v>
      </c>
      <c r="H46" s="25">
        <v>23.659889</v>
      </c>
      <c r="I46" s="25">
        <v>28.650646999999999</v>
      </c>
      <c r="J46" s="25">
        <v>10.166359</v>
      </c>
      <c r="K46" s="25">
        <v>63.031422999999997</v>
      </c>
      <c r="L46" s="25">
        <v>44.547134999999997</v>
      </c>
      <c r="M46" s="25">
        <v>6.4695010000000002</v>
      </c>
      <c r="N46" s="25">
        <v>36.229205</v>
      </c>
      <c r="O46" s="25">
        <v>23.475045999999999</v>
      </c>
      <c r="P46" s="25">
        <v>76.709796999999995</v>
      </c>
      <c r="Q46" s="25">
        <v>2.772643</v>
      </c>
      <c r="R46" s="25">
        <v>2.0332720000000002</v>
      </c>
      <c r="S46" s="25">
        <v>4.2513860000000001</v>
      </c>
    </row>
    <row r="47" spans="1:19">
      <c r="A47" s="23" t="s">
        <v>158</v>
      </c>
      <c r="B47" s="24">
        <v>1510</v>
      </c>
      <c r="C47" s="25">
        <v>21.788079</v>
      </c>
      <c r="D47" s="25">
        <v>49.602649</v>
      </c>
      <c r="E47" s="25">
        <v>40.264901000000002</v>
      </c>
      <c r="F47" s="25">
        <v>21.324503</v>
      </c>
      <c r="G47" s="25">
        <v>31.854305</v>
      </c>
      <c r="H47" s="25">
        <v>23.973510000000001</v>
      </c>
      <c r="I47" s="25">
        <v>24.238410999999999</v>
      </c>
      <c r="J47" s="25">
        <v>11.059602999999999</v>
      </c>
      <c r="K47" s="25">
        <v>61.258277999999997</v>
      </c>
      <c r="L47" s="25">
        <v>40.132449999999999</v>
      </c>
      <c r="M47" s="25">
        <v>5.1655629999999997</v>
      </c>
      <c r="N47" s="25">
        <v>35.827815000000001</v>
      </c>
      <c r="O47" s="25">
        <v>21.324503</v>
      </c>
      <c r="P47" s="25">
        <v>74.370861000000005</v>
      </c>
      <c r="Q47" s="25">
        <v>1.258278</v>
      </c>
      <c r="R47" s="25">
        <v>3.9072849999999999</v>
      </c>
      <c r="S47" s="25">
        <v>3.8410600000000001</v>
      </c>
    </row>
    <row r="48" spans="1:19">
      <c r="A48" s="23" t="s">
        <v>159</v>
      </c>
      <c r="B48" s="24">
        <v>1011</v>
      </c>
      <c r="C48" s="25">
        <v>24.431256000000001</v>
      </c>
      <c r="D48" s="25">
        <v>46.785361000000002</v>
      </c>
      <c r="E48" s="25">
        <v>40.751730999999999</v>
      </c>
      <c r="F48" s="25">
        <v>26.112760000000002</v>
      </c>
      <c r="G48" s="25">
        <v>37.487636000000002</v>
      </c>
      <c r="H48" s="25">
        <v>24.035608</v>
      </c>
      <c r="I48" s="25">
        <v>22.453016999999999</v>
      </c>
      <c r="J48" s="25">
        <v>12.363996</v>
      </c>
      <c r="K48" s="25">
        <v>62.611275999999997</v>
      </c>
      <c r="L48" s="25">
        <v>42.631058000000003</v>
      </c>
      <c r="M48" s="25">
        <v>6.2314540000000003</v>
      </c>
      <c r="N48" s="25">
        <v>38.971316000000002</v>
      </c>
      <c r="O48" s="25">
        <v>21.859545000000001</v>
      </c>
      <c r="P48" s="25">
        <v>69.436201999999994</v>
      </c>
      <c r="Q48" s="25">
        <v>1.681503</v>
      </c>
      <c r="R48" s="25">
        <v>4.6488630000000004</v>
      </c>
      <c r="S48" s="25">
        <v>3.2640950000000002</v>
      </c>
    </row>
    <row r="49" spans="1:19">
      <c r="A49" s="23" t="s">
        <v>160</v>
      </c>
      <c r="B49" s="24">
        <v>1234</v>
      </c>
      <c r="C49" s="25">
        <v>22.447326</v>
      </c>
      <c r="D49" s="25">
        <v>48.784441000000001</v>
      </c>
      <c r="E49" s="25">
        <v>40.923825000000001</v>
      </c>
      <c r="F49" s="25">
        <v>23.014586999999999</v>
      </c>
      <c r="G49" s="25">
        <v>34.683954999999997</v>
      </c>
      <c r="H49" s="25">
        <v>22.285250999999999</v>
      </c>
      <c r="I49" s="25">
        <v>23.095624000000001</v>
      </c>
      <c r="J49" s="25">
        <v>11.426256</v>
      </c>
      <c r="K49" s="25">
        <v>69.367908999999997</v>
      </c>
      <c r="L49" s="25">
        <v>43.598055000000002</v>
      </c>
      <c r="M49" s="25">
        <v>4.2139379999999997</v>
      </c>
      <c r="N49" s="25">
        <v>37.358184999999999</v>
      </c>
      <c r="O49" s="25">
        <v>23.419772999999999</v>
      </c>
      <c r="P49" s="25">
        <v>72.609399999999994</v>
      </c>
      <c r="Q49" s="25">
        <v>1.4586710000000001</v>
      </c>
      <c r="R49" s="25">
        <v>2.9983789999999999</v>
      </c>
      <c r="S49" s="25">
        <v>3.8087520000000001</v>
      </c>
    </row>
    <row r="50" spans="1:19">
      <c r="A50" s="23" t="s">
        <v>161</v>
      </c>
      <c r="B50" s="24">
        <v>443</v>
      </c>
      <c r="C50" s="25">
        <v>26.862302</v>
      </c>
      <c r="D50" s="25">
        <v>55.304740000000002</v>
      </c>
      <c r="E50" s="25">
        <v>48.081263999999997</v>
      </c>
      <c r="F50" s="25">
        <v>28.668171999999998</v>
      </c>
      <c r="G50" s="25">
        <v>36.568849</v>
      </c>
      <c r="H50" s="25">
        <v>34.085779000000002</v>
      </c>
      <c r="I50" s="25">
        <v>37.697516999999998</v>
      </c>
      <c r="J50" s="25">
        <v>9.4808129999999995</v>
      </c>
      <c r="K50" s="25">
        <v>61.173814999999998</v>
      </c>
      <c r="L50" s="25">
        <v>49.435665999999998</v>
      </c>
      <c r="M50" s="25">
        <v>6.9977429999999998</v>
      </c>
      <c r="N50" s="25">
        <v>44.243791999999999</v>
      </c>
      <c r="O50" s="25">
        <v>33.860045</v>
      </c>
      <c r="P50" s="25">
        <v>74.717832999999999</v>
      </c>
      <c r="Q50" s="25">
        <v>2.9345370000000002</v>
      </c>
      <c r="R50" s="25">
        <v>0.45146700000000001</v>
      </c>
      <c r="S50" s="25">
        <v>4.9661400000000002</v>
      </c>
    </row>
    <row r="51" spans="1:19">
      <c r="A51" s="23" t="s">
        <v>162</v>
      </c>
      <c r="B51" s="24">
        <v>1237</v>
      </c>
      <c r="C51" s="25">
        <v>23.524656</v>
      </c>
      <c r="D51" s="25">
        <v>49.636217000000002</v>
      </c>
      <c r="E51" s="25">
        <v>45.189976000000001</v>
      </c>
      <c r="F51" s="25">
        <v>24.090541999999999</v>
      </c>
      <c r="G51" s="25">
        <v>36.782538000000002</v>
      </c>
      <c r="H51" s="25">
        <v>25.626515999999999</v>
      </c>
      <c r="I51" s="25">
        <v>25.545674999999999</v>
      </c>
      <c r="J51" s="25">
        <v>11.156022999999999</v>
      </c>
      <c r="K51" s="25">
        <v>64.268390999999994</v>
      </c>
      <c r="L51" s="25">
        <v>46.645108999999998</v>
      </c>
      <c r="M51" s="25">
        <v>5.8205340000000003</v>
      </c>
      <c r="N51" s="25">
        <v>40.905416000000002</v>
      </c>
      <c r="O51" s="25">
        <v>23.282133999999999</v>
      </c>
      <c r="P51" s="25">
        <v>72.675828999999993</v>
      </c>
      <c r="Q51" s="25">
        <v>1.455133</v>
      </c>
      <c r="R51" s="25">
        <v>3.0719479999999999</v>
      </c>
      <c r="S51" s="25">
        <v>3.718674</v>
      </c>
    </row>
    <row r="52" spans="1:19">
      <c r="A52" s="23" t="s">
        <v>152</v>
      </c>
      <c r="B52" s="24">
        <v>81</v>
      </c>
      <c r="C52" s="25">
        <v>24.691358000000001</v>
      </c>
      <c r="D52" s="25">
        <v>35.802469000000002</v>
      </c>
      <c r="E52" s="25">
        <v>38.271605000000001</v>
      </c>
      <c r="F52" s="25">
        <v>25.925926</v>
      </c>
      <c r="G52" s="25">
        <v>32.098765</v>
      </c>
      <c r="H52" s="25">
        <v>14.814814999999999</v>
      </c>
      <c r="I52" s="25">
        <v>20.987653999999999</v>
      </c>
      <c r="J52" s="25">
        <v>9.8765429999999999</v>
      </c>
      <c r="K52" s="25">
        <v>51.851852000000001</v>
      </c>
      <c r="L52" s="25">
        <v>40.740741</v>
      </c>
      <c r="M52" s="25">
        <v>6.1728399999999999</v>
      </c>
      <c r="N52" s="25">
        <v>29.629629999999999</v>
      </c>
      <c r="O52" s="25">
        <v>18.518519000000001</v>
      </c>
      <c r="P52" s="25">
        <v>62.962963000000002</v>
      </c>
      <c r="Q52" s="25">
        <v>12.345679000000001</v>
      </c>
      <c r="R52" s="25">
        <v>19.753086</v>
      </c>
      <c r="S52" s="25">
        <v>3.7037040000000001</v>
      </c>
    </row>
    <row r="53" spans="1:19">
      <c r="A53" s="23" t="s">
        <v>163</v>
      </c>
      <c r="B53" s="24">
        <v>67</v>
      </c>
      <c r="C53" s="25">
        <v>16.417909999999999</v>
      </c>
      <c r="D53" s="25">
        <v>17.910447999999999</v>
      </c>
      <c r="E53" s="25">
        <v>10.447761</v>
      </c>
      <c r="F53" s="25">
        <v>4.4776119999999997</v>
      </c>
      <c r="G53" s="25">
        <v>14.925373</v>
      </c>
      <c r="H53" s="25">
        <v>5.9701490000000002</v>
      </c>
      <c r="I53" s="25">
        <v>10.447761</v>
      </c>
      <c r="J53" s="25">
        <v>4.4776119999999997</v>
      </c>
      <c r="K53" s="25">
        <v>31.343284000000001</v>
      </c>
      <c r="L53" s="25">
        <v>20.895522</v>
      </c>
      <c r="M53" s="25">
        <v>5.9701490000000002</v>
      </c>
      <c r="N53" s="25">
        <v>11.940299</v>
      </c>
      <c r="O53" s="25">
        <v>8.9552239999999994</v>
      </c>
      <c r="P53" s="25">
        <v>25.373134</v>
      </c>
      <c r="Q53" s="25">
        <v>1.492537</v>
      </c>
      <c r="R53" s="25">
        <v>34.328358000000001</v>
      </c>
      <c r="S53" s="25">
        <v>4.4776119999999997</v>
      </c>
    </row>
    <row r="54" spans="1:19">
      <c r="A54" s="23" t="s">
        <v>128</v>
      </c>
      <c r="B54" s="24">
        <v>52</v>
      </c>
      <c r="C54" s="25">
        <v>13.461537999999999</v>
      </c>
      <c r="D54" s="25">
        <v>26.923076999999999</v>
      </c>
      <c r="E54" s="25">
        <v>21.153846000000001</v>
      </c>
      <c r="F54" s="25">
        <v>5.7692310000000004</v>
      </c>
      <c r="G54" s="25">
        <v>21.153846000000001</v>
      </c>
      <c r="H54" s="25">
        <v>25</v>
      </c>
      <c r="I54" s="25">
        <v>21.153846000000001</v>
      </c>
      <c r="J54" s="25">
        <v>9.6153849999999998</v>
      </c>
      <c r="K54" s="25">
        <v>38.461537999999997</v>
      </c>
      <c r="L54" s="25">
        <v>21.153846000000001</v>
      </c>
      <c r="M54" s="25">
        <v>5.7692310000000004</v>
      </c>
      <c r="N54" s="25">
        <v>17.307691999999999</v>
      </c>
      <c r="O54" s="25">
        <v>11.538462000000001</v>
      </c>
      <c r="P54" s="25">
        <v>42.307692000000003</v>
      </c>
      <c r="Q54" s="25">
        <v>0</v>
      </c>
      <c r="R54" s="25">
        <v>3.8461539999999999</v>
      </c>
      <c r="S54" s="25">
        <v>26.923076999999999</v>
      </c>
    </row>
    <row r="55" spans="1:19">
      <c r="A55" s="8" t="s">
        <v>164</v>
      </c>
      <c r="B55" s="8"/>
      <c r="C55" s="8"/>
      <c r="D55" s="8"/>
      <c r="E55" s="8"/>
      <c r="F55" s="8"/>
      <c r="G55" s="8"/>
      <c r="H55" s="8"/>
      <c r="I55" s="8"/>
      <c r="J55" s="8"/>
      <c r="K55" s="8"/>
      <c r="L55" s="8"/>
      <c r="M55" s="8"/>
      <c r="N55" s="8"/>
      <c r="O55" s="8"/>
      <c r="P55" s="8"/>
      <c r="Q55" s="8"/>
      <c r="R55" s="8"/>
      <c r="S55" s="8"/>
    </row>
    <row r="56" spans="1:19">
      <c r="A56" s="23" t="s">
        <v>165</v>
      </c>
      <c r="B56" s="24">
        <v>209</v>
      </c>
      <c r="C56" s="25">
        <v>21.531099999999999</v>
      </c>
      <c r="D56" s="25">
        <v>49.760765999999997</v>
      </c>
      <c r="E56" s="25">
        <v>43.540669999999999</v>
      </c>
      <c r="F56" s="25">
        <v>24.401914000000001</v>
      </c>
      <c r="G56" s="25">
        <v>27.751196</v>
      </c>
      <c r="H56" s="25">
        <v>27.751196</v>
      </c>
      <c r="I56" s="25">
        <v>41.148325</v>
      </c>
      <c r="J56" s="25">
        <v>9.0909089999999999</v>
      </c>
      <c r="K56" s="25">
        <v>56.937798999999998</v>
      </c>
      <c r="L56" s="25">
        <v>43.540669999999999</v>
      </c>
      <c r="M56" s="25">
        <v>3.8277510000000001</v>
      </c>
      <c r="N56" s="25">
        <v>37.320574000000001</v>
      </c>
      <c r="O56" s="25">
        <v>31.578946999999999</v>
      </c>
      <c r="P56" s="25">
        <v>66.028707999999995</v>
      </c>
      <c r="Q56" s="25">
        <v>0.95693799999999996</v>
      </c>
      <c r="R56" s="25">
        <v>2.8708130000000001</v>
      </c>
      <c r="S56" s="25">
        <v>6.6985650000000003</v>
      </c>
    </row>
    <row r="57" spans="1:19">
      <c r="A57" s="23" t="s">
        <v>166</v>
      </c>
      <c r="B57" s="24">
        <v>1043</v>
      </c>
      <c r="C57" s="25">
        <v>19.463087000000002</v>
      </c>
      <c r="D57" s="25">
        <v>43.528283999999999</v>
      </c>
      <c r="E57" s="25">
        <v>35.57047</v>
      </c>
      <c r="F57" s="25">
        <v>18.696069000000001</v>
      </c>
      <c r="G57" s="25">
        <v>26.749759999999998</v>
      </c>
      <c r="H57" s="25">
        <v>23.394055999999999</v>
      </c>
      <c r="I57" s="25">
        <v>25.790987999999999</v>
      </c>
      <c r="J57" s="25">
        <v>10.834132</v>
      </c>
      <c r="K57" s="25">
        <v>55.704698</v>
      </c>
      <c r="L57" s="25">
        <v>33.652923999999999</v>
      </c>
      <c r="M57" s="25">
        <v>5.27325</v>
      </c>
      <c r="N57" s="25">
        <v>34.707574000000001</v>
      </c>
      <c r="O57" s="25">
        <v>23.585809999999999</v>
      </c>
      <c r="P57" s="25">
        <v>64.42953</v>
      </c>
      <c r="Q57" s="25">
        <v>1.342282</v>
      </c>
      <c r="R57" s="25">
        <v>5.752637</v>
      </c>
      <c r="S57" s="25">
        <v>5.3691279999999999</v>
      </c>
    </row>
    <row r="58" spans="1:19">
      <c r="A58" s="23" t="s">
        <v>167</v>
      </c>
      <c r="B58" s="24">
        <v>963</v>
      </c>
      <c r="C58" s="25">
        <v>18.691589</v>
      </c>
      <c r="D58" s="25">
        <v>39.356178999999997</v>
      </c>
      <c r="E58" s="25">
        <v>31.256489999999999</v>
      </c>
      <c r="F58" s="25">
        <v>18.172377999999998</v>
      </c>
      <c r="G58" s="25">
        <v>28.037382999999998</v>
      </c>
      <c r="H58" s="25">
        <v>18.899273000000001</v>
      </c>
      <c r="I58" s="25">
        <v>15.264798000000001</v>
      </c>
      <c r="J58" s="25">
        <v>10.695741999999999</v>
      </c>
      <c r="K58" s="25">
        <v>55.451712999999998</v>
      </c>
      <c r="L58" s="25">
        <v>33.333333000000003</v>
      </c>
      <c r="M58" s="25">
        <v>4.6728969999999999</v>
      </c>
      <c r="N58" s="25">
        <v>29.075804999999999</v>
      </c>
      <c r="O58" s="25">
        <v>13.084111999999999</v>
      </c>
      <c r="P58" s="25">
        <v>60.228453000000002</v>
      </c>
      <c r="Q58" s="25">
        <v>1.869159</v>
      </c>
      <c r="R58" s="25">
        <v>6.6458979999999999</v>
      </c>
      <c r="S58" s="25">
        <v>4.6728969999999999</v>
      </c>
    </row>
    <row r="59" spans="1:19">
      <c r="A59" s="23" t="s">
        <v>168</v>
      </c>
      <c r="B59" s="24">
        <v>338</v>
      </c>
      <c r="C59" s="25">
        <v>14.792899</v>
      </c>
      <c r="D59" s="25">
        <v>36.982249000000003</v>
      </c>
      <c r="E59" s="25">
        <v>28.106508999999999</v>
      </c>
      <c r="F59" s="25">
        <v>18.343195000000001</v>
      </c>
      <c r="G59" s="25">
        <v>27.514793000000001</v>
      </c>
      <c r="H59" s="25">
        <v>14.201183</v>
      </c>
      <c r="I59" s="25">
        <v>5.91716</v>
      </c>
      <c r="J59" s="25">
        <v>8.8757400000000004</v>
      </c>
      <c r="K59" s="25">
        <v>48.520710000000001</v>
      </c>
      <c r="L59" s="25">
        <v>30.177515</v>
      </c>
      <c r="M59" s="25">
        <v>3.2544379999999999</v>
      </c>
      <c r="N59" s="25">
        <v>25.443787</v>
      </c>
      <c r="O59" s="25">
        <v>5.3254440000000001</v>
      </c>
      <c r="P59" s="25">
        <v>56.213017999999998</v>
      </c>
      <c r="Q59" s="25">
        <v>1.183432</v>
      </c>
      <c r="R59" s="25">
        <v>12.426036</v>
      </c>
      <c r="S59" s="25">
        <v>4.4378700000000002</v>
      </c>
    </row>
    <row r="60" spans="1:19">
      <c r="A60" s="23" t="s">
        <v>169</v>
      </c>
      <c r="B60" s="24">
        <v>94</v>
      </c>
      <c r="C60" s="25">
        <v>10.638298000000001</v>
      </c>
      <c r="D60" s="25">
        <v>41.489362</v>
      </c>
      <c r="E60" s="25">
        <v>17.021277000000001</v>
      </c>
      <c r="F60" s="25">
        <v>17.021277000000001</v>
      </c>
      <c r="G60" s="25">
        <v>26.595745000000001</v>
      </c>
      <c r="H60" s="25">
        <v>13.829787</v>
      </c>
      <c r="I60" s="25">
        <v>5.3191490000000003</v>
      </c>
      <c r="J60" s="25">
        <v>10.638298000000001</v>
      </c>
      <c r="K60" s="25">
        <v>42.553190999999998</v>
      </c>
      <c r="L60" s="25">
        <v>24.468084999999999</v>
      </c>
      <c r="M60" s="25">
        <v>2.1276600000000001</v>
      </c>
      <c r="N60" s="25">
        <v>15.957447</v>
      </c>
      <c r="O60" s="25">
        <v>3.1914889999999998</v>
      </c>
      <c r="P60" s="25">
        <v>56.382978999999999</v>
      </c>
      <c r="Q60" s="25">
        <v>2.1276600000000001</v>
      </c>
      <c r="R60" s="25">
        <v>15.957447</v>
      </c>
      <c r="S60" s="25">
        <v>1.0638300000000001</v>
      </c>
    </row>
    <row r="61" spans="1:19">
      <c r="A61" s="23" t="s">
        <v>128</v>
      </c>
      <c r="B61" s="24">
        <v>30</v>
      </c>
      <c r="C61" s="25">
        <v>16.666667</v>
      </c>
      <c r="D61" s="25">
        <v>20</v>
      </c>
      <c r="E61" s="25">
        <v>6.6666670000000003</v>
      </c>
      <c r="F61" s="25">
        <v>0</v>
      </c>
      <c r="G61" s="25">
        <v>16.666667</v>
      </c>
      <c r="H61" s="25">
        <v>26.666667</v>
      </c>
      <c r="I61" s="25">
        <v>20</v>
      </c>
      <c r="J61" s="25">
        <v>13.333333</v>
      </c>
      <c r="K61" s="25">
        <v>30</v>
      </c>
      <c r="L61" s="25">
        <v>13.333333</v>
      </c>
      <c r="M61" s="25">
        <v>3.3333330000000001</v>
      </c>
      <c r="N61" s="25">
        <v>16.666667</v>
      </c>
      <c r="O61" s="25">
        <v>13.333333</v>
      </c>
      <c r="P61" s="25">
        <v>33.333333000000003</v>
      </c>
      <c r="Q61" s="25">
        <v>6.6666670000000003</v>
      </c>
      <c r="R61" s="25">
        <v>23.333333</v>
      </c>
      <c r="S61" s="25">
        <v>6.6666670000000003</v>
      </c>
    </row>
    <row r="62" spans="1:19">
      <c r="A62" s="8" t="s">
        <v>170</v>
      </c>
      <c r="B62" s="8"/>
      <c r="C62" s="8"/>
      <c r="D62" s="8"/>
      <c r="E62" s="8"/>
      <c r="F62" s="8"/>
      <c r="G62" s="8"/>
      <c r="H62" s="8"/>
      <c r="I62" s="8"/>
      <c r="J62" s="8"/>
      <c r="K62" s="8"/>
      <c r="L62" s="8"/>
      <c r="M62" s="8"/>
      <c r="N62" s="8"/>
      <c r="O62" s="8"/>
      <c r="P62" s="8"/>
      <c r="Q62" s="8"/>
      <c r="R62" s="8"/>
      <c r="S62" s="8"/>
    </row>
    <row r="63" spans="1:19">
      <c r="A63" s="23" t="s">
        <v>171</v>
      </c>
      <c r="B63" s="24">
        <v>386</v>
      </c>
      <c r="C63" s="25">
        <v>17.616579999999999</v>
      </c>
      <c r="D63" s="25">
        <v>39.378238000000003</v>
      </c>
      <c r="E63" s="25">
        <v>35.233161000000003</v>
      </c>
      <c r="F63" s="25">
        <v>18.393782000000002</v>
      </c>
      <c r="G63" s="25">
        <v>26.424869999999999</v>
      </c>
      <c r="H63" s="25">
        <v>18.652850000000001</v>
      </c>
      <c r="I63" s="25">
        <v>23.316061999999999</v>
      </c>
      <c r="J63" s="25">
        <v>9.8445599999999995</v>
      </c>
      <c r="K63" s="25">
        <v>51.036268999999997</v>
      </c>
      <c r="L63" s="25">
        <v>33.678756</v>
      </c>
      <c r="M63" s="25">
        <v>3.3678759999999999</v>
      </c>
      <c r="N63" s="25">
        <v>28.756477</v>
      </c>
      <c r="O63" s="25">
        <v>16.839378</v>
      </c>
      <c r="P63" s="25">
        <v>58.549222999999998</v>
      </c>
      <c r="Q63" s="25">
        <v>1.0362690000000001</v>
      </c>
      <c r="R63" s="25">
        <v>7.5129530000000004</v>
      </c>
      <c r="S63" s="25">
        <v>8.5492229999999996</v>
      </c>
    </row>
    <row r="64" spans="1:19">
      <c r="A64" s="23" t="s">
        <v>172</v>
      </c>
      <c r="B64" s="24">
        <v>919</v>
      </c>
      <c r="C64" s="25">
        <v>17.954298000000001</v>
      </c>
      <c r="D64" s="25">
        <v>42.655059999999999</v>
      </c>
      <c r="E64" s="25">
        <v>33.405875999999999</v>
      </c>
      <c r="F64" s="25">
        <v>19.912949000000001</v>
      </c>
      <c r="G64" s="25">
        <v>26.985854</v>
      </c>
      <c r="H64" s="25">
        <v>18.280740000000002</v>
      </c>
      <c r="I64" s="25">
        <v>19.695321</v>
      </c>
      <c r="J64" s="25">
        <v>9.9020670000000006</v>
      </c>
      <c r="K64" s="25">
        <v>54.406964000000002</v>
      </c>
      <c r="L64" s="25">
        <v>31.991295000000001</v>
      </c>
      <c r="M64" s="25">
        <v>4.2437430000000003</v>
      </c>
      <c r="N64" s="25">
        <v>31.556038999999998</v>
      </c>
      <c r="O64" s="25">
        <v>17.627856000000001</v>
      </c>
      <c r="P64" s="25">
        <v>62.676822999999999</v>
      </c>
      <c r="Q64" s="25">
        <v>2.1762790000000001</v>
      </c>
      <c r="R64" s="25">
        <v>6.9640909999999998</v>
      </c>
      <c r="S64" s="25">
        <v>4.0261149999999999</v>
      </c>
    </row>
    <row r="65" spans="1:19">
      <c r="A65" s="23" t="s">
        <v>173</v>
      </c>
      <c r="B65" s="24">
        <v>978</v>
      </c>
      <c r="C65" s="25">
        <v>19.018405000000001</v>
      </c>
      <c r="D65" s="25">
        <v>42.126789000000002</v>
      </c>
      <c r="E65" s="25">
        <v>33.128833999999998</v>
      </c>
      <c r="F65" s="25">
        <v>17.893661000000002</v>
      </c>
      <c r="G65" s="25">
        <v>28.936605</v>
      </c>
      <c r="H65" s="25">
        <v>20.756646</v>
      </c>
      <c r="I65" s="25">
        <v>18.916155</v>
      </c>
      <c r="J65" s="25">
        <v>10.122699000000001</v>
      </c>
      <c r="K65" s="25">
        <v>55.521472000000003</v>
      </c>
      <c r="L65" s="25">
        <v>34.253579000000002</v>
      </c>
      <c r="M65" s="25">
        <v>4.4989780000000001</v>
      </c>
      <c r="N65" s="25">
        <v>31.390592999999999</v>
      </c>
      <c r="O65" s="25">
        <v>16.155418999999998</v>
      </c>
      <c r="P65" s="25">
        <v>62.474437999999999</v>
      </c>
      <c r="Q65" s="25">
        <v>1.124744</v>
      </c>
      <c r="R65" s="25">
        <v>5.7259710000000004</v>
      </c>
      <c r="S65" s="25">
        <v>3.885481</v>
      </c>
    </row>
    <row r="66" spans="1:19">
      <c r="A66" s="23" t="s">
        <v>174</v>
      </c>
      <c r="B66" s="24">
        <v>347</v>
      </c>
      <c r="C66" s="25">
        <v>19.020173</v>
      </c>
      <c r="D66" s="25">
        <v>39.481268</v>
      </c>
      <c r="E66" s="25">
        <v>29.394812999999999</v>
      </c>
      <c r="F66" s="25">
        <v>19.020173</v>
      </c>
      <c r="G66" s="25">
        <v>26.224784</v>
      </c>
      <c r="H66" s="25">
        <v>28.530259000000001</v>
      </c>
      <c r="I66" s="25">
        <v>19.596541999999999</v>
      </c>
      <c r="J66" s="25">
        <v>13.256484</v>
      </c>
      <c r="K66" s="25">
        <v>55.619596999999999</v>
      </c>
      <c r="L66" s="25">
        <v>35.158501000000001</v>
      </c>
      <c r="M66" s="25">
        <v>6.9164269999999997</v>
      </c>
      <c r="N66" s="25">
        <v>31.988472999999999</v>
      </c>
      <c r="O66" s="25">
        <v>20.749279999999999</v>
      </c>
      <c r="P66" s="25">
        <v>60.518732</v>
      </c>
      <c r="Q66" s="25">
        <v>1.440922</v>
      </c>
      <c r="R66" s="25">
        <v>10.951009000000001</v>
      </c>
      <c r="S66" s="25">
        <v>4.3227669999999998</v>
      </c>
    </row>
    <row r="67" spans="1:19">
      <c r="A67" s="23" t="s">
        <v>128</v>
      </c>
      <c r="B67" s="24">
        <v>47</v>
      </c>
      <c r="C67" s="25">
        <v>17.021277000000001</v>
      </c>
      <c r="D67" s="25">
        <v>29.787234000000002</v>
      </c>
      <c r="E67" s="25">
        <v>14.893617000000001</v>
      </c>
      <c r="F67" s="25">
        <v>8.5106380000000001</v>
      </c>
      <c r="G67" s="25">
        <v>12.765957</v>
      </c>
      <c r="H67" s="25">
        <v>23.404254999999999</v>
      </c>
      <c r="I67" s="25">
        <v>19.148935999999999</v>
      </c>
      <c r="J67" s="25">
        <v>10.638298000000001</v>
      </c>
      <c r="K67" s="25">
        <v>29.787234000000002</v>
      </c>
      <c r="L67" s="25">
        <v>23.404254999999999</v>
      </c>
      <c r="M67" s="25">
        <v>4.2553190000000001</v>
      </c>
      <c r="N67" s="25">
        <v>14.893617000000001</v>
      </c>
      <c r="O67" s="25">
        <v>12.765957</v>
      </c>
      <c r="P67" s="25">
        <v>42.553190999999998</v>
      </c>
      <c r="Q67" s="25">
        <v>4.2553190000000001</v>
      </c>
      <c r="R67" s="25">
        <v>14.893617000000001</v>
      </c>
      <c r="S67" s="25">
        <v>21.276596000000001</v>
      </c>
    </row>
    <row r="68" spans="1:19">
      <c r="A68" s="8" t="s">
        <v>175</v>
      </c>
      <c r="B68" s="8"/>
      <c r="C68" s="8"/>
      <c r="D68" s="8"/>
      <c r="E68" s="8"/>
      <c r="F68" s="8"/>
      <c r="G68" s="8"/>
      <c r="H68" s="8"/>
      <c r="I68" s="8"/>
      <c r="J68" s="8"/>
      <c r="K68" s="8"/>
      <c r="L68" s="8"/>
      <c r="M68" s="8"/>
      <c r="N68" s="8"/>
      <c r="O68" s="8"/>
      <c r="P68" s="8"/>
      <c r="Q68" s="8"/>
      <c r="R68" s="8"/>
      <c r="S68" s="8"/>
    </row>
    <row r="69" spans="1:19">
      <c r="A69" s="23" t="s">
        <v>176</v>
      </c>
      <c r="B69" s="24">
        <v>425</v>
      </c>
      <c r="C69" s="25">
        <v>22.823529000000001</v>
      </c>
      <c r="D69" s="25">
        <v>48.235294000000003</v>
      </c>
      <c r="E69" s="25">
        <v>41.882353000000002</v>
      </c>
      <c r="F69" s="25">
        <v>22.588235000000001</v>
      </c>
      <c r="G69" s="25">
        <v>34.588234999999997</v>
      </c>
      <c r="H69" s="25">
        <v>23.764706</v>
      </c>
      <c r="I69" s="25">
        <v>26.588235000000001</v>
      </c>
      <c r="J69" s="25">
        <v>9.4117650000000008</v>
      </c>
      <c r="K69" s="25">
        <v>64.235293999999996</v>
      </c>
      <c r="L69" s="25">
        <v>40.705882000000003</v>
      </c>
      <c r="M69" s="25">
        <v>4.2352939999999997</v>
      </c>
      <c r="N69" s="25">
        <v>36.470587999999999</v>
      </c>
      <c r="O69" s="25">
        <v>31.529412000000001</v>
      </c>
      <c r="P69" s="25">
        <v>68.705882000000003</v>
      </c>
      <c r="Q69" s="25">
        <v>0.94117600000000001</v>
      </c>
      <c r="R69" s="25">
        <v>2.8235290000000002</v>
      </c>
      <c r="S69" s="25">
        <v>3.5294120000000002</v>
      </c>
    </row>
    <row r="70" spans="1:19">
      <c r="A70" s="23" t="s">
        <v>177</v>
      </c>
      <c r="B70" s="24">
        <v>811</v>
      </c>
      <c r="C70" s="25">
        <v>22.688039</v>
      </c>
      <c r="D70" s="25">
        <v>44.636251999999999</v>
      </c>
      <c r="E70" s="25">
        <v>40.813809999999997</v>
      </c>
      <c r="F70" s="25">
        <v>21.701602999999999</v>
      </c>
      <c r="G70" s="25">
        <v>27.003699000000001</v>
      </c>
      <c r="H70" s="25">
        <v>22.318125999999999</v>
      </c>
      <c r="I70" s="25">
        <v>26.263871999999999</v>
      </c>
      <c r="J70" s="25">
        <v>10.110974000000001</v>
      </c>
      <c r="K70" s="25">
        <v>60.295931000000003</v>
      </c>
      <c r="L70" s="25">
        <v>38.717632999999999</v>
      </c>
      <c r="M70" s="25">
        <v>4.1923550000000001</v>
      </c>
      <c r="N70" s="25">
        <v>36.374845999999998</v>
      </c>
      <c r="O70" s="25">
        <v>31.319358999999999</v>
      </c>
      <c r="P70" s="25">
        <v>66.707768000000002</v>
      </c>
      <c r="Q70" s="25">
        <v>1.2330460000000001</v>
      </c>
      <c r="R70" s="25">
        <v>3.3292229999999998</v>
      </c>
      <c r="S70" s="25">
        <v>4.808878</v>
      </c>
    </row>
    <row r="71" spans="1:19">
      <c r="A71" s="23" t="s">
        <v>178</v>
      </c>
      <c r="B71" s="24">
        <v>207</v>
      </c>
      <c r="C71" s="25">
        <v>23.671498</v>
      </c>
      <c r="D71" s="25">
        <v>48.309179</v>
      </c>
      <c r="E71" s="25">
        <v>42.995168999999997</v>
      </c>
      <c r="F71" s="25">
        <v>23.671498</v>
      </c>
      <c r="G71" s="25">
        <v>32.850242000000001</v>
      </c>
      <c r="H71" s="25">
        <v>32.367150000000002</v>
      </c>
      <c r="I71" s="25">
        <v>33.333333000000003</v>
      </c>
      <c r="J71" s="25">
        <v>15.458937000000001</v>
      </c>
      <c r="K71" s="25">
        <v>61.835749</v>
      </c>
      <c r="L71" s="25">
        <v>39.130434999999999</v>
      </c>
      <c r="M71" s="25">
        <v>7.7294689999999999</v>
      </c>
      <c r="N71" s="25">
        <v>42.995168999999997</v>
      </c>
      <c r="O71" s="25">
        <v>26.570048</v>
      </c>
      <c r="P71" s="25">
        <v>71.497585000000001</v>
      </c>
      <c r="Q71" s="25">
        <v>1.4492750000000001</v>
      </c>
      <c r="R71" s="25">
        <v>0.48309200000000002</v>
      </c>
      <c r="S71" s="25">
        <v>3.8647339999999999</v>
      </c>
    </row>
    <row r="72" spans="1:19">
      <c r="A72" s="23" t="s">
        <v>179</v>
      </c>
      <c r="B72" s="24">
        <v>154</v>
      </c>
      <c r="C72" s="25">
        <v>22.077922000000001</v>
      </c>
      <c r="D72" s="25">
        <v>50</v>
      </c>
      <c r="E72" s="25">
        <v>48.701298999999999</v>
      </c>
      <c r="F72" s="25">
        <v>27.922077999999999</v>
      </c>
      <c r="G72" s="25">
        <v>39.610390000000002</v>
      </c>
      <c r="H72" s="25">
        <v>26.623377000000001</v>
      </c>
      <c r="I72" s="25">
        <v>25.974025999999999</v>
      </c>
      <c r="J72" s="25">
        <v>11.038961</v>
      </c>
      <c r="K72" s="25">
        <v>59.740259999999999</v>
      </c>
      <c r="L72" s="25">
        <v>48.701298999999999</v>
      </c>
      <c r="M72" s="25">
        <v>7.7922079999999996</v>
      </c>
      <c r="N72" s="25">
        <v>45.454545000000003</v>
      </c>
      <c r="O72" s="25">
        <v>35.064934999999998</v>
      </c>
      <c r="P72" s="25">
        <v>74.025974000000005</v>
      </c>
      <c r="Q72" s="25">
        <v>1.9480519999999999</v>
      </c>
      <c r="R72" s="25">
        <v>1.9480519999999999</v>
      </c>
      <c r="S72" s="25">
        <v>5.8441559999999999</v>
      </c>
    </row>
    <row r="73" spans="1:19">
      <c r="A73" s="23" t="s">
        <v>180</v>
      </c>
      <c r="B73" s="24">
        <v>318</v>
      </c>
      <c r="C73" s="25">
        <v>23.270440000000001</v>
      </c>
      <c r="D73" s="25">
        <v>50.314464999999998</v>
      </c>
      <c r="E73" s="25">
        <v>46.540880999999999</v>
      </c>
      <c r="F73" s="25">
        <v>25.471698</v>
      </c>
      <c r="G73" s="25">
        <v>32.389937000000003</v>
      </c>
      <c r="H73" s="25">
        <v>28.930817999999999</v>
      </c>
      <c r="I73" s="25">
        <v>33.333333000000003</v>
      </c>
      <c r="J73" s="25">
        <v>12.264151</v>
      </c>
      <c r="K73" s="25">
        <v>60.062893000000003</v>
      </c>
      <c r="L73" s="25">
        <v>44.025157</v>
      </c>
      <c r="M73" s="25">
        <v>5.031447</v>
      </c>
      <c r="N73" s="25">
        <v>42.767296000000002</v>
      </c>
      <c r="O73" s="25">
        <v>29.559747999999999</v>
      </c>
      <c r="P73" s="25">
        <v>72.955974999999995</v>
      </c>
      <c r="Q73" s="25">
        <v>1.257862</v>
      </c>
      <c r="R73" s="25">
        <v>1.257862</v>
      </c>
      <c r="S73" s="25">
        <v>3.4591189999999998</v>
      </c>
    </row>
    <row r="74" spans="1:19">
      <c r="A74" s="23" t="s">
        <v>181</v>
      </c>
      <c r="B74" s="24">
        <v>203</v>
      </c>
      <c r="C74" s="25">
        <v>29.064039000000001</v>
      </c>
      <c r="D74" s="25">
        <v>43.842365000000001</v>
      </c>
      <c r="E74" s="25">
        <v>45.812807999999997</v>
      </c>
      <c r="F74" s="25">
        <v>26.108374000000001</v>
      </c>
      <c r="G74" s="25">
        <v>31.527094000000002</v>
      </c>
      <c r="H74" s="25">
        <v>27.586207000000002</v>
      </c>
      <c r="I74" s="25">
        <v>34.482759000000001</v>
      </c>
      <c r="J74" s="25">
        <v>12.807881999999999</v>
      </c>
      <c r="K74" s="25">
        <v>62.561576000000002</v>
      </c>
      <c r="L74" s="25">
        <v>47.290640000000003</v>
      </c>
      <c r="M74" s="25">
        <v>7.3891629999999999</v>
      </c>
      <c r="N74" s="25">
        <v>49.261083999999997</v>
      </c>
      <c r="O74" s="25">
        <v>33.497537000000001</v>
      </c>
      <c r="P74" s="25">
        <v>70.443349999999995</v>
      </c>
      <c r="Q74" s="25">
        <v>1.9704429999999999</v>
      </c>
      <c r="R74" s="25">
        <v>1.9704429999999999</v>
      </c>
      <c r="S74" s="25">
        <v>5.4187190000000003</v>
      </c>
    </row>
    <row r="75" spans="1:19">
      <c r="A75" s="23" t="s">
        <v>182</v>
      </c>
      <c r="B75" s="24">
        <v>79</v>
      </c>
      <c r="C75" s="25">
        <v>20.253164999999999</v>
      </c>
      <c r="D75" s="25">
        <v>51.898733999999997</v>
      </c>
      <c r="E75" s="25">
        <v>54.43038</v>
      </c>
      <c r="F75" s="25">
        <v>26.582277999999999</v>
      </c>
      <c r="G75" s="25">
        <v>36.708860999999999</v>
      </c>
      <c r="H75" s="25">
        <v>27.848101</v>
      </c>
      <c r="I75" s="25">
        <v>31.645569999999999</v>
      </c>
      <c r="J75" s="25">
        <v>7.5949369999999998</v>
      </c>
      <c r="K75" s="25">
        <v>56.962024999999997</v>
      </c>
      <c r="L75" s="25">
        <v>39.240506000000003</v>
      </c>
      <c r="M75" s="25">
        <v>3.7974679999999998</v>
      </c>
      <c r="N75" s="25">
        <v>32.911391999999999</v>
      </c>
      <c r="O75" s="25">
        <v>22.78481</v>
      </c>
      <c r="P75" s="25">
        <v>78.481013000000004</v>
      </c>
      <c r="Q75" s="25">
        <v>0</v>
      </c>
      <c r="R75" s="25">
        <v>5.0632910000000004</v>
      </c>
      <c r="S75" s="25">
        <v>3.7974679999999998</v>
      </c>
    </row>
    <row r="76" spans="1:19">
      <c r="A76" s="23" t="s">
        <v>183</v>
      </c>
      <c r="B76" s="24">
        <v>68</v>
      </c>
      <c r="C76" s="25">
        <v>26.470587999999999</v>
      </c>
      <c r="D76" s="25">
        <v>55.882353000000002</v>
      </c>
      <c r="E76" s="25">
        <v>50</v>
      </c>
      <c r="F76" s="25">
        <v>35.294117999999997</v>
      </c>
      <c r="G76" s="25">
        <v>38.235294000000003</v>
      </c>
      <c r="H76" s="25">
        <v>39.705882000000003</v>
      </c>
      <c r="I76" s="25">
        <v>27.941175999999999</v>
      </c>
      <c r="J76" s="25">
        <v>7.3529410000000004</v>
      </c>
      <c r="K76" s="25">
        <v>72.058824000000001</v>
      </c>
      <c r="L76" s="25">
        <v>58.823529000000001</v>
      </c>
      <c r="M76" s="25">
        <v>5.8823530000000002</v>
      </c>
      <c r="N76" s="25">
        <v>48.529412000000001</v>
      </c>
      <c r="O76" s="25">
        <v>41.176470999999999</v>
      </c>
      <c r="P76" s="25">
        <v>86.764706000000004</v>
      </c>
      <c r="Q76" s="25">
        <v>0</v>
      </c>
      <c r="R76" s="25">
        <v>1.470588</v>
      </c>
      <c r="S76" s="25">
        <v>5.8823530000000002</v>
      </c>
    </row>
    <row r="77" spans="1:19">
      <c r="A77" s="23" t="s">
        <v>184</v>
      </c>
      <c r="B77" s="24">
        <v>586</v>
      </c>
      <c r="C77" s="25">
        <v>19.965869999999999</v>
      </c>
      <c r="D77" s="25">
        <v>50.170648</v>
      </c>
      <c r="E77" s="25">
        <v>39.590443999999998</v>
      </c>
      <c r="F77" s="25">
        <v>23.37884</v>
      </c>
      <c r="G77" s="25">
        <v>29.351535999999999</v>
      </c>
      <c r="H77" s="25">
        <v>26.279862999999999</v>
      </c>
      <c r="I77" s="25">
        <v>28.498294000000001</v>
      </c>
      <c r="J77" s="25">
        <v>12.627986</v>
      </c>
      <c r="K77" s="25">
        <v>56.655290000000001</v>
      </c>
      <c r="L77" s="25">
        <v>40.273038</v>
      </c>
      <c r="M77" s="25">
        <v>5.4607510000000001</v>
      </c>
      <c r="N77" s="25">
        <v>36.689419999999998</v>
      </c>
      <c r="O77" s="25">
        <v>26.109214999999999</v>
      </c>
      <c r="P77" s="25">
        <v>68.430034000000006</v>
      </c>
      <c r="Q77" s="25">
        <v>1.3651880000000001</v>
      </c>
      <c r="R77" s="25">
        <v>3.071672</v>
      </c>
      <c r="S77" s="25">
        <v>4.6075090000000003</v>
      </c>
    </row>
    <row r="78" spans="1:19">
      <c r="A78" s="23" t="s">
        <v>185</v>
      </c>
      <c r="B78" s="24">
        <v>276</v>
      </c>
      <c r="C78" s="25">
        <v>23.913042999999998</v>
      </c>
      <c r="D78" s="25">
        <v>50</v>
      </c>
      <c r="E78" s="25">
        <v>44.565216999999997</v>
      </c>
      <c r="F78" s="25">
        <v>26.086957000000002</v>
      </c>
      <c r="G78" s="25">
        <v>29.710145000000001</v>
      </c>
      <c r="H78" s="25">
        <v>28.623187999999999</v>
      </c>
      <c r="I78" s="25">
        <v>31.159420000000001</v>
      </c>
      <c r="J78" s="25">
        <v>13.405797</v>
      </c>
      <c r="K78" s="25">
        <v>59.420290000000001</v>
      </c>
      <c r="L78" s="25">
        <v>46.014493000000002</v>
      </c>
      <c r="M78" s="25">
        <v>6.1594199999999999</v>
      </c>
      <c r="N78" s="25">
        <v>40.217390999999999</v>
      </c>
      <c r="O78" s="25">
        <v>29.347826000000001</v>
      </c>
      <c r="P78" s="25">
        <v>72.826087000000001</v>
      </c>
      <c r="Q78" s="25">
        <v>0.724638</v>
      </c>
      <c r="R78" s="25">
        <v>2.8985509999999999</v>
      </c>
      <c r="S78" s="25">
        <v>4.7101449999999998</v>
      </c>
    </row>
    <row r="79" spans="1:19">
      <c r="A79" s="23" t="s">
        <v>152</v>
      </c>
      <c r="B79" s="24">
        <v>197</v>
      </c>
      <c r="C79" s="25">
        <v>16.751269000000001</v>
      </c>
      <c r="D79" s="25">
        <v>35.532995</v>
      </c>
      <c r="E79" s="25">
        <v>31.472080999999999</v>
      </c>
      <c r="F79" s="25">
        <v>17.258883000000001</v>
      </c>
      <c r="G79" s="25">
        <v>26.903552999999999</v>
      </c>
      <c r="H79" s="25">
        <v>15.736041</v>
      </c>
      <c r="I79" s="25">
        <v>17.766497000000001</v>
      </c>
      <c r="J79" s="25">
        <v>6.5989849999999999</v>
      </c>
      <c r="K79" s="25">
        <v>45.177664999999998</v>
      </c>
      <c r="L79" s="25">
        <v>31.472080999999999</v>
      </c>
      <c r="M79" s="25">
        <v>3.0456850000000002</v>
      </c>
      <c r="N79" s="25">
        <v>31.472080999999999</v>
      </c>
      <c r="O79" s="25">
        <v>15.736041</v>
      </c>
      <c r="P79" s="25">
        <v>56.852792000000001</v>
      </c>
      <c r="Q79" s="25">
        <v>5.5837560000000002</v>
      </c>
      <c r="R79" s="25">
        <v>11.675127</v>
      </c>
      <c r="S79" s="25">
        <v>4.0609140000000004</v>
      </c>
    </row>
    <row r="80" spans="1:19">
      <c r="A80" s="23" t="s">
        <v>186</v>
      </c>
      <c r="B80" s="24">
        <v>944</v>
      </c>
      <c r="C80" s="25">
        <v>15.042373</v>
      </c>
      <c r="D80" s="25">
        <v>37.817796999999999</v>
      </c>
      <c r="E80" s="25">
        <v>25.317796999999999</v>
      </c>
      <c r="F80" s="25">
        <v>15.677966</v>
      </c>
      <c r="G80" s="25">
        <v>26.694915000000002</v>
      </c>
      <c r="H80" s="25">
        <v>17.161017000000001</v>
      </c>
      <c r="I80" s="25">
        <v>12.923729</v>
      </c>
      <c r="J80" s="25">
        <v>9.9576270000000005</v>
      </c>
      <c r="K80" s="25">
        <v>49.894067999999997</v>
      </c>
      <c r="L80" s="25">
        <v>30.190677999999998</v>
      </c>
      <c r="M80" s="25">
        <v>5.1906780000000001</v>
      </c>
      <c r="N80" s="25">
        <v>24.682203000000001</v>
      </c>
      <c r="O80" s="25">
        <v>7.2033899999999997</v>
      </c>
      <c r="P80" s="25">
        <v>55.720339000000003</v>
      </c>
      <c r="Q80" s="25">
        <v>1.8008470000000001</v>
      </c>
      <c r="R80" s="25">
        <v>11.864407</v>
      </c>
      <c r="S80" s="25">
        <v>5.1906780000000001</v>
      </c>
    </row>
    <row r="81" spans="1:19">
      <c r="A81" s="23" t="s">
        <v>128</v>
      </c>
      <c r="B81" s="24">
        <v>41</v>
      </c>
      <c r="C81" s="25">
        <v>17.073170999999999</v>
      </c>
      <c r="D81" s="25">
        <v>12.195122</v>
      </c>
      <c r="E81" s="25">
        <v>9.7560979999999997</v>
      </c>
      <c r="F81" s="25">
        <v>4.8780489999999999</v>
      </c>
      <c r="G81" s="25">
        <v>14.634145999999999</v>
      </c>
      <c r="H81" s="25">
        <v>19.512194999999998</v>
      </c>
      <c r="I81" s="25">
        <v>14.634145999999999</v>
      </c>
      <c r="J81" s="25">
        <v>4.8780489999999999</v>
      </c>
      <c r="K81" s="25">
        <v>19.512194999999998</v>
      </c>
      <c r="L81" s="25">
        <v>12.195122</v>
      </c>
      <c r="M81" s="25">
        <v>4.8780489999999999</v>
      </c>
      <c r="N81" s="25">
        <v>21.951219999999999</v>
      </c>
      <c r="O81" s="25">
        <v>9.7560979999999997</v>
      </c>
      <c r="P81" s="25">
        <v>31.707317</v>
      </c>
      <c r="Q81" s="25">
        <v>0</v>
      </c>
      <c r="R81" s="25">
        <v>7.3170729999999997</v>
      </c>
      <c r="S81" s="25">
        <v>41.463414999999998</v>
      </c>
    </row>
    <row r="82" spans="1:19">
      <c r="A82" s="8" t="s">
        <v>187</v>
      </c>
      <c r="B82" s="8"/>
      <c r="C82" s="8"/>
      <c r="D82" s="8"/>
      <c r="E82" s="8"/>
      <c r="F82" s="8"/>
      <c r="G82" s="8"/>
      <c r="H82" s="8"/>
      <c r="I82" s="8"/>
      <c r="J82" s="8"/>
      <c r="K82" s="8"/>
      <c r="L82" s="8"/>
      <c r="M82" s="8"/>
      <c r="N82" s="8"/>
      <c r="O82" s="8"/>
      <c r="P82" s="8"/>
      <c r="Q82" s="8"/>
      <c r="R82" s="8"/>
      <c r="S82" s="8"/>
    </row>
    <row r="83" spans="1:19">
      <c r="A83" s="23" t="s">
        <v>188</v>
      </c>
      <c r="B83" s="24">
        <v>2041</v>
      </c>
      <c r="C83" s="25">
        <v>19.059284999999999</v>
      </c>
      <c r="D83" s="25">
        <v>44.830964999999999</v>
      </c>
      <c r="E83" s="25">
        <v>34.394903999999997</v>
      </c>
      <c r="F83" s="25">
        <v>20.186183</v>
      </c>
      <c r="G83" s="25">
        <v>26.555610000000001</v>
      </c>
      <c r="H83" s="25">
        <v>23.321901</v>
      </c>
      <c r="I83" s="25">
        <v>22.097010999999998</v>
      </c>
      <c r="J83" s="25">
        <v>10.191083000000001</v>
      </c>
      <c r="K83" s="25">
        <v>54.434100999999998</v>
      </c>
      <c r="L83" s="25">
        <v>34.100931000000003</v>
      </c>
      <c r="M83" s="25">
        <v>3.8216559999999999</v>
      </c>
      <c r="N83" s="25">
        <v>31.994121</v>
      </c>
      <c r="O83" s="25">
        <v>18.618324000000001</v>
      </c>
      <c r="P83" s="25">
        <v>64.184223000000003</v>
      </c>
      <c r="Q83" s="25">
        <v>1.322881</v>
      </c>
      <c r="R83" s="25">
        <v>5.8794709999999997</v>
      </c>
      <c r="S83" s="25">
        <v>4.5565899999999999</v>
      </c>
    </row>
    <row r="84" spans="1:19">
      <c r="A84" s="23" t="s">
        <v>189</v>
      </c>
      <c r="B84" s="24">
        <v>221</v>
      </c>
      <c r="C84" s="25">
        <v>21.266967999999999</v>
      </c>
      <c r="D84" s="25">
        <v>32.126697</v>
      </c>
      <c r="E84" s="25">
        <v>38.009050000000002</v>
      </c>
      <c r="F84" s="25">
        <v>16.289593</v>
      </c>
      <c r="G84" s="25">
        <v>41.176470999999999</v>
      </c>
      <c r="H84" s="25">
        <v>13.574661000000001</v>
      </c>
      <c r="I84" s="25">
        <v>11.764706</v>
      </c>
      <c r="J84" s="25">
        <v>14.479638</v>
      </c>
      <c r="K84" s="25">
        <v>71.493212999999997</v>
      </c>
      <c r="L84" s="25">
        <v>42.533937000000002</v>
      </c>
      <c r="M84" s="25">
        <v>3.167421</v>
      </c>
      <c r="N84" s="25">
        <v>33.936652000000002</v>
      </c>
      <c r="O84" s="25">
        <v>19.909502</v>
      </c>
      <c r="P84" s="25">
        <v>66.968326000000005</v>
      </c>
      <c r="Q84" s="25">
        <v>0.90497700000000003</v>
      </c>
      <c r="R84" s="25">
        <v>4.5248869999999997</v>
      </c>
      <c r="S84" s="25">
        <v>3.167421</v>
      </c>
    </row>
    <row r="85" spans="1:19">
      <c r="A85" s="23" t="s">
        <v>190</v>
      </c>
      <c r="B85" s="24">
        <v>64</v>
      </c>
      <c r="C85" s="25">
        <v>12.5</v>
      </c>
      <c r="D85" s="25">
        <v>25</v>
      </c>
      <c r="E85" s="25">
        <v>12.5</v>
      </c>
      <c r="F85" s="25">
        <v>15.625</v>
      </c>
      <c r="G85" s="25">
        <v>12.5</v>
      </c>
      <c r="H85" s="25">
        <v>6.25</v>
      </c>
      <c r="I85" s="25">
        <v>10.9375</v>
      </c>
      <c r="J85" s="25">
        <v>10.9375</v>
      </c>
      <c r="K85" s="25">
        <v>34.375</v>
      </c>
      <c r="L85" s="25">
        <v>15.625</v>
      </c>
      <c r="M85" s="25">
        <v>7.8125</v>
      </c>
      <c r="N85" s="25">
        <v>21.875</v>
      </c>
      <c r="O85" s="25">
        <v>12.5</v>
      </c>
      <c r="P85" s="25">
        <v>43.75</v>
      </c>
      <c r="Q85" s="25">
        <v>1.5625</v>
      </c>
      <c r="R85" s="25">
        <v>15.625</v>
      </c>
      <c r="S85" s="25">
        <v>9.375</v>
      </c>
    </row>
    <row r="86" spans="1:19">
      <c r="A86" s="23" t="s">
        <v>191</v>
      </c>
      <c r="B86" s="24">
        <v>158</v>
      </c>
      <c r="C86" s="25">
        <v>13.924051</v>
      </c>
      <c r="D86" s="25">
        <v>26.582277999999999</v>
      </c>
      <c r="E86" s="25">
        <v>20.253164999999999</v>
      </c>
      <c r="F86" s="25">
        <v>12.658227999999999</v>
      </c>
      <c r="G86" s="25">
        <v>25.949366999999999</v>
      </c>
      <c r="H86" s="25">
        <v>10.126582000000001</v>
      </c>
      <c r="I86" s="25">
        <v>12.025316</v>
      </c>
      <c r="J86" s="25">
        <v>12.658227999999999</v>
      </c>
      <c r="K86" s="25">
        <v>48.101266000000003</v>
      </c>
      <c r="L86" s="25">
        <v>27.21519</v>
      </c>
      <c r="M86" s="25">
        <v>12.658227999999999</v>
      </c>
      <c r="N86" s="25">
        <v>21.518986999999999</v>
      </c>
      <c r="O86" s="25">
        <v>9.4936710000000009</v>
      </c>
      <c r="P86" s="25">
        <v>37.974684000000003</v>
      </c>
      <c r="Q86" s="25">
        <v>1.2658229999999999</v>
      </c>
      <c r="R86" s="25">
        <v>14.556962</v>
      </c>
      <c r="S86" s="25">
        <v>6.3291139999999997</v>
      </c>
    </row>
    <row r="87" spans="1:19">
      <c r="A87" s="23" t="s">
        <v>192</v>
      </c>
      <c r="B87" s="24">
        <v>120</v>
      </c>
      <c r="C87" s="25">
        <v>13.333333</v>
      </c>
      <c r="D87" s="25">
        <v>30.833333</v>
      </c>
      <c r="E87" s="25">
        <v>24.166667</v>
      </c>
      <c r="F87" s="25">
        <v>9.1666670000000003</v>
      </c>
      <c r="G87" s="25">
        <v>25</v>
      </c>
      <c r="H87" s="25">
        <v>12.5</v>
      </c>
      <c r="I87" s="25">
        <v>13.333333</v>
      </c>
      <c r="J87" s="25">
        <v>8.3333329999999997</v>
      </c>
      <c r="K87" s="25">
        <v>45.833333000000003</v>
      </c>
      <c r="L87" s="25">
        <v>25.833333</v>
      </c>
      <c r="M87" s="25">
        <v>7.5</v>
      </c>
      <c r="N87" s="25">
        <v>24.166667</v>
      </c>
      <c r="O87" s="25">
        <v>7.5</v>
      </c>
      <c r="P87" s="25">
        <v>49.166666999999997</v>
      </c>
      <c r="Q87" s="25">
        <v>5</v>
      </c>
      <c r="R87" s="25">
        <v>16.666667</v>
      </c>
      <c r="S87" s="25">
        <v>6.6666670000000003</v>
      </c>
    </row>
    <row r="88" spans="1:19">
      <c r="A88" s="23" t="s">
        <v>193</v>
      </c>
      <c r="B88" s="24">
        <v>10</v>
      </c>
      <c r="C88" s="25">
        <v>30</v>
      </c>
      <c r="D88" s="25">
        <v>50</v>
      </c>
      <c r="E88" s="25">
        <v>40</v>
      </c>
      <c r="F88" s="25">
        <v>10</v>
      </c>
      <c r="G88" s="25">
        <v>30</v>
      </c>
      <c r="H88" s="25">
        <v>20</v>
      </c>
      <c r="I88" s="25">
        <v>20</v>
      </c>
      <c r="J88" s="25">
        <v>10</v>
      </c>
      <c r="K88" s="25">
        <v>30</v>
      </c>
      <c r="L88" s="25">
        <v>40</v>
      </c>
      <c r="M88" s="25">
        <v>10</v>
      </c>
      <c r="N88" s="25">
        <v>40</v>
      </c>
      <c r="O88" s="25">
        <v>0</v>
      </c>
      <c r="P88" s="25">
        <v>80</v>
      </c>
      <c r="Q88" s="25">
        <v>0</v>
      </c>
      <c r="R88" s="25">
        <v>10</v>
      </c>
      <c r="S88" s="25">
        <v>0</v>
      </c>
    </row>
    <row r="89" spans="1:19">
      <c r="A89" s="23" t="s">
        <v>152</v>
      </c>
      <c r="B89" s="24">
        <v>39</v>
      </c>
      <c r="C89" s="25">
        <v>15.384615</v>
      </c>
      <c r="D89" s="25">
        <v>41.025641</v>
      </c>
      <c r="E89" s="25">
        <v>35.897435999999999</v>
      </c>
      <c r="F89" s="25">
        <v>20.512820999999999</v>
      </c>
      <c r="G89" s="25">
        <v>28.205127999999998</v>
      </c>
      <c r="H89" s="25">
        <v>20.512820999999999</v>
      </c>
      <c r="I89" s="25">
        <v>20.512820999999999</v>
      </c>
      <c r="J89" s="25">
        <v>2.5641029999999998</v>
      </c>
      <c r="K89" s="25">
        <v>43.589744000000003</v>
      </c>
      <c r="L89" s="25">
        <v>28.205127999999998</v>
      </c>
      <c r="M89" s="25">
        <v>5.1282050000000003</v>
      </c>
      <c r="N89" s="25">
        <v>30.769231000000001</v>
      </c>
      <c r="O89" s="25">
        <v>15.384615</v>
      </c>
      <c r="P89" s="25">
        <v>51.282051000000003</v>
      </c>
      <c r="Q89" s="25">
        <v>10.256410000000001</v>
      </c>
      <c r="R89" s="25">
        <v>23.076923000000001</v>
      </c>
      <c r="S89" s="25">
        <v>2.5641029999999998</v>
      </c>
    </row>
    <row r="90" spans="1:19">
      <c r="A90" s="23" t="s">
        <v>128</v>
      </c>
      <c r="B90" s="24">
        <v>24</v>
      </c>
      <c r="C90" s="25">
        <v>8.3333329999999997</v>
      </c>
      <c r="D90" s="25">
        <v>20.833333</v>
      </c>
      <c r="E90" s="25">
        <v>12.5</v>
      </c>
      <c r="F90" s="25">
        <v>4.1666670000000003</v>
      </c>
      <c r="G90" s="25">
        <v>16.666667</v>
      </c>
      <c r="H90" s="25">
        <v>8.3333329999999997</v>
      </c>
      <c r="I90" s="25">
        <v>16.666667</v>
      </c>
      <c r="J90" s="25">
        <v>0</v>
      </c>
      <c r="K90" s="25">
        <v>20.833333</v>
      </c>
      <c r="L90" s="25">
        <v>12.5</v>
      </c>
      <c r="M90" s="25">
        <v>0</v>
      </c>
      <c r="N90" s="25">
        <v>20.833333</v>
      </c>
      <c r="O90" s="25">
        <v>4.1666670000000003</v>
      </c>
      <c r="P90" s="25">
        <v>41.666666999999997</v>
      </c>
      <c r="Q90" s="25">
        <v>0</v>
      </c>
      <c r="R90" s="25">
        <v>4.1666670000000003</v>
      </c>
      <c r="S90" s="25">
        <v>33.333333000000003</v>
      </c>
    </row>
    <row r="91" spans="1:19">
      <c r="A91" s="8" t="s">
        <v>194</v>
      </c>
      <c r="B91" s="8"/>
      <c r="C91" s="8"/>
      <c r="D91" s="8"/>
      <c r="E91" s="8"/>
      <c r="F91" s="8"/>
      <c r="G91" s="8"/>
      <c r="H91" s="8"/>
      <c r="I91" s="8"/>
      <c r="J91" s="8"/>
      <c r="K91" s="8"/>
      <c r="L91" s="8"/>
      <c r="M91" s="8"/>
      <c r="N91" s="8"/>
      <c r="O91" s="8"/>
      <c r="P91" s="8"/>
      <c r="Q91" s="8"/>
      <c r="R91" s="8"/>
      <c r="S91" s="8"/>
    </row>
    <row r="92" spans="1:19">
      <c r="A92" s="23" t="s">
        <v>195</v>
      </c>
      <c r="B92" s="24">
        <v>1341</v>
      </c>
      <c r="C92" s="25">
        <v>20.507083999999999</v>
      </c>
      <c r="D92" s="25">
        <v>43.251305000000002</v>
      </c>
      <c r="E92" s="25">
        <v>36.987323000000004</v>
      </c>
      <c r="F92" s="25">
        <v>21.029083</v>
      </c>
      <c r="G92" s="25">
        <v>32.438479000000001</v>
      </c>
      <c r="H92" s="25">
        <v>20.357942000000001</v>
      </c>
      <c r="I92" s="25">
        <v>21.252796</v>
      </c>
      <c r="J92" s="25">
        <v>11.111110999999999</v>
      </c>
      <c r="K92" s="25">
        <v>62.788963000000003</v>
      </c>
      <c r="L92" s="25">
        <v>41.088740000000001</v>
      </c>
      <c r="M92" s="25">
        <v>4.9217000000000004</v>
      </c>
      <c r="N92" s="25">
        <v>36.241610999999999</v>
      </c>
      <c r="O92" s="25">
        <v>21.625651999999999</v>
      </c>
      <c r="P92" s="25">
        <v>64.354958999999994</v>
      </c>
      <c r="Q92" s="25">
        <v>0.96942600000000001</v>
      </c>
      <c r="R92" s="25">
        <v>5.070843</v>
      </c>
      <c r="S92" s="25">
        <v>4.5488439999999999</v>
      </c>
    </row>
    <row r="93" spans="1:19">
      <c r="A93" s="23" t="s">
        <v>196</v>
      </c>
      <c r="B93" s="24">
        <v>523</v>
      </c>
      <c r="C93" s="25">
        <v>20.458891000000001</v>
      </c>
      <c r="D93" s="25">
        <v>38.049712999999997</v>
      </c>
      <c r="E93" s="25">
        <v>35.755257999999998</v>
      </c>
      <c r="F93" s="25">
        <v>21.988527999999999</v>
      </c>
      <c r="G93" s="25">
        <v>30.783939</v>
      </c>
      <c r="H93" s="25">
        <v>18.164435999999998</v>
      </c>
      <c r="I93" s="25">
        <v>19.885276999999999</v>
      </c>
      <c r="J93" s="25">
        <v>11.089866000000001</v>
      </c>
      <c r="K93" s="25">
        <v>56.978966999999997</v>
      </c>
      <c r="L93" s="25">
        <v>38.623327000000003</v>
      </c>
      <c r="M93" s="25">
        <v>5.9273420000000003</v>
      </c>
      <c r="N93" s="25">
        <v>30.401530000000001</v>
      </c>
      <c r="O93" s="25">
        <v>19.694072999999999</v>
      </c>
      <c r="P93" s="25">
        <v>57.743786</v>
      </c>
      <c r="Q93" s="25">
        <v>0.764818</v>
      </c>
      <c r="R93" s="25">
        <v>7.4569789999999996</v>
      </c>
      <c r="S93" s="25">
        <v>6.3097510000000003</v>
      </c>
    </row>
    <row r="94" spans="1:19">
      <c r="A94" s="23" t="s">
        <v>197</v>
      </c>
      <c r="B94" s="24">
        <v>116</v>
      </c>
      <c r="C94" s="25">
        <v>24.137930999999998</v>
      </c>
      <c r="D94" s="25">
        <v>41.379309999999997</v>
      </c>
      <c r="E94" s="25">
        <v>37.068966000000003</v>
      </c>
      <c r="F94" s="25">
        <v>16.37931</v>
      </c>
      <c r="G94" s="25">
        <v>25.862069000000002</v>
      </c>
      <c r="H94" s="25">
        <v>18.965516999999998</v>
      </c>
      <c r="I94" s="25">
        <v>22.413792999999998</v>
      </c>
      <c r="J94" s="25">
        <v>10.344828</v>
      </c>
      <c r="K94" s="25">
        <v>68.965517000000006</v>
      </c>
      <c r="L94" s="25">
        <v>37.931033999999997</v>
      </c>
      <c r="M94" s="25">
        <v>5.1724139999999998</v>
      </c>
      <c r="N94" s="25">
        <v>38.793103000000002</v>
      </c>
      <c r="O94" s="25">
        <v>20.689654999999998</v>
      </c>
      <c r="P94" s="25">
        <v>69.827585999999997</v>
      </c>
      <c r="Q94" s="25">
        <v>1.7241379999999999</v>
      </c>
      <c r="R94" s="25">
        <v>6.0344829999999998</v>
      </c>
      <c r="S94" s="25">
        <v>5.1724139999999998</v>
      </c>
    </row>
    <row r="95" spans="1:19">
      <c r="A95" s="23" t="s">
        <v>198</v>
      </c>
      <c r="B95" s="24">
        <v>25</v>
      </c>
      <c r="C95" s="25">
        <v>12</v>
      </c>
      <c r="D95" s="25">
        <v>36</v>
      </c>
      <c r="E95" s="25">
        <v>20</v>
      </c>
      <c r="F95" s="25">
        <v>20</v>
      </c>
      <c r="G95" s="25">
        <v>20</v>
      </c>
      <c r="H95" s="25">
        <v>24</v>
      </c>
      <c r="I95" s="25">
        <v>20</v>
      </c>
      <c r="J95" s="25">
        <v>16</v>
      </c>
      <c r="K95" s="25">
        <v>52</v>
      </c>
      <c r="L95" s="25">
        <v>36</v>
      </c>
      <c r="M95" s="25">
        <v>0</v>
      </c>
      <c r="N95" s="25">
        <v>20</v>
      </c>
      <c r="O95" s="25">
        <v>0</v>
      </c>
      <c r="P95" s="25">
        <v>64</v>
      </c>
      <c r="Q95" s="25">
        <v>4</v>
      </c>
      <c r="R95" s="25">
        <v>12</v>
      </c>
      <c r="S95" s="25">
        <v>0</v>
      </c>
    </row>
    <row r="96" spans="1:19">
      <c r="A96" s="23" t="s">
        <v>199</v>
      </c>
      <c r="B96" s="24">
        <v>68</v>
      </c>
      <c r="C96" s="25">
        <v>27.941175999999999</v>
      </c>
      <c r="D96" s="25">
        <v>45.588234999999997</v>
      </c>
      <c r="E96" s="25">
        <v>38.235294000000003</v>
      </c>
      <c r="F96" s="25">
        <v>27.941175999999999</v>
      </c>
      <c r="G96" s="25">
        <v>30.882352999999998</v>
      </c>
      <c r="H96" s="25">
        <v>23.529412000000001</v>
      </c>
      <c r="I96" s="25">
        <v>20.588235000000001</v>
      </c>
      <c r="J96" s="25">
        <v>14.705882000000001</v>
      </c>
      <c r="K96" s="25">
        <v>57.352941000000001</v>
      </c>
      <c r="L96" s="25">
        <v>39.705882000000003</v>
      </c>
      <c r="M96" s="25">
        <v>5.8823530000000002</v>
      </c>
      <c r="N96" s="25">
        <v>45.588234999999997</v>
      </c>
      <c r="O96" s="25">
        <v>26.470587999999999</v>
      </c>
      <c r="P96" s="25">
        <v>63.235294000000003</v>
      </c>
      <c r="Q96" s="25">
        <v>2.941176</v>
      </c>
      <c r="R96" s="25">
        <v>4.4117649999999999</v>
      </c>
      <c r="S96" s="25">
        <v>1.470588</v>
      </c>
    </row>
    <row r="97" spans="1:19">
      <c r="A97" s="23" t="s">
        <v>200</v>
      </c>
      <c r="B97" s="24">
        <v>1248</v>
      </c>
      <c r="C97" s="25">
        <v>19.551282</v>
      </c>
      <c r="D97" s="25">
        <v>42.548076999999999</v>
      </c>
      <c r="E97" s="25">
        <v>35.737178999999998</v>
      </c>
      <c r="F97" s="25">
        <v>20.192308000000001</v>
      </c>
      <c r="G97" s="25">
        <v>29.246794999999999</v>
      </c>
      <c r="H97" s="25">
        <v>21.474359</v>
      </c>
      <c r="I97" s="25">
        <v>20.913461999999999</v>
      </c>
      <c r="J97" s="25">
        <v>12.179487</v>
      </c>
      <c r="K97" s="25">
        <v>55.849359</v>
      </c>
      <c r="L97" s="25">
        <v>33.092948999999997</v>
      </c>
      <c r="M97" s="25">
        <v>4.8878209999999997</v>
      </c>
      <c r="N97" s="25">
        <v>34.214744000000003</v>
      </c>
      <c r="O97" s="25">
        <v>21.794872000000002</v>
      </c>
      <c r="P97" s="25">
        <v>64.262821000000002</v>
      </c>
      <c r="Q97" s="25">
        <v>1.762821</v>
      </c>
      <c r="R97" s="25">
        <v>5.3685900000000002</v>
      </c>
      <c r="S97" s="25">
        <v>3.605769</v>
      </c>
    </row>
    <row r="98" spans="1:19">
      <c r="A98" s="23" t="s">
        <v>201</v>
      </c>
      <c r="B98" s="24">
        <v>725</v>
      </c>
      <c r="C98" s="25">
        <v>21.103448</v>
      </c>
      <c r="D98" s="25">
        <v>52.551724</v>
      </c>
      <c r="E98" s="25">
        <v>36.965516999999998</v>
      </c>
      <c r="F98" s="25">
        <v>21.241378999999998</v>
      </c>
      <c r="G98" s="25">
        <v>29.931034</v>
      </c>
      <c r="H98" s="25">
        <v>27.586207000000002</v>
      </c>
      <c r="I98" s="25">
        <v>23.862069000000002</v>
      </c>
      <c r="J98" s="25">
        <v>13.241379</v>
      </c>
      <c r="K98" s="25">
        <v>56.137931000000002</v>
      </c>
      <c r="L98" s="25">
        <v>37.793103000000002</v>
      </c>
      <c r="M98" s="25">
        <v>3.862069</v>
      </c>
      <c r="N98" s="25">
        <v>32.965516999999998</v>
      </c>
      <c r="O98" s="25">
        <v>16.827586</v>
      </c>
      <c r="P98" s="25">
        <v>68.965517000000006</v>
      </c>
      <c r="Q98" s="25">
        <v>1.7931029999999999</v>
      </c>
      <c r="R98" s="25">
        <v>5.1034480000000002</v>
      </c>
      <c r="S98" s="25">
        <v>4.5517240000000001</v>
      </c>
    </row>
    <row r="99" spans="1:19">
      <c r="A99" s="23" t="s">
        <v>202</v>
      </c>
      <c r="B99" s="24">
        <v>550</v>
      </c>
      <c r="C99" s="25">
        <v>21.272727</v>
      </c>
      <c r="D99" s="25">
        <v>40.727272999999997</v>
      </c>
      <c r="E99" s="25">
        <v>36.363636</v>
      </c>
      <c r="F99" s="25">
        <v>19.454545</v>
      </c>
      <c r="G99" s="25">
        <v>32.545454999999997</v>
      </c>
      <c r="H99" s="25">
        <v>18.181818</v>
      </c>
      <c r="I99" s="25">
        <v>22.181818</v>
      </c>
      <c r="J99" s="25">
        <v>10.363636</v>
      </c>
      <c r="K99" s="25">
        <v>66.545455000000004</v>
      </c>
      <c r="L99" s="25">
        <v>42.727272999999997</v>
      </c>
      <c r="M99" s="25">
        <v>4.5454549999999996</v>
      </c>
      <c r="N99" s="25">
        <v>34.727272999999997</v>
      </c>
      <c r="O99" s="25">
        <v>19.090909</v>
      </c>
      <c r="P99" s="25">
        <v>62.727272999999997</v>
      </c>
      <c r="Q99" s="25">
        <v>1.2727269999999999</v>
      </c>
      <c r="R99" s="25">
        <v>4.9090910000000001</v>
      </c>
      <c r="S99" s="25">
        <v>5.0909089999999999</v>
      </c>
    </row>
    <row r="100" spans="1:19">
      <c r="A100" s="23" t="s">
        <v>203</v>
      </c>
      <c r="B100" s="24">
        <v>563</v>
      </c>
      <c r="C100" s="25">
        <v>24.333925000000001</v>
      </c>
      <c r="D100" s="25">
        <v>43.161633999999999</v>
      </c>
      <c r="E100" s="25">
        <v>39.609236000000003</v>
      </c>
      <c r="F100" s="25">
        <v>21.492007000000001</v>
      </c>
      <c r="G100" s="25">
        <v>37.655417</v>
      </c>
      <c r="H100" s="25">
        <v>19.360568000000001</v>
      </c>
      <c r="I100" s="25">
        <v>21.492007000000001</v>
      </c>
      <c r="J100" s="25">
        <v>9.5914739999999998</v>
      </c>
      <c r="K100" s="25">
        <v>73.357016000000002</v>
      </c>
      <c r="L100" s="25">
        <v>44.227353000000001</v>
      </c>
      <c r="M100" s="25">
        <v>4.973357</v>
      </c>
      <c r="N100" s="25">
        <v>37.122557999999998</v>
      </c>
      <c r="O100" s="25">
        <v>23.978686</v>
      </c>
      <c r="P100" s="25">
        <v>68.028419</v>
      </c>
      <c r="Q100" s="25">
        <v>0.88809899999999997</v>
      </c>
      <c r="R100" s="25">
        <v>4.6181169999999998</v>
      </c>
      <c r="S100" s="25">
        <v>3.0195379999999998</v>
      </c>
    </row>
    <row r="101" spans="1:19">
      <c r="A101" s="23" t="s">
        <v>204</v>
      </c>
      <c r="B101" s="24">
        <v>319</v>
      </c>
      <c r="C101" s="25">
        <v>19.122257000000001</v>
      </c>
      <c r="D101" s="25">
        <v>47.021943999999998</v>
      </c>
      <c r="E101" s="25">
        <v>40.438870999999999</v>
      </c>
      <c r="F101" s="25">
        <v>20.062695999999999</v>
      </c>
      <c r="G101" s="25">
        <v>32.288401</v>
      </c>
      <c r="H101" s="25">
        <v>21.316614000000001</v>
      </c>
      <c r="I101" s="25">
        <v>27.586207000000002</v>
      </c>
      <c r="J101" s="25">
        <v>9.0909089999999999</v>
      </c>
      <c r="K101" s="25">
        <v>59.561129000000001</v>
      </c>
      <c r="L101" s="25">
        <v>41.379309999999997</v>
      </c>
      <c r="M101" s="25">
        <v>4.7021940000000004</v>
      </c>
      <c r="N101" s="25">
        <v>33.855798999999998</v>
      </c>
      <c r="O101" s="25">
        <v>17.554859</v>
      </c>
      <c r="P101" s="25">
        <v>66.771159999999995</v>
      </c>
      <c r="Q101" s="25">
        <v>1.880878</v>
      </c>
      <c r="R101" s="25">
        <v>4.7021940000000004</v>
      </c>
      <c r="S101" s="25">
        <v>6.2695920000000003</v>
      </c>
    </row>
    <row r="102" spans="1:19">
      <c r="A102" s="23" t="s">
        <v>205</v>
      </c>
      <c r="B102" s="24">
        <v>6</v>
      </c>
      <c r="C102" s="25">
        <v>33.333333000000003</v>
      </c>
      <c r="D102" s="25">
        <v>50</v>
      </c>
      <c r="E102" s="25">
        <v>33.333333000000003</v>
      </c>
      <c r="F102" s="25">
        <v>50</v>
      </c>
      <c r="G102" s="25">
        <v>50</v>
      </c>
      <c r="H102" s="25">
        <v>33.333333000000003</v>
      </c>
      <c r="I102" s="25">
        <v>33.333333000000003</v>
      </c>
      <c r="J102" s="25">
        <v>0</v>
      </c>
      <c r="K102" s="25">
        <v>66.666667000000004</v>
      </c>
      <c r="L102" s="25">
        <v>33.333333000000003</v>
      </c>
      <c r="M102" s="25">
        <v>0</v>
      </c>
      <c r="N102" s="25">
        <v>33.333333000000003</v>
      </c>
      <c r="O102" s="25">
        <v>50</v>
      </c>
      <c r="P102" s="25">
        <v>83.333332999999996</v>
      </c>
      <c r="Q102" s="25">
        <v>0</v>
      </c>
      <c r="R102" s="25">
        <v>0</v>
      </c>
      <c r="S102" s="25">
        <v>16.666667</v>
      </c>
    </row>
    <row r="103" spans="1:19">
      <c r="A103" s="23" t="s">
        <v>206</v>
      </c>
      <c r="B103" s="24">
        <v>42</v>
      </c>
      <c r="C103" s="25">
        <v>7.1428570000000002</v>
      </c>
      <c r="D103" s="25">
        <v>57.142856999999999</v>
      </c>
      <c r="E103" s="25">
        <v>30.952380999999999</v>
      </c>
      <c r="F103" s="25">
        <v>16.666667</v>
      </c>
      <c r="G103" s="25">
        <v>21.428571000000002</v>
      </c>
      <c r="H103" s="25">
        <v>14.285714</v>
      </c>
      <c r="I103" s="25">
        <v>14.285714</v>
      </c>
      <c r="J103" s="25">
        <v>7.1428570000000002</v>
      </c>
      <c r="K103" s="25">
        <v>23.809524</v>
      </c>
      <c r="L103" s="25">
        <v>23.809524</v>
      </c>
      <c r="M103" s="25">
        <v>0</v>
      </c>
      <c r="N103" s="25">
        <v>14.285714</v>
      </c>
      <c r="O103" s="25">
        <v>0</v>
      </c>
      <c r="P103" s="25">
        <v>76.190476000000004</v>
      </c>
      <c r="Q103" s="25">
        <v>2.3809520000000002</v>
      </c>
      <c r="R103" s="25">
        <v>4.7619049999999996</v>
      </c>
      <c r="S103" s="25">
        <v>4.7619049999999996</v>
      </c>
    </row>
    <row r="104" spans="1:19">
      <c r="A104" s="23" t="s">
        <v>152</v>
      </c>
      <c r="B104" s="24">
        <v>39</v>
      </c>
      <c r="C104" s="25">
        <v>7.6923079999999997</v>
      </c>
      <c r="D104" s="25">
        <v>48.717948999999997</v>
      </c>
      <c r="E104" s="25">
        <v>23.076923000000001</v>
      </c>
      <c r="F104" s="25">
        <v>12.820513</v>
      </c>
      <c r="G104" s="25">
        <v>17.948718</v>
      </c>
      <c r="H104" s="25">
        <v>15.384615</v>
      </c>
      <c r="I104" s="25">
        <v>20.512820999999999</v>
      </c>
      <c r="J104" s="25">
        <v>10.256410000000001</v>
      </c>
      <c r="K104" s="25">
        <v>43.589744000000003</v>
      </c>
      <c r="L104" s="25">
        <v>41.025641</v>
      </c>
      <c r="M104" s="25">
        <v>2.5641029999999998</v>
      </c>
      <c r="N104" s="25">
        <v>12.820513</v>
      </c>
      <c r="O104" s="25">
        <v>10.256410000000001</v>
      </c>
      <c r="P104" s="25">
        <v>51.282051000000003</v>
      </c>
      <c r="Q104" s="25">
        <v>10.256410000000001</v>
      </c>
      <c r="R104" s="25">
        <v>17.948718</v>
      </c>
      <c r="S104" s="25">
        <v>0</v>
      </c>
    </row>
    <row r="105" spans="1:19">
      <c r="A105" s="23" t="s">
        <v>128</v>
      </c>
      <c r="B105" s="24">
        <v>193</v>
      </c>
      <c r="C105" s="25">
        <v>20.725389</v>
      </c>
      <c r="D105" s="25">
        <v>32.642487000000003</v>
      </c>
      <c r="E105" s="25">
        <v>24.870466</v>
      </c>
      <c r="F105" s="25">
        <v>18.652850000000001</v>
      </c>
      <c r="G105" s="25">
        <v>23.316061999999999</v>
      </c>
      <c r="H105" s="25">
        <v>23.316061999999999</v>
      </c>
      <c r="I105" s="25">
        <v>14.507771999999999</v>
      </c>
      <c r="J105" s="25">
        <v>8.8082899999999995</v>
      </c>
      <c r="K105" s="25">
        <v>44.559584999999998</v>
      </c>
      <c r="L105" s="25">
        <v>24.352332000000001</v>
      </c>
      <c r="M105" s="25">
        <v>4.6632119999999997</v>
      </c>
      <c r="N105" s="25">
        <v>30.569948</v>
      </c>
      <c r="O105" s="25">
        <v>12.953367999999999</v>
      </c>
      <c r="P105" s="25">
        <v>49.740932999999998</v>
      </c>
      <c r="Q105" s="25">
        <v>1.5544039999999999</v>
      </c>
      <c r="R105" s="25">
        <v>11.917097999999999</v>
      </c>
      <c r="S105" s="25">
        <v>9.3264250000000004</v>
      </c>
    </row>
    <row r="106" spans="1:19">
      <c r="A106" s="8" t="s">
        <v>207</v>
      </c>
      <c r="B106" s="8"/>
      <c r="C106" s="8"/>
      <c r="D106" s="8"/>
      <c r="E106" s="8"/>
      <c r="F106" s="8"/>
      <c r="G106" s="8"/>
      <c r="H106" s="8"/>
      <c r="I106" s="8"/>
      <c r="J106" s="8"/>
      <c r="K106" s="8"/>
      <c r="L106" s="8"/>
      <c r="M106" s="8"/>
      <c r="N106" s="8"/>
      <c r="O106" s="8"/>
      <c r="P106" s="8"/>
      <c r="Q106" s="8"/>
      <c r="R106" s="8"/>
      <c r="S106" s="8"/>
    </row>
    <row r="107" spans="1:19">
      <c r="A107" s="23" t="s">
        <v>208</v>
      </c>
      <c r="B107" s="24">
        <v>1480</v>
      </c>
      <c r="C107" s="25">
        <v>20.810811000000001</v>
      </c>
      <c r="D107" s="25">
        <v>49.324323999999997</v>
      </c>
      <c r="E107" s="25">
        <v>39.391891999999999</v>
      </c>
      <c r="F107" s="25">
        <v>21.891891999999999</v>
      </c>
      <c r="G107" s="25">
        <v>31.486485999999999</v>
      </c>
      <c r="H107" s="25">
        <v>23.783784000000001</v>
      </c>
      <c r="I107" s="25">
        <v>23.851351000000001</v>
      </c>
      <c r="J107" s="25">
        <v>10.202703</v>
      </c>
      <c r="K107" s="25">
        <v>59.797297</v>
      </c>
      <c r="L107" s="25">
        <v>38.851351000000001</v>
      </c>
      <c r="M107" s="25">
        <v>4.864865</v>
      </c>
      <c r="N107" s="25">
        <v>33.986485999999999</v>
      </c>
      <c r="O107" s="25">
        <v>20.743243</v>
      </c>
      <c r="P107" s="25">
        <v>72.770269999999996</v>
      </c>
      <c r="Q107" s="25">
        <v>1.283784</v>
      </c>
      <c r="R107" s="25">
        <v>3.9189189999999998</v>
      </c>
      <c r="S107" s="25">
        <v>3.4459460000000002</v>
      </c>
    </row>
    <row r="108" spans="1:19">
      <c r="A108" s="23" t="s">
        <v>209</v>
      </c>
      <c r="B108" s="24">
        <v>1280</v>
      </c>
      <c r="C108" s="25">
        <v>21.640625</v>
      </c>
      <c r="D108" s="25">
        <v>50.546875</v>
      </c>
      <c r="E108" s="25">
        <v>40.9375</v>
      </c>
      <c r="F108" s="25">
        <v>22.65625</v>
      </c>
      <c r="G108" s="25">
        <v>32.265625</v>
      </c>
      <c r="H108" s="25">
        <v>24.375</v>
      </c>
      <c r="I108" s="25">
        <v>23.984375</v>
      </c>
      <c r="J108" s="25">
        <v>10.859375</v>
      </c>
      <c r="K108" s="25">
        <v>61.71875</v>
      </c>
      <c r="L108" s="25">
        <v>39.765625</v>
      </c>
      <c r="M108" s="25">
        <v>4.84375</v>
      </c>
      <c r="N108" s="25">
        <v>34.53125</v>
      </c>
      <c r="O108" s="25">
        <v>20.46875</v>
      </c>
      <c r="P108" s="25">
        <v>73.59375</v>
      </c>
      <c r="Q108" s="25">
        <v>1.328125</v>
      </c>
      <c r="R108" s="25">
        <v>3.515625</v>
      </c>
      <c r="S108" s="25">
        <v>3.59375</v>
      </c>
    </row>
    <row r="109" spans="1:19">
      <c r="A109" s="23" t="s">
        <v>210</v>
      </c>
      <c r="B109" s="24">
        <v>1167</v>
      </c>
      <c r="C109" s="25">
        <v>22.622108000000001</v>
      </c>
      <c r="D109" s="25">
        <v>47.300770999999997</v>
      </c>
      <c r="E109" s="25">
        <v>38.131962000000001</v>
      </c>
      <c r="F109" s="25">
        <v>24.421593999999999</v>
      </c>
      <c r="G109" s="25">
        <v>32.047986000000002</v>
      </c>
      <c r="H109" s="25">
        <v>25.449871000000002</v>
      </c>
      <c r="I109" s="25">
        <v>22.365038999999999</v>
      </c>
      <c r="J109" s="25">
        <v>12.425020999999999</v>
      </c>
      <c r="K109" s="25">
        <v>58.097686000000003</v>
      </c>
      <c r="L109" s="25">
        <v>38.303342000000001</v>
      </c>
      <c r="M109" s="25">
        <v>5.7412169999999998</v>
      </c>
      <c r="N109" s="25">
        <v>36.246786999999998</v>
      </c>
      <c r="O109" s="25">
        <v>20.479863000000002</v>
      </c>
      <c r="P109" s="25">
        <v>65.981148000000005</v>
      </c>
      <c r="Q109" s="25">
        <v>1.6281060000000001</v>
      </c>
      <c r="R109" s="25">
        <v>4.9700090000000001</v>
      </c>
      <c r="S109" s="25">
        <v>3.8560409999999998</v>
      </c>
    </row>
    <row r="110" spans="1:19">
      <c r="A110" s="23" t="s">
        <v>211</v>
      </c>
      <c r="B110" s="24">
        <v>715</v>
      </c>
      <c r="C110" s="25">
        <v>25.594405999999999</v>
      </c>
      <c r="D110" s="25">
        <v>54.405594000000001</v>
      </c>
      <c r="E110" s="25">
        <v>45.594405999999999</v>
      </c>
      <c r="F110" s="25">
        <v>25.874126</v>
      </c>
      <c r="G110" s="25">
        <v>36.923076999999999</v>
      </c>
      <c r="H110" s="25">
        <v>28.391608000000002</v>
      </c>
      <c r="I110" s="25">
        <v>27.272727</v>
      </c>
      <c r="J110" s="25">
        <v>12.447552</v>
      </c>
      <c r="K110" s="25">
        <v>61.678322000000001</v>
      </c>
      <c r="L110" s="25">
        <v>47.132866999999997</v>
      </c>
      <c r="M110" s="25">
        <v>5.0349649999999997</v>
      </c>
      <c r="N110" s="25">
        <v>41.118881000000002</v>
      </c>
      <c r="O110" s="25">
        <v>26.293706</v>
      </c>
      <c r="P110" s="25">
        <v>71.608391999999995</v>
      </c>
      <c r="Q110" s="25">
        <v>1.9580420000000001</v>
      </c>
      <c r="R110" s="25">
        <v>1.398601</v>
      </c>
      <c r="S110" s="25">
        <v>5.0349649999999997</v>
      </c>
    </row>
    <row r="111" spans="1:19">
      <c r="A111" s="23" t="s">
        <v>212</v>
      </c>
      <c r="B111" s="24">
        <v>387</v>
      </c>
      <c r="C111" s="25">
        <v>24.289406</v>
      </c>
      <c r="D111" s="25">
        <v>45.478036000000003</v>
      </c>
      <c r="E111" s="25">
        <v>40.310077999999997</v>
      </c>
      <c r="F111" s="25">
        <v>30.490956000000001</v>
      </c>
      <c r="G111" s="25">
        <v>37.467700000000001</v>
      </c>
      <c r="H111" s="25">
        <v>24.547803999999999</v>
      </c>
      <c r="I111" s="25">
        <v>23.255814000000001</v>
      </c>
      <c r="J111" s="25">
        <v>15.245478</v>
      </c>
      <c r="K111" s="25">
        <v>63.307493999999998</v>
      </c>
      <c r="L111" s="25">
        <v>41.085270999999999</v>
      </c>
      <c r="M111" s="25">
        <v>13.69509</v>
      </c>
      <c r="N111" s="25">
        <v>40.826872999999999</v>
      </c>
      <c r="O111" s="25">
        <v>23.255814000000001</v>
      </c>
      <c r="P111" s="25">
        <v>64.082687000000007</v>
      </c>
      <c r="Q111" s="25">
        <v>1.0335920000000001</v>
      </c>
      <c r="R111" s="25">
        <v>4.9095610000000001</v>
      </c>
      <c r="S111" s="25">
        <v>4.3927649999999998</v>
      </c>
    </row>
    <row r="112" spans="1:19">
      <c r="A112" s="23" t="s">
        <v>213</v>
      </c>
      <c r="B112" s="24">
        <v>404</v>
      </c>
      <c r="C112" s="25">
        <v>23.514851</v>
      </c>
      <c r="D112" s="25">
        <v>52.227722999999997</v>
      </c>
      <c r="E112" s="25">
        <v>41.336633999999997</v>
      </c>
      <c r="F112" s="25">
        <v>28.712871</v>
      </c>
      <c r="G112" s="25">
        <v>36.386139</v>
      </c>
      <c r="H112" s="25">
        <v>22.029703000000001</v>
      </c>
      <c r="I112" s="25">
        <v>25</v>
      </c>
      <c r="J112" s="25">
        <v>13.366337</v>
      </c>
      <c r="K112" s="25">
        <v>66.089108999999993</v>
      </c>
      <c r="L112" s="25">
        <v>43.069307000000002</v>
      </c>
      <c r="M112" s="25">
        <v>9.4059410000000003</v>
      </c>
      <c r="N112" s="25">
        <v>35.643563999999998</v>
      </c>
      <c r="O112" s="25">
        <v>23.762376</v>
      </c>
      <c r="P112" s="25">
        <v>70.297030000000007</v>
      </c>
      <c r="Q112" s="25">
        <v>1.9801979999999999</v>
      </c>
      <c r="R112" s="25">
        <v>2.4752480000000001</v>
      </c>
      <c r="S112" s="25">
        <v>4.7029699999999997</v>
      </c>
    </row>
    <row r="113" spans="1:19">
      <c r="A113" s="23" t="s">
        <v>214</v>
      </c>
      <c r="B113" s="24">
        <v>595</v>
      </c>
      <c r="C113" s="25">
        <v>27.899159999999998</v>
      </c>
      <c r="D113" s="25">
        <v>57.310924</v>
      </c>
      <c r="E113" s="25">
        <v>55.462184999999998</v>
      </c>
      <c r="F113" s="25">
        <v>29.243697000000001</v>
      </c>
      <c r="G113" s="25">
        <v>42.352941000000001</v>
      </c>
      <c r="H113" s="25">
        <v>26.890756</v>
      </c>
      <c r="I113" s="25">
        <v>29.243697000000001</v>
      </c>
      <c r="J113" s="25">
        <v>11.596639</v>
      </c>
      <c r="K113" s="25">
        <v>68.235293999999996</v>
      </c>
      <c r="L113" s="25">
        <v>54.117646999999998</v>
      </c>
      <c r="M113" s="25">
        <v>5.5462179999999996</v>
      </c>
      <c r="N113" s="25">
        <v>42.184874000000001</v>
      </c>
      <c r="O113" s="25">
        <v>28.907563</v>
      </c>
      <c r="P113" s="25">
        <v>76.470588000000006</v>
      </c>
      <c r="Q113" s="25">
        <v>1.512605</v>
      </c>
      <c r="R113" s="25">
        <v>0.67226900000000001</v>
      </c>
      <c r="S113" s="25">
        <v>3.5294120000000002</v>
      </c>
    </row>
    <row r="114" spans="1:19">
      <c r="A114" s="23" t="s">
        <v>215</v>
      </c>
      <c r="B114" s="24">
        <v>215</v>
      </c>
      <c r="C114" s="25">
        <v>34.883721000000001</v>
      </c>
      <c r="D114" s="25">
        <v>61.395349000000003</v>
      </c>
      <c r="E114" s="25">
        <v>60</v>
      </c>
      <c r="F114" s="25">
        <v>38.604650999999997</v>
      </c>
      <c r="G114" s="25">
        <v>48.837209000000001</v>
      </c>
      <c r="H114" s="25">
        <v>32.093023000000002</v>
      </c>
      <c r="I114" s="25">
        <v>38.139535000000002</v>
      </c>
      <c r="J114" s="25">
        <v>12.093023000000001</v>
      </c>
      <c r="K114" s="25">
        <v>71.627906999999993</v>
      </c>
      <c r="L114" s="25">
        <v>57.674419</v>
      </c>
      <c r="M114" s="25">
        <v>11.162791</v>
      </c>
      <c r="N114" s="25">
        <v>46.511628000000002</v>
      </c>
      <c r="O114" s="25">
        <v>33.953488</v>
      </c>
      <c r="P114" s="25">
        <v>80</v>
      </c>
      <c r="Q114" s="25">
        <v>1.395349</v>
      </c>
      <c r="R114" s="25">
        <v>2.3255810000000001</v>
      </c>
      <c r="S114" s="25">
        <v>3.7209300000000001</v>
      </c>
    </row>
    <row r="115" spans="1:19">
      <c r="A115" s="23" t="s">
        <v>216</v>
      </c>
      <c r="B115" s="24">
        <v>248</v>
      </c>
      <c r="C115" s="25">
        <v>29.435483999999999</v>
      </c>
      <c r="D115" s="25">
        <v>48.790323000000001</v>
      </c>
      <c r="E115" s="25">
        <v>43.548386999999998</v>
      </c>
      <c r="F115" s="25">
        <v>35.483871000000001</v>
      </c>
      <c r="G115" s="25">
        <v>40.725805999999999</v>
      </c>
      <c r="H115" s="25">
        <v>30.645161000000002</v>
      </c>
      <c r="I115" s="25">
        <v>26.612902999999999</v>
      </c>
      <c r="J115" s="25">
        <v>10.887097000000001</v>
      </c>
      <c r="K115" s="25">
        <v>59.677419</v>
      </c>
      <c r="L115" s="25">
        <v>40.322581</v>
      </c>
      <c r="M115" s="25">
        <v>7.2580650000000002</v>
      </c>
      <c r="N115" s="25">
        <v>36.693548</v>
      </c>
      <c r="O115" s="25">
        <v>29.435483999999999</v>
      </c>
      <c r="P115" s="25">
        <v>66.129031999999995</v>
      </c>
      <c r="Q115" s="25">
        <v>2.4193549999999999</v>
      </c>
      <c r="R115" s="25">
        <v>3.225806</v>
      </c>
      <c r="S115" s="25">
        <v>7.6612900000000002</v>
      </c>
    </row>
    <row r="116" spans="1:19">
      <c r="A116" s="23" t="s">
        <v>217</v>
      </c>
      <c r="B116" s="24">
        <v>255</v>
      </c>
      <c r="C116" s="25">
        <v>30.980391999999998</v>
      </c>
      <c r="D116" s="25">
        <v>52.156863000000001</v>
      </c>
      <c r="E116" s="25">
        <v>47.843136999999999</v>
      </c>
      <c r="F116" s="25">
        <v>32.941175999999999</v>
      </c>
      <c r="G116" s="25">
        <v>37.254902000000001</v>
      </c>
      <c r="H116" s="25">
        <v>28.627451000000001</v>
      </c>
      <c r="I116" s="25">
        <v>31.372548999999999</v>
      </c>
      <c r="J116" s="25">
        <v>16.470587999999999</v>
      </c>
      <c r="K116" s="25">
        <v>65.490195999999997</v>
      </c>
      <c r="L116" s="25">
        <v>50.588234999999997</v>
      </c>
      <c r="M116" s="25">
        <v>10.588234999999999</v>
      </c>
      <c r="N116" s="25">
        <v>47.843136999999999</v>
      </c>
      <c r="O116" s="25">
        <v>31.764706</v>
      </c>
      <c r="P116" s="25">
        <v>72.941175999999999</v>
      </c>
      <c r="Q116" s="25">
        <v>2.3529409999999999</v>
      </c>
      <c r="R116" s="25">
        <v>0.39215699999999998</v>
      </c>
      <c r="S116" s="25">
        <v>4.7058819999999999</v>
      </c>
    </row>
    <row r="117" spans="1:19">
      <c r="A117" s="23" t="s">
        <v>218</v>
      </c>
      <c r="B117" s="24">
        <v>291</v>
      </c>
      <c r="C117" s="25">
        <v>30.240549999999999</v>
      </c>
      <c r="D117" s="25">
        <v>53.608246999999999</v>
      </c>
      <c r="E117" s="25">
        <v>53.264605000000003</v>
      </c>
      <c r="F117" s="25">
        <v>34.020619000000003</v>
      </c>
      <c r="G117" s="25">
        <v>43.642612</v>
      </c>
      <c r="H117" s="25">
        <v>27.147766000000001</v>
      </c>
      <c r="I117" s="25">
        <v>25.085910999999999</v>
      </c>
      <c r="J117" s="25">
        <v>12.027490999999999</v>
      </c>
      <c r="K117" s="25">
        <v>70.446735000000004</v>
      </c>
      <c r="L117" s="25">
        <v>50.515464000000001</v>
      </c>
      <c r="M117" s="25">
        <v>8.9347080000000005</v>
      </c>
      <c r="N117" s="25">
        <v>46.048110000000001</v>
      </c>
      <c r="O117" s="25">
        <v>42.955325999999999</v>
      </c>
      <c r="P117" s="25">
        <v>76.288659999999993</v>
      </c>
      <c r="Q117" s="25">
        <v>1.0309280000000001</v>
      </c>
      <c r="R117" s="25">
        <v>0.34364299999999998</v>
      </c>
      <c r="S117" s="25">
        <v>3.436426</v>
      </c>
    </row>
    <row r="118" spans="1:19">
      <c r="A118" s="23" t="s">
        <v>219</v>
      </c>
      <c r="B118" s="24">
        <v>338</v>
      </c>
      <c r="C118" s="25">
        <v>31.360946999999999</v>
      </c>
      <c r="D118" s="25">
        <v>47.337277999999998</v>
      </c>
      <c r="E118" s="25">
        <v>50.295858000000003</v>
      </c>
      <c r="F118" s="25">
        <v>33.136094999999997</v>
      </c>
      <c r="G118" s="25">
        <v>39.053254000000003</v>
      </c>
      <c r="H118" s="25">
        <v>34.023668999999998</v>
      </c>
      <c r="I118" s="25">
        <v>29.289940999999999</v>
      </c>
      <c r="J118" s="25">
        <v>12.426036</v>
      </c>
      <c r="K118" s="25">
        <v>68.047336999999999</v>
      </c>
      <c r="L118" s="25">
        <v>50</v>
      </c>
      <c r="M118" s="25">
        <v>9.1715979999999995</v>
      </c>
      <c r="N118" s="25">
        <v>49.408284000000002</v>
      </c>
      <c r="O118" s="25">
        <v>26.331361000000001</v>
      </c>
      <c r="P118" s="25">
        <v>74.556213</v>
      </c>
      <c r="Q118" s="25">
        <v>2.0710060000000001</v>
      </c>
      <c r="R118" s="25">
        <v>2.3668640000000001</v>
      </c>
      <c r="S118" s="25">
        <v>3.2544379999999999</v>
      </c>
    </row>
    <row r="119" spans="1:19">
      <c r="A119" s="23" t="s">
        <v>220</v>
      </c>
      <c r="B119" s="24">
        <v>812</v>
      </c>
      <c r="C119" s="25">
        <v>25.615763999999999</v>
      </c>
      <c r="D119" s="25">
        <v>49.876846999999998</v>
      </c>
      <c r="E119" s="25">
        <v>45.320197</v>
      </c>
      <c r="F119" s="25">
        <v>27.463054</v>
      </c>
      <c r="G119" s="25">
        <v>35.344828</v>
      </c>
      <c r="H119" s="25">
        <v>30.172414</v>
      </c>
      <c r="I119" s="25">
        <v>27.463054</v>
      </c>
      <c r="J119" s="25">
        <v>12.438423999999999</v>
      </c>
      <c r="K119" s="25">
        <v>66.625615999999994</v>
      </c>
      <c r="L119" s="25">
        <v>47.167487999999999</v>
      </c>
      <c r="M119" s="25">
        <v>5.9113300000000004</v>
      </c>
      <c r="N119" s="25">
        <v>44.211823000000003</v>
      </c>
      <c r="O119" s="25">
        <v>24.630541999999998</v>
      </c>
      <c r="P119" s="25">
        <v>73.645319999999998</v>
      </c>
      <c r="Q119" s="25">
        <v>1.3546800000000001</v>
      </c>
      <c r="R119" s="25">
        <v>2.0935959999999998</v>
      </c>
      <c r="S119" s="25">
        <v>3.0788180000000001</v>
      </c>
    </row>
    <row r="120" spans="1:19">
      <c r="A120" s="23" t="s">
        <v>221</v>
      </c>
      <c r="B120" s="24">
        <v>816</v>
      </c>
      <c r="C120" s="25">
        <v>23.774509999999999</v>
      </c>
      <c r="D120" s="25">
        <v>53.308824000000001</v>
      </c>
      <c r="E120" s="25">
        <v>52.818626999999999</v>
      </c>
      <c r="F120" s="25">
        <v>27.696078</v>
      </c>
      <c r="G120" s="25">
        <v>40.686275000000002</v>
      </c>
      <c r="H120" s="25">
        <v>26.593136999999999</v>
      </c>
      <c r="I120" s="25">
        <v>26.593136999999999</v>
      </c>
      <c r="J120" s="25">
        <v>13.112745</v>
      </c>
      <c r="K120" s="25">
        <v>66.176471000000006</v>
      </c>
      <c r="L120" s="25">
        <v>50.122548999999999</v>
      </c>
      <c r="M120" s="25">
        <v>6.0049020000000004</v>
      </c>
      <c r="N120" s="25">
        <v>43.014705999999997</v>
      </c>
      <c r="O120" s="25">
        <v>25.490196000000001</v>
      </c>
      <c r="P120" s="25">
        <v>77.941175999999999</v>
      </c>
      <c r="Q120" s="25">
        <v>1.22549</v>
      </c>
      <c r="R120" s="25">
        <v>1.470588</v>
      </c>
      <c r="S120" s="25">
        <v>3.308824</v>
      </c>
    </row>
    <row r="121" spans="1:19">
      <c r="A121" s="23" t="s">
        <v>152</v>
      </c>
      <c r="B121" s="24">
        <v>69</v>
      </c>
      <c r="C121" s="25">
        <v>17.391304000000002</v>
      </c>
      <c r="D121" s="25">
        <v>42.028986000000003</v>
      </c>
      <c r="E121" s="25">
        <v>31.884058</v>
      </c>
      <c r="F121" s="25">
        <v>18.840579999999999</v>
      </c>
      <c r="G121" s="25">
        <v>31.884058</v>
      </c>
      <c r="H121" s="25">
        <v>7.2463769999999998</v>
      </c>
      <c r="I121" s="25">
        <v>17.391304000000002</v>
      </c>
      <c r="J121" s="25">
        <v>10.144928</v>
      </c>
      <c r="K121" s="25">
        <v>49.275362000000001</v>
      </c>
      <c r="L121" s="25">
        <v>40.579709999999999</v>
      </c>
      <c r="M121" s="25">
        <v>2.8985509999999999</v>
      </c>
      <c r="N121" s="25">
        <v>33.333333000000003</v>
      </c>
      <c r="O121" s="25">
        <v>15.942029</v>
      </c>
      <c r="P121" s="25">
        <v>62.318840999999999</v>
      </c>
      <c r="Q121" s="25">
        <v>28.985506999999998</v>
      </c>
      <c r="R121" s="25">
        <v>7.2463769999999998</v>
      </c>
      <c r="S121" s="25">
        <v>7.2463769999999998</v>
      </c>
    </row>
    <row r="122" spans="1:19">
      <c r="A122" s="23" t="s">
        <v>222</v>
      </c>
      <c r="B122" s="24">
        <v>246</v>
      </c>
      <c r="C122" s="25">
        <v>13.414634</v>
      </c>
      <c r="D122" s="25">
        <v>21.544715</v>
      </c>
      <c r="E122" s="25">
        <v>11.382114</v>
      </c>
      <c r="F122" s="25">
        <v>7.7235769999999997</v>
      </c>
      <c r="G122" s="25">
        <v>16.260162999999999</v>
      </c>
      <c r="H122" s="25">
        <v>9.3495930000000005</v>
      </c>
      <c r="I122" s="25">
        <v>12.195122</v>
      </c>
      <c r="J122" s="25">
        <v>7.3170729999999997</v>
      </c>
      <c r="K122" s="25">
        <v>31.707317</v>
      </c>
      <c r="L122" s="25">
        <v>20.731707</v>
      </c>
      <c r="M122" s="25">
        <v>4.0650409999999999</v>
      </c>
      <c r="N122" s="25">
        <v>17.886178999999998</v>
      </c>
      <c r="O122" s="25">
        <v>8.9430890000000005</v>
      </c>
      <c r="P122" s="25">
        <v>31.300813000000002</v>
      </c>
      <c r="Q122" s="25">
        <v>2.4390239999999999</v>
      </c>
      <c r="R122" s="25">
        <v>26.422764000000001</v>
      </c>
      <c r="S122" s="25">
        <v>5.6910569999999998</v>
      </c>
    </row>
    <row r="123" spans="1:19">
      <c r="A123" s="26" t="s">
        <v>128</v>
      </c>
      <c r="B123" s="27">
        <v>47</v>
      </c>
      <c r="C123" s="29">
        <v>8.5106380000000001</v>
      </c>
      <c r="D123" s="29">
        <v>27.659573999999999</v>
      </c>
      <c r="E123" s="29">
        <v>6.3829789999999997</v>
      </c>
      <c r="F123" s="29">
        <v>12.765957</v>
      </c>
      <c r="G123" s="29">
        <v>19.148935999999999</v>
      </c>
      <c r="H123" s="29">
        <v>10.638298000000001</v>
      </c>
      <c r="I123" s="29">
        <v>17.021277000000001</v>
      </c>
      <c r="J123" s="29">
        <v>4.2553190000000001</v>
      </c>
      <c r="K123" s="29">
        <v>29.787234000000002</v>
      </c>
      <c r="L123" s="29">
        <v>19.148935999999999</v>
      </c>
      <c r="M123" s="29">
        <v>0</v>
      </c>
      <c r="N123" s="29">
        <v>19.148935999999999</v>
      </c>
      <c r="O123" s="29">
        <v>17.021277000000001</v>
      </c>
      <c r="P123" s="29">
        <v>29.787234000000002</v>
      </c>
      <c r="Q123" s="29">
        <v>0</v>
      </c>
      <c r="R123" s="29">
        <v>6.3829789999999997</v>
      </c>
      <c r="S123" s="29">
        <v>42.553190999999998</v>
      </c>
    </row>
  </sheetData>
  <phoneticPr fontId="2"/>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1D9C3-5BD0-48D6-B340-F1AD6DC57091}">
  <sheetPr codeName="Sheet91"/>
  <dimension ref="A1:G125"/>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HYPERLINK("#'目次'!B46","[40]")</f>
        <v>[40]</v>
      </c>
      <c r="B2" s="28" t="s">
        <v>565</v>
      </c>
    </row>
    <row r="3" spans="1:7">
      <c r="A3" s="6" t="s">
        <v>114</v>
      </c>
      <c r="B3" s="7" t="s">
        <v>479</v>
      </c>
    </row>
    <row r="4" spans="1:7">
      <c r="A4" s="6" t="s">
        <v>114</v>
      </c>
      <c r="B4" s="7" t="s">
        <v>480</v>
      </c>
    </row>
    <row r="5" spans="1:7">
      <c r="A5" s="6" t="s">
        <v>114</v>
      </c>
      <c r="B5" s="7" t="s">
        <v>481</v>
      </c>
    </row>
    <row r="6" spans="1:7">
      <c r="A6" s="6" t="s">
        <v>114</v>
      </c>
      <c r="B6" s="7" t="s">
        <v>482</v>
      </c>
    </row>
    <row r="7" spans="1:7">
      <c r="A7" s="6" t="s">
        <v>114</v>
      </c>
      <c r="B7" s="7" t="s">
        <v>483</v>
      </c>
    </row>
    <row r="8" spans="1:7" s="21" customFormat="1" ht="36">
      <c r="A8" s="19" t="s">
        <v>114</v>
      </c>
      <c r="B8" s="20" t="s">
        <v>118</v>
      </c>
      <c r="C8" s="20" t="s">
        <v>484</v>
      </c>
      <c r="D8" s="20" t="s">
        <v>485</v>
      </c>
      <c r="E8" s="20" t="s">
        <v>486</v>
      </c>
      <c r="F8" s="20" t="s">
        <v>487</v>
      </c>
      <c r="G8" s="20" t="s">
        <v>128</v>
      </c>
    </row>
    <row r="9" spans="1:7">
      <c r="A9" s="22" t="s">
        <v>121</v>
      </c>
      <c r="B9" s="9">
        <v>2335</v>
      </c>
      <c r="C9" s="14">
        <v>23.211991000000001</v>
      </c>
      <c r="D9" s="14">
        <v>32.847966</v>
      </c>
      <c r="E9" s="14">
        <v>12.933619</v>
      </c>
      <c r="F9" s="14">
        <v>14.089936</v>
      </c>
      <c r="G9" s="14">
        <v>16.916488000000001</v>
      </c>
    </row>
    <row r="10" spans="1:7">
      <c r="A10" s="8" t="s">
        <v>122</v>
      </c>
      <c r="B10" s="8"/>
      <c r="C10" s="8"/>
      <c r="D10" s="8"/>
      <c r="E10" s="8"/>
      <c r="F10" s="8"/>
      <c r="G10" s="8"/>
    </row>
    <row r="11" spans="1:7">
      <c r="A11" s="23" t="s">
        <v>123</v>
      </c>
      <c r="B11" s="24">
        <v>327</v>
      </c>
      <c r="C11" s="25">
        <v>18.042812999999999</v>
      </c>
      <c r="D11" s="25">
        <v>36.391437000000003</v>
      </c>
      <c r="E11" s="25">
        <v>14.067278</v>
      </c>
      <c r="F11" s="25">
        <v>15.902141</v>
      </c>
      <c r="G11" s="25">
        <v>15.59633</v>
      </c>
    </row>
    <row r="12" spans="1:7">
      <c r="A12" s="23" t="s">
        <v>124</v>
      </c>
      <c r="B12" s="24">
        <v>433</v>
      </c>
      <c r="C12" s="25">
        <v>23.325634999999998</v>
      </c>
      <c r="D12" s="25">
        <v>36.027714000000003</v>
      </c>
      <c r="E12" s="25">
        <v>12.933025000000001</v>
      </c>
      <c r="F12" s="25">
        <v>16.166281999999999</v>
      </c>
      <c r="G12" s="25">
        <v>11.547344000000001</v>
      </c>
    </row>
    <row r="13" spans="1:7">
      <c r="A13" s="23" t="s">
        <v>125</v>
      </c>
      <c r="B13" s="24">
        <v>988</v>
      </c>
      <c r="C13" s="25">
        <v>24.696356000000002</v>
      </c>
      <c r="D13" s="25">
        <v>34.51417</v>
      </c>
      <c r="E13" s="25">
        <v>12.955465999999999</v>
      </c>
      <c r="F13" s="25">
        <v>12.044534000000001</v>
      </c>
      <c r="G13" s="25">
        <v>15.789474</v>
      </c>
    </row>
    <row r="14" spans="1:7">
      <c r="A14" s="23" t="s">
        <v>126</v>
      </c>
      <c r="B14" s="24">
        <v>440</v>
      </c>
      <c r="C14" s="25">
        <v>24.545455</v>
      </c>
      <c r="D14" s="25">
        <v>27.272727</v>
      </c>
      <c r="E14" s="25">
        <v>11.818182</v>
      </c>
      <c r="F14" s="25">
        <v>15.227273</v>
      </c>
      <c r="G14" s="25">
        <v>21.136364</v>
      </c>
    </row>
    <row r="15" spans="1:7">
      <c r="A15" s="23" t="s">
        <v>127</v>
      </c>
      <c r="B15" s="24">
        <v>108</v>
      </c>
      <c r="C15" s="25">
        <v>21.296296000000002</v>
      </c>
      <c r="D15" s="25">
        <v>23.148147999999999</v>
      </c>
      <c r="E15" s="25">
        <v>13.888889000000001</v>
      </c>
      <c r="F15" s="25">
        <v>14.814814999999999</v>
      </c>
      <c r="G15" s="25">
        <v>26.851852000000001</v>
      </c>
    </row>
    <row r="16" spans="1:7">
      <c r="A16" s="23" t="s">
        <v>128</v>
      </c>
      <c r="B16" s="24">
        <v>39</v>
      </c>
      <c r="C16" s="25">
        <v>17.948718</v>
      </c>
      <c r="D16" s="25">
        <v>15.384615</v>
      </c>
      <c r="E16" s="25">
        <v>12.820513</v>
      </c>
      <c r="F16" s="25">
        <v>12.820513</v>
      </c>
      <c r="G16" s="25">
        <v>41.025641</v>
      </c>
    </row>
    <row r="17" spans="1:7">
      <c r="A17" s="8" t="s">
        <v>129</v>
      </c>
      <c r="B17" s="8"/>
      <c r="C17" s="8"/>
      <c r="D17" s="8"/>
      <c r="E17" s="8"/>
      <c r="F17" s="8"/>
      <c r="G17" s="8"/>
    </row>
    <row r="18" spans="1:7">
      <c r="A18" s="23" t="s">
        <v>130</v>
      </c>
      <c r="B18" s="24">
        <v>707</v>
      </c>
      <c r="C18" s="25">
        <v>22.913720000000001</v>
      </c>
      <c r="D18" s="25">
        <v>36.209335000000003</v>
      </c>
      <c r="E18" s="25">
        <v>13.437058</v>
      </c>
      <c r="F18" s="25">
        <v>14.5686</v>
      </c>
      <c r="G18" s="25">
        <v>12.871287000000001</v>
      </c>
    </row>
    <row r="19" spans="1:7">
      <c r="A19" s="23" t="s">
        <v>131</v>
      </c>
      <c r="B19" s="24">
        <v>1104</v>
      </c>
      <c r="C19" s="25">
        <v>22.735506999999998</v>
      </c>
      <c r="D19" s="25">
        <v>35.054347999999997</v>
      </c>
      <c r="E19" s="25">
        <v>13.949275</v>
      </c>
      <c r="F19" s="25">
        <v>11.594203</v>
      </c>
      <c r="G19" s="25">
        <v>16.666667</v>
      </c>
    </row>
    <row r="20" spans="1:7">
      <c r="A20" s="23" t="s">
        <v>132</v>
      </c>
      <c r="B20" s="24">
        <v>418</v>
      </c>
      <c r="C20" s="25">
        <v>25.358851999999999</v>
      </c>
      <c r="D20" s="25">
        <v>24.641148000000001</v>
      </c>
      <c r="E20" s="25">
        <v>9.8086120000000001</v>
      </c>
      <c r="F20" s="25">
        <v>18.899522000000001</v>
      </c>
      <c r="G20" s="25">
        <v>21.291865999999999</v>
      </c>
    </row>
    <row r="21" spans="1:7">
      <c r="A21" s="23" t="s">
        <v>133</v>
      </c>
      <c r="B21" s="24">
        <v>62</v>
      </c>
      <c r="C21" s="25">
        <v>25.806452</v>
      </c>
      <c r="D21" s="25">
        <v>24.193548</v>
      </c>
      <c r="E21" s="25">
        <v>11.290323000000001</v>
      </c>
      <c r="F21" s="25">
        <v>17.741935000000002</v>
      </c>
      <c r="G21" s="25">
        <v>20.967742000000001</v>
      </c>
    </row>
    <row r="22" spans="1:7">
      <c r="A22" s="23" t="s">
        <v>128</v>
      </c>
      <c r="B22" s="24">
        <v>44</v>
      </c>
      <c r="C22" s="25">
        <v>15.909091</v>
      </c>
      <c r="D22" s="25">
        <v>13.636364</v>
      </c>
      <c r="E22" s="25">
        <v>11.363636</v>
      </c>
      <c r="F22" s="25">
        <v>18.181818</v>
      </c>
      <c r="G22" s="25">
        <v>40.909090999999997</v>
      </c>
    </row>
    <row r="23" spans="1:7">
      <c r="A23" s="8" t="s">
        <v>134</v>
      </c>
      <c r="B23" s="8"/>
      <c r="C23" s="8"/>
      <c r="D23" s="8"/>
      <c r="E23" s="8"/>
      <c r="F23" s="8"/>
      <c r="G23" s="8"/>
    </row>
    <row r="24" spans="1:7">
      <c r="A24" s="23" t="s">
        <v>135</v>
      </c>
      <c r="B24" s="24">
        <v>103</v>
      </c>
      <c r="C24" s="25">
        <v>20.388349999999999</v>
      </c>
      <c r="D24" s="25">
        <v>28.155339999999999</v>
      </c>
      <c r="E24" s="25">
        <v>13.592233</v>
      </c>
      <c r="F24" s="25">
        <v>18.446601999999999</v>
      </c>
      <c r="G24" s="25">
        <v>19.417476000000001</v>
      </c>
    </row>
    <row r="25" spans="1:7">
      <c r="A25" s="23" t="s">
        <v>136</v>
      </c>
      <c r="B25" s="24">
        <v>113</v>
      </c>
      <c r="C25" s="25">
        <v>17.699114999999999</v>
      </c>
      <c r="D25" s="25">
        <v>27.433627999999999</v>
      </c>
      <c r="E25" s="25">
        <v>12.389381</v>
      </c>
      <c r="F25" s="25">
        <v>23.008849999999999</v>
      </c>
      <c r="G25" s="25">
        <v>19.469027000000001</v>
      </c>
    </row>
    <row r="26" spans="1:7">
      <c r="A26" s="23" t="s">
        <v>137</v>
      </c>
      <c r="B26" s="24">
        <v>98</v>
      </c>
      <c r="C26" s="25">
        <v>14.285714</v>
      </c>
      <c r="D26" s="25">
        <v>28.571428999999998</v>
      </c>
      <c r="E26" s="25">
        <v>12.244897999999999</v>
      </c>
      <c r="F26" s="25">
        <v>27.551020000000001</v>
      </c>
      <c r="G26" s="25">
        <v>17.346938999999999</v>
      </c>
    </row>
    <row r="27" spans="1:7">
      <c r="A27" s="23" t="s">
        <v>138</v>
      </c>
      <c r="B27" s="24">
        <v>120</v>
      </c>
      <c r="C27" s="25">
        <v>20</v>
      </c>
      <c r="D27" s="25">
        <v>30.833333</v>
      </c>
      <c r="E27" s="25">
        <v>16.666667</v>
      </c>
      <c r="F27" s="25">
        <v>15</v>
      </c>
      <c r="G27" s="25">
        <v>17.5</v>
      </c>
    </row>
    <row r="28" spans="1:7">
      <c r="A28" s="23" t="s">
        <v>139</v>
      </c>
      <c r="B28" s="24">
        <v>144</v>
      </c>
      <c r="C28" s="25">
        <v>22.222221999999999</v>
      </c>
      <c r="D28" s="25">
        <v>34.027777999999998</v>
      </c>
      <c r="E28" s="25">
        <v>12.5</v>
      </c>
      <c r="F28" s="25">
        <v>16.666667</v>
      </c>
      <c r="G28" s="25">
        <v>14.583333</v>
      </c>
    </row>
    <row r="29" spans="1:7">
      <c r="A29" s="23" t="s">
        <v>140</v>
      </c>
      <c r="B29" s="24">
        <v>155</v>
      </c>
      <c r="C29" s="25">
        <v>14.838710000000001</v>
      </c>
      <c r="D29" s="25">
        <v>39.354838999999998</v>
      </c>
      <c r="E29" s="25">
        <v>13.548387</v>
      </c>
      <c r="F29" s="25">
        <v>16.129031999999999</v>
      </c>
      <c r="G29" s="25">
        <v>16.129031999999999</v>
      </c>
    </row>
    <row r="30" spans="1:7">
      <c r="A30" s="23" t="s">
        <v>141</v>
      </c>
      <c r="B30" s="24">
        <v>1276</v>
      </c>
      <c r="C30" s="25">
        <v>23.981190999999999</v>
      </c>
      <c r="D30" s="25">
        <v>34.326019000000002</v>
      </c>
      <c r="E30" s="25">
        <v>12.068966</v>
      </c>
      <c r="F30" s="25">
        <v>13.009404</v>
      </c>
      <c r="G30" s="25">
        <v>16.614419999999999</v>
      </c>
    </row>
    <row r="31" spans="1:7">
      <c r="A31" s="23" t="s">
        <v>142</v>
      </c>
      <c r="B31" s="24">
        <v>289</v>
      </c>
      <c r="C31" s="25">
        <v>32.525951999999997</v>
      </c>
      <c r="D31" s="25">
        <v>30.795847999999999</v>
      </c>
      <c r="E31" s="25">
        <v>15.570933999999999</v>
      </c>
      <c r="F31" s="25">
        <v>5.8823530000000002</v>
      </c>
      <c r="G31" s="25">
        <v>15.224913000000001</v>
      </c>
    </row>
    <row r="32" spans="1:7">
      <c r="A32" s="23" t="s">
        <v>128</v>
      </c>
      <c r="B32" s="24">
        <v>37</v>
      </c>
      <c r="C32" s="25">
        <v>21.621621999999999</v>
      </c>
      <c r="D32" s="25">
        <v>13.513514000000001</v>
      </c>
      <c r="E32" s="25">
        <v>10.810810999999999</v>
      </c>
      <c r="F32" s="25">
        <v>18.918918999999999</v>
      </c>
      <c r="G32" s="25">
        <v>35.135134999999998</v>
      </c>
    </row>
    <row r="33" spans="1:7">
      <c r="A33" s="8" t="s">
        <v>143</v>
      </c>
      <c r="B33" s="8"/>
      <c r="C33" s="8"/>
      <c r="D33" s="8"/>
      <c r="E33" s="8"/>
      <c r="F33" s="8"/>
      <c r="G33" s="8"/>
    </row>
    <row r="34" spans="1:7">
      <c r="A34" s="23" t="s">
        <v>144</v>
      </c>
      <c r="B34" s="24">
        <v>395</v>
      </c>
      <c r="C34" s="25">
        <v>27.848101</v>
      </c>
      <c r="D34" s="25">
        <v>30.126581999999999</v>
      </c>
      <c r="E34" s="25">
        <v>12.151899</v>
      </c>
      <c r="F34" s="25">
        <v>10.886075999999999</v>
      </c>
      <c r="G34" s="25">
        <v>18.987342000000002</v>
      </c>
    </row>
    <row r="35" spans="1:7">
      <c r="A35" s="23" t="s">
        <v>145</v>
      </c>
      <c r="B35" s="24">
        <v>293</v>
      </c>
      <c r="C35" s="25">
        <v>27.645050999999999</v>
      </c>
      <c r="D35" s="25">
        <v>35.836176999999999</v>
      </c>
      <c r="E35" s="25">
        <v>13.651877000000001</v>
      </c>
      <c r="F35" s="25">
        <v>8.5324229999999996</v>
      </c>
      <c r="G35" s="25">
        <v>14.334471000000001</v>
      </c>
    </row>
    <row r="36" spans="1:7">
      <c r="A36" s="23" t="s">
        <v>146</v>
      </c>
      <c r="B36" s="24">
        <v>457</v>
      </c>
      <c r="C36" s="25">
        <v>25.382932</v>
      </c>
      <c r="D36" s="25">
        <v>32.603938999999997</v>
      </c>
      <c r="E36" s="25">
        <v>14.442012999999999</v>
      </c>
      <c r="F36" s="25">
        <v>10.940918999999999</v>
      </c>
      <c r="G36" s="25">
        <v>16.630196999999999</v>
      </c>
    </row>
    <row r="37" spans="1:7">
      <c r="A37" s="23" t="s">
        <v>147</v>
      </c>
      <c r="B37" s="24">
        <v>127</v>
      </c>
      <c r="C37" s="25">
        <v>24.409448999999999</v>
      </c>
      <c r="D37" s="25">
        <v>34.645668999999998</v>
      </c>
      <c r="E37" s="25">
        <v>13.385827000000001</v>
      </c>
      <c r="F37" s="25">
        <v>7.086614</v>
      </c>
      <c r="G37" s="25">
        <v>20.472441</v>
      </c>
    </row>
    <row r="38" spans="1:7">
      <c r="A38" s="23" t="s">
        <v>148</v>
      </c>
      <c r="B38" s="24">
        <v>151</v>
      </c>
      <c r="C38" s="25">
        <v>23.178808</v>
      </c>
      <c r="D38" s="25">
        <v>32.450330999999998</v>
      </c>
      <c r="E38" s="25">
        <v>12.582781000000001</v>
      </c>
      <c r="F38" s="25">
        <v>8.6092720000000007</v>
      </c>
      <c r="G38" s="25">
        <v>23.178808</v>
      </c>
    </row>
    <row r="39" spans="1:7">
      <c r="A39" s="23" t="s">
        <v>149</v>
      </c>
      <c r="B39" s="24">
        <v>1146</v>
      </c>
      <c r="C39" s="25">
        <v>25.218150000000001</v>
      </c>
      <c r="D39" s="25">
        <v>33.158813000000002</v>
      </c>
      <c r="E39" s="25">
        <v>14.048866</v>
      </c>
      <c r="F39" s="25">
        <v>11.256544999999999</v>
      </c>
      <c r="G39" s="25">
        <v>16.317627000000002</v>
      </c>
    </row>
    <row r="40" spans="1:7">
      <c r="A40" s="23" t="s">
        <v>150</v>
      </c>
      <c r="B40" s="24">
        <v>1460</v>
      </c>
      <c r="C40" s="25">
        <v>23.767123000000002</v>
      </c>
      <c r="D40" s="25">
        <v>35.479452000000002</v>
      </c>
      <c r="E40" s="25">
        <v>13.69863</v>
      </c>
      <c r="F40" s="25">
        <v>11.712329</v>
      </c>
      <c r="G40" s="25">
        <v>15.342466</v>
      </c>
    </row>
    <row r="41" spans="1:7">
      <c r="A41" s="23" t="s">
        <v>151</v>
      </c>
      <c r="B41" s="24">
        <v>1989</v>
      </c>
      <c r="C41" s="25">
        <v>22.926093999999999</v>
      </c>
      <c r="D41" s="25">
        <v>33.383609999999997</v>
      </c>
      <c r="E41" s="25">
        <v>13.524384</v>
      </c>
      <c r="F41" s="25">
        <v>14.479638</v>
      </c>
      <c r="G41" s="25">
        <v>15.686275</v>
      </c>
    </row>
    <row r="42" spans="1:7">
      <c r="A42" s="23" t="s">
        <v>152</v>
      </c>
      <c r="B42" s="24">
        <v>99</v>
      </c>
      <c r="C42" s="25">
        <v>27.272727</v>
      </c>
      <c r="D42" s="25">
        <v>27.272727</v>
      </c>
      <c r="E42" s="25">
        <v>11.111110999999999</v>
      </c>
      <c r="F42" s="25">
        <v>9.0909089999999999</v>
      </c>
      <c r="G42" s="25">
        <v>25.252524999999999</v>
      </c>
    </row>
    <row r="43" spans="1:7">
      <c r="A43" s="23" t="s">
        <v>128</v>
      </c>
      <c r="B43" s="24">
        <v>41</v>
      </c>
      <c r="C43" s="25">
        <v>24.390243999999999</v>
      </c>
      <c r="D43" s="25">
        <v>14.634145999999999</v>
      </c>
      <c r="E43" s="25">
        <v>14.634145999999999</v>
      </c>
      <c r="F43" s="25">
        <v>12.195122</v>
      </c>
      <c r="G43" s="25">
        <v>34.146341</v>
      </c>
    </row>
    <row r="44" spans="1:7">
      <c r="A44" s="8" t="s">
        <v>153</v>
      </c>
      <c r="B44" s="8"/>
      <c r="C44" s="8"/>
      <c r="D44" s="8"/>
      <c r="E44" s="8"/>
      <c r="F44" s="8"/>
      <c r="G44" s="8"/>
    </row>
    <row r="45" spans="1:7">
      <c r="A45" s="23" t="s">
        <v>154</v>
      </c>
      <c r="B45" s="24">
        <v>1198</v>
      </c>
      <c r="C45" s="25">
        <v>24.958264</v>
      </c>
      <c r="D45" s="25">
        <v>34.808013000000003</v>
      </c>
      <c r="E45" s="25">
        <v>13.9399</v>
      </c>
      <c r="F45" s="25">
        <v>10.434056999999999</v>
      </c>
      <c r="G45" s="25">
        <v>15.859766</v>
      </c>
    </row>
    <row r="46" spans="1:7">
      <c r="A46" s="23" t="s">
        <v>155</v>
      </c>
      <c r="B46" s="24">
        <v>1023</v>
      </c>
      <c r="C46" s="25">
        <v>29.716519999999999</v>
      </c>
      <c r="D46" s="25">
        <v>32.844574999999999</v>
      </c>
      <c r="E46" s="25">
        <v>15.053763</v>
      </c>
      <c r="F46" s="25">
        <v>7.331378</v>
      </c>
      <c r="G46" s="25">
        <v>15.053763</v>
      </c>
    </row>
    <row r="47" spans="1:7">
      <c r="A47" s="23" t="s">
        <v>156</v>
      </c>
      <c r="B47" s="24">
        <v>869</v>
      </c>
      <c r="C47" s="25">
        <v>25.201381000000001</v>
      </c>
      <c r="D47" s="25">
        <v>32.566167999999998</v>
      </c>
      <c r="E47" s="25">
        <v>13.463751</v>
      </c>
      <c r="F47" s="25">
        <v>12.543153</v>
      </c>
      <c r="G47" s="25">
        <v>16.225546999999999</v>
      </c>
    </row>
    <row r="48" spans="1:7">
      <c r="A48" s="23" t="s">
        <v>157</v>
      </c>
      <c r="B48" s="24">
        <v>455</v>
      </c>
      <c r="C48" s="25">
        <v>23.736263999999998</v>
      </c>
      <c r="D48" s="25">
        <v>37.362636999999999</v>
      </c>
      <c r="E48" s="25">
        <v>12.307691999999999</v>
      </c>
      <c r="F48" s="25">
        <v>11.208791</v>
      </c>
      <c r="G48" s="25">
        <v>15.384615</v>
      </c>
    </row>
    <row r="49" spans="1:7">
      <c r="A49" s="23" t="s">
        <v>158</v>
      </c>
      <c r="B49" s="24">
        <v>1334</v>
      </c>
      <c r="C49" s="25">
        <v>23.388306</v>
      </c>
      <c r="D49" s="25">
        <v>35.232384000000003</v>
      </c>
      <c r="E49" s="25">
        <v>14.392804</v>
      </c>
      <c r="F49" s="25">
        <v>12.068966</v>
      </c>
      <c r="G49" s="25">
        <v>14.917541</v>
      </c>
    </row>
    <row r="50" spans="1:7">
      <c r="A50" s="23" t="s">
        <v>159</v>
      </c>
      <c r="B50" s="24">
        <v>883</v>
      </c>
      <c r="C50" s="25">
        <v>23.442809</v>
      </c>
      <c r="D50" s="25">
        <v>38.958097000000002</v>
      </c>
      <c r="E50" s="25">
        <v>13.476784</v>
      </c>
      <c r="F50" s="25">
        <v>12.684032</v>
      </c>
      <c r="G50" s="25">
        <v>11.438279</v>
      </c>
    </row>
    <row r="51" spans="1:7">
      <c r="A51" s="23" t="s">
        <v>160</v>
      </c>
      <c r="B51" s="24">
        <v>1099</v>
      </c>
      <c r="C51" s="25">
        <v>22.474976999999999</v>
      </c>
      <c r="D51" s="25">
        <v>36.942675000000001</v>
      </c>
      <c r="E51" s="25">
        <v>13.830755</v>
      </c>
      <c r="F51" s="25">
        <v>13.557779999999999</v>
      </c>
      <c r="G51" s="25">
        <v>13.193813</v>
      </c>
    </row>
    <row r="52" spans="1:7">
      <c r="A52" s="23" t="s">
        <v>161</v>
      </c>
      <c r="B52" s="24">
        <v>406</v>
      </c>
      <c r="C52" s="25">
        <v>26.354679999999998</v>
      </c>
      <c r="D52" s="25">
        <v>34.482759000000001</v>
      </c>
      <c r="E52" s="25">
        <v>17.733989999999999</v>
      </c>
      <c r="F52" s="25">
        <v>7.1428570000000002</v>
      </c>
      <c r="G52" s="25">
        <v>14.285714</v>
      </c>
    </row>
    <row r="53" spans="1:7">
      <c r="A53" s="23" t="s">
        <v>162</v>
      </c>
      <c r="B53" s="24">
        <v>1101</v>
      </c>
      <c r="C53" s="25">
        <v>22.524977</v>
      </c>
      <c r="D53" s="25">
        <v>38.964578000000003</v>
      </c>
      <c r="E53" s="25">
        <v>14.532242999999999</v>
      </c>
      <c r="F53" s="25">
        <v>10.626702999999999</v>
      </c>
      <c r="G53" s="25">
        <v>13.351499</v>
      </c>
    </row>
    <row r="54" spans="1:7">
      <c r="A54" s="23" t="s">
        <v>152</v>
      </c>
      <c r="B54" s="24">
        <v>61</v>
      </c>
      <c r="C54" s="25">
        <v>13.114754</v>
      </c>
      <c r="D54" s="25">
        <v>22.95082</v>
      </c>
      <c r="E54" s="25">
        <v>19.672131</v>
      </c>
      <c r="F54" s="25">
        <v>14.754098000000001</v>
      </c>
      <c r="G54" s="25">
        <v>29.508196999999999</v>
      </c>
    </row>
    <row r="55" spans="1:7">
      <c r="A55" s="23" t="s">
        <v>163</v>
      </c>
      <c r="B55" s="24">
        <v>53</v>
      </c>
      <c r="C55" s="25">
        <v>20.754716999999999</v>
      </c>
      <c r="D55" s="25">
        <v>20.754716999999999</v>
      </c>
      <c r="E55" s="25">
        <v>5.6603770000000004</v>
      </c>
      <c r="F55" s="25">
        <v>30.188679</v>
      </c>
      <c r="G55" s="25">
        <v>22.641508999999999</v>
      </c>
    </row>
    <row r="56" spans="1:7">
      <c r="A56" s="23" t="s">
        <v>128</v>
      </c>
      <c r="B56" s="24">
        <v>49</v>
      </c>
      <c r="C56" s="25">
        <v>20.408162999999998</v>
      </c>
      <c r="D56" s="25">
        <v>12.244897999999999</v>
      </c>
      <c r="E56" s="25">
        <v>8.1632650000000009</v>
      </c>
      <c r="F56" s="25">
        <v>10.204082</v>
      </c>
      <c r="G56" s="25">
        <v>48.979591999999997</v>
      </c>
    </row>
    <row r="57" spans="1:7">
      <c r="A57" s="8" t="s">
        <v>164</v>
      </c>
      <c r="B57" s="8"/>
      <c r="C57" s="8"/>
      <c r="D57" s="8"/>
      <c r="E57" s="8"/>
      <c r="F57" s="8"/>
      <c r="G57" s="8"/>
    </row>
    <row r="58" spans="1:7">
      <c r="A58" s="23" t="s">
        <v>165</v>
      </c>
      <c r="B58" s="24">
        <v>194</v>
      </c>
      <c r="C58" s="25">
        <v>28.350515000000001</v>
      </c>
      <c r="D58" s="25">
        <v>36.597937999999999</v>
      </c>
      <c r="E58" s="25">
        <v>11.85567</v>
      </c>
      <c r="F58" s="25">
        <v>7.7319589999999998</v>
      </c>
      <c r="G58" s="25">
        <v>15.463918</v>
      </c>
    </row>
    <row r="59" spans="1:7">
      <c r="A59" s="23" t="s">
        <v>166</v>
      </c>
      <c r="B59" s="24">
        <v>927</v>
      </c>
      <c r="C59" s="25">
        <v>21.143474000000001</v>
      </c>
      <c r="D59" s="25">
        <v>35.706580000000002</v>
      </c>
      <c r="E59" s="25">
        <v>14.023732000000001</v>
      </c>
      <c r="F59" s="25">
        <v>12.729234</v>
      </c>
      <c r="G59" s="25">
        <v>16.396979999999999</v>
      </c>
    </row>
    <row r="60" spans="1:7">
      <c r="A60" s="23" t="s">
        <v>167</v>
      </c>
      <c r="B60" s="24">
        <v>840</v>
      </c>
      <c r="C60" s="25">
        <v>23.095237999999998</v>
      </c>
      <c r="D60" s="25">
        <v>33.333333000000003</v>
      </c>
      <c r="E60" s="25">
        <v>11.666667</v>
      </c>
      <c r="F60" s="25">
        <v>15.119047999999999</v>
      </c>
      <c r="G60" s="25">
        <v>16.785713999999999</v>
      </c>
    </row>
    <row r="61" spans="1:7">
      <c r="A61" s="23" t="s">
        <v>168</v>
      </c>
      <c r="B61" s="24">
        <v>284</v>
      </c>
      <c r="C61" s="25">
        <v>25.352112999999999</v>
      </c>
      <c r="D61" s="25">
        <v>26.056338</v>
      </c>
      <c r="E61" s="25">
        <v>12.323943999999999</v>
      </c>
      <c r="F61" s="25">
        <v>17.605633999999998</v>
      </c>
      <c r="G61" s="25">
        <v>18.661971999999999</v>
      </c>
    </row>
    <row r="62" spans="1:7">
      <c r="A62" s="23" t="s">
        <v>169</v>
      </c>
      <c r="B62" s="24">
        <v>68</v>
      </c>
      <c r="C62" s="25">
        <v>27.941175999999999</v>
      </c>
      <c r="D62" s="25">
        <v>13.235294</v>
      </c>
      <c r="E62" s="25">
        <v>17.647058999999999</v>
      </c>
      <c r="F62" s="25">
        <v>23.529412000000001</v>
      </c>
      <c r="G62" s="25">
        <v>17.647058999999999</v>
      </c>
    </row>
    <row r="63" spans="1:7">
      <c r="A63" s="23" t="s">
        <v>128</v>
      </c>
      <c r="B63" s="24">
        <v>22</v>
      </c>
      <c r="C63" s="25">
        <v>27.272727</v>
      </c>
      <c r="D63" s="25">
        <v>9.0909089999999999</v>
      </c>
      <c r="E63" s="25">
        <v>18.181818</v>
      </c>
      <c r="F63" s="25">
        <v>13.636364</v>
      </c>
      <c r="G63" s="25">
        <v>31.818182</v>
      </c>
    </row>
    <row r="64" spans="1:7">
      <c r="A64" s="8" t="s">
        <v>170</v>
      </c>
      <c r="B64" s="8"/>
      <c r="C64" s="8"/>
      <c r="D64" s="8"/>
      <c r="E64" s="8"/>
      <c r="F64" s="8"/>
      <c r="G64" s="8"/>
    </row>
    <row r="65" spans="1:7">
      <c r="A65" s="23" t="s">
        <v>171</v>
      </c>
      <c r="B65" s="24">
        <v>302</v>
      </c>
      <c r="C65" s="25">
        <v>17.549669000000002</v>
      </c>
      <c r="D65" s="25">
        <v>34.768211999999998</v>
      </c>
      <c r="E65" s="25">
        <v>12.251656000000001</v>
      </c>
      <c r="F65" s="25">
        <v>15.231788</v>
      </c>
      <c r="G65" s="25">
        <v>20.198675000000001</v>
      </c>
    </row>
    <row r="66" spans="1:7">
      <c r="A66" s="23" t="s">
        <v>172</v>
      </c>
      <c r="B66" s="24">
        <v>774</v>
      </c>
      <c r="C66" s="25">
        <v>18.863049</v>
      </c>
      <c r="D66" s="25">
        <v>32.428941000000002</v>
      </c>
      <c r="E66" s="25">
        <v>13.049096</v>
      </c>
      <c r="F66" s="25">
        <v>16.666667</v>
      </c>
      <c r="G66" s="25">
        <v>18.992248</v>
      </c>
    </row>
    <row r="67" spans="1:7">
      <c r="A67" s="23" t="s">
        <v>173</v>
      </c>
      <c r="B67" s="24">
        <v>901</v>
      </c>
      <c r="C67" s="25">
        <v>24.639289999999999</v>
      </c>
      <c r="D67" s="25">
        <v>33.740288999999997</v>
      </c>
      <c r="E67" s="25">
        <v>13.873474</v>
      </c>
      <c r="F67" s="25">
        <v>13.429523</v>
      </c>
      <c r="G67" s="25">
        <v>14.317425</v>
      </c>
    </row>
    <row r="68" spans="1:7">
      <c r="A68" s="23" t="s">
        <v>174</v>
      </c>
      <c r="B68" s="24">
        <v>322</v>
      </c>
      <c r="C68" s="25">
        <v>35.714286000000001</v>
      </c>
      <c r="D68" s="25">
        <v>31.677019000000001</v>
      </c>
      <c r="E68" s="25">
        <v>10.248447000000001</v>
      </c>
      <c r="F68" s="25">
        <v>9.6273289999999996</v>
      </c>
      <c r="G68" s="25">
        <v>12.732919000000001</v>
      </c>
    </row>
    <row r="69" spans="1:7">
      <c r="A69" s="23" t="s">
        <v>128</v>
      </c>
      <c r="B69" s="24">
        <v>36</v>
      </c>
      <c r="C69" s="25">
        <v>16.666667</v>
      </c>
      <c r="D69" s="25">
        <v>13.888889000000001</v>
      </c>
      <c r="E69" s="25">
        <v>16.666667</v>
      </c>
      <c r="F69" s="25">
        <v>5.5555560000000002</v>
      </c>
      <c r="G69" s="25">
        <v>47.222222000000002</v>
      </c>
    </row>
    <row r="70" spans="1:7">
      <c r="A70" s="8" t="s">
        <v>175</v>
      </c>
      <c r="B70" s="8"/>
      <c r="C70" s="8"/>
      <c r="D70" s="8"/>
      <c r="E70" s="8"/>
      <c r="F70" s="8"/>
      <c r="G70" s="8"/>
    </row>
    <row r="71" spans="1:7">
      <c r="A71" s="23" t="s">
        <v>176</v>
      </c>
      <c r="B71" s="24">
        <v>385</v>
      </c>
      <c r="C71" s="25">
        <v>23.116883000000001</v>
      </c>
      <c r="D71" s="25">
        <v>40</v>
      </c>
      <c r="E71" s="25">
        <v>13.506494</v>
      </c>
      <c r="F71" s="25">
        <v>14.285714</v>
      </c>
      <c r="G71" s="25">
        <v>9.0909089999999999</v>
      </c>
    </row>
    <row r="72" spans="1:7">
      <c r="A72" s="23" t="s">
        <v>177</v>
      </c>
      <c r="B72" s="24">
        <v>722</v>
      </c>
      <c r="C72" s="25">
        <v>21.052631999999999</v>
      </c>
      <c r="D72" s="25">
        <v>36.980609000000001</v>
      </c>
      <c r="E72" s="25">
        <v>11.772853</v>
      </c>
      <c r="F72" s="25">
        <v>13.019391000000001</v>
      </c>
      <c r="G72" s="25">
        <v>17.174515</v>
      </c>
    </row>
    <row r="73" spans="1:7">
      <c r="A73" s="23" t="s">
        <v>178</v>
      </c>
      <c r="B73" s="24">
        <v>184</v>
      </c>
      <c r="C73" s="25">
        <v>27.173912999999999</v>
      </c>
      <c r="D73" s="25">
        <v>30.434782999999999</v>
      </c>
      <c r="E73" s="25">
        <v>12.5</v>
      </c>
      <c r="F73" s="25">
        <v>10.869565</v>
      </c>
      <c r="G73" s="25">
        <v>19.021739</v>
      </c>
    </row>
    <row r="74" spans="1:7">
      <c r="A74" s="23" t="s">
        <v>179</v>
      </c>
      <c r="B74" s="24">
        <v>140</v>
      </c>
      <c r="C74" s="25">
        <v>24.285713999999999</v>
      </c>
      <c r="D74" s="25">
        <v>32.142856999999999</v>
      </c>
      <c r="E74" s="25">
        <v>14.285714</v>
      </c>
      <c r="F74" s="25">
        <v>15.714286</v>
      </c>
      <c r="G74" s="25">
        <v>13.571429</v>
      </c>
    </row>
    <row r="75" spans="1:7">
      <c r="A75" s="23" t="s">
        <v>180</v>
      </c>
      <c r="B75" s="24">
        <v>288</v>
      </c>
      <c r="C75" s="25">
        <v>28.819444000000001</v>
      </c>
      <c r="D75" s="25">
        <v>28.819444000000001</v>
      </c>
      <c r="E75" s="25">
        <v>17.361111000000001</v>
      </c>
      <c r="F75" s="25">
        <v>10.069444000000001</v>
      </c>
      <c r="G75" s="25">
        <v>14.930555999999999</v>
      </c>
    </row>
    <row r="76" spans="1:7">
      <c r="A76" s="23" t="s">
        <v>181</v>
      </c>
      <c r="B76" s="24">
        <v>184</v>
      </c>
      <c r="C76" s="25">
        <v>21.195651999999999</v>
      </c>
      <c r="D76" s="25">
        <v>34.239130000000003</v>
      </c>
      <c r="E76" s="25">
        <v>19.021739</v>
      </c>
      <c r="F76" s="25">
        <v>9.7826090000000008</v>
      </c>
      <c r="G76" s="25">
        <v>15.760870000000001</v>
      </c>
    </row>
    <row r="77" spans="1:7">
      <c r="A77" s="23" t="s">
        <v>182</v>
      </c>
      <c r="B77" s="24">
        <v>72</v>
      </c>
      <c r="C77" s="25">
        <v>23.611111000000001</v>
      </c>
      <c r="D77" s="25">
        <v>27.777778000000001</v>
      </c>
      <c r="E77" s="25">
        <v>13.888889000000001</v>
      </c>
      <c r="F77" s="25">
        <v>9.7222220000000004</v>
      </c>
      <c r="G77" s="25">
        <v>25</v>
      </c>
    </row>
    <row r="78" spans="1:7">
      <c r="A78" s="23" t="s">
        <v>183</v>
      </c>
      <c r="B78" s="24">
        <v>67</v>
      </c>
      <c r="C78" s="25">
        <v>22.388059999999999</v>
      </c>
      <c r="D78" s="25">
        <v>47.761194000000003</v>
      </c>
      <c r="E78" s="25">
        <v>10.447761</v>
      </c>
      <c r="F78" s="25">
        <v>11.940299</v>
      </c>
      <c r="G78" s="25">
        <v>7.4626869999999998</v>
      </c>
    </row>
    <row r="79" spans="1:7">
      <c r="A79" s="23" t="s">
        <v>184</v>
      </c>
      <c r="B79" s="24">
        <v>523</v>
      </c>
      <c r="C79" s="25">
        <v>27.151052</v>
      </c>
      <c r="D79" s="25">
        <v>33.078394000000003</v>
      </c>
      <c r="E79" s="25">
        <v>16.252389999999998</v>
      </c>
      <c r="F79" s="25">
        <v>10.707457</v>
      </c>
      <c r="G79" s="25">
        <v>12.810707000000001</v>
      </c>
    </row>
    <row r="80" spans="1:7">
      <c r="A80" s="23" t="s">
        <v>185</v>
      </c>
      <c r="B80" s="24">
        <v>252</v>
      </c>
      <c r="C80" s="25">
        <v>26.984127000000001</v>
      </c>
      <c r="D80" s="25">
        <v>32.539682999999997</v>
      </c>
      <c r="E80" s="25">
        <v>19.444444000000001</v>
      </c>
      <c r="F80" s="25">
        <v>8.3333329999999997</v>
      </c>
      <c r="G80" s="25">
        <v>12.698413</v>
      </c>
    </row>
    <row r="81" spans="1:7">
      <c r="A81" s="23" t="s">
        <v>152</v>
      </c>
      <c r="B81" s="24">
        <v>164</v>
      </c>
      <c r="C81" s="25">
        <v>21.951219999999999</v>
      </c>
      <c r="D81" s="25">
        <v>32.926828999999998</v>
      </c>
      <c r="E81" s="25">
        <v>11.585366</v>
      </c>
      <c r="F81" s="25">
        <v>15.243902</v>
      </c>
      <c r="G81" s="25">
        <v>18.292683</v>
      </c>
    </row>
    <row r="82" spans="1:7">
      <c r="A82" s="23" t="s">
        <v>186</v>
      </c>
      <c r="B82" s="24">
        <v>796</v>
      </c>
      <c r="C82" s="25">
        <v>24.874372000000001</v>
      </c>
      <c r="D82" s="25">
        <v>29.522613</v>
      </c>
      <c r="E82" s="25">
        <v>12.060302</v>
      </c>
      <c r="F82" s="25">
        <v>15.075377</v>
      </c>
      <c r="G82" s="25">
        <v>18.467337000000001</v>
      </c>
    </row>
    <row r="83" spans="1:7">
      <c r="A83" s="23" t="s">
        <v>128</v>
      </c>
      <c r="B83" s="24">
        <v>38</v>
      </c>
      <c r="C83" s="25">
        <v>7.8947370000000001</v>
      </c>
      <c r="D83" s="25">
        <v>13.157895</v>
      </c>
      <c r="E83" s="25">
        <v>7.8947370000000001</v>
      </c>
      <c r="F83" s="25">
        <v>10.526316</v>
      </c>
      <c r="G83" s="25">
        <v>60.526316000000001</v>
      </c>
    </row>
    <row r="84" spans="1:7">
      <c r="A84" s="8" t="s">
        <v>187</v>
      </c>
      <c r="B84" s="8"/>
      <c r="C84" s="8"/>
      <c r="D84" s="8"/>
      <c r="E84" s="8"/>
      <c r="F84" s="8"/>
      <c r="G84" s="8"/>
    </row>
    <row r="85" spans="1:7">
      <c r="A85" s="23" t="s">
        <v>188</v>
      </c>
      <c r="B85" s="24">
        <v>1846</v>
      </c>
      <c r="C85" s="25">
        <v>25.568797</v>
      </c>
      <c r="D85" s="25">
        <v>32.827736000000002</v>
      </c>
      <c r="E85" s="25">
        <v>13.380281999999999</v>
      </c>
      <c r="F85" s="25">
        <v>11.91766</v>
      </c>
      <c r="G85" s="25">
        <v>16.305524999999999</v>
      </c>
    </row>
    <row r="86" spans="1:7">
      <c r="A86" s="23" t="s">
        <v>189</v>
      </c>
      <c r="B86" s="24">
        <v>178</v>
      </c>
      <c r="C86" s="25">
        <v>14.606742000000001</v>
      </c>
      <c r="D86" s="25">
        <v>39.325842999999999</v>
      </c>
      <c r="E86" s="25">
        <v>11.797753</v>
      </c>
      <c r="F86" s="25">
        <v>23.033708000000001</v>
      </c>
      <c r="G86" s="25">
        <v>11.235955000000001</v>
      </c>
    </row>
    <row r="87" spans="1:7">
      <c r="A87" s="23" t="s">
        <v>190</v>
      </c>
      <c r="B87" s="24">
        <v>49</v>
      </c>
      <c r="C87" s="25">
        <v>12.244897999999999</v>
      </c>
      <c r="D87" s="25">
        <v>30.612245000000001</v>
      </c>
      <c r="E87" s="25">
        <v>14.285714</v>
      </c>
      <c r="F87" s="25">
        <v>18.367346999999999</v>
      </c>
      <c r="G87" s="25">
        <v>24.489795999999998</v>
      </c>
    </row>
    <row r="88" spans="1:7">
      <c r="A88" s="23" t="s">
        <v>191</v>
      </c>
      <c r="B88" s="24">
        <v>114</v>
      </c>
      <c r="C88" s="25">
        <v>12.280702</v>
      </c>
      <c r="D88" s="25">
        <v>26.315788999999999</v>
      </c>
      <c r="E88" s="25">
        <v>12.280702</v>
      </c>
      <c r="F88" s="25">
        <v>23.684211000000001</v>
      </c>
      <c r="G88" s="25">
        <v>25.438596</v>
      </c>
    </row>
    <row r="89" spans="1:7">
      <c r="A89" s="23" t="s">
        <v>192</v>
      </c>
      <c r="B89" s="24">
        <v>96</v>
      </c>
      <c r="C89" s="25">
        <v>16.666667</v>
      </c>
      <c r="D89" s="25">
        <v>32.291666999999997</v>
      </c>
      <c r="E89" s="25">
        <v>7.2916670000000003</v>
      </c>
      <c r="F89" s="25">
        <v>22.916667</v>
      </c>
      <c r="G89" s="25">
        <v>20.833333</v>
      </c>
    </row>
    <row r="90" spans="1:7">
      <c r="A90" s="23" t="s">
        <v>193</v>
      </c>
      <c r="B90" s="24">
        <v>6</v>
      </c>
      <c r="C90" s="25">
        <v>0</v>
      </c>
      <c r="D90" s="25">
        <v>66.666667000000004</v>
      </c>
      <c r="E90" s="25">
        <v>16.666667</v>
      </c>
      <c r="F90" s="25">
        <v>16.666667</v>
      </c>
      <c r="G90" s="25">
        <v>0</v>
      </c>
    </row>
    <row r="91" spans="1:7">
      <c r="A91" s="23" t="s">
        <v>152</v>
      </c>
      <c r="B91" s="24">
        <v>28</v>
      </c>
      <c r="C91" s="25">
        <v>21.428571000000002</v>
      </c>
      <c r="D91" s="25">
        <v>25</v>
      </c>
      <c r="E91" s="25">
        <v>10.714286</v>
      </c>
      <c r="F91" s="25">
        <v>32.142856999999999</v>
      </c>
      <c r="G91" s="25">
        <v>10.714286</v>
      </c>
    </row>
    <row r="92" spans="1:7">
      <c r="A92" s="23" t="s">
        <v>128</v>
      </c>
      <c r="B92" s="24">
        <v>18</v>
      </c>
      <c r="C92" s="25">
        <v>11.111110999999999</v>
      </c>
      <c r="D92" s="25">
        <v>22.222221999999999</v>
      </c>
      <c r="E92" s="25">
        <v>11.111110999999999</v>
      </c>
      <c r="F92" s="25">
        <v>0</v>
      </c>
      <c r="G92" s="25">
        <v>55.555556000000003</v>
      </c>
    </row>
    <row r="93" spans="1:7">
      <c r="A93" s="8" t="s">
        <v>194</v>
      </c>
      <c r="B93" s="8"/>
      <c r="C93" s="8"/>
      <c r="D93" s="8"/>
      <c r="E93" s="8"/>
      <c r="F93" s="8"/>
      <c r="G93" s="8"/>
    </row>
    <row r="94" spans="1:7">
      <c r="A94" s="23" t="s">
        <v>195</v>
      </c>
      <c r="B94" s="24">
        <v>1160</v>
      </c>
      <c r="C94" s="25">
        <v>21.551724</v>
      </c>
      <c r="D94" s="25">
        <v>36.896552</v>
      </c>
      <c r="E94" s="25">
        <v>12.586207</v>
      </c>
      <c r="F94" s="25">
        <v>14.051724</v>
      </c>
      <c r="G94" s="25">
        <v>14.913793</v>
      </c>
    </row>
    <row r="95" spans="1:7">
      <c r="A95" s="23" t="s">
        <v>196</v>
      </c>
      <c r="B95" s="24">
        <v>443</v>
      </c>
      <c r="C95" s="25">
        <v>21.444694999999999</v>
      </c>
      <c r="D95" s="25">
        <v>31.376975000000002</v>
      </c>
      <c r="E95" s="25">
        <v>15.575621</v>
      </c>
      <c r="F95" s="25">
        <v>13.544017999999999</v>
      </c>
      <c r="G95" s="25">
        <v>18.058691</v>
      </c>
    </row>
    <row r="96" spans="1:7">
      <c r="A96" s="23" t="s">
        <v>197</v>
      </c>
      <c r="B96" s="24">
        <v>102</v>
      </c>
      <c r="C96" s="25">
        <v>22.549019999999999</v>
      </c>
      <c r="D96" s="25">
        <v>36.274509999999999</v>
      </c>
      <c r="E96" s="25">
        <v>10.784314</v>
      </c>
      <c r="F96" s="25">
        <v>15.686275</v>
      </c>
      <c r="G96" s="25">
        <v>14.705882000000001</v>
      </c>
    </row>
    <row r="97" spans="1:7">
      <c r="A97" s="23" t="s">
        <v>198</v>
      </c>
      <c r="B97" s="24">
        <v>23</v>
      </c>
      <c r="C97" s="25">
        <v>52.173912999999999</v>
      </c>
      <c r="D97" s="25">
        <v>13.043478</v>
      </c>
      <c r="E97" s="25">
        <v>8.6956520000000008</v>
      </c>
      <c r="F97" s="25">
        <v>8.6956520000000008</v>
      </c>
      <c r="G97" s="25">
        <v>17.391304000000002</v>
      </c>
    </row>
    <row r="98" spans="1:7">
      <c r="A98" s="23" t="s">
        <v>199</v>
      </c>
      <c r="B98" s="24">
        <v>62</v>
      </c>
      <c r="C98" s="25">
        <v>25.806452</v>
      </c>
      <c r="D98" s="25">
        <v>38.709676999999999</v>
      </c>
      <c r="E98" s="25">
        <v>6.451613</v>
      </c>
      <c r="F98" s="25">
        <v>19.354838999999998</v>
      </c>
      <c r="G98" s="25">
        <v>9.6774190000000004</v>
      </c>
    </row>
    <row r="99" spans="1:7">
      <c r="A99" s="23" t="s">
        <v>200</v>
      </c>
      <c r="B99" s="24">
        <v>1112</v>
      </c>
      <c r="C99" s="25">
        <v>21.133094</v>
      </c>
      <c r="D99" s="25">
        <v>37.949640000000002</v>
      </c>
      <c r="E99" s="25">
        <v>14.478417</v>
      </c>
      <c r="F99" s="25">
        <v>14.208633000000001</v>
      </c>
      <c r="G99" s="25">
        <v>12.230216</v>
      </c>
    </row>
    <row r="100" spans="1:7">
      <c r="A100" s="23" t="s">
        <v>201</v>
      </c>
      <c r="B100" s="24">
        <v>681</v>
      </c>
      <c r="C100" s="25">
        <v>31.718062</v>
      </c>
      <c r="D100" s="25">
        <v>30.983847000000001</v>
      </c>
      <c r="E100" s="25">
        <v>12.77533</v>
      </c>
      <c r="F100" s="25">
        <v>9.5447869999999995</v>
      </c>
      <c r="G100" s="25">
        <v>14.977974</v>
      </c>
    </row>
    <row r="101" spans="1:7">
      <c r="A101" s="23" t="s">
        <v>202</v>
      </c>
      <c r="B101" s="24">
        <v>465</v>
      </c>
      <c r="C101" s="25">
        <v>16.989246999999999</v>
      </c>
      <c r="D101" s="25">
        <v>36.774194000000001</v>
      </c>
      <c r="E101" s="25">
        <v>11.827957</v>
      </c>
      <c r="F101" s="25">
        <v>17.849461999999999</v>
      </c>
      <c r="G101" s="25">
        <v>16.559139999999999</v>
      </c>
    </row>
    <row r="102" spans="1:7">
      <c r="A102" s="23" t="s">
        <v>203</v>
      </c>
      <c r="B102" s="24">
        <v>477</v>
      </c>
      <c r="C102" s="25">
        <v>15.513627</v>
      </c>
      <c r="D102" s="25">
        <v>42.767296000000002</v>
      </c>
      <c r="E102" s="25">
        <v>12.997904</v>
      </c>
      <c r="F102" s="25">
        <v>16.771488000000002</v>
      </c>
      <c r="G102" s="25">
        <v>11.949686</v>
      </c>
    </row>
    <row r="103" spans="1:7">
      <c r="A103" s="23" t="s">
        <v>204</v>
      </c>
      <c r="B103" s="24">
        <v>282</v>
      </c>
      <c r="C103" s="25">
        <v>24.113475000000001</v>
      </c>
      <c r="D103" s="25">
        <v>29.432624000000001</v>
      </c>
      <c r="E103" s="25">
        <v>12.765957</v>
      </c>
      <c r="F103" s="25">
        <v>17.375886999999999</v>
      </c>
      <c r="G103" s="25">
        <v>16.312056999999999</v>
      </c>
    </row>
    <row r="104" spans="1:7">
      <c r="A104" s="23" t="s">
        <v>205</v>
      </c>
      <c r="B104" s="24">
        <v>5</v>
      </c>
      <c r="C104" s="25">
        <v>20</v>
      </c>
      <c r="D104" s="25">
        <v>40</v>
      </c>
      <c r="E104" s="25">
        <v>0</v>
      </c>
      <c r="F104" s="25">
        <v>20</v>
      </c>
      <c r="G104" s="25">
        <v>20</v>
      </c>
    </row>
    <row r="105" spans="1:7">
      <c r="A105" s="23" t="s">
        <v>206</v>
      </c>
      <c r="B105" s="24">
        <v>36</v>
      </c>
      <c r="C105" s="25">
        <v>44.444443999999997</v>
      </c>
      <c r="D105" s="25">
        <v>16.666667</v>
      </c>
      <c r="E105" s="25">
        <v>16.666667</v>
      </c>
      <c r="F105" s="25">
        <v>13.888889000000001</v>
      </c>
      <c r="G105" s="25">
        <v>8.3333329999999997</v>
      </c>
    </row>
    <row r="106" spans="1:7">
      <c r="A106" s="23" t="s">
        <v>152</v>
      </c>
      <c r="B106" s="24">
        <v>33</v>
      </c>
      <c r="C106" s="25">
        <v>51.515152</v>
      </c>
      <c r="D106" s="25">
        <v>12.121212</v>
      </c>
      <c r="E106" s="25">
        <v>6.0606059999999999</v>
      </c>
      <c r="F106" s="25">
        <v>18.181818</v>
      </c>
      <c r="G106" s="25">
        <v>12.121212</v>
      </c>
    </row>
    <row r="107" spans="1:7">
      <c r="A107" s="23" t="s">
        <v>128</v>
      </c>
      <c r="B107" s="24">
        <v>159</v>
      </c>
      <c r="C107" s="25">
        <v>15.723269999999999</v>
      </c>
      <c r="D107" s="25">
        <v>22.012578999999999</v>
      </c>
      <c r="E107" s="25">
        <v>11.949686</v>
      </c>
      <c r="F107" s="25">
        <v>14.465408999999999</v>
      </c>
      <c r="G107" s="25">
        <v>35.849057000000002</v>
      </c>
    </row>
    <row r="108" spans="1:7">
      <c r="A108" s="8" t="s">
        <v>207</v>
      </c>
      <c r="B108" s="8"/>
      <c r="C108" s="8"/>
      <c r="D108" s="8"/>
      <c r="E108" s="8"/>
      <c r="F108" s="8"/>
      <c r="G108" s="8"/>
    </row>
    <row r="109" spans="1:7">
      <c r="A109" s="23" t="s">
        <v>208</v>
      </c>
      <c r="B109" s="24">
        <v>1300</v>
      </c>
      <c r="C109" s="25">
        <v>25.076923000000001</v>
      </c>
      <c r="D109" s="25">
        <v>35.615385000000003</v>
      </c>
      <c r="E109" s="25">
        <v>13.615385</v>
      </c>
      <c r="F109" s="25">
        <v>12.230769</v>
      </c>
      <c r="G109" s="25">
        <v>13.461537999999999</v>
      </c>
    </row>
    <row r="110" spans="1:7">
      <c r="A110" s="23" t="s">
        <v>209</v>
      </c>
      <c r="B110" s="24">
        <v>1129</v>
      </c>
      <c r="C110" s="25">
        <v>26.129318000000001</v>
      </c>
      <c r="D110" s="25">
        <v>34.455269999999999</v>
      </c>
      <c r="E110" s="25">
        <v>14.703277</v>
      </c>
      <c r="F110" s="25">
        <v>11.248893000000001</v>
      </c>
      <c r="G110" s="25">
        <v>13.463241999999999</v>
      </c>
    </row>
    <row r="111" spans="1:7">
      <c r="A111" s="23" t="s">
        <v>210</v>
      </c>
      <c r="B111" s="24">
        <v>1012</v>
      </c>
      <c r="C111" s="25">
        <v>25.790514000000002</v>
      </c>
      <c r="D111" s="25">
        <v>30.533597</v>
      </c>
      <c r="E111" s="25">
        <v>15.41502</v>
      </c>
      <c r="F111" s="25">
        <v>13.438734999999999</v>
      </c>
      <c r="G111" s="25">
        <v>14.822134</v>
      </c>
    </row>
    <row r="112" spans="1:7">
      <c r="A112" s="23" t="s">
        <v>211</v>
      </c>
      <c r="B112" s="24">
        <v>633</v>
      </c>
      <c r="C112" s="25">
        <v>26.382306</v>
      </c>
      <c r="D112" s="25">
        <v>32.859400000000001</v>
      </c>
      <c r="E112" s="25">
        <v>14.849921</v>
      </c>
      <c r="F112" s="25">
        <v>12.322274999999999</v>
      </c>
      <c r="G112" s="25">
        <v>13.586098</v>
      </c>
    </row>
    <row r="113" spans="1:7">
      <c r="A113" s="23" t="s">
        <v>212</v>
      </c>
      <c r="B113" s="24">
        <v>344</v>
      </c>
      <c r="C113" s="25">
        <v>24.709302000000001</v>
      </c>
      <c r="D113" s="25">
        <v>34.302326000000001</v>
      </c>
      <c r="E113" s="25">
        <v>11.918604999999999</v>
      </c>
      <c r="F113" s="25">
        <v>15.406976999999999</v>
      </c>
      <c r="G113" s="25">
        <v>13.662791</v>
      </c>
    </row>
    <row r="114" spans="1:7">
      <c r="A114" s="23" t="s">
        <v>213</v>
      </c>
      <c r="B114" s="24">
        <v>321</v>
      </c>
      <c r="C114" s="25">
        <v>14.330218</v>
      </c>
      <c r="D114" s="25">
        <v>40.809969000000002</v>
      </c>
      <c r="E114" s="25">
        <v>13.707165</v>
      </c>
      <c r="F114" s="25">
        <v>13.395638999999999</v>
      </c>
      <c r="G114" s="25">
        <v>17.757009</v>
      </c>
    </row>
    <row r="115" spans="1:7">
      <c r="A115" s="23" t="s">
        <v>214</v>
      </c>
      <c r="B115" s="24">
        <v>530</v>
      </c>
      <c r="C115" s="25">
        <v>27.547170000000001</v>
      </c>
      <c r="D115" s="25">
        <v>36.226415000000003</v>
      </c>
      <c r="E115" s="25">
        <v>14.150943</v>
      </c>
      <c r="F115" s="25">
        <v>10.566038000000001</v>
      </c>
      <c r="G115" s="25">
        <v>11.509434000000001</v>
      </c>
    </row>
    <row r="116" spans="1:7">
      <c r="A116" s="23" t="s">
        <v>215</v>
      </c>
      <c r="B116" s="24">
        <v>187</v>
      </c>
      <c r="C116" s="25">
        <v>25.668448999999999</v>
      </c>
      <c r="D116" s="25">
        <v>32.620320999999997</v>
      </c>
      <c r="E116" s="25">
        <v>16.577539999999999</v>
      </c>
      <c r="F116" s="25">
        <v>9.6256679999999992</v>
      </c>
      <c r="G116" s="25">
        <v>15.508020999999999</v>
      </c>
    </row>
    <row r="117" spans="1:7">
      <c r="A117" s="23" t="s">
        <v>216</v>
      </c>
      <c r="B117" s="24">
        <v>206</v>
      </c>
      <c r="C117" s="25">
        <v>26.699028999999999</v>
      </c>
      <c r="D117" s="25">
        <v>33.980583000000003</v>
      </c>
      <c r="E117" s="25">
        <v>14.077669999999999</v>
      </c>
      <c r="F117" s="25">
        <v>8.2524270000000008</v>
      </c>
      <c r="G117" s="25">
        <v>16.990290999999999</v>
      </c>
    </row>
    <row r="118" spans="1:7">
      <c r="A118" s="23" t="s">
        <v>217</v>
      </c>
      <c r="B118" s="24">
        <v>222</v>
      </c>
      <c r="C118" s="25">
        <v>19.369368999999999</v>
      </c>
      <c r="D118" s="25">
        <v>41.891891999999999</v>
      </c>
      <c r="E118" s="25">
        <v>13.063063</v>
      </c>
      <c r="F118" s="25">
        <v>9.90991</v>
      </c>
      <c r="G118" s="25">
        <v>15.765765999999999</v>
      </c>
    </row>
    <row r="119" spans="1:7">
      <c r="A119" s="23" t="s">
        <v>218</v>
      </c>
      <c r="B119" s="24">
        <v>251</v>
      </c>
      <c r="C119" s="25">
        <v>15.936254999999999</v>
      </c>
      <c r="D119" s="25">
        <v>42.231076000000002</v>
      </c>
      <c r="E119" s="25">
        <v>17.529879999999999</v>
      </c>
      <c r="F119" s="25">
        <v>11.155378000000001</v>
      </c>
      <c r="G119" s="25">
        <v>13.147410000000001</v>
      </c>
    </row>
    <row r="120" spans="1:7">
      <c r="A120" s="23" t="s">
        <v>219</v>
      </c>
      <c r="B120" s="24">
        <v>314</v>
      </c>
      <c r="C120" s="25">
        <v>21.337579999999999</v>
      </c>
      <c r="D120" s="25">
        <v>40.127389000000001</v>
      </c>
      <c r="E120" s="25">
        <v>16.560510000000001</v>
      </c>
      <c r="F120" s="25">
        <v>10.828025</v>
      </c>
      <c r="G120" s="25">
        <v>11.146497</v>
      </c>
    </row>
    <row r="121" spans="1:7">
      <c r="A121" s="23" t="s">
        <v>220</v>
      </c>
      <c r="B121" s="24">
        <v>751</v>
      </c>
      <c r="C121" s="25">
        <v>24.633821999999999</v>
      </c>
      <c r="D121" s="25">
        <v>37.683089000000002</v>
      </c>
      <c r="E121" s="25">
        <v>15.978695</v>
      </c>
      <c r="F121" s="25">
        <v>9.9866840000000003</v>
      </c>
      <c r="G121" s="25">
        <v>11.71771</v>
      </c>
    </row>
    <row r="122" spans="1:7">
      <c r="A122" s="23" t="s">
        <v>221</v>
      </c>
      <c r="B122" s="24">
        <v>731</v>
      </c>
      <c r="C122" s="25">
        <v>24.487003999999999</v>
      </c>
      <c r="D122" s="25">
        <v>36.251710000000003</v>
      </c>
      <c r="E122" s="25">
        <v>15.184678999999999</v>
      </c>
      <c r="F122" s="25">
        <v>11.491108000000001</v>
      </c>
      <c r="G122" s="25">
        <v>12.585499</v>
      </c>
    </row>
    <row r="123" spans="1:7">
      <c r="A123" s="23" t="s">
        <v>152</v>
      </c>
      <c r="B123" s="24">
        <v>55</v>
      </c>
      <c r="C123" s="25">
        <v>20</v>
      </c>
      <c r="D123" s="25">
        <v>40</v>
      </c>
      <c r="E123" s="25">
        <v>7.2727269999999997</v>
      </c>
      <c r="F123" s="25">
        <v>21.818182</v>
      </c>
      <c r="G123" s="25">
        <v>10.909091</v>
      </c>
    </row>
    <row r="124" spans="1:7">
      <c r="A124" s="23" t="s">
        <v>222</v>
      </c>
      <c r="B124" s="24">
        <v>207</v>
      </c>
      <c r="C124" s="25">
        <v>19.323671000000001</v>
      </c>
      <c r="D124" s="25">
        <v>19.806763</v>
      </c>
      <c r="E124" s="25">
        <v>9.178744</v>
      </c>
      <c r="F124" s="25">
        <v>19.806763</v>
      </c>
      <c r="G124" s="25">
        <v>31.884058</v>
      </c>
    </row>
    <row r="125" spans="1:7">
      <c r="A125" s="26" t="s">
        <v>128</v>
      </c>
      <c r="B125" s="27">
        <v>36</v>
      </c>
      <c r="C125" s="29">
        <v>5.5555560000000002</v>
      </c>
      <c r="D125" s="29">
        <v>19.444444000000001</v>
      </c>
      <c r="E125" s="29">
        <v>11.111110999999999</v>
      </c>
      <c r="F125" s="29">
        <v>8.3333329999999997</v>
      </c>
      <c r="G125" s="29">
        <v>55.555556000000003</v>
      </c>
    </row>
  </sheetData>
  <phoneticPr fontId="2"/>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1C890-23F6-4A5E-8B2E-6D7C014D6520}">
  <sheetPr codeName="Sheet92"/>
  <dimension ref="A1:K124"/>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HYPERLINK("#'目次'!B47","[41]")</f>
        <v>[41]</v>
      </c>
      <c r="B2" s="28" t="s">
        <v>565</v>
      </c>
    </row>
    <row r="3" spans="1:11">
      <c r="A3" s="6" t="s">
        <v>114</v>
      </c>
      <c r="B3" s="7" t="s">
        <v>488</v>
      </c>
    </row>
    <row r="4" spans="1:11">
      <c r="A4" s="6" t="s">
        <v>114</v>
      </c>
      <c r="B4" s="7" t="s">
        <v>489</v>
      </c>
    </row>
    <row r="5" spans="1:11">
      <c r="A5" s="6" t="s">
        <v>114</v>
      </c>
      <c r="B5" s="7" t="s">
        <v>490</v>
      </c>
    </row>
    <row r="6" spans="1:11">
      <c r="A6" s="6" t="s">
        <v>114</v>
      </c>
      <c r="B6" s="7" t="s">
        <v>491</v>
      </c>
    </row>
    <row r="7" spans="1:11" s="21" customFormat="1" ht="60">
      <c r="A7" s="19" t="s">
        <v>114</v>
      </c>
      <c r="B7" s="20" t="s">
        <v>118</v>
      </c>
      <c r="C7" s="20" t="s">
        <v>492</v>
      </c>
      <c r="D7" s="20" t="s">
        <v>493</v>
      </c>
      <c r="E7" s="20" t="s">
        <v>494</v>
      </c>
      <c r="F7" s="20" t="s">
        <v>495</v>
      </c>
      <c r="G7" s="20" t="s">
        <v>496</v>
      </c>
      <c r="H7" s="20" t="s">
        <v>497</v>
      </c>
      <c r="I7" s="20" t="s">
        <v>152</v>
      </c>
      <c r="J7" s="20" t="s">
        <v>498</v>
      </c>
      <c r="K7" s="20" t="s">
        <v>128</v>
      </c>
    </row>
    <row r="8" spans="1:11">
      <c r="A8" s="22" t="s">
        <v>121</v>
      </c>
      <c r="B8" s="9">
        <v>1611</v>
      </c>
      <c r="C8" s="14">
        <v>43.947857999999997</v>
      </c>
      <c r="D8" s="14">
        <v>88.702669</v>
      </c>
      <c r="E8" s="14">
        <v>10.055866</v>
      </c>
      <c r="F8" s="14">
        <v>27.001861999999999</v>
      </c>
      <c r="G8" s="14">
        <v>12.600868999999999</v>
      </c>
      <c r="H8" s="14">
        <v>10.614525</v>
      </c>
      <c r="I8" s="14">
        <v>3.5381749999999998</v>
      </c>
      <c r="J8" s="14">
        <v>0.49658600000000003</v>
      </c>
      <c r="K8" s="14">
        <v>1.4276850000000001</v>
      </c>
    </row>
    <row r="9" spans="1:11">
      <c r="A9" s="8" t="s">
        <v>122</v>
      </c>
      <c r="B9" s="8"/>
      <c r="C9" s="8"/>
      <c r="D9" s="8"/>
      <c r="E9" s="8"/>
      <c r="F9" s="8"/>
      <c r="G9" s="8"/>
      <c r="H9" s="8"/>
      <c r="I9" s="8"/>
      <c r="J9" s="8"/>
      <c r="K9" s="8"/>
    </row>
    <row r="10" spans="1:11">
      <c r="A10" s="23" t="s">
        <v>123</v>
      </c>
      <c r="B10" s="24">
        <v>224</v>
      </c>
      <c r="C10" s="25">
        <v>37.946429000000002</v>
      </c>
      <c r="D10" s="25">
        <v>89.285713999999999</v>
      </c>
      <c r="E10" s="25">
        <v>8.0357140000000005</v>
      </c>
      <c r="F10" s="25">
        <v>31.25</v>
      </c>
      <c r="G10" s="25">
        <v>18.303571000000002</v>
      </c>
      <c r="H10" s="25">
        <v>11.160714</v>
      </c>
      <c r="I10" s="25">
        <v>3.125</v>
      </c>
      <c r="J10" s="25">
        <v>1.339286</v>
      </c>
      <c r="K10" s="25">
        <v>2.2321430000000002</v>
      </c>
    </row>
    <row r="11" spans="1:11">
      <c r="A11" s="23" t="s">
        <v>124</v>
      </c>
      <c r="B11" s="24">
        <v>313</v>
      </c>
      <c r="C11" s="25">
        <v>37.380192000000001</v>
      </c>
      <c r="D11" s="25">
        <v>90.095847000000006</v>
      </c>
      <c r="E11" s="25">
        <v>7.3482430000000001</v>
      </c>
      <c r="F11" s="25">
        <v>33.226837000000003</v>
      </c>
      <c r="G11" s="25">
        <v>17.891373999999999</v>
      </c>
      <c r="H11" s="25">
        <v>12.140575</v>
      </c>
      <c r="I11" s="25">
        <v>2.2364220000000001</v>
      </c>
      <c r="J11" s="25">
        <v>0</v>
      </c>
      <c r="K11" s="25">
        <v>0.63897800000000005</v>
      </c>
    </row>
    <row r="12" spans="1:11">
      <c r="A12" s="23" t="s">
        <v>125</v>
      </c>
      <c r="B12" s="24">
        <v>713</v>
      </c>
      <c r="C12" s="25">
        <v>42.496493999999998</v>
      </c>
      <c r="D12" s="25">
        <v>89.060309000000004</v>
      </c>
      <c r="E12" s="25">
        <v>9.2566620000000004</v>
      </c>
      <c r="F12" s="25">
        <v>28.050491000000001</v>
      </c>
      <c r="G12" s="25">
        <v>10.238429</v>
      </c>
      <c r="H12" s="25">
        <v>9.5371670000000002</v>
      </c>
      <c r="I12" s="25">
        <v>2.6647970000000001</v>
      </c>
      <c r="J12" s="25">
        <v>0.42075699999999999</v>
      </c>
      <c r="K12" s="25">
        <v>1.6830290000000001</v>
      </c>
    </row>
    <row r="13" spans="1:11">
      <c r="A13" s="23" t="s">
        <v>126</v>
      </c>
      <c r="B13" s="24">
        <v>280</v>
      </c>
      <c r="C13" s="25">
        <v>54.285713999999999</v>
      </c>
      <c r="D13" s="25">
        <v>88.214286000000001</v>
      </c>
      <c r="E13" s="25">
        <v>15</v>
      </c>
      <c r="F13" s="25">
        <v>15.357143000000001</v>
      </c>
      <c r="G13" s="25">
        <v>10.357143000000001</v>
      </c>
      <c r="H13" s="25">
        <v>11.785714</v>
      </c>
      <c r="I13" s="25">
        <v>5.3571429999999998</v>
      </c>
      <c r="J13" s="25">
        <v>0.71428599999999998</v>
      </c>
      <c r="K13" s="25">
        <v>1.428571</v>
      </c>
    </row>
    <row r="14" spans="1:11">
      <c r="A14" s="23" t="s">
        <v>127</v>
      </c>
      <c r="B14" s="24">
        <v>63</v>
      </c>
      <c r="C14" s="25">
        <v>61.904761999999998</v>
      </c>
      <c r="D14" s="25">
        <v>77.777777999999998</v>
      </c>
      <c r="E14" s="25">
        <v>14.285714</v>
      </c>
      <c r="F14" s="25">
        <v>19.047619000000001</v>
      </c>
      <c r="G14" s="25">
        <v>6.3492059999999997</v>
      </c>
      <c r="H14" s="25">
        <v>9.5238099999999992</v>
      </c>
      <c r="I14" s="25">
        <v>11.111110999999999</v>
      </c>
      <c r="J14" s="25">
        <v>0</v>
      </c>
      <c r="K14" s="25">
        <v>0</v>
      </c>
    </row>
    <row r="15" spans="1:11">
      <c r="A15" s="23" t="s">
        <v>128</v>
      </c>
      <c r="B15" s="24">
        <v>18</v>
      </c>
      <c r="C15" s="25">
        <v>66.666667000000004</v>
      </c>
      <c r="D15" s="25">
        <v>88.888889000000006</v>
      </c>
      <c r="E15" s="25">
        <v>22.222221999999999</v>
      </c>
      <c r="F15" s="25">
        <v>33.333333000000003</v>
      </c>
      <c r="G15" s="25">
        <v>0</v>
      </c>
      <c r="H15" s="25">
        <v>5.5555560000000002</v>
      </c>
      <c r="I15" s="25">
        <v>11.111110999999999</v>
      </c>
      <c r="J15" s="25">
        <v>0</v>
      </c>
      <c r="K15" s="25">
        <v>0</v>
      </c>
    </row>
    <row r="16" spans="1:11">
      <c r="A16" s="8" t="s">
        <v>129</v>
      </c>
      <c r="B16" s="8"/>
      <c r="C16" s="8"/>
      <c r="D16" s="8"/>
      <c r="E16" s="8"/>
      <c r="F16" s="8"/>
      <c r="G16" s="8"/>
      <c r="H16" s="8"/>
      <c r="I16" s="8"/>
      <c r="J16" s="8"/>
      <c r="K16" s="8"/>
    </row>
    <row r="17" spans="1:11">
      <c r="A17" s="23" t="s">
        <v>130</v>
      </c>
      <c r="B17" s="24">
        <v>513</v>
      </c>
      <c r="C17" s="25">
        <v>41.325536</v>
      </c>
      <c r="D17" s="25">
        <v>90.643275000000003</v>
      </c>
      <c r="E17" s="25">
        <v>9.7465890000000002</v>
      </c>
      <c r="F17" s="25">
        <v>35.672514999999997</v>
      </c>
      <c r="G17" s="25">
        <v>18.128654999999998</v>
      </c>
      <c r="H17" s="25">
        <v>10.721247999999999</v>
      </c>
      <c r="I17" s="25">
        <v>3.1189079999999998</v>
      </c>
      <c r="J17" s="25">
        <v>0.19493199999999999</v>
      </c>
      <c r="K17" s="25">
        <v>1.169591</v>
      </c>
    </row>
    <row r="18" spans="1:11">
      <c r="A18" s="23" t="s">
        <v>131</v>
      </c>
      <c r="B18" s="24">
        <v>792</v>
      </c>
      <c r="C18" s="25">
        <v>42.424242</v>
      </c>
      <c r="D18" s="25">
        <v>89.015152</v>
      </c>
      <c r="E18" s="25">
        <v>9.3434340000000002</v>
      </c>
      <c r="F18" s="25">
        <v>27.146464999999999</v>
      </c>
      <c r="G18" s="25">
        <v>10.984848</v>
      </c>
      <c r="H18" s="25">
        <v>9.7222220000000004</v>
      </c>
      <c r="I18" s="25">
        <v>3.1565660000000002</v>
      </c>
      <c r="J18" s="25">
        <v>0.37878800000000001</v>
      </c>
      <c r="K18" s="25">
        <v>1.5151520000000001</v>
      </c>
    </row>
    <row r="19" spans="1:11">
      <c r="A19" s="23" t="s">
        <v>132</v>
      </c>
      <c r="B19" s="24">
        <v>250</v>
      </c>
      <c r="C19" s="25">
        <v>51.6</v>
      </c>
      <c r="D19" s="25">
        <v>86.4</v>
      </c>
      <c r="E19" s="25">
        <v>10</v>
      </c>
      <c r="F19" s="25">
        <v>12</v>
      </c>
      <c r="G19" s="25">
        <v>8.4</v>
      </c>
      <c r="H19" s="25">
        <v>13.6</v>
      </c>
      <c r="I19" s="25">
        <v>4.4000000000000004</v>
      </c>
      <c r="J19" s="25">
        <v>1.2</v>
      </c>
      <c r="K19" s="25">
        <v>1.6</v>
      </c>
    </row>
    <row r="20" spans="1:11">
      <c r="A20" s="23" t="s">
        <v>133</v>
      </c>
      <c r="B20" s="24">
        <v>38</v>
      </c>
      <c r="C20" s="25">
        <v>55.263157999999997</v>
      </c>
      <c r="D20" s="25">
        <v>73.684211000000005</v>
      </c>
      <c r="E20" s="25">
        <v>23.684211000000001</v>
      </c>
      <c r="F20" s="25">
        <v>7.8947370000000001</v>
      </c>
      <c r="G20" s="25">
        <v>5.2631579999999998</v>
      </c>
      <c r="H20" s="25">
        <v>13.157895</v>
      </c>
      <c r="I20" s="25">
        <v>7.8947370000000001</v>
      </c>
      <c r="J20" s="25">
        <v>2.6315789999999999</v>
      </c>
      <c r="K20" s="25">
        <v>0</v>
      </c>
    </row>
    <row r="21" spans="1:11">
      <c r="A21" s="23" t="s">
        <v>128</v>
      </c>
      <c r="B21" s="24">
        <v>18</v>
      </c>
      <c r="C21" s="25">
        <v>55.555556000000003</v>
      </c>
      <c r="D21" s="25">
        <v>83.333332999999996</v>
      </c>
      <c r="E21" s="25">
        <v>22.222221999999999</v>
      </c>
      <c r="F21" s="25">
        <v>22.222221999999999</v>
      </c>
      <c r="G21" s="25">
        <v>0</v>
      </c>
      <c r="H21" s="25">
        <v>0</v>
      </c>
      <c r="I21" s="25">
        <v>11.111110999999999</v>
      </c>
      <c r="J21" s="25">
        <v>0</v>
      </c>
      <c r="K21" s="25">
        <v>5.5555560000000002</v>
      </c>
    </row>
    <row r="22" spans="1:11">
      <c r="A22" s="8" t="s">
        <v>134</v>
      </c>
      <c r="B22" s="8"/>
      <c r="C22" s="8"/>
      <c r="D22" s="8"/>
      <c r="E22" s="8"/>
      <c r="F22" s="8"/>
      <c r="G22" s="8"/>
      <c r="H22" s="8"/>
      <c r="I22" s="8"/>
      <c r="J22" s="8"/>
      <c r="K22" s="8"/>
    </row>
    <row r="23" spans="1:11">
      <c r="A23" s="23" t="s">
        <v>135</v>
      </c>
      <c r="B23" s="24">
        <v>64</v>
      </c>
      <c r="C23" s="25">
        <v>39.0625</v>
      </c>
      <c r="D23" s="25">
        <v>82.8125</v>
      </c>
      <c r="E23" s="25">
        <v>14.0625</v>
      </c>
      <c r="F23" s="25">
        <v>23.4375</v>
      </c>
      <c r="G23" s="25">
        <v>3.125</v>
      </c>
      <c r="H23" s="25">
        <v>10.9375</v>
      </c>
      <c r="I23" s="25">
        <v>3.125</v>
      </c>
      <c r="J23" s="25">
        <v>1.5625</v>
      </c>
      <c r="K23" s="25">
        <v>1.5625</v>
      </c>
    </row>
    <row r="24" spans="1:11">
      <c r="A24" s="23" t="s">
        <v>136</v>
      </c>
      <c r="B24" s="24">
        <v>65</v>
      </c>
      <c r="C24" s="25">
        <v>43.076923000000001</v>
      </c>
      <c r="D24" s="25">
        <v>84.615385000000003</v>
      </c>
      <c r="E24" s="25">
        <v>9.2307690000000004</v>
      </c>
      <c r="F24" s="25">
        <v>21.538461999999999</v>
      </c>
      <c r="G24" s="25">
        <v>6.1538459999999997</v>
      </c>
      <c r="H24" s="25">
        <v>10.769231</v>
      </c>
      <c r="I24" s="25">
        <v>1.538462</v>
      </c>
      <c r="J24" s="25">
        <v>0</v>
      </c>
      <c r="K24" s="25">
        <v>3.0769229999999999</v>
      </c>
    </row>
    <row r="25" spans="1:11">
      <c r="A25" s="23" t="s">
        <v>137</v>
      </c>
      <c r="B25" s="24">
        <v>54</v>
      </c>
      <c r="C25" s="25">
        <v>44.444443999999997</v>
      </c>
      <c r="D25" s="25">
        <v>94.444444000000004</v>
      </c>
      <c r="E25" s="25">
        <v>18.518519000000001</v>
      </c>
      <c r="F25" s="25">
        <v>24.074074</v>
      </c>
      <c r="G25" s="25">
        <v>9.2592590000000001</v>
      </c>
      <c r="H25" s="25">
        <v>16.666667</v>
      </c>
      <c r="I25" s="25">
        <v>3.7037040000000001</v>
      </c>
      <c r="J25" s="25">
        <v>1.8518520000000001</v>
      </c>
      <c r="K25" s="25">
        <v>0</v>
      </c>
    </row>
    <row r="26" spans="1:11">
      <c r="A26" s="23" t="s">
        <v>138</v>
      </c>
      <c r="B26" s="24">
        <v>81</v>
      </c>
      <c r="C26" s="25">
        <v>38.271605000000001</v>
      </c>
      <c r="D26" s="25">
        <v>83.950616999999994</v>
      </c>
      <c r="E26" s="25">
        <v>4.9382720000000004</v>
      </c>
      <c r="F26" s="25">
        <v>29.629629999999999</v>
      </c>
      <c r="G26" s="25">
        <v>11.111110999999999</v>
      </c>
      <c r="H26" s="25">
        <v>13.580247</v>
      </c>
      <c r="I26" s="25">
        <v>3.7037040000000001</v>
      </c>
      <c r="J26" s="25">
        <v>0</v>
      </c>
      <c r="K26" s="25">
        <v>1.2345680000000001</v>
      </c>
    </row>
    <row r="27" spans="1:11">
      <c r="A27" s="23" t="s">
        <v>139</v>
      </c>
      <c r="B27" s="24">
        <v>99</v>
      </c>
      <c r="C27" s="25">
        <v>34.343434000000002</v>
      </c>
      <c r="D27" s="25">
        <v>85.858586000000003</v>
      </c>
      <c r="E27" s="25">
        <v>7.0707069999999996</v>
      </c>
      <c r="F27" s="25">
        <v>17.171717000000001</v>
      </c>
      <c r="G27" s="25">
        <v>13.131313</v>
      </c>
      <c r="H27" s="25">
        <v>9.0909089999999999</v>
      </c>
      <c r="I27" s="25">
        <v>4.0404039999999997</v>
      </c>
      <c r="J27" s="25">
        <v>1.0101009999999999</v>
      </c>
      <c r="K27" s="25">
        <v>2.0202019999999998</v>
      </c>
    </row>
    <row r="28" spans="1:11">
      <c r="A28" s="23" t="s">
        <v>140</v>
      </c>
      <c r="B28" s="24">
        <v>105</v>
      </c>
      <c r="C28" s="25">
        <v>40.952381000000003</v>
      </c>
      <c r="D28" s="25">
        <v>89.523809999999997</v>
      </c>
      <c r="E28" s="25">
        <v>7.6190480000000003</v>
      </c>
      <c r="F28" s="25">
        <v>34.285713999999999</v>
      </c>
      <c r="G28" s="25">
        <v>11.428571</v>
      </c>
      <c r="H28" s="25">
        <v>8.5714290000000002</v>
      </c>
      <c r="I28" s="25">
        <v>2.8571430000000002</v>
      </c>
      <c r="J28" s="25">
        <v>0</v>
      </c>
      <c r="K28" s="25">
        <v>0</v>
      </c>
    </row>
    <row r="29" spans="1:11">
      <c r="A29" s="23" t="s">
        <v>141</v>
      </c>
      <c r="B29" s="24">
        <v>898</v>
      </c>
      <c r="C29" s="25">
        <v>45.322940000000003</v>
      </c>
      <c r="D29" s="25">
        <v>90.089087000000006</v>
      </c>
      <c r="E29" s="25">
        <v>9.6881959999999996</v>
      </c>
      <c r="F29" s="25">
        <v>26.169264999999999</v>
      </c>
      <c r="G29" s="25">
        <v>14.031180000000001</v>
      </c>
      <c r="H29" s="25">
        <v>10.356347</v>
      </c>
      <c r="I29" s="25">
        <v>3.340757</v>
      </c>
      <c r="J29" s="25">
        <v>0.445434</v>
      </c>
      <c r="K29" s="25">
        <v>1.113586</v>
      </c>
    </row>
    <row r="30" spans="1:11">
      <c r="A30" s="23" t="s">
        <v>142</v>
      </c>
      <c r="B30" s="24">
        <v>228</v>
      </c>
      <c r="C30" s="25">
        <v>47.368420999999998</v>
      </c>
      <c r="D30" s="25">
        <v>88.596491</v>
      </c>
      <c r="E30" s="25">
        <v>12.280702</v>
      </c>
      <c r="F30" s="25">
        <v>33.771929999999998</v>
      </c>
      <c r="G30" s="25">
        <v>14.035088</v>
      </c>
      <c r="H30" s="25">
        <v>11.403509</v>
      </c>
      <c r="I30" s="25">
        <v>4.3859649999999997</v>
      </c>
      <c r="J30" s="25">
        <v>0.43859599999999999</v>
      </c>
      <c r="K30" s="25">
        <v>2.1929820000000002</v>
      </c>
    </row>
    <row r="31" spans="1:11">
      <c r="A31" s="23" t="s">
        <v>128</v>
      </c>
      <c r="B31" s="24">
        <v>17</v>
      </c>
      <c r="C31" s="25">
        <v>47.058824000000001</v>
      </c>
      <c r="D31" s="25">
        <v>70.588234999999997</v>
      </c>
      <c r="E31" s="25">
        <v>17.647058999999999</v>
      </c>
      <c r="F31" s="25">
        <v>23.529412000000001</v>
      </c>
      <c r="G31" s="25">
        <v>0</v>
      </c>
      <c r="H31" s="25">
        <v>0</v>
      </c>
      <c r="I31" s="25">
        <v>11.764706</v>
      </c>
      <c r="J31" s="25">
        <v>0</v>
      </c>
      <c r="K31" s="25">
        <v>11.764706</v>
      </c>
    </row>
    <row r="32" spans="1:11">
      <c r="A32" s="8" t="s">
        <v>143</v>
      </c>
      <c r="B32" s="8"/>
      <c r="C32" s="8"/>
      <c r="D32" s="8"/>
      <c r="E32" s="8"/>
      <c r="F32" s="8"/>
      <c r="G32" s="8"/>
      <c r="H32" s="8"/>
      <c r="I32" s="8"/>
      <c r="J32" s="8"/>
      <c r="K32" s="8"/>
    </row>
    <row r="33" spans="1:11">
      <c r="A33" s="23" t="s">
        <v>144</v>
      </c>
      <c r="B33" s="24">
        <v>277</v>
      </c>
      <c r="C33" s="25">
        <v>52.34657</v>
      </c>
      <c r="D33" s="25">
        <v>91.696751000000006</v>
      </c>
      <c r="E33" s="25">
        <v>14.079421999999999</v>
      </c>
      <c r="F33" s="25">
        <v>33.574007000000002</v>
      </c>
      <c r="G33" s="25">
        <v>19.494585000000001</v>
      </c>
      <c r="H33" s="25">
        <v>13.718412000000001</v>
      </c>
      <c r="I33" s="25">
        <v>2.5270760000000001</v>
      </c>
      <c r="J33" s="25">
        <v>0.36101100000000003</v>
      </c>
      <c r="K33" s="25">
        <v>1.444043</v>
      </c>
    </row>
    <row r="34" spans="1:11">
      <c r="A34" s="23" t="s">
        <v>145</v>
      </c>
      <c r="B34" s="24">
        <v>226</v>
      </c>
      <c r="C34" s="25">
        <v>48.230088000000002</v>
      </c>
      <c r="D34" s="25">
        <v>91.592920000000007</v>
      </c>
      <c r="E34" s="25">
        <v>15.044248</v>
      </c>
      <c r="F34" s="25">
        <v>38.495575000000002</v>
      </c>
      <c r="G34" s="25">
        <v>20.79646</v>
      </c>
      <c r="H34" s="25">
        <v>13.274336</v>
      </c>
      <c r="I34" s="25">
        <v>1.7699119999999999</v>
      </c>
      <c r="J34" s="25">
        <v>0</v>
      </c>
      <c r="K34" s="25">
        <v>1.327434</v>
      </c>
    </row>
    <row r="35" spans="1:11">
      <c r="A35" s="23" t="s">
        <v>146</v>
      </c>
      <c r="B35" s="24">
        <v>331</v>
      </c>
      <c r="C35" s="25">
        <v>50.151057000000002</v>
      </c>
      <c r="D35" s="25">
        <v>91.8429</v>
      </c>
      <c r="E35" s="25">
        <v>12.386706999999999</v>
      </c>
      <c r="F35" s="25">
        <v>35.951661999999999</v>
      </c>
      <c r="G35" s="25">
        <v>19.637461999999999</v>
      </c>
      <c r="H35" s="25">
        <v>13.595166000000001</v>
      </c>
      <c r="I35" s="25">
        <v>1.812689</v>
      </c>
      <c r="J35" s="25">
        <v>0.30211500000000002</v>
      </c>
      <c r="K35" s="25">
        <v>1.2084589999999999</v>
      </c>
    </row>
    <row r="36" spans="1:11">
      <c r="A36" s="23" t="s">
        <v>147</v>
      </c>
      <c r="B36" s="24">
        <v>92</v>
      </c>
      <c r="C36" s="25">
        <v>50</v>
      </c>
      <c r="D36" s="25">
        <v>91.304348000000005</v>
      </c>
      <c r="E36" s="25">
        <v>14.130435</v>
      </c>
      <c r="F36" s="25">
        <v>30.434782999999999</v>
      </c>
      <c r="G36" s="25">
        <v>13.043478</v>
      </c>
      <c r="H36" s="25">
        <v>15.217390999999999</v>
      </c>
      <c r="I36" s="25">
        <v>1.086957</v>
      </c>
      <c r="J36" s="25">
        <v>0</v>
      </c>
      <c r="K36" s="25">
        <v>3.2608700000000002</v>
      </c>
    </row>
    <row r="37" spans="1:11">
      <c r="A37" s="23" t="s">
        <v>148</v>
      </c>
      <c r="B37" s="24">
        <v>103</v>
      </c>
      <c r="C37" s="25">
        <v>55.339806000000003</v>
      </c>
      <c r="D37" s="25">
        <v>92.233009999999993</v>
      </c>
      <c r="E37" s="25">
        <v>15.533981000000001</v>
      </c>
      <c r="F37" s="25">
        <v>33.980583000000003</v>
      </c>
      <c r="G37" s="25">
        <v>16.504854000000002</v>
      </c>
      <c r="H37" s="25">
        <v>15.533981000000001</v>
      </c>
      <c r="I37" s="25">
        <v>2.9126210000000001</v>
      </c>
      <c r="J37" s="25">
        <v>0</v>
      </c>
      <c r="K37" s="25">
        <v>1.941748</v>
      </c>
    </row>
    <row r="38" spans="1:11">
      <c r="A38" s="23" t="s">
        <v>149</v>
      </c>
      <c r="B38" s="24">
        <v>830</v>
      </c>
      <c r="C38" s="25">
        <v>46.626505999999999</v>
      </c>
      <c r="D38" s="25">
        <v>90.722892000000002</v>
      </c>
      <c r="E38" s="25">
        <v>11.807229</v>
      </c>
      <c r="F38" s="25">
        <v>29.879518000000001</v>
      </c>
      <c r="G38" s="25">
        <v>14.578313</v>
      </c>
      <c r="H38" s="25">
        <v>11.807229</v>
      </c>
      <c r="I38" s="25">
        <v>2.6506020000000001</v>
      </c>
      <c r="J38" s="25">
        <v>0.12048200000000001</v>
      </c>
      <c r="K38" s="25">
        <v>1.807229</v>
      </c>
    </row>
    <row r="39" spans="1:11">
      <c r="A39" s="23" t="s">
        <v>150</v>
      </c>
      <c r="B39" s="24">
        <v>1065</v>
      </c>
      <c r="C39" s="25">
        <v>44.131455000000003</v>
      </c>
      <c r="D39" s="25">
        <v>91.924882999999994</v>
      </c>
      <c r="E39" s="25">
        <v>9.6713620000000002</v>
      </c>
      <c r="F39" s="25">
        <v>30.798121999999999</v>
      </c>
      <c r="G39" s="25">
        <v>13.802816999999999</v>
      </c>
      <c r="H39" s="25">
        <v>10.704224999999999</v>
      </c>
      <c r="I39" s="25">
        <v>3.3802819999999998</v>
      </c>
      <c r="J39" s="25">
        <v>0.375587</v>
      </c>
      <c r="K39" s="25">
        <v>1.2206570000000001</v>
      </c>
    </row>
    <row r="40" spans="1:11">
      <c r="A40" s="23" t="s">
        <v>151</v>
      </c>
      <c r="B40" s="24">
        <v>1389</v>
      </c>
      <c r="C40" s="25">
        <v>43.628509999999999</v>
      </c>
      <c r="D40" s="25">
        <v>89.128870000000006</v>
      </c>
      <c r="E40" s="25">
        <v>9.7192220000000002</v>
      </c>
      <c r="F40" s="25">
        <v>28.005759999999999</v>
      </c>
      <c r="G40" s="25">
        <v>12.814975</v>
      </c>
      <c r="H40" s="25">
        <v>11.087113</v>
      </c>
      <c r="I40" s="25">
        <v>3.455724</v>
      </c>
      <c r="J40" s="25">
        <v>0.50395999999999996</v>
      </c>
      <c r="K40" s="25">
        <v>1.1519079999999999</v>
      </c>
    </row>
    <row r="41" spans="1:11">
      <c r="A41" s="23" t="s">
        <v>152</v>
      </c>
      <c r="B41" s="24">
        <v>65</v>
      </c>
      <c r="C41" s="25">
        <v>52.307692000000003</v>
      </c>
      <c r="D41" s="25">
        <v>84.615385000000003</v>
      </c>
      <c r="E41" s="25">
        <v>15.384615</v>
      </c>
      <c r="F41" s="25">
        <v>21.538461999999999</v>
      </c>
      <c r="G41" s="25">
        <v>9.2307690000000004</v>
      </c>
      <c r="H41" s="25">
        <v>13.846154</v>
      </c>
      <c r="I41" s="25">
        <v>18.461538000000001</v>
      </c>
      <c r="J41" s="25">
        <v>1.538462</v>
      </c>
      <c r="K41" s="25">
        <v>0</v>
      </c>
    </row>
    <row r="42" spans="1:11">
      <c r="A42" s="23" t="s">
        <v>128</v>
      </c>
      <c r="B42" s="24">
        <v>22</v>
      </c>
      <c r="C42" s="25">
        <v>50</v>
      </c>
      <c r="D42" s="25">
        <v>72.727272999999997</v>
      </c>
      <c r="E42" s="25">
        <v>18.181818</v>
      </c>
      <c r="F42" s="25">
        <v>18.181818</v>
      </c>
      <c r="G42" s="25">
        <v>0</v>
      </c>
      <c r="H42" s="25">
        <v>0</v>
      </c>
      <c r="I42" s="25">
        <v>4.5454549999999996</v>
      </c>
      <c r="J42" s="25">
        <v>0</v>
      </c>
      <c r="K42" s="25">
        <v>4.5454549999999996</v>
      </c>
    </row>
    <row r="43" spans="1:11">
      <c r="A43" s="8" t="s">
        <v>153</v>
      </c>
      <c r="B43" s="8"/>
      <c r="C43" s="8"/>
      <c r="D43" s="8"/>
      <c r="E43" s="8"/>
      <c r="F43" s="8"/>
      <c r="G43" s="8"/>
      <c r="H43" s="8"/>
      <c r="I43" s="8"/>
      <c r="J43" s="8"/>
      <c r="K43" s="8"/>
    </row>
    <row r="44" spans="1:11">
      <c r="A44" s="23" t="s">
        <v>154</v>
      </c>
      <c r="B44" s="24">
        <v>883</v>
      </c>
      <c r="C44" s="25">
        <v>49.150623000000003</v>
      </c>
      <c r="D44" s="25">
        <v>91.506229000000005</v>
      </c>
      <c r="E44" s="25">
        <v>12.344281000000001</v>
      </c>
      <c r="F44" s="25">
        <v>30.577576000000001</v>
      </c>
      <c r="G44" s="25">
        <v>15.515288999999999</v>
      </c>
      <c r="H44" s="25">
        <v>11.89128</v>
      </c>
      <c r="I44" s="25">
        <v>2.7180070000000001</v>
      </c>
      <c r="J44" s="25">
        <v>0.33975100000000003</v>
      </c>
      <c r="K44" s="25">
        <v>1.2457530000000001</v>
      </c>
    </row>
    <row r="45" spans="1:11">
      <c r="A45" s="23" t="s">
        <v>155</v>
      </c>
      <c r="B45" s="24">
        <v>794</v>
      </c>
      <c r="C45" s="25">
        <v>51.637279999999997</v>
      </c>
      <c r="D45" s="25">
        <v>92.191435999999996</v>
      </c>
      <c r="E45" s="25">
        <v>14.483627</v>
      </c>
      <c r="F45" s="25">
        <v>27.707809000000001</v>
      </c>
      <c r="G45" s="25">
        <v>15.869018000000001</v>
      </c>
      <c r="H45" s="25">
        <v>12.972291999999999</v>
      </c>
      <c r="I45" s="25">
        <v>3.0226700000000002</v>
      </c>
      <c r="J45" s="25">
        <v>0.377834</v>
      </c>
      <c r="K45" s="25">
        <v>0.62972300000000003</v>
      </c>
    </row>
    <row r="46" spans="1:11">
      <c r="A46" s="23" t="s">
        <v>156</v>
      </c>
      <c r="B46" s="24">
        <v>619</v>
      </c>
      <c r="C46" s="25">
        <v>51.373182999999997</v>
      </c>
      <c r="D46" s="25">
        <v>89.983845000000002</v>
      </c>
      <c r="E46" s="25">
        <v>16.31664</v>
      </c>
      <c r="F46" s="25">
        <v>27.302099999999999</v>
      </c>
      <c r="G46" s="25">
        <v>11.631664000000001</v>
      </c>
      <c r="H46" s="25">
        <v>13.408723999999999</v>
      </c>
      <c r="I46" s="25">
        <v>4.5234249999999996</v>
      </c>
      <c r="J46" s="25">
        <v>0.484653</v>
      </c>
      <c r="K46" s="25">
        <v>0.646204</v>
      </c>
    </row>
    <row r="47" spans="1:11">
      <c r="A47" s="23" t="s">
        <v>157</v>
      </c>
      <c r="B47" s="24">
        <v>334</v>
      </c>
      <c r="C47" s="25">
        <v>51.197605000000003</v>
      </c>
      <c r="D47" s="25">
        <v>93.712575000000001</v>
      </c>
      <c r="E47" s="25">
        <v>14.071856</v>
      </c>
      <c r="F47" s="25">
        <v>27.544910000000002</v>
      </c>
      <c r="G47" s="25">
        <v>12.57485</v>
      </c>
      <c r="H47" s="25">
        <v>11.976048</v>
      </c>
      <c r="I47" s="25">
        <v>5.3892220000000002</v>
      </c>
      <c r="J47" s="25">
        <v>0</v>
      </c>
      <c r="K47" s="25">
        <v>0.59880199999999995</v>
      </c>
    </row>
    <row r="48" spans="1:11">
      <c r="A48" s="23" t="s">
        <v>158</v>
      </c>
      <c r="B48" s="24">
        <v>974</v>
      </c>
      <c r="C48" s="25">
        <v>44.661191000000002</v>
      </c>
      <c r="D48" s="25">
        <v>92.607803000000004</v>
      </c>
      <c r="E48" s="25">
        <v>10.985626</v>
      </c>
      <c r="F48" s="25">
        <v>28.952772</v>
      </c>
      <c r="G48" s="25">
        <v>14.579055</v>
      </c>
      <c r="H48" s="25">
        <v>11.190965</v>
      </c>
      <c r="I48" s="25">
        <v>3.080082</v>
      </c>
      <c r="J48" s="25">
        <v>0.308008</v>
      </c>
      <c r="K48" s="25">
        <v>0.71868600000000005</v>
      </c>
    </row>
    <row r="49" spans="1:11">
      <c r="A49" s="23" t="s">
        <v>159</v>
      </c>
      <c r="B49" s="24">
        <v>670</v>
      </c>
      <c r="C49" s="25">
        <v>44.029851000000001</v>
      </c>
      <c r="D49" s="25">
        <v>91.492536999999999</v>
      </c>
      <c r="E49" s="25">
        <v>12.388059999999999</v>
      </c>
      <c r="F49" s="25">
        <v>32.388060000000003</v>
      </c>
      <c r="G49" s="25">
        <v>14.925373</v>
      </c>
      <c r="H49" s="25">
        <v>12.388059999999999</v>
      </c>
      <c r="I49" s="25">
        <v>3.8805969999999999</v>
      </c>
      <c r="J49" s="25">
        <v>0.74626899999999996</v>
      </c>
      <c r="K49" s="25">
        <v>0.29850700000000002</v>
      </c>
    </row>
    <row r="50" spans="1:11">
      <c r="A50" s="23" t="s">
        <v>160</v>
      </c>
      <c r="B50" s="24">
        <v>805</v>
      </c>
      <c r="C50" s="25">
        <v>42.732919000000003</v>
      </c>
      <c r="D50" s="25">
        <v>93.167702000000006</v>
      </c>
      <c r="E50" s="25">
        <v>10.559006</v>
      </c>
      <c r="F50" s="25">
        <v>31.055900999999999</v>
      </c>
      <c r="G50" s="25">
        <v>14.037267</v>
      </c>
      <c r="H50" s="25">
        <v>12.422359999999999</v>
      </c>
      <c r="I50" s="25">
        <v>3.2298140000000002</v>
      </c>
      <c r="J50" s="25">
        <v>0.124224</v>
      </c>
      <c r="K50" s="25">
        <v>0.86956500000000003</v>
      </c>
    </row>
    <row r="51" spans="1:11">
      <c r="A51" s="23" t="s">
        <v>161</v>
      </c>
      <c r="B51" s="24">
        <v>319</v>
      </c>
      <c r="C51" s="25">
        <v>47.648902999999997</v>
      </c>
      <c r="D51" s="25">
        <v>94.043886999999998</v>
      </c>
      <c r="E51" s="25">
        <v>14.106583000000001</v>
      </c>
      <c r="F51" s="25">
        <v>39.498432999999999</v>
      </c>
      <c r="G51" s="25">
        <v>21.316614000000001</v>
      </c>
      <c r="H51" s="25">
        <v>17.241378999999998</v>
      </c>
      <c r="I51" s="25">
        <v>3.4482759999999999</v>
      </c>
      <c r="J51" s="25">
        <v>0</v>
      </c>
      <c r="K51" s="25">
        <v>0.94043900000000002</v>
      </c>
    </row>
    <row r="52" spans="1:11">
      <c r="A52" s="23" t="s">
        <v>162</v>
      </c>
      <c r="B52" s="24">
        <v>837</v>
      </c>
      <c r="C52" s="25">
        <v>44.32497</v>
      </c>
      <c r="D52" s="25">
        <v>91.875747000000004</v>
      </c>
      <c r="E52" s="25">
        <v>10.633214000000001</v>
      </c>
      <c r="F52" s="25">
        <v>31.063320999999998</v>
      </c>
      <c r="G52" s="25">
        <v>15.890084</v>
      </c>
      <c r="H52" s="25">
        <v>12.18638</v>
      </c>
      <c r="I52" s="25">
        <v>3.225806</v>
      </c>
      <c r="J52" s="25">
        <v>0.119474</v>
      </c>
      <c r="K52" s="25">
        <v>0.59737200000000001</v>
      </c>
    </row>
    <row r="53" spans="1:11">
      <c r="A53" s="23" t="s">
        <v>152</v>
      </c>
      <c r="B53" s="24">
        <v>34</v>
      </c>
      <c r="C53" s="25">
        <v>44.117646999999998</v>
      </c>
      <c r="D53" s="25">
        <v>79.411765000000003</v>
      </c>
      <c r="E53" s="25">
        <v>5.8823530000000002</v>
      </c>
      <c r="F53" s="25">
        <v>17.647058999999999</v>
      </c>
      <c r="G53" s="25">
        <v>5.8823530000000002</v>
      </c>
      <c r="H53" s="25">
        <v>5.8823530000000002</v>
      </c>
      <c r="I53" s="25">
        <v>29.411764999999999</v>
      </c>
      <c r="J53" s="25">
        <v>2.941176</v>
      </c>
      <c r="K53" s="25">
        <v>2.941176</v>
      </c>
    </row>
    <row r="54" spans="1:11">
      <c r="A54" s="23" t="s">
        <v>163</v>
      </c>
      <c r="B54" s="24">
        <v>25</v>
      </c>
      <c r="C54" s="25">
        <v>28</v>
      </c>
      <c r="D54" s="25">
        <v>84</v>
      </c>
      <c r="E54" s="25">
        <v>0</v>
      </c>
      <c r="F54" s="25">
        <v>40</v>
      </c>
      <c r="G54" s="25">
        <v>16</v>
      </c>
      <c r="H54" s="25">
        <v>12</v>
      </c>
      <c r="I54" s="25">
        <v>8</v>
      </c>
      <c r="J54" s="25">
        <v>0</v>
      </c>
      <c r="K54" s="25">
        <v>4</v>
      </c>
    </row>
    <row r="55" spans="1:11">
      <c r="A55" s="23" t="s">
        <v>128</v>
      </c>
      <c r="B55" s="24">
        <v>20</v>
      </c>
      <c r="C55" s="25">
        <v>55</v>
      </c>
      <c r="D55" s="25">
        <v>70</v>
      </c>
      <c r="E55" s="25">
        <v>15</v>
      </c>
      <c r="F55" s="25">
        <v>15</v>
      </c>
      <c r="G55" s="25">
        <v>0</v>
      </c>
      <c r="H55" s="25">
        <v>0</v>
      </c>
      <c r="I55" s="25">
        <v>5</v>
      </c>
      <c r="J55" s="25">
        <v>0</v>
      </c>
      <c r="K55" s="25">
        <v>10</v>
      </c>
    </row>
    <row r="56" spans="1:11">
      <c r="A56" s="8" t="s">
        <v>164</v>
      </c>
      <c r="B56" s="8"/>
      <c r="C56" s="8"/>
      <c r="D56" s="8"/>
      <c r="E56" s="8"/>
      <c r="F56" s="8"/>
      <c r="G56" s="8"/>
      <c r="H56" s="8"/>
      <c r="I56" s="8"/>
      <c r="J56" s="8"/>
      <c r="K56" s="8"/>
    </row>
    <row r="57" spans="1:11">
      <c r="A57" s="23" t="s">
        <v>165</v>
      </c>
      <c r="B57" s="24">
        <v>149</v>
      </c>
      <c r="C57" s="25">
        <v>46.308725000000003</v>
      </c>
      <c r="D57" s="25">
        <v>90.604027000000002</v>
      </c>
      <c r="E57" s="25">
        <v>8.7248319999999993</v>
      </c>
      <c r="F57" s="25">
        <v>40.939596999999999</v>
      </c>
      <c r="G57" s="25">
        <v>24.832215000000001</v>
      </c>
      <c r="H57" s="25">
        <v>16.778523</v>
      </c>
      <c r="I57" s="25">
        <v>4.0268459999999999</v>
      </c>
      <c r="J57" s="25">
        <v>0</v>
      </c>
      <c r="K57" s="25">
        <v>1.342282</v>
      </c>
    </row>
    <row r="58" spans="1:11">
      <c r="A58" s="23" t="s">
        <v>166</v>
      </c>
      <c r="B58" s="24">
        <v>657</v>
      </c>
      <c r="C58" s="25">
        <v>39.878233999999999</v>
      </c>
      <c r="D58" s="25">
        <v>90.715373</v>
      </c>
      <c r="E58" s="25">
        <v>10.045662</v>
      </c>
      <c r="F58" s="25">
        <v>28.614916000000001</v>
      </c>
      <c r="G58" s="25">
        <v>14.003043999999999</v>
      </c>
      <c r="H58" s="25">
        <v>9.7412480000000006</v>
      </c>
      <c r="I58" s="25">
        <v>3.1963469999999998</v>
      </c>
      <c r="J58" s="25">
        <v>0.456621</v>
      </c>
      <c r="K58" s="25">
        <v>1.2176560000000001</v>
      </c>
    </row>
    <row r="59" spans="1:11">
      <c r="A59" s="23" t="s">
        <v>167</v>
      </c>
      <c r="B59" s="24">
        <v>572</v>
      </c>
      <c r="C59" s="25">
        <v>45.979021000000003</v>
      </c>
      <c r="D59" s="25">
        <v>88.111887999999993</v>
      </c>
      <c r="E59" s="25">
        <v>11.013985999999999</v>
      </c>
      <c r="F59" s="25">
        <v>25</v>
      </c>
      <c r="G59" s="25">
        <v>10.139860000000001</v>
      </c>
      <c r="H59" s="25">
        <v>10.839161000000001</v>
      </c>
      <c r="I59" s="25">
        <v>3.1468530000000001</v>
      </c>
      <c r="J59" s="25">
        <v>0.34965000000000002</v>
      </c>
      <c r="K59" s="25">
        <v>2.0979019999999999</v>
      </c>
    </row>
    <row r="60" spans="1:11">
      <c r="A60" s="23" t="s">
        <v>168</v>
      </c>
      <c r="B60" s="24">
        <v>181</v>
      </c>
      <c r="C60" s="25">
        <v>49.723756999999999</v>
      </c>
      <c r="D60" s="25">
        <v>86.187844999999996</v>
      </c>
      <c r="E60" s="25">
        <v>8.287293</v>
      </c>
      <c r="F60" s="25">
        <v>17.127071999999998</v>
      </c>
      <c r="G60" s="25">
        <v>7.1823199999999998</v>
      </c>
      <c r="H60" s="25">
        <v>7.734807</v>
      </c>
      <c r="I60" s="25">
        <v>6.0773479999999998</v>
      </c>
      <c r="J60" s="25">
        <v>1.657459</v>
      </c>
      <c r="K60" s="25">
        <v>0</v>
      </c>
    </row>
    <row r="61" spans="1:11">
      <c r="A61" s="23" t="s">
        <v>169</v>
      </c>
      <c r="B61" s="24">
        <v>40</v>
      </c>
      <c r="C61" s="25">
        <v>47.5</v>
      </c>
      <c r="D61" s="25">
        <v>72.5</v>
      </c>
      <c r="E61" s="25">
        <v>10</v>
      </c>
      <c r="F61" s="25">
        <v>22.5</v>
      </c>
      <c r="G61" s="25">
        <v>7.5</v>
      </c>
      <c r="H61" s="25">
        <v>10</v>
      </c>
      <c r="I61" s="25">
        <v>2.5</v>
      </c>
      <c r="J61" s="25">
        <v>0</v>
      </c>
      <c r="K61" s="25">
        <v>0</v>
      </c>
    </row>
    <row r="62" spans="1:11">
      <c r="A62" s="23" t="s">
        <v>128</v>
      </c>
      <c r="B62" s="24">
        <v>12</v>
      </c>
      <c r="C62" s="25">
        <v>41.666666999999997</v>
      </c>
      <c r="D62" s="25">
        <v>75</v>
      </c>
      <c r="E62" s="25">
        <v>8.3333329999999997</v>
      </c>
      <c r="F62" s="25">
        <v>25</v>
      </c>
      <c r="G62" s="25">
        <v>0</v>
      </c>
      <c r="H62" s="25">
        <v>16.666667</v>
      </c>
      <c r="I62" s="25">
        <v>0</v>
      </c>
      <c r="J62" s="25">
        <v>0</v>
      </c>
      <c r="K62" s="25">
        <v>8.3333329999999997</v>
      </c>
    </row>
    <row r="63" spans="1:11">
      <c r="A63" s="8" t="s">
        <v>170</v>
      </c>
      <c r="B63" s="8"/>
      <c r="C63" s="8"/>
      <c r="D63" s="8"/>
      <c r="E63" s="8"/>
      <c r="F63" s="8"/>
      <c r="G63" s="8"/>
      <c r="H63" s="8"/>
      <c r="I63" s="8"/>
      <c r="J63" s="8"/>
      <c r="K63" s="8"/>
    </row>
    <row r="64" spans="1:11">
      <c r="A64" s="23" t="s">
        <v>171</v>
      </c>
      <c r="B64" s="24">
        <v>195</v>
      </c>
      <c r="C64" s="25">
        <v>46.666666999999997</v>
      </c>
      <c r="D64" s="25">
        <v>85.641025999999997</v>
      </c>
      <c r="E64" s="25">
        <v>12.307691999999999</v>
      </c>
      <c r="F64" s="25">
        <v>23.589744</v>
      </c>
      <c r="G64" s="25">
        <v>12.307691999999999</v>
      </c>
      <c r="H64" s="25">
        <v>12.307691999999999</v>
      </c>
      <c r="I64" s="25">
        <v>7.179487</v>
      </c>
      <c r="J64" s="25">
        <v>0.51282099999999997</v>
      </c>
      <c r="K64" s="25">
        <v>1.538462</v>
      </c>
    </row>
    <row r="65" spans="1:11">
      <c r="A65" s="23" t="s">
        <v>172</v>
      </c>
      <c r="B65" s="24">
        <v>498</v>
      </c>
      <c r="C65" s="25">
        <v>44.377510000000001</v>
      </c>
      <c r="D65" s="25">
        <v>90.361446000000001</v>
      </c>
      <c r="E65" s="25">
        <v>10.642569999999999</v>
      </c>
      <c r="F65" s="25">
        <v>22.891566000000001</v>
      </c>
      <c r="G65" s="25">
        <v>9.8393569999999997</v>
      </c>
      <c r="H65" s="25">
        <v>9.6385539999999992</v>
      </c>
      <c r="I65" s="25">
        <v>3.4136549999999999</v>
      </c>
      <c r="J65" s="25">
        <v>0.20080300000000001</v>
      </c>
      <c r="K65" s="25">
        <v>1.4056219999999999</v>
      </c>
    </row>
    <row r="66" spans="1:11">
      <c r="A66" s="23" t="s">
        <v>173</v>
      </c>
      <c r="B66" s="24">
        <v>651</v>
      </c>
      <c r="C66" s="25">
        <v>40.245775999999999</v>
      </c>
      <c r="D66" s="25">
        <v>89.708140999999998</v>
      </c>
      <c r="E66" s="25">
        <v>8.2949310000000001</v>
      </c>
      <c r="F66" s="25">
        <v>28.110599000000001</v>
      </c>
      <c r="G66" s="25">
        <v>12.288786</v>
      </c>
      <c r="H66" s="25">
        <v>10.752687999999999</v>
      </c>
      <c r="I66" s="25">
        <v>2.611367</v>
      </c>
      <c r="J66" s="25">
        <v>0.76804899999999998</v>
      </c>
      <c r="K66" s="25">
        <v>1.2288790000000001</v>
      </c>
    </row>
    <row r="67" spans="1:11">
      <c r="A67" s="23" t="s">
        <v>174</v>
      </c>
      <c r="B67" s="24">
        <v>250</v>
      </c>
      <c r="C67" s="25">
        <v>50.8</v>
      </c>
      <c r="D67" s="25">
        <v>86</v>
      </c>
      <c r="E67" s="25">
        <v>12</v>
      </c>
      <c r="F67" s="25">
        <v>35.200000000000003</v>
      </c>
      <c r="G67" s="25">
        <v>20</v>
      </c>
      <c r="H67" s="25">
        <v>10.8</v>
      </c>
      <c r="I67" s="25">
        <v>3.6</v>
      </c>
      <c r="J67" s="25">
        <v>0.4</v>
      </c>
      <c r="K67" s="25">
        <v>1.2</v>
      </c>
    </row>
    <row r="68" spans="1:11">
      <c r="A68" s="23" t="s">
        <v>128</v>
      </c>
      <c r="B68" s="24">
        <v>17</v>
      </c>
      <c r="C68" s="25">
        <v>41.176470999999999</v>
      </c>
      <c r="D68" s="25">
        <v>76.470588000000006</v>
      </c>
      <c r="E68" s="25">
        <v>5.8823530000000002</v>
      </c>
      <c r="F68" s="25">
        <v>23.529412000000001</v>
      </c>
      <c r="G68" s="25">
        <v>0</v>
      </c>
      <c r="H68" s="25">
        <v>11.764706</v>
      </c>
      <c r="I68" s="25">
        <v>0</v>
      </c>
      <c r="J68" s="25">
        <v>0</v>
      </c>
      <c r="K68" s="25">
        <v>11.764706</v>
      </c>
    </row>
    <row r="69" spans="1:11">
      <c r="A69" s="8" t="s">
        <v>175</v>
      </c>
      <c r="B69" s="8"/>
      <c r="C69" s="8"/>
      <c r="D69" s="8"/>
      <c r="E69" s="8"/>
      <c r="F69" s="8"/>
      <c r="G69" s="8"/>
      <c r="H69" s="8"/>
      <c r="I69" s="8"/>
      <c r="J69" s="8"/>
      <c r="K69" s="8"/>
    </row>
    <row r="70" spans="1:11">
      <c r="A70" s="23" t="s">
        <v>176</v>
      </c>
      <c r="B70" s="24">
        <v>295</v>
      </c>
      <c r="C70" s="25">
        <v>42.372881</v>
      </c>
      <c r="D70" s="25">
        <v>93.898304999999993</v>
      </c>
      <c r="E70" s="25">
        <v>11.525423999999999</v>
      </c>
      <c r="F70" s="25">
        <v>34.576270999999998</v>
      </c>
      <c r="G70" s="25">
        <v>15.593220000000001</v>
      </c>
      <c r="H70" s="25">
        <v>10.847458</v>
      </c>
      <c r="I70" s="25">
        <v>1.6949149999999999</v>
      </c>
      <c r="J70" s="25">
        <v>0</v>
      </c>
      <c r="K70" s="25">
        <v>0.33898299999999998</v>
      </c>
    </row>
    <row r="71" spans="1:11">
      <c r="A71" s="23" t="s">
        <v>177</v>
      </c>
      <c r="B71" s="24">
        <v>504</v>
      </c>
      <c r="C71" s="25">
        <v>42.261904999999999</v>
      </c>
      <c r="D71" s="25">
        <v>92.460317000000003</v>
      </c>
      <c r="E71" s="25">
        <v>9.1269840000000002</v>
      </c>
      <c r="F71" s="25">
        <v>29.960317</v>
      </c>
      <c r="G71" s="25">
        <v>14.484127000000001</v>
      </c>
      <c r="H71" s="25">
        <v>11.309524</v>
      </c>
      <c r="I71" s="25">
        <v>1.984127</v>
      </c>
      <c r="J71" s="25">
        <v>0.59523800000000004</v>
      </c>
      <c r="K71" s="25">
        <v>1.587302</v>
      </c>
    </row>
    <row r="72" spans="1:11">
      <c r="A72" s="23" t="s">
        <v>178</v>
      </c>
      <c r="B72" s="24">
        <v>129</v>
      </c>
      <c r="C72" s="25">
        <v>48.062016</v>
      </c>
      <c r="D72" s="25">
        <v>88.372093000000007</v>
      </c>
      <c r="E72" s="25">
        <v>19.379845</v>
      </c>
      <c r="F72" s="25">
        <v>31.782945999999999</v>
      </c>
      <c r="G72" s="25">
        <v>27.131782999999999</v>
      </c>
      <c r="H72" s="25">
        <v>20.930233000000001</v>
      </c>
      <c r="I72" s="25">
        <v>2.3255810000000001</v>
      </c>
      <c r="J72" s="25">
        <v>0</v>
      </c>
      <c r="K72" s="25">
        <v>3.1007750000000001</v>
      </c>
    </row>
    <row r="73" spans="1:11">
      <c r="A73" s="23" t="s">
        <v>179</v>
      </c>
      <c r="B73" s="24">
        <v>99</v>
      </c>
      <c r="C73" s="25">
        <v>45.454545000000003</v>
      </c>
      <c r="D73" s="25">
        <v>92.929293000000001</v>
      </c>
      <c r="E73" s="25">
        <v>11.111110999999999</v>
      </c>
      <c r="F73" s="25">
        <v>37.373736999999998</v>
      </c>
      <c r="G73" s="25">
        <v>23.232323000000001</v>
      </c>
      <c r="H73" s="25">
        <v>23.232323000000001</v>
      </c>
      <c r="I73" s="25">
        <v>4.0404039999999997</v>
      </c>
      <c r="J73" s="25">
        <v>0</v>
      </c>
      <c r="K73" s="25">
        <v>1.0101009999999999</v>
      </c>
    </row>
    <row r="74" spans="1:11">
      <c r="A74" s="23" t="s">
        <v>180</v>
      </c>
      <c r="B74" s="24">
        <v>216</v>
      </c>
      <c r="C74" s="25">
        <v>53.240741</v>
      </c>
      <c r="D74" s="25">
        <v>90.740741</v>
      </c>
      <c r="E74" s="25">
        <v>16.203703999999998</v>
      </c>
      <c r="F74" s="25">
        <v>37.037036999999998</v>
      </c>
      <c r="G74" s="25">
        <v>25.462962999999998</v>
      </c>
      <c r="H74" s="25">
        <v>15.740741</v>
      </c>
      <c r="I74" s="25">
        <v>1.8518520000000001</v>
      </c>
      <c r="J74" s="25">
        <v>0</v>
      </c>
      <c r="K74" s="25">
        <v>0.92592600000000003</v>
      </c>
    </row>
    <row r="75" spans="1:11">
      <c r="A75" s="23" t="s">
        <v>181</v>
      </c>
      <c r="B75" s="24">
        <v>137</v>
      </c>
      <c r="C75" s="25">
        <v>48.175182</v>
      </c>
      <c r="D75" s="25">
        <v>89.051095000000004</v>
      </c>
      <c r="E75" s="25">
        <v>18.978102</v>
      </c>
      <c r="F75" s="25">
        <v>44.525547000000003</v>
      </c>
      <c r="G75" s="25">
        <v>25.547445</v>
      </c>
      <c r="H75" s="25">
        <v>13.868613</v>
      </c>
      <c r="I75" s="25">
        <v>3.649635</v>
      </c>
      <c r="J75" s="25">
        <v>0</v>
      </c>
      <c r="K75" s="25">
        <v>1.459854</v>
      </c>
    </row>
    <row r="76" spans="1:11">
      <c r="A76" s="23" t="s">
        <v>182</v>
      </c>
      <c r="B76" s="24">
        <v>47</v>
      </c>
      <c r="C76" s="25">
        <v>55.319149000000003</v>
      </c>
      <c r="D76" s="25">
        <v>89.361701999999994</v>
      </c>
      <c r="E76" s="25">
        <v>27.659573999999999</v>
      </c>
      <c r="F76" s="25">
        <v>42.553190999999998</v>
      </c>
      <c r="G76" s="25">
        <v>31.914894</v>
      </c>
      <c r="H76" s="25">
        <v>19.148935999999999</v>
      </c>
      <c r="I76" s="25">
        <v>4.2553190000000001</v>
      </c>
      <c r="J76" s="25">
        <v>0</v>
      </c>
      <c r="K76" s="25">
        <v>2.1276600000000001</v>
      </c>
    </row>
    <row r="77" spans="1:11">
      <c r="A77" s="23" t="s">
        <v>183</v>
      </c>
      <c r="B77" s="24">
        <v>54</v>
      </c>
      <c r="C77" s="25">
        <v>40.740741</v>
      </c>
      <c r="D77" s="25">
        <v>92.592592999999994</v>
      </c>
      <c r="E77" s="25">
        <v>9.2592590000000001</v>
      </c>
      <c r="F77" s="25">
        <v>64.814814999999996</v>
      </c>
      <c r="G77" s="25">
        <v>31.481480999999999</v>
      </c>
      <c r="H77" s="25">
        <v>20.370370000000001</v>
      </c>
      <c r="I77" s="25">
        <v>1.8518520000000001</v>
      </c>
      <c r="J77" s="25">
        <v>0</v>
      </c>
      <c r="K77" s="25">
        <v>0</v>
      </c>
    </row>
    <row r="78" spans="1:11">
      <c r="A78" s="23" t="s">
        <v>184</v>
      </c>
      <c r="B78" s="24">
        <v>400</v>
      </c>
      <c r="C78" s="25">
        <v>45</v>
      </c>
      <c r="D78" s="25">
        <v>89.75</v>
      </c>
      <c r="E78" s="25">
        <v>11.75</v>
      </c>
      <c r="F78" s="25">
        <v>37</v>
      </c>
      <c r="G78" s="25">
        <v>20.5</v>
      </c>
      <c r="H78" s="25">
        <v>14.25</v>
      </c>
      <c r="I78" s="25">
        <v>2.75</v>
      </c>
      <c r="J78" s="25">
        <v>0.5</v>
      </c>
      <c r="K78" s="25">
        <v>1.75</v>
      </c>
    </row>
    <row r="79" spans="1:11">
      <c r="A79" s="23" t="s">
        <v>185</v>
      </c>
      <c r="B79" s="24">
        <v>199</v>
      </c>
      <c r="C79" s="25">
        <v>42.211055000000002</v>
      </c>
      <c r="D79" s="25">
        <v>89.949748999999997</v>
      </c>
      <c r="E79" s="25">
        <v>14.572863999999999</v>
      </c>
      <c r="F79" s="25">
        <v>41.206029999999998</v>
      </c>
      <c r="G79" s="25">
        <v>23.115577999999999</v>
      </c>
      <c r="H79" s="25">
        <v>17.085426999999999</v>
      </c>
      <c r="I79" s="25">
        <v>3.5175879999999999</v>
      </c>
      <c r="J79" s="25">
        <v>0</v>
      </c>
      <c r="K79" s="25">
        <v>2.0100500000000001</v>
      </c>
    </row>
    <row r="80" spans="1:11">
      <c r="A80" s="23" t="s">
        <v>152</v>
      </c>
      <c r="B80" s="24">
        <v>109</v>
      </c>
      <c r="C80" s="25">
        <v>36.697248000000002</v>
      </c>
      <c r="D80" s="25">
        <v>84.403670000000005</v>
      </c>
      <c r="E80" s="25">
        <v>11.009174</v>
      </c>
      <c r="F80" s="25">
        <v>24.770641999999999</v>
      </c>
      <c r="G80" s="25">
        <v>12.844037</v>
      </c>
      <c r="H80" s="25">
        <v>7.3394500000000003</v>
      </c>
      <c r="I80" s="25">
        <v>16.513760999999999</v>
      </c>
      <c r="J80" s="25">
        <v>0</v>
      </c>
      <c r="K80" s="25">
        <v>1.834862</v>
      </c>
    </row>
    <row r="81" spans="1:11">
      <c r="A81" s="23" t="s">
        <v>186</v>
      </c>
      <c r="B81" s="24">
        <v>529</v>
      </c>
      <c r="C81" s="25">
        <v>48.204158999999997</v>
      </c>
      <c r="D81" s="25">
        <v>86.389414000000002</v>
      </c>
      <c r="E81" s="25">
        <v>10.775047000000001</v>
      </c>
      <c r="F81" s="25">
        <v>19.281663999999999</v>
      </c>
      <c r="G81" s="25">
        <v>8.5066159999999993</v>
      </c>
      <c r="H81" s="25">
        <v>10.396974999999999</v>
      </c>
      <c r="I81" s="25">
        <v>4.5368620000000002</v>
      </c>
      <c r="J81" s="25">
        <v>0.75614400000000004</v>
      </c>
      <c r="K81" s="25">
        <v>0.75614400000000004</v>
      </c>
    </row>
    <row r="82" spans="1:11">
      <c r="A82" s="23" t="s">
        <v>128</v>
      </c>
      <c r="B82" s="24">
        <v>11</v>
      </c>
      <c r="C82" s="25">
        <v>45.454545000000003</v>
      </c>
      <c r="D82" s="25">
        <v>54.545454999999997</v>
      </c>
      <c r="E82" s="25">
        <v>9.0909089999999999</v>
      </c>
      <c r="F82" s="25">
        <v>36.363636</v>
      </c>
      <c r="G82" s="25">
        <v>0</v>
      </c>
      <c r="H82" s="25">
        <v>0</v>
      </c>
      <c r="I82" s="25">
        <v>0</v>
      </c>
      <c r="J82" s="25">
        <v>0</v>
      </c>
      <c r="K82" s="25">
        <v>18.181818</v>
      </c>
    </row>
    <row r="83" spans="1:11">
      <c r="A83" s="8" t="s">
        <v>187</v>
      </c>
      <c r="B83" s="8"/>
      <c r="C83" s="8"/>
      <c r="D83" s="8"/>
      <c r="E83" s="8"/>
      <c r="F83" s="8"/>
      <c r="G83" s="8"/>
      <c r="H83" s="8"/>
      <c r="I83" s="8"/>
      <c r="J83" s="8"/>
      <c r="K83" s="8"/>
    </row>
    <row r="84" spans="1:11">
      <c r="A84" s="23" t="s">
        <v>188</v>
      </c>
      <c r="B84" s="24">
        <v>1325</v>
      </c>
      <c r="C84" s="25">
        <v>44.603774000000001</v>
      </c>
      <c r="D84" s="25">
        <v>88.905659999999997</v>
      </c>
      <c r="E84" s="25">
        <v>9.9622639999999993</v>
      </c>
      <c r="F84" s="25">
        <v>28.528302</v>
      </c>
      <c r="G84" s="25">
        <v>13.962263999999999</v>
      </c>
      <c r="H84" s="25">
        <v>11.169810999999999</v>
      </c>
      <c r="I84" s="25">
        <v>3.1698110000000002</v>
      </c>
      <c r="J84" s="25">
        <v>0.30188700000000002</v>
      </c>
      <c r="K84" s="25">
        <v>1.433962</v>
      </c>
    </row>
    <row r="85" spans="1:11">
      <c r="A85" s="23" t="s">
        <v>189</v>
      </c>
      <c r="B85" s="24">
        <v>117</v>
      </c>
      <c r="C85" s="25">
        <v>35.042735</v>
      </c>
      <c r="D85" s="25">
        <v>94.017094</v>
      </c>
      <c r="E85" s="25">
        <v>5.1282050000000003</v>
      </c>
      <c r="F85" s="25">
        <v>25.641026</v>
      </c>
      <c r="G85" s="25">
        <v>8.5470089999999992</v>
      </c>
      <c r="H85" s="25">
        <v>4.273504</v>
      </c>
      <c r="I85" s="25">
        <v>3.418803</v>
      </c>
      <c r="J85" s="25">
        <v>0</v>
      </c>
      <c r="K85" s="25">
        <v>0</v>
      </c>
    </row>
    <row r="86" spans="1:11">
      <c r="A86" s="23" t="s">
        <v>190</v>
      </c>
      <c r="B86" s="24">
        <v>28</v>
      </c>
      <c r="C86" s="25">
        <v>42.857143000000001</v>
      </c>
      <c r="D86" s="25">
        <v>82.142857000000006</v>
      </c>
      <c r="E86" s="25">
        <v>3.5714290000000002</v>
      </c>
      <c r="F86" s="25">
        <v>21.428571000000002</v>
      </c>
      <c r="G86" s="25">
        <v>3.5714290000000002</v>
      </c>
      <c r="H86" s="25">
        <v>10.714286</v>
      </c>
      <c r="I86" s="25">
        <v>7.1428570000000002</v>
      </c>
      <c r="J86" s="25">
        <v>3.5714290000000002</v>
      </c>
      <c r="K86" s="25">
        <v>3.5714290000000002</v>
      </c>
    </row>
    <row r="87" spans="1:11">
      <c r="A87" s="23" t="s">
        <v>191</v>
      </c>
      <c r="B87" s="24">
        <v>58</v>
      </c>
      <c r="C87" s="25">
        <v>43.103448</v>
      </c>
      <c r="D87" s="25">
        <v>84.482759000000001</v>
      </c>
      <c r="E87" s="25">
        <v>17.241378999999998</v>
      </c>
      <c r="F87" s="25">
        <v>15.517241</v>
      </c>
      <c r="G87" s="25">
        <v>5.1724139999999998</v>
      </c>
      <c r="H87" s="25">
        <v>17.241378999999998</v>
      </c>
      <c r="I87" s="25">
        <v>3.4482759999999999</v>
      </c>
      <c r="J87" s="25">
        <v>3.4482759999999999</v>
      </c>
      <c r="K87" s="25">
        <v>1.7241379999999999</v>
      </c>
    </row>
    <row r="88" spans="1:11">
      <c r="A88" s="23" t="s">
        <v>192</v>
      </c>
      <c r="B88" s="24">
        <v>54</v>
      </c>
      <c r="C88" s="25">
        <v>51.851852000000001</v>
      </c>
      <c r="D88" s="25">
        <v>83.333332999999996</v>
      </c>
      <c r="E88" s="25">
        <v>18.518519000000001</v>
      </c>
      <c r="F88" s="25">
        <v>14.814814999999999</v>
      </c>
      <c r="G88" s="25">
        <v>7.4074070000000001</v>
      </c>
      <c r="H88" s="25">
        <v>9.2592590000000001</v>
      </c>
      <c r="I88" s="25">
        <v>11.111110999999999</v>
      </c>
      <c r="J88" s="25">
        <v>0</v>
      </c>
      <c r="K88" s="25">
        <v>1.8518520000000001</v>
      </c>
    </row>
    <row r="89" spans="1:11">
      <c r="A89" s="23" t="s">
        <v>193</v>
      </c>
      <c r="B89" s="24">
        <v>5</v>
      </c>
      <c r="C89" s="25">
        <v>40</v>
      </c>
      <c r="D89" s="25">
        <v>60</v>
      </c>
      <c r="E89" s="25">
        <v>0</v>
      </c>
      <c r="F89" s="25">
        <v>20</v>
      </c>
      <c r="G89" s="25">
        <v>0</v>
      </c>
      <c r="H89" s="25">
        <v>0</v>
      </c>
      <c r="I89" s="25">
        <v>20</v>
      </c>
      <c r="J89" s="25">
        <v>0</v>
      </c>
      <c r="K89" s="25">
        <v>0</v>
      </c>
    </row>
    <row r="90" spans="1:11">
      <c r="A90" s="23" t="s">
        <v>152</v>
      </c>
      <c r="B90" s="24">
        <v>16</v>
      </c>
      <c r="C90" s="25">
        <v>43.75</v>
      </c>
      <c r="D90" s="25">
        <v>93.75</v>
      </c>
      <c r="E90" s="25">
        <v>18.75</v>
      </c>
      <c r="F90" s="25">
        <v>12.5</v>
      </c>
      <c r="G90" s="25">
        <v>0</v>
      </c>
      <c r="H90" s="25">
        <v>0</v>
      </c>
      <c r="I90" s="25">
        <v>0</v>
      </c>
      <c r="J90" s="25">
        <v>6.25</v>
      </c>
      <c r="K90" s="25">
        <v>0</v>
      </c>
    </row>
    <row r="91" spans="1:11">
      <c r="A91" s="23" t="s">
        <v>128</v>
      </c>
      <c r="B91" s="24">
        <v>8</v>
      </c>
      <c r="C91" s="25">
        <v>25</v>
      </c>
      <c r="D91" s="25">
        <v>75</v>
      </c>
      <c r="E91" s="25">
        <v>0</v>
      </c>
      <c r="F91" s="25">
        <v>12.5</v>
      </c>
      <c r="G91" s="25">
        <v>0</v>
      </c>
      <c r="H91" s="25">
        <v>0</v>
      </c>
      <c r="I91" s="25">
        <v>0</v>
      </c>
      <c r="J91" s="25">
        <v>0</v>
      </c>
      <c r="K91" s="25">
        <v>12.5</v>
      </c>
    </row>
    <row r="92" spans="1:11">
      <c r="A92" s="8" t="s">
        <v>194</v>
      </c>
      <c r="B92" s="8"/>
      <c r="C92" s="8"/>
      <c r="D92" s="8"/>
      <c r="E92" s="8"/>
      <c r="F92" s="8"/>
      <c r="G92" s="8"/>
      <c r="H92" s="8"/>
      <c r="I92" s="8"/>
      <c r="J92" s="8"/>
      <c r="K92" s="8"/>
    </row>
    <row r="93" spans="1:11">
      <c r="A93" s="23" t="s">
        <v>195</v>
      </c>
      <c r="B93" s="24">
        <v>824</v>
      </c>
      <c r="C93" s="25">
        <v>44.053398000000001</v>
      </c>
      <c r="D93" s="25">
        <v>91.262135999999998</v>
      </c>
      <c r="E93" s="25">
        <v>8.4951460000000001</v>
      </c>
      <c r="F93" s="25">
        <v>29.368932000000001</v>
      </c>
      <c r="G93" s="25">
        <v>13.592233</v>
      </c>
      <c r="H93" s="25">
        <v>10.679612000000001</v>
      </c>
      <c r="I93" s="25">
        <v>3.6407769999999999</v>
      </c>
      <c r="J93" s="25">
        <v>0.24271799999999999</v>
      </c>
      <c r="K93" s="25">
        <v>0.728155</v>
      </c>
    </row>
    <row r="94" spans="1:11">
      <c r="A94" s="23" t="s">
        <v>196</v>
      </c>
      <c r="B94" s="24">
        <v>303</v>
      </c>
      <c r="C94" s="25">
        <v>42.904290000000003</v>
      </c>
      <c r="D94" s="25">
        <v>90.429042999999993</v>
      </c>
      <c r="E94" s="25">
        <v>7.9207919999999996</v>
      </c>
      <c r="F94" s="25">
        <v>27.722771999999999</v>
      </c>
      <c r="G94" s="25">
        <v>14.191419</v>
      </c>
      <c r="H94" s="25">
        <v>14.191419</v>
      </c>
      <c r="I94" s="25">
        <v>4.2904289999999996</v>
      </c>
      <c r="J94" s="25">
        <v>0.66006600000000004</v>
      </c>
      <c r="K94" s="25">
        <v>1.3201320000000001</v>
      </c>
    </row>
    <row r="95" spans="1:11">
      <c r="A95" s="23" t="s">
        <v>197</v>
      </c>
      <c r="B95" s="24">
        <v>71</v>
      </c>
      <c r="C95" s="25">
        <v>35.211267999999997</v>
      </c>
      <c r="D95" s="25">
        <v>87.323943999999997</v>
      </c>
      <c r="E95" s="25">
        <v>11.267606000000001</v>
      </c>
      <c r="F95" s="25">
        <v>18.309858999999999</v>
      </c>
      <c r="G95" s="25">
        <v>11.267606000000001</v>
      </c>
      <c r="H95" s="25">
        <v>18.309858999999999</v>
      </c>
      <c r="I95" s="25">
        <v>0</v>
      </c>
      <c r="J95" s="25">
        <v>1.4084509999999999</v>
      </c>
      <c r="K95" s="25">
        <v>1.4084509999999999</v>
      </c>
    </row>
    <row r="96" spans="1:11">
      <c r="A96" s="23" t="s">
        <v>198</v>
      </c>
      <c r="B96" s="24">
        <v>17</v>
      </c>
      <c r="C96" s="25">
        <v>35.294117999999997</v>
      </c>
      <c r="D96" s="25">
        <v>76.470588000000006</v>
      </c>
      <c r="E96" s="25">
        <v>0</v>
      </c>
      <c r="F96" s="25">
        <v>5.8823530000000002</v>
      </c>
      <c r="G96" s="25">
        <v>5.8823530000000002</v>
      </c>
      <c r="H96" s="25">
        <v>23.529412000000001</v>
      </c>
      <c r="I96" s="25">
        <v>5.8823530000000002</v>
      </c>
      <c r="J96" s="25">
        <v>0</v>
      </c>
      <c r="K96" s="25">
        <v>11.764706</v>
      </c>
    </row>
    <row r="97" spans="1:11">
      <c r="A97" s="23" t="s">
        <v>199</v>
      </c>
      <c r="B97" s="24">
        <v>44</v>
      </c>
      <c r="C97" s="25">
        <v>31.818182</v>
      </c>
      <c r="D97" s="25">
        <v>88.636364</v>
      </c>
      <c r="E97" s="25">
        <v>9.0909089999999999</v>
      </c>
      <c r="F97" s="25">
        <v>43.181818</v>
      </c>
      <c r="G97" s="25">
        <v>29.545455</v>
      </c>
      <c r="H97" s="25">
        <v>15.909091</v>
      </c>
      <c r="I97" s="25">
        <v>11.363636</v>
      </c>
      <c r="J97" s="25">
        <v>0</v>
      </c>
      <c r="K97" s="25">
        <v>0</v>
      </c>
    </row>
    <row r="98" spans="1:11">
      <c r="A98" s="23" t="s">
        <v>200</v>
      </c>
      <c r="B98" s="24">
        <v>818</v>
      </c>
      <c r="C98" s="25">
        <v>38.630806999999997</v>
      </c>
      <c r="D98" s="25">
        <v>90.586797000000004</v>
      </c>
      <c r="E98" s="25">
        <v>9.6577020000000005</v>
      </c>
      <c r="F98" s="25">
        <v>35.574572000000003</v>
      </c>
      <c r="G98" s="25">
        <v>15.770170999999999</v>
      </c>
      <c r="H98" s="25">
        <v>10.513446999999999</v>
      </c>
      <c r="I98" s="25">
        <v>2.6894870000000002</v>
      </c>
      <c r="J98" s="25">
        <v>0.122249</v>
      </c>
      <c r="K98" s="25">
        <v>1.100244</v>
      </c>
    </row>
    <row r="99" spans="1:11">
      <c r="A99" s="23" t="s">
        <v>201</v>
      </c>
      <c r="B99" s="24">
        <v>514</v>
      </c>
      <c r="C99" s="25">
        <v>50.972763</v>
      </c>
      <c r="D99" s="25">
        <v>89.494163</v>
      </c>
      <c r="E99" s="25">
        <v>10.894942</v>
      </c>
      <c r="F99" s="25">
        <v>24.124514000000001</v>
      </c>
      <c r="G99" s="25">
        <v>13.424125</v>
      </c>
      <c r="H99" s="25">
        <v>11.284046999999999</v>
      </c>
      <c r="I99" s="25">
        <v>2.918288</v>
      </c>
      <c r="J99" s="25">
        <v>0.58365800000000001</v>
      </c>
      <c r="K99" s="25">
        <v>1.7509729999999999</v>
      </c>
    </row>
    <row r="100" spans="1:11">
      <c r="A100" s="23" t="s">
        <v>202</v>
      </c>
      <c r="B100" s="24">
        <v>305</v>
      </c>
      <c r="C100" s="25">
        <v>41.967213000000001</v>
      </c>
      <c r="D100" s="25">
        <v>90.819671999999997</v>
      </c>
      <c r="E100" s="25">
        <v>7.8688520000000004</v>
      </c>
      <c r="F100" s="25">
        <v>21.639344000000001</v>
      </c>
      <c r="G100" s="25">
        <v>10.819672000000001</v>
      </c>
      <c r="H100" s="25">
        <v>11.803279</v>
      </c>
      <c r="I100" s="25">
        <v>6.5573769999999998</v>
      </c>
      <c r="J100" s="25">
        <v>0</v>
      </c>
      <c r="K100" s="25">
        <v>2.2950819999999998</v>
      </c>
    </row>
    <row r="101" spans="1:11">
      <c r="A101" s="23" t="s">
        <v>203</v>
      </c>
      <c r="B101" s="24">
        <v>340</v>
      </c>
      <c r="C101" s="25">
        <v>37.941175999999999</v>
      </c>
      <c r="D101" s="25">
        <v>90.588234999999997</v>
      </c>
      <c r="E101" s="25">
        <v>6.1764710000000003</v>
      </c>
      <c r="F101" s="25">
        <v>30.294118000000001</v>
      </c>
      <c r="G101" s="25">
        <v>13.823529000000001</v>
      </c>
      <c r="H101" s="25">
        <v>11.764706</v>
      </c>
      <c r="I101" s="25">
        <v>4.7058819999999999</v>
      </c>
      <c r="J101" s="25">
        <v>0.58823499999999995</v>
      </c>
      <c r="K101" s="25">
        <v>0.58823499999999995</v>
      </c>
    </row>
    <row r="102" spans="1:11">
      <c r="A102" s="23" t="s">
        <v>204</v>
      </c>
      <c r="B102" s="24">
        <v>187</v>
      </c>
      <c r="C102" s="25">
        <v>49.732619999999997</v>
      </c>
      <c r="D102" s="25">
        <v>90.909091000000004</v>
      </c>
      <c r="E102" s="25">
        <v>10.160428</v>
      </c>
      <c r="F102" s="25">
        <v>14.973262</v>
      </c>
      <c r="G102" s="25">
        <v>11.229946999999999</v>
      </c>
      <c r="H102" s="25">
        <v>17.112299</v>
      </c>
      <c r="I102" s="25">
        <v>6.9518719999999998</v>
      </c>
      <c r="J102" s="25">
        <v>0.53475899999999998</v>
      </c>
      <c r="K102" s="25">
        <v>0.53475899999999998</v>
      </c>
    </row>
    <row r="103" spans="1:11">
      <c r="A103" s="23" t="s">
        <v>205</v>
      </c>
      <c r="B103" s="24">
        <v>3</v>
      </c>
      <c r="C103" s="25">
        <v>33.333333000000003</v>
      </c>
      <c r="D103" s="25">
        <v>66.666667000000004</v>
      </c>
      <c r="E103" s="25">
        <v>33.333333000000003</v>
      </c>
      <c r="F103" s="25">
        <v>33.333333000000003</v>
      </c>
      <c r="G103" s="25">
        <v>33.333333000000003</v>
      </c>
      <c r="H103" s="25">
        <v>33.333333000000003</v>
      </c>
      <c r="I103" s="25">
        <v>33.333333000000003</v>
      </c>
      <c r="J103" s="25">
        <v>0</v>
      </c>
      <c r="K103" s="25">
        <v>33.333333000000003</v>
      </c>
    </row>
    <row r="104" spans="1:11">
      <c r="A104" s="23" t="s">
        <v>206</v>
      </c>
      <c r="B104" s="24">
        <v>28</v>
      </c>
      <c r="C104" s="25">
        <v>60.714286000000001</v>
      </c>
      <c r="D104" s="25">
        <v>67.857142999999994</v>
      </c>
      <c r="E104" s="25">
        <v>14.285714</v>
      </c>
      <c r="F104" s="25">
        <v>7.1428570000000002</v>
      </c>
      <c r="G104" s="25">
        <v>10.714286</v>
      </c>
      <c r="H104" s="25">
        <v>0</v>
      </c>
      <c r="I104" s="25">
        <v>7.1428570000000002</v>
      </c>
      <c r="J104" s="25">
        <v>0</v>
      </c>
      <c r="K104" s="25">
        <v>0</v>
      </c>
    </row>
    <row r="105" spans="1:11">
      <c r="A105" s="23" t="s">
        <v>152</v>
      </c>
      <c r="B105" s="24">
        <v>23</v>
      </c>
      <c r="C105" s="25">
        <v>78.260869999999997</v>
      </c>
      <c r="D105" s="25">
        <v>73.913043000000002</v>
      </c>
      <c r="E105" s="25">
        <v>8.6956520000000008</v>
      </c>
      <c r="F105" s="25">
        <v>17.391304000000002</v>
      </c>
      <c r="G105" s="25">
        <v>0</v>
      </c>
      <c r="H105" s="25">
        <v>13.043478</v>
      </c>
      <c r="I105" s="25">
        <v>13.043478</v>
      </c>
      <c r="J105" s="25">
        <v>0</v>
      </c>
      <c r="K105" s="25">
        <v>4.3478260000000004</v>
      </c>
    </row>
    <row r="106" spans="1:11">
      <c r="A106" s="23" t="s">
        <v>128</v>
      </c>
      <c r="B106" s="24">
        <v>79</v>
      </c>
      <c r="C106" s="25">
        <v>37.974684000000003</v>
      </c>
      <c r="D106" s="25">
        <v>86.075948999999994</v>
      </c>
      <c r="E106" s="25">
        <v>10.126582000000001</v>
      </c>
      <c r="F106" s="25">
        <v>31.645569999999999</v>
      </c>
      <c r="G106" s="25">
        <v>15.189873</v>
      </c>
      <c r="H106" s="25">
        <v>18.987342000000002</v>
      </c>
      <c r="I106" s="25">
        <v>2.5316459999999998</v>
      </c>
      <c r="J106" s="25">
        <v>0</v>
      </c>
      <c r="K106" s="25">
        <v>1.2658229999999999</v>
      </c>
    </row>
    <row r="107" spans="1:11">
      <c r="A107" s="8" t="s">
        <v>207</v>
      </c>
      <c r="B107" s="8"/>
      <c r="C107" s="8"/>
      <c r="D107" s="8"/>
      <c r="E107" s="8"/>
      <c r="F107" s="8"/>
      <c r="G107" s="8"/>
      <c r="H107" s="8"/>
      <c r="I107" s="8"/>
      <c r="J107" s="8"/>
      <c r="K107" s="8"/>
    </row>
    <row r="108" spans="1:11">
      <c r="A108" s="23" t="s">
        <v>208</v>
      </c>
      <c r="B108" s="24">
        <v>966</v>
      </c>
      <c r="C108" s="25">
        <v>50.517598</v>
      </c>
      <c r="D108" s="25">
        <v>92.028986000000003</v>
      </c>
      <c r="E108" s="25">
        <v>11.594203</v>
      </c>
      <c r="F108" s="25">
        <v>26.501035000000002</v>
      </c>
      <c r="G108" s="25">
        <v>12.939959</v>
      </c>
      <c r="H108" s="25">
        <v>11.594203</v>
      </c>
      <c r="I108" s="25">
        <v>2.6915110000000002</v>
      </c>
      <c r="J108" s="25">
        <v>0.207039</v>
      </c>
      <c r="K108" s="25">
        <v>0.724638</v>
      </c>
    </row>
    <row r="109" spans="1:11">
      <c r="A109" s="23" t="s">
        <v>209</v>
      </c>
      <c r="B109" s="24">
        <v>850</v>
      </c>
      <c r="C109" s="25">
        <v>49.411765000000003</v>
      </c>
      <c r="D109" s="25">
        <v>92.823528999999994</v>
      </c>
      <c r="E109" s="25">
        <v>11.764706</v>
      </c>
      <c r="F109" s="25">
        <v>26.941175999999999</v>
      </c>
      <c r="G109" s="25">
        <v>15.058824</v>
      </c>
      <c r="H109" s="25">
        <v>11.529412000000001</v>
      </c>
      <c r="I109" s="25">
        <v>2.941176</v>
      </c>
      <c r="J109" s="25">
        <v>0.117647</v>
      </c>
      <c r="K109" s="25">
        <v>0.94117600000000001</v>
      </c>
    </row>
    <row r="110" spans="1:11">
      <c r="A110" s="23" t="s">
        <v>210</v>
      </c>
      <c r="B110" s="24">
        <v>726</v>
      </c>
      <c r="C110" s="25">
        <v>49.586776999999998</v>
      </c>
      <c r="D110" s="25">
        <v>91.735536999999994</v>
      </c>
      <c r="E110" s="25">
        <v>15.151515</v>
      </c>
      <c r="F110" s="25">
        <v>31.129477000000001</v>
      </c>
      <c r="G110" s="25">
        <v>13.498623</v>
      </c>
      <c r="H110" s="25">
        <v>13.085399000000001</v>
      </c>
      <c r="I110" s="25">
        <v>3.9944899999999999</v>
      </c>
      <c r="J110" s="25">
        <v>0.68870500000000001</v>
      </c>
      <c r="K110" s="25">
        <v>0.55096400000000001</v>
      </c>
    </row>
    <row r="111" spans="1:11">
      <c r="A111" s="23" t="s">
        <v>211</v>
      </c>
      <c r="B111" s="24">
        <v>469</v>
      </c>
      <c r="C111" s="25">
        <v>52.452025999999996</v>
      </c>
      <c r="D111" s="25">
        <v>93.603412000000006</v>
      </c>
      <c r="E111" s="25">
        <v>12.579957</v>
      </c>
      <c r="F111" s="25">
        <v>31.982942000000001</v>
      </c>
      <c r="G111" s="25">
        <v>15.565032</v>
      </c>
      <c r="H111" s="25">
        <v>15.565032</v>
      </c>
      <c r="I111" s="25">
        <v>3.1982940000000002</v>
      </c>
      <c r="J111" s="25">
        <v>0.21321999999999999</v>
      </c>
      <c r="K111" s="25">
        <v>0.85287800000000002</v>
      </c>
    </row>
    <row r="112" spans="1:11">
      <c r="A112" s="23" t="s">
        <v>212</v>
      </c>
      <c r="B112" s="24">
        <v>244</v>
      </c>
      <c r="C112" s="25">
        <v>45.491802999999997</v>
      </c>
      <c r="D112" s="25">
        <v>87.704918000000006</v>
      </c>
      <c r="E112" s="25">
        <v>16.393443000000001</v>
      </c>
      <c r="F112" s="25">
        <v>39.754097999999999</v>
      </c>
      <c r="G112" s="25">
        <v>15.57377</v>
      </c>
      <c r="H112" s="25">
        <v>16.393443000000001</v>
      </c>
      <c r="I112" s="25">
        <v>6.1475410000000004</v>
      </c>
      <c r="J112" s="25">
        <v>0.40983599999999998</v>
      </c>
      <c r="K112" s="25">
        <v>0.81967199999999996</v>
      </c>
    </row>
    <row r="113" spans="1:11">
      <c r="A113" s="23" t="s">
        <v>213</v>
      </c>
      <c r="B113" s="24">
        <v>221</v>
      </c>
      <c r="C113" s="25">
        <v>45.248868999999999</v>
      </c>
      <c r="D113" s="25">
        <v>91.402715000000001</v>
      </c>
      <c r="E113" s="25">
        <v>14.027149</v>
      </c>
      <c r="F113" s="25">
        <v>31.674208</v>
      </c>
      <c r="G113" s="25">
        <v>13.122172000000001</v>
      </c>
      <c r="H113" s="25">
        <v>14.932126999999999</v>
      </c>
      <c r="I113" s="25">
        <v>4.0723979999999997</v>
      </c>
      <c r="J113" s="25">
        <v>0.45248899999999997</v>
      </c>
      <c r="K113" s="25">
        <v>1.809955</v>
      </c>
    </row>
    <row r="114" spans="1:11">
      <c r="A114" s="23" t="s">
        <v>214</v>
      </c>
      <c r="B114" s="24">
        <v>413</v>
      </c>
      <c r="C114" s="25">
        <v>47.941889000000003</v>
      </c>
      <c r="D114" s="25">
        <v>92.251816000000005</v>
      </c>
      <c r="E114" s="25">
        <v>11.380145000000001</v>
      </c>
      <c r="F114" s="25">
        <v>33.898305000000001</v>
      </c>
      <c r="G114" s="25">
        <v>16.464891000000001</v>
      </c>
      <c r="H114" s="25">
        <v>14.285714</v>
      </c>
      <c r="I114" s="25">
        <v>4.6004839999999998</v>
      </c>
      <c r="J114" s="25">
        <v>0</v>
      </c>
      <c r="K114" s="25">
        <v>1.452785</v>
      </c>
    </row>
    <row r="115" spans="1:11">
      <c r="A115" s="23" t="s">
        <v>215</v>
      </c>
      <c r="B115" s="24">
        <v>140</v>
      </c>
      <c r="C115" s="25">
        <v>53.571429000000002</v>
      </c>
      <c r="D115" s="25">
        <v>92.142857000000006</v>
      </c>
      <c r="E115" s="25">
        <v>17.142856999999999</v>
      </c>
      <c r="F115" s="25">
        <v>37.857143000000001</v>
      </c>
      <c r="G115" s="25">
        <v>25</v>
      </c>
      <c r="H115" s="25">
        <v>22.857143000000001</v>
      </c>
      <c r="I115" s="25">
        <v>5.7142860000000004</v>
      </c>
      <c r="J115" s="25">
        <v>0</v>
      </c>
      <c r="K115" s="25">
        <v>0.71428599999999998</v>
      </c>
    </row>
    <row r="116" spans="1:11">
      <c r="A116" s="23" t="s">
        <v>216</v>
      </c>
      <c r="B116" s="24">
        <v>154</v>
      </c>
      <c r="C116" s="25">
        <v>43.506494000000004</v>
      </c>
      <c r="D116" s="25">
        <v>94.155844000000002</v>
      </c>
      <c r="E116" s="25">
        <v>20.12987</v>
      </c>
      <c r="F116" s="25">
        <v>34.415584000000003</v>
      </c>
      <c r="G116" s="25">
        <v>20.779221</v>
      </c>
      <c r="H116" s="25">
        <v>20.12987</v>
      </c>
      <c r="I116" s="25">
        <v>8.4415580000000006</v>
      </c>
      <c r="J116" s="25">
        <v>0</v>
      </c>
      <c r="K116" s="25">
        <v>1.2987010000000001</v>
      </c>
    </row>
    <row r="117" spans="1:11">
      <c r="A117" s="23" t="s">
        <v>217</v>
      </c>
      <c r="B117" s="24">
        <v>165</v>
      </c>
      <c r="C117" s="25">
        <v>41.212121000000003</v>
      </c>
      <c r="D117" s="25">
        <v>92.121212</v>
      </c>
      <c r="E117" s="25">
        <v>20</v>
      </c>
      <c r="F117" s="25">
        <v>44.848484999999997</v>
      </c>
      <c r="G117" s="25">
        <v>20</v>
      </c>
      <c r="H117" s="25">
        <v>19.393939</v>
      </c>
      <c r="I117" s="25">
        <v>1.818182</v>
      </c>
      <c r="J117" s="25">
        <v>0</v>
      </c>
      <c r="K117" s="25">
        <v>2.424242</v>
      </c>
    </row>
    <row r="118" spans="1:11">
      <c r="A118" s="23" t="s">
        <v>218</v>
      </c>
      <c r="B118" s="24">
        <v>190</v>
      </c>
      <c r="C118" s="25">
        <v>35.789473999999998</v>
      </c>
      <c r="D118" s="25">
        <v>93.157894999999996</v>
      </c>
      <c r="E118" s="25">
        <v>12.631579</v>
      </c>
      <c r="F118" s="25">
        <v>45.263157999999997</v>
      </c>
      <c r="G118" s="25">
        <v>20.526316000000001</v>
      </c>
      <c r="H118" s="25">
        <v>13.157895</v>
      </c>
      <c r="I118" s="25">
        <v>1.052632</v>
      </c>
      <c r="J118" s="25">
        <v>0</v>
      </c>
      <c r="K118" s="25">
        <v>0.52631600000000001</v>
      </c>
    </row>
    <row r="119" spans="1:11">
      <c r="A119" s="23" t="s">
        <v>219</v>
      </c>
      <c r="B119" s="24">
        <v>245</v>
      </c>
      <c r="C119" s="25">
        <v>38.775509999999997</v>
      </c>
      <c r="D119" s="25">
        <v>92.653060999999994</v>
      </c>
      <c r="E119" s="25">
        <v>11.428571</v>
      </c>
      <c r="F119" s="25">
        <v>45.714286000000001</v>
      </c>
      <c r="G119" s="25">
        <v>29.387754999999999</v>
      </c>
      <c r="H119" s="25">
        <v>13.469388</v>
      </c>
      <c r="I119" s="25">
        <v>3.2653059999999998</v>
      </c>
      <c r="J119" s="25">
        <v>0</v>
      </c>
      <c r="K119" s="25">
        <v>1.6326529999999999</v>
      </c>
    </row>
    <row r="120" spans="1:11">
      <c r="A120" s="23" t="s">
        <v>220</v>
      </c>
      <c r="B120" s="24">
        <v>588</v>
      </c>
      <c r="C120" s="25">
        <v>42.857143000000001</v>
      </c>
      <c r="D120" s="25">
        <v>94.217686999999998</v>
      </c>
      <c r="E120" s="25">
        <v>10.204082</v>
      </c>
      <c r="F120" s="25">
        <v>36.734693999999998</v>
      </c>
      <c r="G120" s="25">
        <v>17.346938999999999</v>
      </c>
      <c r="H120" s="25">
        <v>13.605442</v>
      </c>
      <c r="I120" s="25">
        <v>3.231293</v>
      </c>
      <c r="J120" s="25">
        <v>0</v>
      </c>
      <c r="K120" s="25">
        <v>1.020408</v>
      </c>
    </row>
    <row r="121" spans="1:11">
      <c r="A121" s="23" t="s">
        <v>221</v>
      </c>
      <c r="B121" s="24">
        <v>555</v>
      </c>
      <c r="C121" s="25">
        <v>46.666666999999997</v>
      </c>
      <c r="D121" s="25">
        <v>94.414413999999994</v>
      </c>
      <c r="E121" s="25">
        <v>11.531532</v>
      </c>
      <c r="F121" s="25">
        <v>30.45045</v>
      </c>
      <c r="G121" s="25">
        <v>16.576577</v>
      </c>
      <c r="H121" s="25">
        <v>14.414414000000001</v>
      </c>
      <c r="I121" s="25">
        <v>3.6036039999999998</v>
      </c>
      <c r="J121" s="25">
        <v>0</v>
      </c>
      <c r="K121" s="25">
        <v>0.72072099999999995</v>
      </c>
    </row>
    <row r="122" spans="1:11">
      <c r="A122" s="23" t="s">
        <v>152</v>
      </c>
      <c r="B122" s="24">
        <v>37</v>
      </c>
      <c r="C122" s="25">
        <v>40.540540999999997</v>
      </c>
      <c r="D122" s="25">
        <v>89.189188999999999</v>
      </c>
      <c r="E122" s="25">
        <v>5.405405</v>
      </c>
      <c r="F122" s="25">
        <v>35.135134999999998</v>
      </c>
      <c r="G122" s="25">
        <v>10.810810999999999</v>
      </c>
      <c r="H122" s="25">
        <v>2.7027030000000001</v>
      </c>
      <c r="I122" s="25">
        <v>27.027027</v>
      </c>
      <c r="J122" s="25">
        <v>0</v>
      </c>
      <c r="K122" s="25">
        <v>0</v>
      </c>
    </row>
    <row r="123" spans="1:11">
      <c r="A123" s="23" t="s">
        <v>222</v>
      </c>
      <c r="B123" s="24">
        <v>100</v>
      </c>
      <c r="C123" s="25">
        <v>27</v>
      </c>
      <c r="D123" s="25">
        <v>70</v>
      </c>
      <c r="E123" s="25">
        <v>9</v>
      </c>
      <c r="F123" s="25">
        <v>23</v>
      </c>
      <c r="G123" s="25">
        <v>9</v>
      </c>
      <c r="H123" s="25">
        <v>9</v>
      </c>
      <c r="I123" s="25">
        <v>10</v>
      </c>
      <c r="J123" s="25">
        <v>2</v>
      </c>
      <c r="K123" s="25">
        <v>6</v>
      </c>
    </row>
    <row r="124" spans="1:11">
      <c r="A124" s="26" t="s">
        <v>128</v>
      </c>
      <c r="B124" s="27">
        <v>13</v>
      </c>
      <c r="C124" s="29">
        <v>38.461537999999997</v>
      </c>
      <c r="D124" s="29">
        <v>76.923077000000006</v>
      </c>
      <c r="E124" s="29">
        <v>15.384615</v>
      </c>
      <c r="F124" s="29">
        <v>7.6923079999999997</v>
      </c>
      <c r="G124" s="29">
        <v>7.6923079999999997</v>
      </c>
      <c r="H124" s="29">
        <v>7.6923079999999997</v>
      </c>
      <c r="I124" s="29">
        <v>0</v>
      </c>
      <c r="J124" s="29">
        <v>0</v>
      </c>
      <c r="K124" s="29">
        <v>7.6923079999999997</v>
      </c>
    </row>
  </sheetData>
  <phoneticPr fontId="2"/>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C915C-E271-4B0E-AE21-85CD3A5693CF}">
  <sheetPr codeName="Sheet93"/>
  <dimension ref="A1:I125"/>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HYPERLINK("#'目次'!B48","[42]")</f>
        <v>[42]</v>
      </c>
      <c r="B2" s="28" t="s">
        <v>565</v>
      </c>
    </row>
    <row r="3" spans="1:9">
      <c r="A3" s="6" t="s">
        <v>114</v>
      </c>
      <c r="B3" s="7" t="s">
        <v>116</v>
      </c>
    </row>
    <row r="4" spans="1:9">
      <c r="A4" s="6" t="s">
        <v>114</v>
      </c>
      <c r="B4" s="7" t="s">
        <v>499</v>
      </c>
    </row>
    <row r="5" spans="1:9">
      <c r="A5" s="6" t="s">
        <v>114</v>
      </c>
      <c r="B5" s="7" t="s">
        <v>500</v>
      </c>
    </row>
    <row r="6" spans="1:9">
      <c r="A6" s="6" t="s">
        <v>114</v>
      </c>
      <c r="B6" s="7" t="s">
        <v>501</v>
      </c>
    </row>
    <row r="7" spans="1:9">
      <c r="A7" s="6" t="s">
        <v>114</v>
      </c>
      <c r="B7" s="7" t="s">
        <v>502</v>
      </c>
    </row>
    <row r="8" spans="1:9" s="21" customFormat="1" ht="72">
      <c r="A8" s="19" t="s">
        <v>114</v>
      </c>
      <c r="B8" s="20" t="s">
        <v>118</v>
      </c>
      <c r="C8" s="20" t="s">
        <v>503</v>
      </c>
      <c r="D8" s="20" t="s">
        <v>504</v>
      </c>
      <c r="E8" s="20" t="s">
        <v>505</v>
      </c>
      <c r="F8" s="20" t="s">
        <v>506</v>
      </c>
      <c r="G8" s="20" t="s">
        <v>507</v>
      </c>
      <c r="H8" s="20" t="s">
        <v>152</v>
      </c>
      <c r="I8" s="20" t="s">
        <v>128</v>
      </c>
    </row>
    <row r="9" spans="1:9">
      <c r="A9" s="22" t="s">
        <v>121</v>
      </c>
      <c r="B9" s="9">
        <v>2677</v>
      </c>
      <c r="C9" s="14">
        <v>9.9738509999999998</v>
      </c>
      <c r="D9" s="14">
        <v>0.82181499999999996</v>
      </c>
      <c r="E9" s="14">
        <v>1.045947</v>
      </c>
      <c r="F9" s="14">
        <v>17.295480000000001</v>
      </c>
      <c r="G9" s="14">
        <v>59.506911000000002</v>
      </c>
      <c r="H9" s="14">
        <v>4.6694060000000004</v>
      </c>
      <c r="I9" s="14">
        <v>6.6865889999999997</v>
      </c>
    </row>
    <row r="10" spans="1:9">
      <c r="A10" s="8" t="s">
        <v>122</v>
      </c>
      <c r="B10" s="8"/>
      <c r="C10" s="8"/>
      <c r="D10" s="8"/>
      <c r="E10" s="8"/>
      <c r="F10" s="8"/>
      <c r="G10" s="8"/>
      <c r="H10" s="8"/>
      <c r="I10" s="8"/>
    </row>
    <row r="11" spans="1:9">
      <c r="A11" s="23" t="s">
        <v>123</v>
      </c>
      <c r="B11" s="24">
        <v>380</v>
      </c>
      <c r="C11" s="25">
        <v>8.4210530000000006</v>
      </c>
      <c r="D11" s="25">
        <v>1.3157890000000001</v>
      </c>
      <c r="E11" s="25">
        <v>1.3157890000000001</v>
      </c>
      <c r="F11" s="25">
        <v>13.684210999999999</v>
      </c>
      <c r="G11" s="25">
        <v>64.473684000000006</v>
      </c>
      <c r="H11" s="25">
        <v>5.5263159999999996</v>
      </c>
      <c r="I11" s="25">
        <v>5.2631579999999998</v>
      </c>
    </row>
    <row r="12" spans="1:9">
      <c r="A12" s="23" t="s">
        <v>124</v>
      </c>
      <c r="B12" s="24">
        <v>489</v>
      </c>
      <c r="C12" s="25">
        <v>6.9529649999999998</v>
      </c>
      <c r="D12" s="25">
        <v>0.40899799999999997</v>
      </c>
      <c r="E12" s="25">
        <v>1.0224949999999999</v>
      </c>
      <c r="F12" s="25">
        <v>19.427403000000002</v>
      </c>
      <c r="G12" s="25">
        <v>64.621677000000005</v>
      </c>
      <c r="H12" s="25">
        <v>2.658487</v>
      </c>
      <c r="I12" s="25">
        <v>4.9079750000000004</v>
      </c>
    </row>
    <row r="13" spans="1:9">
      <c r="A13" s="23" t="s">
        <v>125</v>
      </c>
      <c r="B13" s="24">
        <v>1114</v>
      </c>
      <c r="C13" s="25">
        <v>10.05386</v>
      </c>
      <c r="D13" s="25">
        <v>0.71813300000000002</v>
      </c>
      <c r="E13" s="25">
        <v>1.077199</v>
      </c>
      <c r="F13" s="25">
        <v>17.863555000000002</v>
      </c>
      <c r="G13" s="25">
        <v>60.323160000000001</v>
      </c>
      <c r="H13" s="25">
        <v>4.3087970000000002</v>
      </c>
      <c r="I13" s="25">
        <v>5.6552959999999999</v>
      </c>
    </row>
    <row r="14" spans="1:9">
      <c r="A14" s="23" t="s">
        <v>126</v>
      </c>
      <c r="B14" s="24">
        <v>521</v>
      </c>
      <c r="C14" s="25">
        <v>11.900192000000001</v>
      </c>
      <c r="D14" s="25">
        <v>0.57581599999999999</v>
      </c>
      <c r="E14" s="25">
        <v>1.1516310000000001</v>
      </c>
      <c r="F14" s="25">
        <v>18.234165000000001</v>
      </c>
      <c r="G14" s="25">
        <v>53.934741000000002</v>
      </c>
      <c r="H14" s="25">
        <v>4.9904029999999997</v>
      </c>
      <c r="I14" s="25">
        <v>9.2130519999999994</v>
      </c>
    </row>
    <row r="15" spans="1:9">
      <c r="A15" s="23" t="s">
        <v>127</v>
      </c>
      <c r="B15" s="24">
        <v>129</v>
      </c>
      <c r="C15" s="25">
        <v>14.728681999999999</v>
      </c>
      <c r="D15" s="25">
        <v>3.1007750000000001</v>
      </c>
      <c r="E15" s="25">
        <v>0</v>
      </c>
      <c r="F15" s="25">
        <v>12.403100999999999</v>
      </c>
      <c r="G15" s="25">
        <v>47.286822000000001</v>
      </c>
      <c r="H15" s="25">
        <v>10.077519000000001</v>
      </c>
      <c r="I15" s="25">
        <v>12.403100999999999</v>
      </c>
    </row>
    <row r="16" spans="1:9">
      <c r="A16" s="23" t="s">
        <v>128</v>
      </c>
      <c r="B16" s="24">
        <v>44</v>
      </c>
      <c r="C16" s="25">
        <v>18.181818</v>
      </c>
      <c r="D16" s="25">
        <v>0</v>
      </c>
      <c r="E16" s="25">
        <v>0</v>
      </c>
      <c r="F16" s="25">
        <v>13.636364</v>
      </c>
      <c r="G16" s="25">
        <v>40.909090999999997</v>
      </c>
      <c r="H16" s="25">
        <v>9.0909089999999999</v>
      </c>
      <c r="I16" s="25">
        <v>18.181818</v>
      </c>
    </row>
    <row r="17" spans="1:9">
      <c r="A17" s="8" t="s">
        <v>129</v>
      </c>
      <c r="B17" s="8"/>
      <c r="C17" s="8"/>
      <c r="D17" s="8"/>
      <c r="E17" s="8"/>
      <c r="F17" s="8"/>
      <c r="G17" s="8"/>
      <c r="H17" s="8"/>
      <c r="I17" s="8"/>
    </row>
    <row r="18" spans="1:9">
      <c r="A18" s="23" t="s">
        <v>130</v>
      </c>
      <c r="B18" s="24">
        <v>799</v>
      </c>
      <c r="C18" s="25">
        <v>9.2615770000000008</v>
      </c>
      <c r="D18" s="25">
        <v>0.75093900000000002</v>
      </c>
      <c r="E18" s="25">
        <v>1.1264080000000001</v>
      </c>
      <c r="F18" s="25">
        <v>17.396746</v>
      </c>
      <c r="G18" s="25">
        <v>62.828536</v>
      </c>
      <c r="H18" s="25">
        <v>3.3792239999999998</v>
      </c>
      <c r="I18" s="25">
        <v>5.2565710000000001</v>
      </c>
    </row>
    <row r="19" spans="1:9">
      <c r="A19" s="23" t="s">
        <v>131</v>
      </c>
      <c r="B19" s="24">
        <v>1245</v>
      </c>
      <c r="C19" s="25">
        <v>9.5582329999999995</v>
      </c>
      <c r="D19" s="25">
        <v>0.80321299999999995</v>
      </c>
      <c r="E19" s="25">
        <v>0.88353400000000004</v>
      </c>
      <c r="F19" s="25">
        <v>16.867470000000001</v>
      </c>
      <c r="G19" s="25">
        <v>61.124498000000003</v>
      </c>
      <c r="H19" s="25">
        <v>4.3373489999999997</v>
      </c>
      <c r="I19" s="25">
        <v>6.4257030000000004</v>
      </c>
    </row>
    <row r="20" spans="1:9">
      <c r="A20" s="23" t="s">
        <v>132</v>
      </c>
      <c r="B20" s="24">
        <v>504</v>
      </c>
      <c r="C20" s="25">
        <v>10.912698000000001</v>
      </c>
      <c r="D20" s="25">
        <v>0.99206300000000003</v>
      </c>
      <c r="E20" s="25">
        <v>1.388889</v>
      </c>
      <c r="F20" s="25">
        <v>18.650794000000001</v>
      </c>
      <c r="G20" s="25">
        <v>54.166666999999997</v>
      </c>
      <c r="H20" s="25">
        <v>6.7460319999999996</v>
      </c>
      <c r="I20" s="25">
        <v>7.1428570000000002</v>
      </c>
    </row>
    <row r="21" spans="1:9">
      <c r="A21" s="23" t="s">
        <v>133</v>
      </c>
      <c r="B21" s="24">
        <v>82</v>
      </c>
      <c r="C21" s="25">
        <v>10.97561</v>
      </c>
      <c r="D21" s="25">
        <v>1.2195119999999999</v>
      </c>
      <c r="E21" s="25">
        <v>1.2195119999999999</v>
      </c>
      <c r="F21" s="25">
        <v>19.512194999999998</v>
      </c>
      <c r="G21" s="25">
        <v>46.341462999999997</v>
      </c>
      <c r="H21" s="25">
        <v>8.5365850000000005</v>
      </c>
      <c r="I21" s="25">
        <v>12.195122</v>
      </c>
    </row>
    <row r="22" spans="1:9">
      <c r="A22" s="23" t="s">
        <v>128</v>
      </c>
      <c r="B22" s="24">
        <v>47</v>
      </c>
      <c r="C22" s="25">
        <v>21.276596000000001</v>
      </c>
      <c r="D22" s="25">
        <v>0</v>
      </c>
      <c r="E22" s="25">
        <v>0</v>
      </c>
      <c r="F22" s="25">
        <v>8.5106380000000001</v>
      </c>
      <c r="G22" s="25">
        <v>40.425531999999997</v>
      </c>
      <c r="H22" s="25">
        <v>6.3829789999999997</v>
      </c>
      <c r="I22" s="25">
        <v>23.404254999999999</v>
      </c>
    </row>
    <row r="23" spans="1:9">
      <c r="A23" s="8" t="s">
        <v>134</v>
      </c>
      <c r="B23" s="8"/>
      <c r="C23" s="8"/>
      <c r="D23" s="8"/>
      <c r="E23" s="8"/>
      <c r="F23" s="8"/>
      <c r="G23" s="8"/>
      <c r="H23" s="8"/>
      <c r="I23" s="8"/>
    </row>
    <row r="24" spans="1:9">
      <c r="A24" s="23" t="s">
        <v>135</v>
      </c>
      <c r="B24" s="24">
        <v>128</v>
      </c>
      <c r="C24" s="25">
        <v>10.15625</v>
      </c>
      <c r="D24" s="25">
        <v>0.78125</v>
      </c>
      <c r="E24" s="25">
        <v>1.5625</v>
      </c>
      <c r="F24" s="25">
        <v>22.65625</v>
      </c>
      <c r="G24" s="25">
        <v>50</v>
      </c>
      <c r="H24" s="25">
        <v>8.59375</v>
      </c>
      <c r="I24" s="25">
        <v>6.25</v>
      </c>
    </row>
    <row r="25" spans="1:9">
      <c r="A25" s="23" t="s">
        <v>136</v>
      </c>
      <c r="B25" s="24">
        <v>138</v>
      </c>
      <c r="C25" s="25">
        <v>11.594203</v>
      </c>
      <c r="D25" s="25">
        <v>2.1739130000000002</v>
      </c>
      <c r="E25" s="25">
        <v>1.4492750000000001</v>
      </c>
      <c r="F25" s="25">
        <v>25.362318999999999</v>
      </c>
      <c r="G25" s="25">
        <v>50.724637999999999</v>
      </c>
      <c r="H25" s="25">
        <v>4.3478260000000004</v>
      </c>
      <c r="I25" s="25">
        <v>4.3478260000000004</v>
      </c>
    </row>
    <row r="26" spans="1:9">
      <c r="A26" s="23" t="s">
        <v>137</v>
      </c>
      <c r="B26" s="24">
        <v>119</v>
      </c>
      <c r="C26" s="25">
        <v>9.2436969999999992</v>
      </c>
      <c r="D26" s="25">
        <v>0.84033599999999997</v>
      </c>
      <c r="E26" s="25">
        <v>2.5210080000000001</v>
      </c>
      <c r="F26" s="25">
        <v>21.848738999999998</v>
      </c>
      <c r="G26" s="25">
        <v>56.302520999999999</v>
      </c>
      <c r="H26" s="25">
        <v>4.2016809999999998</v>
      </c>
      <c r="I26" s="25">
        <v>5.0420170000000004</v>
      </c>
    </row>
    <row r="27" spans="1:9">
      <c r="A27" s="23" t="s">
        <v>138</v>
      </c>
      <c r="B27" s="24">
        <v>142</v>
      </c>
      <c r="C27" s="25">
        <v>7.7464789999999999</v>
      </c>
      <c r="D27" s="25">
        <v>0.70422499999999999</v>
      </c>
      <c r="E27" s="25">
        <v>2.112676</v>
      </c>
      <c r="F27" s="25">
        <v>17.605633999999998</v>
      </c>
      <c r="G27" s="25">
        <v>61.971831000000002</v>
      </c>
      <c r="H27" s="25">
        <v>3.5211269999999999</v>
      </c>
      <c r="I27" s="25">
        <v>6.3380280000000004</v>
      </c>
    </row>
    <row r="28" spans="1:9">
      <c r="A28" s="23" t="s">
        <v>139</v>
      </c>
      <c r="B28" s="24">
        <v>170</v>
      </c>
      <c r="C28" s="25">
        <v>11.176470999999999</v>
      </c>
      <c r="D28" s="25">
        <v>1.176471</v>
      </c>
      <c r="E28" s="25">
        <v>1.176471</v>
      </c>
      <c r="F28" s="25">
        <v>20.588235000000001</v>
      </c>
      <c r="G28" s="25">
        <v>55.882353000000002</v>
      </c>
      <c r="H28" s="25">
        <v>7.0588240000000004</v>
      </c>
      <c r="I28" s="25">
        <v>2.941176</v>
      </c>
    </row>
    <row r="29" spans="1:9">
      <c r="A29" s="23" t="s">
        <v>140</v>
      </c>
      <c r="B29" s="24">
        <v>192</v>
      </c>
      <c r="C29" s="25">
        <v>9.8958329999999997</v>
      </c>
      <c r="D29" s="25">
        <v>2.0833330000000001</v>
      </c>
      <c r="E29" s="25">
        <v>0</v>
      </c>
      <c r="F29" s="25">
        <v>18.75</v>
      </c>
      <c r="G29" s="25">
        <v>57.291666999999997</v>
      </c>
      <c r="H29" s="25">
        <v>5.2083329999999997</v>
      </c>
      <c r="I29" s="25">
        <v>6.7708329999999997</v>
      </c>
    </row>
    <row r="30" spans="1:9">
      <c r="A30" s="23" t="s">
        <v>141</v>
      </c>
      <c r="B30" s="24">
        <v>1405</v>
      </c>
      <c r="C30" s="25">
        <v>9.4661919999999995</v>
      </c>
      <c r="D30" s="25">
        <v>0.42704599999999998</v>
      </c>
      <c r="E30" s="25">
        <v>0.99644100000000002</v>
      </c>
      <c r="F30" s="25">
        <v>15.658363</v>
      </c>
      <c r="G30" s="25">
        <v>62.135230999999997</v>
      </c>
      <c r="H30" s="25">
        <v>4.2704630000000003</v>
      </c>
      <c r="I30" s="25">
        <v>7.0462629999999997</v>
      </c>
    </row>
    <row r="31" spans="1:9">
      <c r="A31" s="23" t="s">
        <v>142</v>
      </c>
      <c r="B31" s="24">
        <v>343</v>
      </c>
      <c r="C31" s="25">
        <v>10.787172</v>
      </c>
      <c r="D31" s="25">
        <v>0.87463599999999997</v>
      </c>
      <c r="E31" s="25">
        <v>0.58309</v>
      </c>
      <c r="F31" s="25">
        <v>15.160349999999999</v>
      </c>
      <c r="G31" s="25">
        <v>60.932944999999997</v>
      </c>
      <c r="H31" s="25">
        <v>3.7900870000000002</v>
      </c>
      <c r="I31" s="25">
        <v>7.8717199999999998</v>
      </c>
    </row>
    <row r="32" spans="1:9">
      <c r="A32" s="23" t="s">
        <v>128</v>
      </c>
      <c r="B32" s="24">
        <v>40</v>
      </c>
      <c r="C32" s="25">
        <v>20</v>
      </c>
      <c r="D32" s="25">
        <v>2.5</v>
      </c>
      <c r="E32" s="25">
        <v>0</v>
      </c>
      <c r="F32" s="25">
        <v>12.5</v>
      </c>
      <c r="G32" s="25">
        <v>42.5</v>
      </c>
      <c r="H32" s="25">
        <v>7.5</v>
      </c>
      <c r="I32" s="25">
        <v>15</v>
      </c>
    </row>
    <row r="33" spans="1:9">
      <c r="A33" s="8" t="s">
        <v>143</v>
      </c>
      <c r="B33" s="8"/>
      <c r="C33" s="8"/>
      <c r="D33" s="8"/>
      <c r="E33" s="8"/>
      <c r="F33" s="8"/>
      <c r="G33" s="8"/>
      <c r="H33" s="8"/>
      <c r="I33" s="8"/>
    </row>
    <row r="34" spans="1:9">
      <c r="A34" s="23" t="s">
        <v>144</v>
      </c>
      <c r="B34" s="24">
        <v>429</v>
      </c>
      <c r="C34" s="25">
        <v>12.820513</v>
      </c>
      <c r="D34" s="25">
        <v>1.398601</v>
      </c>
      <c r="E34" s="25">
        <v>0.69930099999999995</v>
      </c>
      <c r="F34" s="25">
        <v>18.648019000000001</v>
      </c>
      <c r="G34" s="25">
        <v>56.177155999999997</v>
      </c>
      <c r="H34" s="25">
        <v>4.4289040000000002</v>
      </c>
      <c r="I34" s="25">
        <v>5.8275059999999996</v>
      </c>
    </row>
    <row r="35" spans="1:9">
      <c r="A35" s="23" t="s">
        <v>145</v>
      </c>
      <c r="B35" s="24">
        <v>319</v>
      </c>
      <c r="C35" s="25">
        <v>12.539185</v>
      </c>
      <c r="D35" s="25">
        <v>1.2539180000000001</v>
      </c>
      <c r="E35" s="25">
        <v>0.62695900000000004</v>
      </c>
      <c r="F35" s="25">
        <v>17.868338999999999</v>
      </c>
      <c r="G35" s="25">
        <v>61.128526999999998</v>
      </c>
      <c r="H35" s="25">
        <v>2.5078369999999999</v>
      </c>
      <c r="I35" s="25">
        <v>4.0752350000000002</v>
      </c>
    </row>
    <row r="36" spans="1:9">
      <c r="A36" s="23" t="s">
        <v>146</v>
      </c>
      <c r="B36" s="24">
        <v>504</v>
      </c>
      <c r="C36" s="25">
        <v>10.714286</v>
      </c>
      <c r="D36" s="25">
        <v>0.39682499999999998</v>
      </c>
      <c r="E36" s="25">
        <v>1.388889</v>
      </c>
      <c r="F36" s="25">
        <v>17.460317</v>
      </c>
      <c r="G36" s="25">
        <v>60.714286000000001</v>
      </c>
      <c r="H36" s="25">
        <v>2.7777780000000001</v>
      </c>
      <c r="I36" s="25">
        <v>6.5476190000000001</v>
      </c>
    </row>
    <row r="37" spans="1:9">
      <c r="A37" s="23" t="s">
        <v>147</v>
      </c>
      <c r="B37" s="24">
        <v>143</v>
      </c>
      <c r="C37" s="25">
        <v>16.083915999999999</v>
      </c>
      <c r="D37" s="25">
        <v>0.69930099999999995</v>
      </c>
      <c r="E37" s="25">
        <v>0.69930099999999995</v>
      </c>
      <c r="F37" s="25">
        <v>17.482517000000001</v>
      </c>
      <c r="G37" s="25">
        <v>52.447552000000002</v>
      </c>
      <c r="H37" s="25">
        <v>3.4965030000000001</v>
      </c>
      <c r="I37" s="25">
        <v>9.0909089999999999</v>
      </c>
    </row>
    <row r="38" spans="1:9">
      <c r="A38" s="23" t="s">
        <v>148</v>
      </c>
      <c r="B38" s="24">
        <v>168</v>
      </c>
      <c r="C38" s="25">
        <v>15.476190000000001</v>
      </c>
      <c r="D38" s="25">
        <v>0.59523800000000004</v>
      </c>
      <c r="E38" s="25">
        <v>2.3809520000000002</v>
      </c>
      <c r="F38" s="25">
        <v>14.880952000000001</v>
      </c>
      <c r="G38" s="25">
        <v>52.380952000000001</v>
      </c>
      <c r="H38" s="25">
        <v>4.1666670000000003</v>
      </c>
      <c r="I38" s="25">
        <v>10.119047999999999</v>
      </c>
    </row>
    <row r="39" spans="1:9">
      <c r="A39" s="23" t="s">
        <v>149</v>
      </c>
      <c r="B39" s="24">
        <v>1270</v>
      </c>
      <c r="C39" s="25">
        <v>10.708660999999999</v>
      </c>
      <c r="D39" s="25">
        <v>0.472441</v>
      </c>
      <c r="E39" s="25">
        <v>0.944882</v>
      </c>
      <c r="F39" s="25">
        <v>18.110236</v>
      </c>
      <c r="G39" s="25">
        <v>60.236220000000003</v>
      </c>
      <c r="H39" s="25">
        <v>3.2283460000000002</v>
      </c>
      <c r="I39" s="25">
        <v>6.299213</v>
      </c>
    </row>
    <row r="40" spans="1:9">
      <c r="A40" s="23" t="s">
        <v>150</v>
      </c>
      <c r="B40" s="24">
        <v>1642</v>
      </c>
      <c r="C40" s="25">
        <v>9.0742999999999991</v>
      </c>
      <c r="D40" s="25">
        <v>0.42630899999999999</v>
      </c>
      <c r="E40" s="25">
        <v>0.97442099999999998</v>
      </c>
      <c r="F40" s="25">
        <v>18.514006999999999</v>
      </c>
      <c r="G40" s="25">
        <v>61.997563999999997</v>
      </c>
      <c r="H40" s="25">
        <v>3.288672</v>
      </c>
      <c r="I40" s="25">
        <v>5.7247260000000004</v>
      </c>
    </row>
    <row r="41" spans="1:9">
      <c r="A41" s="23" t="s">
        <v>151</v>
      </c>
      <c r="B41" s="24">
        <v>2266</v>
      </c>
      <c r="C41" s="25">
        <v>9.0467779999999998</v>
      </c>
      <c r="D41" s="25">
        <v>0.61782899999999996</v>
      </c>
      <c r="E41" s="25">
        <v>0.92674299999999998</v>
      </c>
      <c r="F41" s="25">
        <v>18.402470999999998</v>
      </c>
      <c r="G41" s="25">
        <v>61.209178999999999</v>
      </c>
      <c r="H41" s="25">
        <v>4.0158870000000002</v>
      </c>
      <c r="I41" s="25">
        <v>5.7811120000000003</v>
      </c>
    </row>
    <row r="42" spans="1:9">
      <c r="A42" s="23" t="s">
        <v>152</v>
      </c>
      <c r="B42" s="24">
        <v>121</v>
      </c>
      <c r="C42" s="25">
        <v>19.834710999999999</v>
      </c>
      <c r="D42" s="25">
        <v>1.6528929999999999</v>
      </c>
      <c r="E42" s="25">
        <v>1.6528929999999999</v>
      </c>
      <c r="F42" s="25">
        <v>8.2644629999999992</v>
      </c>
      <c r="G42" s="25">
        <v>47.933883999999999</v>
      </c>
      <c r="H42" s="25">
        <v>10.743802000000001</v>
      </c>
      <c r="I42" s="25">
        <v>9.9173550000000006</v>
      </c>
    </row>
    <row r="43" spans="1:9">
      <c r="A43" s="23" t="s">
        <v>128</v>
      </c>
      <c r="B43" s="24">
        <v>46</v>
      </c>
      <c r="C43" s="25">
        <v>19.565217000000001</v>
      </c>
      <c r="D43" s="25">
        <v>2.1739130000000002</v>
      </c>
      <c r="E43" s="25">
        <v>2.1739130000000002</v>
      </c>
      <c r="F43" s="25">
        <v>6.5217390000000002</v>
      </c>
      <c r="G43" s="25">
        <v>39.130434999999999</v>
      </c>
      <c r="H43" s="25">
        <v>13.043478</v>
      </c>
      <c r="I43" s="25">
        <v>17.391304000000002</v>
      </c>
    </row>
    <row r="44" spans="1:9">
      <c r="A44" s="8" t="s">
        <v>153</v>
      </c>
      <c r="B44" s="8"/>
      <c r="C44" s="8"/>
      <c r="D44" s="8"/>
      <c r="E44" s="8"/>
      <c r="F44" s="8"/>
      <c r="G44" s="8"/>
      <c r="H44" s="8"/>
      <c r="I44" s="8"/>
    </row>
    <row r="45" spans="1:9">
      <c r="A45" s="23" t="s">
        <v>154</v>
      </c>
      <c r="B45" s="24">
        <v>1344</v>
      </c>
      <c r="C45" s="25">
        <v>10.267856999999999</v>
      </c>
      <c r="D45" s="25">
        <v>0.74404800000000004</v>
      </c>
      <c r="E45" s="25">
        <v>1.2648809999999999</v>
      </c>
      <c r="F45" s="25">
        <v>19.345237999999998</v>
      </c>
      <c r="G45" s="25">
        <v>59.375</v>
      </c>
      <c r="H45" s="25">
        <v>2.901786</v>
      </c>
      <c r="I45" s="25">
        <v>6.1011899999999999</v>
      </c>
    </row>
    <row r="46" spans="1:9">
      <c r="A46" s="23" t="s">
        <v>155</v>
      </c>
      <c r="B46" s="24">
        <v>1107</v>
      </c>
      <c r="C46" s="25">
        <v>11.653117</v>
      </c>
      <c r="D46" s="25">
        <v>0.90334199999999998</v>
      </c>
      <c r="E46" s="25">
        <v>1.3550139999999999</v>
      </c>
      <c r="F46" s="25">
        <v>16.711834</v>
      </c>
      <c r="G46" s="25">
        <v>60.072266999999997</v>
      </c>
      <c r="H46" s="25">
        <v>3.7037040000000001</v>
      </c>
      <c r="I46" s="25">
        <v>5.6007230000000003</v>
      </c>
    </row>
    <row r="47" spans="1:9">
      <c r="A47" s="23" t="s">
        <v>156</v>
      </c>
      <c r="B47" s="24">
        <v>1006</v>
      </c>
      <c r="C47" s="25">
        <v>7.7534789999999996</v>
      </c>
      <c r="D47" s="25">
        <v>0.69582500000000003</v>
      </c>
      <c r="E47" s="25">
        <v>0.89463199999999998</v>
      </c>
      <c r="F47" s="25">
        <v>20.974155</v>
      </c>
      <c r="G47" s="25">
        <v>59.940358000000003</v>
      </c>
      <c r="H47" s="25">
        <v>3.777336</v>
      </c>
      <c r="I47" s="25">
        <v>5.9642150000000003</v>
      </c>
    </row>
    <row r="48" spans="1:9">
      <c r="A48" s="23" t="s">
        <v>157</v>
      </c>
      <c r="B48" s="24">
        <v>541</v>
      </c>
      <c r="C48" s="25">
        <v>9.7966730000000002</v>
      </c>
      <c r="D48" s="25">
        <v>1.109057</v>
      </c>
      <c r="E48" s="25">
        <v>0.18484300000000001</v>
      </c>
      <c r="F48" s="25">
        <v>26.247689000000001</v>
      </c>
      <c r="G48" s="25">
        <v>53.604436</v>
      </c>
      <c r="H48" s="25">
        <v>4.0665430000000002</v>
      </c>
      <c r="I48" s="25">
        <v>4.9907579999999996</v>
      </c>
    </row>
    <row r="49" spans="1:9">
      <c r="A49" s="23" t="s">
        <v>158</v>
      </c>
      <c r="B49" s="24">
        <v>1510</v>
      </c>
      <c r="C49" s="25">
        <v>10.066224999999999</v>
      </c>
      <c r="D49" s="25">
        <v>0.72847700000000004</v>
      </c>
      <c r="E49" s="25">
        <v>0.72847700000000004</v>
      </c>
      <c r="F49" s="25">
        <v>18.675497</v>
      </c>
      <c r="G49" s="25">
        <v>61.258277999999997</v>
      </c>
      <c r="H49" s="25">
        <v>3.4437090000000001</v>
      </c>
      <c r="I49" s="25">
        <v>5.0993380000000004</v>
      </c>
    </row>
    <row r="50" spans="1:9">
      <c r="A50" s="23" t="s">
        <v>159</v>
      </c>
      <c r="B50" s="24">
        <v>1011</v>
      </c>
      <c r="C50" s="25">
        <v>6.9238379999999999</v>
      </c>
      <c r="D50" s="25">
        <v>0.49456</v>
      </c>
      <c r="E50" s="25">
        <v>1.384768</v>
      </c>
      <c r="F50" s="25">
        <v>20.276954</v>
      </c>
      <c r="G50" s="25">
        <v>63.501483999999998</v>
      </c>
      <c r="H50" s="25">
        <v>3.2640950000000002</v>
      </c>
      <c r="I50" s="25">
        <v>4.1543029999999996</v>
      </c>
    </row>
    <row r="51" spans="1:9">
      <c r="A51" s="23" t="s">
        <v>160</v>
      </c>
      <c r="B51" s="24">
        <v>1234</v>
      </c>
      <c r="C51" s="25">
        <v>7.4554289999999996</v>
      </c>
      <c r="D51" s="25">
        <v>0.40518599999999999</v>
      </c>
      <c r="E51" s="25">
        <v>0.64829800000000004</v>
      </c>
      <c r="F51" s="25">
        <v>21.71799</v>
      </c>
      <c r="G51" s="25">
        <v>62.074553999999999</v>
      </c>
      <c r="H51" s="25">
        <v>3.2414909999999999</v>
      </c>
      <c r="I51" s="25">
        <v>4.4570499999999997</v>
      </c>
    </row>
    <row r="52" spans="1:9">
      <c r="A52" s="23" t="s">
        <v>161</v>
      </c>
      <c r="B52" s="24">
        <v>443</v>
      </c>
      <c r="C52" s="25">
        <v>9.2550790000000003</v>
      </c>
      <c r="D52" s="25">
        <v>0.22573399999999999</v>
      </c>
      <c r="E52" s="25">
        <v>0.67720100000000005</v>
      </c>
      <c r="F52" s="25">
        <v>21.670428999999999</v>
      </c>
      <c r="G52" s="25">
        <v>59.142212000000001</v>
      </c>
      <c r="H52" s="25">
        <v>3.6117379999999999</v>
      </c>
      <c r="I52" s="25">
        <v>5.4176070000000003</v>
      </c>
    </row>
    <row r="53" spans="1:9">
      <c r="A53" s="23" t="s">
        <v>162</v>
      </c>
      <c r="B53" s="24">
        <v>1237</v>
      </c>
      <c r="C53" s="25">
        <v>8.1649150000000006</v>
      </c>
      <c r="D53" s="25">
        <v>0.56588499999999997</v>
      </c>
      <c r="E53" s="25">
        <v>0.88924800000000004</v>
      </c>
      <c r="F53" s="25">
        <v>18.997575000000001</v>
      </c>
      <c r="G53" s="25">
        <v>63.217461999999998</v>
      </c>
      <c r="H53" s="25">
        <v>2.9102670000000002</v>
      </c>
      <c r="I53" s="25">
        <v>5.2546480000000004</v>
      </c>
    </row>
    <row r="54" spans="1:9">
      <c r="A54" s="23" t="s">
        <v>152</v>
      </c>
      <c r="B54" s="24">
        <v>81</v>
      </c>
      <c r="C54" s="25">
        <v>13.580247</v>
      </c>
      <c r="D54" s="25">
        <v>0</v>
      </c>
      <c r="E54" s="25">
        <v>0</v>
      </c>
      <c r="F54" s="25">
        <v>17.283950999999998</v>
      </c>
      <c r="G54" s="25">
        <v>41.975309000000003</v>
      </c>
      <c r="H54" s="25">
        <v>20.987653999999999</v>
      </c>
      <c r="I54" s="25">
        <v>6.1728399999999999</v>
      </c>
    </row>
    <row r="55" spans="1:9">
      <c r="A55" s="23" t="s">
        <v>163</v>
      </c>
      <c r="B55" s="24">
        <v>67</v>
      </c>
      <c r="C55" s="25">
        <v>8.9552239999999994</v>
      </c>
      <c r="D55" s="25">
        <v>0</v>
      </c>
      <c r="E55" s="25">
        <v>1.492537</v>
      </c>
      <c r="F55" s="25">
        <v>14.925373</v>
      </c>
      <c r="G55" s="25">
        <v>59.701492999999999</v>
      </c>
      <c r="H55" s="25">
        <v>5.9701490000000002</v>
      </c>
      <c r="I55" s="25">
        <v>8.9552239999999994</v>
      </c>
    </row>
    <row r="56" spans="1:9">
      <c r="A56" s="23" t="s">
        <v>128</v>
      </c>
      <c r="B56" s="24">
        <v>52</v>
      </c>
      <c r="C56" s="25">
        <v>21.153846000000001</v>
      </c>
      <c r="D56" s="25">
        <v>3.8461539999999999</v>
      </c>
      <c r="E56" s="25">
        <v>1.9230769999999999</v>
      </c>
      <c r="F56" s="25">
        <v>5.7692310000000004</v>
      </c>
      <c r="G56" s="25">
        <v>32.692307999999997</v>
      </c>
      <c r="H56" s="25">
        <v>9.6153849999999998</v>
      </c>
      <c r="I56" s="25">
        <v>25</v>
      </c>
    </row>
    <row r="57" spans="1:9">
      <c r="A57" s="8" t="s">
        <v>164</v>
      </c>
      <c r="B57" s="8"/>
      <c r="C57" s="8"/>
      <c r="D57" s="8"/>
      <c r="E57" s="8"/>
      <c r="F57" s="8"/>
      <c r="G57" s="8"/>
      <c r="H57" s="8"/>
      <c r="I57" s="8"/>
    </row>
    <row r="58" spans="1:9">
      <c r="A58" s="23" t="s">
        <v>165</v>
      </c>
      <c r="B58" s="24">
        <v>209</v>
      </c>
      <c r="C58" s="25">
        <v>8.1339710000000007</v>
      </c>
      <c r="D58" s="25">
        <v>1.4354070000000001</v>
      </c>
      <c r="E58" s="25">
        <v>1.9138759999999999</v>
      </c>
      <c r="F58" s="25">
        <v>22.488038</v>
      </c>
      <c r="G58" s="25">
        <v>57.416268000000002</v>
      </c>
      <c r="H58" s="25">
        <v>1.9138759999999999</v>
      </c>
      <c r="I58" s="25">
        <v>6.6985650000000003</v>
      </c>
    </row>
    <row r="59" spans="1:9">
      <c r="A59" s="23" t="s">
        <v>166</v>
      </c>
      <c r="B59" s="24">
        <v>1043</v>
      </c>
      <c r="C59" s="25">
        <v>10.930009999999999</v>
      </c>
      <c r="D59" s="25">
        <v>0.67114099999999999</v>
      </c>
      <c r="E59" s="25">
        <v>0.67114099999999999</v>
      </c>
      <c r="F59" s="25">
        <v>18.024927999999999</v>
      </c>
      <c r="G59" s="25">
        <v>59.348035000000003</v>
      </c>
      <c r="H59" s="25">
        <v>3.3557049999999999</v>
      </c>
      <c r="I59" s="25">
        <v>6.9990410000000001</v>
      </c>
    </row>
    <row r="60" spans="1:9">
      <c r="A60" s="23" t="s">
        <v>167</v>
      </c>
      <c r="B60" s="24">
        <v>963</v>
      </c>
      <c r="C60" s="25">
        <v>9.7611629999999998</v>
      </c>
      <c r="D60" s="25">
        <v>0.83073699999999995</v>
      </c>
      <c r="E60" s="25">
        <v>1.3499479999999999</v>
      </c>
      <c r="F60" s="25">
        <v>17.030114000000001</v>
      </c>
      <c r="G60" s="25">
        <v>60.020767999999997</v>
      </c>
      <c r="H60" s="25">
        <v>5.3997919999999997</v>
      </c>
      <c r="I60" s="25">
        <v>5.6074770000000003</v>
      </c>
    </row>
    <row r="61" spans="1:9">
      <c r="A61" s="23" t="s">
        <v>168</v>
      </c>
      <c r="B61" s="24">
        <v>338</v>
      </c>
      <c r="C61" s="25">
        <v>7.6923079999999997</v>
      </c>
      <c r="D61" s="25">
        <v>1.183432</v>
      </c>
      <c r="E61" s="25">
        <v>0.59171600000000002</v>
      </c>
      <c r="F61" s="25">
        <v>13.609467</v>
      </c>
      <c r="G61" s="25">
        <v>62.426036000000003</v>
      </c>
      <c r="H61" s="25">
        <v>6.8047339999999998</v>
      </c>
      <c r="I61" s="25">
        <v>7.6923079999999997</v>
      </c>
    </row>
    <row r="62" spans="1:9">
      <c r="A62" s="23" t="s">
        <v>169</v>
      </c>
      <c r="B62" s="24">
        <v>94</v>
      </c>
      <c r="C62" s="25">
        <v>10.638298000000001</v>
      </c>
      <c r="D62" s="25">
        <v>0</v>
      </c>
      <c r="E62" s="25">
        <v>1.0638300000000001</v>
      </c>
      <c r="F62" s="25">
        <v>18.085106</v>
      </c>
      <c r="G62" s="25">
        <v>58.510638</v>
      </c>
      <c r="H62" s="25">
        <v>8.5106380000000001</v>
      </c>
      <c r="I62" s="25">
        <v>3.1914889999999998</v>
      </c>
    </row>
    <row r="63" spans="1:9">
      <c r="A63" s="23" t="s">
        <v>128</v>
      </c>
      <c r="B63" s="24">
        <v>30</v>
      </c>
      <c r="C63" s="25">
        <v>20</v>
      </c>
      <c r="D63" s="25">
        <v>0</v>
      </c>
      <c r="E63" s="25">
        <v>3.3333330000000001</v>
      </c>
      <c r="F63" s="25">
        <v>3.3333330000000001</v>
      </c>
      <c r="G63" s="25">
        <v>33.333333000000003</v>
      </c>
      <c r="H63" s="25">
        <v>10</v>
      </c>
      <c r="I63" s="25">
        <v>30</v>
      </c>
    </row>
    <row r="64" spans="1:9">
      <c r="A64" s="8" t="s">
        <v>170</v>
      </c>
      <c r="B64" s="8"/>
      <c r="C64" s="8"/>
      <c r="D64" s="8"/>
      <c r="E64" s="8"/>
      <c r="F64" s="8"/>
      <c r="G64" s="8"/>
      <c r="H64" s="8"/>
      <c r="I64" s="8"/>
    </row>
    <row r="65" spans="1:9">
      <c r="A65" s="23" t="s">
        <v>171</v>
      </c>
      <c r="B65" s="24">
        <v>386</v>
      </c>
      <c r="C65" s="25">
        <v>12.435233</v>
      </c>
      <c r="D65" s="25">
        <v>2.3316059999999998</v>
      </c>
      <c r="E65" s="25">
        <v>1.295337</v>
      </c>
      <c r="F65" s="25">
        <v>18.911916999999999</v>
      </c>
      <c r="G65" s="25">
        <v>49.222797999999997</v>
      </c>
      <c r="H65" s="25">
        <v>5.1813469999999997</v>
      </c>
      <c r="I65" s="25">
        <v>10.621762</v>
      </c>
    </row>
    <row r="66" spans="1:9">
      <c r="A66" s="23" t="s">
        <v>172</v>
      </c>
      <c r="B66" s="24">
        <v>919</v>
      </c>
      <c r="C66" s="25">
        <v>9.6844400000000004</v>
      </c>
      <c r="D66" s="25">
        <v>0.65288400000000002</v>
      </c>
      <c r="E66" s="25">
        <v>0.54407000000000005</v>
      </c>
      <c r="F66" s="25">
        <v>24.265505999999998</v>
      </c>
      <c r="G66" s="25">
        <v>54.515777999999997</v>
      </c>
      <c r="H66" s="25">
        <v>4.352557</v>
      </c>
      <c r="I66" s="25">
        <v>5.9847659999999996</v>
      </c>
    </row>
    <row r="67" spans="1:9">
      <c r="A67" s="23" t="s">
        <v>173</v>
      </c>
      <c r="B67" s="24">
        <v>978</v>
      </c>
      <c r="C67" s="25">
        <v>8.5889570000000006</v>
      </c>
      <c r="D67" s="25">
        <v>0.71574599999999999</v>
      </c>
      <c r="E67" s="25">
        <v>1.4314929999999999</v>
      </c>
      <c r="F67" s="25">
        <v>14.621677</v>
      </c>
      <c r="G67" s="25">
        <v>65.132924000000003</v>
      </c>
      <c r="H67" s="25">
        <v>4.4989780000000001</v>
      </c>
      <c r="I67" s="25">
        <v>5.0102250000000002</v>
      </c>
    </row>
    <row r="68" spans="1:9">
      <c r="A68" s="23" t="s">
        <v>174</v>
      </c>
      <c r="B68" s="24">
        <v>347</v>
      </c>
      <c r="C68" s="25">
        <v>11.239193</v>
      </c>
      <c r="D68" s="25">
        <v>0</v>
      </c>
      <c r="E68" s="25">
        <v>0.57636900000000002</v>
      </c>
      <c r="F68" s="25">
        <v>6.340058</v>
      </c>
      <c r="G68" s="25">
        <v>72.910663</v>
      </c>
      <c r="H68" s="25">
        <v>5.1873199999999997</v>
      </c>
      <c r="I68" s="25">
        <v>3.7463980000000001</v>
      </c>
    </row>
    <row r="69" spans="1:9">
      <c r="A69" s="23" t="s">
        <v>128</v>
      </c>
      <c r="B69" s="24">
        <v>47</v>
      </c>
      <c r="C69" s="25">
        <v>14.893617000000001</v>
      </c>
      <c r="D69" s="25">
        <v>0</v>
      </c>
      <c r="E69" s="25">
        <v>4.2553190000000001</v>
      </c>
      <c r="F69" s="25">
        <v>4.2553190000000001</v>
      </c>
      <c r="G69" s="25">
        <v>25.531915000000001</v>
      </c>
      <c r="H69" s="25">
        <v>6.3829789999999997</v>
      </c>
      <c r="I69" s="25">
        <v>44.680850999999997</v>
      </c>
    </row>
    <row r="70" spans="1:9">
      <c r="A70" s="8" t="s">
        <v>175</v>
      </c>
      <c r="B70" s="8"/>
      <c r="C70" s="8"/>
      <c r="D70" s="8"/>
      <c r="E70" s="8"/>
      <c r="F70" s="8"/>
      <c r="G70" s="8"/>
      <c r="H70" s="8"/>
      <c r="I70" s="8"/>
    </row>
    <row r="71" spans="1:9">
      <c r="A71" s="23" t="s">
        <v>176</v>
      </c>
      <c r="B71" s="24">
        <v>425</v>
      </c>
      <c r="C71" s="25">
        <v>8.2352939999999997</v>
      </c>
      <c r="D71" s="25">
        <v>0.70588200000000001</v>
      </c>
      <c r="E71" s="25">
        <v>0.47058800000000001</v>
      </c>
      <c r="F71" s="25">
        <v>23.529412000000001</v>
      </c>
      <c r="G71" s="25">
        <v>60.705882000000003</v>
      </c>
      <c r="H71" s="25">
        <v>2.5882350000000001</v>
      </c>
      <c r="I71" s="25">
        <v>3.7647059999999999</v>
      </c>
    </row>
    <row r="72" spans="1:9">
      <c r="A72" s="23" t="s">
        <v>177</v>
      </c>
      <c r="B72" s="24">
        <v>811</v>
      </c>
      <c r="C72" s="25">
        <v>9.7410599999999992</v>
      </c>
      <c r="D72" s="25">
        <v>0.98643599999999998</v>
      </c>
      <c r="E72" s="25">
        <v>1.3563499999999999</v>
      </c>
      <c r="F72" s="25">
        <v>21.208385</v>
      </c>
      <c r="G72" s="25">
        <v>57.953144000000002</v>
      </c>
      <c r="H72" s="25">
        <v>3.082614</v>
      </c>
      <c r="I72" s="25">
        <v>5.6720100000000002</v>
      </c>
    </row>
    <row r="73" spans="1:9">
      <c r="A73" s="23" t="s">
        <v>178</v>
      </c>
      <c r="B73" s="24">
        <v>207</v>
      </c>
      <c r="C73" s="25">
        <v>16.425121000000001</v>
      </c>
      <c r="D73" s="25">
        <v>1.4492750000000001</v>
      </c>
      <c r="E73" s="25">
        <v>0.96618400000000004</v>
      </c>
      <c r="F73" s="25">
        <v>19.806763</v>
      </c>
      <c r="G73" s="25">
        <v>54.106279999999998</v>
      </c>
      <c r="H73" s="25">
        <v>1.9323669999999999</v>
      </c>
      <c r="I73" s="25">
        <v>5.3140099999999997</v>
      </c>
    </row>
    <row r="74" spans="1:9">
      <c r="A74" s="23" t="s">
        <v>179</v>
      </c>
      <c r="B74" s="24">
        <v>154</v>
      </c>
      <c r="C74" s="25">
        <v>8.4415580000000006</v>
      </c>
      <c r="D74" s="25">
        <v>0.64935100000000001</v>
      </c>
      <c r="E74" s="25">
        <v>0.64935100000000001</v>
      </c>
      <c r="F74" s="25">
        <v>21.428571000000002</v>
      </c>
      <c r="G74" s="25">
        <v>59.740259999999999</v>
      </c>
      <c r="H74" s="25">
        <v>4.5454549999999996</v>
      </c>
      <c r="I74" s="25">
        <v>4.5454549999999996</v>
      </c>
    </row>
    <row r="75" spans="1:9">
      <c r="A75" s="23" t="s">
        <v>180</v>
      </c>
      <c r="B75" s="24">
        <v>318</v>
      </c>
      <c r="C75" s="25">
        <v>10.062893000000001</v>
      </c>
      <c r="D75" s="25">
        <v>0.31446499999999999</v>
      </c>
      <c r="E75" s="25">
        <v>1.257862</v>
      </c>
      <c r="F75" s="25">
        <v>20.125786000000002</v>
      </c>
      <c r="G75" s="25">
        <v>61.006289000000002</v>
      </c>
      <c r="H75" s="25">
        <v>2.8301889999999998</v>
      </c>
      <c r="I75" s="25">
        <v>4.4025160000000003</v>
      </c>
    </row>
    <row r="76" spans="1:9">
      <c r="A76" s="23" t="s">
        <v>181</v>
      </c>
      <c r="B76" s="24">
        <v>203</v>
      </c>
      <c r="C76" s="25">
        <v>10.837438000000001</v>
      </c>
      <c r="D76" s="25">
        <v>0.98522200000000004</v>
      </c>
      <c r="E76" s="25">
        <v>0.98522200000000004</v>
      </c>
      <c r="F76" s="25">
        <v>20.197044000000002</v>
      </c>
      <c r="G76" s="25">
        <v>59.113300000000002</v>
      </c>
      <c r="H76" s="25">
        <v>2.4630540000000001</v>
      </c>
      <c r="I76" s="25">
        <v>5.4187190000000003</v>
      </c>
    </row>
    <row r="77" spans="1:9">
      <c r="A77" s="23" t="s">
        <v>182</v>
      </c>
      <c r="B77" s="24">
        <v>79</v>
      </c>
      <c r="C77" s="25">
        <v>15.189873</v>
      </c>
      <c r="D77" s="25">
        <v>0</v>
      </c>
      <c r="E77" s="25">
        <v>1.2658229999999999</v>
      </c>
      <c r="F77" s="25">
        <v>25.316455999999999</v>
      </c>
      <c r="G77" s="25">
        <v>46.835442999999998</v>
      </c>
      <c r="H77" s="25">
        <v>3.7974679999999998</v>
      </c>
      <c r="I77" s="25">
        <v>7.5949369999999998</v>
      </c>
    </row>
    <row r="78" spans="1:9">
      <c r="A78" s="23" t="s">
        <v>183</v>
      </c>
      <c r="B78" s="24">
        <v>68</v>
      </c>
      <c r="C78" s="25">
        <v>4.4117649999999999</v>
      </c>
      <c r="D78" s="25">
        <v>1.470588</v>
      </c>
      <c r="E78" s="25">
        <v>1.470588</v>
      </c>
      <c r="F78" s="25">
        <v>27.941175999999999</v>
      </c>
      <c r="G78" s="25">
        <v>55.882353000000002</v>
      </c>
      <c r="H78" s="25">
        <v>4.4117649999999999</v>
      </c>
      <c r="I78" s="25">
        <v>4.4117649999999999</v>
      </c>
    </row>
    <row r="79" spans="1:9">
      <c r="A79" s="23" t="s">
        <v>184</v>
      </c>
      <c r="B79" s="24">
        <v>586</v>
      </c>
      <c r="C79" s="25">
        <v>11.774744</v>
      </c>
      <c r="D79" s="25">
        <v>0.68259400000000003</v>
      </c>
      <c r="E79" s="25">
        <v>1.194539</v>
      </c>
      <c r="F79" s="25">
        <v>18.088736999999998</v>
      </c>
      <c r="G79" s="25">
        <v>59.897610999999998</v>
      </c>
      <c r="H79" s="25">
        <v>2.901024</v>
      </c>
      <c r="I79" s="25">
        <v>5.4607510000000001</v>
      </c>
    </row>
    <row r="80" spans="1:9">
      <c r="A80" s="23" t="s">
        <v>185</v>
      </c>
      <c r="B80" s="24">
        <v>276</v>
      </c>
      <c r="C80" s="25">
        <v>11.231884000000001</v>
      </c>
      <c r="D80" s="25">
        <v>0.362319</v>
      </c>
      <c r="E80" s="25">
        <v>1.4492750000000001</v>
      </c>
      <c r="F80" s="25">
        <v>18.840579999999999</v>
      </c>
      <c r="G80" s="25">
        <v>60.507246000000002</v>
      </c>
      <c r="H80" s="25">
        <v>2.536232</v>
      </c>
      <c r="I80" s="25">
        <v>5.0724640000000001</v>
      </c>
    </row>
    <row r="81" spans="1:9">
      <c r="A81" s="23" t="s">
        <v>152</v>
      </c>
      <c r="B81" s="24">
        <v>197</v>
      </c>
      <c r="C81" s="25">
        <v>13.19797</v>
      </c>
      <c r="D81" s="25">
        <v>1.015228</v>
      </c>
      <c r="E81" s="25">
        <v>1.015228</v>
      </c>
      <c r="F81" s="25">
        <v>17.766497000000001</v>
      </c>
      <c r="G81" s="25">
        <v>51.269036</v>
      </c>
      <c r="H81" s="25">
        <v>10.152284</v>
      </c>
      <c r="I81" s="25">
        <v>5.5837560000000002</v>
      </c>
    </row>
    <row r="82" spans="1:9">
      <c r="A82" s="23" t="s">
        <v>186</v>
      </c>
      <c r="B82" s="24">
        <v>944</v>
      </c>
      <c r="C82" s="25">
        <v>8.4745760000000008</v>
      </c>
      <c r="D82" s="25">
        <v>0.95338999999999996</v>
      </c>
      <c r="E82" s="25">
        <v>0.74152499999999999</v>
      </c>
      <c r="F82" s="25">
        <v>14.300846999999999</v>
      </c>
      <c r="G82" s="25">
        <v>62.817796999999999</v>
      </c>
      <c r="H82" s="25">
        <v>5.1906780000000001</v>
      </c>
      <c r="I82" s="25">
        <v>7.5211860000000001</v>
      </c>
    </row>
    <row r="83" spans="1:9">
      <c r="A83" s="23" t="s">
        <v>128</v>
      </c>
      <c r="B83" s="24">
        <v>41</v>
      </c>
      <c r="C83" s="25">
        <v>12.195122</v>
      </c>
      <c r="D83" s="25">
        <v>2.4390239999999999</v>
      </c>
      <c r="E83" s="25">
        <v>2.4390239999999999</v>
      </c>
      <c r="F83" s="25">
        <v>7.3170729999999997</v>
      </c>
      <c r="G83" s="25">
        <v>24.390243999999999</v>
      </c>
      <c r="H83" s="25">
        <v>2.4390239999999999</v>
      </c>
      <c r="I83" s="25">
        <v>48.780487999999998</v>
      </c>
    </row>
    <row r="84" spans="1:9">
      <c r="A84" s="8" t="s">
        <v>187</v>
      </c>
      <c r="B84" s="8"/>
      <c r="C84" s="8"/>
      <c r="D84" s="8"/>
      <c r="E84" s="8"/>
      <c r="F84" s="8"/>
      <c r="G84" s="8"/>
      <c r="H84" s="8"/>
      <c r="I84" s="8"/>
    </row>
    <row r="85" spans="1:9">
      <c r="A85" s="23" t="s">
        <v>188</v>
      </c>
      <c r="B85" s="24">
        <v>2041</v>
      </c>
      <c r="C85" s="25">
        <v>10.583048</v>
      </c>
      <c r="D85" s="25">
        <v>0.68593800000000005</v>
      </c>
      <c r="E85" s="25">
        <v>0.97991200000000001</v>
      </c>
      <c r="F85" s="25">
        <v>15.33562</v>
      </c>
      <c r="G85" s="25">
        <v>62.077413</v>
      </c>
      <c r="H85" s="25">
        <v>3.9686430000000001</v>
      </c>
      <c r="I85" s="25">
        <v>6.3694269999999999</v>
      </c>
    </row>
    <row r="86" spans="1:9">
      <c r="A86" s="23" t="s">
        <v>189</v>
      </c>
      <c r="B86" s="24">
        <v>221</v>
      </c>
      <c r="C86" s="25">
        <v>7.6923079999999997</v>
      </c>
      <c r="D86" s="25">
        <v>0</v>
      </c>
      <c r="E86" s="25">
        <v>0.90497700000000003</v>
      </c>
      <c r="F86" s="25">
        <v>25.339366999999999</v>
      </c>
      <c r="G86" s="25">
        <v>54.751131000000001</v>
      </c>
      <c r="H86" s="25">
        <v>5.8823530000000002</v>
      </c>
      <c r="I86" s="25">
        <v>5.4298640000000002</v>
      </c>
    </row>
    <row r="87" spans="1:9">
      <c r="A87" s="23" t="s">
        <v>190</v>
      </c>
      <c r="B87" s="24">
        <v>64</v>
      </c>
      <c r="C87" s="25">
        <v>4.6875</v>
      </c>
      <c r="D87" s="25">
        <v>0</v>
      </c>
      <c r="E87" s="25">
        <v>1.5625</v>
      </c>
      <c r="F87" s="25">
        <v>23.4375</v>
      </c>
      <c r="G87" s="25">
        <v>48.4375</v>
      </c>
      <c r="H87" s="25">
        <v>7.8125</v>
      </c>
      <c r="I87" s="25">
        <v>14.0625</v>
      </c>
    </row>
    <row r="88" spans="1:9">
      <c r="A88" s="23" t="s">
        <v>191</v>
      </c>
      <c r="B88" s="24">
        <v>158</v>
      </c>
      <c r="C88" s="25">
        <v>6.9620249999999997</v>
      </c>
      <c r="D88" s="25">
        <v>2.5316459999999998</v>
      </c>
      <c r="E88" s="25">
        <v>2.5316459999999998</v>
      </c>
      <c r="F88" s="25">
        <v>27.848101</v>
      </c>
      <c r="G88" s="25">
        <v>46.202531999999998</v>
      </c>
      <c r="H88" s="25">
        <v>5.6962029999999997</v>
      </c>
      <c r="I88" s="25">
        <v>8.2278479999999998</v>
      </c>
    </row>
    <row r="89" spans="1:9">
      <c r="A89" s="23" t="s">
        <v>192</v>
      </c>
      <c r="B89" s="24">
        <v>120</v>
      </c>
      <c r="C89" s="25">
        <v>3.3333330000000001</v>
      </c>
      <c r="D89" s="25">
        <v>0.83333299999999999</v>
      </c>
      <c r="E89" s="25">
        <v>0.83333299999999999</v>
      </c>
      <c r="F89" s="25">
        <v>24.166667</v>
      </c>
      <c r="G89" s="25">
        <v>60</v>
      </c>
      <c r="H89" s="25">
        <v>8.3333329999999997</v>
      </c>
      <c r="I89" s="25">
        <v>2.5</v>
      </c>
    </row>
    <row r="90" spans="1:9">
      <c r="A90" s="23" t="s">
        <v>193</v>
      </c>
      <c r="B90" s="24">
        <v>10</v>
      </c>
      <c r="C90" s="25">
        <v>70</v>
      </c>
      <c r="D90" s="25">
        <v>10</v>
      </c>
      <c r="E90" s="25">
        <v>0</v>
      </c>
      <c r="F90" s="25">
        <v>0</v>
      </c>
      <c r="G90" s="25">
        <v>10</v>
      </c>
      <c r="H90" s="25">
        <v>10</v>
      </c>
      <c r="I90" s="25">
        <v>0</v>
      </c>
    </row>
    <row r="91" spans="1:9">
      <c r="A91" s="23" t="s">
        <v>152</v>
      </c>
      <c r="B91" s="24">
        <v>39</v>
      </c>
      <c r="C91" s="25">
        <v>15.384615</v>
      </c>
      <c r="D91" s="25">
        <v>5.1282050000000003</v>
      </c>
      <c r="E91" s="25">
        <v>0</v>
      </c>
      <c r="F91" s="25">
        <v>12.820513</v>
      </c>
      <c r="G91" s="25">
        <v>48.717948999999997</v>
      </c>
      <c r="H91" s="25">
        <v>12.820513</v>
      </c>
      <c r="I91" s="25">
        <v>5.1282050000000003</v>
      </c>
    </row>
    <row r="92" spans="1:9">
      <c r="A92" s="23" t="s">
        <v>128</v>
      </c>
      <c r="B92" s="24">
        <v>24</v>
      </c>
      <c r="C92" s="25">
        <v>12.5</v>
      </c>
      <c r="D92" s="25">
        <v>0</v>
      </c>
      <c r="E92" s="25">
        <v>0</v>
      </c>
      <c r="F92" s="25">
        <v>4.1666670000000003</v>
      </c>
      <c r="G92" s="25">
        <v>37.5</v>
      </c>
      <c r="H92" s="25">
        <v>4.1666670000000003</v>
      </c>
      <c r="I92" s="25">
        <v>41.666666999999997</v>
      </c>
    </row>
    <row r="93" spans="1:9">
      <c r="A93" s="8" t="s">
        <v>194</v>
      </c>
      <c r="B93" s="8"/>
      <c r="C93" s="8"/>
      <c r="D93" s="8"/>
      <c r="E93" s="8"/>
      <c r="F93" s="8"/>
      <c r="G93" s="8"/>
      <c r="H93" s="8"/>
      <c r="I93" s="8"/>
    </row>
    <row r="94" spans="1:9">
      <c r="A94" s="23" t="s">
        <v>195</v>
      </c>
      <c r="B94" s="24">
        <v>1341</v>
      </c>
      <c r="C94" s="25">
        <v>8.8739749999999997</v>
      </c>
      <c r="D94" s="25">
        <v>0.82028299999999998</v>
      </c>
      <c r="E94" s="25">
        <v>0.96942600000000001</v>
      </c>
      <c r="F94" s="25">
        <v>19.463087000000002</v>
      </c>
      <c r="G94" s="25">
        <v>61.073825999999997</v>
      </c>
      <c r="H94" s="25">
        <v>3.579418</v>
      </c>
      <c r="I94" s="25">
        <v>5.2199850000000003</v>
      </c>
    </row>
    <row r="95" spans="1:9">
      <c r="A95" s="23" t="s">
        <v>196</v>
      </c>
      <c r="B95" s="24">
        <v>523</v>
      </c>
      <c r="C95" s="25">
        <v>11.089866000000001</v>
      </c>
      <c r="D95" s="25">
        <v>1.1472279999999999</v>
      </c>
      <c r="E95" s="25">
        <v>1.3384320000000001</v>
      </c>
      <c r="F95" s="25">
        <v>15.869980999999999</v>
      </c>
      <c r="G95" s="25">
        <v>60.611854999999998</v>
      </c>
      <c r="H95" s="25">
        <v>3.2504780000000002</v>
      </c>
      <c r="I95" s="25">
        <v>6.6921609999999996</v>
      </c>
    </row>
    <row r="96" spans="1:9">
      <c r="A96" s="23" t="s">
        <v>197</v>
      </c>
      <c r="B96" s="24">
        <v>116</v>
      </c>
      <c r="C96" s="25">
        <v>8.6206899999999997</v>
      </c>
      <c r="D96" s="25">
        <v>0.86206899999999997</v>
      </c>
      <c r="E96" s="25">
        <v>0</v>
      </c>
      <c r="F96" s="25">
        <v>24.137930999999998</v>
      </c>
      <c r="G96" s="25">
        <v>56.034483000000002</v>
      </c>
      <c r="H96" s="25">
        <v>1.7241379999999999</v>
      </c>
      <c r="I96" s="25">
        <v>8.6206899999999997</v>
      </c>
    </row>
    <row r="97" spans="1:9">
      <c r="A97" s="23" t="s">
        <v>198</v>
      </c>
      <c r="B97" s="24">
        <v>25</v>
      </c>
      <c r="C97" s="25">
        <v>16</v>
      </c>
      <c r="D97" s="25">
        <v>0</v>
      </c>
      <c r="E97" s="25">
        <v>0</v>
      </c>
      <c r="F97" s="25">
        <v>16</v>
      </c>
      <c r="G97" s="25">
        <v>52</v>
      </c>
      <c r="H97" s="25">
        <v>12</v>
      </c>
      <c r="I97" s="25">
        <v>4</v>
      </c>
    </row>
    <row r="98" spans="1:9">
      <c r="A98" s="23" t="s">
        <v>199</v>
      </c>
      <c r="B98" s="24">
        <v>68</v>
      </c>
      <c r="C98" s="25">
        <v>4.4117649999999999</v>
      </c>
      <c r="D98" s="25">
        <v>0</v>
      </c>
      <c r="E98" s="25">
        <v>4.4117649999999999</v>
      </c>
      <c r="F98" s="25">
        <v>22.058824000000001</v>
      </c>
      <c r="G98" s="25">
        <v>64.705882000000003</v>
      </c>
      <c r="H98" s="25">
        <v>0</v>
      </c>
      <c r="I98" s="25">
        <v>4.4117649999999999</v>
      </c>
    </row>
    <row r="99" spans="1:9">
      <c r="A99" s="23" t="s">
        <v>200</v>
      </c>
      <c r="B99" s="24">
        <v>1248</v>
      </c>
      <c r="C99" s="25">
        <v>8.0128210000000006</v>
      </c>
      <c r="D99" s="25">
        <v>0.72115399999999996</v>
      </c>
      <c r="E99" s="25">
        <v>1.2019230000000001</v>
      </c>
      <c r="F99" s="25">
        <v>18.589744</v>
      </c>
      <c r="G99" s="25">
        <v>63.301282</v>
      </c>
      <c r="H99" s="25">
        <v>3.6858970000000002</v>
      </c>
      <c r="I99" s="25">
        <v>4.4871790000000003</v>
      </c>
    </row>
    <row r="100" spans="1:9">
      <c r="A100" s="23" t="s">
        <v>201</v>
      </c>
      <c r="B100" s="24">
        <v>725</v>
      </c>
      <c r="C100" s="25">
        <v>13.103448</v>
      </c>
      <c r="D100" s="25">
        <v>0.275862</v>
      </c>
      <c r="E100" s="25">
        <v>0.68965500000000002</v>
      </c>
      <c r="F100" s="25">
        <v>16.551724</v>
      </c>
      <c r="G100" s="25">
        <v>59.586207000000002</v>
      </c>
      <c r="H100" s="25">
        <v>4.6896550000000001</v>
      </c>
      <c r="I100" s="25">
        <v>5.1034480000000002</v>
      </c>
    </row>
    <row r="101" spans="1:9">
      <c r="A101" s="23" t="s">
        <v>202</v>
      </c>
      <c r="B101" s="24">
        <v>550</v>
      </c>
      <c r="C101" s="25">
        <v>8.1818179999999998</v>
      </c>
      <c r="D101" s="25">
        <v>0.36363600000000001</v>
      </c>
      <c r="E101" s="25">
        <v>1.0909089999999999</v>
      </c>
      <c r="F101" s="25">
        <v>20.545455</v>
      </c>
      <c r="G101" s="25">
        <v>57.818182</v>
      </c>
      <c r="H101" s="25">
        <v>4.3636359999999996</v>
      </c>
      <c r="I101" s="25">
        <v>7.6363640000000004</v>
      </c>
    </row>
    <row r="102" spans="1:9">
      <c r="A102" s="23" t="s">
        <v>203</v>
      </c>
      <c r="B102" s="24">
        <v>563</v>
      </c>
      <c r="C102" s="25">
        <v>5.8614560000000004</v>
      </c>
      <c r="D102" s="25">
        <v>0.71048</v>
      </c>
      <c r="E102" s="25">
        <v>1.243339</v>
      </c>
      <c r="F102" s="25">
        <v>23.268205999999999</v>
      </c>
      <c r="G102" s="25">
        <v>61.989342999999998</v>
      </c>
      <c r="H102" s="25">
        <v>2.8419180000000002</v>
      </c>
      <c r="I102" s="25">
        <v>4.0852579999999996</v>
      </c>
    </row>
    <row r="103" spans="1:9">
      <c r="A103" s="23" t="s">
        <v>204</v>
      </c>
      <c r="B103" s="24">
        <v>319</v>
      </c>
      <c r="C103" s="25">
        <v>11.598746</v>
      </c>
      <c r="D103" s="25">
        <v>0.31347999999999998</v>
      </c>
      <c r="E103" s="25">
        <v>1.2539180000000001</v>
      </c>
      <c r="F103" s="25">
        <v>18.495297999999998</v>
      </c>
      <c r="G103" s="25">
        <v>54.231974999999998</v>
      </c>
      <c r="H103" s="25">
        <v>5.0156739999999997</v>
      </c>
      <c r="I103" s="25">
        <v>9.0909089999999999</v>
      </c>
    </row>
    <row r="104" spans="1:9">
      <c r="A104" s="23" t="s">
        <v>205</v>
      </c>
      <c r="B104" s="24">
        <v>6</v>
      </c>
      <c r="C104" s="25">
        <v>50</v>
      </c>
      <c r="D104" s="25">
        <v>0</v>
      </c>
      <c r="E104" s="25">
        <v>16.666667</v>
      </c>
      <c r="F104" s="25">
        <v>0</v>
      </c>
      <c r="G104" s="25">
        <v>16.666667</v>
      </c>
      <c r="H104" s="25">
        <v>0</v>
      </c>
      <c r="I104" s="25">
        <v>16.666667</v>
      </c>
    </row>
    <row r="105" spans="1:9">
      <c r="A105" s="23" t="s">
        <v>206</v>
      </c>
      <c r="B105" s="24">
        <v>42</v>
      </c>
      <c r="C105" s="25">
        <v>21.428571000000002</v>
      </c>
      <c r="D105" s="25">
        <v>4.7619049999999996</v>
      </c>
      <c r="E105" s="25">
        <v>0</v>
      </c>
      <c r="F105" s="25">
        <v>7.1428570000000002</v>
      </c>
      <c r="G105" s="25">
        <v>50</v>
      </c>
      <c r="H105" s="25">
        <v>7.1428570000000002</v>
      </c>
      <c r="I105" s="25">
        <v>9.5238099999999992</v>
      </c>
    </row>
    <row r="106" spans="1:9">
      <c r="A106" s="23" t="s">
        <v>152</v>
      </c>
      <c r="B106" s="24">
        <v>39</v>
      </c>
      <c r="C106" s="25">
        <v>10.256410000000001</v>
      </c>
      <c r="D106" s="25">
        <v>2.5641029999999998</v>
      </c>
      <c r="E106" s="25">
        <v>0</v>
      </c>
      <c r="F106" s="25">
        <v>12.820513</v>
      </c>
      <c r="G106" s="25">
        <v>43.589744000000003</v>
      </c>
      <c r="H106" s="25">
        <v>23.076923000000001</v>
      </c>
      <c r="I106" s="25">
        <v>7.6923079999999997</v>
      </c>
    </row>
    <row r="107" spans="1:9">
      <c r="A107" s="23" t="s">
        <v>128</v>
      </c>
      <c r="B107" s="24">
        <v>193</v>
      </c>
      <c r="C107" s="25">
        <v>8.2901550000000004</v>
      </c>
      <c r="D107" s="25">
        <v>0.51813500000000001</v>
      </c>
      <c r="E107" s="25">
        <v>0.51813500000000001</v>
      </c>
      <c r="F107" s="25">
        <v>13.989637</v>
      </c>
      <c r="G107" s="25">
        <v>55.958548999999998</v>
      </c>
      <c r="H107" s="25">
        <v>6.2176169999999997</v>
      </c>
      <c r="I107" s="25">
        <v>14.507771999999999</v>
      </c>
    </row>
    <row r="108" spans="1:9">
      <c r="A108" s="8" t="s">
        <v>207</v>
      </c>
      <c r="B108" s="8"/>
      <c r="C108" s="8"/>
      <c r="D108" s="8"/>
      <c r="E108" s="8"/>
      <c r="F108" s="8"/>
      <c r="G108" s="8"/>
      <c r="H108" s="8"/>
      <c r="I108" s="8"/>
    </row>
    <row r="109" spans="1:9">
      <c r="A109" s="23" t="s">
        <v>208</v>
      </c>
      <c r="B109" s="24">
        <v>1480</v>
      </c>
      <c r="C109" s="25">
        <v>9.9324320000000004</v>
      </c>
      <c r="D109" s="25">
        <v>0.87837799999999999</v>
      </c>
      <c r="E109" s="25">
        <v>0.81081099999999995</v>
      </c>
      <c r="F109" s="25">
        <v>20.337838000000001</v>
      </c>
      <c r="G109" s="25">
        <v>58.918919000000002</v>
      </c>
      <c r="H109" s="25">
        <v>4.0540539999999998</v>
      </c>
      <c r="I109" s="25">
        <v>5.0675679999999996</v>
      </c>
    </row>
    <row r="110" spans="1:9">
      <c r="A110" s="23" t="s">
        <v>209</v>
      </c>
      <c r="B110" s="24">
        <v>1280</v>
      </c>
      <c r="C110" s="25">
        <v>9.6875</v>
      </c>
      <c r="D110" s="25">
        <v>0.78125</v>
      </c>
      <c r="E110" s="25">
        <v>0.703125</v>
      </c>
      <c r="F110" s="25">
        <v>19.765625</v>
      </c>
      <c r="G110" s="25">
        <v>60</v>
      </c>
      <c r="H110" s="25">
        <v>4.0625</v>
      </c>
      <c r="I110" s="25">
        <v>5</v>
      </c>
    </row>
    <row r="111" spans="1:9">
      <c r="A111" s="23" t="s">
        <v>210</v>
      </c>
      <c r="B111" s="24">
        <v>1167</v>
      </c>
      <c r="C111" s="25">
        <v>10.882605</v>
      </c>
      <c r="D111" s="25">
        <v>0.771208</v>
      </c>
      <c r="E111" s="25">
        <v>1.028278</v>
      </c>
      <c r="F111" s="25">
        <v>18.937446000000001</v>
      </c>
      <c r="G111" s="25">
        <v>58.354756000000002</v>
      </c>
      <c r="H111" s="25">
        <v>4.45587</v>
      </c>
      <c r="I111" s="25">
        <v>5.5698369999999997</v>
      </c>
    </row>
    <row r="112" spans="1:9">
      <c r="A112" s="23" t="s">
        <v>211</v>
      </c>
      <c r="B112" s="24">
        <v>715</v>
      </c>
      <c r="C112" s="25">
        <v>11.328671</v>
      </c>
      <c r="D112" s="25">
        <v>0.97902100000000003</v>
      </c>
      <c r="E112" s="25">
        <v>1.2587410000000001</v>
      </c>
      <c r="F112" s="25">
        <v>19.720279999999999</v>
      </c>
      <c r="G112" s="25">
        <v>57.062936999999998</v>
      </c>
      <c r="H112" s="25">
        <v>3.9160840000000001</v>
      </c>
      <c r="I112" s="25">
        <v>5.7342659999999999</v>
      </c>
    </row>
    <row r="113" spans="1:9">
      <c r="A113" s="23" t="s">
        <v>212</v>
      </c>
      <c r="B113" s="24">
        <v>387</v>
      </c>
      <c r="C113" s="25">
        <v>8.5271319999999999</v>
      </c>
      <c r="D113" s="25">
        <v>0.77519400000000005</v>
      </c>
      <c r="E113" s="25">
        <v>1.5503880000000001</v>
      </c>
      <c r="F113" s="25">
        <v>27.906977000000001</v>
      </c>
      <c r="G113" s="25">
        <v>53.746769999999998</v>
      </c>
      <c r="H113" s="25">
        <v>4.1343670000000001</v>
      </c>
      <c r="I113" s="25">
        <v>3.3591730000000002</v>
      </c>
    </row>
    <row r="114" spans="1:9">
      <c r="A114" s="23" t="s">
        <v>213</v>
      </c>
      <c r="B114" s="24">
        <v>404</v>
      </c>
      <c r="C114" s="25">
        <v>8.168317</v>
      </c>
      <c r="D114" s="25">
        <v>1.7326729999999999</v>
      </c>
      <c r="E114" s="25">
        <v>1.2376240000000001</v>
      </c>
      <c r="F114" s="25">
        <v>36.386139</v>
      </c>
      <c r="G114" s="25">
        <v>41.831682999999998</v>
      </c>
      <c r="H114" s="25">
        <v>4.2079209999999998</v>
      </c>
      <c r="I114" s="25">
        <v>6.4356439999999999</v>
      </c>
    </row>
    <row r="115" spans="1:9">
      <c r="A115" s="23" t="s">
        <v>214</v>
      </c>
      <c r="B115" s="24">
        <v>595</v>
      </c>
      <c r="C115" s="25">
        <v>8.2352939999999997</v>
      </c>
      <c r="D115" s="25">
        <v>0.50420200000000004</v>
      </c>
      <c r="E115" s="25">
        <v>1.8487389999999999</v>
      </c>
      <c r="F115" s="25">
        <v>19.663865999999999</v>
      </c>
      <c r="G115" s="25">
        <v>61.848739000000002</v>
      </c>
      <c r="H115" s="25">
        <v>2.8571430000000002</v>
      </c>
      <c r="I115" s="25">
        <v>5.0420170000000004</v>
      </c>
    </row>
    <row r="116" spans="1:9">
      <c r="A116" s="23" t="s">
        <v>215</v>
      </c>
      <c r="B116" s="24">
        <v>215</v>
      </c>
      <c r="C116" s="25">
        <v>13.023256</v>
      </c>
      <c r="D116" s="25">
        <v>2.7906979999999999</v>
      </c>
      <c r="E116" s="25">
        <v>0.46511599999999997</v>
      </c>
      <c r="F116" s="25">
        <v>24.651163</v>
      </c>
      <c r="G116" s="25">
        <v>48.372093</v>
      </c>
      <c r="H116" s="25">
        <v>4.6511630000000004</v>
      </c>
      <c r="I116" s="25">
        <v>6.0465119999999999</v>
      </c>
    </row>
    <row r="117" spans="1:9">
      <c r="A117" s="23" t="s">
        <v>216</v>
      </c>
      <c r="B117" s="24">
        <v>248</v>
      </c>
      <c r="C117" s="25">
        <v>13.306452</v>
      </c>
      <c r="D117" s="25">
        <v>0</v>
      </c>
      <c r="E117" s="25">
        <v>1.612903</v>
      </c>
      <c r="F117" s="25">
        <v>27.016128999999999</v>
      </c>
      <c r="G117" s="25">
        <v>47.177419</v>
      </c>
      <c r="H117" s="25">
        <v>3.225806</v>
      </c>
      <c r="I117" s="25">
        <v>7.6612900000000002</v>
      </c>
    </row>
    <row r="118" spans="1:9">
      <c r="A118" s="23" t="s">
        <v>217</v>
      </c>
      <c r="B118" s="24">
        <v>255</v>
      </c>
      <c r="C118" s="25">
        <v>9.803922</v>
      </c>
      <c r="D118" s="25">
        <v>0.78431399999999996</v>
      </c>
      <c r="E118" s="25">
        <v>2.745098</v>
      </c>
      <c r="F118" s="25">
        <v>24.313725000000002</v>
      </c>
      <c r="G118" s="25">
        <v>52.941175999999999</v>
      </c>
      <c r="H118" s="25">
        <v>3.1372550000000001</v>
      </c>
      <c r="I118" s="25">
        <v>6.2745100000000003</v>
      </c>
    </row>
    <row r="119" spans="1:9">
      <c r="A119" s="23" t="s">
        <v>218</v>
      </c>
      <c r="B119" s="24">
        <v>291</v>
      </c>
      <c r="C119" s="25">
        <v>4.8109970000000004</v>
      </c>
      <c r="D119" s="25">
        <v>0.34364299999999998</v>
      </c>
      <c r="E119" s="25">
        <v>1.0309280000000001</v>
      </c>
      <c r="F119" s="25">
        <v>33.333333000000003</v>
      </c>
      <c r="G119" s="25">
        <v>54.982818000000002</v>
      </c>
      <c r="H119" s="25">
        <v>1.718213</v>
      </c>
      <c r="I119" s="25">
        <v>3.7800690000000001</v>
      </c>
    </row>
    <row r="120" spans="1:9">
      <c r="A120" s="23" t="s">
        <v>219</v>
      </c>
      <c r="B120" s="24">
        <v>338</v>
      </c>
      <c r="C120" s="25">
        <v>7.6923079999999997</v>
      </c>
      <c r="D120" s="25">
        <v>0.88757399999999997</v>
      </c>
      <c r="E120" s="25">
        <v>0.59171600000000002</v>
      </c>
      <c r="F120" s="25">
        <v>20.414200999999998</v>
      </c>
      <c r="G120" s="25">
        <v>62.426036000000003</v>
      </c>
      <c r="H120" s="25">
        <v>3.8461539999999999</v>
      </c>
      <c r="I120" s="25">
        <v>4.1420120000000002</v>
      </c>
    </row>
    <row r="121" spans="1:9">
      <c r="A121" s="23" t="s">
        <v>220</v>
      </c>
      <c r="B121" s="24">
        <v>812</v>
      </c>
      <c r="C121" s="25">
        <v>8.1280789999999996</v>
      </c>
      <c r="D121" s="25">
        <v>0.36945800000000001</v>
      </c>
      <c r="E121" s="25">
        <v>0.73891600000000002</v>
      </c>
      <c r="F121" s="25">
        <v>20.073892000000001</v>
      </c>
      <c r="G121" s="25">
        <v>62.807881999999999</v>
      </c>
      <c r="H121" s="25">
        <v>3.8177340000000002</v>
      </c>
      <c r="I121" s="25">
        <v>4.0640390000000002</v>
      </c>
    </row>
    <row r="122" spans="1:9">
      <c r="A122" s="23" t="s">
        <v>221</v>
      </c>
      <c r="B122" s="24">
        <v>816</v>
      </c>
      <c r="C122" s="25">
        <v>7.9656859999999998</v>
      </c>
      <c r="D122" s="25">
        <v>1.1029409999999999</v>
      </c>
      <c r="E122" s="25">
        <v>0.85784300000000002</v>
      </c>
      <c r="F122" s="25">
        <v>18.75</v>
      </c>
      <c r="G122" s="25">
        <v>63.602941000000001</v>
      </c>
      <c r="H122" s="25">
        <v>3.1862750000000002</v>
      </c>
      <c r="I122" s="25">
        <v>4.5343140000000002</v>
      </c>
    </row>
    <row r="123" spans="1:9">
      <c r="A123" s="23" t="s">
        <v>152</v>
      </c>
      <c r="B123" s="24">
        <v>69</v>
      </c>
      <c r="C123" s="25">
        <v>10.144928</v>
      </c>
      <c r="D123" s="25">
        <v>0</v>
      </c>
      <c r="E123" s="25">
        <v>2.8985509999999999</v>
      </c>
      <c r="F123" s="25">
        <v>13.043478</v>
      </c>
      <c r="G123" s="25">
        <v>46.376812000000001</v>
      </c>
      <c r="H123" s="25">
        <v>15.942029</v>
      </c>
      <c r="I123" s="25">
        <v>11.594203</v>
      </c>
    </row>
    <row r="124" spans="1:9">
      <c r="A124" s="23" t="s">
        <v>222</v>
      </c>
      <c r="B124" s="24">
        <v>246</v>
      </c>
      <c r="C124" s="25">
        <v>14.227641999999999</v>
      </c>
      <c r="D124" s="25">
        <v>0.40650399999999998</v>
      </c>
      <c r="E124" s="25">
        <v>0.81300799999999995</v>
      </c>
      <c r="F124" s="25">
        <v>7.3170729999999997</v>
      </c>
      <c r="G124" s="25">
        <v>61.382114000000001</v>
      </c>
      <c r="H124" s="25">
        <v>7.3170729999999997</v>
      </c>
      <c r="I124" s="25">
        <v>8.5365850000000005</v>
      </c>
    </row>
    <row r="125" spans="1:9">
      <c r="A125" s="26" t="s">
        <v>128</v>
      </c>
      <c r="B125" s="27">
        <v>47</v>
      </c>
      <c r="C125" s="29">
        <v>17.021277000000001</v>
      </c>
      <c r="D125" s="29">
        <v>0</v>
      </c>
      <c r="E125" s="29">
        <v>0</v>
      </c>
      <c r="F125" s="29">
        <v>10.638298000000001</v>
      </c>
      <c r="G125" s="29">
        <v>23.404254999999999</v>
      </c>
      <c r="H125" s="29">
        <v>4.2553190000000001</v>
      </c>
      <c r="I125" s="29">
        <v>44.680850999999997</v>
      </c>
    </row>
  </sheetData>
  <phoneticPr fontId="2"/>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8C29D4-B8A2-4EEC-9628-EB12B67CDEB8}">
  <sheetPr codeName="Sheet94"/>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HYPERLINK("#'目次'!B49","[43]")</f>
        <v>[43]</v>
      </c>
      <c r="B2" s="28" t="s">
        <v>565</v>
      </c>
    </row>
    <row r="3" spans="1:9">
      <c r="A3" s="6" t="s">
        <v>114</v>
      </c>
      <c r="B3" s="7" t="s">
        <v>508</v>
      </c>
    </row>
    <row r="4" spans="1:9">
      <c r="A4" s="6" t="s">
        <v>114</v>
      </c>
      <c r="B4" s="7" t="s">
        <v>509</v>
      </c>
    </row>
    <row r="5" spans="1:9" s="21" customFormat="1" ht="60">
      <c r="A5" s="19" t="s">
        <v>114</v>
      </c>
      <c r="B5" s="20" t="s">
        <v>118</v>
      </c>
      <c r="C5" s="20" t="s">
        <v>510</v>
      </c>
      <c r="D5" s="20" t="s">
        <v>511</v>
      </c>
      <c r="E5" s="20" t="s">
        <v>512</v>
      </c>
      <c r="F5" s="20" t="s">
        <v>513</v>
      </c>
      <c r="G5" s="20" t="s">
        <v>152</v>
      </c>
      <c r="H5" s="20" t="s">
        <v>514</v>
      </c>
      <c r="I5" s="20" t="s">
        <v>128</v>
      </c>
    </row>
    <row r="6" spans="1:9">
      <c r="A6" s="22" t="s">
        <v>121</v>
      </c>
      <c r="B6" s="9">
        <v>2677</v>
      </c>
      <c r="C6" s="14">
        <v>59.768397</v>
      </c>
      <c r="D6" s="14">
        <v>9.3014569999999992</v>
      </c>
      <c r="E6" s="14">
        <v>4.968248</v>
      </c>
      <c r="F6" s="14">
        <v>0.48561799999999999</v>
      </c>
      <c r="G6" s="14">
        <v>8.0687339999999992</v>
      </c>
      <c r="H6" s="14">
        <v>10.795667</v>
      </c>
      <c r="I6" s="14">
        <v>6.6118790000000001</v>
      </c>
    </row>
    <row r="7" spans="1:9">
      <c r="A7" s="8" t="s">
        <v>122</v>
      </c>
      <c r="B7" s="8"/>
      <c r="C7" s="8"/>
      <c r="D7" s="8"/>
      <c r="E7" s="8"/>
      <c r="F7" s="8"/>
      <c r="G7" s="8"/>
      <c r="H7" s="8"/>
      <c r="I7" s="8"/>
    </row>
    <row r="8" spans="1:9">
      <c r="A8" s="23" t="s">
        <v>123</v>
      </c>
      <c r="B8" s="24">
        <v>380</v>
      </c>
      <c r="C8" s="25">
        <v>57.105263000000001</v>
      </c>
      <c r="D8" s="25">
        <v>14.473684</v>
      </c>
      <c r="E8" s="25">
        <v>3.1578949999999999</v>
      </c>
      <c r="F8" s="25">
        <v>0.78947400000000001</v>
      </c>
      <c r="G8" s="25">
        <v>8.9473680000000009</v>
      </c>
      <c r="H8" s="25">
        <v>10</v>
      </c>
      <c r="I8" s="25">
        <v>5.5263159999999996</v>
      </c>
    </row>
    <row r="9" spans="1:9">
      <c r="A9" s="23" t="s">
        <v>124</v>
      </c>
      <c r="B9" s="24">
        <v>489</v>
      </c>
      <c r="C9" s="25">
        <v>65.848670999999996</v>
      </c>
      <c r="D9" s="25">
        <v>10.224949000000001</v>
      </c>
      <c r="E9" s="25">
        <v>4.7034760000000002</v>
      </c>
      <c r="F9" s="25">
        <v>0.20449899999999999</v>
      </c>
      <c r="G9" s="25">
        <v>6.3394680000000001</v>
      </c>
      <c r="H9" s="25">
        <v>8.3844580000000004</v>
      </c>
      <c r="I9" s="25">
        <v>4.2944789999999999</v>
      </c>
    </row>
    <row r="10" spans="1:9">
      <c r="A10" s="23" t="s">
        <v>125</v>
      </c>
      <c r="B10" s="24">
        <v>1114</v>
      </c>
      <c r="C10" s="25">
        <v>62.477558000000002</v>
      </c>
      <c r="D10" s="25">
        <v>8.7971269999999997</v>
      </c>
      <c r="E10" s="25">
        <v>5.0269300000000001</v>
      </c>
      <c r="F10" s="25">
        <v>0.44883299999999998</v>
      </c>
      <c r="G10" s="25">
        <v>6.7324960000000003</v>
      </c>
      <c r="H10" s="25">
        <v>11.131059</v>
      </c>
      <c r="I10" s="25">
        <v>5.3859959999999996</v>
      </c>
    </row>
    <row r="11" spans="1:9">
      <c r="A11" s="23" t="s">
        <v>126</v>
      </c>
      <c r="B11" s="24">
        <v>521</v>
      </c>
      <c r="C11" s="25">
        <v>52.783109000000003</v>
      </c>
      <c r="D11" s="25">
        <v>5.7581569999999997</v>
      </c>
      <c r="E11" s="25">
        <v>6.3339730000000003</v>
      </c>
      <c r="F11" s="25">
        <v>0.76775400000000005</v>
      </c>
      <c r="G11" s="25">
        <v>11.900192000000001</v>
      </c>
      <c r="H11" s="25">
        <v>12.476008</v>
      </c>
      <c r="I11" s="25">
        <v>9.9808059999999994</v>
      </c>
    </row>
    <row r="12" spans="1:9">
      <c r="A12" s="23" t="s">
        <v>127</v>
      </c>
      <c r="B12" s="24">
        <v>129</v>
      </c>
      <c r="C12" s="25">
        <v>53.488371999999998</v>
      </c>
      <c r="D12" s="25">
        <v>9.3023260000000008</v>
      </c>
      <c r="E12" s="25">
        <v>6.2015500000000001</v>
      </c>
      <c r="F12" s="25">
        <v>0</v>
      </c>
      <c r="G12" s="25">
        <v>7.751938</v>
      </c>
      <c r="H12" s="25">
        <v>10.852713</v>
      </c>
      <c r="I12" s="25">
        <v>12.403100999999999</v>
      </c>
    </row>
    <row r="13" spans="1:9">
      <c r="A13" s="23" t="s">
        <v>128</v>
      </c>
      <c r="B13" s="24">
        <v>44</v>
      </c>
      <c r="C13" s="25">
        <v>47.727272999999997</v>
      </c>
      <c r="D13" s="25">
        <v>9.0909089999999999</v>
      </c>
      <c r="E13" s="25">
        <v>2.2727270000000002</v>
      </c>
      <c r="F13" s="25">
        <v>0</v>
      </c>
      <c r="G13" s="25">
        <v>9.0909089999999999</v>
      </c>
      <c r="H13" s="25">
        <v>15.909091</v>
      </c>
      <c r="I13" s="25">
        <v>15.909091</v>
      </c>
    </row>
    <row r="14" spans="1:9">
      <c r="A14" s="8" t="s">
        <v>129</v>
      </c>
      <c r="B14" s="8"/>
      <c r="C14" s="8"/>
      <c r="D14" s="8"/>
      <c r="E14" s="8"/>
      <c r="F14" s="8"/>
      <c r="G14" s="8"/>
      <c r="H14" s="8"/>
      <c r="I14" s="8"/>
    </row>
    <row r="15" spans="1:9">
      <c r="A15" s="23" t="s">
        <v>130</v>
      </c>
      <c r="B15" s="24">
        <v>799</v>
      </c>
      <c r="C15" s="25">
        <v>63.954943999999998</v>
      </c>
      <c r="D15" s="25">
        <v>11.514393</v>
      </c>
      <c r="E15" s="25">
        <v>3.5043799999999998</v>
      </c>
      <c r="F15" s="25">
        <v>0.375469</v>
      </c>
      <c r="G15" s="25">
        <v>7.0087609999999998</v>
      </c>
      <c r="H15" s="25">
        <v>8.3854819999999997</v>
      </c>
      <c r="I15" s="25">
        <v>5.2565710000000001</v>
      </c>
    </row>
    <row r="16" spans="1:9">
      <c r="A16" s="23" t="s">
        <v>131</v>
      </c>
      <c r="B16" s="24">
        <v>1245</v>
      </c>
      <c r="C16" s="25">
        <v>62.811245</v>
      </c>
      <c r="D16" s="25">
        <v>8.5140560000000001</v>
      </c>
      <c r="E16" s="25">
        <v>4.5783129999999996</v>
      </c>
      <c r="F16" s="25">
        <v>0.40160600000000002</v>
      </c>
      <c r="G16" s="25">
        <v>6.8273089999999996</v>
      </c>
      <c r="H16" s="25">
        <v>10.843373</v>
      </c>
      <c r="I16" s="25">
        <v>6.0240960000000001</v>
      </c>
    </row>
    <row r="17" spans="1:9">
      <c r="A17" s="23" t="s">
        <v>132</v>
      </c>
      <c r="B17" s="24">
        <v>504</v>
      </c>
      <c r="C17" s="25">
        <v>49.404761999999998</v>
      </c>
      <c r="D17" s="25">
        <v>8.5317460000000001</v>
      </c>
      <c r="E17" s="25">
        <v>7.5396830000000001</v>
      </c>
      <c r="F17" s="25">
        <v>0.99206300000000003</v>
      </c>
      <c r="G17" s="25">
        <v>12.698413</v>
      </c>
      <c r="H17" s="25">
        <v>12.896825</v>
      </c>
      <c r="I17" s="25">
        <v>7.9365079999999999</v>
      </c>
    </row>
    <row r="18" spans="1:9">
      <c r="A18" s="23" t="s">
        <v>133</v>
      </c>
      <c r="B18" s="24">
        <v>82</v>
      </c>
      <c r="C18" s="25">
        <v>42.682926999999999</v>
      </c>
      <c r="D18" s="25">
        <v>7.3170729999999997</v>
      </c>
      <c r="E18" s="25">
        <v>9.7560979999999997</v>
      </c>
      <c r="F18" s="25">
        <v>0</v>
      </c>
      <c r="G18" s="25">
        <v>9.7560979999999997</v>
      </c>
      <c r="H18" s="25">
        <v>19.512194999999998</v>
      </c>
      <c r="I18" s="25">
        <v>10.97561</v>
      </c>
    </row>
    <row r="19" spans="1:9">
      <c r="A19" s="23" t="s">
        <v>128</v>
      </c>
      <c r="B19" s="24">
        <v>47</v>
      </c>
      <c r="C19" s="25">
        <v>48.936169999999997</v>
      </c>
      <c r="D19" s="25">
        <v>4.2553190000000001</v>
      </c>
      <c r="E19" s="25">
        <v>4.2553190000000001</v>
      </c>
      <c r="F19" s="25">
        <v>0</v>
      </c>
      <c r="G19" s="25">
        <v>6.3829789999999997</v>
      </c>
      <c r="H19" s="25">
        <v>12.765957</v>
      </c>
      <c r="I19" s="25">
        <v>23.404254999999999</v>
      </c>
    </row>
    <row r="20" spans="1:9">
      <c r="A20" s="8" t="s">
        <v>134</v>
      </c>
      <c r="B20" s="8"/>
      <c r="C20" s="8"/>
      <c r="D20" s="8"/>
      <c r="E20" s="8"/>
      <c r="F20" s="8"/>
      <c r="G20" s="8"/>
      <c r="H20" s="8"/>
      <c r="I20" s="8"/>
    </row>
    <row r="21" spans="1:9">
      <c r="A21" s="23" t="s">
        <v>135</v>
      </c>
      <c r="B21" s="24">
        <v>128</v>
      </c>
      <c r="C21" s="25">
        <v>31.25</v>
      </c>
      <c r="D21" s="25">
        <v>9.375</v>
      </c>
      <c r="E21" s="25">
        <v>4.6875</v>
      </c>
      <c r="F21" s="25">
        <v>0</v>
      </c>
      <c r="G21" s="25">
        <v>26.5625</v>
      </c>
      <c r="H21" s="25">
        <v>14.84375</v>
      </c>
      <c r="I21" s="25">
        <v>13.28125</v>
      </c>
    </row>
    <row r="22" spans="1:9">
      <c r="A22" s="23" t="s">
        <v>136</v>
      </c>
      <c r="B22" s="24">
        <v>138</v>
      </c>
      <c r="C22" s="25">
        <v>39.130434999999999</v>
      </c>
      <c r="D22" s="25">
        <v>7.9710140000000003</v>
      </c>
      <c r="E22" s="25">
        <v>2.1739130000000002</v>
      </c>
      <c r="F22" s="25">
        <v>0.724638</v>
      </c>
      <c r="G22" s="25">
        <v>23.913042999999998</v>
      </c>
      <c r="H22" s="25">
        <v>18.115942</v>
      </c>
      <c r="I22" s="25">
        <v>7.9710140000000003</v>
      </c>
    </row>
    <row r="23" spans="1:9">
      <c r="A23" s="23" t="s">
        <v>137</v>
      </c>
      <c r="B23" s="24">
        <v>119</v>
      </c>
      <c r="C23" s="25">
        <v>50.420167999999997</v>
      </c>
      <c r="D23" s="25">
        <v>7.5630249999999997</v>
      </c>
      <c r="E23" s="25">
        <v>0.84033599999999997</v>
      </c>
      <c r="F23" s="25">
        <v>0.84033599999999997</v>
      </c>
      <c r="G23" s="25">
        <v>13.445378</v>
      </c>
      <c r="H23" s="25">
        <v>18.487394999999999</v>
      </c>
      <c r="I23" s="25">
        <v>8.4033610000000003</v>
      </c>
    </row>
    <row r="24" spans="1:9">
      <c r="A24" s="23" t="s">
        <v>138</v>
      </c>
      <c r="B24" s="24">
        <v>142</v>
      </c>
      <c r="C24" s="25">
        <v>52.816901000000001</v>
      </c>
      <c r="D24" s="25">
        <v>11.971831</v>
      </c>
      <c r="E24" s="25">
        <v>4.9295770000000001</v>
      </c>
      <c r="F24" s="25">
        <v>0.70422499999999999</v>
      </c>
      <c r="G24" s="25">
        <v>7.7464789999999999</v>
      </c>
      <c r="H24" s="25">
        <v>15.492958</v>
      </c>
      <c r="I24" s="25">
        <v>6.3380280000000004</v>
      </c>
    </row>
    <row r="25" spans="1:9">
      <c r="A25" s="23" t="s">
        <v>139</v>
      </c>
      <c r="B25" s="24">
        <v>170</v>
      </c>
      <c r="C25" s="25">
        <v>57.058824000000001</v>
      </c>
      <c r="D25" s="25">
        <v>14.117647</v>
      </c>
      <c r="E25" s="25">
        <v>4.7058819999999999</v>
      </c>
      <c r="F25" s="25">
        <v>1.7647060000000001</v>
      </c>
      <c r="G25" s="25">
        <v>5.8823530000000002</v>
      </c>
      <c r="H25" s="25">
        <v>12.941176</v>
      </c>
      <c r="I25" s="25">
        <v>3.5294120000000002</v>
      </c>
    </row>
    <row r="26" spans="1:9">
      <c r="A26" s="23" t="s">
        <v>140</v>
      </c>
      <c r="B26" s="24">
        <v>192</v>
      </c>
      <c r="C26" s="25">
        <v>54.166666999999997</v>
      </c>
      <c r="D26" s="25">
        <v>15.625</v>
      </c>
      <c r="E26" s="25">
        <v>2.6041669999999999</v>
      </c>
      <c r="F26" s="25">
        <v>0.52083299999999999</v>
      </c>
      <c r="G26" s="25">
        <v>6.7708329999999997</v>
      </c>
      <c r="H26" s="25">
        <v>11.979167</v>
      </c>
      <c r="I26" s="25">
        <v>8.3333329999999997</v>
      </c>
    </row>
    <row r="27" spans="1:9">
      <c r="A27" s="23" t="s">
        <v>141</v>
      </c>
      <c r="B27" s="24">
        <v>1405</v>
      </c>
      <c r="C27" s="25">
        <v>65.765124999999998</v>
      </c>
      <c r="D27" s="25">
        <v>9.0391460000000006</v>
      </c>
      <c r="E27" s="25">
        <v>4.9110319999999996</v>
      </c>
      <c r="F27" s="25">
        <v>0.42704599999999998</v>
      </c>
      <c r="G27" s="25">
        <v>5.4804269999999997</v>
      </c>
      <c r="H27" s="25">
        <v>8.6120999999999999</v>
      </c>
      <c r="I27" s="25">
        <v>5.7651250000000003</v>
      </c>
    </row>
    <row r="28" spans="1:9">
      <c r="A28" s="23" t="s">
        <v>142</v>
      </c>
      <c r="B28" s="24">
        <v>343</v>
      </c>
      <c r="C28" s="25">
        <v>65.889212999999998</v>
      </c>
      <c r="D28" s="25">
        <v>4.9562679999999997</v>
      </c>
      <c r="E28" s="25">
        <v>9.3294460000000008</v>
      </c>
      <c r="F28" s="25">
        <v>0</v>
      </c>
      <c r="G28" s="25">
        <v>5.5393590000000001</v>
      </c>
      <c r="H28" s="25">
        <v>8.1632650000000009</v>
      </c>
      <c r="I28" s="25">
        <v>6.1224489999999996</v>
      </c>
    </row>
    <row r="29" spans="1:9">
      <c r="A29" s="23" t="s">
        <v>128</v>
      </c>
      <c r="B29" s="24">
        <v>40</v>
      </c>
      <c r="C29" s="25">
        <v>50</v>
      </c>
      <c r="D29" s="25">
        <v>5</v>
      </c>
      <c r="E29" s="25">
        <v>5</v>
      </c>
      <c r="F29" s="25">
        <v>0</v>
      </c>
      <c r="G29" s="25">
        <v>7.5</v>
      </c>
      <c r="H29" s="25">
        <v>17.5</v>
      </c>
      <c r="I29" s="25">
        <v>15</v>
      </c>
    </row>
    <row r="30" spans="1:9">
      <c r="A30" s="8" t="s">
        <v>143</v>
      </c>
      <c r="B30" s="8"/>
      <c r="C30" s="8"/>
      <c r="D30" s="8"/>
      <c r="E30" s="8"/>
      <c r="F30" s="8"/>
      <c r="G30" s="8"/>
      <c r="H30" s="8"/>
      <c r="I30" s="8"/>
    </row>
    <row r="31" spans="1:9">
      <c r="A31" s="23" t="s">
        <v>144</v>
      </c>
      <c r="B31" s="24">
        <v>429</v>
      </c>
      <c r="C31" s="25">
        <v>64.102564000000001</v>
      </c>
      <c r="D31" s="25">
        <v>9.3240090000000002</v>
      </c>
      <c r="E31" s="25">
        <v>4.4289040000000002</v>
      </c>
      <c r="F31" s="25">
        <v>0.93240100000000004</v>
      </c>
      <c r="G31" s="25">
        <v>6.0606059999999999</v>
      </c>
      <c r="H31" s="25">
        <v>9.0909089999999999</v>
      </c>
      <c r="I31" s="25">
        <v>6.0606059999999999</v>
      </c>
    </row>
    <row r="32" spans="1:9">
      <c r="A32" s="23" t="s">
        <v>145</v>
      </c>
      <c r="B32" s="24">
        <v>319</v>
      </c>
      <c r="C32" s="25">
        <v>68.338558000000006</v>
      </c>
      <c r="D32" s="25">
        <v>6.5830719999999996</v>
      </c>
      <c r="E32" s="25">
        <v>5.9561130000000002</v>
      </c>
      <c r="F32" s="25">
        <v>1.2539180000000001</v>
      </c>
      <c r="G32" s="25">
        <v>3.761755</v>
      </c>
      <c r="H32" s="25">
        <v>10.031347999999999</v>
      </c>
      <c r="I32" s="25">
        <v>4.0752350000000002</v>
      </c>
    </row>
    <row r="33" spans="1:9">
      <c r="A33" s="23" t="s">
        <v>146</v>
      </c>
      <c r="B33" s="24">
        <v>504</v>
      </c>
      <c r="C33" s="25">
        <v>67.063491999999997</v>
      </c>
      <c r="D33" s="25">
        <v>7.5396830000000001</v>
      </c>
      <c r="E33" s="25">
        <v>5.7539680000000004</v>
      </c>
      <c r="F33" s="25">
        <v>0.39682499999999998</v>
      </c>
      <c r="G33" s="25">
        <v>5.7539680000000004</v>
      </c>
      <c r="H33" s="25">
        <v>7.7380950000000004</v>
      </c>
      <c r="I33" s="25">
        <v>5.7539680000000004</v>
      </c>
    </row>
    <row r="34" spans="1:9">
      <c r="A34" s="23" t="s">
        <v>147</v>
      </c>
      <c r="B34" s="24">
        <v>143</v>
      </c>
      <c r="C34" s="25">
        <v>58.741258999999999</v>
      </c>
      <c r="D34" s="25">
        <v>10.489509999999999</v>
      </c>
      <c r="E34" s="25">
        <v>6.9930070000000004</v>
      </c>
      <c r="F34" s="25">
        <v>0</v>
      </c>
      <c r="G34" s="25">
        <v>2.7972030000000001</v>
      </c>
      <c r="H34" s="25">
        <v>11.188810999999999</v>
      </c>
      <c r="I34" s="25">
        <v>9.7902100000000001</v>
      </c>
    </row>
    <row r="35" spans="1:9">
      <c r="A35" s="23" t="s">
        <v>148</v>
      </c>
      <c r="B35" s="24">
        <v>168</v>
      </c>
      <c r="C35" s="25">
        <v>56.547618999999997</v>
      </c>
      <c r="D35" s="25">
        <v>7.7380950000000004</v>
      </c>
      <c r="E35" s="25">
        <v>6.5476190000000001</v>
      </c>
      <c r="F35" s="25">
        <v>0.59523800000000004</v>
      </c>
      <c r="G35" s="25">
        <v>7.7380950000000004</v>
      </c>
      <c r="H35" s="25">
        <v>10.714286</v>
      </c>
      <c r="I35" s="25">
        <v>10.119047999999999</v>
      </c>
    </row>
    <row r="36" spans="1:9">
      <c r="A36" s="23" t="s">
        <v>149</v>
      </c>
      <c r="B36" s="24">
        <v>1270</v>
      </c>
      <c r="C36" s="25">
        <v>67.007874000000001</v>
      </c>
      <c r="D36" s="25">
        <v>8.6614170000000001</v>
      </c>
      <c r="E36" s="25">
        <v>4.8818900000000003</v>
      </c>
      <c r="F36" s="25">
        <v>0.62992099999999995</v>
      </c>
      <c r="G36" s="25">
        <v>5.2755910000000004</v>
      </c>
      <c r="H36" s="25">
        <v>8.0314960000000006</v>
      </c>
      <c r="I36" s="25">
        <v>5.5118109999999998</v>
      </c>
    </row>
    <row r="37" spans="1:9">
      <c r="A37" s="23" t="s">
        <v>150</v>
      </c>
      <c r="B37" s="24">
        <v>1642</v>
      </c>
      <c r="C37" s="25">
        <v>64.981729999999999</v>
      </c>
      <c r="D37" s="25">
        <v>8.9524969999999993</v>
      </c>
      <c r="E37" s="25">
        <v>5.1157130000000004</v>
      </c>
      <c r="F37" s="25">
        <v>0.54811200000000004</v>
      </c>
      <c r="G37" s="25">
        <v>5.7247260000000004</v>
      </c>
      <c r="H37" s="25">
        <v>9.3179049999999997</v>
      </c>
      <c r="I37" s="25">
        <v>5.359318</v>
      </c>
    </row>
    <row r="38" spans="1:9">
      <c r="A38" s="23" t="s">
        <v>151</v>
      </c>
      <c r="B38" s="24">
        <v>2266</v>
      </c>
      <c r="C38" s="25">
        <v>61.209178999999999</v>
      </c>
      <c r="D38" s="25">
        <v>9.3556930000000005</v>
      </c>
      <c r="E38" s="25">
        <v>4.810238</v>
      </c>
      <c r="F38" s="25">
        <v>0.44130599999999998</v>
      </c>
      <c r="G38" s="25">
        <v>7.811121</v>
      </c>
      <c r="H38" s="25">
        <v>10.547219999999999</v>
      </c>
      <c r="I38" s="25">
        <v>5.8252430000000004</v>
      </c>
    </row>
    <row r="39" spans="1:9">
      <c r="A39" s="23" t="s">
        <v>152</v>
      </c>
      <c r="B39" s="24">
        <v>121</v>
      </c>
      <c r="C39" s="25">
        <v>49.586776999999998</v>
      </c>
      <c r="D39" s="25">
        <v>4.9586779999999999</v>
      </c>
      <c r="E39" s="25">
        <v>5.7851239999999997</v>
      </c>
      <c r="F39" s="25">
        <v>0.82644600000000001</v>
      </c>
      <c r="G39" s="25">
        <v>16.528925999999998</v>
      </c>
      <c r="H39" s="25">
        <v>14.049587000000001</v>
      </c>
      <c r="I39" s="25">
        <v>8.2644629999999992</v>
      </c>
    </row>
    <row r="40" spans="1:9">
      <c r="A40" s="23" t="s">
        <v>128</v>
      </c>
      <c r="B40" s="24">
        <v>46</v>
      </c>
      <c r="C40" s="25">
        <v>47.826087000000001</v>
      </c>
      <c r="D40" s="25">
        <v>6.5217390000000002</v>
      </c>
      <c r="E40" s="25">
        <v>6.5217390000000002</v>
      </c>
      <c r="F40" s="25">
        <v>0</v>
      </c>
      <c r="G40" s="25">
        <v>6.5217390000000002</v>
      </c>
      <c r="H40" s="25">
        <v>13.043478</v>
      </c>
      <c r="I40" s="25">
        <v>19.565217000000001</v>
      </c>
    </row>
    <row r="41" spans="1:9">
      <c r="A41" s="8" t="s">
        <v>153</v>
      </c>
      <c r="B41" s="8"/>
      <c r="C41" s="8"/>
      <c r="D41" s="8"/>
      <c r="E41" s="8"/>
      <c r="F41" s="8"/>
      <c r="G41" s="8"/>
      <c r="H41" s="8"/>
      <c r="I41" s="8"/>
    </row>
    <row r="42" spans="1:9">
      <c r="A42" s="23" t="s">
        <v>154</v>
      </c>
      <c r="B42" s="24">
        <v>1344</v>
      </c>
      <c r="C42" s="25">
        <v>65.252976000000004</v>
      </c>
      <c r="D42" s="25">
        <v>8.8541670000000003</v>
      </c>
      <c r="E42" s="25">
        <v>5.2083329999999997</v>
      </c>
      <c r="F42" s="25">
        <v>0.59523800000000004</v>
      </c>
      <c r="G42" s="25">
        <v>5.8779760000000003</v>
      </c>
      <c r="H42" s="25">
        <v>8.9285709999999998</v>
      </c>
      <c r="I42" s="25">
        <v>5.2827380000000002</v>
      </c>
    </row>
    <row r="43" spans="1:9">
      <c r="A43" s="23" t="s">
        <v>155</v>
      </c>
      <c r="B43" s="24">
        <v>1107</v>
      </c>
      <c r="C43" s="25">
        <v>67.028003999999996</v>
      </c>
      <c r="D43" s="25">
        <v>8.8527550000000002</v>
      </c>
      <c r="E43" s="25">
        <v>4.7877150000000004</v>
      </c>
      <c r="F43" s="25">
        <v>0.36133700000000002</v>
      </c>
      <c r="G43" s="25">
        <v>6.4137310000000003</v>
      </c>
      <c r="H43" s="25">
        <v>7.7687439999999999</v>
      </c>
      <c r="I43" s="25">
        <v>4.7877150000000004</v>
      </c>
    </row>
    <row r="44" spans="1:9">
      <c r="A44" s="23" t="s">
        <v>156</v>
      </c>
      <c r="B44" s="24">
        <v>1006</v>
      </c>
      <c r="C44" s="25">
        <v>57.057653999999999</v>
      </c>
      <c r="D44" s="25">
        <v>9.3439359999999994</v>
      </c>
      <c r="E44" s="25">
        <v>5.0695829999999997</v>
      </c>
      <c r="F44" s="25">
        <v>0.79522899999999996</v>
      </c>
      <c r="G44" s="25">
        <v>10.337972000000001</v>
      </c>
      <c r="H44" s="25">
        <v>10.337972000000001</v>
      </c>
      <c r="I44" s="25">
        <v>7.0576540000000003</v>
      </c>
    </row>
    <row r="45" spans="1:9">
      <c r="A45" s="23" t="s">
        <v>157</v>
      </c>
      <c r="B45" s="24">
        <v>541</v>
      </c>
      <c r="C45" s="25">
        <v>59.889094</v>
      </c>
      <c r="D45" s="25">
        <v>12.569316000000001</v>
      </c>
      <c r="E45" s="25">
        <v>5.7301289999999998</v>
      </c>
      <c r="F45" s="25">
        <v>0.55452900000000005</v>
      </c>
      <c r="G45" s="25">
        <v>8.3179300000000005</v>
      </c>
      <c r="H45" s="25">
        <v>7.5785580000000001</v>
      </c>
      <c r="I45" s="25">
        <v>5.3604440000000002</v>
      </c>
    </row>
    <row r="46" spans="1:9">
      <c r="A46" s="23" t="s">
        <v>158</v>
      </c>
      <c r="B46" s="24">
        <v>1510</v>
      </c>
      <c r="C46" s="25">
        <v>64.966887</v>
      </c>
      <c r="D46" s="25">
        <v>9.2052980000000009</v>
      </c>
      <c r="E46" s="25">
        <v>5.0993380000000004</v>
      </c>
      <c r="F46" s="25">
        <v>0.59602599999999994</v>
      </c>
      <c r="G46" s="25">
        <v>6.4238410000000004</v>
      </c>
      <c r="H46" s="25">
        <v>8.6092720000000007</v>
      </c>
      <c r="I46" s="25">
        <v>5.0993380000000004</v>
      </c>
    </row>
    <row r="47" spans="1:9">
      <c r="A47" s="23" t="s">
        <v>159</v>
      </c>
      <c r="B47" s="24">
        <v>1011</v>
      </c>
      <c r="C47" s="25">
        <v>64.886251000000001</v>
      </c>
      <c r="D47" s="25">
        <v>8.4075170000000004</v>
      </c>
      <c r="E47" s="25">
        <v>4.3521270000000003</v>
      </c>
      <c r="F47" s="25">
        <v>0.49456</v>
      </c>
      <c r="G47" s="25">
        <v>8.9020770000000002</v>
      </c>
      <c r="H47" s="25">
        <v>8.2096929999999997</v>
      </c>
      <c r="I47" s="25">
        <v>4.7477739999999997</v>
      </c>
    </row>
    <row r="48" spans="1:9">
      <c r="A48" s="23" t="s">
        <v>160</v>
      </c>
      <c r="B48" s="24">
        <v>1234</v>
      </c>
      <c r="C48" s="25">
        <v>64.667747000000006</v>
      </c>
      <c r="D48" s="25">
        <v>9.8865479999999994</v>
      </c>
      <c r="E48" s="25">
        <v>4.9432739999999997</v>
      </c>
      <c r="F48" s="25">
        <v>0.40518599999999999</v>
      </c>
      <c r="G48" s="25">
        <v>7.1312800000000003</v>
      </c>
      <c r="H48" s="25">
        <v>8.6709890000000005</v>
      </c>
      <c r="I48" s="25">
        <v>4.2949760000000001</v>
      </c>
    </row>
    <row r="49" spans="1:9">
      <c r="A49" s="23" t="s">
        <v>161</v>
      </c>
      <c r="B49" s="24">
        <v>443</v>
      </c>
      <c r="C49" s="25">
        <v>67.494356999999994</v>
      </c>
      <c r="D49" s="25">
        <v>7.674944</v>
      </c>
      <c r="E49" s="25">
        <v>4.063205</v>
      </c>
      <c r="F49" s="25">
        <v>0.67720100000000005</v>
      </c>
      <c r="G49" s="25">
        <v>6.7720089999999997</v>
      </c>
      <c r="H49" s="25">
        <v>7.4492099999999999</v>
      </c>
      <c r="I49" s="25">
        <v>5.8690740000000003</v>
      </c>
    </row>
    <row r="50" spans="1:9">
      <c r="A50" s="23" t="s">
        <v>162</v>
      </c>
      <c r="B50" s="24">
        <v>1237</v>
      </c>
      <c r="C50" s="25">
        <v>67.340339999999998</v>
      </c>
      <c r="D50" s="25">
        <v>9.2158449999999998</v>
      </c>
      <c r="E50" s="25">
        <v>3.9611960000000002</v>
      </c>
      <c r="F50" s="25">
        <v>0.56588499999999997</v>
      </c>
      <c r="G50" s="25">
        <v>6.4672590000000003</v>
      </c>
      <c r="H50" s="25">
        <v>7.59903</v>
      </c>
      <c r="I50" s="25">
        <v>4.8504449999999997</v>
      </c>
    </row>
    <row r="51" spans="1:9">
      <c r="A51" s="23" t="s">
        <v>152</v>
      </c>
      <c r="B51" s="24">
        <v>81</v>
      </c>
      <c r="C51" s="25">
        <v>40.740741</v>
      </c>
      <c r="D51" s="25">
        <v>8.6419750000000004</v>
      </c>
      <c r="E51" s="25">
        <v>2.4691360000000002</v>
      </c>
      <c r="F51" s="25">
        <v>1.2345680000000001</v>
      </c>
      <c r="G51" s="25">
        <v>17.283950999999998</v>
      </c>
      <c r="H51" s="25">
        <v>23.456790000000002</v>
      </c>
      <c r="I51" s="25">
        <v>6.1728399999999999</v>
      </c>
    </row>
    <row r="52" spans="1:9">
      <c r="A52" s="23" t="s">
        <v>163</v>
      </c>
      <c r="B52" s="24">
        <v>67</v>
      </c>
      <c r="C52" s="25">
        <v>41.791044999999997</v>
      </c>
      <c r="D52" s="25">
        <v>8.9552239999999994</v>
      </c>
      <c r="E52" s="25">
        <v>1.492537</v>
      </c>
      <c r="F52" s="25">
        <v>1.492537</v>
      </c>
      <c r="G52" s="25">
        <v>11.940299</v>
      </c>
      <c r="H52" s="25">
        <v>23.880597000000002</v>
      </c>
      <c r="I52" s="25">
        <v>10.447761</v>
      </c>
    </row>
    <row r="53" spans="1:9">
      <c r="A53" s="23" t="s">
        <v>128</v>
      </c>
      <c r="B53" s="24">
        <v>52</v>
      </c>
      <c r="C53" s="25">
        <v>44.230769000000002</v>
      </c>
      <c r="D53" s="25">
        <v>3.8461539999999999</v>
      </c>
      <c r="E53" s="25">
        <v>3.8461539999999999</v>
      </c>
      <c r="F53" s="25">
        <v>0</v>
      </c>
      <c r="G53" s="25">
        <v>1.9230769999999999</v>
      </c>
      <c r="H53" s="25">
        <v>15.384615</v>
      </c>
      <c r="I53" s="25">
        <v>30.769231000000001</v>
      </c>
    </row>
    <row r="54" spans="1:9">
      <c r="A54" s="8" t="s">
        <v>164</v>
      </c>
      <c r="B54" s="8"/>
      <c r="C54" s="8"/>
      <c r="D54" s="8"/>
      <c r="E54" s="8"/>
      <c r="F54" s="8"/>
      <c r="G54" s="8"/>
      <c r="H54" s="8"/>
      <c r="I54" s="8"/>
    </row>
    <row r="55" spans="1:9">
      <c r="A55" s="23" t="s">
        <v>165</v>
      </c>
      <c r="B55" s="24">
        <v>209</v>
      </c>
      <c r="C55" s="25">
        <v>67.464115000000007</v>
      </c>
      <c r="D55" s="25">
        <v>6.6985650000000003</v>
      </c>
      <c r="E55" s="25">
        <v>4.7846890000000002</v>
      </c>
      <c r="F55" s="25">
        <v>0.95693799999999996</v>
      </c>
      <c r="G55" s="25">
        <v>4.7846890000000002</v>
      </c>
      <c r="H55" s="25">
        <v>7.6555020000000003</v>
      </c>
      <c r="I55" s="25">
        <v>7.6555020000000003</v>
      </c>
    </row>
    <row r="56" spans="1:9">
      <c r="A56" s="23" t="s">
        <v>166</v>
      </c>
      <c r="B56" s="24">
        <v>1043</v>
      </c>
      <c r="C56" s="25">
        <v>64.141897999999998</v>
      </c>
      <c r="D56" s="25">
        <v>10.067114</v>
      </c>
      <c r="E56" s="25">
        <v>4.0268459999999999</v>
      </c>
      <c r="F56" s="25">
        <v>0.67114099999999999</v>
      </c>
      <c r="G56" s="25">
        <v>6.0402680000000002</v>
      </c>
      <c r="H56" s="25">
        <v>8.9165869999999998</v>
      </c>
      <c r="I56" s="25">
        <v>6.1361460000000001</v>
      </c>
    </row>
    <row r="57" spans="1:9">
      <c r="A57" s="23" t="s">
        <v>167</v>
      </c>
      <c r="B57" s="24">
        <v>963</v>
      </c>
      <c r="C57" s="25">
        <v>58.359293999999998</v>
      </c>
      <c r="D57" s="25">
        <v>10.176532</v>
      </c>
      <c r="E57" s="25">
        <v>5.6074770000000003</v>
      </c>
      <c r="F57" s="25">
        <v>0.103842</v>
      </c>
      <c r="G57" s="25">
        <v>7.5804780000000003</v>
      </c>
      <c r="H57" s="25">
        <v>12.045691</v>
      </c>
      <c r="I57" s="25">
        <v>6.1266870000000004</v>
      </c>
    </row>
    <row r="58" spans="1:9">
      <c r="A58" s="23" t="s">
        <v>168</v>
      </c>
      <c r="B58" s="24">
        <v>338</v>
      </c>
      <c r="C58" s="25">
        <v>50.591715999999998</v>
      </c>
      <c r="D58" s="25">
        <v>7.6923079999999997</v>
      </c>
      <c r="E58" s="25">
        <v>4.7337280000000002</v>
      </c>
      <c r="F58" s="25">
        <v>0.59171600000000002</v>
      </c>
      <c r="G58" s="25">
        <v>14.201183</v>
      </c>
      <c r="H58" s="25">
        <v>14.201183</v>
      </c>
      <c r="I58" s="25">
        <v>7.9881659999999997</v>
      </c>
    </row>
    <row r="59" spans="1:9">
      <c r="A59" s="23" t="s">
        <v>169</v>
      </c>
      <c r="B59" s="24">
        <v>94</v>
      </c>
      <c r="C59" s="25">
        <v>47.872340000000001</v>
      </c>
      <c r="D59" s="25">
        <v>5.3191490000000003</v>
      </c>
      <c r="E59" s="25">
        <v>8.5106380000000001</v>
      </c>
      <c r="F59" s="25">
        <v>0</v>
      </c>
      <c r="G59" s="25">
        <v>19.148935999999999</v>
      </c>
      <c r="H59" s="25">
        <v>10.638298000000001</v>
      </c>
      <c r="I59" s="25">
        <v>8.5106380000000001</v>
      </c>
    </row>
    <row r="60" spans="1:9">
      <c r="A60" s="23" t="s">
        <v>128</v>
      </c>
      <c r="B60" s="24">
        <v>30</v>
      </c>
      <c r="C60" s="25">
        <v>40</v>
      </c>
      <c r="D60" s="25">
        <v>3.3333330000000001</v>
      </c>
      <c r="E60" s="25">
        <v>10</v>
      </c>
      <c r="F60" s="25">
        <v>3.3333330000000001</v>
      </c>
      <c r="G60" s="25">
        <v>13.333333</v>
      </c>
      <c r="H60" s="25">
        <v>20</v>
      </c>
      <c r="I60" s="25">
        <v>10</v>
      </c>
    </row>
    <row r="61" spans="1:9">
      <c r="A61" s="8" t="s">
        <v>170</v>
      </c>
      <c r="B61" s="8"/>
      <c r="C61" s="8"/>
      <c r="D61" s="8"/>
      <c r="E61" s="8"/>
      <c r="F61" s="8"/>
      <c r="G61" s="8"/>
      <c r="H61" s="8"/>
      <c r="I61" s="8"/>
    </row>
    <row r="62" spans="1:9">
      <c r="A62" s="23" t="s">
        <v>171</v>
      </c>
      <c r="B62" s="24">
        <v>386</v>
      </c>
      <c r="C62" s="25">
        <v>42.487046999999997</v>
      </c>
      <c r="D62" s="25">
        <v>11.398963999999999</v>
      </c>
      <c r="E62" s="25">
        <v>9.0673580000000005</v>
      </c>
      <c r="F62" s="25">
        <v>1.0362690000000001</v>
      </c>
      <c r="G62" s="25">
        <v>13.471503</v>
      </c>
      <c r="H62" s="25">
        <v>12.435233</v>
      </c>
      <c r="I62" s="25">
        <v>10.103626999999999</v>
      </c>
    </row>
    <row r="63" spans="1:9">
      <c r="A63" s="23" t="s">
        <v>172</v>
      </c>
      <c r="B63" s="24">
        <v>919</v>
      </c>
      <c r="C63" s="25">
        <v>51.468988000000003</v>
      </c>
      <c r="D63" s="25">
        <v>12.948857</v>
      </c>
      <c r="E63" s="25">
        <v>6.4200220000000003</v>
      </c>
      <c r="F63" s="25">
        <v>0.54407000000000005</v>
      </c>
      <c r="G63" s="25">
        <v>10.010880999999999</v>
      </c>
      <c r="H63" s="25">
        <v>12.18716</v>
      </c>
      <c r="I63" s="25">
        <v>6.4200220000000003</v>
      </c>
    </row>
    <row r="64" spans="1:9">
      <c r="A64" s="23" t="s">
        <v>173</v>
      </c>
      <c r="B64" s="24">
        <v>978</v>
      </c>
      <c r="C64" s="25">
        <v>70.143148999999994</v>
      </c>
      <c r="D64" s="25">
        <v>6.5439670000000003</v>
      </c>
      <c r="E64" s="25">
        <v>3.2719839999999998</v>
      </c>
      <c r="F64" s="25">
        <v>0.20449899999999999</v>
      </c>
      <c r="G64" s="25">
        <v>5.3169729999999999</v>
      </c>
      <c r="H64" s="25">
        <v>8.9979549999999993</v>
      </c>
      <c r="I64" s="25">
        <v>5.5214720000000002</v>
      </c>
    </row>
    <row r="65" spans="1:9">
      <c r="A65" s="23" t="s">
        <v>174</v>
      </c>
      <c r="B65" s="24">
        <v>347</v>
      </c>
      <c r="C65" s="25">
        <v>74.351585</v>
      </c>
      <c r="D65" s="25">
        <v>5.7636890000000003</v>
      </c>
      <c r="E65" s="25">
        <v>1.152738</v>
      </c>
      <c r="F65" s="25">
        <v>0.288184</v>
      </c>
      <c r="G65" s="25">
        <v>4.610951</v>
      </c>
      <c r="H65" s="25">
        <v>10.086455000000001</v>
      </c>
      <c r="I65" s="25">
        <v>3.7463980000000001</v>
      </c>
    </row>
    <row r="66" spans="1:9">
      <c r="A66" s="23" t="s">
        <v>128</v>
      </c>
      <c r="B66" s="24">
        <v>47</v>
      </c>
      <c r="C66" s="25">
        <v>40.425531999999997</v>
      </c>
      <c r="D66" s="25">
        <v>4.2553190000000001</v>
      </c>
      <c r="E66" s="25">
        <v>6.3829789999999997</v>
      </c>
      <c r="F66" s="25">
        <v>2.1276600000000001</v>
      </c>
      <c r="G66" s="25">
        <v>8.5106380000000001</v>
      </c>
      <c r="H66" s="25">
        <v>12.765957</v>
      </c>
      <c r="I66" s="25">
        <v>25.531915000000001</v>
      </c>
    </row>
    <row r="67" spans="1:9">
      <c r="A67" s="8" t="s">
        <v>175</v>
      </c>
      <c r="B67" s="8"/>
      <c r="C67" s="8"/>
      <c r="D67" s="8"/>
      <c r="E67" s="8"/>
      <c r="F67" s="8"/>
      <c r="G67" s="8"/>
      <c r="H67" s="8"/>
      <c r="I67" s="8"/>
    </row>
    <row r="68" spans="1:9">
      <c r="A68" s="23" t="s">
        <v>176</v>
      </c>
      <c r="B68" s="24">
        <v>425</v>
      </c>
      <c r="C68" s="25">
        <v>67.294117999999997</v>
      </c>
      <c r="D68" s="25">
        <v>9.4117650000000008</v>
      </c>
      <c r="E68" s="25">
        <v>4.9411759999999996</v>
      </c>
      <c r="F68" s="25">
        <v>0.70588200000000001</v>
      </c>
      <c r="G68" s="25">
        <v>5.1764710000000003</v>
      </c>
      <c r="H68" s="25">
        <v>8.7058820000000008</v>
      </c>
      <c r="I68" s="25">
        <v>3.7647059999999999</v>
      </c>
    </row>
    <row r="69" spans="1:9">
      <c r="A69" s="23" t="s">
        <v>177</v>
      </c>
      <c r="B69" s="24">
        <v>811</v>
      </c>
      <c r="C69" s="25">
        <v>61.652281000000002</v>
      </c>
      <c r="D69" s="25">
        <v>10.850801000000001</v>
      </c>
      <c r="E69" s="25">
        <v>4.6855729999999998</v>
      </c>
      <c r="F69" s="25">
        <v>0.86313200000000001</v>
      </c>
      <c r="G69" s="25">
        <v>4.6855729999999998</v>
      </c>
      <c r="H69" s="25">
        <v>11.097410999999999</v>
      </c>
      <c r="I69" s="25">
        <v>6.1652279999999999</v>
      </c>
    </row>
    <row r="70" spans="1:9">
      <c r="A70" s="23" t="s">
        <v>178</v>
      </c>
      <c r="B70" s="24">
        <v>207</v>
      </c>
      <c r="C70" s="25">
        <v>67.149758000000006</v>
      </c>
      <c r="D70" s="25">
        <v>9.6618359999999992</v>
      </c>
      <c r="E70" s="25">
        <v>2.4154589999999998</v>
      </c>
      <c r="F70" s="25">
        <v>0.48309200000000002</v>
      </c>
      <c r="G70" s="25">
        <v>4.3478260000000004</v>
      </c>
      <c r="H70" s="25">
        <v>10.628019</v>
      </c>
      <c r="I70" s="25">
        <v>5.3140099999999997</v>
      </c>
    </row>
    <row r="71" spans="1:9">
      <c r="A71" s="23" t="s">
        <v>179</v>
      </c>
      <c r="B71" s="24">
        <v>154</v>
      </c>
      <c r="C71" s="25">
        <v>64.285713999999999</v>
      </c>
      <c r="D71" s="25">
        <v>11.038961</v>
      </c>
      <c r="E71" s="25">
        <v>2.5974029999999999</v>
      </c>
      <c r="F71" s="25">
        <v>0</v>
      </c>
      <c r="G71" s="25">
        <v>5.1948049999999997</v>
      </c>
      <c r="H71" s="25">
        <v>11.038961</v>
      </c>
      <c r="I71" s="25">
        <v>5.8441559999999999</v>
      </c>
    </row>
    <row r="72" spans="1:9">
      <c r="A72" s="23" t="s">
        <v>180</v>
      </c>
      <c r="B72" s="24">
        <v>318</v>
      </c>
      <c r="C72" s="25">
        <v>70.754716999999999</v>
      </c>
      <c r="D72" s="25">
        <v>6.9182389999999998</v>
      </c>
      <c r="E72" s="25">
        <v>4.7169809999999996</v>
      </c>
      <c r="F72" s="25">
        <v>0</v>
      </c>
      <c r="G72" s="25">
        <v>4.7169809999999996</v>
      </c>
      <c r="H72" s="25">
        <v>8.1761009999999992</v>
      </c>
      <c r="I72" s="25">
        <v>4.7169809999999996</v>
      </c>
    </row>
    <row r="73" spans="1:9">
      <c r="A73" s="23" t="s">
        <v>181</v>
      </c>
      <c r="B73" s="24">
        <v>203</v>
      </c>
      <c r="C73" s="25">
        <v>67.980295999999996</v>
      </c>
      <c r="D73" s="25">
        <v>9.3596059999999994</v>
      </c>
      <c r="E73" s="25">
        <v>3.4482759999999999</v>
      </c>
      <c r="F73" s="25">
        <v>0</v>
      </c>
      <c r="G73" s="25">
        <v>4.9261080000000002</v>
      </c>
      <c r="H73" s="25">
        <v>6.4039409999999997</v>
      </c>
      <c r="I73" s="25">
        <v>7.8817729999999999</v>
      </c>
    </row>
    <row r="74" spans="1:9">
      <c r="A74" s="23" t="s">
        <v>182</v>
      </c>
      <c r="B74" s="24">
        <v>79</v>
      </c>
      <c r="C74" s="25">
        <v>65.822784999999996</v>
      </c>
      <c r="D74" s="25">
        <v>11.392405</v>
      </c>
      <c r="E74" s="25">
        <v>1.2658229999999999</v>
      </c>
      <c r="F74" s="25">
        <v>0</v>
      </c>
      <c r="G74" s="25">
        <v>5.0632910000000004</v>
      </c>
      <c r="H74" s="25">
        <v>11.392405</v>
      </c>
      <c r="I74" s="25">
        <v>5.0632910000000004</v>
      </c>
    </row>
    <row r="75" spans="1:9">
      <c r="A75" s="23" t="s">
        <v>183</v>
      </c>
      <c r="B75" s="24">
        <v>68</v>
      </c>
      <c r="C75" s="25">
        <v>76.470588000000006</v>
      </c>
      <c r="D75" s="25">
        <v>8.8235290000000006</v>
      </c>
      <c r="E75" s="25">
        <v>2.941176</v>
      </c>
      <c r="F75" s="25">
        <v>0</v>
      </c>
      <c r="G75" s="25">
        <v>1.470588</v>
      </c>
      <c r="H75" s="25">
        <v>5.8823530000000002</v>
      </c>
      <c r="I75" s="25">
        <v>4.4117649999999999</v>
      </c>
    </row>
    <row r="76" spans="1:9">
      <c r="A76" s="23" t="s">
        <v>184</v>
      </c>
      <c r="B76" s="24">
        <v>586</v>
      </c>
      <c r="C76" s="25">
        <v>68.600683000000004</v>
      </c>
      <c r="D76" s="25">
        <v>7.5085319999999998</v>
      </c>
      <c r="E76" s="25">
        <v>5.1194540000000002</v>
      </c>
      <c r="F76" s="25">
        <v>0.17064799999999999</v>
      </c>
      <c r="G76" s="25">
        <v>4.7781570000000002</v>
      </c>
      <c r="H76" s="25">
        <v>9.0443689999999997</v>
      </c>
      <c r="I76" s="25">
        <v>4.7781570000000002</v>
      </c>
    </row>
    <row r="77" spans="1:9">
      <c r="A77" s="23" t="s">
        <v>185</v>
      </c>
      <c r="B77" s="24">
        <v>276</v>
      </c>
      <c r="C77" s="25">
        <v>68.478261000000003</v>
      </c>
      <c r="D77" s="25">
        <v>6.5217390000000002</v>
      </c>
      <c r="E77" s="25">
        <v>5.4347830000000004</v>
      </c>
      <c r="F77" s="25">
        <v>0.362319</v>
      </c>
      <c r="G77" s="25">
        <v>4.3478260000000004</v>
      </c>
      <c r="H77" s="25">
        <v>9.4202899999999996</v>
      </c>
      <c r="I77" s="25">
        <v>5.4347830000000004</v>
      </c>
    </row>
    <row r="78" spans="1:9">
      <c r="A78" s="23" t="s">
        <v>152</v>
      </c>
      <c r="B78" s="24">
        <v>197</v>
      </c>
      <c r="C78" s="25">
        <v>48.730964</v>
      </c>
      <c r="D78" s="25">
        <v>9.6446699999999996</v>
      </c>
      <c r="E78" s="25">
        <v>5.0761419999999999</v>
      </c>
      <c r="F78" s="25">
        <v>1.015228</v>
      </c>
      <c r="G78" s="25">
        <v>14.720812</v>
      </c>
      <c r="H78" s="25">
        <v>12.182741</v>
      </c>
      <c r="I78" s="25">
        <v>8.6294419999999992</v>
      </c>
    </row>
    <row r="79" spans="1:9">
      <c r="A79" s="23" t="s">
        <v>186</v>
      </c>
      <c r="B79" s="24">
        <v>944</v>
      </c>
      <c r="C79" s="25">
        <v>53.601694999999999</v>
      </c>
      <c r="D79" s="25">
        <v>8.1567799999999995</v>
      </c>
      <c r="E79" s="25">
        <v>6.4618640000000003</v>
      </c>
      <c r="F79" s="25">
        <v>0.105932</v>
      </c>
      <c r="G79" s="25">
        <v>11.440678</v>
      </c>
      <c r="H79" s="25">
        <v>12.711864</v>
      </c>
      <c r="I79" s="25">
        <v>7.5211860000000001</v>
      </c>
    </row>
    <row r="80" spans="1:9">
      <c r="A80" s="23" t="s">
        <v>128</v>
      </c>
      <c r="B80" s="24">
        <v>41</v>
      </c>
      <c r="C80" s="25">
        <v>43.902439000000001</v>
      </c>
      <c r="D80" s="25">
        <v>4.8780489999999999</v>
      </c>
      <c r="E80" s="25">
        <v>4.8780489999999999</v>
      </c>
      <c r="F80" s="25">
        <v>4.8780489999999999</v>
      </c>
      <c r="G80" s="25">
        <v>0</v>
      </c>
      <c r="H80" s="25">
        <v>4.8780489999999999</v>
      </c>
      <c r="I80" s="25">
        <v>36.585366</v>
      </c>
    </row>
    <row r="81" spans="1:9">
      <c r="A81" s="8" t="s">
        <v>187</v>
      </c>
      <c r="B81" s="8"/>
      <c r="C81" s="8"/>
      <c r="D81" s="8"/>
      <c r="E81" s="8"/>
      <c r="F81" s="8"/>
      <c r="G81" s="8"/>
      <c r="H81" s="8"/>
      <c r="I81" s="8"/>
    </row>
    <row r="82" spans="1:9">
      <c r="A82" s="23" t="s">
        <v>188</v>
      </c>
      <c r="B82" s="24">
        <v>2041</v>
      </c>
      <c r="C82" s="25">
        <v>68.054874999999996</v>
      </c>
      <c r="D82" s="25">
        <v>9.5541400000000003</v>
      </c>
      <c r="E82" s="25">
        <v>5.4875059999999998</v>
      </c>
      <c r="F82" s="25">
        <v>0.489956</v>
      </c>
      <c r="G82" s="25">
        <v>3.5276830000000001</v>
      </c>
      <c r="H82" s="25">
        <v>8.6232240000000004</v>
      </c>
      <c r="I82" s="25">
        <v>4.2626160000000004</v>
      </c>
    </row>
    <row r="83" spans="1:9">
      <c r="A83" s="23" t="s">
        <v>189</v>
      </c>
      <c r="B83" s="24">
        <v>221</v>
      </c>
      <c r="C83" s="25">
        <v>58.371040999999998</v>
      </c>
      <c r="D83" s="25">
        <v>19.004525000000001</v>
      </c>
      <c r="E83" s="25">
        <v>0.90497700000000003</v>
      </c>
      <c r="F83" s="25">
        <v>0.45248899999999997</v>
      </c>
      <c r="G83" s="25">
        <v>5.4298640000000002</v>
      </c>
      <c r="H83" s="25">
        <v>10.859729</v>
      </c>
      <c r="I83" s="25">
        <v>4.9773759999999996</v>
      </c>
    </row>
    <row r="84" spans="1:9">
      <c r="A84" s="23" t="s">
        <v>190</v>
      </c>
      <c r="B84" s="24">
        <v>64</v>
      </c>
      <c r="C84" s="25">
        <v>15.625</v>
      </c>
      <c r="D84" s="25">
        <v>1.5625</v>
      </c>
      <c r="E84" s="25">
        <v>7.8125</v>
      </c>
      <c r="F84" s="25">
        <v>0</v>
      </c>
      <c r="G84" s="25">
        <v>28.125</v>
      </c>
      <c r="H84" s="25">
        <v>18.75</v>
      </c>
      <c r="I84" s="25">
        <v>28.125</v>
      </c>
    </row>
    <row r="85" spans="1:9">
      <c r="A85" s="23" t="s">
        <v>191</v>
      </c>
      <c r="B85" s="24">
        <v>158</v>
      </c>
      <c r="C85" s="25">
        <v>15.189873</v>
      </c>
      <c r="D85" s="25">
        <v>1.8987339999999999</v>
      </c>
      <c r="E85" s="25">
        <v>1.2658229999999999</v>
      </c>
      <c r="F85" s="25">
        <v>0.632911</v>
      </c>
      <c r="G85" s="25">
        <v>35.443038000000001</v>
      </c>
      <c r="H85" s="25">
        <v>23.417722000000001</v>
      </c>
      <c r="I85" s="25">
        <v>22.151899</v>
      </c>
    </row>
    <row r="86" spans="1:9">
      <c r="A86" s="23" t="s">
        <v>192</v>
      </c>
      <c r="B86" s="24">
        <v>120</v>
      </c>
      <c r="C86" s="25">
        <v>23.333333</v>
      </c>
      <c r="D86" s="25">
        <v>2.5</v>
      </c>
      <c r="E86" s="25">
        <v>7.5</v>
      </c>
      <c r="F86" s="25">
        <v>0</v>
      </c>
      <c r="G86" s="25">
        <v>33.333333000000003</v>
      </c>
      <c r="H86" s="25">
        <v>22.5</v>
      </c>
      <c r="I86" s="25">
        <v>10.833333</v>
      </c>
    </row>
    <row r="87" spans="1:9">
      <c r="A87" s="23" t="s">
        <v>193</v>
      </c>
      <c r="B87" s="24">
        <v>10</v>
      </c>
      <c r="C87" s="25">
        <v>10</v>
      </c>
      <c r="D87" s="25">
        <v>10</v>
      </c>
      <c r="E87" s="25">
        <v>10</v>
      </c>
      <c r="F87" s="25">
        <v>0</v>
      </c>
      <c r="G87" s="25">
        <v>30</v>
      </c>
      <c r="H87" s="25">
        <v>30</v>
      </c>
      <c r="I87" s="25">
        <v>10</v>
      </c>
    </row>
    <row r="88" spans="1:9">
      <c r="A88" s="23" t="s">
        <v>152</v>
      </c>
      <c r="B88" s="24">
        <v>39</v>
      </c>
      <c r="C88" s="25">
        <v>23.076923000000001</v>
      </c>
      <c r="D88" s="25">
        <v>0</v>
      </c>
      <c r="E88" s="25">
        <v>5.1282050000000003</v>
      </c>
      <c r="F88" s="25">
        <v>2.5641029999999998</v>
      </c>
      <c r="G88" s="25">
        <v>38.461537999999997</v>
      </c>
      <c r="H88" s="25">
        <v>23.076923000000001</v>
      </c>
      <c r="I88" s="25">
        <v>7.6923079999999997</v>
      </c>
    </row>
    <row r="89" spans="1:9">
      <c r="A89" s="23" t="s">
        <v>128</v>
      </c>
      <c r="B89" s="24">
        <v>24</v>
      </c>
      <c r="C89" s="25">
        <v>41.666666999999997</v>
      </c>
      <c r="D89" s="25">
        <v>16.666667</v>
      </c>
      <c r="E89" s="25">
        <v>0</v>
      </c>
      <c r="F89" s="25">
        <v>0</v>
      </c>
      <c r="G89" s="25">
        <v>0</v>
      </c>
      <c r="H89" s="25">
        <v>4.1666670000000003</v>
      </c>
      <c r="I89" s="25">
        <v>37.5</v>
      </c>
    </row>
    <row r="90" spans="1:9">
      <c r="A90" s="8" t="s">
        <v>194</v>
      </c>
      <c r="B90" s="8"/>
      <c r="C90" s="8"/>
      <c r="D90" s="8"/>
      <c r="E90" s="8"/>
      <c r="F90" s="8"/>
      <c r="G90" s="8"/>
      <c r="H90" s="8"/>
      <c r="I90" s="8"/>
    </row>
    <row r="91" spans="1:9">
      <c r="A91" s="23" t="s">
        <v>195</v>
      </c>
      <c r="B91" s="24">
        <v>1341</v>
      </c>
      <c r="C91" s="25">
        <v>61.968679999999999</v>
      </c>
      <c r="D91" s="25">
        <v>9.5451160000000002</v>
      </c>
      <c r="E91" s="25">
        <v>4.6234149999999996</v>
      </c>
      <c r="F91" s="25">
        <v>0.37285600000000002</v>
      </c>
      <c r="G91" s="25">
        <v>7.6808350000000001</v>
      </c>
      <c r="H91" s="25">
        <v>10.067114</v>
      </c>
      <c r="I91" s="25">
        <v>5.7419840000000004</v>
      </c>
    </row>
    <row r="92" spans="1:9">
      <c r="A92" s="23" t="s">
        <v>196</v>
      </c>
      <c r="B92" s="24">
        <v>523</v>
      </c>
      <c r="C92" s="25">
        <v>61.376672999999997</v>
      </c>
      <c r="D92" s="25">
        <v>8.9866159999999997</v>
      </c>
      <c r="E92" s="25">
        <v>2.8680690000000002</v>
      </c>
      <c r="F92" s="25">
        <v>0.764818</v>
      </c>
      <c r="G92" s="25">
        <v>8.2217970000000005</v>
      </c>
      <c r="H92" s="25">
        <v>10.325048000000001</v>
      </c>
      <c r="I92" s="25">
        <v>7.4569789999999996</v>
      </c>
    </row>
    <row r="93" spans="1:9">
      <c r="A93" s="23" t="s">
        <v>197</v>
      </c>
      <c r="B93" s="24">
        <v>116</v>
      </c>
      <c r="C93" s="25">
        <v>57.758620999999998</v>
      </c>
      <c r="D93" s="25">
        <v>14.655172</v>
      </c>
      <c r="E93" s="25">
        <v>3.4482759999999999</v>
      </c>
      <c r="F93" s="25">
        <v>0</v>
      </c>
      <c r="G93" s="25">
        <v>7.7586209999999998</v>
      </c>
      <c r="H93" s="25">
        <v>9.4827589999999997</v>
      </c>
      <c r="I93" s="25">
        <v>6.8965519999999998</v>
      </c>
    </row>
    <row r="94" spans="1:9">
      <c r="A94" s="23" t="s">
        <v>198</v>
      </c>
      <c r="B94" s="24">
        <v>25</v>
      </c>
      <c r="C94" s="25">
        <v>72</v>
      </c>
      <c r="D94" s="25">
        <v>0</v>
      </c>
      <c r="E94" s="25">
        <v>8</v>
      </c>
      <c r="F94" s="25">
        <v>0</v>
      </c>
      <c r="G94" s="25">
        <v>12</v>
      </c>
      <c r="H94" s="25">
        <v>8</v>
      </c>
      <c r="I94" s="25">
        <v>0</v>
      </c>
    </row>
    <row r="95" spans="1:9">
      <c r="A95" s="23" t="s">
        <v>199</v>
      </c>
      <c r="B95" s="24">
        <v>68</v>
      </c>
      <c r="C95" s="25">
        <v>61.764705999999997</v>
      </c>
      <c r="D95" s="25">
        <v>14.705882000000001</v>
      </c>
      <c r="E95" s="25">
        <v>4.4117649999999999</v>
      </c>
      <c r="F95" s="25">
        <v>0</v>
      </c>
      <c r="G95" s="25">
        <v>7.3529410000000004</v>
      </c>
      <c r="H95" s="25">
        <v>10.294117999999999</v>
      </c>
      <c r="I95" s="25">
        <v>1.470588</v>
      </c>
    </row>
    <row r="96" spans="1:9">
      <c r="A96" s="23" t="s">
        <v>200</v>
      </c>
      <c r="B96" s="24">
        <v>1248</v>
      </c>
      <c r="C96" s="25">
        <v>64.663461999999996</v>
      </c>
      <c r="D96" s="25">
        <v>10.897436000000001</v>
      </c>
      <c r="E96" s="25">
        <v>4.6474359999999999</v>
      </c>
      <c r="F96" s="25">
        <v>0.56089699999999998</v>
      </c>
      <c r="G96" s="25">
        <v>4.8878209999999997</v>
      </c>
      <c r="H96" s="25">
        <v>9.695513</v>
      </c>
      <c r="I96" s="25">
        <v>4.6474359999999999</v>
      </c>
    </row>
    <row r="97" spans="1:9">
      <c r="A97" s="23" t="s">
        <v>201</v>
      </c>
      <c r="B97" s="24">
        <v>725</v>
      </c>
      <c r="C97" s="25">
        <v>70.896552</v>
      </c>
      <c r="D97" s="25">
        <v>6.7586209999999998</v>
      </c>
      <c r="E97" s="25">
        <v>4.8275860000000002</v>
      </c>
      <c r="F97" s="25">
        <v>0.275862</v>
      </c>
      <c r="G97" s="25">
        <v>5.9310340000000004</v>
      </c>
      <c r="H97" s="25">
        <v>6.4827589999999997</v>
      </c>
      <c r="I97" s="25">
        <v>4.8275860000000002</v>
      </c>
    </row>
    <row r="98" spans="1:9">
      <c r="A98" s="23" t="s">
        <v>202</v>
      </c>
      <c r="B98" s="24">
        <v>550</v>
      </c>
      <c r="C98" s="25">
        <v>51.636364</v>
      </c>
      <c r="D98" s="25">
        <v>11.272727</v>
      </c>
      <c r="E98" s="25">
        <v>4.3636359999999996</v>
      </c>
      <c r="F98" s="25">
        <v>0.36363600000000001</v>
      </c>
      <c r="G98" s="25">
        <v>11.818182</v>
      </c>
      <c r="H98" s="25">
        <v>11.818182</v>
      </c>
      <c r="I98" s="25">
        <v>8.7272730000000003</v>
      </c>
    </row>
    <row r="99" spans="1:9">
      <c r="A99" s="23" t="s">
        <v>203</v>
      </c>
      <c r="B99" s="24">
        <v>563</v>
      </c>
      <c r="C99" s="25">
        <v>57.371226</v>
      </c>
      <c r="D99" s="25">
        <v>13.143872</v>
      </c>
      <c r="E99" s="25">
        <v>4.0852579999999996</v>
      </c>
      <c r="F99" s="25">
        <v>0.71048</v>
      </c>
      <c r="G99" s="25">
        <v>8.8809950000000004</v>
      </c>
      <c r="H99" s="25">
        <v>10.301954</v>
      </c>
      <c r="I99" s="25">
        <v>5.5062170000000004</v>
      </c>
    </row>
    <row r="100" spans="1:9">
      <c r="A100" s="23" t="s">
        <v>204</v>
      </c>
      <c r="B100" s="24">
        <v>319</v>
      </c>
      <c r="C100" s="25">
        <v>57.053291999999999</v>
      </c>
      <c r="D100" s="25">
        <v>9.4043890000000001</v>
      </c>
      <c r="E100" s="25">
        <v>5.9561130000000002</v>
      </c>
      <c r="F100" s="25">
        <v>0</v>
      </c>
      <c r="G100" s="25">
        <v>8.4639500000000005</v>
      </c>
      <c r="H100" s="25">
        <v>10.031347999999999</v>
      </c>
      <c r="I100" s="25">
        <v>9.0909089999999999</v>
      </c>
    </row>
    <row r="101" spans="1:9">
      <c r="A101" s="23" t="s">
        <v>205</v>
      </c>
      <c r="B101" s="24">
        <v>6</v>
      </c>
      <c r="C101" s="25">
        <v>33.333333000000003</v>
      </c>
      <c r="D101" s="25">
        <v>0</v>
      </c>
      <c r="E101" s="25">
        <v>0</v>
      </c>
      <c r="F101" s="25">
        <v>0</v>
      </c>
      <c r="G101" s="25">
        <v>16.666667</v>
      </c>
      <c r="H101" s="25">
        <v>33.333333000000003</v>
      </c>
      <c r="I101" s="25">
        <v>16.666667</v>
      </c>
    </row>
    <row r="102" spans="1:9">
      <c r="A102" s="23" t="s">
        <v>206</v>
      </c>
      <c r="B102" s="24">
        <v>42</v>
      </c>
      <c r="C102" s="25">
        <v>50</v>
      </c>
      <c r="D102" s="25">
        <v>7.1428570000000002</v>
      </c>
      <c r="E102" s="25">
        <v>4.7619049999999996</v>
      </c>
      <c r="F102" s="25">
        <v>0</v>
      </c>
      <c r="G102" s="25">
        <v>14.285714</v>
      </c>
      <c r="H102" s="25">
        <v>19.047619000000001</v>
      </c>
      <c r="I102" s="25">
        <v>4.7619049999999996</v>
      </c>
    </row>
    <row r="103" spans="1:9">
      <c r="A103" s="23" t="s">
        <v>152</v>
      </c>
      <c r="B103" s="24">
        <v>39</v>
      </c>
      <c r="C103" s="25">
        <v>41.025641</v>
      </c>
      <c r="D103" s="25">
        <v>7.6923079999999997</v>
      </c>
      <c r="E103" s="25">
        <v>5.1282050000000003</v>
      </c>
      <c r="F103" s="25">
        <v>0</v>
      </c>
      <c r="G103" s="25">
        <v>23.076923000000001</v>
      </c>
      <c r="H103" s="25">
        <v>15.384615</v>
      </c>
      <c r="I103" s="25">
        <v>7.6923079999999997</v>
      </c>
    </row>
    <row r="104" spans="1:9">
      <c r="A104" s="23" t="s">
        <v>128</v>
      </c>
      <c r="B104" s="24">
        <v>193</v>
      </c>
      <c r="C104" s="25">
        <v>52.849741000000002</v>
      </c>
      <c r="D104" s="25">
        <v>7.2538859999999996</v>
      </c>
      <c r="E104" s="25">
        <v>6.2176169999999997</v>
      </c>
      <c r="F104" s="25">
        <v>0.51813500000000001</v>
      </c>
      <c r="G104" s="25">
        <v>7.7720209999999996</v>
      </c>
      <c r="H104" s="25">
        <v>13.989637</v>
      </c>
      <c r="I104" s="25">
        <v>11.398963999999999</v>
      </c>
    </row>
    <row r="105" spans="1:9">
      <c r="A105" s="8" t="s">
        <v>207</v>
      </c>
      <c r="B105" s="8"/>
      <c r="C105" s="8"/>
      <c r="D105" s="8"/>
      <c r="E105" s="8"/>
      <c r="F105" s="8"/>
      <c r="G105" s="8"/>
      <c r="H105" s="8"/>
      <c r="I105" s="8"/>
    </row>
    <row r="106" spans="1:9">
      <c r="A106" s="23" t="s">
        <v>208</v>
      </c>
      <c r="B106" s="24">
        <v>1480</v>
      </c>
      <c r="C106" s="25">
        <v>62.5</v>
      </c>
      <c r="D106" s="25">
        <v>9.864865</v>
      </c>
      <c r="E106" s="25">
        <v>5.7432429999999997</v>
      </c>
      <c r="F106" s="25">
        <v>0.67567600000000005</v>
      </c>
      <c r="G106" s="25">
        <v>6.8918920000000004</v>
      </c>
      <c r="H106" s="25">
        <v>9.3243240000000007</v>
      </c>
      <c r="I106" s="25">
        <v>5</v>
      </c>
    </row>
    <row r="107" spans="1:9">
      <c r="A107" s="23" t="s">
        <v>209</v>
      </c>
      <c r="B107" s="24">
        <v>1280</v>
      </c>
      <c r="C107" s="25">
        <v>63.75</v>
      </c>
      <c r="D107" s="25">
        <v>9.21875</v>
      </c>
      <c r="E107" s="25">
        <v>5.46875</v>
      </c>
      <c r="F107" s="25">
        <v>0.625</v>
      </c>
      <c r="G107" s="25">
        <v>6.953125</v>
      </c>
      <c r="H107" s="25">
        <v>9.453125</v>
      </c>
      <c r="I107" s="25">
        <v>4.53125</v>
      </c>
    </row>
    <row r="108" spans="1:9">
      <c r="A108" s="23" t="s">
        <v>210</v>
      </c>
      <c r="B108" s="24">
        <v>1167</v>
      </c>
      <c r="C108" s="25">
        <v>62.724936</v>
      </c>
      <c r="D108" s="25">
        <v>8.2262210000000007</v>
      </c>
      <c r="E108" s="25">
        <v>4.45587</v>
      </c>
      <c r="F108" s="25">
        <v>0.68551799999999996</v>
      </c>
      <c r="G108" s="25">
        <v>7.8834619999999997</v>
      </c>
      <c r="H108" s="25">
        <v>10.625536</v>
      </c>
      <c r="I108" s="25">
        <v>5.3984579999999998</v>
      </c>
    </row>
    <row r="109" spans="1:9">
      <c r="A109" s="23" t="s">
        <v>211</v>
      </c>
      <c r="B109" s="24">
        <v>715</v>
      </c>
      <c r="C109" s="25">
        <v>63.216783</v>
      </c>
      <c r="D109" s="25">
        <v>10.909091</v>
      </c>
      <c r="E109" s="25">
        <v>5.0349649999999997</v>
      </c>
      <c r="F109" s="25">
        <v>0.27972000000000002</v>
      </c>
      <c r="G109" s="25">
        <v>7.1328670000000001</v>
      </c>
      <c r="H109" s="25">
        <v>7.9720279999999999</v>
      </c>
      <c r="I109" s="25">
        <v>5.4545450000000004</v>
      </c>
    </row>
    <row r="110" spans="1:9">
      <c r="A110" s="23" t="s">
        <v>212</v>
      </c>
      <c r="B110" s="24">
        <v>387</v>
      </c>
      <c r="C110" s="25">
        <v>55.297158000000003</v>
      </c>
      <c r="D110" s="25">
        <v>11.369509000000001</v>
      </c>
      <c r="E110" s="25">
        <v>2.8423769999999999</v>
      </c>
      <c r="F110" s="25">
        <v>0.77519400000000005</v>
      </c>
      <c r="G110" s="25">
        <v>13.436693</v>
      </c>
      <c r="H110" s="25">
        <v>9.8191210000000009</v>
      </c>
      <c r="I110" s="25">
        <v>6.4599479999999998</v>
      </c>
    </row>
    <row r="111" spans="1:9">
      <c r="A111" s="23" t="s">
        <v>213</v>
      </c>
      <c r="B111" s="24">
        <v>404</v>
      </c>
      <c r="C111" s="25">
        <v>39.108910999999999</v>
      </c>
      <c r="D111" s="25">
        <v>12.871287000000001</v>
      </c>
      <c r="E111" s="25">
        <v>6.9306929999999998</v>
      </c>
      <c r="F111" s="25">
        <v>0.99009899999999995</v>
      </c>
      <c r="G111" s="25">
        <v>15.841583999999999</v>
      </c>
      <c r="H111" s="25">
        <v>14.603960000000001</v>
      </c>
      <c r="I111" s="25">
        <v>9.6534650000000006</v>
      </c>
    </row>
    <row r="112" spans="1:9">
      <c r="A112" s="23" t="s">
        <v>214</v>
      </c>
      <c r="B112" s="24">
        <v>595</v>
      </c>
      <c r="C112" s="25">
        <v>67.394958000000003</v>
      </c>
      <c r="D112" s="25">
        <v>9.0756300000000003</v>
      </c>
      <c r="E112" s="25">
        <v>3.5294120000000002</v>
      </c>
      <c r="F112" s="25">
        <v>0.50420200000000004</v>
      </c>
      <c r="G112" s="25">
        <v>7.2268910000000002</v>
      </c>
      <c r="H112" s="25">
        <v>7.7310920000000003</v>
      </c>
      <c r="I112" s="25">
        <v>4.5378150000000002</v>
      </c>
    </row>
    <row r="113" spans="1:9">
      <c r="A113" s="23" t="s">
        <v>215</v>
      </c>
      <c r="B113" s="24">
        <v>215</v>
      </c>
      <c r="C113" s="25">
        <v>61.395349000000003</v>
      </c>
      <c r="D113" s="25">
        <v>10.697673999999999</v>
      </c>
      <c r="E113" s="25">
        <v>2.7906979999999999</v>
      </c>
      <c r="F113" s="25">
        <v>0.46511599999999997</v>
      </c>
      <c r="G113" s="25">
        <v>9.3023260000000008</v>
      </c>
      <c r="H113" s="25">
        <v>9.3023260000000008</v>
      </c>
      <c r="I113" s="25">
        <v>6.0465119999999999</v>
      </c>
    </row>
    <row r="114" spans="1:9">
      <c r="A114" s="23" t="s">
        <v>216</v>
      </c>
      <c r="B114" s="24">
        <v>248</v>
      </c>
      <c r="C114" s="25">
        <v>55.241934999999998</v>
      </c>
      <c r="D114" s="25">
        <v>9.6774190000000004</v>
      </c>
      <c r="E114" s="25">
        <v>6.451613</v>
      </c>
      <c r="F114" s="25">
        <v>2.0161289999999998</v>
      </c>
      <c r="G114" s="25">
        <v>7.6612900000000002</v>
      </c>
      <c r="H114" s="25">
        <v>12.903226</v>
      </c>
      <c r="I114" s="25">
        <v>6.048387</v>
      </c>
    </row>
    <row r="115" spans="1:9">
      <c r="A115" s="23" t="s">
        <v>217</v>
      </c>
      <c r="B115" s="24">
        <v>255</v>
      </c>
      <c r="C115" s="25">
        <v>60.392156999999997</v>
      </c>
      <c r="D115" s="25">
        <v>12.156863</v>
      </c>
      <c r="E115" s="25">
        <v>4.3137249999999998</v>
      </c>
      <c r="F115" s="25">
        <v>1.176471</v>
      </c>
      <c r="G115" s="25">
        <v>6.6666670000000003</v>
      </c>
      <c r="H115" s="25">
        <v>9.0196079999999998</v>
      </c>
      <c r="I115" s="25">
        <v>6.2745100000000003</v>
      </c>
    </row>
    <row r="116" spans="1:9">
      <c r="A116" s="23" t="s">
        <v>218</v>
      </c>
      <c r="B116" s="24">
        <v>291</v>
      </c>
      <c r="C116" s="25">
        <v>62.886597999999999</v>
      </c>
      <c r="D116" s="25">
        <v>12.714777</v>
      </c>
      <c r="E116" s="25">
        <v>3.7800690000000001</v>
      </c>
      <c r="F116" s="25">
        <v>1.3745700000000001</v>
      </c>
      <c r="G116" s="25">
        <v>4.4673540000000003</v>
      </c>
      <c r="H116" s="25">
        <v>9.6219929999999998</v>
      </c>
      <c r="I116" s="25">
        <v>5.1546390000000004</v>
      </c>
    </row>
    <row r="117" spans="1:9">
      <c r="A117" s="23" t="s">
        <v>219</v>
      </c>
      <c r="B117" s="24">
        <v>338</v>
      </c>
      <c r="C117" s="25">
        <v>69.526627000000005</v>
      </c>
      <c r="D117" s="25">
        <v>10.059172</v>
      </c>
      <c r="E117" s="25">
        <v>3.2544379999999999</v>
      </c>
      <c r="F117" s="25">
        <v>0.88757399999999997</v>
      </c>
      <c r="G117" s="25">
        <v>4.7337280000000002</v>
      </c>
      <c r="H117" s="25">
        <v>7.6923079999999997</v>
      </c>
      <c r="I117" s="25">
        <v>3.8461539999999999</v>
      </c>
    </row>
    <row r="118" spans="1:9">
      <c r="A118" s="23" t="s">
        <v>220</v>
      </c>
      <c r="B118" s="24">
        <v>812</v>
      </c>
      <c r="C118" s="25">
        <v>67.980295999999996</v>
      </c>
      <c r="D118" s="25">
        <v>8.7438420000000008</v>
      </c>
      <c r="E118" s="25">
        <v>4.0640390000000002</v>
      </c>
      <c r="F118" s="25">
        <v>0.86206899999999997</v>
      </c>
      <c r="G118" s="25">
        <v>6.7733990000000004</v>
      </c>
      <c r="H118" s="25">
        <v>7.6354680000000004</v>
      </c>
      <c r="I118" s="25">
        <v>3.940887</v>
      </c>
    </row>
    <row r="119" spans="1:9">
      <c r="A119" s="23" t="s">
        <v>221</v>
      </c>
      <c r="B119" s="24">
        <v>816</v>
      </c>
      <c r="C119" s="25">
        <v>66.789215999999996</v>
      </c>
      <c r="D119" s="25">
        <v>9.6813730000000007</v>
      </c>
      <c r="E119" s="25">
        <v>5.0245100000000003</v>
      </c>
      <c r="F119" s="25">
        <v>0.61274499999999998</v>
      </c>
      <c r="G119" s="25">
        <v>6.1274509999999998</v>
      </c>
      <c r="H119" s="25">
        <v>6.9852939999999997</v>
      </c>
      <c r="I119" s="25">
        <v>4.7794119999999998</v>
      </c>
    </row>
    <row r="120" spans="1:9">
      <c r="A120" s="23" t="s">
        <v>152</v>
      </c>
      <c r="B120" s="24">
        <v>69</v>
      </c>
      <c r="C120" s="25">
        <v>43.478261000000003</v>
      </c>
      <c r="D120" s="25">
        <v>11.594203</v>
      </c>
      <c r="E120" s="25">
        <v>7.2463769999999998</v>
      </c>
      <c r="F120" s="25">
        <v>0</v>
      </c>
      <c r="G120" s="25">
        <v>13.043478</v>
      </c>
      <c r="H120" s="25">
        <v>14.492754</v>
      </c>
      <c r="I120" s="25">
        <v>10.144928</v>
      </c>
    </row>
    <row r="121" spans="1:9">
      <c r="A121" s="23" t="s">
        <v>222</v>
      </c>
      <c r="B121" s="24">
        <v>246</v>
      </c>
      <c r="C121" s="25">
        <v>47.967480000000002</v>
      </c>
      <c r="D121" s="25">
        <v>7.7235769999999997</v>
      </c>
      <c r="E121" s="25">
        <v>3.252033</v>
      </c>
      <c r="F121" s="25">
        <v>0</v>
      </c>
      <c r="G121" s="25">
        <v>15.040649999999999</v>
      </c>
      <c r="H121" s="25">
        <v>16.260162999999999</v>
      </c>
      <c r="I121" s="25">
        <v>9.7560979999999997</v>
      </c>
    </row>
    <row r="122" spans="1:9">
      <c r="A122" s="26" t="s">
        <v>128</v>
      </c>
      <c r="B122" s="27">
        <v>47</v>
      </c>
      <c r="C122" s="29">
        <v>34.042552999999998</v>
      </c>
      <c r="D122" s="29">
        <v>2.1276600000000001</v>
      </c>
      <c r="E122" s="29">
        <v>8.5106380000000001</v>
      </c>
      <c r="F122" s="29">
        <v>0</v>
      </c>
      <c r="G122" s="29">
        <v>8.5106380000000001</v>
      </c>
      <c r="H122" s="29">
        <v>10.638298000000001</v>
      </c>
      <c r="I122" s="29">
        <v>36.170212999999997</v>
      </c>
    </row>
  </sheetData>
  <phoneticPr fontId="2"/>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D3452-5490-4A4F-BBC7-53F6779F568C}">
  <sheetPr codeName="Sheet95"/>
  <dimension ref="A1:M123"/>
  <sheetViews>
    <sheetView workbookViewId="0"/>
  </sheetViews>
  <sheetFormatPr defaultRowHeight="12"/>
  <cols>
    <col min="1" max="1" width="52" style="13" bestFit="1" customWidth="1"/>
    <col min="2" max="256" width="7.625" style="13" customWidth="1"/>
    <col min="257" max="16384" width="9" style="13"/>
  </cols>
  <sheetData>
    <row r="1" spans="1:13">
      <c r="A1" s="12" t="s">
        <v>114</v>
      </c>
      <c r="B1" s="6"/>
    </row>
    <row r="2" spans="1:13">
      <c r="A2" s="18" t="str">
        <f xml:space="preserve"> HYPERLINK("#'目次'!B50","[44]")</f>
        <v>[44]</v>
      </c>
      <c r="B2" s="28" t="s">
        <v>565</v>
      </c>
    </row>
    <row r="3" spans="1:13">
      <c r="A3" s="6" t="s">
        <v>114</v>
      </c>
      <c r="B3" s="7" t="s">
        <v>515</v>
      </c>
    </row>
    <row r="4" spans="1:13">
      <c r="A4" s="6" t="s">
        <v>114</v>
      </c>
      <c r="B4" s="7" t="s">
        <v>116</v>
      </c>
    </row>
    <row r="5" spans="1:13">
      <c r="A5" s="6" t="s">
        <v>114</v>
      </c>
      <c r="B5" s="7" t="s">
        <v>516</v>
      </c>
    </row>
    <row r="6" spans="1:13" s="21" customFormat="1" ht="120">
      <c r="A6" s="19" t="s">
        <v>114</v>
      </c>
      <c r="B6" s="20" t="s">
        <v>118</v>
      </c>
      <c r="C6" s="20" t="s">
        <v>517</v>
      </c>
      <c r="D6" s="20" t="s">
        <v>518</v>
      </c>
      <c r="E6" s="20" t="s">
        <v>519</v>
      </c>
      <c r="F6" s="20" t="s">
        <v>520</v>
      </c>
      <c r="G6" s="20" t="s">
        <v>521</v>
      </c>
      <c r="H6" s="20" t="s">
        <v>522</v>
      </c>
      <c r="I6" s="20" t="s">
        <v>523</v>
      </c>
      <c r="J6" s="20" t="s">
        <v>524</v>
      </c>
      <c r="K6" s="20" t="s">
        <v>525</v>
      </c>
      <c r="L6" s="20" t="s">
        <v>152</v>
      </c>
      <c r="M6" s="20" t="s">
        <v>128</v>
      </c>
    </row>
    <row r="7" spans="1:13">
      <c r="A7" s="22" t="s">
        <v>121</v>
      </c>
      <c r="B7" s="9">
        <v>2677</v>
      </c>
      <c r="C7" s="14">
        <v>80.351139000000003</v>
      </c>
      <c r="D7" s="14">
        <v>23.048188</v>
      </c>
      <c r="E7" s="14">
        <v>69.854315</v>
      </c>
      <c r="F7" s="14">
        <v>5.9021290000000004</v>
      </c>
      <c r="G7" s="14">
        <v>31.116921999999999</v>
      </c>
      <c r="H7" s="14">
        <v>43.444153999999997</v>
      </c>
      <c r="I7" s="14">
        <v>34.254762999999997</v>
      </c>
      <c r="J7" s="14">
        <v>23.459095999999999</v>
      </c>
      <c r="K7" s="14">
        <v>50.915204000000003</v>
      </c>
      <c r="L7" s="14">
        <v>4.7067610000000002</v>
      </c>
      <c r="M7" s="14">
        <v>6.014195</v>
      </c>
    </row>
    <row r="8" spans="1:13">
      <c r="A8" s="8" t="s">
        <v>122</v>
      </c>
      <c r="B8" s="8"/>
      <c r="C8" s="8"/>
      <c r="D8" s="8"/>
      <c r="E8" s="8"/>
      <c r="F8" s="8"/>
      <c r="G8" s="8"/>
      <c r="H8" s="8"/>
      <c r="I8" s="8"/>
      <c r="J8" s="8"/>
      <c r="K8" s="8"/>
      <c r="L8" s="8"/>
      <c r="M8" s="8"/>
    </row>
    <row r="9" spans="1:13">
      <c r="A9" s="23" t="s">
        <v>123</v>
      </c>
      <c r="B9" s="24">
        <v>380</v>
      </c>
      <c r="C9" s="25">
        <v>83.157894999999996</v>
      </c>
      <c r="D9" s="25">
        <v>27.368421000000001</v>
      </c>
      <c r="E9" s="25">
        <v>48.947367999999997</v>
      </c>
      <c r="F9" s="25">
        <v>1.8421050000000001</v>
      </c>
      <c r="G9" s="25">
        <v>32.894736999999999</v>
      </c>
      <c r="H9" s="25">
        <v>47.894736999999999</v>
      </c>
      <c r="I9" s="25">
        <v>48.947367999999997</v>
      </c>
      <c r="J9" s="25">
        <v>37.105263000000001</v>
      </c>
      <c r="K9" s="25">
        <v>55</v>
      </c>
      <c r="L9" s="25">
        <v>3.947368</v>
      </c>
      <c r="M9" s="25">
        <v>6.052632</v>
      </c>
    </row>
    <row r="10" spans="1:13">
      <c r="A10" s="23" t="s">
        <v>124</v>
      </c>
      <c r="B10" s="24">
        <v>489</v>
      </c>
      <c r="C10" s="25">
        <v>87.116563999999997</v>
      </c>
      <c r="D10" s="25">
        <v>29.856850999999999</v>
      </c>
      <c r="E10" s="25">
        <v>65.235174000000001</v>
      </c>
      <c r="F10" s="25">
        <v>3.067485</v>
      </c>
      <c r="G10" s="25">
        <v>36.196319000000003</v>
      </c>
      <c r="H10" s="25">
        <v>47.239263999999999</v>
      </c>
      <c r="I10" s="25">
        <v>50.920245000000001</v>
      </c>
      <c r="J10" s="25">
        <v>30.470348000000001</v>
      </c>
      <c r="K10" s="25">
        <v>53.987729999999999</v>
      </c>
      <c r="L10" s="25">
        <v>2.8629859999999998</v>
      </c>
      <c r="M10" s="25">
        <v>3.6809820000000002</v>
      </c>
    </row>
    <row r="11" spans="1:13">
      <c r="A11" s="23" t="s">
        <v>125</v>
      </c>
      <c r="B11" s="24">
        <v>1114</v>
      </c>
      <c r="C11" s="25">
        <v>83.752244000000005</v>
      </c>
      <c r="D11" s="25">
        <v>23.877917</v>
      </c>
      <c r="E11" s="25">
        <v>73.967684000000006</v>
      </c>
      <c r="F11" s="25">
        <v>4.5780969999999996</v>
      </c>
      <c r="G11" s="25">
        <v>33.393177999999999</v>
      </c>
      <c r="H11" s="25">
        <v>47.396768000000002</v>
      </c>
      <c r="I11" s="25">
        <v>30.969479</v>
      </c>
      <c r="J11" s="25">
        <v>23.788150999999999</v>
      </c>
      <c r="K11" s="25">
        <v>52.962297999999997</v>
      </c>
      <c r="L11" s="25">
        <v>5.4757629999999997</v>
      </c>
      <c r="M11" s="25">
        <v>5.745063</v>
      </c>
    </row>
    <row r="12" spans="1:13">
      <c r="A12" s="23" t="s">
        <v>126</v>
      </c>
      <c r="B12" s="24">
        <v>521</v>
      </c>
      <c r="C12" s="25">
        <v>74.856046000000006</v>
      </c>
      <c r="D12" s="25">
        <v>16.314779000000001</v>
      </c>
      <c r="E12" s="25">
        <v>81.957774000000001</v>
      </c>
      <c r="F12" s="25">
        <v>9.0211129999999997</v>
      </c>
      <c r="G12" s="25">
        <v>25.335892999999999</v>
      </c>
      <c r="H12" s="25">
        <v>34.932820999999997</v>
      </c>
      <c r="I12" s="25">
        <v>20.345489000000001</v>
      </c>
      <c r="J12" s="25">
        <v>11.324376000000001</v>
      </c>
      <c r="K12" s="25">
        <v>47.600768000000002</v>
      </c>
      <c r="L12" s="25">
        <v>4.03071</v>
      </c>
      <c r="M12" s="25">
        <v>6.7178500000000003</v>
      </c>
    </row>
    <row r="13" spans="1:13">
      <c r="A13" s="23" t="s">
        <v>127</v>
      </c>
      <c r="B13" s="24">
        <v>129</v>
      </c>
      <c r="C13" s="25">
        <v>44.961239999999997</v>
      </c>
      <c r="D13" s="25">
        <v>8.5271319999999999</v>
      </c>
      <c r="E13" s="25">
        <v>68.217054000000005</v>
      </c>
      <c r="F13" s="25">
        <v>27.131782999999999</v>
      </c>
      <c r="G13" s="25">
        <v>11.627907</v>
      </c>
      <c r="H13" s="25">
        <v>17.054264</v>
      </c>
      <c r="I13" s="25">
        <v>9.3023260000000008</v>
      </c>
      <c r="J13" s="25">
        <v>3.875969</v>
      </c>
      <c r="K13" s="25">
        <v>27.131782999999999</v>
      </c>
      <c r="L13" s="25">
        <v>10.852713</v>
      </c>
      <c r="M13" s="25">
        <v>11.627907</v>
      </c>
    </row>
    <row r="14" spans="1:13">
      <c r="A14" s="23" t="s">
        <v>128</v>
      </c>
      <c r="B14" s="24">
        <v>44</v>
      </c>
      <c r="C14" s="25">
        <v>63.636364</v>
      </c>
      <c r="D14" s="25">
        <v>11.363636</v>
      </c>
      <c r="E14" s="25">
        <v>59.090909000000003</v>
      </c>
      <c r="F14" s="25">
        <v>6.8181820000000002</v>
      </c>
      <c r="G14" s="25">
        <v>27.272727</v>
      </c>
      <c r="H14" s="25">
        <v>40.909090999999997</v>
      </c>
      <c r="I14" s="25">
        <v>43.181818</v>
      </c>
      <c r="J14" s="25">
        <v>20.454545</v>
      </c>
      <c r="K14" s="25">
        <v>38.636364</v>
      </c>
      <c r="L14" s="25">
        <v>2.2727270000000002</v>
      </c>
      <c r="M14" s="25">
        <v>13.636364</v>
      </c>
    </row>
    <row r="15" spans="1:13">
      <c r="A15" s="8" t="s">
        <v>129</v>
      </c>
      <c r="B15" s="8"/>
      <c r="C15" s="8"/>
      <c r="D15" s="8"/>
      <c r="E15" s="8"/>
      <c r="F15" s="8"/>
      <c r="G15" s="8"/>
      <c r="H15" s="8"/>
      <c r="I15" s="8"/>
      <c r="J15" s="8"/>
      <c r="K15" s="8"/>
      <c r="L15" s="8"/>
      <c r="M15" s="8"/>
    </row>
    <row r="16" spans="1:13">
      <c r="A16" s="23" t="s">
        <v>130</v>
      </c>
      <c r="B16" s="24">
        <v>799</v>
      </c>
      <c r="C16" s="25">
        <v>86.232791000000006</v>
      </c>
      <c r="D16" s="25">
        <v>32.540675999999998</v>
      </c>
      <c r="E16" s="25">
        <v>66.332915999999997</v>
      </c>
      <c r="F16" s="25">
        <v>3.7546930000000001</v>
      </c>
      <c r="G16" s="25">
        <v>37.296621000000002</v>
      </c>
      <c r="H16" s="25">
        <v>48.811014</v>
      </c>
      <c r="I16" s="25">
        <v>50.438048000000002</v>
      </c>
      <c r="J16" s="25">
        <v>31.914894</v>
      </c>
      <c r="K16" s="25">
        <v>57.446809000000002</v>
      </c>
      <c r="L16" s="25">
        <v>3.629537</v>
      </c>
      <c r="M16" s="25">
        <v>4.7559449999999996</v>
      </c>
    </row>
    <row r="17" spans="1:13">
      <c r="A17" s="23" t="s">
        <v>131</v>
      </c>
      <c r="B17" s="24">
        <v>1245</v>
      </c>
      <c r="C17" s="25">
        <v>83.453815000000006</v>
      </c>
      <c r="D17" s="25">
        <v>21.927710999999999</v>
      </c>
      <c r="E17" s="25">
        <v>71.405621999999994</v>
      </c>
      <c r="F17" s="25">
        <v>4.4176710000000003</v>
      </c>
      <c r="G17" s="25">
        <v>33.413654999999999</v>
      </c>
      <c r="H17" s="25">
        <v>45.863453999999997</v>
      </c>
      <c r="I17" s="25">
        <v>33.895581999999997</v>
      </c>
      <c r="J17" s="25">
        <v>22.730924000000002</v>
      </c>
      <c r="K17" s="25">
        <v>50.602409999999999</v>
      </c>
      <c r="L17" s="25">
        <v>4.497992</v>
      </c>
      <c r="M17" s="25">
        <v>6.1044179999999999</v>
      </c>
    </row>
    <row r="18" spans="1:13">
      <c r="A18" s="23" t="s">
        <v>132</v>
      </c>
      <c r="B18" s="24">
        <v>504</v>
      </c>
      <c r="C18" s="25">
        <v>69.841269999999994</v>
      </c>
      <c r="D18" s="25">
        <v>13.888889000000001</v>
      </c>
      <c r="E18" s="25">
        <v>73.015872999999999</v>
      </c>
      <c r="F18" s="25">
        <v>11.111110999999999</v>
      </c>
      <c r="G18" s="25">
        <v>20.238095000000001</v>
      </c>
      <c r="H18" s="25">
        <v>33.730159</v>
      </c>
      <c r="I18" s="25">
        <v>14.682539999999999</v>
      </c>
      <c r="J18" s="25">
        <v>15.476190000000001</v>
      </c>
      <c r="K18" s="25">
        <v>45.833333000000003</v>
      </c>
      <c r="L18" s="25">
        <v>5.9523809999999999</v>
      </c>
      <c r="M18" s="25">
        <v>6.1507940000000003</v>
      </c>
    </row>
    <row r="19" spans="1:13">
      <c r="A19" s="23" t="s">
        <v>133</v>
      </c>
      <c r="B19" s="24">
        <v>82</v>
      </c>
      <c r="C19" s="25">
        <v>52.439024000000003</v>
      </c>
      <c r="D19" s="25">
        <v>9.7560979999999997</v>
      </c>
      <c r="E19" s="25">
        <v>70.731707</v>
      </c>
      <c r="F19" s="25">
        <v>14.634145999999999</v>
      </c>
      <c r="G19" s="25">
        <v>7.3170729999999997</v>
      </c>
      <c r="H19" s="25">
        <v>15.853659</v>
      </c>
      <c r="I19" s="25">
        <v>2.4390239999999999</v>
      </c>
      <c r="J19" s="25">
        <v>6.0975609999999998</v>
      </c>
      <c r="K19" s="25">
        <v>32.926828999999998</v>
      </c>
      <c r="L19" s="25">
        <v>9.7560979999999997</v>
      </c>
      <c r="M19" s="25">
        <v>9.7560979999999997</v>
      </c>
    </row>
    <row r="20" spans="1:13">
      <c r="A20" s="23" t="s">
        <v>128</v>
      </c>
      <c r="B20" s="24">
        <v>47</v>
      </c>
      <c r="C20" s="25">
        <v>59.574468000000003</v>
      </c>
      <c r="D20" s="25">
        <v>12.765957</v>
      </c>
      <c r="E20" s="25">
        <v>53.191488999999997</v>
      </c>
      <c r="F20" s="25">
        <v>10.638298000000001</v>
      </c>
      <c r="G20" s="25">
        <v>23.404254999999999</v>
      </c>
      <c r="H20" s="25">
        <v>40.425531999999997</v>
      </c>
      <c r="I20" s="25">
        <v>34.042552999999998</v>
      </c>
      <c r="J20" s="25">
        <v>14.893617000000001</v>
      </c>
      <c r="K20" s="25">
        <v>34.042552999999998</v>
      </c>
      <c r="L20" s="25">
        <v>6.3829789999999997</v>
      </c>
      <c r="M20" s="25">
        <v>17.021277000000001</v>
      </c>
    </row>
    <row r="21" spans="1:13">
      <c r="A21" s="8" t="s">
        <v>134</v>
      </c>
      <c r="B21" s="8"/>
      <c r="C21" s="8"/>
      <c r="D21" s="8"/>
      <c r="E21" s="8"/>
      <c r="F21" s="8"/>
      <c r="G21" s="8"/>
      <c r="H21" s="8"/>
      <c r="I21" s="8"/>
      <c r="J21" s="8"/>
      <c r="K21" s="8"/>
      <c r="L21" s="8"/>
      <c r="M21" s="8"/>
    </row>
    <row r="22" spans="1:13">
      <c r="A22" s="23" t="s">
        <v>135</v>
      </c>
      <c r="B22" s="24">
        <v>128</v>
      </c>
      <c r="C22" s="25">
        <v>73.4375</v>
      </c>
      <c r="D22" s="25">
        <v>16.40625</v>
      </c>
      <c r="E22" s="25">
        <v>64.84375</v>
      </c>
      <c r="F22" s="25">
        <v>7.03125</v>
      </c>
      <c r="G22" s="25">
        <v>17.1875</v>
      </c>
      <c r="H22" s="25">
        <v>39.84375</v>
      </c>
      <c r="I22" s="25">
        <v>21.875</v>
      </c>
      <c r="J22" s="25">
        <v>21.09375</v>
      </c>
      <c r="K22" s="25">
        <v>48.4375</v>
      </c>
      <c r="L22" s="25">
        <v>7.8125</v>
      </c>
      <c r="M22" s="25">
        <v>7.03125</v>
      </c>
    </row>
    <row r="23" spans="1:13">
      <c r="A23" s="23" t="s">
        <v>136</v>
      </c>
      <c r="B23" s="24">
        <v>138</v>
      </c>
      <c r="C23" s="25">
        <v>78.985506999999998</v>
      </c>
      <c r="D23" s="25">
        <v>23.913042999999998</v>
      </c>
      <c r="E23" s="25">
        <v>66.666667000000004</v>
      </c>
      <c r="F23" s="25">
        <v>7.2463769999999998</v>
      </c>
      <c r="G23" s="25">
        <v>23.913042999999998</v>
      </c>
      <c r="H23" s="25">
        <v>32.608696000000002</v>
      </c>
      <c r="I23" s="25">
        <v>27.536231999999998</v>
      </c>
      <c r="J23" s="25">
        <v>21.014493000000002</v>
      </c>
      <c r="K23" s="25">
        <v>48.550725</v>
      </c>
      <c r="L23" s="25">
        <v>4.3478260000000004</v>
      </c>
      <c r="M23" s="25">
        <v>8.6956520000000008</v>
      </c>
    </row>
    <row r="24" spans="1:13">
      <c r="A24" s="23" t="s">
        <v>137</v>
      </c>
      <c r="B24" s="24">
        <v>119</v>
      </c>
      <c r="C24" s="25">
        <v>81.512604999999994</v>
      </c>
      <c r="D24" s="25">
        <v>26.890756</v>
      </c>
      <c r="E24" s="25">
        <v>64.705882000000003</v>
      </c>
      <c r="F24" s="25">
        <v>1.6806719999999999</v>
      </c>
      <c r="G24" s="25">
        <v>26.050419999999999</v>
      </c>
      <c r="H24" s="25">
        <v>44.537815000000002</v>
      </c>
      <c r="I24" s="25">
        <v>28.571428999999998</v>
      </c>
      <c r="J24" s="25">
        <v>26.890756</v>
      </c>
      <c r="K24" s="25">
        <v>51.260503999999997</v>
      </c>
      <c r="L24" s="25">
        <v>5.0420170000000004</v>
      </c>
      <c r="M24" s="25">
        <v>8.4033610000000003</v>
      </c>
    </row>
    <row r="25" spans="1:13">
      <c r="A25" s="23" t="s">
        <v>138</v>
      </c>
      <c r="B25" s="24">
        <v>142</v>
      </c>
      <c r="C25" s="25">
        <v>83.098591999999996</v>
      </c>
      <c r="D25" s="25">
        <v>24.647887000000001</v>
      </c>
      <c r="E25" s="25">
        <v>68.309859000000003</v>
      </c>
      <c r="F25" s="25">
        <v>4.9295770000000001</v>
      </c>
      <c r="G25" s="25">
        <v>29.577465</v>
      </c>
      <c r="H25" s="25">
        <v>42.957746</v>
      </c>
      <c r="I25" s="25">
        <v>31.690141000000001</v>
      </c>
      <c r="J25" s="25">
        <v>23.943662</v>
      </c>
      <c r="K25" s="25">
        <v>58.450704000000002</v>
      </c>
      <c r="L25" s="25">
        <v>5.6338030000000003</v>
      </c>
      <c r="M25" s="25">
        <v>5.6338030000000003</v>
      </c>
    </row>
    <row r="26" spans="1:13">
      <c r="A26" s="23" t="s">
        <v>139</v>
      </c>
      <c r="B26" s="24">
        <v>170</v>
      </c>
      <c r="C26" s="25">
        <v>83.529411999999994</v>
      </c>
      <c r="D26" s="25">
        <v>25.882352999999998</v>
      </c>
      <c r="E26" s="25">
        <v>69.411765000000003</v>
      </c>
      <c r="F26" s="25">
        <v>6.4705880000000002</v>
      </c>
      <c r="G26" s="25">
        <v>25.294118000000001</v>
      </c>
      <c r="H26" s="25">
        <v>44.705882000000003</v>
      </c>
      <c r="I26" s="25">
        <v>34.117646999999998</v>
      </c>
      <c r="J26" s="25">
        <v>25.294118000000001</v>
      </c>
      <c r="K26" s="25">
        <v>50</v>
      </c>
      <c r="L26" s="25">
        <v>2.941176</v>
      </c>
      <c r="M26" s="25">
        <v>4.7058819999999999</v>
      </c>
    </row>
    <row r="27" spans="1:13">
      <c r="A27" s="23" t="s">
        <v>140</v>
      </c>
      <c r="B27" s="24">
        <v>192</v>
      </c>
      <c r="C27" s="25">
        <v>83.333332999999996</v>
      </c>
      <c r="D27" s="25">
        <v>30.208333</v>
      </c>
      <c r="E27" s="25">
        <v>62.5</v>
      </c>
      <c r="F27" s="25">
        <v>4.1666670000000003</v>
      </c>
      <c r="G27" s="25">
        <v>28.645833</v>
      </c>
      <c r="H27" s="25">
        <v>38.020833000000003</v>
      </c>
      <c r="I27" s="25">
        <v>35.9375</v>
      </c>
      <c r="J27" s="25">
        <v>30.208333</v>
      </c>
      <c r="K27" s="25">
        <v>51.5625</v>
      </c>
      <c r="L27" s="25">
        <v>6.25</v>
      </c>
      <c r="M27" s="25">
        <v>5.2083329999999997</v>
      </c>
    </row>
    <row r="28" spans="1:13">
      <c r="A28" s="23" t="s">
        <v>141</v>
      </c>
      <c r="B28" s="24">
        <v>1405</v>
      </c>
      <c r="C28" s="25">
        <v>81.209963999999999</v>
      </c>
      <c r="D28" s="25">
        <v>22.704626000000001</v>
      </c>
      <c r="E28" s="25">
        <v>72.313167000000007</v>
      </c>
      <c r="F28" s="25">
        <v>6.690391</v>
      </c>
      <c r="G28" s="25">
        <v>33.096085000000002</v>
      </c>
      <c r="H28" s="25">
        <v>46.334519999999998</v>
      </c>
      <c r="I28" s="25">
        <v>35.800711999999997</v>
      </c>
      <c r="J28" s="25">
        <v>20.854092999999999</v>
      </c>
      <c r="K28" s="25">
        <v>52.099643999999998</v>
      </c>
      <c r="L28" s="25">
        <v>4.2704630000000003</v>
      </c>
      <c r="M28" s="25">
        <v>5.622776</v>
      </c>
    </row>
    <row r="29" spans="1:13">
      <c r="A29" s="23" t="s">
        <v>142</v>
      </c>
      <c r="B29" s="24">
        <v>343</v>
      </c>
      <c r="C29" s="25">
        <v>76.676384999999996</v>
      </c>
      <c r="D29" s="25">
        <v>20.116617999999999</v>
      </c>
      <c r="E29" s="25">
        <v>71.720117000000002</v>
      </c>
      <c r="F29" s="25">
        <v>4.3731780000000002</v>
      </c>
      <c r="G29" s="25">
        <v>38.192419999999998</v>
      </c>
      <c r="H29" s="25">
        <v>39.067055000000003</v>
      </c>
      <c r="I29" s="25">
        <v>36.443148999999998</v>
      </c>
      <c r="J29" s="25">
        <v>30.612245000000001</v>
      </c>
      <c r="K29" s="25">
        <v>45.772595000000003</v>
      </c>
      <c r="L29" s="25">
        <v>4.9562679999999997</v>
      </c>
      <c r="M29" s="25">
        <v>5.2478129999999998</v>
      </c>
    </row>
    <row r="30" spans="1:13">
      <c r="A30" s="23" t="s">
        <v>128</v>
      </c>
      <c r="B30" s="24">
        <v>40</v>
      </c>
      <c r="C30" s="25">
        <v>67.5</v>
      </c>
      <c r="D30" s="25">
        <v>15</v>
      </c>
      <c r="E30" s="25">
        <v>52.5</v>
      </c>
      <c r="F30" s="25">
        <v>5</v>
      </c>
      <c r="G30" s="25">
        <v>27.5</v>
      </c>
      <c r="H30" s="25">
        <v>47.5</v>
      </c>
      <c r="I30" s="25">
        <v>42.5</v>
      </c>
      <c r="J30" s="25">
        <v>17.5</v>
      </c>
      <c r="K30" s="25">
        <v>42.5</v>
      </c>
      <c r="L30" s="25">
        <v>5</v>
      </c>
      <c r="M30" s="25">
        <v>17.5</v>
      </c>
    </row>
    <row r="31" spans="1:13">
      <c r="A31" s="8" t="s">
        <v>143</v>
      </c>
      <c r="B31" s="8"/>
      <c r="C31" s="8"/>
      <c r="D31" s="8"/>
      <c r="E31" s="8"/>
      <c r="F31" s="8"/>
      <c r="G31" s="8"/>
      <c r="H31" s="8"/>
      <c r="I31" s="8"/>
      <c r="J31" s="8"/>
      <c r="K31" s="8"/>
      <c r="L31" s="8"/>
      <c r="M31" s="8"/>
    </row>
    <row r="32" spans="1:13">
      <c r="A32" s="23" t="s">
        <v>144</v>
      </c>
      <c r="B32" s="24">
        <v>429</v>
      </c>
      <c r="C32" s="25">
        <v>88.811188999999999</v>
      </c>
      <c r="D32" s="25">
        <v>30.536131000000001</v>
      </c>
      <c r="E32" s="25">
        <v>76.689976999999999</v>
      </c>
      <c r="F32" s="25">
        <v>4.4289040000000002</v>
      </c>
      <c r="G32" s="25">
        <v>50.582751000000002</v>
      </c>
      <c r="H32" s="25">
        <v>54.079253999999999</v>
      </c>
      <c r="I32" s="25">
        <v>46.853147</v>
      </c>
      <c r="J32" s="25">
        <v>21.911422000000002</v>
      </c>
      <c r="K32" s="25">
        <v>60.606060999999997</v>
      </c>
      <c r="L32" s="25">
        <v>4.4289040000000002</v>
      </c>
      <c r="M32" s="25">
        <v>3.962704</v>
      </c>
    </row>
    <row r="33" spans="1:13">
      <c r="A33" s="23" t="s">
        <v>145</v>
      </c>
      <c r="B33" s="24">
        <v>319</v>
      </c>
      <c r="C33" s="25">
        <v>87.460814999999997</v>
      </c>
      <c r="D33" s="25">
        <v>28.526646</v>
      </c>
      <c r="E33" s="25">
        <v>73.667711999999995</v>
      </c>
      <c r="F33" s="25">
        <v>3.1347960000000001</v>
      </c>
      <c r="G33" s="25">
        <v>47.335422999999999</v>
      </c>
      <c r="H33" s="25">
        <v>55.485892999999997</v>
      </c>
      <c r="I33" s="25">
        <v>67.398118999999994</v>
      </c>
      <c r="J33" s="25">
        <v>19.122257000000001</v>
      </c>
      <c r="K33" s="25">
        <v>53.291536000000001</v>
      </c>
      <c r="L33" s="25">
        <v>3.4482759999999999</v>
      </c>
      <c r="M33" s="25">
        <v>5.3291539999999999</v>
      </c>
    </row>
    <row r="34" spans="1:13">
      <c r="A34" s="23" t="s">
        <v>146</v>
      </c>
      <c r="B34" s="24">
        <v>504</v>
      </c>
      <c r="C34" s="25">
        <v>86.507936999999998</v>
      </c>
      <c r="D34" s="25">
        <v>29.761904999999999</v>
      </c>
      <c r="E34" s="25">
        <v>76.190476000000004</v>
      </c>
      <c r="F34" s="25">
        <v>4.3650789999999997</v>
      </c>
      <c r="G34" s="25">
        <v>49.007936999999998</v>
      </c>
      <c r="H34" s="25">
        <v>50.396825</v>
      </c>
      <c r="I34" s="25">
        <v>48.015872999999999</v>
      </c>
      <c r="J34" s="25">
        <v>23.412697999999999</v>
      </c>
      <c r="K34" s="25">
        <v>62.103175</v>
      </c>
      <c r="L34" s="25">
        <v>3.3730159999999998</v>
      </c>
      <c r="M34" s="25">
        <v>5.9523809999999999</v>
      </c>
    </row>
    <row r="35" spans="1:13">
      <c r="A35" s="23" t="s">
        <v>147</v>
      </c>
      <c r="B35" s="24">
        <v>143</v>
      </c>
      <c r="C35" s="25">
        <v>82.517482999999999</v>
      </c>
      <c r="D35" s="25">
        <v>25.174824999999998</v>
      </c>
      <c r="E35" s="25">
        <v>79.020978999999997</v>
      </c>
      <c r="F35" s="25">
        <v>9.7902100000000001</v>
      </c>
      <c r="G35" s="25">
        <v>53.146853</v>
      </c>
      <c r="H35" s="25">
        <v>48.251747999999999</v>
      </c>
      <c r="I35" s="25">
        <v>44.055943999999997</v>
      </c>
      <c r="J35" s="25">
        <v>23.776223999999999</v>
      </c>
      <c r="K35" s="25">
        <v>60.139859999999999</v>
      </c>
      <c r="L35" s="25">
        <v>3.4965030000000001</v>
      </c>
      <c r="M35" s="25">
        <v>6.2937060000000002</v>
      </c>
    </row>
    <row r="36" spans="1:13">
      <c r="A36" s="23" t="s">
        <v>148</v>
      </c>
      <c r="B36" s="24">
        <v>168</v>
      </c>
      <c r="C36" s="25">
        <v>86.904762000000005</v>
      </c>
      <c r="D36" s="25">
        <v>29.166667</v>
      </c>
      <c r="E36" s="25">
        <v>78.571428999999995</v>
      </c>
      <c r="F36" s="25">
        <v>6.5476190000000001</v>
      </c>
      <c r="G36" s="25">
        <v>54.761904999999999</v>
      </c>
      <c r="H36" s="25">
        <v>50</v>
      </c>
      <c r="I36" s="25">
        <v>48.809524000000003</v>
      </c>
      <c r="J36" s="25">
        <v>25.595237999999998</v>
      </c>
      <c r="K36" s="25">
        <v>62.5</v>
      </c>
      <c r="L36" s="25">
        <v>2.3809520000000002</v>
      </c>
      <c r="M36" s="25">
        <v>4.7619049999999996</v>
      </c>
    </row>
    <row r="37" spans="1:13">
      <c r="A37" s="23" t="s">
        <v>149</v>
      </c>
      <c r="B37" s="24">
        <v>1270</v>
      </c>
      <c r="C37" s="25">
        <v>85.590551000000005</v>
      </c>
      <c r="D37" s="25">
        <v>26.614173000000001</v>
      </c>
      <c r="E37" s="25">
        <v>74.881889999999999</v>
      </c>
      <c r="F37" s="25">
        <v>3.9370080000000001</v>
      </c>
      <c r="G37" s="25">
        <v>42.913386000000003</v>
      </c>
      <c r="H37" s="25">
        <v>47.795276000000001</v>
      </c>
      <c r="I37" s="25">
        <v>41.023622000000003</v>
      </c>
      <c r="J37" s="25">
        <v>22.519684999999999</v>
      </c>
      <c r="K37" s="25">
        <v>56.456693000000001</v>
      </c>
      <c r="L37" s="25">
        <v>4.3307089999999997</v>
      </c>
      <c r="M37" s="25">
        <v>5.5118109999999998</v>
      </c>
    </row>
    <row r="38" spans="1:13">
      <c r="A38" s="23" t="s">
        <v>150</v>
      </c>
      <c r="B38" s="24">
        <v>1642</v>
      </c>
      <c r="C38" s="25">
        <v>86.175396000000006</v>
      </c>
      <c r="D38" s="25">
        <v>26.674786999999998</v>
      </c>
      <c r="E38" s="25">
        <v>73.142509000000004</v>
      </c>
      <c r="F38" s="25">
        <v>4.5675999999999997</v>
      </c>
      <c r="G38" s="25">
        <v>39.342266000000002</v>
      </c>
      <c r="H38" s="25">
        <v>50</v>
      </c>
      <c r="I38" s="25">
        <v>39.951279</v>
      </c>
      <c r="J38" s="25">
        <v>22.959804999999999</v>
      </c>
      <c r="K38" s="25">
        <v>57.551766000000001</v>
      </c>
      <c r="L38" s="25">
        <v>3.9585870000000001</v>
      </c>
      <c r="M38" s="25">
        <v>5.8465290000000003</v>
      </c>
    </row>
    <row r="39" spans="1:13">
      <c r="A39" s="23" t="s">
        <v>151</v>
      </c>
      <c r="B39" s="24">
        <v>2266</v>
      </c>
      <c r="C39" s="25">
        <v>82.612532999999999</v>
      </c>
      <c r="D39" s="25">
        <v>24.66902</v>
      </c>
      <c r="E39" s="25">
        <v>71.491614999999996</v>
      </c>
      <c r="F39" s="25">
        <v>4.766108</v>
      </c>
      <c r="G39" s="25">
        <v>33.186230999999999</v>
      </c>
      <c r="H39" s="25">
        <v>45.675198999999999</v>
      </c>
      <c r="I39" s="25">
        <v>35.260370999999999</v>
      </c>
      <c r="J39" s="25">
        <v>24.801411999999999</v>
      </c>
      <c r="K39" s="25">
        <v>53.177405</v>
      </c>
      <c r="L39" s="25">
        <v>4.810238</v>
      </c>
      <c r="M39" s="25">
        <v>5.3839360000000003</v>
      </c>
    </row>
    <row r="40" spans="1:13">
      <c r="A40" s="23" t="s">
        <v>152</v>
      </c>
      <c r="B40" s="24">
        <v>121</v>
      </c>
      <c r="C40" s="25">
        <v>57.851239999999997</v>
      </c>
      <c r="D40" s="25">
        <v>13.223140000000001</v>
      </c>
      <c r="E40" s="25">
        <v>67.768595000000005</v>
      </c>
      <c r="F40" s="25">
        <v>18.181818</v>
      </c>
      <c r="G40" s="25">
        <v>22.314050000000002</v>
      </c>
      <c r="H40" s="25">
        <v>28.099174000000001</v>
      </c>
      <c r="I40" s="25">
        <v>20.661156999999999</v>
      </c>
      <c r="J40" s="25">
        <v>14.049587000000001</v>
      </c>
      <c r="K40" s="25">
        <v>35.537190000000002</v>
      </c>
      <c r="L40" s="25">
        <v>12.396694</v>
      </c>
      <c r="M40" s="25">
        <v>7.4380170000000003</v>
      </c>
    </row>
    <row r="41" spans="1:13">
      <c r="A41" s="23" t="s">
        <v>128</v>
      </c>
      <c r="B41" s="24">
        <v>46</v>
      </c>
      <c r="C41" s="25">
        <v>50</v>
      </c>
      <c r="D41" s="25">
        <v>6.5217390000000002</v>
      </c>
      <c r="E41" s="25">
        <v>45.652174000000002</v>
      </c>
      <c r="F41" s="25">
        <v>15.217390999999999</v>
      </c>
      <c r="G41" s="25">
        <v>15.217390999999999</v>
      </c>
      <c r="H41" s="25">
        <v>30.434782999999999</v>
      </c>
      <c r="I41" s="25">
        <v>28.260870000000001</v>
      </c>
      <c r="J41" s="25">
        <v>13.043478</v>
      </c>
      <c r="K41" s="25">
        <v>34.782609000000001</v>
      </c>
      <c r="L41" s="25">
        <v>8.6956520000000008</v>
      </c>
      <c r="M41" s="25">
        <v>17.391304000000002</v>
      </c>
    </row>
    <row r="42" spans="1:13">
      <c r="A42" s="8" t="s">
        <v>153</v>
      </c>
      <c r="B42" s="8"/>
      <c r="C42" s="8"/>
      <c r="D42" s="8"/>
      <c r="E42" s="8"/>
      <c r="F42" s="8"/>
      <c r="G42" s="8"/>
      <c r="H42" s="8"/>
      <c r="I42" s="8"/>
      <c r="J42" s="8"/>
      <c r="K42" s="8"/>
      <c r="L42" s="8"/>
      <c r="M42" s="8"/>
    </row>
    <row r="43" spans="1:13">
      <c r="A43" s="23" t="s">
        <v>154</v>
      </c>
      <c r="B43" s="24">
        <v>1344</v>
      </c>
      <c r="C43" s="25">
        <v>84.970237999999995</v>
      </c>
      <c r="D43" s="25">
        <v>26.041667</v>
      </c>
      <c r="E43" s="25">
        <v>73.363095000000001</v>
      </c>
      <c r="F43" s="25">
        <v>4.9107139999999996</v>
      </c>
      <c r="G43" s="25">
        <v>41.592261999999998</v>
      </c>
      <c r="H43" s="25">
        <v>49.479166999999997</v>
      </c>
      <c r="I43" s="25">
        <v>41.592261999999998</v>
      </c>
      <c r="J43" s="25">
        <v>23.883928999999998</v>
      </c>
      <c r="K43" s="25">
        <v>56.026786000000001</v>
      </c>
      <c r="L43" s="25">
        <v>3.4970240000000001</v>
      </c>
      <c r="M43" s="25">
        <v>6.1755950000000004</v>
      </c>
    </row>
    <row r="44" spans="1:13">
      <c r="A44" s="23" t="s">
        <v>155</v>
      </c>
      <c r="B44" s="24">
        <v>1107</v>
      </c>
      <c r="C44" s="25">
        <v>79.674796999999998</v>
      </c>
      <c r="D44" s="25">
        <v>24.751581000000002</v>
      </c>
      <c r="E44" s="25">
        <v>75.338752999999997</v>
      </c>
      <c r="F44" s="25">
        <v>9.1237580000000005</v>
      </c>
      <c r="G44" s="25">
        <v>38.301715999999999</v>
      </c>
      <c r="H44" s="25">
        <v>44.625112999999999</v>
      </c>
      <c r="I44" s="25">
        <v>37.579042000000001</v>
      </c>
      <c r="J44" s="25">
        <v>23.035229999999999</v>
      </c>
      <c r="K44" s="25">
        <v>52.845528000000002</v>
      </c>
      <c r="L44" s="25">
        <v>4.4263779999999997</v>
      </c>
      <c r="M44" s="25">
        <v>4.6070460000000004</v>
      </c>
    </row>
    <row r="45" spans="1:13">
      <c r="A45" s="23" t="s">
        <v>156</v>
      </c>
      <c r="B45" s="24">
        <v>1006</v>
      </c>
      <c r="C45" s="25">
        <v>80.616302000000005</v>
      </c>
      <c r="D45" s="25">
        <v>24.055665999999999</v>
      </c>
      <c r="E45" s="25">
        <v>73.757454999999993</v>
      </c>
      <c r="F45" s="25">
        <v>7.4552680000000002</v>
      </c>
      <c r="G45" s="25">
        <v>32.405566999999998</v>
      </c>
      <c r="H45" s="25">
        <v>41.848906999999997</v>
      </c>
      <c r="I45" s="25">
        <v>34.393638000000003</v>
      </c>
      <c r="J45" s="25">
        <v>24.751491000000001</v>
      </c>
      <c r="K45" s="25">
        <v>55.566600000000001</v>
      </c>
      <c r="L45" s="25">
        <v>5.3677929999999998</v>
      </c>
      <c r="M45" s="25">
        <v>5.7654079999999999</v>
      </c>
    </row>
    <row r="46" spans="1:13">
      <c r="A46" s="23" t="s">
        <v>157</v>
      </c>
      <c r="B46" s="24">
        <v>541</v>
      </c>
      <c r="C46" s="25">
        <v>79.297596999999996</v>
      </c>
      <c r="D46" s="25">
        <v>28.83549</v>
      </c>
      <c r="E46" s="25">
        <v>76.155268000000007</v>
      </c>
      <c r="F46" s="25">
        <v>11.645102</v>
      </c>
      <c r="G46" s="25">
        <v>38.632162999999998</v>
      </c>
      <c r="H46" s="25">
        <v>44.547134999999997</v>
      </c>
      <c r="I46" s="25">
        <v>37.523105000000001</v>
      </c>
      <c r="J46" s="25">
        <v>22.550832</v>
      </c>
      <c r="K46" s="25">
        <v>56.931607999999997</v>
      </c>
      <c r="L46" s="25">
        <v>5.9149719999999997</v>
      </c>
      <c r="M46" s="25">
        <v>4.8059149999999997</v>
      </c>
    </row>
    <row r="47" spans="1:13">
      <c r="A47" s="23" t="s">
        <v>158</v>
      </c>
      <c r="B47" s="24">
        <v>1510</v>
      </c>
      <c r="C47" s="25">
        <v>82.052980000000005</v>
      </c>
      <c r="D47" s="25">
        <v>24.635762</v>
      </c>
      <c r="E47" s="25">
        <v>76.953642000000002</v>
      </c>
      <c r="F47" s="25">
        <v>6.8874170000000001</v>
      </c>
      <c r="G47" s="25">
        <v>35.695363999999998</v>
      </c>
      <c r="H47" s="25">
        <v>46.953642000000002</v>
      </c>
      <c r="I47" s="25">
        <v>38.410595999999998</v>
      </c>
      <c r="J47" s="25">
        <v>22.582781000000001</v>
      </c>
      <c r="K47" s="25">
        <v>54.172184999999999</v>
      </c>
      <c r="L47" s="25">
        <v>4.1721849999999998</v>
      </c>
      <c r="M47" s="25">
        <v>4.9668869999999998</v>
      </c>
    </row>
    <row r="48" spans="1:13">
      <c r="A48" s="23" t="s">
        <v>159</v>
      </c>
      <c r="B48" s="24">
        <v>1011</v>
      </c>
      <c r="C48" s="25">
        <v>83.976260999999994</v>
      </c>
      <c r="D48" s="25">
        <v>28.486647000000001</v>
      </c>
      <c r="E48" s="25">
        <v>71.612264999999994</v>
      </c>
      <c r="F48" s="25">
        <v>4.5499510000000001</v>
      </c>
      <c r="G48" s="25">
        <v>35.410485000000001</v>
      </c>
      <c r="H48" s="25">
        <v>45.202770000000001</v>
      </c>
      <c r="I48" s="25">
        <v>40.949554999999997</v>
      </c>
      <c r="J48" s="25">
        <v>30.860534000000001</v>
      </c>
      <c r="K48" s="25">
        <v>56.083086000000002</v>
      </c>
      <c r="L48" s="25">
        <v>4.6488630000000004</v>
      </c>
      <c r="M48" s="25">
        <v>4.5499510000000001</v>
      </c>
    </row>
    <row r="49" spans="1:13">
      <c r="A49" s="23" t="s">
        <v>160</v>
      </c>
      <c r="B49" s="24">
        <v>1234</v>
      </c>
      <c r="C49" s="25">
        <v>85.251215999999999</v>
      </c>
      <c r="D49" s="25">
        <v>27.795786</v>
      </c>
      <c r="E49" s="25">
        <v>75.607780000000005</v>
      </c>
      <c r="F49" s="25">
        <v>4.9432739999999997</v>
      </c>
      <c r="G49" s="25">
        <v>37.034036</v>
      </c>
      <c r="H49" s="25">
        <v>49.270665000000001</v>
      </c>
      <c r="I49" s="25">
        <v>41.329011000000001</v>
      </c>
      <c r="J49" s="25">
        <v>23.419772999999999</v>
      </c>
      <c r="K49" s="25">
        <v>58.103727999999997</v>
      </c>
      <c r="L49" s="25">
        <v>4.1329010000000004</v>
      </c>
      <c r="M49" s="25">
        <v>5.6726089999999996</v>
      </c>
    </row>
    <row r="50" spans="1:13">
      <c r="A50" s="23" t="s">
        <v>161</v>
      </c>
      <c r="B50" s="24">
        <v>443</v>
      </c>
      <c r="C50" s="25">
        <v>84.875846999999993</v>
      </c>
      <c r="D50" s="25">
        <v>28.442437999999999</v>
      </c>
      <c r="E50" s="25">
        <v>76.749436000000003</v>
      </c>
      <c r="F50" s="25">
        <v>5.1918740000000003</v>
      </c>
      <c r="G50" s="25">
        <v>46.726861999999997</v>
      </c>
      <c r="H50" s="25">
        <v>51.015801000000003</v>
      </c>
      <c r="I50" s="25">
        <v>48.758465000000001</v>
      </c>
      <c r="J50" s="25">
        <v>25.507901</v>
      </c>
      <c r="K50" s="25">
        <v>59.593679000000002</v>
      </c>
      <c r="L50" s="25">
        <v>4.5146730000000002</v>
      </c>
      <c r="M50" s="25">
        <v>6.3205419999999997</v>
      </c>
    </row>
    <row r="51" spans="1:13">
      <c r="A51" s="23" t="s">
        <v>162</v>
      </c>
      <c r="B51" s="24">
        <v>1237</v>
      </c>
      <c r="C51" s="25">
        <v>86.742118000000005</v>
      </c>
      <c r="D51" s="25">
        <v>28.051738</v>
      </c>
      <c r="E51" s="25">
        <v>74.292642999999998</v>
      </c>
      <c r="F51" s="25">
        <v>4.2845589999999998</v>
      </c>
      <c r="G51" s="25">
        <v>40.177849999999999</v>
      </c>
      <c r="H51" s="25">
        <v>50.525464999999997</v>
      </c>
      <c r="I51" s="25">
        <v>42.926434999999998</v>
      </c>
      <c r="J51" s="25">
        <v>26.192401</v>
      </c>
      <c r="K51" s="25">
        <v>58.771220999999997</v>
      </c>
      <c r="L51" s="25">
        <v>4.122878</v>
      </c>
      <c r="M51" s="25">
        <v>4.6079220000000003</v>
      </c>
    </row>
    <row r="52" spans="1:13">
      <c r="A52" s="23" t="s">
        <v>152</v>
      </c>
      <c r="B52" s="24">
        <v>81</v>
      </c>
      <c r="C52" s="25">
        <v>80.246914000000004</v>
      </c>
      <c r="D52" s="25">
        <v>19.753086</v>
      </c>
      <c r="E52" s="25">
        <v>60.493827000000003</v>
      </c>
      <c r="F52" s="25">
        <v>3.7037040000000001</v>
      </c>
      <c r="G52" s="25">
        <v>32.098765</v>
      </c>
      <c r="H52" s="25">
        <v>35.802469000000002</v>
      </c>
      <c r="I52" s="25">
        <v>29.629629999999999</v>
      </c>
      <c r="J52" s="25">
        <v>28.395061999999999</v>
      </c>
      <c r="K52" s="25">
        <v>48.148147999999999</v>
      </c>
      <c r="L52" s="25">
        <v>25.925926</v>
      </c>
      <c r="M52" s="25">
        <v>4.9382720000000004</v>
      </c>
    </row>
    <row r="53" spans="1:13">
      <c r="A53" s="23" t="s">
        <v>163</v>
      </c>
      <c r="B53" s="24">
        <v>67</v>
      </c>
      <c r="C53" s="25">
        <v>68.656716000000003</v>
      </c>
      <c r="D53" s="25">
        <v>20.895522</v>
      </c>
      <c r="E53" s="25">
        <v>56.716417999999997</v>
      </c>
      <c r="F53" s="25">
        <v>1.492537</v>
      </c>
      <c r="G53" s="25">
        <v>17.910447999999999</v>
      </c>
      <c r="H53" s="25">
        <v>34.328358000000001</v>
      </c>
      <c r="I53" s="25">
        <v>25.373134</v>
      </c>
      <c r="J53" s="25">
        <v>17.910447999999999</v>
      </c>
      <c r="K53" s="25">
        <v>40.298507000000001</v>
      </c>
      <c r="L53" s="25">
        <v>4.4776119999999997</v>
      </c>
      <c r="M53" s="25">
        <v>11.940299</v>
      </c>
    </row>
    <row r="54" spans="1:13">
      <c r="A54" s="23" t="s">
        <v>128</v>
      </c>
      <c r="B54" s="24">
        <v>52</v>
      </c>
      <c r="C54" s="25">
        <v>65.384614999999997</v>
      </c>
      <c r="D54" s="25">
        <v>5.7692310000000004</v>
      </c>
      <c r="E54" s="25">
        <v>57.692307999999997</v>
      </c>
      <c r="F54" s="25">
        <v>5.7692310000000004</v>
      </c>
      <c r="G54" s="25">
        <v>19.230768999999999</v>
      </c>
      <c r="H54" s="25">
        <v>38.461537999999997</v>
      </c>
      <c r="I54" s="25">
        <v>25</v>
      </c>
      <c r="J54" s="25">
        <v>15.384615</v>
      </c>
      <c r="K54" s="25">
        <v>40.384614999999997</v>
      </c>
      <c r="L54" s="25">
        <v>3.8461539999999999</v>
      </c>
      <c r="M54" s="25">
        <v>17.307691999999999</v>
      </c>
    </row>
    <row r="55" spans="1:13">
      <c r="A55" s="8" t="s">
        <v>164</v>
      </c>
      <c r="B55" s="8"/>
      <c r="C55" s="8"/>
      <c r="D55" s="8"/>
      <c r="E55" s="8"/>
      <c r="F55" s="8"/>
      <c r="G55" s="8"/>
      <c r="H55" s="8"/>
      <c r="I55" s="8"/>
      <c r="J55" s="8"/>
      <c r="K55" s="8"/>
      <c r="L55" s="8"/>
      <c r="M55" s="8"/>
    </row>
    <row r="56" spans="1:13">
      <c r="A56" s="23" t="s">
        <v>165</v>
      </c>
      <c r="B56" s="24">
        <v>209</v>
      </c>
      <c r="C56" s="25">
        <v>82.296650999999997</v>
      </c>
      <c r="D56" s="25">
        <v>31.100477999999999</v>
      </c>
      <c r="E56" s="25">
        <v>68.899522000000005</v>
      </c>
      <c r="F56" s="25">
        <v>1.9138759999999999</v>
      </c>
      <c r="G56" s="25">
        <v>49.282297</v>
      </c>
      <c r="H56" s="25">
        <v>45.933014</v>
      </c>
      <c r="I56" s="25">
        <v>63.636364</v>
      </c>
      <c r="J56" s="25">
        <v>32.057416000000003</v>
      </c>
      <c r="K56" s="25">
        <v>54.545454999999997</v>
      </c>
      <c r="L56" s="25">
        <v>4.7846890000000002</v>
      </c>
      <c r="M56" s="25">
        <v>7.1770329999999998</v>
      </c>
    </row>
    <row r="57" spans="1:13">
      <c r="A57" s="23" t="s">
        <v>166</v>
      </c>
      <c r="B57" s="24">
        <v>1043</v>
      </c>
      <c r="C57" s="25">
        <v>87.056567999999999</v>
      </c>
      <c r="D57" s="25">
        <v>27.420901000000001</v>
      </c>
      <c r="E57" s="25">
        <v>68.839884999999995</v>
      </c>
      <c r="F57" s="25">
        <v>3.3557049999999999</v>
      </c>
      <c r="G57" s="25">
        <v>40.651964999999997</v>
      </c>
      <c r="H57" s="25">
        <v>47.171619999999997</v>
      </c>
      <c r="I57" s="25">
        <v>45.829338</v>
      </c>
      <c r="J57" s="25">
        <v>27.516779</v>
      </c>
      <c r="K57" s="25">
        <v>54.170662</v>
      </c>
      <c r="L57" s="25">
        <v>3.8350909999999998</v>
      </c>
      <c r="M57" s="25">
        <v>4.9856179999999997</v>
      </c>
    </row>
    <row r="58" spans="1:13">
      <c r="A58" s="23" t="s">
        <v>167</v>
      </c>
      <c r="B58" s="24">
        <v>963</v>
      </c>
      <c r="C58" s="25">
        <v>78.608514999999997</v>
      </c>
      <c r="D58" s="25">
        <v>20.66459</v>
      </c>
      <c r="E58" s="25">
        <v>71.547247999999996</v>
      </c>
      <c r="F58" s="25">
        <v>6.5420559999999996</v>
      </c>
      <c r="G58" s="25">
        <v>27.310487999999999</v>
      </c>
      <c r="H58" s="25">
        <v>44.444443999999997</v>
      </c>
      <c r="I58" s="25">
        <v>26.375909</v>
      </c>
      <c r="J58" s="25">
        <v>21.599169</v>
      </c>
      <c r="K58" s="25">
        <v>51.817238000000003</v>
      </c>
      <c r="L58" s="25">
        <v>3.946002</v>
      </c>
      <c r="M58" s="25">
        <v>6.3343720000000001</v>
      </c>
    </row>
    <row r="59" spans="1:13">
      <c r="A59" s="23" t="s">
        <v>168</v>
      </c>
      <c r="B59" s="24">
        <v>338</v>
      </c>
      <c r="C59" s="25">
        <v>70.414201000000006</v>
      </c>
      <c r="D59" s="25">
        <v>14.792899</v>
      </c>
      <c r="E59" s="25">
        <v>71.597633000000002</v>
      </c>
      <c r="F59" s="25">
        <v>12.426036</v>
      </c>
      <c r="G59" s="25">
        <v>10.059172</v>
      </c>
      <c r="H59" s="25">
        <v>35.207101000000002</v>
      </c>
      <c r="I59" s="25">
        <v>12.426036</v>
      </c>
      <c r="J59" s="25">
        <v>16.272189000000001</v>
      </c>
      <c r="K59" s="25">
        <v>41.12426</v>
      </c>
      <c r="L59" s="25">
        <v>7.6923079999999997</v>
      </c>
      <c r="M59" s="25">
        <v>5.621302</v>
      </c>
    </row>
    <row r="60" spans="1:13">
      <c r="A60" s="23" t="s">
        <v>169</v>
      </c>
      <c r="B60" s="24">
        <v>94</v>
      </c>
      <c r="C60" s="25">
        <v>63.829787000000003</v>
      </c>
      <c r="D60" s="25">
        <v>15.957447</v>
      </c>
      <c r="E60" s="25">
        <v>67.021276999999998</v>
      </c>
      <c r="F60" s="25">
        <v>12.765957</v>
      </c>
      <c r="G60" s="25">
        <v>5.3191490000000003</v>
      </c>
      <c r="H60" s="25">
        <v>20.212765999999998</v>
      </c>
      <c r="I60" s="25">
        <v>5.3191490000000003</v>
      </c>
      <c r="J60" s="25">
        <v>9.5744679999999995</v>
      </c>
      <c r="K60" s="25">
        <v>37.234043</v>
      </c>
      <c r="L60" s="25">
        <v>11.702128</v>
      </c>
      <c r="M60" s="25">
        <v>6.3829789999999997</v>
      </c>
    </row>
    <row r="61" spans="1:13">
      <c r="A61" s="23" t="s">
        <v>128</v>
      </c>
      <c r="B61" s="24">
        <v>30</v>
      </c>
      <c r="C61" s="25">
        <v>53.333333000000003</v>
      </c>
      <c r="D61" s="25">
        <v>6.6666670000000003</v>
      </c>
      <c r="E61" s="25">
        <v>46.666666999999997</v>
      </c>
      <c r="F61" s="25">
        <v>6.6666670000000003</v>
      </c>
      <c r="G61" s="25">
        <v>13.333333</v>
      </c>
      <c r="H61" s="25">
        <v>30</v>
      </c>
      <c r="I61" s="25">
        <v>16.666667</v>
      </c>
      <c r="J61" s="25">
        <v>6.6666670000000003</v>
      </c>
      <c r="K61" s="25">
        <v>36.666666999999997</v>
      </c>
      <c r="L61" s="25">
        <v>3.3333330000000001</v>
      </c>
      <c r="M61" s="25">
        <v>26.666667</v>
      </c>
    </row>
    <row r="62" spans="1:13">
      <c r="A62" s="8" t="s">
        <v>170</v>
      </c>
      <c r="B62" s="8"/>
      <c r="C62" s="8"/>
      <c r="D62" s="8"/>
      <c r="E62" s="8"/>
      <c r="F62" s="8"/>
      <c r="G62" s="8"/>
      <c r="H62" s="8"/>
      <c r="I62" s="8"/>
      <c r="J62" s="8"/>
      <c r="K62" s="8"/>
      <c r="L62" s="8"/>
      <c r="M62" s="8"/>
    </row>
    <row r="63" spans="1:13">
      <c r="A63" s="23" t="s">
        <v>171</v>
      </c>
      <c r="B63" s="24">
        <v>386</v>
      </c>
      <c r="C63" s="25">
        <v>81.088082999999997</v>
      </c>
      <c r="D63" s="25">
        <v>19.170984000000001</v>
      </c>
      <c r="E63" s="25">
        <v>66.839377999999996</v>
      </c>
      <c r="F63" s="25">
        <v>8.0310880000000004</v>
      </c>
      <c r="G63" s="25">
        <v>31.865285</v>
      </c>
      <c r="H63" s="25">
        <v>40.673575</v>
      </c>
      <c r="I63" s="25">
        <v>25.388601000000001</v>
      </c>
      <c r="J63" s="25">
        <v>20.207253999999999</v>
      </c>
      <c r="K63" s="25">
        <v>55.181347000000002</v>
      </c>
      <c r="L63" s="25">
        <v>5.9585489999999997</v>
      </c>
      <c r="M63" s="25">
        <v>7.7720209999999996</v>
      </c>
    </row>
    <row r="64" spans="1:13">
      <c r="A64" s="23" t="s">
        <v>172</v>
      </c>
      <c r="B64" s="24">
        <v>919</v>
      </c>
      <c r="C64" s="25">
        <v>83.569096999999999</v>
      </c>
      <c r="D64" s="25">
        <v>25.244831000000001</v>
      </c>
      <c r="E64" s="25">
        <v>73.775842999999995</v>
      </c>
      <c r="F64" s="25">
        <v>5.6583240000000004</v>
      </c>
      <c r="G64" s="25">
        <v>30.576713999999999</v>
      </c>
      <c r="H64" s="25">
        <v>45.266593999999998</v>
      </c>
      <c r="I64" s="25">
        <v>32.752991999999999</v>
      </c>
      <c r="J64" s="25">
        <v>23.177367</v>
      </c>
      <c r="K64" s="25">
        <v>55.603917000000003</v>
      </c>
      <c r="L64" s="25">
        <v>3.264418</v>
      </c>
      <c r="M64" s="25">
        <v>5.114255</v>
      </c>
    </row>
    <row r="65" spans="1:13">
      <c r="A65" s="23" t="s">
        <v>173</v>
      </c>
      <c r="B65" s="24">
        <v>978</v>
      </c>
      <c r="C65" s="25">
        <v>78.732106000000002</v>
      </c>
      <c r="D65" s="25">
        <v>23.006135</v>
      </c>
      <c r="E65" s="25">
        <v>67.586911999999998</v>
      </c>
      <c r="F65" s="25">
        <v>5.3169729999999999</v>
      </c>
      <c r="G65" s="25">
        <v>31.288343999999999</v>
      </c>
      <c r="H65" s="25">
        <v>45.092025</v>
      </c>
      <c r="I65" s="25">
        <v>39.263804</v>
      </c>
      <c r="J65" s="25">
        <v>26.073619999999998</v>
      </c>
      <c r="K65" s="25">
        <v>47.034765</v>
      </c>
      <c r="L65" s="25">
        <v>4.9079750000000004</v>
      </c>
      <c r="M65" s="25">
        <v>5.5214720000000002</v>
      </c>
    </row>
    <row r="66" spans="1:13">
      <c r="A66" s="23" t="s">
        <v>174</v>
      </c>
      <c r="B66" s="24">
        <v>347</v>
      </c>
      <c r="C66" s="25">
        <v>78.674351999999999</v>
      </c>
      <c r="D66" s="25">
        <v>23.919308000000001</v>
      </c>
      <c r="E66" s="25">
        <v>71.181556</v>
      </c>
      <c r="F66" s="25">
        <v>5.1873199999999997</v>
      </c>
      <c r="G66" s="25">
        <v>34.005763999999999</v>
      </c>
      <c r="H66" s="25">
        <v>38.616714999999999</v>
      </c>
      <c r="I66" s="25">
        <v>36.311239</v>
      </c>
      <c r="J66" s="25">
        <v>22.190201999999999</v>
      </c>
      <c r="K66" s="25">
        <v>46.10951</v>
      </c>
      <c r="L66" s="25">
        <v>6.6282420000000002</v>
      </c>
      <c r="M66" s="25">
        <v>4.8991350000000002</v>
      </c>
    </row>
    <row r="67" spans="1:13">
      <c r="A67" s="23" t="s">
        <v>128</v>
      </c>
      <c r="B67" s="24">
        <v>47</v>
      </c>
      <c r="C67" s="25">
        <v>57.446809000000002</v>
      </c>
      <c r="D67" s="25">
        <v>6.3829789999999997</v>
      </c>
      <c r="E67" s="25">
        <v>55.319149000000003</v>
      </c>
      <c r="F67" s="25">
        <v>10.638298000000001</v>
      </c>
      <c r="G67" s="25">
        <v>10.638298000000001</v>
      </c>
      <c r="H67" s="25">
        <v>31.914894</v>
      </c>
      <c r="I67" s="25">
        <v>17.021277000000001</v>
      </c>
      <c r="J67" s="25">
        <v>10.638298000000001</v>
      </c>
      <c r="K67" s="25">
        <v>40.425531999999997</v>
      </c>
      <c r="L67" s="25">
        <v>4.2553190000000001</v>
      </c>
      <c r="M67" s="25">
        <v>27.659573999999999</v>
      </c>
    </row>
    <row r="68" spans="1:13">
      <c r="A68" s="8" t="s">
        <v>175</v>
      </c>
      <c r="B68" s="8"/>
      <c r="C68" s="8"/>
      <c r="D68" s="8"/>
      <c r="E68" s="8"/>
      <c r="F68" s="8"/>
      <c r="G68" s="8"/>
      <c r="H68" s="8"/>
      <c r="I68" s="8"/>
      <c r="J68" s="8"/>
      <c r="K68" s="8"/>
      <c r="L68" s="8"/>
      <c r="M68" s="8"/>
    </row>
    <row r="69" spans="1:13">
      <c r="A69" s="23" t="s">
        <v>176</v>
      </c>
      <c r="B69" s="24">
        <v>425</v>
      </c>
      <c r="C69" s="25">
        <v>88.470588000000006</v>
      </c>
      <c r="D69" s="25">
        <v>30.588235000000001</v>
      </c>
      <c r="E69" s="25">
        <v>72.941175999999999</v>
      </c>
      <c r="F69" s="25">
        <v>3.5294120000000002</v>
      </c>
      <c r="G69" s="25">
        <v>40.705882000000003</v>
      </c>
      <c r="H69" s="25">
        <v>52.705882000000003</v>
      </c>
      <c r="I69" s="25">
        <v>77.176471000000006</v>
      </c>
      <c r="J69" s="25">
        <v>22.588235000000001</v>
      </c>
      <c r="K69" s="25">
        <v>56.941175999999999</v>
      </c>
      <c r="L69" s="25">
        <v>3.058824</v>
      </c>
      <c r="M69" s="25">
        <v>2.5882350000000001</v>
      </c>
    </row>
    <row r="70" spans="1:13">
      <c r="A70" s="23" t="s">
        <v>177</v>
      </c>
      <c r="B70" s="24">
        <v>811</v>
      </c>
      <c r="C70" s="25">
        <v>88.409370999999993</v>
      </c>
      <c r="D70" s="25">
        <v>26.633785</v>
      </c>
      <c r="E70" s="25">
        <v>71.763255000000001</v>
      </c>
      <c r="F70" s="25">
        <v>3.9457460000000002</v>
      </c>
      <c r="G70" s="25">
        <v>38.840936999999997</v>
      </c>
      <c r="H70" s="25">
        <v>55.733662000000002</v>
      </c>
      <c r="I70" s="25">
        <v>62.762022000000002</v>
      </c>
      <c r="J70" s="25">
        <v>22.934649</v>
      </c>
      <c r="K70" s="25">
        <v>55.487053000000003</v>
      </c>
      <c r="L70" s="25">
        <v>2.8360050000000001</v>
      </c>
      <c r="M70" s="25">
        <v>4.4389640000000004</v>
      </c>
    </row>
    <row r="71" spans="1:13">
      <c r="A71" s="23" t="s">
        <v>178</v>
      </c>
      <c r="B71" s="24">
        <v>207</v>
      </c>
      <c r="C71" s="25">
        <v>89.855072000000007</v>
      </c>
      <c r="D71" s="25">
        <v>23.671498</v>
      </c>
      <c r="E71" s="25">
        <v>72.946860000000001</v>
      </c>
      <c r="F71" s="25">
        <v>3.381643</v>
      </c>
      <c r="G71" s="25">
        <v>49.275362000000001</v>
      </c>
      <c r="H71" s="25">
        <v>51.690821</v>
      </c>
      <c r="I71" s="25">
        <v>55.072463999999997</v>
      </c>
      <c r="J71" s="25">
        <v>48.792271</v>
      </c>
      <c r="K71" s="25">
        <v>56.521738999999997</v>
      </c>
      <c r="L71" s="25">
        <v>5.3140099999999997</v>
      </c>
      <c r="M71" s="25">
        <v>3.381643</v>
      </c>
    </row>
    <row r="72" spans="1:13">
      <c r="A72" s="23" t="s">
        <v>179</v>
      </c>
      <c r="B72" s="24">
        <v>154</v>
      </c>
      <c r="C72" s="25">
        <v>87.662338000000005</v>
      </c>
      <c r="D72" s="25">
        <v>30.519480999999999</v>
      </c>
      <c r="E72" s="25">
        <v>68.831169000000003</v>
      </c>
      <c r="F72" s="25">
        <v>4.5454549999999996</v>
      </c>
      <c r="G72" s="25">
        <v>53.896104000000001</v>
      </c>
      <c r="H72" s="25">
        <v>60.389609999999998</v>
      </c>
      <c r="I72" s="25">
        <v>74.025974000000005</v>
      </c>
      <c r="J72" s="25">
        <v>32.467531999999999</v>
      </c>
      <c r="K72" s="25">
        <v>59.090909000000003</v>
      </c>
      <c r="L72" s="25">
        <v>4.5454549999999996</v>
      </c>
      <c r="M72" s="25">
        <v>2.5974029999999999</v>
      </c>
    </row>
    <row r="73" spans="1:13">
      <c r="A73" s="23" t="s">
        <v>180</v>
      </c>
      <c r="B73" s="24">
        <v>318</v>
      </c>
      <c r="C73" s="25">
        <v>89.622641999999999</v>
      </c>
      <c r="D73" s="25">
        <v>29.559747999999999</v>
      </c>
      <c r="E73" s="25">
        <v>72.012579000000002</v>
      </c>
      <c r="F73" s="25">
        <v>2.2012580000000002</v>
      </c>
      <c r="G73" s="25">
        <v>49.685535000000002</v>
      </c>
      <c r="H73" s="25">
        <v>53.459119000000001</v>
      </c>
      <c r="I73" s="25">
        <v>56.603774000000001</v>
      </c>
      <c r="J73" s="25">
        <v>29.874213999999998</v>
      </c>
      <c r="K73" s="25">
        <v>62.578615999999997</v>
      </c>
      <c r="L73" s="25">
        <v>3.4591189999999998</v>
      </c>
      <c r="M73" s="25">
        <v>4.7169809999999996</v>
      </c>
    </row>
    <row r="74" spans="1:13">
      <c r="A74" s="23" t="s">
        <v>181</v>
      </c>
      <c r="B74" s="24">
        <v>203</v>
      </c>
      <c r="C74" s="25">
        <v>86.699506999999997</v>
      </c>
      <c r="D74" s="25">
        <v>33.497537000000001</v>
      </c>
      <c r="E74" s="25">
        <v>72.413792999999998</v>
      </c>
      <c r="F74" s="25">
        <v>6.4039409999999997</v>
      </c>
      <c r="G74" s="25">
        <v>49.261083999999997</v>
      </c>
      <c r="H74" s="25">
        <v>62.561576000000002</v>
      </c>
      <c r="I74" s="25">
        <v>58.620690000000003</v>
      </c>
      <c r="J74" s="25">
        <v>27.586207000000002</v>
      </c>
      <c r="K74" s="25">
        <v>64.532020000000003</v>
      </c>
      <c r="L74" s="25">
        <v>5.9113300000000004</v>
      </c>
      <c r="M74" s="25">
        <v>7.3891629999999999</v>
      </c>
    </row>
    <row r="75" spans="1:13">
      <c r="A75" s="23" t="s">
        <v>182</v>
      </c>
      <c r="B75" s="24">
        <v>79</v>
      </c>
      <c r="C75" s="25">
        <v>77.215190000000007</v>
      </c>
      <c r="D75" s="25">
        <v>22.78481</v>
      </c>
      <c r="E75" s="25">
        <v>69.620253000000005</v>
      </c>
      <c r="F75" s="25">
        <v>11.392405</v>
      </c>
      <c r="G75" s="25">
        <v>53.164557000000002</v>
      </c>
      <c r="H75" s="25">
        <v>41.772151999999998</v>
      </c>
      <c r="I75" s="25">
        <v>53.164557000000002</v>
      </c>
      <c r="J75" s="25">
        <v>29.113924000000001</v>
      </c>
      <c r="K75" s="25">
        <v>59.493670999999999</v>
      </c>
      <c r="L75" s="25">
        <v>5.0632910000000004</v>
      </c>
      <c r="M75" s="25">
        <v>3.7974679999999998</v>
      </c>
    </row>
    <row r="76" spans="1:13">
      <c r="A76" s="23" t="s">
        <v>183</v>
      </c>
      <c r="B76" s="24">
        <v>68</v>
      </c>
      <c r="C76" s="25">
        <v>86.764706000000004</v>
      </c>
      <c r="D76" s="25">
        <v>35.294117999999997</v>
      </c>
      <c r="E76" s="25">
        <v>75</v>
      </c>
      <c r="F76" s="25">
        <v>1.470588</v>
      </c>
      <c r="G76" s="25">
        <v>61.764705999999997</v>
      </c>
      <c r="H76" s="25">
        <v>55.882353000000002</v>
      </c>
      <c r="I76" s="25">
        <v>63.235294000000003</v>
      </c>
      <c r="J76" s="25">
        <v>45.588234999999997</v>
      </c>
      <c r="K76" s="25">
        <v>60.294117999999997</v>
      </c>
      <c r="L76" s="25">
        <v>1.470588</v>
      </c>
      <c r="M76" s="25">
        <v>5.8823530000000002</v>
      </c>
    </row>
    <row r="77" spans="1:13">
      <c r="A77" s="23" t="s">
        <v>184</v>
      </c>
      <c r="B77" s="24">
        <v>586</v>
      </c>
      <c r="C77" s="25">
        <v>85.665529000000006</v>
      </c>
      <c r="D77" s="25">
        <v>25.767918000000002</v>
      </c>
      <c r="E77" s="25">
        <v>70.989761000000001</v>
      </c>
      <c r="F77" s="25">
        <v>2.730375</v>
      </c>
      <c r="G77" s="25">
        <v>44.709898000000003</v>
      </c>
      <c r="H77" s="25">
        <v>49.146757999999998</v>
      </c>
      <c r="I77" s="25">
        <v>48.122866999999999</v>
      </c>
      <c r="J77" s="25">
        <v>28.668942000000001</v>
      </c>
      <c r="K77" s="25">
        <v>57.167234999999998</v>
      </c>
      <c r="L77" s="25">
        <v>3.7542659999999999</v>
      </c>
      <c r="M77" s="25">
        <v>6.1433450000000001</v>
      </c>
    </row>
    <row r="78" spans="1:13">
      <c r="A78" s="23" t="s">
        <v>185</v>
      </c>
      <c r="B78" s="24">
        <v>276</v>
      </c>
      <c r="C78" s="25">
        <v>84.782608999999994</v>
      </c>
      <c r="D78" s="25">
        <v>26.449275</v>
      </c>
      <c r="E78" s="25">
        <v>70.652174000000002</v>
      </c>
      <c r="F78" s="25">
        <v>1.086957</v>
      </c>
      <c r="G78" s="25">
        <v>44.927536000000003</v>
      </c>
      <c r="H78" s="25">
        <v>45.289855000000003</v>
      </c>
      <c r="I78" s="25">
        <v>60.869565000000001</v>
      </c>
      <c r="J78" s="25">
        <v>30.434782999999999</v>
      </c>
      <c r="K78" s="25">
        <v>59.782609000000001</v>
      </c>
      <c r="L78" s="25">
        <v>3.2608700000000002</v>
      </c>
      <c r="M78" s="25">
        <v>7.9710140000000003</v>
      </c>
    </row>
    <row r="79" spans="1:13">
      <c r="A79" s="23" t="s">
        <v>152</v>
      </c>
      <c r="B79" s="24">
        <v>197</v>
      </c>
      <c r="C79" s="25">
        <v>77.664974999999998</v>
      </c>
      <c r="D79" s="25">
        <v>18.781725999999999</v>
      </c>
      <c r="E79" s="25">
        <v>64.974619000000004</v>
      </c>
      <c r="F79" s="25">
        <v>6.5989849999999999</v>
      </c>
      <c r="G79" s="25">
        <v>29.949238999999999</v>
      </c>
      <c r="H79" s="25">
        <v>38.071066000000002</v>
      </c>
      <c r="I79" s="25">
        <v>31.979695</v>
      </c>
      <c r="J79" s="25">
        <v>21.827411000000001</v>
      </c>
      <c r="K79" s="25">
        <v>51.269036</v>
      </c>
      <c r="L79" s="25">
        <v>10.659898</v>
      </c>
      <c r="M79" s="25">
        <v>8.1218269999999997</v>
      </c>
    </row>
    <row r="80" spans="1:13">
      <c r="A80" s="23" t="s">
        <v>186</v>
      </c>
      <c r="B80" s="24">
        <v>944</v>
      </c>
      <c r="C80" s="25">
        <v>72.881355999999997</v>
      </c>
      <c r="D80" s="25">
        <v>21.186440999999999</v>
      </c>
      <c r="E80" s="25">
        <v>70.338982999999999</v>
      </c>
      <c r="F80" s="25">
        <v>9.3220340000000004</v>
      </c>
      <c r="G80" s="25">
        <v>21.398305000000001</v>
      </c>
      <c r="H80" s="25">
        <v>35.593220000000002</v>
      </c>
      <c r="I80" s="25">
        <v>9.3220340000000004</v>
      </c>
      <c r="J80" s="25">
        <v>19.597458</v>
      </c>
      <c r="K80" s="25">
        <v>45.550846999999997</v>
      </c>
      <c r="L80" s="25">
        <v>4.9788139999999999</v>
      </c>
      <c r="M80" s="25">
        <v>6.8855930000000001</v>
      </c>
    </row>
    <row r="81" spans="1:13">
      <c r="A81" s="23" t="s">
        <v>128</v>
      </c>
      <c r="B81" s="24">
        <v>41</v>
      </c>
      <c r="C81" s="25">
        <v>60.975610000000003</v>
      </c>
      <c r="D81" s="25">
        <v>2.4390239999999999</v>
      </c>
      <c r="E81" s="25">
        <v>43.902439000000001</v>
      </c>
      <c r="F81" s="25">
        <v>7.3170729999999997</v>
      </c>
      <c r="G81" s="25">
        <v>21.951219999999999</v>
      </c>
      <c r="H81" s="25">
        <v>39.024389999999997</v>
      </c>
      <c r="I81" s="25">
        <v>12.195122</v>
      </c>
      <c r="J81" s="25">
        <v>17.073170999999999</v>
      </c>
      <c r="K81" s="25">
        <v>39.024389999999997</v>
      </c>
      <c r="L81" s="25">
        <v>7.3170729999999997</v>
      </c>
      <c r="M81" s="25">
        <v>21.951219999999999</v>
      </c>
    </row>
    <row r="82" spans="1:13">
      <c r="A82" s="8" t="s">
        <v>187</v>
      </c>
      <c r="B82" s="8"/>
      <c r="C82" s="8"/>
      <c r="D82" s="8"/>
      <c r="E82" s="8"/>
      <c r="F82" s="8"/>
      <c r="G82" s="8"/>
      <c r="H82" s="8"/>
      <c r="I82" s="8"/>
      <c r="J82" s="8"/>
      <c r="K82" s="8"/>
      <c r="L82" s="8"/>
      <c r="M82" s="8"/>
    </row>
    <row r="83" spans="1:13">
      <c r="A83" s="23" t="s">
        <v>188</v>
      </c>
      <c r="B83" s="24">
        <v>2041</v>
      </c>
      <c r="C83" s="25">
        <v>80.499754999999993</v>
      </c>
      <c r="D83" s="25">
        <v>22.635963</v>
      </c>
      <c r="E83" s="25">
        <v>71.239587999999998</v>
      </c>
      <c r="F83" s="25">
        <v>6.2714359999999996</v>
      </c>
      <c r="G83" s="25">
        <v>33.757961999999999</v>
      </c>
      <c r="H83" s="25">
        <v>43.900049000000003</v>
      </c>
      <c r="I83" s="25">
        <v>37.628613000000001</v>
      </c>
      <c r="J83" s="25">
        <v>22.390985000000001</v>
      </c>
      <c r="K83" s="25">
        <v>50.318471000000002</v>
      </c>
      <c r="L83" s="25">
        <v>4.6055849999999996</v>
      </c>
      <c r="M83" s="25">
        <v>5.5854970000000002</v>
      </c>
    </row>
    <row r="84" spans="1:13">
      <c r="A84" s="23" t="s">
        <v>189</v>
      </c>
      <c r="B84" s="24">
        <v>221</v>
      </c>
      <c r="C84" s="25">
        <v>86.425338999999994</v>
      </c>
      <c r="D84" s="25">
        <v>36.199095</v>
      </c>
      <c r="E84" s="25">
        <v>69.230768999999995</v>
      </c>
      <c r="F84" s="25">
        <v>4.5248869999999997</v>
      </c>
      <c r="G84" s="25">
        <v>29.411764999999999</v>
      </c>
      <c r="H84" s="25">
        <v>51.131222000000001</v>
      </c>
      <c r="I84" s="25">
        <v>34.841628999999998</v>
      </c>
      <c r="J84" s="25">
        <v>25.791855000000002</v>
      </c>
      <c r="K84" s="25">
        <v>55.656109000000001</v>
      </c>
      <c r="L84" s="25">
        <v>5.8823530000000002</v>
      </c>
      <c r="M84" s="25">
        <v>4.0723979999999997</v>
      </c>
    </row>
    <row r="85" spans="1:13">
      <c r="A85" s="23" t="s">
        <v>190</v>
      </c>
      <c r="B85" s="24">
        <v>64</v>
      </c>
      <c r="C85" s="25">
        <v>75</v>
      </c>
      <c r="D85" s="25">
        <v>17.1875</v>
      </c>
      <c r="E85" s="25">
        <v>59.375</v>
      </c>
      <c r="F85" s="25">
        <v>1.5625</v>
      </c>
      <c r="G85" s="25">
        <v>21.875</v>
      </c>
      <c r="H85" s="25">
        <v>35.9375</v>
      </c>
      <c r="I85" s="25">
        <v>23.4375</v>
      </c>
      <c r="J85" s="25">
        <v>32.8125</v>
      </c>
      <c r="K85" s="25">
        <v>50</v>
      </c>
      <c r="L85" s="25">
        <v>1.5625</v>
      </c>
      <c r="M85" s="25">
        <v>9.375</v>
      </c>
    </row>
    <row r="86" spans="1:13">
      <c r="A86" s="23" t="s">
        <v>191</v>
      </c>
      <c r="B86" s="24">
        <v>158</v>
      </c>
      <c r="C86" s="25">
        <v>86.075948999999994</v>
      </c>
      <c r="D86" s="25">
        <v>20.253164999999999</v>
      </c>
      <c r="E86" s="25">
        <v>67.088607999999994</v>
      </c>
      <c r="F86" s="25">
        <v>3.7974679999999998</v>
      </c>
      <c r="G86" s="25">
        <v>15.822785</v>
      </c>
      <c r="H86" s="25">
        <v>41.772151999999998</v>
      </c>
      <c r="I86" s="25">
        <v>15.822785</v>
      </c>
      <c r="J86" s="25">
        <v>31.645569999999999</v>
      </c>
      <c r="K86" s="25">
        <v>55.063291</v>
      </c>
      <c r="L86" s="25">
        <v>2.5316459999999998</v>
      </c>
      <c r="M86" s="25">
        <v>4.4303800000000004</v>
      </c>
    </row>
    <row r="87" spans="1:13">
      <c r="A87" s="23" t="s">
        <v>192</v>
      </c>
      <c r="B87" s="24">
        <v>120</v>
      </c>
      <c r="C87" s="25">
        <v>81.666667000000004</v>
      </c>
      <c r="D87" s="25">
        <v>19.166667</v>
      </c>
      <c r="E87" s="25">
        <v>70</v>
      </c>
      <c r="F87" s="25">
        <v>6.6666670000000003</v>
      </c>
      <c r="G87" s="25">
        <v>21.666667</v>
      </c>
      <c r="H87" s="25">
        <v>39.166666999999997</v>
      </c>
      <c r="I87" s="25">
        <v>19.166667</v>
      </c>
      <c r="J87" s="25">
        <v>24.166667</v>
      </c>
      <c r="K87" s="25">
        <v>61.666666999999997</v>
      </c>
      <c r="L87" s="25">
        <v>0.83333299999999999</v>
      </c>
      <c r="M87" s="25">
        <v>9.1666670000000003</v>
      </c>
    </row>
    <row r="88" spans="1:13">
      <c r="A88" s="23" t="s">
        <v>193</v>
      </c>
      <c r="B88" s="24">
        <v>10</v>
      </c>
      <c r="C88" s="25">
        <v>10</v>
      </c>
      <c r="D88" s="25">
        <v>0</v>
      </c>
      <c r="E88" s="25">
        <v>50</v>
      </c>
      <c r="F88" s="25">
        <v>0</v>
      </c>
      <c r="G88" s="25">
        <v>20</v>
      </c>
      <c r="H88" s="25">
        <v>30</v>
      </c>
      <c r="I88" s="25">
        <v>10</v>
      </c>
      <c r="J88" s="25">
        <v>10</v>
      </c>
      <c r="K88" s="25">
        <v>10</v>
      </c>
      <c r="L88" s="25">
        <v>30</v>
      </c>
      <c r="M88" s="25">
        <v>20</v>
      </c>
    </row>
    <row r="89" spans="1:13">
      <c r="A89" s="23" t="s">
        <v>152</v>
      </c>
      <c r="B89" s="24">
        <v>39</v>
      </c>
      <c r="C89" s="25">
        <v>56.410255999999997</v>
      </c>
      <c r="D89" s="25">
        <v>15.384615</v>
      </c>
      <c r="E89" s="25">
        <v>56.410255999999997</v>
      </c>
      <c r="F89" s="25">
        <v>7.6923079999999997</v>
      </c>
      <c r="G89" s="25">
        <v>23.076923000000001</v>
      </c>
      <c r="H89" s="25">
        <v>23.076923000000001</v>
      </c>
      <c r="I89" s="25">
        <v>10.256410000000001</v>
      </c>
      <c r="J89" s="25">
        <v>23.076923000000001</v>
      </c>
      <c r="K89" s="25">
        <v>33.333333000000003</v>
      </c>
      <c r="L89" s="25">
        <v>23.076923000000001</v>
      </c>
      <c r="M89" s="25">
        <v>12.820513</v>
      </c>
    </row>
    <row r="90" spans="1:13">
      <c r="A90" s="23" t="s">
        <v>128</v>
      </c>
      <c r="B90" s="24">
        <v>24</v>
      </c>
      <c r="C90" s="25">
        <v>50</v>
      </c>
      <c r="D90" s="25">
        <v>12.5</v>
      </c>
      <c r="E90" s="25">
        <v>33.333333000000003</v>
      </c>
      <c r="F90" s="25">
        <v>8.3333329999999997</v>
      </c>
      <c r="G90" s="25">
        <v>12.5</v>
      </c>
      <c r="H90" s="25">
        <v>25</v>
      </c>
      <c r="I90" s="25">
        <v>16.666667</v>
      </c>
      <c r="J90" s="25">
        <v>16.666667</v>
      </c>
      <c r="K90" s="25">
        <v>25</v>
      </c>
      <c r="L90" s="25">
        <v>4.1666670000000003</v>
      </c>
      <c r="M90" s="25">
        <v>29.166667</v>
      </c>
    </row>
    <row r="91" spans="1:13">
      <c r="A91" s="8" t="s">
        <v>194</v>
      </c>
      <c r="B91" s="8"/>
      <c r="C91" s="8"/>
      <c r="D91" s="8"/>
      <c r="E91" s="8"/>
      <c r="F91" s="8"/>
      <c r="G91" s="8"/>
      <c r="H91" s="8"/>
      <c r="I91" s="8"/>
      <c r="J91" s="8"/>
      <c r="K91" s="8"/>
      <c r="L91" s="8"/>
      <c r="M91" s="8"/>
    </row>
    <row r="92" spans="1:13">
      <c r="A92" s="23" t="s">
        <v>195</v>
      </c>
      <c r="B92" s="24">
        <v>1341</v>
      </c>
      <c r="C92" s="25">
        <v>91.648024000000007</v>
      </c>
      <c r="D92" s="25">
        <v>29.903057</v>
      </c>
      <c r="E92" s="25">
        <v>76.584637999999998</v>
      </c>
      <c r="F92" s="25">
        <v>4.0268459999999999</v>
      </c>
      <c r="G92" s="25">
        <v>37.434750000000001</v>
      </c>
      <c r="H92" s="25">
        <v>65.324385000000007</v>
      </c>
      <c r="I92" s="25">
        <v>43.251305000000002</v>
      </c>
      <c r="J92" s="25">
        <v>22.818791999999998</v>
      </c>
      <c r="K92" s="25">
        <v>60.551827000000003</v>
      </c>
      <c r="L92" s="25">
        <v>4.3997019999999996</v>
      </c>
      <c r="M92" s="25">
        <v>7.4570999999999998E-2</v>
      </c>
    </row>
    <row r="93" spans="1:13">
      <c r="A93" s="23" t="s">
        <v>196</v>
      </c>
      <c r="B93" s="24">
        <v>523</v>
      </c>
      <c r="C93" s="25">
        <v>95.411090000000002</v>
      </c>
      <c r="D93" s="25">
        <v>28.107074999999998</v>
      </c>
      <c r="E93" s="25">
        <v>70.936902000000003</v>
      </c>
      <c r="F93" s="25">
        <v>2.2944550000000001</v>
      </c>
      <c r="G93" s="25">
        <v>34.034416999999998</v>
      </c>
      <c r="H93" s="25">
        <v>54.110899000000003</v>
      </c>
      <c r="I93" s="25">
        <v>45.506692000000001</v>
      </c>
      <c r="J93" s="25">
        <v>28.871893</v>
      </c>
      <c r="K93" s="25">
        <v>56.022945</v>
      </c>
      <c r="L93" s="25">
        <v>4.5889100000000003</v>
      </c>
      <c r="M93" s="25">
        <v>0.382409</v>
      </c>
    </row>
    <row r="94" spans="1:13">
      <c r="A94" s="23" t="s">
        <v>197</v>
      </c>
      <c r="B94" s="24">
        <v>116</v>
      </c>
      <c r="C94" s="25">
        <v>93.965517000000006</v>
      </c>
      <c r="D94" s="25">
        <v>28.448276</v>
      </c>
      <c r="E94" s="25">
        <v>74.137930999999995</v>
      </c>
      <c r="F94" s="25">
        <v>1.7241379999999999</v>
      </c>
      <c r="G94" s="25">
        <v>37.068966000000003</v>
      </c>
      <c r="H94" s="25">
        <v>51.724138000000004</v>
      </c>
      <c r="I94" s="25">
        <v>47.413792999999998</v>
      </c>
      <c r="J94" s="25">
        <v>24.137930999999998</v>
      </c>
      <c r="K94" s="25">
        <v>60.344828</v>
      </c>
      <c r="L94" s="25">
        <v>7.7586209999999998</v>
      </c>
      <c r="M94" s="25">
        <v>0</v>
      </c>
    </row>
    <row r="95" spans="1:13">
      <c r="A95" s="23" t="s">
        <v>198</v>
      </c>
      <c r="B95" s="24">
        <v>25</v>
      </c>
      <c r="C95" s="25">
        <v>80</v>
      </c>
      <c r="D95" s="25">
        <v>12</v>
      </c>
      <c r="E95" s="25">
        <v>84</v>
      </c>
      <c r="F95" s="25">
        <v>24</v>
      </c>
      <c r="G95" s="25">
        <v>24</v>
      </c>
      <c r="H95" s="25">
        <v>40</v>
      </c>
      <c r="I95" s="25">
        <v>32</v>
      </c>
      <c r="J95" s="25">
        <v>0</v>
      </c>
      <c r="K95" s="25">
        <v>44</v>
      </c>
      <c r="L95" s="25">
        <v>8</v>
      </c>
      <c r="M95" s="25">
        <v>0</v>
      </c>
    </row>
    <row r="96" spans="1:13">
      <c r="A96" s="23" t="s">
        <v>199</v>
      </c>
      <c r="B96" s="24">
        <v>68</v>
      </c>
      <c r="C96" s="25">
        <v>91.176471000000006</v>
      </c>
      <c r="D96" s="25">
        <v>27.941175999999999</v>
      </c>
      <c r="E96" s="25">
        <v>67.647058999999999</v>
      </c>
      <c r="F96" s="25">
        <v>4.4117649999999999</v>
      </c>
      <c r="G96" s="25">
        <v>35.294117999999997</v>
      </c>
      <c r="H96" s="25">
        <v>51.470587999999999</v>
      </c>
      <c r="I96" s="25">
        <v>58.823529000000001</v>
      </c>
      <c r="J96" s="25">
        <v>38.235294000000003</v>
      </c>
      <c r="K96" s="25">
        <v>51.470587999999999</v>
      </c>
      <c r="L96" s="25">
        <v>5.8823530000000002</v>
      </c>
      <c r="M96" s="25">
        <v>0</v>
      </c>
    </row>
    <row r="97" spans="1:13">
      <c r="A97" s="23" t="s">
        <v>200</v>
      </c>
      <c r="B97" s="24">
        <v>1248</v>
      </c>
      <c r="C97" s="25">
        <v>92.868589999999998</v>
      </c>
      <c r="D97" s="25">
        <v>27.083333</v>
      </c>
      <c r="E97" s="25">
        <v>73.637821000000002</v>
      </c>
      <c r="F97" s="25">
        <v>1.5224359999999999</v>
      </c>
      <c r="G97" s="25">
        <v>41.266025999999997</v>
      </c>
      <c r="H97" s="25">
        <v>46.394230999999998</v>
      </c>
      <c r="I97" s="25">
        <v>46.394230999999998</v>
      </c>
      <c r="J97" s="25">
        <v>35.256410000000002</v>
      </c>
      <c r="K97" s="25">
        <v>58.894230999999998</v>
      </c>
      <c r="L97" s="25">
        <v>4.4871790000000003</v>
      </c>
      <c r="M97" s="25">
        <v>8.0128000000000005E-2</v>
      </c>
    </row>
    <row r="98" spans="1:13">
      <c r="A98" s="23" t="s">
        <v>201</v>
      </c>
      <c r="B98" s="24">
        <v>725</v>
      </c>
      <c r="C98" s="25">
        <v>77.931033999999997</v>
      </c>
      <c r="D98" s="25">
        <v>26.482759000000001</v>
      </c>
      <c r="E98" s="25">
        <v>80.965517000000006</v>
      </c>
      <c r="F98" s="25">
        <v>11.586207</v>
      </c>
      <c r="G98" s="25">
        <v>37.241379000000002</v>
      </c>
      <c r="H98" s="25">
        <v>45.241379000000002</v>
      </c>
      <c r="I98" s="25">
        <v>30.896552</v>
      </c>
      <c r="J98" s="25">
        <v>15.172414</v>
      </c>
      <c r="K98" s="25">
        <v>51.448276</v>
      </c>
      <c r="L98" s="25">
        <v>5.6551720000000003</v>
      </c>
      <c r="M98" s="25">
        <v>0.55172399999999999</v>
      </c>
    </row>
    <row r="99" spans="1:13">
      <c r="A99" s="23" t="s">
        <v>202</v>
      </c>
      <c r="B99" s="24">
        <v>550</v>
      </c>
      <c r="C99" s="25">
        <v>93.090908999999996</v>
      </c>
      <c r="D99" s="25">
        <v>35.636364</v>
      </c>
      <c r="E99" s="25">
        <v>79.818181999999993</v>
      </c>
      <c r="F99" s="25">
        <v>4.7272730000000003</v>
      </c>
      <c r="G99" s="25">
        <v>36.363636</v>
      </c>
      <c r="H99" s="25">
        <v>60.909090999999997</v>
      </c>
      <c r="I99" s="25">
        <v>41.272727000000003</v>
      </c>
      <c r="J99" s="25">
        <v>20.181818</v>
      </c>
      <c r="K99" s="25">
        <v>67.090908999999996</v>
      </c>
      <c r="L99" s="25">
        <v>4.9090910000000001</v>
      </c>
      <c r="M99" s="25">
        <v>0.18181800000000001</v>
      </c>
    </row>
    <row r="100" spans="1:13">
      <c r="A100" s="23" t="s">
        <v>203</v>
      </c>
      <c r="B100" s="24">
        <v>563</v>
      </c>
      <c r="C100" s="25">
        <v>95.381883000000002</v>
      </c>
      <c r="D100" s="25">
        <v>40.319716</v>
      </c>
      <c r="E100" s="25">
        <v>74.422735000000003</v>
      </c>
      <c r="F100" s="25">
        <v>3.0195379999999998</v>
      </c>
      <c r="G100" s="25">
        <v>39.786856</v>
      </c>
      <c r="H100" s="25">
        <v>61.634103000000003</v>
      </c>
      <c r="I100" s="25">
        <v>49.555950000000003</v>
      </c>
      <c r="J100" s="25">
        <v>28.419183</v>
      </c>
      <c r="K100" s="25">
        <v>67.673179000000005</v>
      </c>
      <c r="L100" s="25">
        <v>3.3747780000000001</v>
      </c>
      <c r="M100" s="25">
        <v>0.17762</v>
      </c>
    </row>
    <row r="101" spans="1:13">
      <c r="A101" s="23" t="s">
        <v>204</v>
      </c>
      <c r="B101" s="24">
        <v>319</v>
      </c>
      <c r="C101" s="25">
        <v>80.564262999999997</v>
      </c>
      <c r="D101" s="25">
        <v>29.780563999999998</v>
      </c>
      <c r="E101" s="25">
        <v>84.326019000000002</v>
      </c>
      <c r="F101" s="25">
        <v>11.598746</v>
      </c>
      <c r="G101" s="25">
        <v>36.363636</v>
      </c>
      <c r="H101" s="25">
        <v>50.470219</v>
      </c>
      <c r="I101" s="25">
        <v>31.661442000000001</v>
      </c>
      <c r="J101" s="25">
        <v>13.793103</v>
      </c>
      <c r="K101" s="25">
        <v>66.144200999999995</v>
      </c>
      <c r="L101" s="25">
        <v>5.9561130000000002</v>
      </c>
      <c r="M101" s="25">
        <v>0.94043900000000002</v>
      </c>
    </row>
    <row r="102" spans="1:13">
      <c r="A102" s="23" t="s">
        <v>205</v>
      </c>
      <c r="B102" s="24">
        <v>6</v>
      </c>
      <c r="C102" s="25">
        <v>100</v>
      </c>
      <c r="D102" s="25">
        <v>16.666667</v>
      </c>
      <c r="E102" s="25">
        <v>100</v>
      </c>
      <c r="F102" s="25">
        <v>16.666667</v>
      </c>
      <c r="G102" s="25">
        <v>66.666667000000004</v>
      </c>
      <c r="H102" s="25">
        <v>33.333333000000003</v>
      </c>
      <c r="I102" s="25">
        <v>16.666667</v>
      </c>
      <c r="J102" s="25">
        <v>16.666667</v>
      </c>
      <c r="K102" s="25">
        <v>83.333332999999996</v>
      </c>
      <c r="L102" s="25">
        <v>0</v>
      </c>
      <c r="M102" s="25">
        <v>0</v>
      </c>
    </row>
    <row r="103" spans="1:13">
      <c r="A103" s="23" t="s">
        <v>206</v>
      </c>
      <c r="B103" s="24">
        <v>42</v>
      </c>
      <c r="C103" s="25">
        <v>14.285714</v>
      </c>
      <c r="D103" s="25">
        <v>4.7619049999999996</v>
      </c>
      <c r="E103" s="25">
        <v>59.523809999999997</v>
      </c>
      <c r="F103" s="25">
        <v>42.857143000000001</v>
      </c>
      <c r="G103" s="25">
        <v>7.1428570000000002</v>
      </c>
      <c r="H103" s="25">
        <v>9.5238099999999992</v>
      </c>
      <c r="I103" s="25">
        <v>0</v>
      </c>
      <c r="J103" s="25">
        <v>0</v>
      </c>
      <c r="K103" s="25">
        <v>7.1428570000000002</v>
      </c>
      <c r="L103" s="25">
        <v>19.047619000000001</v>
      </c>
      <c r="M103" s="25">
        <v>4.7619049999999996</v>
      </c>
    </row>
    <row r="104" spans="1:13">
      <c r="A104" s="23" t="s">
        <v>152</v>
      </c>
      <c r="B104" s="24">
        <v>39</v>
      </c>
      <c r="C104" s="25">
        <v>35.897435999999999</v>
      </c>
      <c r="D104" s="25">
        <v>7.6923079999999997</v>
      </c>
      <c r="E104" s="25">
        <v>64.102564000000001</v>
      </c>
      <c r="F104" s="25">
        <v>33.333333000000003</v>
      </c>
      <c r="G104" s="25">
        <v>10.256410000000001</v>
      </c>
      <c r="H104" s="25">
        <v>20.512820999999999</v>
      </c>
      <c r="I104" s="25">
        <v>10.256410000000001</v>
      </c>
      <c r="J104" s="25">
        <v>10.256410000000001</v>
      </c>
      <c r="K104" s="25">
        <v>20.512820999999999</v>
      </c>
      <c r="L104" s="25">
        <v>25.641026</v>
      </c>
      <c r="M104" s="25">
        <v>0</v>
      </c>
    </row>
    <row r="105" spans="1:13">
      <c r="A105" s="23" t="s">
        <v>128</v>
      </c>
      <c r="B105" s="24">
        <v>193</v>
      </c>
      <c r="C105" s="25">
        <v>16.580310999999998</v>
      </c>
      <c r="D105" s="25">
        <v>3.1088079999999998</v>
      </c>
      <c r="E105" s="25">
        <v>14.507771999999999</v>
      </c>
      <c r="F105" s="25">
        <v>1.5544039999999999</v>
      </c>
      <c r="G105" s="25">
        <v>4.1450779999999998</v>
      </c>
      <c r="H105" s="25">
        <v>4.1450779999999998</v>
      </c>
      <c r="I105" s="25">
        <v>5.1813469999999997</v>
      </c>
      <c r="J105" s="25">
        <v>7.2538859999999996</v>
      </c>
      <c r="K105" s="25">
        <v>10.362693999999999</v>
      </c>
      <c r="L105" s="25">
        <v>1.5544039999999999</v>
      </c>
      <c r="M105" s="25">
        <v>78.238342000000003</v>
      </c>
    </row>
    <row r="106" spans="1:13">
      <c r="A106" s="8" t="s">
        <v>207</v>
      </c>
      <c r="B106" s="8"/>
      <c r="C106" s="8"/>
      <c r="D106" s="8"/>
      <c r="E106" s="8"/>
      <c r="F106" s="8"/>
      <c r="G106" s="8"/>
      <c r="H106" s="8"/>
      <c r="I106" s="8"/>
      <c r="J106" s="8"/>
      <c r="K106" s="8"/>
      <c r="L106" s="8"/>
      <c r="M106" s="8"/>
    </row>
    <row r="107" spans="1:13">
      <c r="A107" s="23" t="s">
        <v>208</v>
      </c>
      <c r="B107" s="24">
        <v>1480</v>
      </c>
      <c r="C107" s="25">
        <v>81.216216000000003</v>
      </c>
      <c r="D107" s="25">
        <v>24.054054000000001</v>
      </c>
      <c r="E107" s="25">
        <v>74.662161999999995</v>
      </c>
      <c r="F107" s="25">
        <v>7.9729729999999996</v>
      </c>
      <c r="G107" s="25">
        <v>34.121622000000002</v>
      </c>
      <c r="H107" s="25">
        <v>46.283783999999997</v>
      </c>
      <c r="I107" s="25">
        <v>35.743243</v>
      </c>
      <c r="J107" s="25">
        <v>22.77027</v>
      </c>
      <c r="K107" s="25">
        <v>51.891891999999999</v>
      </c>
      <c r="L107" s="25">
        <v>3.8513510000000002</v>
      </c>
      <c r="M107" s="25">
        <v>5.8108110000000002</v>
      </c>
    </row>
    <row r="108" spans="1:13">
      <c r="A108" s="23" t="s">
        <v>209</v>
      </c>
      <c r="B108" s="24">
        <v>1280</v>
      </c>
      <c r="C108" s="25">
        <v>82.34375</v>
      </c>
      <c r="D108" s="25">
        <v>26.40625</v>
      </c>
      <c r="E108" s="25">
        <v>77.578125</v>
      </c>
      <c r="F108" s="25">
        <v>7.1875</v>
      </c>
      <c r="G108" s="25">
        <v>34.84375</v>
      </c>
      <c r="H108" s="25">
        <v>48.28125</v>
      </c>
      <c r="I108" s="25">
        <v>36.640625</v>
      </c>
      <c r="J108" s="25">
        <v>23.125</v>
      </c>
      <c r="K108" s="25">
        <v>55.546875</v>
      </c>
      <c r="L108" s="25">
        <v>3.984375</v>
      </c>
      <c r="M108" s="25">
        <v>5.234375</v>
      </c>
    </row>
    <row r="109" spans="1:13">
      <c r="A109" s="23" t="s">
        <v>210</v>
      </c>
      <c r="B109" s="24">
        <v>1167</v>
      </c>
      <c r="C109" s="25">
        <v>83.376177999999996</v>
      </c>
      <c r="D109" s="25">
        <v>23.993144999999998</v>
      </c>
      <c r="E109" s="25">
        <v>73.521850999999998</v>
      </c>
      <c r="F109" s="25">
        <v>5.7412169999999998</v>
      </c>
      <c r="G109" s="25">
        <v>34.790059999999997</v>
      </c>
      <c r="H109" s="25">
        <v>45.501285000000003</v>
      </c>
      <c r="I109" s="25">
        <v>36.075406999999998</v>
      </c>
      <c r="J109" s="25">
        <v>25.621251000000001</v>
      </c>
      <c r="K109" s="25">
        <v>55.869751000000001</v>
      </c>
      <c r="L109" s="25">
        <v>4.5415599999999996</v>
      </c>
      <c r="M109" s="25">
        <v>4.9700090000000001</v>
      </c>
    </row>
    <row r="110" spans="1:13">
      <c r="A110" s="23" t="s">
        <v>211</v>
      </c>
      <c r="B110" s="24">
        <v>715</v>
      </c>
      <c r="C110" s="25">
        <v>82.937062999999995</v>
      </c>
      <c r="D110" s="25">
        <v>26.993006999999999</v>
      </c>
      <c r="E110" s="25">
        <v>76.503496999999996</v>
      </c>
      <c r="F110" s="25">
        <v>6.7132870000000002</v>
      </c>
      <c r="G110" s="25">
        <v>38.181818</v>
      </c>
      <c r="H110" s="25">
        <v>51.468530999999999</v>
      </c>
      <c r="I110" s="25">
        <v>39.860140000000001</v>
      </c>
      <c r="J110" s="25">
        <v>21.958041999999999</v>
      </c>
      <c r="K110" s="25">
        <v>59.860140000000001</v>
      </c>
      <c r="L110" s="25">
        <v>5.1748250000000002</v>
      </c>
      <c r="M110" s="25">
        <v>5.0349649999999997</v>
      </c>
    </row>
    <row r="111" spans="1:13">
      <c r="A111" s="23" t="s">
        <v>212</v>
      </c>
      <c r="B111" s="24">
        <v>387</v>
      </c>
      <c r="C111" s="25">
        <v>87.338500999999994</v>
      </c>
      <c r="D111" s="25">
        <v>26.356589</v>
      </c>
      <c r="E111" s="25">
        <v>67.958656000000005</v>
      </c>
      <c r="F111" s="25">
        <v>2.8423769999999999</v>
      </c>
      <c r="G111" s="25">
        <v>37.467700000000001</v>
      </c>
      <c r="H111" s="25">
        <v>43.669251000000003</v>
      </c>
      <c r="I111" s="25">
        <v>42.118862999999997</v>
      </c>
      <c r="J111" s="25">
        <v>47.803618</v>
      </c>
      <c r="K111" s="25">
        <v>59.431525000000001</v>
      </c>
      <c r="L111" s="25">
        <v>5.4263570000000003</v>
      </c>
      <c r="M111" s="25">
        <v>5.4263570000000003</v>
      </c>
    </row>
    <row r="112" spans="1:13">
      <c r="A112" s="23" t="s">
        <v>213</v>
      </c>
      <c r="B112" s="24">
        <v>404</v>
      </c>
      <c r="C112" s="25">
        <v>82.673266999999996</v>
      </c>
      <c r="D112" s="25">
        <v>26.732672999999998</v>
      </c>
      <c r="E112" s="25">
        <v>74.009900999999999</v>
      </c>
      <c r="F112" s="25">
        <v>5.9405939999999999</v>
      </c>
      <c r="G112" s="25">
        <v>33.910890999999999</v>
      </c>
      <c r="H112" s="25">
        <v>46.039603999999997</v>
      </c>
      <c r="I112" s="25">
        <v>36.881188000000002</v>
      </c>
      <c r="J112" s="25">
        <v>29.702970000000001</v>
      </c>
      <c r="K112" s="25">
        <v>64.356436000000002</v>
      </c>
      <c r="L112" s="25">
        <v>3.7128709999999998</v>
      </c>
      <c r="M112" s="25">
        <v>8.4158419999999996</v>
      </c>
    </row>
    <row r="113" spans="1:13">
      <c r="A113" s="23" t="s">
        <v>214</v>
      </c>
      <c r="B113" s="24">
        <v>595</v>
      </c>
      <c r="C113" s="25">
        <v>87.058824000000001</v>
      </c>
      <c r="D113" s="25">
        <v>31.092437</v>
      </c>
      <c r="E113" s="25">
        <v>79.159664000000006</v>
      </c>
      <c r="F113" s="25">
        <v>7.3949579999999999</v>
      </c>
      <c r="G113" s="25">
        <v>41.848739000000002</v>
      </c>
      <c r="H113" s="25">
        <v>54.957982999999999</v>
      </c>
      <c r="I113" s="25">
        <v>43.865546000000002</v>
      </c>
      <c r="J113" s="25">
        <v>24.201681000000001</v>
      </c>
      <c r="K113" s="25">
        <v>64.537814999999995</v>
      </c>
      <c r="L113" s="25">
        <v>4.3697480000000004</v>
      </c>
      <c r="M113" s="25">
        <v>4.8739499999999998</v>
      </c>
    </row>
    <row r="114" spans="1:13">
      <c r="A114" s="23" t="s">
        <v>215</v>
      </c>
      <c r="B114" s="24">
        <v>215</v>
      </c>
      <c r="C114" s="25">
        <v>86.046512000000007</v>
      </c>
      <c r="D114" s="25">
        <v>32.093023000000002</v>
      </c>
      <c r="E114" s="25">
        <v>79.534884000000005</v>
      </c>
      <c r="F114" s="25">
        <v>7.9069770000000004</v>
      </c>
      <c r="G114" s="25">
        <v>46.976743999999997</v>
      </c>
      <c r="H114" s="25">
        <v>54.883721000000001</v>
      </c>
      <c r="I114" s="25">
        <v>46.976743999999997</v>
      </c>
      <c r="J114" s="25">
        <v>28.837209000000001</v>
      </c>
      <c r="K114" s="25">
        <v>73.488371999999998</v>
      </c>
      <c r="L114" s="25">
        <v>6.511628</v>
      </c>
      <c r="M114" s="25">
        <v>4.6511630000000004</v>
      </c>
    </row>
    <row r="115" spans="1:13">
      <c r="A115" s="23" t="s">
        <v>216</v>
      </c>
      <c r="B115" s="24">
        <v>248</v>
      </c>
      <c r="C115" s="25">
        <v>81.451612999999995</v>
      </c>
      <c r="D115" s="25">
        <v>27.016128999999999</v>
      </c>
      <c r="E115" s="25">
        <v>72.177419</v>
      </c>
      <c r="F115" s="25">
        <v>4.8387099999999998</v>
      </c>
      <c r="G115" s="25">
        <v>38.709676999999999</v>
      </c>
      <c r="H115" s="25">
        <v>42.338709999999999</v>
      </c>
      <c r="I115" s="25">
        <v>36.693548</v>
      </c>
      <c r="J115" s="25">
        <v>29.838709999999999</v>
      </c>
      <c r="K115" s="25">
        <v>60.887096999999997</v>
      </c>
      <c r="L115" s="25">
        <v>6.048387</v>
      </c>
      <c r="M115" s="25">
        <v>10.080645000000001</v>
      </c>
    </row>
    <row r="116" spans="1:13">
      <c r="A116" s="23" t="s">
        <v>217</v>
      </c>
      <c r="B116" s="24">
        <v>255</v>
      </c>
      <c r="C116" s="25">
        <v>89.411765000000003</v>
      </c>
      <c r="D116" s="25">
        <v>28.235294</v>
      </c>
      <c r="E116" s="25">
        <v>74.509804000000003</v>
      </c>
      <c r="F116" s="25">
        <v>5.098039</v>
      </c>
      <c r="G116" s="25">
        <v>47.058824000000001</v>
      </c>
      <c r="H116" s="25">
        <v>59.215685999999998</v>
      </c>
      <c r="I116" s="25">
        <v>54.117646999999998</v>
      </c>
      <c r="J116" s="25">
        <v>33.725490000000001</v>
      </c>
      <c r="K116" s="25">
        <v>64.705882000000003</v>
      </c>
      <c r="L116" s="25">
        <v>3.5294120000000002</v>
      </c>
      <c r="M116" s="25">
        <v>5.8823530000000002</v>
      </c>
    </row>
    <row r="117" spans="1:13">
      <c r="A117" s="23" t="s">
        <v>218</v>
      </c>
      <c r="B117" s="24">
        <v>291</v>
      </c>
      <c r="C117" s="25">
        <v>86.597937999999999</v>
      </c>
      <c r="D117" s="25">
        <v>33.333333000000003</v>
      </c>
      <c r="E117" s="25">
        <v>72.164947999999995</v>
      </c>
      <c r="F117" s="25">
        <v>4.8109970000000004</v>
      </c>
      <c r="G117" s="25">
        <v>46.048110000000001</v>
      </c>
      <c r="H117" s="25">
        <v>54.982818000000002</v>
      </c>
      <c r="I117" s="25">
        <v>62.886597999999999</v>
      </c>
      <c r="J117" s="25">
        <v>31.271477999999998</v>
      </c>
      <c r="K117" s="25">
        <v>59.106529000000002</v>
      </c>
      <c r="L117" s="25">
        <v>2.0618560000000001</v>
      </c>
      <c r="M117" s="25">
        <v>6.872852</v>
      </c>
    </row>
    <row r="118" spans="1:13">
      <c r="A118" s="23" t="s">
        <v>219</v>
      </c>
      <c r="B118" s="24">
        <v>338</v>
      </c>
      <c r="C118" s="25">
        <v>86.094674999999995</v>
      </c>
      <c r="D118" s="25">
        <v>33.431953</v>
      </c>
      <c r="E118" s="25">
        <v>71.893490999999997</v>
      </c>
      <c r="F118" s="25">
        <v>4.1420120000000002</v>
      </c>
      <c r="G118" s="25">
        <v>45.562130000000003</v>
      </c>
      <c r="H118" s="25">
        <v>53.254438</v>
      </c>
      <c r="I118" s="25">
        <v>48.816567999999997</v>
      </c>
      <c r="J118" s="25">
        <v>34.023668999999998</v>
      </c>
      <c r="K118" s="25">
        <v>60.059171999999997</v>
      </c>
      <c r="L118" s="25">
        <v>5.0295860000000001</v>
      </c>
      <c r="M118" s="25">
        <v>4.7337280000000002</v>
      </c>
    </row>
    <row r="119" spans="1:13">
      <c r="A119" s="23" t="s">
        <v>220</v>
      </c>
      <c r="B119" s="24">
        <v>812</v>
      </c>
      <c r="C119" s="25">
        <v>86.330049000000002</v>
      </c>
      <c r="D119" s="25">
        <v>29.187192</v>
      </c>
      <c r="E119" s="25">
        <v>73.891626000000002</v>
      </c>
      <c r="F119" s="25">
        <v>4.5566500000000003</v>
      </c>
      <c r="G119" s="25">
        <v>43.596058999999997</v>
      </c>
      <c r="H119" s="25">
        <v>48.768473</v>
      </c>
      <c r="I119" s="25">
        <v>44.704433000000002</v>
      </c>
      <c r="J119" s="25">
        <v>27.70936</v>
      </c>
      <c r="K119" s="25">
        <v>60.221674999999998</v>
      </c>
      <c r="L119" s="25">
        <v>4.9261080000000002</v>
      </c>
      <c r="M119" s="25">
        <v>4.802956</v>
      </c>
    </row>
    <row r="120" spans="1:13">
      <c r="A120" s="23" t="s">
        <v>221</v>
      </c>
      <c r="B120" s="24">
        <v>816</v>
      </c>
      <c r="C120" s="25">
        <v>86.887254999999996</v>
      </c>
      <c r="D120" s="25">
        <v>28.676470999999999</v>
      </c>
      <c r="E120" s="25">
        <v>75.490195999999997</v>
      </c>
      <c r="F120" s="25">
        <v>5.5147060000000003</v>
      </c>
      <c r="G120" s="25">
        <v>42.401961</v>
      </c>
      <c r="H120" s="25">
        <v>53.308824000000001</v>
      </c>
      <c r="I120" s="25">
        <v>43.504902000000001</v>
      </c>
      <c r="J120" s="25">
        <v>25.490196000000001</v>
      </c>
      <c r="K120" s="25">
        <v>63.235294000000003</v>
      </c>
      <c r="L120" s="25">
        <v>4.2892159999999997</v>
      </c>
      <c r="M120" s="25">
        <v>4.5343140000000002</v>
      </c>
    </row>
    <row r="121" spans="1:13">
      <c r="A121" s="23" t="s">
        <v>152</v>
      </c>
      <c r="B121" s="24">
        <v>69</v>
      </c>
      <c r="C121" s="25">
        <v>72.463768000000002</v>
      </c>
      <c r="D121" s="25">
        <v>27.536231999999998</v>
      </c>
      <c r="E121" s="25">
        <v>63.768115999999999</v>
      </c>
      <c r="F121" s="25">
        <v>8.6956520000000008</v>
      </c>
      <c r="G121" s="25">
        <v>20.289854999999999</v>
      </c>
      <c r="H121" s="25">
        <v>28.985506999999998</v>
      </c>
      <c r="I121" s="25">
        <v>26.086957000000002</v>
      </c>
      <c r="J121" s="25">
        <v>18.840579999999999</v>
      </c>
      <c r="K121" s="25">
        <v>52.173912999999999</v>
      </c>
      <c r="L121" s="25">
        <v>24.637681000000001</v>
      </c>
      <c r="M121" s="25">
        <v>11.594203</v>
      </c>
    </row>
    <row r="122" spans="1:13">
      <c r="A122" s="23" t="s">
        <v>222</v>
      </c>
      <c r="B122" s="24">
        <v>246</v>
      </c>
      <c r="C122" s="25">
        <v>74.390243999999996</v>
      </c>
      <c r="D122" s="25">
        <v>13.414634</v>
      </c>
      <c r="E122" s="25">
        <v>60.162602</v>
      </c>
      <c r="F122" s="25">
        <v>3.6585369999999999</v>
      </c>
      <c r="G122" s="25">
        <v>21.544715</v>
      </c>
      <c r="H122" s="25">
        <v>38.211382</v>
      </c>
      <c r="I122" s="25">
        <v>21.138210999999998</v>
      </c>
      <c r="J122" s="25">
        <v>17.479675</v>
      </c>
      <c r="K122" s="25">
        <v>36.991869999999999</v>
      </c>
      <c r="L122" s="25">
        <v>6.9105689999999997</v>
      </c>
      <c r="M122" s="25">
        <v>8.5365850000000005</v>
      </c>
    </row>
    <row r="123" spans="1:13">
      <c r="A123" s="26" t="s">
        <v>128</v>
      </c>
      <c r="B123" s="27">
        <v>47</v>
      </c>
      <c r="C123" s="29">
        <v>74.468085000000002</v>
      </c>
      <c r="D123" s="29">
        <v>14.893617000000001</v>
      </c>
      <c r="E123" s="29">
        <v>53.191488999999997</v>
      </c>
      <c r="F123" s="29">
        <v>8.5106380000000001</v>
      </c>
      <c r="G123" s="29">
        <v>27.659573999999999</v>
      </c>
      <c r="H123" s="29">
        <v>40.425531999999997</v>
      </c>
      <c r="I123" s="29">
        <v>10.638298000000001</v>
      </c>
      <c r="J123" s="29">
        <v>12.765957</v>
      </c>
      <c r="K123" s="29">
        <v>46.808511000000003</v>
      </c>
      <c r="L123" s="29">
        <v>12.765957</v>
      </c>
      <c r="M123" s="29">
        <v>12.765957</v>
      </c>
    </row>
  </sheetData>
  <phoneticPr fontId="2"/>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DA8A5-2533-4B1F-A28E-2FBF972DBE15}">
  <sheetPr codeName="Sheet96"/>
  <dimension ref="A1:I12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HYPERLINK("#'目次'!B51","[45]")</f>
        <v>[45]</v>
      </c>
      <c r="B2" s="28" t="s">
        <v>565</v>
      </c>
    </row>
    <row r="3" spans="1:9">
      <c r="A3" s="6" t="s">
        <v>114</v>
      </c>
      <c r="B3" s="7" t="s">
        <v>526</v>
      </c>
    </row>
    <row r="4" spans="1:9">
      <c r="A4" s="6" t="s">
        <v>114</v>
      </c>
      <c r="B4" s="7" t="s">
        <v>527</v>
      </c>
    </row>
    <row r="5" spans="1:9" s="21" customFormat="1" ht="24">
      <c r="A5" s="19" t="s">
        <v>114</v>
      </c>
      <c r="B5" s="20" t="s">
        <v>118</v>
      </c>
      <c r="C5" s="20" t="s">
        <v>528</v>
      </c>
      <c r="D5" s="20" t="s">
        <v>529</v>
      </c>
      <c r="E5" s="20" t="s">
        <v>530</v>
      </c>
      <c r="F5" s="20" t="s">
        <v>531</v>
      </c>
      <c r="G5" s="20" t="s">
        <v>532</v>
      </c>
      <c r="H5" s="20" t="s">
        <v>533</v>
      </c>
      <c r="I5" s="20" t="s">
        <v>128</v>
      </c>
    </row>
    <row r="6" spans="1:9">
      <c r="A6" s="22" t="s">
        <v>121</v>
      </c>
      <c r="B6" s="9">
        <v>2677</v>
      </c>
      <c r="C6" s="14">
        <v>55.397832999999999</v>
      </c>
      <c r="D6" s="14">
        <v>25.438924</v>
      </c>
      <c r="E6" s="14">
        <v>6.5371680000000003</v>
      </c>
      <c r="F6" s="14">
        <v>2.577512</v>
      </c>
      <c r="G6" s="14">
        <v>0.48561799999999999</v>
      </c>
      <c r="H6" s="14">
        <v>3.4366829999999999</v>
      </c>
      <c r="I6" s="14">
        <v>6.1262610000000004</v>
      </c>
    </row>
    <row r="7" spans="1:9">
      <c r="A7" s="8" t="s">
        <v>122</v>
      </c>
      <c r="B7" s="8"/>
      <c r="C7" s="8"/>
      <c r="D7" s="8"/>
      <c r="E7" s="8"/>
      <c r="F7" s="8"/>
      <c r="G7" s="8"/>
      <c r="H7" s="8"/>
      <c r="I7" s="8"/>
    </row>
    <row r="8" spans="1:9">
      <c r="A8" s="23" t="s">
        <v>123</v>
      </c>
      <c r="B8" s="24">
        <v>380</v>
      </c>
      <c r="C8" s="25">
        <v>73.157894999999996</v>
      </c>
      <c r="D8" s="25">
        <v>15.789474</v>
      </c>
      <c r="E8" s="25">
        <v>3.4210530000000001</v>
      </c>
      <c r="F8" s="25">
        <v>0.78947400000000001</v>
      </c>
      <c r="G8" s="25">
        <v>0.263158</v>
      </c>
      <c r="H8" s="25">
        <v>0.263158</v>
      </c>
      <c r="I8" s="25">
        <v>6.3157889999999997</v>
      </c>
    </row>
    <row r="9" spans="1:9">
      <c r="A9" s="23" t="s">
        <v>124</v>
      </c>
      <c r="B9" s="24">
        <v>489</v>
      </c>
      <c r="C9" s="25">
        <v>68.507157000000007</v>
      </c>
      <c r="D9" s="25">
        <v>21.267893999999998</v>
      </c>
      <c r="E9" s="25">
        <v>3.885481</v>
      </c>
      <c r="F9" s="25">
        <v>1.4314929999999999</v>
      </c>
      <c r="G9" s="25">
        <v>0.20449899999999999</v>
      </c>
      <c r="H9" s="25">
        <v>0.81799599999999995</v>
      </c>
      <c r="I9" s="25">
        <v>3.885481</v>
      </c>
    </row>
    <row r="10" spans="1:9">
      <c r="A10" s="23" t="s">
        <v>125</v>
      </c>
      <c r="B10" s="24">
        <v>1114</v>
      </c>
      <c r="C10" s="25">
        <v>56.283662</v>
      </c>
      <c r="D10" s="25">
        <v>26.929981999999999</v>
      </c>
      <c r="E10" s="25">
        <v>6.4631959999999999</v>
      </c>
      <c r="F10" s="25">
        <v>1.8850990000000001</v>
      </c>
      <c r="G10" s="25">
        <v>0.62836599999999998</v>
      </c>
      <c r="H10" s="25">
        <v>2.064632</v>
      </c>
      <c r="I10" s="25">
        <v>5.745063</v>
      </c>
    </row>
    <row r="11" spans="1:9">
      <c r="A11" s="23" t="s">
        <v>126</v>
      </c>
      <c r="B11" s="24">
        <v>521</v>
      </c>
      <c r="C11" s="25">
        <v>37.428023000000003</v>
      </c>
      <c r="D11" s="25">
        <v>32.437620000000003</v>
      </c>
      <c r="E11" s="25">
        <v>11.708252999999999</v>
      </c>
      <c r="F11" s="25">
        <v>5.5662190000000002</v>
      </c>
      <c r="G11" s="25">
        <v>0.57581599999999999</v>
      </c>
      <c r="H11" s="25">
        <v>4.9904029999999997</v>
      </c>
      <c r="I11" s="25">
        <v>7.293666</v>
      </c>
    </row>
    <row r="12" spans="1:9">
      <c r="A12" s="23" t="s">
        <v>127</v>
      </c>
      <c r="B12" s="24">
        <v>129</v>
      </c>
      <c r="C12" s="25">
        <v>24.031008</v>
      </c>
      <c r="D12" s="25">
        <v>24.031008</v>
      </c>
      <c r="E12" s="25">
        <v>6.9767440000000001</v>
      </c>
      <c r="F12" s="25">
        <v>6.9767440000000001</v>
      </c>
      <c r="G12" s="25">
        <v>0.77519400000000005</v>
      </c>
      <c r="H12" s="25">
        <v>27.131782999999999</v>
      </c>
      <c r="I12" s="25">
        <v>10.077519000000001</v>
      </c>
    </row>
    <row r="13" spans="1:9">
      <c r="A13" s="23" t="s">
        <v>128</v>
      </c>
      <c r="B13" s="24">
        <v>44</v>
      </c>
      <c r="C13" s="25">
        <v>38.636364</v>
      </c>
      <c r="D13" s="25">
        <v>38.636364</v>
      </c>
      <c r="E13" s="25">
        <v>2.2727270000000002</v>
      </c>
      <c r="F13" s="25">
        <v>0</v>
      </c>
      <c r="G13" s="25">
        <v>0</v>
      </c>
      <c r="H13" s="25">
        <v>6.8181820000000002</v>
      </c>
      <c r="I13" s="25">
        <v>13.636364</v>
      </c>
    </row>
    <row r="14" spans="1:9">
      <c r="A14" s="8" t="s">
        <v>129</v>
      </c>
      <c r="B14" s="8"/>
      <c r="C14" s="8"/>
      <c r="D14" s="8"/>
      <c r="E14" s="8"/>
      <c r="F14" s="8"/>
      <c r="G14" s="8"/>
      <c r="H14" s="8"/>
      <c r="I14" s="8"/>
    </row>
    <row r="15" spans="1:9">
      <c r="A15" s="23" t="s">
        <v>130</v>
      </c>
      <c r="B15" s="24">
        <v>799</v>
      </c>
      <c r="C15" s="25">
        <v>67.834793000000005</v>
      </c>
      <c r="D15" s="25">
        <v>20.025030999999998</v>
      </c>
      <c r="E15" s="25">
        <v>4.7559449999999996</v>
      </c>
      <c r="F15" s="25">
        <v>1.2515639999999999</v>
      </c>
      <c r="G15" s="25">
        <v>0.12515599999999999</v>
      </c>
      <c r="H15" s="25">
        <v>1.001252</v>
      </c>
      <c r="I15" s="25">
        <v>5.0062579999999999</v>
      </c>
    </row>
    <row r="16" spans="1:9">
      <c r="A16" s="23" t="s">
        <v>131</v>
      </c>
      <c r="B16" s="24">
        <v>1245</v>
      </c>
      <c r="C16" s="25">
        <v>56.144578000000003</v>
      </c>
      <c r="D16" s="25">
        <v>27.309237</v>
      </c>
      <c r="E16" s="25">
        <v>5.5421690000000003</v>
      </c>
      <c r="F16" s="25">
        <v>2.248996</v>
      </c>
      <c r="G16" s="25">
        <v>0.48192800000000002</v>
      </c>
      <c r="H16" s="25">
        <v>2.008032</v>
      </c>
      <c r="I16" s="25">
        <v>6.2650600000000001</v>
      </c>
    </row>
    <row r="17" spans="1:9">
      <c r="A17" s="23" t="s">
        <v>132</v>
      </c>
      <c r="B17" s="24">
        <v>504</v>
      </c>
      <c r="C17" s="25">
        <v>40.079365000000003</v>
      </c>
      <c r="D17" s="25">
        <v>28.769841</v>
      </c>
      <c r="E17" s="25">
        <v>12.103175</v>
      </c>
      <c r="F17" s="25">
        <v>4.7619049999999996</v>
      </c>
      <c r="G17" s="25">
        <v>0.99206300000000003</v>
      </c>
      <c r="H17" s="25">
        <v>7.1428570000000002</v>
      </c>
      <c r="I17" s="25">
        <v>6.1507940000000003</v>
      </c>
    </row>
    <row r="18" spans="1:9">
      <c r="A18" s="23" t="s">
        <v>133</v>
      </c>
      <c r="B18" s="24">
        <v>82</v>
      </c>
      <c r="C18" s="25">
        <v>26.829267999999999</v>
      </c>
      <c r="D18" s="25">
        <v>26.829267999999999</v>
      </c>
      <c r="E18" s="25">
        <v>6.0975609999999998</v>
      </c>
      <c r="F18" s="25">
        <v>7.3170729999999997</v>
      </c>
      <c r="G18" s="25">
        <v>1.2195119999999999</v>
      </c>
      <c r="H18" s="25">
        <v>24.390243999999999</v>
      </c>
      <c r="I18" s="25">
        <v>7.3170729999999997</v>
      </c>
    </row>
    <row r="19" spans="1:9">
      <c r="A19" s="23" t="s">
        <v>128</v>
      </c>
      <c r="B19" s="24">
        <v>47</v>
      </c>
      <c r="C19" s="25">
        <v>38.297871999999998</v>
      </c>
      <c r="D19" s="25">
        <v>29.787234000000002</v>
      </c>
      <c r="E19" s="25">
        <v>4.2553190000000001</v>
      </c>
      <c r="F19" s="25">
        <v>2.1276600000000001</v>
      </c>
      <c r="G19" s="25">
        <v>0</v>
      </c>
      <c r="H19" s="25">
        <v>6.3829789999999997</v>
      </c>
      <c r="I19" s="25">
        <v>19.148935999999999</v>
      </c>
    </row>
    <row r="20" spans="1:9">
      <c r="A20" s="8" t="s">
        <v>134</v>
      </c>
      <c r="B20" s="8"/>
      <c r="C20" s="8"/>
      <c r="D20" s="8"/>
      <c r="E20" s="8"/>
      <c r="F20" s="8"/>
      <c r="G20" s="8"/>
      <c r="H20" s="8"/>
      <c r="I20" s="8"/>
    </row>
    <row r="21" spans="1:9">
      <c r="A21" s="23" t="s">
        <v>135</v>
      </c>
      <c r="B21" s="24">
        <v>128</v>
      </c>
      <c r="C21" s="25">
        <v>42.1875</v>
      </c>
      <c r="D21" s="25">
        <v>31.25</v>
      </c>
      <c r="E21" s="25">
        <v>6.25</v>
      </c>
      <c r="F21" s="25">
        <v>5.46875</v>
      </c>
      <c r="G21" s="25">
        <v>0.78125</v>
      </c>
      <c r="H21" s="25">
        <v>7.03125</v>
      </c>
      <c r="I21" s="25">
        <v>7.03125</v>
      </c>
    </row>
    <row r="22" spans="1:9">
      <c r="A22" s="23" t="s">
        <v>136</v>
      </c>
      <c r="B22" s="24">
        <v>138</v>
      </c>
      <c r="C22" s="25">
        <v>47.826087000000001</v>
      </c>
      <c r="D22" s="25">
        <v>30.434782999999999</v>
      </c>
      <c r="E22" s="25">
        <v>6.5217390000000002</v>
      </c>
      <c r="F22" s="25">
        <v>4.3478260000000004</v>
      </c>
      <c r="G22" s="25">
        <v>0.724638</v>
      </c>
      <c r="H22" s="25">
        <v>1.4492750000000001</v>
      </c>
      <c r="I22" s="25">
        <v>8.6956520000000008</v>
      </c>
    </row>
    <row r="23" spans="1:9">
      <c r="A23" s="23" t="s">
        <v>137</v>
      </c>
      <c r="B23" s="24">
        <v>119</v>
      </c>
      <c r="C23" s="25">
        <v>67.226890999999995</v>
      </c>
      <c r="D23" s="25">
        <v>17.647058999999999</v>
      </c>
      <c r="E23" s="25">
        <v>2.5210080000000001</v>
      </c>
      <c r="F23" s="25">
        <v>2.5210080000000001</v>
      </c>
      <c r="G23" s="25">
        <v>0</v>
      </c>
      <c r="H23" s="25">
        <v>1.6806719999999999</v>
      </c>
      <c r="I23" s="25">
        <v>8.4033610000000003</v>
      </c>
    </row>
    <row r="24" spans="1:9">
      <c r="A24" s="23" t="s">
        <v>138</v>
      </c>
      <c r="B24" s="24">
        <v>142</v>
      </c>
      <c r="C24" s="25">
        <v>50.704225000000001</v>
      </c>
      <c r="D24" s="25">
        <v>27.464789</v>
      </c>
      <c r="E24" s="25">
        <v>7.7464789999999999</v>
      </c>
      <c r="F24" s="25">
        <v>2.112676</v>
      </c>
      <c r="G24" s="25">
        <v>0</v>
      </c>
      <c r="H24" s="25">
        <v>4.9295770000000001</v>
      </c>
      <c r="I24" s="25">
        <v>7.0422539999999998</v>
      </c>
    </row>
    <row r="25" spans="1:9">
      <c r="A25" s="23" t="s">
        <v>139</v>
      </c>
      <c r="B25" s="24">
        <v>170</v>
      </c>
      <c r="C25" s="25">
        <v>59.411765000000003</v>
      </c>
      <c r="D25" s="25">
        <v>22.941175999999999</v>
      </c>
      <c r="E25" s="25">
        <v>10</v>
      </c>
      <c r="F25" s="25">
        <v>1.176471</v>
      </c>
      <c r="G25" s="25">
        <v>0</v>
      </c>
      <c r="H25" s="25">
        <v>1.7647060000000001</v>
      </c>
      <c r="I25" s="25">
        <v>4.7058819999999999</v>
      </c>
    </row>
    <row r="26" spans="1:9">
      <c r="A26" s="23" t="s">
        <v>140</v>
      </c>
      <c r="B26" s="24">
        <v>192</v>
      </c>
      <c r="C26" s="25">
        <v>60.416666999999997</v>
      </c>
      <c r="D26" s="25">
        <v>24.479167</v>
      </c>
      <c r="E26" s="25">
        <v>4.1666670000000003</v>
      </c>
      <c r="F26" s="25">
        <v>2.0833330000000001</v>
      </c>
      <c r="G26" s="25">
        <v>0</v>
      </c>
      <c r="H26" s="25">
        <v>3.125</v>
      </c>
      <c r="I26" s="25">
        <v>5.7291670000000003</v>
      </c>
    </row>
    <row r="27" spans="1:9">
      <c r="A27" s="23" t="s">
        <v>141</v>
      </c>
      <c r="B27" s="24">
        <v>1405</v>
      </c>
      <c r="C27" s="25">
        <v>55.302491000000003</v>
      </c>
      <c r="D27" s="25">
        <v>26.548043</v>
      </c>
      <c r="E27" s="25">
        <v>6.4056940000000004</v>
      </c>
      <c r="F27" s="25">
        <v>2.5622780000000001</v>
      </c>
      <c r="G27" s="25">
        <v>0.71174400000000004</v>
      </c>
      <c r="H27" s="25">
        <v>2.9181490000000001</v>
      </c>
      <c r="I27" s="25">
        <v>5.5516009999999998</v>
      </c>
    </row>
    <row r="28" spans="1:9">
      <c r="A28" s="23" t="s">
        <v>142</v>
      </c>
      <c r="B28" s="24">
        <v>343</v>
      </c>
      <c r="C28" s="25">
        <v>57.725948000000002</v>
      </c>
      <c r="D28" s="25">
        <v>20.408162999999998</v>
      </c>
      <c r="E28" s="25">
        <v>7.8717199999999998</v>
      </c>
      <c r="F28" s="25">
        <v>2.3323619999999998</v>
      </c>
      <c r="G28" s="25">
        <v>0.291545</v>
      </c>
      <c r="H28" s="25">
        <v>5.8309040000000003</v>
      </c>
      <c r="I28" s="25">
        <v>5.5393590000000001</v>
      </c>
    </row>
    <row r="29" spans="1:9">
      <c r="A29" s="23" t="s">
        <v>128</v>
      </c>
      <c r="B29" s="24">
        <v>40</v>
      </c>
      <c r="C29" s="25">
        <v>47.5</v>
      </c>
      <c r="D29" s="25">
        <v>25</v>
      </c>
      <c r="E29" s="25">
        <v>5</v>
      </c>
      <c r="F29" s="25">
        <v>0</v>
      </c>
      <c r="G29" s="25">
        <v>0</v>
      </c>
      <c r="H29" s="25">
        <v>5</v>
      </c>
      <c r="I29" s="25">
        <v>17.5</v>
      </c>
    </row>
    <row r="30" spans="1:9">
      <c r="A30" s="8" t="s">
        <v>143</v>
      </c>
      <c r="B30" s="8"/>
      <c r="C30" s="8"/>
      <c r="D30" s="8"/>
      <c r="E30" s="8"/>
      <c r="F30" s="8"/>
      <c r="G30" s="8"/>
      <c r="H30" s="8"/>
      <c r="I30" s="8"/>
    </row>
    <row r="31" spans="1:9">
      <c r="A31" s="23" t="s">
        <v>144</v>
      </c>
      <c r="B31" s="24">
        <v>429</v>
      </c>
      <c r="C31" s="25">
        <v>64.801865000000006</v>
      </c>
      <c r="D31" s="25">
        <v>23.076923000000001</v>
      </c>
      <c r="E31" s="25">
        <v>5.1282050000000003</v>
      </c>
      <c r="F31" s="25">
        <v>1.631702</v>
      </c>
      <c r="G31" s="25">
        <v>0</v>
      </c>
      <c r="H31" s="25">
        <v>0.93240100000000004</v>
      </c>
      <c r="I31" s="25">
        <v>4.4289040000000002</v>
      </c>
    </row>
    <row r="32" spans="1:9">
      <c r="A32" s="23" t="s">
        <v>145</v>
      </c>
      <c r="B32" s="24">
        <v>319</v>
      </c>
      <c r="C32" s="25">
        <v>69.278997000000004</v>
      </c>
      <c r="D32" s="25">
        <v>19.122257000000001</v>
      </c>
      <c r="E32" s="25">
        <v>3.4482759999999999</v>
      </c>
      <c r="F32" s="25">
        <v>2.5078369999999999</v>
      </c>
      <c r="G32" s="25">
        <v>0</v>
      </c>
      <c r="H32" s="25">
        <v>0.31347999999999998</v>
      </c>
      <c r="I32" s="25">
        <v>5.3291539999999999</v>
      </c>
    </row>
    <row r="33" spans="1:9">
      <c r="A33" s="23" t="s">
        <v>146</v>
      </c>
      <c r="B33" s="24">
        <v>504</v>
      </c>
      <c r="C33" s="25">
        <v>59.325397000000002</v>
      </c>
      <c r="D33" s="25">
        <v>26.785713999999999</v>
      </c>
      <c r="E33" s="25">
        <v>4.7619049999999996</v>
      </c>
      <c r="F33" s="25">
        <v>1.984127</v>
      </c>
      <c r="G33" s="25">
        <v>0</v>
      </c>
      <c r="H33" s="25">
        <v>0.793651</v>
      </c>
      <c r="I33" s="25">
        <v>6.3492059999999997</v>
      </c>
    </row>
    <row r="34" spans="1:9">
      <c r="A34" s="23" t="s">
        <v>147</v>
      </c>
      <c r="B34" s="24">
        <v>143</v>
      </c>
      <c r="C34" s="25">
        <v>51.748252000000001</v>
      </c>
      <c r="D34" s="25">
        <v>30.769231000000001</v>
      </c>
      <c r="E34" s="25">
        <v>6.9930070000000004</v>
      </c>
      <c r="F34" s="25">
        <v>3.4965030000000001</v>
      </c>
      <c r="G34" s="25">
        <v>0</v>
      </c>
      <c r="H34" s="25">
        <v>0.69930099999999995</v>
      </c>
      <c r="I34" s="25">
        <v>6.2937060000000002</v>
      </c>
    </row>
    <row r="35" spans="1:9">
      <c r="A35" s="23" t="s">
        <v>148</v>
      </c>
      <c r="B35" s="24">
        <v>168</v>
      </c>
      <c r="C35" s="25">
        <v>64.285713999999999</v>
      </c>
      <c r="D35" s="25">
        <v>23.809524</v>
      </c>
      <c r="E35" s="25">
        <v>2.9761899999999999</v>
      </c>
      <c r="F35" s="25">
        <v>4.1666670000000003</v>
      </c>
      <c r="G35" s="25">
        <v>0</v>
      </c>
      <c r="H35" s="25">
        <v>0.59523800000000004</v>
      </c>
      <c r="I35" s="25">
        <v>4.1666670000000003</v>
      </c>
    </row>
    <row r="36" spans="1:9">
      <c r="A36" s="23" t="s">
        <v>149</v>
      </c>
      <c r="B36" s="24">
        <v>1270</v>
      </c>
      <c r="C36" s="25">
        <v>58.267716999999998</v>
      </c>
      <c r="D36" s="25">
        <v>25.433071000000002</v>
      </c>
      <c r="E36" s="25">
        <v>6.3779529999999998</v>
      </c>
      <c r="F36" s="25">
        <v>2.4409450000000001</v>
      </c>
      <c r="G36" s="25">
        <v>7.8740000000000004E-2</v>
      </c>
      <c r="H36" s="25">
        <v>1.574803</v>
      </c>
      <c r="I36" s="25">
        <v>5.8267720000000001</v>
      </c>
    </row>
    <row r="37" spans="1:9">
      <c r="A37" s="23" t="s">
        <v>150</v>
      </c>
      <c r="B37" s="24">
        <v>1642</v>
      </c>
      <c r="C37" s="25">
        <v>59.013398000000002</v>
      </c>
      <c r="D37" s="25">
        <v>25.761267</v>
      </c>
      <c r="E37" s="25">
        <v>6.0292329999999996</v>
      </c>
      <c r="F37" s="25">
        <v>1.705238</v>
      </c>
      <c r="G37" s="25">
        <v>0.30450700000000003</v>
      </c>
      <c r="H37" s="25">
        <v>1.0962240000000001</v>
      </c>
      <c r="I37" s="25">
        <v>6.0901339999999999</v>
      </c>
    </row>
    <row r="38" spans="1:9">
      <c r="A38" s="23" t="s">
        <v>151</v>
      </c>
      <c r="B38" s="24">
        <v>2266</v>
      </c>
      <c r="C38" s="25">
        <v>56.751986000000002</v>
      </c>
      <c r="D38" s="25">
        <v>25.992939</v>
      </c>
      <c r="E38" s="25">
        <v>6.3989409999999998</v>
      </c>
      <c r="F38" s="25">
        <v>2.383054</v>
      </c>
      <c r="G38" s="25">
        <v>0.52956800000000004</v>
      </c>
      <c r="H38" s="25">
        <v>2.2947929999999999</v>
      </c>
      <c r="I38" s="25">
        <v>5.64872</v>
      </c>
    </row>
    <row r="39" spans="1:9">
      <c r="A39" s="23" t="s">
        <v>152</v>
      </c>
      <c r="B39" s="24">
        <v>121</v>
      </c>
      <c r="C39" s="25">
        <v>42.148760000000003</v>
      </c>
      <c r="D39" s="25">
        <v>17.355371999999999</v>
      </c>
      <c r="E39" s="25">
        <v>8.2644629999999992</v>
      </c>
      <c r="F39" s="25">
        <v>7.4380170000000003</v>
      </c>
      <c r="G39" s="25">
        <v>0</v>
      </c>
      <c r="H39" s="25">
        <v>18.181818</v>
      </c>
      <c r="I39" s="25">
        <v>6.6115700000000004</v>
      </c>
    </row>
    <row r="40" spans="1:9">
      <c r="A40" s="23" t="s">
        <v>128</v>
      </c>
      <c r="B40" s="24">
        <v>46</v>
      </c>
      <c r="C40" s="25">
        <v>30.434782999999999</v>
      </c>
      <c r="D40" s="25">
        <v>26.086957000000002</v>
      </c>
      <c r="E40" s="25">
        <v>4.3478260000000004</v>
      </c>
      <c r="F40" s="25">
        <v>0</v>
      </c>
      <c r="G40" s="25">
        <v>2.1739130000000002</v>
      </c>
      <c r="H40" s="25">
        <v>21.739129999999999</v>
      </c>
      <c r="I40" s="25">
        <v>15.217390999999999</v>
      </c>
    </row>
    <row r="41" spans="1:9">
      <c r="A41" s="8" t="s">
        <v>153</v>
      </c>
      <c r="B41" s="8"/>
      <c r="C41" s="8"/>
      <c r="D41" s="8"/>
      <c r="E41" s="8"/>
      <c r="F41" s="8"/>
      <c r="G41" s="8"/>
      <c r="H41" s="8"/>
      <c r="I41" s="8"/>
    </row>
    <row r="42" spans="1:9">
      <c r="A42" s="23" t="s">
        <v>154</v>
      </c>
      <c r="B42" s="24">
        <v>1344</v>
      </c>
      <c r="C42" s="25">
        <v>60.565475999999997</v>
      </c>
      <c r="D42" s="25">
        <v>23.214286000000001</v>
      </c>
      <c r="E42" s="25">
        <v>6.0267860000000004</v>
      </c>
      <c r="F42" s="25">
        <v>2.1577380000000002</v>
      </c>
      <c r="G42" s="25">
        <v>0.29761900000000002</v>
      </c>
      <c r="H42" s="25">
        <v>1.785714</v>
      </c>
      <c r="I42" s="25">
        <v>5.9523809999999999</v>
      </c>
    </row>
    <row r="43" spans="1:9">
      <c r="A43" s="23" t="s">
        <v>155</v>
      </c>
      <c r="B43" s="24">
        <v>1107</v>
      </c>
      <c r="C43" s="25">
        <v>53.568201999999999</v>
      </c>
      <c r="D43" s="25">
        <v>27.642275999999999</v>
      </c>
      <c r="E43" s="25">
        <v>6.5943990000000001</v>
      </c>
      <c r="F43" s="25">
        <v>3.4327009999999998</v>
      </c>
      <c r="G43" s="25">
        <v>0.45167099999999999</v>
      </c>
      <c r="H43" s="25">
        <v>3.8843719999999999</v>
      </c>
      <c r="I43" s="25">
        <v>4.4263779999999997</v>
      </c>
    </row>
    <row r="44" spans="1:9">
      <c r="A44" s="23" t="s">
        <v>156</v>
      </c>
      <c r="B44" s="24">
        <v>1006</v>
      </c>
      <c r="C44" s="25">
        <v>52.982106999999999</v>
      </c>
      <c r="D44" s="25">
        <v>26.838965999999999</v>
      </c>
      <c r="E44" s="25">
        <v>6.8588469999999999</v>
      </c>
      <c r="F44" s="25">
        <v>3.0815109999999999</v>
      </c>
      <c r="G44" s="25">
        <v>0.39761400000000002</v>
      </c>
      <c r="H44" s="25">
        <v>3.976143</v>
      </c>
      <c r="I44" s="25">
        <v>5.8648110000000004</v>
      </c>
    </row>
    <row r="45" spans="1:9">
      <c r="A45" s="23" t="s">
        <v>157</v>
      </c>
      <c r="B45" s="24">
        <v>541</v>
      </c>
      <c r="C45" s="25">
        <v>53.234749999999998</v>
      </c>
      <c r="D45" s="25">
        <v>27.726433</v>
      </c>
      <c r="E45" s="25">
        <v>6.4695010000000002</v>
      </c>
      <c r="F45" s="25">
        <v>2.772643</v>
      </c>
      <c r="G45" s="25">
        <v>0.73937200000000003</v>
      </c>
      <c r="H45" s="25">
        <v>3.8817010000000001</v>
      </c>
      <c r="I45" s="25">
        <v>5.1756010000000003</v>
      </c>
    </row>
    <row r="46" spans="1:9">
      <c r="A46" s="23" t="s">
        <v>158</v>
      </c>
      <c r="B46" s="24">
        <v>1510</v>
      </c>
      <c r="C46" s="25">
        <v>54.966887</v>
      </c>
      <c r="D46" s="25">
        <v>27.682119</v>
      </c>
      <c r="E46" s="25">
        <v>5.7615889999999998</v>
      </c>
      <c r="F46" s="25">
        <v>2.8476819999999998</v>
      </c>
      <c r="G46" s="25">
        <v>0.52980099999999997</v>
      </c>
      <c r="H46" s="25">
        <v>3.311258</v>
      </c>
      <c r="I46" s="25">
        <v>4.9006619999999996</v>
      </c>
    </row>
    <row r="47" spans="1:9">
      <c r="A47" s="23" t="s">
        <v>159</v>
      </c>
      <c r="B47" s="24">
        <v>1011</v>
      </c>
      <c r="C47" s="25">
        <v>60.830860999999999</v>
      </c>
      <c r="D47" s="25">
        <v>24.332343999999999</v>
      </c>
      <c r="E47" s="25">
        <v>5.637982</v>
      </c>
      <c r="F47" s="25">
        <v>2.4727990000000002</v>
      </c>
      <c r="G47" s="25">
        <v>0.296736</v>
      </c>
      <c r="H47" s="25">
        <v>1.7804150000000001</v>
      </c>
      <c r="I47" s="25">
        <v>4.6488630000000004</v>
      </c>
    </row>
    <row r="48" spans="1:9">
      <c r="A48" s="23" t="s">
        <v>160</v>
      </c>
      <c r="B48" s="24">
        <v>1234</v>
      </c>
      <c r="C48" s="25">
        <v>58.184764999999999</v>
      </c>
      <c r="D48" s="25">
        <v>26.256077999999999</v>
      </c>
      <c r="E48" s="25">
        <v>5.510535</v>
      </c>
      <c r="F48" s="25">
        <v>2.4311180000000001</v>
      </c>
      <c r="G48" s="25">
        <v>0.32414900000000002</v>
      </c>
      <c r="H48" s="25">
        <v>1.620746</v>
      </c>
      <c r="I48" s="25">
        <v>5.6726089999999996</v>
      </c>
    </row>
    <row r="49" spans="1:9">
      <c r="A49" s="23" t="s">
        <v>161</v>
      </c>
      <c r="B49" s="24">
        <v>443</v>
      </c>
      <c r="C49" s="25">
        <v>60.045147</v>
      </c>
      <c r="D49" s="25">
        <v>23.927765000000001</v>
      </c>
      <c r="E49" s="25">
        <v>5.6433410000000004</v>
      </c>
      <c r="F49" s="25">
        <v>2.4830700000000001</v>
      </c>
      <c r="G49" s="25">
        <v>0.22573399999999999</v>
      </c>
      <c r="H49" s="25">
        <v>1.128668</v>
      </c>
      <c r="I49" s="25">
        <v>6.5462749999999996</v>
      </c>
    </row>
    <row r="50" spans="1:9">
      <c r="A50" s="23" t="s">
        <v>162</v>
      </c>
      <c r="B50" s="24">
        <v>1237</v>
      </c>
      <c r="C50" s="25">
        <v>60.226354000000001</v>
      </c>
      <c r="D50" s="25">
        <v>25.707356999999998</v>
      </c>
      <c r="E50" s="25">
        <v>5.3354889999999999</v>
      </c>
      <c r="F50" s="25">
        <v>2.1018590000000001</v>
      </c>
      <c r="G50" s="25">
        <v>0.32336300000000001</v>
      </c>
      <c r="H50" s="25">
        <v>1.6976560000000001</v>
      </c>
      <c r="I50" s="25">
        <v>4.6079220000000003</v>
      </c>
    </row>
    <row r="51" spans="1:9">
      <c r="A51" s="23" t="s">
        <v>152</v>
      </c>
      <c r="B51" s="24">
        <v>81</v>
      </c>
      <c r="C51" s="25">
        <v>38.271605000000001</v>
      </c>
      <c r="D51" s="25">
        <v>35.802469000000002</v>
      </c>
      <c r="E51" s="25">
        <v>13.580247</v>
      </c>
      <c r="F51" s="25">
        <v>1.2345680000000001</v>
      </c>
      <c r="G51" s="25">
        <v>0</v>
      </c>
      <c r="H51" s="25">
        <v>6.1728399999999999</v>
      </c>
      <c r="I51" s="25">
        <v>4.9382720000000004</v>
      </c>
    </row>
    <row r="52" spans="1:9">
      <c r="A52" s="23" t="s">
        <v>163</v>
      </c>
      <c r="B52" s="24">
        <v>67</v>
      </c>
      <c r="C52" s="25">
        <v>53.731343000000003</v>
      </c>
      <c r="D52" s="25">
        <v>20.895522</v>
      </c>
      <c r="E52" s="25">
        <v>5.9701490000000002</v>
      </c>
      <c r="F52" s="25">
        <v>2.9850750000000001</v>
      </c>
      <c r="G52" s="25">
        <v>0</v>
      </c>
      <c r="H52" s="25">
        <v>4.4776119999999997</v>
      </c>
      <c r="I52" s="25">
        <v>11.940299</v>
      </c>
    </row>
    <row r="53" spans="1:9">
      <c r="A53" s="23" t="s">
        <v>128</v>
      </c>
      <c r="B53" s="24">
        <v>52</v>
      </c>
      <c r="C53" s="25">
        <v>40.384614999999997</v>
      </c>
      <c r="D53" s="25">
        <v>30.769231000000001</v>
      </c>
      <c r="E53" s="25">
        <v>3.8461539999999999</v>
      </c>
      <c r="F53" s="25">
        <v>0</v>
      </c>
      <c r="G53" s="25">
        <v>1.9230769999999999</v>
      </c>
      <c r="H53" s="25">
        <v>5.7692310000000004</v>
      </c>
      <c r="I53" s="25">
        <v>17.307691999999999</v>
      </c>
    </row>
    <row r="54" spans="1:9">
      <c r="A54" s="8" t="s">
        <v>164</v>
      </c>
      <c r="B54" s="8"/>
      <c r="C54" s="8"/>
      <c r="D54" s="8"/>
      <c r="E54" s="8"/>
      <c r="F54" s="8"/>
      <c r="G54" s="8"/>
      <c r="H54" s="8"/>
      <c r="I54" s="8"/>
    </row>
    <row r="55" spans="1:9">
      <c r="A55" s="23" t="s">
        <v>165</v>
      </c>
      <c r="B55" s="24">
        <v>209</v>
      </c>
      <c r="C55" s="25">
        <v>72.727272999999997</v>
      </c>
      <c r="D55" s="25">
        <v>14.832535999999999</v>
      </c>
      <c r="E55" s="25">
        <v>3.8277510000000001</v>
      </c>
      <c r="F55" s="25">
        <v>0.47846899999999998</v>
      </c>
      <c r="G55" s="25">
        <v>0</v>
      </c>
      <c r="H55" s="25">
        <v>1.4354070000000001</v>
      </c>
      <c r="I55" s="25">
        <v>6.6985650000000003</v>
      </c>
    </row>
    <row r="56" spans="1:9">
      <c r="A56" s="23" t="s">
        <v>166</v>
      </c>
      <c r="B56" s="24">
        <v>1043</v>
      </c>
      <c r="C56" s="25">
        <v>64.813039000000003</v>
      </c>
      <c r="D56" s="25">
        <v>23.489933000000001</v>
      </c>
      <c r="E56" s="25">
        <v>3.8350909999999998</v>
      </c>
      <c r="F56" s="25">
        <v>1.438159</v>
      </c>
      <c r="G56" s="25">
        <v>0.19175500000000001</v>
      </c>
      <c r="H56" s="25">
        <v>1.0546500000000001</v>
      </c>
      <c r="I56" s="25">
        <v>5.1773730000000002</v>
      </c>
    </row>
    <row r="57" spans="1:9">
      <c r="A57" s="23" t="s">
        <v>167</v>
      </c>
      <c r="B57" s="24">
        <v>963</v>
      </c>
      <c r="C57" s="25">
        <v>50.155763</v>
      </c>
      <c r="D57" s="25">
        <v>28.868120000000001</v>
      </c>
      <c r="E57" s="25">
        <v>7.9958460000000002</v>
      </c>
      <c r="F57" s="25">
        <v>3.115265</v>
      </c>
      <c r="G57" s="25">
        <v>0.31152600000000003</v>
      </c>
      <c r="H57" s="25">
        <v>2.9075799999999998</v>
      </c>
      <c r="I57" s="25">
        <v>6.6458979999999999</v>
      </c>
    </row>
    <row r="58" spans="1:9">
      <c r="A58" s="23" t="s">
        <v>168</v>
      </c>
      <c r="B58" s="24">
        <v>338</v>
      </c>
      <c r="C58" s="25">
        <v>39.053254000000003</v>
      </c>
      <c r="D58" s="25">
        <v>29.289940999999999</v>
      </c>
      <c r="E58" s="25">
        <v>11.538462000000001</v>
      </c>
      <c r="F58" s="25">
        <v>4.7337280000000002</v>
      </c>
      <c r="G58" s="25">
        <v>1.7751479999999999</v>
      </c>
      <c r="H58" s="25">
        <v>8.2840240000000005</v>
      </c>
      <c r="I58" s="25">
        <v>5.3254440000000001</v>
      </c>
    </row>
    <row r="59" spans="1:9">
      <c r="A59" s="23" t="s">
        <v>169</v>
      </c>
      <c r="B59" s="24">
        <v>94</v>
      </c>
      <c r="C59" s="25">
        <v>29.787234000000002</v>
      </c>
      <c r="D59" s="25">
        <v>23.404254999999999</v>
      </c>
      <c r="E59" s="25">
        <v>10.638298000000001</v>
      </c>
      <c r="F59" s="25">
        <v>6.3829789999999997</v>
      </c>
      <c r="G59" s="25">
        <v>2.1276600000000001</v>
      </c>
      <c r="H59" s="25">
        <v>22.340426000000001</v>
      </c>
      <c r="I59" s="25">
        <v>5.3191490000000003</v>
      </c>
    </row>
    <row r="60" spans="1:9">
      <c r="A60" s="23" t="s">
        <v>128</v>
      </c>
      <c r="B60" s="24">
        <v>30</v>
      </c>
      <c r="C60" s="25">
        <v>40</v>
      </c>
      <c r="D60" s="25">
        <v>20</v>
      </c>
      <c r="E60" s="25">
        <v>3.3333330000000001</v>
      </c>
      <c r="F60" s="25">
        <v>3.3333330000000001</v>
      </c>
      <c r="G60" s="25">
        <v>0</v>
      </c>
      <c r="H60" s="25">
        <v>3.3333330000000001</v>
      </c>
      <c r="I60" s="25">
        <v>30</v>
      </c>
    </row>
    <row r="61" spans="1:9">
      <c r="A61" s="8" t="s">
        <v>170</v>
      </c>
      <c r="B61" s="8"/>
      <c r="C61" s="8"/>
      <c r="D61" s="8"/>
      <c r="E61" s="8"/>
      <c r="F61" s="8"/>
      <c r="G61" s="8"/>
      <c r="H61" s="8"/>
      <c r="I61" s="8"/>
    </row>
    <row r="62" spans="1:9">
      <c r="A62" s="23" t="s">
        <v>171</v>
      </c>
      <c r="B62" s="24">
        <v>386</v>
      </c>
      <c r="C62" s="25">
        <v>47.409326</v>
      </c>
      <c r="D62" s="25">
        <v>29.015543999999998</v>
      </c>
      <c r="E62" s="25">
        <v>6.9948189999999997</v>
      </c>
      <c r="F62" s="25">
        <v>3.1088079999999998</v>
      </c>
      <c r="G62" s="25">
        <v>0.51813500000000001</v>
      </c>
      <c r="H62" s="25">
        <v>4.4041449999999998</v>
      </c>
      <c r="I62" s="25">
        <v>8.5492229999999996</v>
      </c>
    </row>
    <row r="63" spans="1:9">
      <c r="A63" s="23" t="s">
        <v>172</v>
      </c>
      <c r="B63" s="24">
        <v>919</v>
      </c>
      <c r="C63" s="25">
        <v>54.842219999999998</v>
      </c>
      <c r="D63" s="25">
        <v>28.400435000000002</v>
      </c>
      <c r="E63" s="25">
        <v>6.6376499999999998</v>
      </c>
      <c r="F63" s="25">
        <v>2.0674649999999999</v>
      </c>
      <c r="G63" s="25">
        <v>0.54407000000000005</v>
      </c>
      <c r="H63" s="25">
        <v>2.6115339999999998</v>
      </c>
      <c r="I63" s="25">
        <v>4.8966269999999996</v>
      </c>
    </row>
    <row r="64" spans="1:9">
      <c r="A64" s="23" t="s">
        <v>173</v>
      </c>
      <c r="B64" s="24">
        <v>978</v>
      </c>
      <c r="C64" s="25">
        <v>58.997954999999997</v>
      </c>
      <c r="D64" s="25">
        <v>22.597137</v>
      </c>
      <c r="E64" s="25">
        <v>6.1349689999999999</v>
      </c>
      <c r="F64" s="25">
        <v>2.658487</v>
      </c>
      <c r="G64" s="25">
        <v>0.40899799999999997</v>
      </c>
      <c r="H64" s="25">
        <v>3.578732</v>
      </c>
      <c r="I64" s="25">
        <v>5.6237219999999999</v>
      </c>
    </row>
    <row r="65" spans="1:9">
      <c r="A65" s="23" t="s">
        <v>174</v>
      </c>
      <c r="B65" s="24">
        <v>347</v>
      </c>
      <c r="C65" s="25">
        <v>58.501441</v>
      </c>
      <c r="D65" s="25">
        <v>21.902017000000001</v>
      </c>
      <c r="E65" s="25">
        <v>7.2046109999999999</v>
      </c>
      <c r="F65" s="25">
        <v>3.170029</v>
      </c>
      <c r="G65" s="25">
        <v>0.57636900000000002</v>
      </c>
      <c r="H65" s="25">
        <v>3.4582130000000002</v>
      </c>
      <c r="I65" s="25">
        <v>5.1873199999999997</v>
      </c>
    </row>
    <row r="66" spans="1:9">
      <c r="A66" s="23" t="s">
        <v>128</v>
      </c>
      <c r="B66" s="24">
        <v>47</v>
      </c>
      <c r="C66" s="25">
        <v>34.042552999999998</v>
      </c>
      <c r="D66" s="25">
        <v>23.404254999999999</v>
      </c>
      <c r="E66" s="25">
        <v>4.2553190000000001</v>
      </c>
      <c r="F66" s="25">
        <v>2.1276600000000001</v>
      </c>
      <c r="G66" s="25">
        <v>0</v>
      </c>
      <c r="H66" s="25">
        <v>8.5106380000000001</v>
      </c>
      <c r="I66" s="25">
        <v>27.659573999999999</v>
      </c>
    </row>
    <row r="67" spans="1:9">
      <c r="A67" s="8" t="s">
        <v>175</v>
      </c>
      <c r="B67" s="8"/>
      <c r="C67" s="8"/>
      <c r="D67" s="8"/>
      <c r="E67" s="8"/>
      <c r="F67" s="8"/>
      <c r="G67" s="8"/>
      <c r="H67" s="8"/>
      <c r="I67" s="8"/>
    </row>
    <row r="68" spans="1:9">
      <c r="A68" s="23" t="s">
        <v>176</v>
      </c>
      <c r="B68" s="24">
        <v>425</v>
      </c>
      <c r="C68" s="25">
        <v>66.588234999999997</v>
      </c>
      <c r="D68" s="25">
        <v>25.411764999999999</v>
      </c>
      <c r="E68" s="25">
        <v>2.8235290000000002</v>
      </c>
      <c r="F68" s="25">
        <v>1.4117649999999999</v>
      </c>
      <c r="G68" s="25">
        <v>0</v>
      </c>
      <c r="H68" s="25">
        <v>0.94117600000000001</v>
      </c>
      <c r="I68" s="25">
        <v>2.8235290000000002</v>
      </c>
    </row>
    <row r="69" spans="1:9">
      <c r="A69" s="23" t="s">
        <v>177</v>
      </c>
      <c r="B69" s="24">
        <v>811</v>
      </c>
      <c r="C69" s="25">
        <v>69.790381999999994</v>
      </c>
      <c r="D69" s="25">
        <v>21.454993999999999</v>
      </c>
      <c r="E69" s="25">
        <v>2.9593090000000002</v>
      </c>
      <c r="F69" s="25">
        <v>0.86313200000000001</v>
      </c>
      <c r="G69" s="25">
        <v>0</v>
      </c>
      <c r="H69" s="25">
        <v>0.49321799999999999</v>
      </c>
      <c r="I69" s="25">
        <v>4.4389640000000004</v>
      </c>
    </row>
    <row r="70" spans="1:9">
      <c r="A70" s="23" t="s">
        <v>178</v>
      </c>
      <c r="B70" s="24">
        <v>207</v>
      </c>
      <c r="C70" s="25">
        <v>73.429952</v>
      </c>
      <c r="D70" s="25">
        <v>18.357488</v>
      </c>
      <c r="E70" s="25">
        <v>2.8985509999999999</v>
      </c>
      <c r="F70" s="25">
        <v>0</v>
      </c>
      <c r="G70" s="25">
        <v>0</v>
      </c>
      <c r="H70" s="25">
        <v>1.4492750000000001</v>
      </c>
      <c r="I70" s="25">
        <v>3.8647339999999999</v>
      </c>
    </row>
    <row r="71" spans="1:9">
      <c r="A71" s="23" t="s">
        <v>179</v>
      </c>
      <c r="B71" s="24">
        <v>154</v>
      </c>
      <c r="C71" s="25">
        <v>76.623377000000005</v>
      </c>
      <c r="D71" s="25">
        <v>18.181818</v>
      </c>
      <c r="E71" s="25">
        <v>1.9480519999999999</v>
      </c>
      <c r="F71" s="25">
        <v>0.64935100000000001</v>
      </c>
      <c r="G71" s="25">
        <v>0</v>
      </c>
      <c r="H71" s="25">
        <v>0</v>
      </c>
      <c r="I71" s="25">
        <v>2.5974029999999999</v>
      </c>
    </row>
    <row r="72" spans="1:9">
      <c r="A72" s="23" t="s">
        <v>180</v>
      </c>
      <c r="B72" s="24">
        <v>318</v>
      </c>
      <c r="C72" s="25">
        <v>72.012579000000002</v>
      </c>
      <c r="D72" s="25">
        <v>18.867925</v>
      </c>
      <c r="E72" s="25">
        <v>2.2012580000000002</v>
      </c>
      <c r="F72" s="25">
        <v>2.2012580000000002</v>
      </c>
      <c r="G72" s="25">
        <v>0</v>
      </c>
      <c r="H72" s="25">
        <v>0</v>
      </c>
      <c r="I72" s="25">
        <v>4.7169809999999996</v>
      </c>
    </row>
    <row r="73" spans="1:9">
      <c r="A73" s="23" t="s">
        <v>181</v>
      </c>
      <c r="B73" s="24">
        <v>203</v>
      </c>
      <c r="C73" s="25">
        <v>67.487684999999999</v>
      </c>
      <c r="D73" s="25">
        <v>22.167487999999999</v>
      </c>
      <c r="E73" s="25">
        <v>0.98522200000000004</v>
      </c>
      <c r="F73" s="25">
        <v>1.477833</v>
      </c>
      <c r="G73" s="25">
        <v>0</v>
      </c>
      <c r="H73" s="25">
        <v>0</v>
      </c>
      <c r="I73" s="25">
        <v>7.8817729999999999</v>
      </c>
    </row>
    <row r="74" spans="1:9">
      <c r="A74" s="23" t="s">
        <v>182</v>
      </c>
      <c r="B74" s="24">
        <v>79</v>
      </c>
      <c r="C74" s="25">
        <v>65.822784999999996</v>
      </c>
      <c r="D74" s="25">
        <v>20.253164999999999</v>
      </c>
      <c r="E74" s="25">
        <v>2.5316459999999998</v>
      </c>
      <c r="F74" s="25">
        <v>3.7974679999999998</v>
      </c>
      <c r="G74" s="25">
        <v>0</v>
      </c>
      <c r="H74" s="25">
        <v>3.7974679999999998</v>
      </c>
      <c r="I74" s="25">
        <v>3.7974679999999998</v>
      </c>
    </row>
    <row r="75" spans="1:9">
      <c r="A75" s="23" t="s">
        <v>183</v>
      </c>
      <c r="B75" s="24">
        <v>68</v>
      </c>
      <c r="C75" s="25">
        <v>73.529411999999994</v>
      </c>
      <c r="D75" s="25">
        <v>20.588235000000001</v>
      </c>
      <c r="E75" s="25">
        <v>0</v>
      </c>
      <c r="F75" s="25">
        <v>0</v>
      </c>
      <c r="G75" s="25">
        <v>0</v>
      </c>
      <c r="H75" s="25">
        <v>0</v>
      </c>
      <c r="I75" s="25">
        <v>5.8823530000000002</v>
      </c>
    </row>
    <row r="76" spans="1:9">
      <c r="A76" s="23" t="s">
        <v>184</v>
      </c>
      <c r="B76" s="24">
        <v>586</v>
      </c>
      <c r="C76" s="25">
        <v>66.211603999999994</v>
      </c>
      <c r="D76" s="25">
        <v>21.331057999999999</v>
      </c>
      <c r="E76" s="25">
        <v>4.0955630000000003</v>
      </c>
      <c r="F76" s="25">
        <v>1.706485</v>
      </c>
      <c r="G76" s="25">
        <v>0</v>
      </c>
      <c r="H76" s="25">
        <v>0.51194499999999998</v>
      </c>
      <c r="I76" s="25">
        <v>6.1433450000000001</v>
      </c>
    </row>
    <row r="77" spans="1:9">
      <c r="A77" s="23" t="s">
        <v>185</v>
      </c>
      <c r="B77" s="24">
        <v>276</v>
      </c>
      <c r="C77" s="25">
        <v>67.391304000000005</v>
      </c>
      <c r="D77" s="25">
        <v>19.202898999999999</v>
      </c>
      <c r="E77" s="25">
        <v>2.8985509999999999</v>
      </c>
      <c r="F77" s="25">
        <v>0.362319</v>
      </c>
      <c r="G77" s="25">
        <v>0.362319</v>
      </c>
      <c r="H77" s="25">
        <v>1.4492750000000001</v>
      </c>
      <c r="I77" s="25">
        <v>8.3333329999999997</v>
      </c>
    </row>
    <row r="78" spans="1:9">
      <c r="A78" s="23" t="s">
        <v>152</v>
      </c>
      <c r="B78" s="24">
        <v>197</v>
      </c>
      <c r="C78" s="25">
        <v>53.807107000000002</v>
      </c>
      <c r="D78" s="25">
        <v>25.888324999999998</v>
      </c>
      <c r="E78" s="25">
        <v>8.1218269999999997</v>
      </c>
      <c r="F78" s="25">
        <v>1.015228</v>
      </c>
      <c r="G78" s="25">
        <v>1.015228</v>
      </c>
      <c r="H78" s="25">
        <v>1.5228429999999999</v>
      </c>
      <c r="I78" s="25">
        <v>8.6294419999999992</v>
      </c>
    </row>
    <row r="79" spans="1:9">
      <c r="A79" s="23" t="s">
        <v>186</v>
      </c>
      <c r="B79" s="24">
        <v>944</v>
      </c>
      <c r="C79" s="25">
        <v>42.372881</v>
      </c>
      <c r="D79" s="25">
        <v>27.436440999999999</v>
      </c>
      <c r="E79" s="25">
        <v>10.487287999999999</v>
      </c>
      <c r="F79" s="25">
        <v>4.5550850000000001</v>
      </c>
      <c r="G79" s="25">
        <v>0.95338999999999996</v>
      </c>
      <c r="H79" s="25">
        <v>7.415254</v>
      </c>
      <c r="I79" s="25">
        <v>6.7796609999999999</v>
      </c>
    </row>
    <row r="80" spans="1:9">
      <c r="A80" s="23" t="s">
        <v>128</v>
      </c>
      <c r="B80" s="24">
        <v>41</v>
      </c>
      <c r="C80" s="25">
        <v>36.585366</v>
      </c>
      <c r="D80" s="25">
        <v>26.829267999999999</v>
      </c>
      <c r="E80" s="25">
        <v>2.4390239999999999</v>
      </c>
      <c r="F80" s="25">
        <v>2.4390239999999999</v>
      </c>
      <c r="G80" s="25">
        <v>2.4390239999999999</v>
      </c>
      <c r="H80" s="25">
        <v>7.3170729999999997</v>
      </c>
      <c r="I80" s="25">
        <v>21.951219999999999</v>
      </c>
    </row>
    <row r="81" spans="1:9">
      <c r="A81" s="8" t="s">
        <v>187</v>
      </c>
      <c r="B81" s="8"/>
      <c r="C81" s="8"/>
      <c r="D81" s="8"/>
      <c r="E81" s="8"/>
      <c r="F81" s="8"/>
      <c r="G81" s="8"/>
      <c r="H81" s="8"/>
      <c r="I81" s="8"/>
    </row>
    <row r="82" spans="1:9">
      <c r="A82" s="23" t="s">
        <v>188</v>
      </c>
      <c r="B82" s="24">
        <v>2041</v>
      </c>
      <c r="C82" s="25">
        <v>56.883879999999998</v>
      </c>
      <c r="D82" s="25">
        <v>24.840764</v>
      </c>
      <c r="E82" s="25">
        <v>6.2224399999999997</v>
      </c>
      <c r="F82" s="25">
        <v>2.4987750000000002</v>
      </c>
      <c r="G82" s="25">
        <v>0.53895099999999996</v>
      </c>
      <c r="H82" s="25">
        <v>3.3806959999999999</v>
      </c>
      <c r="I82" s="25">
        <v>5.634493</v>
      </c>
    </row>
    <row r="83" spans="1:9">
      <c r="A83" s="23" t="s">
        <v>189</v>
      </c>
      <c r="B83" s="24">
        <v>221</v>
      </c>
      <c r="C83" s="25">
        <v>54.751131000000001</v>
      </c>
      <c r="D83" s="25">
        <v>31.221719</v>
      </c>
      <c r="E83" s="25">
        <v>5.8823530000000002</v>
      </c>
      <c r="F83" s="25">
        <v>1.809955</v>
      </c>
      <c r="G83" s="25">
        <v>0</v>
      </c>
      <c r="H83" s="25">
        <v>2.2624430000000002</v>
      </c>
      <c r="I83" s="25">
        <v>4.0723979999999997</v>
      </c>
    </row>
    <row r="84" spans="1:9">
      <c r="A84" s="23" t="s">
        <v>190</v>
      </c>
      <c r="B84" s="24">
        <v>64</v>
      </c>
      <c r="C84" s="25">
        <v>48.4375</v>
      </c>
      <c r="D84" s="25">
        <v>25</v>
      </c>
      <c r="E84" s="25">
        <v>7.8125</v>
      </c>
      <c r="F84" s="25">
        <v>3.125</v>
      </c>
      <c r="G84" s="25">
        <v>0</v>
      </c>
      <c r="H84" s="25">
        <v>6.25</v>
      </c>
      <c r="I84" s="25">
        <v>9.375</v>
      </c>
    </row>
    <row r="85" spans="1:9">
      <c r="A85" s="23" t="s">
        <v>191</v>
      </c>
      <c r="B85" s="24">
        <v>158</v>
      </c>
      <c r="C85" s="25">
        <v>55.696202999999997</v>
      </c>
      <c r="D85" s="25">
        <v>24.050633000000001</v>
      </c>
      <c r="E85" s="25">
        <v>10.126582000000001</v>
      </c>
      <c r="F85" s="25">
        <v>3.7974679999999998</v>
      </c>
      <c r="G85" s="25">
        <v>0</v>
      </c>
      <c r="H85" s="25">
        <v>1.2658229999999999</v>
      </c>
      <c r="I85" s="25">
        <v>5.0632910000000004</v>
      </c>
    </row>
    <row r="86" spans="1:9">
      <c r="A86" s="23" t="s">
        <v>192</v>
      </c>
      <c r="B86" s="24">
        <v>120</v>
      </c>
      <c r="C86" s="25">
        <v>50</v>
      </c>
      <c r="D86" s="25">
        <v>27.5</v>
      </c>
      <c r="E86" s="25">
        <v>9.1666670000000003</v>
      </c>
      <c r="F86" s="25">
        <v>2.5</v>
      </c>
      <c r="G86" s="25">
        <v>0</v>
      </c>
      <c r="H86" s="25">
        <v>1.6666669999999999</v>
      </c>
      <c r="I86" s="25">
        <v>9.1666670000000003</v>
      </c>
    </row>
    <row r="87" spans="1:9">
      <c r="A87" s="23" t="s">
        <v>193</v>
      </c>
      <c r="B87" s="24">
        <v>10</v>
      </c>
      <c r="C87" s="25">
        <v>10</v>
      </c>
      <c r="D87" s="25">
        <v>0</v>
      </c>
      <c r="E87" s="25">
        <v>10</v>
      </c>
      <c r="F87" s="25">
        <v>30</v>
      </c>
      <c r="G87" s="25">
        <v>10</v>
      </c>
      <c r="H87" s="25">
        <v>20</v>
      </c>
      <c r="I87" s="25">
        <v>20</v>
      </c>
    </row>
    <row r="88" spans="1:9">
      <c r="A88" s="23" t="s">
        <v>152</v>
      </c>
      <c r="B88" s="24">
        <v>39</v>
      </c>
      <c r="C88" s="25">
        <v>41.025641</v>
      </c>
      <c r="D88" s="25">
        <v>23.076923000000001</v>
      </c>
      <c r="E88" s="25">
        <v>5.1282050000000003</v>
      </c>
      <c r="F88" s="25">
        <v>0</v>
      </c>
      <c r="G88" s="25">
        <v>0</v>
      </c>
      <c r="H88" s="25">
        <v>17.948718</v>
      </c>
      <c r="I88" s="25">
        <v>12.820513</v>
      </c>
    </row>
    <row r="89" spans="1:9">
      <c r="A89" s="23" t="s">
        <v>128</v>
      </c>
      <c r="B89" s="24">
        <v>24</v>
      </c>
      <c r="C89" s="25">
        <v>20.833333</v>
      </c>
      <c r="D89" s="25">
        <v>37.5</v>
      </c>
      <c r="E89" s="25">
        <v>0</v>
      </c>
      <c r="F89" s="25">
        <v>0</v>
      </c>
      <c r="G89" s="25">
        <v>4.1666670000000003</v>
      </c>
      <c r="H89" s="25">
        <v>4.1666670000000003</v>
      </c>
      <c r="I89" s="25">
        <v>33.333333000000003</v>
      </c>
    </row>
    <row r="90" spans="1:9">
      <c r="A90" s="8" t="s">
        <v>194</v>
      </c>
      <c r="B90" s="8"/>
      <c r="C90" s="8"/>
      <c r="D90" s="8"/>
      <c r="E90" s="8"/>
      <c r="F90" s="8"/>
      <c r="G90" s="8"/>
      <c r="H90" s="8"/>
      <c r="I90" s="8"/>
    </row>
    <row r="91" spans="1:9">
      <c r="A91" s="23" t="s">
        <v>195</v>
      </c>
      <c r="B91" s="24">
        <v>1341</v>
      </c>
      <c r="C91" s="25">
        <v>64.876957000000004</v>
      </c>
      <c r="D91" s="25">
        <v>26.994779999999999</v>
      </c>
      <c r="E91" s="25">
        <v>5.9656969999999996</v>
      </c>
      <c r="F91" s="25">
        <v>1.342282</v>
      </c>
      <c r="G91" s="25">
        <v>0.149142</v>
      </c>
      <c r="H91" s="25">
        <v>0.29828500000000002</v>
      </c>
      <c r="I91" s="25">
        <v>0.37285600000000002</v>
      </c>
    </row>
    <row r="92" spans="1:9">
      <c r="A92" s="23" t="s">
        <v>196</v>
      </c>
      <c r="B92" s="24">
        <v>523</v>
      </c>
      <c r="C92" s="25">
        <v>67.112810999999994</v>
      </c>
      <c r="D92" s="25">
        <v>26.195029000000002</v>
      </c>
      <c r="E92" s="25">
        <v>4.3977060000000003</v>
      </c>
      <c r="F92" s="25">
        <v>0.764818</v>
      </c>
      <c r="G92" s="25">
        <v>0</v>
      </c>
      <c r="H92" s="25">
        <v>0.95602299999999996</v>
      </c>
      <c r="I92" s="25">
        <v>0.57361399999999996</v>
      </c>
    </row>
    <row r="93" spans="1:9">
      <c r="A93" s="23" t="s">
        <v>197</v>
      </c>
      <c r="B93" s="24">
        <v>116</v>
      </c>
      <c r="C93" s="25">
        <v>58.620690000000003</v>
      </c>
      <c r="D93" s="25">
        <v>35.344828</v>
      </c>
      <c r="E93" s="25">
        <v>3.4482759999999999</v>
      </c>
      <c r="F93" s="25">
        <v>0.86206899999999997</v>
      </c>
      <c r="G93" s="25">
        <v>0</v>
      </c>
      <c r="H93" s="25">
        <v>0</v>
      </c>
      <c r="I93" s="25">
        <v>1.7241379999999999</v>
      </c>
    </row>
    <row r="94" spans="1:9">
      <c r="A94" s="23" t="s">
        <v>198</v>
      </c>
      <c r="B94" s="24">
        <v>25</v>
      </c>
      <c r="C94" s="25">
        <v>32</v>
      </c>
      <c r="D94" s="25">
        <v>48</v>
      </c>
      <c r="E94" s="25">
        <v>8</v>
      </c>
      <c r="F94" s="25">
        <v>4</v>
      </c>
      <c r="G94" s="25">
        <v>0</v>
      </c>
      <c r="H94" s="25">
        <v>8</v>
      </c>
      <c r="I94" s="25">
        <v>0</v>
      </c>
    </row>
    <row r="95" spans="1:9">
      <c r="A95" s="23" t="s">
        <v>199</v>
      </c>
      <c r="B95" s="24">
        <v>68</v>
      </c>
      <c r="C95" s="25">
        <v>79.411765000000003</v>
      </c>
      <c r="D95" s="25">
        <v>11.764706</v>
      </c>
      <c r="E95" s="25">
        <v>1.470588</v>
      </c>
      <c r="F95" s="25">
        <v>5.8823530000000002</v>
      </c>
      <c r="G95" s="25">
        <v>0</v>
      </c>
      <c r="H95" s="25">
        <v>0</v>
      </c>
      <c r="I95" s="25">
        <v>1.470588</v>
      </c>
    </row>
    <row r="96" spans="1:9">
      <c r="A96" s="23" t="s">
        <v>200</v>
      </c>
      <c r="B96" s="24">
        <v>1248</v>
      </c>
      <c r="C96" s="25">
        <v>71.554486999999995</v>
      </c>
      <c r="D96" s="25">
        <v>22.035256</v>
      </c>
      <c r="E96" s="25">
        <v>4.4070510000000001</v>
      </c>
      <c r="F96" s="25">
        <v>1.1217950000000001</v>
      </c>
      <c r="G96" s="25">
        <v>0.16025600000000001</v>
      </c>
      <c r="H96" s="25">
        <v>0.480769</v>
      </c>
      <c r="I96" s="25">
        <v>0.24038499999999999</v>
      </c>
    </row>
    <row r="97" spans="1:9">
      <c r="A97" s="23" t="s">
        <v>201</v>
      </c>
      <c r="B97" s="24">
        <v>725</v>
      </c>
      <c r="C97" s="25">
        <v>44</v>
      </c>
      <c r="D97" s="25">
        <v>33.931033999999997</v>
      </c>
      <c r="E97" s="25">
        <v>10.206897</v>
      </c>
      <c r="F97" s="25">
        <v>4.4137930000000001</v>
      </c>
      <c r="G97" s="25">
        <v>1.103448</v>
      </c>
      <c r="H97" s="25">
        <v>6.0689659999999996</v>
      </c>
      <c r="I97" s="25">
        <v>0.275862</v>
      </c>
    </row>
    <row r="98" spans="1:9">
      <c r="A98" s="23" t="s">
        <v>202</v>
      </c>
      <c r="B98" s="24">
        <v>550</v>
      </c>
      <c r="C98" s="25">
        <v>57.454545000000003</v>
      </c>
      <c r="D98" s="25">
        <v>33.818182</v>
      </c>
      <c r="E98" s="25">
        <v>6.1818179999999998</v>
      </c>
      <c r="F98" s="25">
        <v>1.0909089999999999</v>
      </c>
      <c r="G98" s="25">
        <v>0.18181800000000001</v>
      </c>
      <c r="H98" s="25">
        <v>0.72727299999999995</v>
      </c>
      <c r="I98" s="25">
        <v>0.54545500000000002</v>
      </c>
    </row>
    <row r="99" spans="1:9">
      <c r="A99" s="23" t="s">
        <v>203</v>
      </c>
      <c r="B99" s="24">
        <v>563</v>
      </c>
      <c r="C99" s="25">
        <v>68.916518999999994</v>
      </c>
      <c r="D99" s="25">
        <v>26.642983999999998</v>
      </c>
      <c r="E99" s="25">
        <v>3.3747780000000001</v>
      </c>
      <c r="F99" s="25">
        <v>0.17762</v>
      </c>
      <c r="G99" s="25">
        <v>0.17762</v>
      </c>
      <c r="H99" s="25">
        <v>0.35524</v>
      </c>
      <c r="I99" s="25">
        <v>0.35524</v>
      </c>
    </row>
    <row r="100" spans="1:9">
      <c r="A100" s="23" t="s">
        <v>204</v>
      </c>
      <c r="B100" s="24">
        <v>319</v>
      </c>
      <c r="C100" s="25">
        <v>40.752350999999997</v>
      </c>
      <c r="D100" s="25">
        <v>34.796238000000002</v>
      </c>
      <c r="E100" s="25">
        <v>12.852665</v>
      </c>
      <c r="F100" s="25">
        <v>5.0156739999999997</v>
      </c>
      <c r="G100" s="25">
        <v>0.31347999999999998</v>
      </c>
      <c r="H100" s="25">
        <v>5.3291539999999999</v>
      </c>
      <c r="I100" s="25">
        <v>0.94043900000000002</v>
      </c>
    </row>
    <row r="101" spans="1:9">
      <c r="A101" s="23" t="s">
        <v>205</v>
      </c>
      <c r="B101" s="24">
        <v>6</v>
      </c>
      <c r="C101" s="25">
        <v>66.666667000000004</v>
      </c>
      <c r="D101" s="25">
        <v>16.666667</v>
      </c>
      <c r="E101" s="25">
        <v>0</v>
      </c>
      <c r="F101" s="25">
        <v>16.666667</v>
      </c>
      <c r="G101" s="25">
        <v>0</v>
      </c>
      <c r="H101" s="25">
        <v>0</v>
      </c>
      <c r="I101" s="25">
        <v>0</v>
      </c>
    </row>
    <row r="102" spans="1:9">
      <c r="A102" s="23" t="s">
        <v>206</v>
      </c>
      <c r="B102" s="24">
        <v>42</v>
      </c>
      <c r="C102" s="25">
        <v>7.1428570000000002</v>
      </c>
      <c r="D102" s="25">
        <v>14.285714</v>
      </c>
      <c r="E102" s="25">
        <v>7.1428570000000002</v>
      </c>
      <c r="F102" s="25">
        <v>19.047619000000001</v>
      </c>
      <c r="G102" s="25">
        <v>9.5238099999999992</v>
      </c>
      <c r="H102" s="25">
        <v>40.476190000000003</v>
      </c>
      <c r="I102" s="25">
        <v>2.3809520000000002</v>
      </c>
    </row>
    <row r="103" spans="1:9">
      <c r="A103" s="23" t="s">
        <v>152</v>
      </c>
      <c r="B103" s="24">
        <v>39</v>
      </c>
      <c r="C103" s="25">
        <v>25.641026</v>
      </c>
      <c r="D103" s="25">
        <v>30.769231000000001</v>
      </c>
      <c r="E103" s="25">
        <v>10.256410000000001</v>
      </c>
      <c r="F103" s="25">
        <v>5.1282050000000003</v>
      </c>
      <c r="G103" s="25">
        <v>0</v>
      </c>
      <c r="H103" s="25">
        <v>25.641026</v>
      </c>
      <c r="I103" s="25">
        <v>2.5641029999999998</v>
      </c>
    </row>
    <row r="104" spans="1:9">
      <c r="A104" s="23" t="s">
        <v>128</v>
      </c>
      <c r="B104" s="24">
        <v>193</v>
      </c>
      <c r="C104" s="25">
        <v>13.989637</v>
      </c>
      <c r="D104" s="25">
        <v>5.1813469999999997</v>
      </c>
      <c r="E104" s="25">
        <v>1.0362690000000001</v>
      </c>
      <c r="F104" s="25">
        <v>0</v>
      </c>
      <c r="G104" s="25">
        <v>0</v>
      </c>
      <c r="H104" s="25">
        <v>2.0725389999999999</v>
      </c>
      <c r="I104" s="25">
        <v>77.720207000000002</v>
      </c>
    </row>
    <row r="105" spans="1:9">
      <c r="A105" s="8" t="s">
        <v>207</v>
      </c>
      <c r="B105" s="8"/>
      <c r="C105" s="8"/>
      <c r="D105" s="8"/>
      <c r="E105" s="8"/>
      <c r="F105" s="8"/>
      <c r="G105" s="8"/>
      <c r="H105" s="8"/>
      <c r="I105" s="8"/>
    </row>
    <row r="106" spans="1:9">
      <c r="A106" s="23" t="s">
        <v>208</v>
      </c>
      <c r="B106" s="24">
        <v>1480</v>
      </c>
      <c r="C106" s="25">
        <v>55</v>
      </c>
      <c r="D106" s="25">
        <v>26.351351000000001</v>
      </c>
      <c r="E106" s="25">
        <v>6.2162160000000002</v>
      </c>
      <c r="F106" s="25">
        <v>2.4324319999999999</v>
      </c>
      <c r="G106" s="25">
        <v>0.47297299999999998</v>
      </c>
      <c r="H106" s="25">
        <v>3.8513510000000002</v>
      </c>
      <c r="I106" s="25">
        <v>5.6756760000000002</v>
      </c>
    </row>
    <row r="107" spans="1:9">
      <c r="A107" s="23" t="s">
        <v>209</v>
      </c>
      <c r="B107" s="24">
        <v>1280</v>
      </c>
      <c r="C107" s="25">
        <v>55.78125</v>
      </c>
      <c r="D107" s="25">
        <v>27.1875</v>
      </c>
      <c r="E107" s="25">
        <v>5.859375</v>
      </c>
      <c r="F107" s="25">
        <v>2.34375</v>
      </c>
      <c r="G107" s="25">
        <v>0.390625</v>
      </c>
      <c r="H107" s="25">
        <v>3.125</v>
      </c>
      <c r="I107" s="25">
        <v>5.3125</v>
      </c>
    </row>
    <row r="108" spans="1:9">
      <c r="A108" s="23" t="s">
        <v>210</v>
      </c>
      <c r="B108" s="24">
        <v>1167</v>
      </c>
      <c r="C108" s="25">
        <v>55.612682</v>
      </c>
      <c r="D108" s="25">
        <v>25.278492</v>
      </c>
      <c r="E108" s="25">
        <v>7.283633</v>
      </c>
      <c r="F108" s="25">
        <v>2.9991430000000001</v>
      </c>
      <c r="G108" s="25">
        <v>0.51413900000000001</v>
      </c>
      <c r="H108" s="25">
        <v>3.3419020000000002</v>
      </c>
      <c r="I108" s="25">
        <v>4.9700090000000001</v>
      </c>
    </row>
    <row r="109" spans="1:9">
      <c r="A109" s="23" t="s">
        <v>211</v>
      </c>
      <c r="B109" s="24">
        <v>715</v>
      </c>
      <c r="C109" s="25">
        <v>54.405594000000001</v>
      </c>
      <c r="D109" s="25">
        <v>29.090909</v>
      </c>
      <c r="E109" s="25">
        <v>5.3146849999999999</v>
      </c>
      <c r="F109" s="25">
        <v>2.7972030000000001</v>
      </c>
      <c r="G109" s="25">
        <v>0.69930099999999995</v>
      </c>
      <c r="H109" s="25">
        <v>2.657343</v>
      </c>
      <c r="I109" s="25">
        <v>5.0349649999999997</v>
      </c>
    </row>
    <row r="110" spans="1:9">
      <c r="A110" s="23" t="s">
        <v>212</v>
      </c>
      <c r="B110" s="24">
        <v>387</v>
      </c>
      <c r="C110" s="25">
        <v>66.666667000000004</v>
      </c>
      <c r="D110" s="25">
        <v>20.413436999999998</v>
      </c>
      <c r="E110" s="25">
        <v>3.875969</v>
      </c>
      <c r="F110" s="25">
        <v>1.5503880000000001</v>
      </c>
      <c r="G110" s="25">
        <v>0.77519400000000005</v>
      </c>
      <c r="H110" s="25">
        <v>1.0335920000000001</v>
      </c>
      <c r="I110" s="25">
        <v>5.684755</v>
      </c>
    </row>
    <row r="111" spans="1:9">
      <c r="A111" s="23" t="s">
        <v>213</v>
      </c>
      <c r="B111" s="24">
        <v>404</v>
      </c>
      <c r="C111" s="25">
        <v>55.19802</v>
      </c>
      <c r="D111" s="25">
        <v>24.504950000000001</v>
      </c>
      <c r="E111" s="25">
        <v>6.4356439999999999</v>
      </c>
      <c r="F111" s="25">
        <v>2.722772</v>
      </c>
      <c r="G111" s="25">
        <v>0.247525</v>
      </c>
      <c r="H111" s="25">
        <v>2.4752480000000001</v>
      </c>
      <c r="I111" s="25">
        <v>8.4158419999999996</v>
      </c>
    </row>
    <row r="112" spans="1:9">
      <c r="A112" s="23" t="s">
        <v>214</v>
      </c>
      <c r="B112" s="24">
        <v>595</v>
      </c>
      <c r="C112" s="25">
        <v>58.151260999999998</v>
      </c>
      <c r="D112" s="25">
        <v>27.058824000000001</v>
      </c>
      <c r="E112" s="25">
        <v>5.2100840000000002</v>
      </c>
      <c r="F112" s="25">
        <v>1.8487389999999999</v>
      </c>
      <c r="G112" s="25">
        <v>0.33613399999999999</v>
      </c>
      <c r="H112" s="25">
        <v>2.5210080000000001</v>
      </c>
      <c r="I112" s="25">
        <v>4.8739499999999998</v>
      </c>
    </row>
    <row r="113" spans="1:9">
      <c r="A113" s="23" t="s">
        <v>215</v>
      </c>
      <c r="B113" s="24">
        <v>215</v>
      </c>
      <c r="C113" s="25">
        <v>53.023256000000003</v>
      </c>
      <c r="D113" s="25">
        <v>31.162790999999999</v>
      </c>
      <c r="E113" s="25">
        <v>7.4418600000000001</v>
      </c>
      <c r="F113" s="25">
        <v>1.860465</v>
      </c>
      <c r="G113" s="25">
        <v>0</v>
      </c>
      <c r="H113" s="25">
        <v>1.860465</v>
      </c>
      <c r="I113" s="25">
        <v>4.6511630000000004</v>
      </c>
    </row>
    <row r="114" spans="1:9">
      <c r="A114" s="23" t="s">
        <v>216</v>
      </c>
      <c r="B114" s="24">
        <v>248</v>
      </c>
      <c r="C114" s="25">
        <v>57.258065000000002</v>
      </c>
      <c r="D114" s="25">
        <v>21.774194000000001</v>
      </c>
      <c r="E114" s="25">
        <v>6.8548390000000001</v>
      </c>
      <c r="F114" s="25">
        <v>2.0161289999999998</v>
      </c>
      <c r="G114" s="25">
        <v>0.40322599999999997</v>
      </c>
      <c r="H114" s="25">
        <v>1.612903</v>
      </c>
      <c r="I114" s="25">
        <v>10.080645000000001</v>
      </c>
    </row>
    <row r="115" spans="1:9">
      <c r="A115" s="23" t="s">
        <v>217</v>
      </c>
      <c r="B115" s="24">
        <v>255</v>
      </c>
      <c r="C115" s="25">
        <v>68.235293999999996</v>
      </c>
      <c r="D115" s="25">
        <v>20.392157000000001</v>
      </c>
      <c r="E115" s="25">
        <v>3.9215689999999999</v>
      </c>
      <c r="F115" s="25">
        <v>0.39215699999999998</v>
      </c>
      <c r="G115" s="25">
        <v>0.39215699999999998</v>
      </c>
      <c r="H115" s="25">
        <v>0.78431399999999996</v>
      </c>
      <c r="I115" s="25">
        <v>5.8823530000000002</v>
      </c>
    </row>
    <row r="116" spans="1:9">
      <c r="A116" s="23" t="s">
        <v>218</v>
      </c>
      <c r="B116" s="24">
        <v>291</v>
      </c>
      <c r="C116" s="25">
        <v>62.542954999999999</v>
      </c>
      <c r="D116" s="25">
        <v>25.429552999999999</v>
      </c>
      <c r="E116" s="25">
        <v>3.092784</v>
      </c>
      <c r="F116" s="25">
        <v>1.3745700000000001</v>
      </c>
      <c r="G116" s="25">
        <v>0.34364299999999998</v>
      </c>
      <c r="H116" s="25">
        <v>0.34364299999999998</v>
      </c>
      <c r="I116" s="25">
        <v>6.872852</v>
      </c>
    </row>
    <row r="117" spans="1:9">
      <c r="A117" s="23" t="s">
        <v>219</v>
      </c>
      <c r="B117" s="24">
        <v>338</v>
      </c>
      <c r="C117" s="25">
        <v>62.426036000000003</v>
      </c>
      <c r="D117" s="25">
        <v>24.556213</v>
      </c>
      <c r="E117" s="25">
        <v>4.4378700000000002</v>
      </c>
      <c r="F117" s="25">
        <v>2.0710060000000001</v>
      </c>
      <c r="G117" s="25">
        <v>0.59171600000000002</v>
      </c>
      <c r="H117" s="25">
        <v>0.88757399999999997</v>
      </c>
      <c r="I117" s="25">
        <v>5.0295860000000001</v>
      </c>
    </row>
    <row r="118" spans="1:9">
      <c r="A118" s="23" t="s">
        <v>220</v>
      </c>
      <c r="B118" s="24">
        <v>812</v>
      </c>
      <c r="C118" s="25">
        <v>58.866995000000003</v>
      </c>
      <c r="D118" s="25">
        <v>26.477833</v>
      </c>
      <c r="E118" s="25">
        <v>5.7881770000000001</v>
      </c>
      <c r="F118" s="25">
        <v>1.9704429999999999</v>
      </c>
      <c r="G118" s="25">
        <v>0.36945800000000001</v>
      </c>
      <c r="H118" s="25">
        <v>1.477833</v>
      </c>
      <c r="I118" s="25">
        <v>5.0492610000000004</v>
      </c>
    </row>
    <row r="119" spans="1:9">
      <c r="A119" s="23" t="s">
        <v>221</v>
      </c>
      <c r="B119" s="24">
        <v>816</v>
      </c>
      <c r="C119" s="25">
        <v>58.823529000000001</v>
      </c>
      <c r="D119" s="25">
        <v>26.960784</v>
      </c>
      <c r="E119" s="25">
        <v>5.5147060000000003</v>
      </c>
      <c r="F119" s="25">
        <v>2.3284310000000001</v>
      </c>
      <c r="G119" s="25">
        <v>0.24509800000000001</v>
      </c>
      <c r="H119" s="25">
        <v>1.593137</v>
      </c>
      <c r="I119" s="25">
        <v>4.5343140000000002</v>
      </c>
    </row>
    <row r="120" spans="1:9">
      <c r="A120" s="23" t="s">
        <v>152</v>
      </c>
      <c r="B120" s="24">
        <v>69</v>
      </c>
      <c r="C120" s="25">
        <v>42.028986000000003</v>
      </c>
      <c r="D120" s="25">
        <v>27.536231999999998</v>
      </c>
      <c r="E120" s="25">
        <v>8.6956520000000008</v>
      </c>
      <c r="F120" s="25">
        <v>1.4492750000000001</v>
      </c>
      <c r="G120" s="25">
        <v>1.4492750000000001</v>
      </c>
      <c r="H120" s="25">
        <v>7.2463769999999998</v>
      </c>
      <c r="I120" s="25">
        <v>11.594203</v>
      </c>
    </row>
    <row r="121" spans="1:9">
      <c r="A121" s="23" t="s">
        <v>222</v>
      </c>
      <c r="B121" s="24">
        <v>246</v>
      </c>
      <c r="C121" s="25">
        <v>50.406503999999998</v>
      </c>
      <c r="D121" s="25">
        <v>22.764227999999999</v>
      </c>
      <c r="E121" s="25">
        <v>9.3495930000000005</v>
      </c>
      <c r="F121" s="25">
        <v>4.8780489999999999</v>
      </c>
      <c r="G121" s="25">
        <v>0.40650399999999998</v>
      </c>
      <c r="H121" s="25">
        <v>2.8455279999999998</v>
      </c>
      <c r="I121" s="25">
        <v>9.3495930000000005</v>
      </c>
    </row>
    <row r="122" spans="1:9">
      <c r="A122" s="26" t="s">
        <v>128</v>
      </c>
      <c r="B122" s="27">
        <v>47</v>
      </c>
      <c r="C122" s="29">
        <v>44.680850999999997</v>
      </c>
      <c r="D122" s="29">
        <v>29.787234000000002</v>
      </c>
      <c r="E122" s="29">
        <v>6.3829789999999997</v>
      </c>
      <c r="F122" s="29">
        <v>0</v>
      </c>
      <c r="G122" s="29">
        <v>2.1276600000000001</v>
      </c>
      <c r="H122" s="29">
        <v>2.1276600000000001</v>
      </c>
      <c r="I122" s="29">
        <v>14.893617000000001</v>
      </c>
    </row>
  </sheetData>
  <phoneticPr fontId="2"/>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B0602-3126-40ED-82AA-52254C12D8CA}">
  <sheetPr codeName="Sheet97"/>
  <dimension ref="A1:P123"/>
  <sheetViews>
    <sheetView workbookViewId="0"/>
  </sheetViews>
  <sheetFormatPr defaultRowHeight="12"/>
  <cols>
    <col min="1" max="1" width="52" style="13" bestFit="1" customWidth="1"/>
    <col min="2" max="256" width="7.625" style="13" customWidth="1"/>
    <col min="257" max="16384" width="9" style="13"/>
  </cols>
  <sheetData>
    <row r="1" spans="1:16">
      <c r="A1" s="12" t="s">
        <v>114</v>
      </c>
      <c r="B1" s="6"/>
    </row>
    <row r="2" spans="1:16">
      <c r="A2" s="18" t="str">
        <f xml:space="preserve"> HYPERLINK("#'目次'!B52","[46]")</f>
        <v>[46]</v>
      </c>
      <c r="B2" s="28" t="s">
        <v>565</v>
      </c>
    </row>
    <row r="3" spans="1:16">
      <c r="A3" s="6" t="s">
        <v>114</v>
      </c>
      <c r="B3" s="7" t="s">
        <v>116</v>
      </c>
    </row>
    <row r="4" spans="1:16">
      <c r="A4" s="6" t="s">
        <v>114</v>
      </c>
      <c r="B4" s="7" t="s">
        <v>534</v>
      </c>
    </row>
    <row r="5" spans="1:16">
      <c r="A5" s="6" t="s">
        <v>114</v>
      </c>
      <c r="B5" s="7" t="s">
        <v>535</v>
      </c>
    </row>
    <row r="6" spans="1:16" s="21" customFormat="1" ht="48">
      <c r="A6" s="19" t="s">
        <v>114</v>
      </c>
      <c r="B6" s="20" t="s">
        <v>118</v>
      </c>
      <c r="C6" s="20" t="s">
        <v>195</v>
      </c>
      <c r="D6" s="20" t="s">
        <v>196</v>
      </c>
      <c r="E6" s="20" t="s">
        <v>197</v>
      </c>
      <c r="F6" s="20" t="s">
        <v>198</v>
      </c>
      <c r="G6" s="20" t="s">
        <v>199</v>
      </c>
      <c r="H6" s="20" t="s">
        <v>200</v>
      </c>
      <c r="I6" s="20" t="s">
        <v>201</v>
      </c>
      <c r="J6" s="20" t="s">
        <v>202</v>
      </c>
      <c r="K6" s="20" t="s">
        <v>203</v>
      </c>
      <c r="L6" s="20" t="s">
        <v>204</v>
      </c>
      <c r="M6" s="20" t="s">
        <v>205</v>
      </c>
      <c r="N6" s="20" t="s">
        <v>206</v>
      </c>
      <c r="O6" s="20" t="s">
        <v>152</v>
      </c>
      <c r="P6" s="20" t="s">
        <v>128</v>
      </c>
    </row>
    <row r="7" spans="1:16">
      <c r="A7" s="22" t="s">
        <v>121</v>
      </c>
      <c r="B7" s="9">
        <v>2677</v>
      </c>
      <c r="C7" s="14">
        <v>50.093387999999997</v>
      </c>
      <c r="D7" s="14">
        <v>19.536795000000001</v>
      </c>
      <c r="E7" s="14">
        <v>4.3332090000000001</v>
      </c>
      <c r="F7" s="14">
        <v>0.93388099999999996</v>
      </c>
      <c r="G7" s="14">
        <v>2.5401570000000002</v>
      </c>
      <c r="H7" s="14">
        <v>46.619349999999997</v>
      </c>
      <c r="I7" s="14">
        <v>27.082554999999999</v>
      </c>
      <c r="J7" s="14">
        <v>20.545387000000002</v>
      </c>
      <c r="K7" s="14">
        <v>21.031005</v>
      </c>
      <c r="L7" s="14">
        <v>11.916323999999999</v>
      </c>
      <c r="M7" s="14">
        <v>0.224131</v>
      </c>
      <c r="N7" s="14">
        <v>1.5689200000000001</v>
      </c>
      <c r="O7" s="14">
        <v>1.456855</v>
      </c>
      <c r="P7" s="14">
        <v>7.2095630000000002</v>
      </c>
    </row>
    <row r="8" spans="1:16">
      <c r="A8" s="8" t="s">
        <v>122</v>
      </c>
      <c r="B8" s="8"/>
      <c r="C8" s="8"/>
      <c r="D8" s="8"/>
      <c r="E8" s="8"/>
      <c r="F8" s="8"/>
      <c r="G8" s="8"/>
      <c r="H8" s="8"/>
      <c r="I8" s="8"/>
      <c r="J8" s="8"/>
      <c r="K8" s="8"/>
      <c r="L8" s="8"/>
      <c r="M8" s="8"/>
      <c r="N8" s="8"/>
      <c r="O8" s="8"/>
      <c r="P8" s="8"/>
    </row>
    <row r="9" spans="1:16">
      <c r="A9" s="23" t="s">
        <v>123</v>
      </c>
      <c r="B9" s="24">
        <v>380</v>
      </c>
      <c r="C9" s="25">
        <v>57.894736999999999</v>
      </c>
      <c r="D9" s="25">
        <v>25.526316000000001</v>
      </c>
      <c r="E9" s="25">
        <v>4.2105259999999998</v>
      </c>
      <c r="F9" s="25">
        <v>0</v>
      </c>
      <c r="G9" s="25">
        <v>3.4210530000000001</v>
      </c>
      <c r="H9" s="25">
        <v>53.421053000000001</v>
      </c>
      <c r="I9" s="25">
        <v>15.263158000000001</v>
      </c>
      <c r="J9" s="25">
        <v>22.894736999999999</v>
      </c>
      <c r="K9" s="25">
        <v>30.263158000000001</v>
      </c>
      <c r="L9" s="25">
        <v>10</v>
      </c>
      <c r="M9" s="25">
        <v>0.263158</v>
      </c>
      <c r="N9" s="25">
        <v>0</v>
      </c>
      <c r="O9" s="25">
        <v>0.78947400000000001</v>
      </c>
      <c r="P9" s="25">
        <v>7.8947370000000001</v>
      </c>
    </row>
    <row r="10" spans="1:16">
      <c r="A10" s="23" t="s">
        <v>124</v>
      </c>
      <c r="B10" s="24">
        <v>489</v>
      </c>
      <c r="C10" s="25">
        <v>56.441718000000002</v>
      </c>
      <c r="D10" s="25">
        <v>22.699387000000002</v>
      </c>
      <c r="E10" s="25">
        <v>2.4539879999999998</v>
      </c>
      <c r="F10" s="25">
        <v>0.81799599999999995</v>
      </c>
      <c r="G10" s="25">
        <v>3.476483</v>
      </c>
      <c r="H10" s="25">
        <v>57.873210999999998</v>
      </c>
      <c r="I10" s="25">
        <v>23.721881</v>
      </c>
      <c r="J10" s="25">
        <v>20.654396999999999</v>
      </c>
      <c r="K10" s="25">
        <v>25.562372</v>
      </c>
      <c r="L10" s="25">
        <v>9.6114519999999999</v>
      </c>
      <c r="M10" s="25">
        <v>0</v>
      </c>
      <c r="N10" s="25">
        <v>0.40899799999999997</v>
      </c>
      <c r="O10" s="25">
        <v>1.0224949999999999</v>
      </c>
      <c r="P10" s="25">
        <v>4.7034760000000002</v>
      </c>
    </row>
    <row r="11" spans="1:16">
      <c r="A11" s="23" t="s">
        <v>125</v>
      </c>
      <c r="B11" s="24">
        <v>1114</v>
      </c>
      <c r="C11" s="25">
        <v>51.795332000000002</v>
      </c>
      <c r="D11" s="25">
        <v>19.658887</v>
      </c>
      <c r="E11" s="25">
        <v>4.3985640000000004</v>
      </c>
      <c r="F11" s="25">
        <v>0.98743300000000001</v>
      </c>
      <c r="G11" s="25">
        <v>2.1543990000000002</v>
      </c>
      <c r="H11" s="25">
        <v>49.551167</v>
      </c>
      <c r="I11" s="25">
        <v>27.019749000000001</v>
      </c>
      <c r="J11" s="25">
        <v>19.838419999999999</v>
      </c>
      <c r="K11" s="25">
        <v>19.928187000000001</v>
      </c>
      <c r="L11" s="25">
        <v>10.412926000000001</v>
      </c>
      <c r="M11" s="25">
        <v>0.179533</v>
      </c>
      <c r="N11" s="25">
        <v>0.98743300000000001</v>
      </c>
      <c r="O11" s="25">
        <v>0.71813300000000002</v>
      </c>
      <c r="P11" s="25">
        <v>7.0915619999999997</v>
      </c>
    </row>
    <row r="12" spans="1:16">
      <c r="A12" s="23" t="s">
        <v>126</v>
      </c>
      <c r="B12" s="24">
        <v>521</v>
      </c>
      <c r="C12" s="25">
        <v>41.842610000000001</v>
      </c>
      <c r="D12" s="25">
        <v>14.395393</v>
      </c>
      <c r="E12" s="25">
        <v>5.7581569999999997</v>
      </c>
      <c r="F12" s="25">
        <v>1.727447</v>
      </c>
      <c r="G12" s="25">
        <v>2.3032629999999998</v>
      </c>
      <c r="H12" s="25">
        <v>33.589250999999997</v>
      </c>
      <c r="I12" s="25">
        <v>35.508637</v>
      </c>
      <c r="J12" s="25">
        <v>21.497121</v>
      </c>
      <c r="K12" s="25">
        <v>15.163148</v>
      </c>
      <c r="L12" s="25">
        <v>16.506717999999999</v>
      </c>
      <c r="M12" s="25">
        <v>0.57581599999999999</v>
      </c>
      <c r="N12" s="25">
        <v>2.3032629999999998</v>
      </c>
      <c r="O12" s="25">
        <v>2.3032629999999998</v>
      </c>
      <c r="P12" s="25">
        <v>7.677543</v>
      </c>
    </row>
    <row r="13" spans="1:16">
      <c r="A13" s="23" t="s">
        <v>127</v>
      </c>
      <c r="B13" s="24">
        <v>129</v>
      </c>
      <c r="C13" s="25">
        <v>20.930233000000001</v>
      </c>
      <c r="D13" s="25">
        <v>10.077519000000001</v>
      </c>
      <c r="E13" s="25">
        <v>3.1007750000000001</v>
      </c>
      <c r="F13" s="25">
        <v>0</v>
      </c>
      <c r="G13" s="25">
        <v>1.5503880000000001</v>
      </c>
      <c r="H13" s="25">
        <v>14.728681999999999</v>
      </c>
      <c r="I13" s="25">
        <v>40.310077999999997</v>
      </c>
      <c r="J13" s="25">
        <v>11.627907</v>
      </c>
      <c r="K13" s="25">
        <v>8.5271319999999999</v>
      </c>
      <c r="L13" s="25">
        <v>18.604651</v>
      </c>
      <c r="M13" s="25">
        <v>0</v>
      </c>
      <c r="N13" s="25">
        <v>12.403100999999999</v>
      </c>
      <c r="O13" s="25">
        <v>6.9767440000000001</v>
      </c>
      <c r="P13" s="25">
        <v>11.627907</v>
      </c>
    </row>
    <row r="14" spans="1:16">
      <c r="A14" s="23" t="s">
        <v>128</v>
      </c>
      <c r="B14" s="24">
        <v>44</v>
      </c>
      <c r="C14" s="25">
        <v>52.272727000000003</v>
      </c>
      <c r="D14" s="25">
        <v>18.181818</v>
      </c>
      <c r="E14" s="25">
        <v>11.363636</v>
      </c>
      <c r="F14" s="25">
        <v>2.2727270000000002</v>
      </c>
      <c r="G14" s="25">
        <v>0</v>
      </c>
      <c r="H14" s="25">
        <v>36.363636</v>
      </c>
      <c r="I14" s="25">
        <v>29.545455</v>
      </c>
      <c r="J14" s="25">
        <v>31.818182</v>
      </c>
      <c r="K14" s="25">
        <v>25</v>
      </c>
      <c r="L14" s="25">
        <v>18.181818</v>
      </c>
      <c r="M14" s="25">
        <v>0</v>
      </c>
      <c r="N14" s="25">
        <v>2.2727270000000002</v>
      </c>
      <c r="O14" s="25">
        <v>4.5454549999999996</v>
      </c>
      <c r="P14" s="25">
        <v>13.636364</v>
      </c>
    </row>
    <row r="15" spans="1:16">
      <c r="A15" s="8" t="s">
        <v>129</v>
      </c>
      <c r="B15" s="8"/>
      <c r="C15" s="8"/>
      <c r="D15" s="8"/>
      <c r="E15" s="8"/>
      <c r="F15" s="8"/>
      <c r="G15" s="8"/>
      <c r="H15" s="8"/>
      <c r="I15" s="8"/>
      <c r="J15" s="8"/>
      <c r="K15" s="8"/>
      <c r="L15" s="8"/>
      <c r="M15" s="8"/>
      <c r="N15" s="8"/>
      <c r="O15" s="8"/>
      <c r="P15" s="8"/>
    </row>
    <row r="16" spans="1:16">
      <c r="A16" s="23" t="s">
        <v>130</v>
      </c>
      <c r="B16" s="24">
        <v>799</v>
      </c>
      <c r="C16" s="25">
        <v>54.693367000000002</v>
      </c>
      <c r="D16" s="25">
        <v>23.654568000000001</v>
      </c>
      <c r="E16" s="25">
        <v>4.6307879999999999</v>
      </c>
      <c r="F16" s="25">
        <v>0.62578199999999995</v>
      </c>
      <c r="G16" s="25">
        <v>3.2540680000000002</v>
      </c>
      <c r="H16" s="25">
        <v>53.316645999999999</v>
      </c>
      <c r="I16" s="25">
        <v>25.657070999999998</v>
      </c>
      <c r="J16" s="25">
        <v>22.90363</v>
      </c>
      <c r="K16" s="25">
        <v>28.410513000000002</v>
      </c>
      <c r="L16" s="25">
        <v>12.015019000000001</v>
      </c>
      <c r="M16" s="25">
        <v>0.375469</v>
      </c>
      <c r="N16" s="25">
        <v>0.12515599999999999</v>
      </c>
      <c r="O16" s="25">
        <v>0.87609499999999996</v>
      </c>
      <c r="P16" s="25">
        <v>5.7571960000000004</v>
      </c>
    </row>
    <row r="17" spans="1:16">
      <c r="A17" s="23" t="s">
        <v>131</v>
      </c>
      <c r="B17" s="24">
        <v>1245</v>
      </c>
      <c r="C17" s="25">
        <v>52.690762999999997</v>
      </c>
      <c r="D17" s="25">
        <v>19.678715</v>
      </c>
      <c r="E17" s="25">
        <v>4.257028</v>
      </c>
      <c r="F17" s="25">
        <v>1.124498</v>
      </c>
      <c r="G17" s="25">
        <v>2.6506020000000001</v>
      </c>
      <c r="H17" s="25">
        <v>48.915663000000002</v>
      </c>
      <c r="I17" s="25">
        <v>27.148593999999999</v>
      </c>
      <c r="J17" s="25">
        <v>20.401606000000001</v>
      </c>
      <c r="K17" s="25">
        <v>19.357430000000001</v>
      </c>
      <c r="L17" s="25">
        <v>10.602410000000001</v>
      </c>
      <c r="M17" s="25">
        <v>8.0321000000000004E-2</v>
      </c>
      <c r="N17" s="25">
        <v>1.445783</v>
      </c>
      <c r="O17" s="25">
        <v>0.80321299999999995</v>
      </c>
      <c r="P17" s="25">
        <v>7.2289159999999999</v>
      </c>
    </row>
    <row r="18" spans="1:16">
      <c r="A18" s="23" t="s">
        <v>132</v>
      </c>
      <c r="B18" s="24">
        <v>504</v>
      </c>
      <c r="C18" s="25">
        <v>40.476190000000003</v>
      </c>
      <c r="D18" s="25">
        <v>13.492063</v>
      </c>
      <c r="E18" s="25">
        <v>3.9682539999999999</v>
      </c>
      <c r="F18" s="25">
        <v>0.99206300000000003</v>
      </c>
      <c r="G18" s="25">
        <v>1.388889</v>
      </c>
      <c r="H18" s="25">
        <v>36.706349000000003</v>
      </c>
      <c r="I18" s="25">
        <v>28.571428999999998</v>
      </c>
      <c r="J18" s="25">
        <v>18.055555999999999</v>
      </c>
      <c r="K18" s="25">
        <v>15.476190000000001</v>
      </c>
      <c r="L18" s="25">
        <v>14.285714</v>
      </c>
      <c r="M18" s="25">
        <v>0.39682499999999998</v>
      </c>
      <c r="N18" s="25">
        <v>2.7777780000000001</v>
      </c>
      <c r="O18" s="25">
        <v>3.1746029999999998</v>
      </c>
      <c r="P18" s="25">
        <v>7.9365079999999999</v>
      </c>
    </row>
    <row r="19" spans="1:16">
      <c r="A19" s="23" t="s">
        <v>133</v>
      </c>
      <c r="B19" s="24">
        <v>82</v>
      </c>
      <c r="C19" s="25">
        <v>29.268293</v>
      </c>
      <c r="D19" s="25">
        <v>14.634145999999999</v>
      </c>
      <c r="E19" s="25">
        <v>3.6585369999999999</v>
      </c>
      <c r="F19" s="25">
        <v>0</v>
      </c>
      <c r="G19" s="25">
        <v>2.4390239999999999</v>
      </c>
      <c r="H19" s="25">
        <v>15.853659</v>
      </c>
      <c r="I19" s="25">
        <v>29.268293</v>
      </c>
      <c r="J19" s="25">
        <v>10.97561</v>
      </c>
      <c r="K19" s="25">
        <v>8.5365850000000005</v>
      </c>
      <c r="L19" s="25">
        <v>15.853659</v>
      </c>
      <c r="M19" s="25">
        <v>0</v>
      </c>
      <c r="N19" s="25">
        <v>9.7560979999999997</v>
      </c>
      <c r="O19" s="25">
        <v>4.8780489999999999</v>
      </c>
      <c r="P19" s="25">
        <v>12.195122</v>
      </c>
    </row>
    <row r="20" spans="1:16">
      <c r="A20" s="23" t="s">
        <v>128</v>
      </c>
      <c r="B20" s="24">
        <v>47</v>
      </c>
      <c r="C20" s="25">
        <v>42.553190999999998</v>
      </c>
      <c r="D20" s="25">
        <v>19.148935999999999</v>
      </c>
      <c r="E20" s="25">
        <v>6.3829789999999997</v>
      </c>
      <c r="F20" s="25">
        <v>2.1276600000000001</v>
      </c>
      <c r="G20" s="25">
        <v>0</v>
      </c>
      <c r="H20" s="25">
        <v>31.914894</v>
      </c>
      <c r="I20" s="25">
        <v>29.787234000000002</v>
      </c>
      <c r="J20" s="25">
        <v>27.659573999999999</v>
      </c>
      <c r="K20" s="25">
        <v>21.276596000000001</v>
      </c>
      <c r="L20" s="25">
        <v>12.765957</v>
      </c>
      <c r="M20" s="25">
        <v>0</v>
      </c>
      <c r="N20" s="25">
        <v>2.1276600000000001</v>
      </c>
      <c r="O20" s="25">
        <v>4.2553190000000001</v>
      </c>
      <c r="P20" s="25">
        <v>14.893617000000001</v>
      </c>
    </row>
    <row r="21" spans="1:16">
      <c r="A21" s="8" t="s">
        <v>134</v>
      </c>
      <c r="B21" s="8"/>
      <c r="C21" s="8"/>
      <c r="D21" s="8"/>
      <c r="E21" s="8"/>
      <c r="F21" s="8"/>
      <c r="G21" s="8"/>
      <c r="H21" s="8"/>
      <c r="I21" s="8"/>
      <c r="J21" s="8"/>
      <c r="K21" s="8"/>
      <c r="L21" s="8"/>
      <c r="M21" s="8"/>
      <c r="N21" s="8"/>
      <c r="O21" s="8"/>
      <c r="P21" s="8"/>
    </row>
    <row r="22" spans="1:16">
      <c r="A22" s="23" t="s">
        <v>135</v>
      </c>
      <c r="B22" s="24">
        <v>128</v>
      </c>
      <c r="C22" s="25">
        <v>48.4375</v>
      </c>
      <c r="D22" s="25">
        <v>12.5</v>
      </c>
      <c r="E22" s="25">
        <v>6.25</v>
      </c>
      <c r="F22" s="25">
        <v>0.78125</v>
      </c>
      <c r="G22" s="25">
        <v>1.5625</v>
      </c>
      <c r="H22" s="25">
        <v>27.34375</v>
      </c>
      <c r="I22" s="25">
        <v>26.5625</v>
      </c>
      <c r="J22" s="25">
        <v>21.09375</v>
      </c>
      <c r="K22" s="25">
        <v>22.65625</v>
      </c>
      <c r="L22" s="25">
        <v>13.28125</v>
      </c>
      <c r="M22" s="25">
        <v>0</v>
      </c>
      <c r="N22" s="25">
        <v>3.90625</v>
      </c>
      <c r="O22" s="25">
        <v>6.25</v>
      </c>
      <c r="P22" s="25">
        <v>9.375</v>
      </c>
    </row>
    <row r="23" spans="1:16">
      <c r="A23" s="23" t="s">
        <v>136</v>
      </c>
      <c r="B23" s="24">
        <v>138</v>
      </c>
      <c r="C23" s="25">
        <v>50</v>
      </c>
      <c r="D23" s="25">
        <v>19.565217000000001</v>
      </c>
      <c r="E23" s="25">
        <v>2.8985509999999999</v>
      </c>
      <c r="F23" s="25">
        <v>0</v>
      </c>
      <c r="G23" s="25">
        <v>1.4492750000000001</v>
      </c>
      <c r="H23" s="25">
        <v>31.884058</v>
      </c>
      <c r="I23" s="25">
        <v>22.463768000000002</v>
      </c>
      <c r="J23" s="25">
        <v>34.057971000000002</v>
      </c>
      <c r="K23" s="25">
        <v>27.536231999999998</v>
      </c>
      <c r="L23" s="25">
        <v>13.043478</v>
      </c>
      <c r="M23" s="25">
        <v>0</v>
      </c>
      <c r="N23" s="25">
        <v>1.4492750000000001</v>
      </c>
      <c r="O23" s="25">
        <v>0.724638</v>
      </c>
      <c r="P23" s="25">
        <v>9.4202899999999996</v>
      </c>
    </row>
    <row r="24" spans="1:16">
      <c r="A24" s="23" t="s">
        <v>137</v>
      </c>
      <c r="B24" s="24">
        <v>119</v>
      </c>
      <c r="C24" s="25">
        <v>51.260503999999997</v>
      </c>
      <c r="D24" s="25">
        <v>15.126049999999999</v>
      </c>
      <c r="E24" s="25">
        <v>4.2016809999999998</v>
      </c>
      <c r="F24" s="25">
        <v>0</v>
      </c>
      <c r="G24" s="25">
        <v>3.361345</v>
      </c>
      <c r="H24" s="25">
        <v>43.697479000000001</v>
      </c>
      <c r="I24" s="25">
        <v>17.647058999999999</v>
      </c>
      <c r="J24" s="25">
        <v>26.050419999999999</v>
      </c>
      <c r="K24" s="25">
        <v>26.050419999999999</v>
      </c>
      <c r="L24" s="25">
        <v>13.445378</v>
      </c>
      <c r="M24" s="25">
        <v>0</v>
      </c>
      <c r="N24" s="25">
        <v>0.84033599999999997</v>
      </c>
      <c r="O24" s="25">
        <v>0.84033599999999997</v>
      </c>
      <c r="P24" s="25">
        <v>9.2436969999999992</v>
      </c>
    </row>
    <row r="25" spans="1:16">
      <c r="A25" s="23" t="s">
        <v>138</v>
      </c>
      <c r="B25" s="24">
        <v>142</v>
      </c>
      <c r="C25" s="25">
        <v>53.521127</v>
      </c>
      <c r="D25" s="25">
        <v>19.718309999999999</v>
      </c>
      <c r="E25" s="25">
        <v>7.0422539999999998</v>
      </c>
      <c r="F25" s="25">
        <v>0.70422499999999999</v>
      </c>
      <c r="G25" s="25">
        <v>1.4084509999999999</v>
      </c>
      <c r="H25" s="25">
        <v>42.253520999999999</v>
      </c>
      <c r="I25" s="25">
        <v>21.126760999999998</v>
      </c>
      <c r="J25" s="25">
        <v>29.577465</v>
      </c>
      <c r="K25" s="25">
        <v>26.056338</v>
      </c>
      <c r="L25" s="25">
        <v>14.788732</v>
      </c>
      <c r="M25" s="25">
        <v>0</v>
      </c>
      <c r="N25" s="25">
        <v>1.4084509999999999</v>
      </c>
      <c r="O25" s="25">
        <v>0.70422499999999999</v>
      </c>
      <c r="P25" s="25">
        <v>7.7464789999999999</v>
      </c>
    </row>
    <row r="26" spans="1:16">
      <c r="A26" s="23" t="s">
        <v>139</v>
      </c>
      <c r="B26" s="24">
        <v>170</v>
      </c>
      <c r="C26" s="25">
        <v>58.235294000000003</v>
      </c>
      <c r="D26" s="25">
        <v>20</v>
      </c>
      <c r="E26" s="25">
        <v>7.0588240000000004</v>
      </c>
      <c r="F26" s="25">
        <v>1.176471</v>
      </c>
      <c r="G26" s="25">
        <v>3.5294120000000002</v>
      </c>
      <c r="H26" s="25">
        <v>42.941175999999999</v>
      </c>
      <c r="I26" s="25">
        <v>25.882352999999998</v>
      </c>
      <c r="J26" s="25">
        <v>22.941175999999999</v>
      </c>
      <c r="K26" s="25">
        <v>28.823529000000001</v>
      </c>
      <c r="L26" s="25">
        <v>12.352941</v>
      </c>
      <c r="M26" s="25">
        <v>0.58823499999999995</v>
      </c>
      <c r="N26" s="25">
        <v>0.58823499999999995</v>
      </c>
      <c r="O26" s="25">
        <v>0</v>
      </c>
      <c r="P26" s="25">
        <v>5.8823530000000002</v>
      </c>
    </row>
    <row r="27" spans="1:16">
      <c r="A27" s="23" t="s">
        <v>140</v>
      </c>
      <c r="B27" s="24">
        <v>192</v>
      </c>
      <c r="C27" s="25">
        <v>55.729166999999997</v>
      </c>
      <c r="D27" s="25">
        <v>16.666667</v>
      </c>
      <c r="E27" s="25">
        <v>3.125</v>
      </c>
      <c r="F27" s="25">
        <v>1.5625</v>
      </c>
      <c r="G27" s="25">
        <v>3.6458330000000001</v>
      </c>
      <c r="H27" s="25">
        <v>54.6875</v>
      </c>
      <c r="I27" s="25">
        <v>19.791667</v>
      </c>
      <c r="J27" s="25">
        <v>21.875</v>
      </c>
      <c r="K27" s="25">
        <v>17.1875</v>
      </c>
      <c r="L27" s="25">
        <v>9.8958329999999997</v>
      </c>
      <c r="M27" s="25">
        <v>0</v>
      </c>
      <c r="N27" s="25">
        <v>0.52083299999999999</v>
      </c>
      <c r="O27" s="25">
        <v>1.0416669999999999</v>
      </c>
      <c r="P27" s="25">
        <v>6.25</v>
      </c>
    </row>
    <row r="28" spans="1:16">
      <c r="A28" s="23" t="s">
        <v>141</v>
      </c>
      <c r="B28" s="24">
        <v>1405</v>
      </c>
      <c r="C28" s="25">
        <v>49.537367000000003</v>
      </c>
      <c r="D28" s="25">
        <v>20.142348999999999</v>
      </c>
      <c r="E28" s="25">
        <v>3.9145910000000002</v>
      </c>
      <c r="F28" s="25">
        <v>1.209964</v>
      </c>
      <c r="G28" s="25">
        <v>2.064057</v>
      </c>
      <c r="H28" s="25">
        <v>46.975088999999997</v>
      </c>
      <c r="I28" s="25">
        <v>30.747330999999999</v>
      </c>
      <c r="J28" s="25">
        <v>19.928826000000001</v>
      </c>
      <c r="K28" s="25">
        <v>20.640568999999999</v>
      </c>
      <c r="L28" s="25">
        <v>13.096085</v>
      </c>
      <c r="M28" s="25">
        <v>0.35587200000000002</v>
      </c>
      <c r="N28" s="25">
        <v>1.4234880000000001</v>
      </c>
      <c r="O28" s="25">
        <v>1.3523130000000001</v>
      </c>
      <c r="P28" s="25">
        <v>6.7615660000000002</v>
      </c>
    </row>
    <row r="29" spans="1:16">
      <c r="A29" s="23" t="s">
        <v>142</v>
      </c>
      <c r="B29" s="24">
        <v>343</v>
      </c>
      <c r="C29" s="25">
        <v>43.440232999999999</v>
      </c>
      <c r="D29" s="25">
        <v>21.574344</v>
      </c>
      <c r="E29" s="25">
        <v>3.7900870000000002</v>
      </c>
      <c r="F29" s="25">
        <v>0</v>
      </c>
      <c r="G29" s="25">
        <v>4.6647230000000004</v>
      </c>
      <c r="H29" s="25">
        <v>60.058309000000001</v>
      </c>
      <c r="I29" s="25">
        <v>25.072886</v>
      </c>
      <c r="J29" s="25">
        <v>8.7463560000000005</v>
      </c>
      <c r="K29" s="25">
        <v>13.994168999999999</v>
      </c>
      <c r="L29" s="25">
        <v>4.9562679999999997</v>
      </c>
      <c r="M29" s="25">
        <v>0</v>
      </c>
      <c r="N29" s="25">
        <v>2.3323619999999998</v>
      </c>
      <c r="O29" s="25">
        <v>1.4577260000000001</v>
      </c>
      <c r="P29" s="25">
        <v>6.9970850000000002</v>
      </c>
    </row>
    <row r="30" spans="1:16">
      <c r="A30" s="23" t="s">
        <v>128</v>
      </c>
      <c r="B30" s="24">
        <v>40</v>
      </c>
      <c r="C30" s="25">
        <v>55</v>
      </c>
      <c r="D30" s="25">
        <v>27.5</v>
      </c>
      <c r="E30" s="25">
        <v>7.5</v>
      </c>
      <c r="F30" s="25">
        <v>2.5</v>
      </c>
      <c r="G30" s="25">
        <v>0</v>
      </c>
      <c r="H30" s="25">
        <v>32.5</v>
      </c>
      <c r="I30" s="25">
        <v>22.5</v>
      </c>
      <c r="J30" s="25">
        <v>30</v>
      </c>
      <c r="K30" s="25">
        <v>20</v>
      </c>
      <c r="L30" s="25">
        <v>15</v>
      </c>
      <c r="M30" s="25">
        <v>0</v>
      </c>
      <c r="N30" s="25">
        <v>5</v>
      </c>
      <c r="O30" s="25">
        <v>5</v>
      </c>
      <c r="P30" s="25">
        <v>12.5</v>
      </c>
    </row>
    <row r="31" spans="1:16">
      <c r="A31" s="8" t="s">
        <v>143</v>
      </c>
      <c r="B31" s="8"/>
      <c r="C31" s="8"/>
      <c r="D31" s="8"/>
      <c r="E31" s="8"/>
      <c r="F31" s="8"/>
      <c r="G31" s="8"/>
      <c r="H31" s="8"/>
      <c r="I31" s="8"/>
      <c r="J31" s="8"/>
      <c r="K31" s="8"/>
      <c r="L31" s="8"/>
      <c r="M31" s="8"/>
      <c r="N31" s="8"/>
      <c r="O31" s="8"/>
      <c r="P31" s="8"/>
    </row>
    <row r="32" spans="1:16">
      <c r="A32" s="23" t="s">
        <v>144</v>
      </c>
      <c r="B32" s="24">
        <v>429</v>
      </c>
      <c r="C32" s="25">
        <v>58.275058000000001</v>
      </c>
      <c r="D32" s="25">
        <v>26.107226000000001</v>
      </c>
      <c r="E32" s="25">
        <v>4.4289040000000002</v>
      </c>
      <c r="F32" s="25">
        <v>0.4662</v>
      </c>
      <c r="G32" s="25">
        <v>2.7972030000000001</v>
      </c>
      <c r="H32" s="25">
        <v>47.785547999999999</v>
      </c>
      <c r="I32" s="25">
        <v>30.536131000000001</v>
      </c>
      <c r="J32" s="25">
        <v>26.107226000000001</v>
      </c>
      <c r="K32" s="25">
        <v>23.310023000000001</v>
      </c>
      <c r="L32" s="25">
        <v>13.519814</v>
      </c>
      <c r="M32" s="25">
        <v>0</v>
      </c>
      <c r="N32" s="25">
        <v>0.69930099999999995</v>
      </c>
      <c r="O32" s="25">
        <v>0.93240100000000004</v>
      </c>
      <c r="P32" s="25">
        <v>5.5944060000000002</v>
      </c>
    </row>
    <row r="33" spans="1:16">
      <c r="A33" s="23" t="s">
        <v>145</v>
      </c>
      <c r="B33" s="24">
        <v>319</v>
      </c>
      <c r="C33" s="25">
        <v>60.815047</v>
      </c>
      <c r="D33" s="25">
        <v>22.884012999999999</v>
      </c>
      <c r="E33" s="25">
        <v>4.0752350000000002</v>
      </c>
      <c r="F33" s="25">
        <v>0</v>
      </c>
      <c r="G33" s="25">
        <v>5.0156739999999997</v>
      </c>
      <c r="H33" s="25">
        <v>57.366771</v>
      </c>
      <c r="I33" s="25">
        <v>26.645768</v>
      </c>
      <c r="J33" s="25">
        <v>19.749216000000001</v>
      </c>
      <c r="K33" s="25">
        <v>19.749216000000001</v>
      </c>
      <c r="L33" s="25">
        <v>11.598746</v>
      </c>
      <c r="M33" s="25">
        <v>0</v>
      </c>
      <c r="N33" s="25">
        <v>0.31347999999999998</v>
      </c>
      <c r="O33" s="25">
        <v>0.62695900000000004</v>
      </c>
      <c r="P33" s="25">
        <v>7.5235110000000001</v>
      </c>
    </row>
    <row r="34" spans="1:16">
      <c r="A34" s="23" t="s">
        <v>146</v>
      </c>
      <c r="B34" s="24">
        <v>504</v>
      </c>
      <c r="C34" s="25">
        <v>56.944443999999997</v>
      </c>
      <c r="D34" s="25">
        <v>23.412697999999999</v>
      </c>
      <c r="E34" s="25">
        <v>4.5634920000000001</v>
      </c>
      <c r="F34" s="25">
        <v>0.59523800000000004</v>
      </c>
      <c r="G34" s="25">
        <v>2.9761899999999999</v>
      </c>
      <c r="H34" s="25">
        <v>51.190475999999997</v>
      </c>
      <c r="I34" s="25">
        <v>32.142856999999999</v>
      </c>
      <c r="J34" s="25">
        <v>19.841270000000002</v>
      </c>
      <c r="K34" s="25">
        <v>19.841270000000002</v>
      </c>
      <c r="L34" s="25">
        <v>12.5</v>
      </c>
      <c r="M34" s="25">
        <v>0.19841300000000001</v>
      </c>
      <c r="N34" s="25">
        <v>0.39682499999999998</v>
      </c>
      <c r="O34" s="25">
        <v>0.59523800000000004</v>
      </c>
      <c r="P34" s="25">
        <v>7.3412699999999997</v>
      </c>
    </row>
    <row r="35" spans="1:16">
      <c r="A35" s="23" t="s">
        <v>147</v>
      </c>
      <c r="B35" s="24">
        <v>143</v>
      </c>
      <c r="C35" s="25">
        <v>48.951048999999998</v>
      </c>
      <c r="D35" s="25">
        <v>20.979020999999999</v>
      </c>
      <c r="E35" s="25">
        <v>6.2937060000000002</v>
      </c>
      <c r="F35" s="25">
        <v>1.398601</v>
      </c>
      <c r="G35" s="25">
        <v>2.7972030000000001</v>
      </c>
      <c r="H35" s="25">
        <v>44.755245000000002</v>
      </c>
      <c r="I35" s="25">
        <v>28.671329</v>
      </c>
      <c r="J35" s="25">
        <v>16.783217</v>
      </c>
      <c r="K35" s="25">
        <v>13.986014000000001</v>
      </c>
      <c r="L35" s="25">
        <v>14.685314999999999</v>
      </c>
      <c r="M35" s="25">
        <v>0.69930099999999995</v>
      </c>
      <c r="N35" s="25">
        <v>0.69930099999999995</v>
      </c>
      <c r="O35" s="25">
        <v>0</v>
      </c>
      <c r="P35" s="25">
        <v>8.3916079999999997</v>
      </c>
    </row>
    <row r="36" spans="1:16">
      <c r="A36" s="23" t="s">
        <v>148</v>
      </c>
      <c r="B36" s="24">
        <v>168</v>
      </c>
      <c r="C36" s="25">
        <v>54.761904999999999</v>
      </c>
      <c r="D36" s="25">
        <v>22.023810000000001</v>
      </c>
      <c r="E36" s="25">
        <v>3.5714290000000002</v>
      </c>
      <c r="F36" s="25">
        <v>0</v>
      </c>
      <c r="G36" s="25">
        <v>2.9761899999999999</v>
      </c>
      <c r="H36" s="25">
        <v>51.785713999999999</v>
      </c>
      <c r="I36" s="25">
        <v>30.952380999999999</v>
      </c>
      <c r="J36" s="25">
        <v>19.642856999999999</v>
      </c>
      <c r="K36" s="25">
        <v>17.857143000000001</v>
      </c>
      <c r="L36" s="25">
        <v>13.690476</v>
      </c>
      <c r="M36" s="25">
        <v>0</v>
      </c>
      <c r="N36" s="25">
        <v>1.1904760000000001</v>
      </c>
      <c r="O36" s="25">
        <v>1.1904760000000001</v>
      </c>
      <c r="P36" s="25">
        <v>6.5476190000000001</v>
      </c>
    </row>
    <row r="37" spans="1:16">
      <c r="A37" s="23" t="s">
        <v>149</v>
      </c>
      <c r="B37" s="24">
        <v>1270</v>
      </c>
      <c r="C37" s="25">
        <v>52.519685000000003</v>
      </c>
      <c r="D37" s="25">
        <v>20.629921</v>
      </c>
      <c r="E37" s="25">
        <v>4.4094490000000004</v>
      </c>
      <c r="F37" s="25">
        <v>0.944882</v>
      </c>
      <c r="G37" s="25">
        <v>2.5984250000000002</v>
      </c>
      <c r="H37" s="25">
        <v>50.236220000000003</v>
      </c>
      <c r="I37" s="25">
        <v>32.283465</v>
      </c>
      <c r="J37" s="25">
        <v>21.259843</v>
      </c>
      <c r="K37" s="25">
        <v>18.818898000000001</v>
      </c>
      <c r="L37" s="25">
        <v>12.755906</v>
      </c>
      <c r="M37" s="25">
        <v>0.31496099999999999</v>
      </c>
      <c r="N37" s="25">
        <v>0.55118100000000003</v>
      </c>
      <c r="O37" s="25">
        <v>0.55118100000000003</v>
      </c>
      <c r="P37" s="25">
        <v>6.9291340000000003</v>
      </c>
    </row>
    <row r="38" spans="1:16">
      <c r="A38" s="23" t="s">
        <v>150</v>
      </c>
      <c r="B38" s="24">
        <v>1642</v>
      </c>
      <c r="C38" s="25">
        <v>55.298417000000001</v>
      </c>
      <c r="D38" s="25">
        <v>21.071864000000001</v>
      </c>
      <c r="E38" s="25">
        <v>4.750305</v>
      </c>
      <c r="F38" s="25">
        <v>1.218027</v>
      </c>
      <c r="G38" s="25">
        <v>2.9232640000000001</v>
      </c>
      <c r="H38" s="25">
        <v>49.756394999999998</v>
      </c>
      <c r="I38" s="25">
        <v>29.049938999999998</v>
      </c>
      <c r="J38" s="25">
        <v>22.838001999999999</v>
      </c>
      <c r="K38" s="25">
        <v>21.498173000000001</v>
      </c>
      <c r="L38" s="25">
        <v>12.484775000000001</v>
      </c>
      <c r="M38" s="25">
        <v>0.30450700000000003</v>
      </c>
      <c r="N38" s="25">
        <v>0.18270400000000001</v>
      </c>
      <c r="O38" s="25">
        <v>0.60901300000000003</v>
      </c>
      <c r="P38" s="25">
        <v>7.003654</v>
      </c>
    </row>
    <row r="39" spans="1:16">
      <c r="A39" s="23" t="s">
        <v>151</v>
      </c>
      <c r="B39" s="24">
        <v>2266</v>
      </c>
      <c r="C39" s="25">
        <v>52.206530999999998</v>
      </c>
      <c r="D39" s="25">
        <v>20.564872000000001</v>
      </c>
      <c r="E39" s="25">
        <v>4.1924099999999997</v>
      </c>
      <c r="F39" s="25">
        <v>0.79435100000000003</v>
      </c>
      <c r="G39" s="25">
        <v>2.603707</v>
      </c>
      <c r="H39" s="25">
        <v>48.631951000000001</v>
      </c>
      <c r="I39" s="25">
        <v>26.919682000000002</v>
      </c>
      <c r="J39" s="25">
        <v>21.006177999999998</v>
      </c>
      <c r="K39" s="25">
        <v>22.197704999999999</v>
      </c>
      <c r="L39" s="25">
        <v>11.871138999999999</v>
      </c>
      <c r="M39" s="25">
        <v>0.17652300000000001</v>
      </c>
      <c r="N39" s="25">
        <v>1.1032660000000001</v>
      </c>
      <c r="O39" s="25">
        <v>0.92674299999999998</v>
      </c>
      <c r="P39" s="25">
        <v>6.6195940000000002</v>
      </c>
    </row>
    <row r="40" spans="1:16">
      <c r="A40" s="23" t="s">
        <v>152</v>
      </c>
      <c r="B40" s="24">
        <v>121</v>
      </c>
      <c r="C40" s="25">
        <v>36.363636</v>
      </c>
      <c r="D40" s="25">
        <v>17.355371999999999</v>
      </c>
      <c r="E40" s="25">
        <v>5.7851239999999997</v>
      </c>
      <c r="F40" s="25">
        <v>0</v>
      </c>
      <c r="G40" s="25">
        <v>0.82644600000000001</v>
      </c>
      <c r="H40" s="25">
        <v>22.314050000000002</v>
      </c>
      <c r="I40" s="25">
        <v>34.710743999999998</v>
      </c>
      <c r="J40" s="25">
        <v>19.834710999999999</v>
      </c>
      <c r="K40" s="25">
        <v>21.487603</v>
      </c>
      <c r="L40" s="25">
        <v>12.396694</v>
      </c>
      <c r="M40" s="25">
        <v>0</v>
      </c>
      <c r="N40" s="25">
        <v>8.2644629999999992</v>
      </c>
      <c r="O40" s="25">
        <v>10.743802000000001</v>
      </c>
      <c r="P40" s="25">
        <v>7.4380170000000003</v>
      </c>
    </row>
    <row r="41" spans="1:16">
      <c r="A41" s="23" t="s">
        <v>128</v>
      </c>
      <c r="B41" s="24">
        <v>46</v>
      </c>
      <c r="C41" s="25">
        <v>34.782609000000001</v>
      </c>
      <c r="D41" s="25">
        <v>15.217390999999999</v>
      </c>
      <c r="E41" s="25">
        <v>6.5217390000000002</v>
      </c>
      <c r="F41" s="25">
        <v>2.1739130000000002</v>
      </c>
      <c r="G41" s="25">
        <v>0</v>
      </c>
      <c r="H41" s="25">
        <v>28.260870000000001</v>
      </c>
      <c r="I41" s="25">
        <v>23.913042999999998</v>
      </c>
      <c r="J41" s="25">
        <v>17.391304000000002</v>
      </c>
      <c r="K41" s="25">
        <v>17.391304000000002</v>
      </c>
      <c r="L41" s="25">
        <v>13.043478</v>
      </c>
      <c r="M41" s="25">
        <v>0</v>
      </c>
      <c r="N41" s="25">
        <v>10.869565</v>
      </c>
      <c r="O41" s="25">
        <v>6.5217390000000002</v>
      </c>
      <c r="P41" s="25">
        <v>17.391304000000002</v>
      </c>
    </row>
    <row r="42" spans="1:16">
      <c r="A42" s="8" t="s">
        <v>153</v>
      </c>
      <c r="B42" s="8"/>
      <c r="C42" s="8"/>
      <c r="D42" s="8"/>
      <c r="E42" s="8"/>
      <c r="F42" s="8"/>
      <c r="G42" s="8"/>
      <c r="H42" s="8"/>
      <c r="I42" s="8"/>
      <c r="J42" s="8"/>
      <c r="K42" s="8"/>
      <c r="L42" s="8"/>
      <c r="M42" s="8"/>
      <c r="N42" s="8"/>
      <c r="O42" s="8"/>
      <c r="P42" s="8"/>
    </row>
    <row r="43" spans="1:16">
      <c r="A43" s="23" t="s">
        <v>154</v>
      </c>
      <c r="B43" s="24">
        <v>1344</v>
      </c>
      <c r="C43" s="25">
        <v>54.166666999999997</v>
      </c>
      <c r="D43" s="25">
        <v>21.949404999999999</v>
      </c>
      <c r="E43" s="25">
        <v>4.0178570000000002</v>
      </c>
      <c r="F43" s="25">
        <v>0.89285700000000001</v>
      </c>
      <c r="G43" s="25">
        <v>2.7529759999999999</v>
      </c>
      <c r="H43" s="25">
        <v>50.297618999999997</v>
      </c>
      <c r="I43" s="25">
        <v>28.720237999999998</v>
      </c>
      <c r="J43" s="25">
        <v>20.386904999999999</v>
      </c>
      <c r="K43" s="25">
        <v>21.056547999999999</v>
      </c>
      <c r="L43" s="25">
        <v>13.169643000000001</v>
      </c>
      <c r="M43" s="25">
        <v>0.37202400000000002</v>
      </c>
      <c r="N43" s="25">
        <v>0.74404800000000004</v>
      </c>
      <c r="O43" s="25">
        <v>0.59523800000000004</v>
      </c>
      <c r="P43" s="25">
        <v>7.6636899999999999</v>
      </c>
    </row>
    <row r="44" spans="1:16">
      <c r="A44" s="23" t="s">
        <v>155</v>
      </c>
      <c r="B44" s="24">
        <v>1107</v>
      </c>
      <c r="C44" s="25">
        <v>51.129178000000003</v>
      </c>
      <c r="D44" s="25">
        <v>18.970189999999999</v>
      </c>
      <c r="E44" s="25">
        <v>3.9747059999999999</v>
      </c>
      <c r="F44" s="25">
        <v>1.174345</v>
      </c>
      <c r="G44" s="25">
        <v>1.71635</v>
      </c>
      <c r="H44" s="25">
        <v>44.805781000000003</v>
      </c>
      <c r="I44" s="25">
        <v>37.217706</v>
      </c>
      <c r="J44" s="25">
        <v>19.963865999999999</v>
      </c>
      <c r="K44" s="25">
        <v>20.054200999999999</v>
      </c>
      <c r="L44" s="25">
        <v>14.543812000000001</v>
      </c>
      <c r="M44" s="25">
        <v>0.36133700000000002</v>
      </c>
      <c r="N44" s="25">
        <v>2.1680220000000001</v>
      </c>
      <c r="O44" s="25">
        <v>2.0776870000000001</v>
      </c>
      <c r="P44" s="25">
        <v>5.5103879999999998</v>
      </c>
    </row>
    <row r="45" spans="1:16">
      <c r="A45" s="23" t="s">
        <v>156</v>
      </c>
      <c r="B45" s="24">
        <v>1006</v>
      </c>
      <c r="C45" s="25">
        <v>51.292247000000003</v>
      </c>
      <c r="D45" s="25">
        <v>18.489066000000001</v>
      </c>
      <c r="E45" s="25">
        <v>3.4791249999999998</v>
      </c>
      <c r="F45" s="25">
        <v>0.89463199999999998</v>
      </c>
      <c r="G45" s="25">
        <v>2.1868789999999998</v>
      </c>
      <c r="H45" s="25">
        <v>43.638171</v>
      </c>
      <c r="I45" s="25">
        <v>29.423459000000001</v>
      </c>
      <c r="J45" s="25">
        <v>21.570577</v>
      </c>
      <c r="K45" s="25">
        <v>21.371769</v>
      </c>
      <c r="L45" s="25">
        <v>12.425447</v>
      </c>
      <c r="M45" s="25">
        <v>0.19880700000000001</v>
      </c>
      <c r="N45" s="25">
        <v>1.888668</v>
      </c>
      <c r="O45" s="25">
        <v>1.888668</v>
      </c>
      <c r="P45" s="25">
        <v>6.9582499999999996</v>
      </c>
    </row>
    <row r="46" spans="1:16">
      <c r="A46" s="23" t="s">
        <v>157</v>
      </c>
      <c r="B46" s="24">
        <v>541</v>
      </c>
      <c r="C46" s="25">
        <v>53.234749999999998</v>
      </c>
      <c r="D46" s="25">
        <v>17.744917000000001</v>
      </c>
      <c r="E46" s="25">
        <v>3.8817010000000001</v>
      </c>
      <c r="F46" s="25">
        <v>1.2939000000000001</v>
      </c>
      <c r="G46" s="25">
        <v>3.1423290000000001</v>
      </c>
      <c r="H46" s="25">
        <v>44.362291999999997</v>
      </c>
      <c r="I46" s="25">
        <v>35.674677000000003</v>
      </c>
      <c r="J46" s="25">
        <v>21.441773999999999</v>
      </c>
      <c r="K46" s="25">
        <v>22.550832</v>
      </c>
      <c r="L46" s="25">
        <v>17.005545000000001</v>
      </c>
      <c r="M46" s="25">
        <v>0.18484300000000001</v>
      </c>
      <c r="N46" s="25">
        <v>2.9574859999999998</v>
      </c>
      <c r="O46" s="25">
        <v>2.0332720000000002</v>
      </c>
      <c r="P46" s="25">
        <v>5.3604440000000002</v>
      </c>
    </row>
    <row r="47" spans="1:16">
      <c r="A47" s="23" t="s">
        <v>158</v>
      </c>
      <c r="B47" s="24">
        <v>1510</v>
      </c>
      <c r="C47" s="25">
        <v>53.046357999999998</v>
      </c>
      <c r="D47" s="25">
        <v>20.331126000000001</v>
      </c>
      <c r="E47" s="25">
        <v>4.2384110000000002</v>
      </c>
      <c r="F47" s="25">
        <v>0.92715199999999998</v>
      </c>
      <c r="G47" s="25">
        <v>2.5827810000000002</v>
      </c>
      <c r="H47" s="25">
        <v>46.490065999999999</v>
      </c>
      <c r="I47" s="25">
        <v>31.192053000000001</v>
      </c>
      <c r="J47" s="25">
        <v>21.456954</v>
      </c>
      <c r="K47" s="25">
        <v>23.046358000000001</v>
      </c>
      <c r="L47" s="25">
        <v>12.980131999999999</v>
      </c>
      <c r="M47" s="25">
        <v>0.33112599999999998</v>
      </c>
      <c r="N47" s="25">
        <v>1.721854</v>
      </c>
      <c r="O47" s="25">
        <v>1.258278</v>
      </c>
      <c r="P47" s="25">
        <v>6.4238410000000004</v>
      </c>
    </row>
    <row r="48" spans="1:16">
      <c r="A48" s="23" t="s">
        <v>159</v>
      </c>
      <c r="B48" s="24">
        <v>1011</v>
      </c>
      <c r="C48" s="25">
        <v>53.907023000000002</v>
      </c>
      <c r="D48" s="25">
        <v>20.672601</v>
      </c>
      <c r="E48" s="25">
        <v>4.5499510000000001</v>
      </c>
      <c r="F48" s="25">
        <v>0.692384</v>
      </c>
      <c r="G48" s="25">
        <v>3.066271</v>
      </c>
      <c r="H48" s="25">
        <v>53.016815000000001</v>
      </c>
      <c r="I48" s="25">
        <v>27.200790999999999</v>
      </c>
      <c r="J48" s="25">
        <v>20.969336999999999</v>
      </c>
      <c r="K48" s="25">
        <v>25.123640000000002</v>
      </c>
      <c r="L48" s="25">
        <v>11.177052</v>
      </c>
      <c r="M48" s="25">
        <v>0.296736</v>
      </c>
      <c r="N48" s="25">
        <v>0.98912</v>
      </c>
      <c r="O48" s="25">
        <v>0.98912</v>
      </c>
      <c r="P48" s="25">
        <v>6.0336299999999996</v>
      </c>
    </row>
    <row r="49" spans="1:16">
      <c r="A49" s="23" t="s">
        <v>160</v>
      </c>
      <c r="B49" s="24">
        <v>1234</v>
      </c>
      <c r="C49" s="25">
        <v>55.510534999999997</v>
      </c>
      <c r="D49" s="25">
        <v>18.800647999999999</v>
      </c>
      <c r="E49" s="25">
        <v>4.8622370000000004</v>
      </c>
      <c r="F49" s="25">
        <v>0.72933499999999996</v>
      </c>
      <c r="G49" s="25">
        <v>2.3500809999999999</v>
      </c>
      <c r="H49" s="25">
        <v>50.810372999999998</v>
      </c>
      <c r="I49" s="25">
        <v>29.416532</v>
      </c>
      <c r="J49" s="25">
        <v>23.419772999999999</v>
      </c>
      <c r="K49" s="25">
        <v>24.635331999999998</v>
      </c>
      <c r="L49" s="25">
        <v>14.100486</v>
      </c>
      <c r="M49" s="25">
        <v>0.40518599999999999</v>
      </c>
      <c r="N49" s="25">
        <v>0.81037300000000001</v>
      </c>
      <c r="O49" s="25">
        <v>0.97244699999999995</v>
      </c>
      <c r="P49" s="25">
        <v>6.8881690000000004</v>
      </c>
    </row>
    <row r="50" spans="1:16">
      <c r="A50" s="23" t="s">
        <v>161</v>
      </c>
      <c r="B50" s="24">
        <v>443</v>
      </c>
      <c r="C50" s="25">
        <v>55.756208000000001</v>
      </c>
      <c r="D50" s="25">
        <v>22.347629999999999</v>
      </c>
      <c r="E50" s="25">
        <v>2.9345370000000002</v>
      </c>
      <c r="F50" s="25">
        <v>0.67720100000000005</v>
      </c>
      <c r="G50" s="25">
        <v>2.9345370000000002</v>
      </c>
      <c r="H50" s="25">
        <v>52.821669999999997</v>
      </c>
      <c r="I50" s="25">
        <v>32.279910000000001</v>
      </c>
      <c r="J50" s="25">
        <v>21.218962000000001</v>
      </c>
      <c r="K50" s="25">
        <v>22.347629999999999</v>
      </c>
      <c r="L50" s="25">
        <v>12.41535</v>
      </c>
      <c r="M50" s="25">
        <v>0.45146700000000001</v>
      </c>
      <c r="N50" s="25">
        <v>0.90293500000000004</v>
      </c>
      <c r="O50" s="25">
        <v>0.67720100000000005</v>
      </c>
      <c r="P50" s="25">
        <v>6.9977429999999998</v>
      </c>
    </row>
    <row r="51" spans="1:16">
      <c r="A51" s="23" t="s">
        <v>162</v>
      </c>
      <c r="B51" s="24">
        <v>1237</v>
      </c>
      <c r="C51" s="25">
        <v>56.831043000000001</v>
      </c>
      <c r="D51" s="25">
        <v>20.291027</v>
      </c>
      <c r="E51" s="25">
        <v>4.4462409999999997</v>
      </c>
      <c r="F51" s="25">
        <v>0.80840699999999999</v>
      </c>
      <c r="G51" s="25">
        <v>2.9102670000000002</v>
      </c>
      <c r="H51" s="25">
        <v>51.576394999999998</v>
      </c>
      <c r="I51" s="25">
        <v>28.213419999999999</v>
      </c>
      <c r="J51" s="25">
        <v>22.877929999999999</v>
      </c>
      <c r="K51" s="25">
        <v>25.060631000000001</v>
      </c>
      <c r="L51" s="25">
        <v>13.177040999999999</v>
      </c>
      <c r="M51" s="25">
        <v>0.24252199999999999</v>
      </c>
      <c r="N51" s="25">
        <v>0.88924800000000004</v>
      </c>
      <c r="O51" s="25">
        <v>0.72756699999999996</v>
      </c>
      <c r="P51" s="25">
        <v>5.7396929999999999</v>
      </c>
    </row>
    <row r="52" spans="1:16">
      <c r="A52" s="23" t="s">
        <v>152</v>
      </c>
      <c r="B52" s="24">
        <v>81</v>
      </c>
      <c r="C52" s="25">
        <v>54.320988</v>
      </c>
      <c r="D52" s="25">
        <v>18.518519000000001</v>
      </c>
      <c r="E52" s="25">
        <v>2.4691360000000002</v>
      </c>
      <c r="F52" s="25">
        <v>0</v>
      </c>
      <c r="G52" s="25">
        <v>0</v>
      </c>
      <c r="H52" s="25">
        <v>54.320988</v>
      </c>
      <c r="I52" s="25">
        <v>29.629629999999999</v>
      </c>
      <c r="J52" s="25">
        <v>14.814814999999999</v>
      </c>
      <c r="K52" s="25">
        <v>19.753086</v>
      </c>
      <c r="L52" s="25">
        <v>8.6419750000000004</v>
      </c>
      <c r="M52" s="25">
        <v>0</v>
      </c>
      <c r="N52" s="25">
        <v>0</v>
      </c>
      <c r="O52" s="25">
        <v>4.9382720000000004</v>
      </c>
      <c r="P52" s="25">
        <v>3.7037040000000001</v>
      </c>
    </row>
    <row r="53" spans="1:16">
      <c r="A53" s="23" t="s">
        <v>163</v>
      </c>
      <c r="B53" s="24">
        <v>67</v>
      </c>
      <c r="C53" s="25">
        <v>38.805970000000002</v>
      </c>
      <c r="D53" s="25">
        <v>16.417909999999999</v>
      </c>
      <c r="E53" s="25">
        <v>2.9850750000000001</v>
      </c>
      <c r="F53" s="25">
        <v>1.492537</v>
      </c>
      <c r="G53" s="25">
        <v>1.492537</v>
      </c>
      <c r="H53" s="25">
        <v>40.298507000000001</v>
      </c>
      <c r="I53" s="25">
        <v>13.432836</v>
      </c>
      <c r="J53" s="25">
        <v>16.417909999999999</v>
      </c>
      <c r="K53" s="25">
        <v>22.388059999999999</v>
      </c>
      <c r="L53" s="25">
        <v>5.9701490000000002</v>
      </c>
      <c r="M53" s="25">
        <v>0</v>
      </c>
      <c r="N53" s="25">
        <v>0</v>
      </c>
      <c r="O53" s="25">
        <v>0</v>
      </c>
      <c r="P53" s="25">
        <v>14.925373</v>
      </c>
    </row>
    <row r="54" spans="1:16">
      <c r="A54" s="23" t="s">
        <v>128</v>
      </c>
      <c r="B54" s="24">
        <v>52</v>
      </c>
      <c r="C54" s="25">
        <v>48.076923000000001</v>
      </c>
      <c r="D54" s="25">
        <v>13.461537999999999</v>
      </c>
      <c r="E54" s="25">
        <v>5.7692310000000004</v>
      </c>
      <c r="F54" s="25">
        <v>3.8461539999999999</v>
      </c>
      <c r="G54" s="25">
        <v>0</v>
      </c>
      <c r="H54" s="25">
        <v>34.615385000000003</v>
      </c>
      <c r="I54" s="25">
        <v>19.230768999999999</v>
      </c>
      <c r="J54" s="25">
        <v>23.076923000000001</v>
      </c>
      <c r="K54" s="25">
        <v>15.384615</v>
      </c>
      <c r="L54" s="25">
        <v>15.384615</v>
      </c>
      <c r="M54" s="25">
        <v>0</v>
      </c>
      <c r="N54" s="25">
        <v>7.6923079999999997</v>
      </c>
      <c r="O54" s="25">
        <v>3.8461539999999999</v>
      </c>
      <c r="P54" s="25">
        <v>17.307691999999999</v>
      </c>
    </row>
    <row r="55" spans="1:16">
      <c r="A55" s="8" t="s">
        <v>164</v>
      </c>
      <c r="B55" s="8"/>
      <c r="C55" s="8"/>
      <c r="D55" s="8"/>
      <c r="E55" s="8"/>
      <c r="F55" s="8"/>
      <c r="G55" s="8"/>
      <c r="H55" s="8"/>
      <c r="I55" s="8"/>
      <c r="J55" s="8"/>
      <c r="K55" s="8"/>
      <c r="L55" s="8"/>
      <c r="M55" s="8"/>
      <c r="N55" s="8"/>
      <c r="O55" s="8"/>
      <c r="P55" s="8"/>
    </row>
    <row r="56" spans="1:16">
      <c r="A56" s="23" t="s">
        <v>165</v>
      </c>
      <c r="B56" s="24">
        <v>209</v>
      </c>
      <c r="C56" s="25">
        <v>50.239234000000003</v>
      </c>
      <c r="D56" s="25">
        <v>22.488038</v>
      </c>
      <c r="E56" s="25">
        <v>3.3492820000000001</v>
      </c>
      <c r="F56" s="25">
        <v>1.4354070000000001</v>
      </c>
      <c r="G56" s="25">
        <v>5.2631579999999998</v>
      </c>
      <c r="H56" s="25">
        <v>57.894736999999999</v>
      </c>
      <c r="I56" s="25">
        <v>22.488038</v>
      </c>
      <c r="J56" s="25">
        <v>20.095694000000002</v>
      </c>
      <c r="K56" s="25">
        <v>25.837320999999999</v>
      </c>
      <c r="L56" s="25">
        <v>9.0909089999999999</v>
      </c>
      <c r="M56" s="25">
        <v>0</v>
      </c>
      <c r="N56" s="25">
        <v>1.9138759999999999</v>
      </c>
      <c r="O56" s="25">
        <v>0</v>
      </c>
      <c r="P56" s="25">
        <v>7.6555020000000003</v>
      </c>
    </row>
    <row r="57" spans="1:16">
      <c r="A57" s="23" t="s">
        <v>166</v>
      </c>
      <c r="B57" s="24">
        <v>1043</v>
      </c>
      <c r="C57" s="25">
        <v>55.033557000000002</v>
      </c>
      <c r="D57" s="25">
        <v>21.188877999999999</v>
      </c>
      <c r="E57" s="25">
        <v>4.8897409999999999</v>
      </c>
      <c r="F57" s="25">
        <v>0.67114099999999999</v>
      </c>
      <c r="G57" s="25">
        <v>2.588686</v>
      </c>
      <c r="H57" s="25">
        <v>53.978907</v>
      </c>
      <c r="I57" s="25">
        <v>27.229147000000001</v>
      </c>
      <c r="J57" s="25">
        <v>21.860019000000001</v>
      </c>
      <c r="K57" s="25">
        <v>22.627037000000001</v>
      </c>
      <c r="L57" s="25">
        <v>12.368169</v>
      </c>
      <c r="M57" s="25">
        <v>0.19175500000000001</v>
      </c>
      <c r="N57" s="25">
        <v>0.38350899999999999</v>
      </c>
      <c r="O57" s="25">
        <v>0.47938599999999998</v>
      </c>
      <c r="P57" s="25">
        <v>6.0402680000000002</v>
      </c>
    </row>
    <row r="58" spans="1:16">
      <c r="A58" s="23" t="s">
        <v>167</v>
      </c>
      <c r="B58" s="24">
        <v>963</v>
      </c>
      <c r="C58" s="25">
        <v>49.428868000000001</v>
      </c>
      <c r="D58" s="25">
        <v>17.445482999999999</v>
      </c>
      <c r="E58" s="25">
        <v>4.4652130000000003</v>
      </c>
      <c r="F58" s="25">
        <v>1.1422639999999999</v>
      </c>
      <c r="G58" s="25">
        <v>2.180685</v>
      </c>
      <c r="H58" s="25">
        <v>43.821390999999998</v>
      </c>
      <c r="I58" s="25">
        <v>28.34891</v>
      </c>
      <c r="J58" s="25">
        <v>20.768432000000001</v>
      </c>
      <c r="K58" s="25">
        <v>20.249220999999999</v>
      </c>
      <c r="L58" s="25">
        <v>12.357217</v>
      </c>
      <c r="M58" s="25">
        <v>0.31152600000000003</v>
      </c>
      <c r="N58" s="25">
        <v>0.83073699999999995</v>
      </c>
      <c r="O58" s="25">
        <v>1.765317</v>
      </c>
      <c r="P58" s="25">
        <v>7.3727929999999997</v>
      </c>
    </row>
    <row r="59" spans="1:16">
      <c r="A59" s="23" t="s">
        <v>168</v>
      </c>
      <c r="B59" s="24">
        <v>338</v>
      </c>
      <c r="C59" s="25">
        <v>42.307692000000003</v>
      </c>
      <c r="D59" s="25">
        <v>21.005917</v>
      </c>
      <c r="E59" s="25">
        <v>3.8461539999999999</v>
      </c>
      <c r="F59" s="25">
        <v>0.88757399999999997</v>
      </c>
      <c r="G59" s="25">
        <v>1.47929</v>
      </c>
      <c r="H59" s="25">
        <v>32.248520999999997</v>
      </c>
      <c r="I59" s="25">
        <v>25.739644999999999</v>
      </c>
      <c r="J59" s="25">
        <v>18.639053000000001</v>
      </c>
      <c r="K59" s="25">
        <v>18.047336999999999</v>
      </c>
      <c r="L59" s="25">
        <v>10.946745999999999</v>
      </c>
      <c r="M59" s="25">
        <v>0.29585800000000001</v>
      </c>
      <c r="N59" s="25">
        <v>6.5088759999999999</v>
      </c>
      <c r="O59" s="25">
        <v>3.5502959999999999</v>
      </c>
      <c r="P59" s="25">
        <v>7.1005919999999998</v>
      </c>
    </row>
    <row r="60" spans="1:16">
      <c r="A60" s="23" t="s">
        <v>169</v>
      </c>
      <c r="B60" s="24">
        <v>94</v>
      </c>
      <c r="C60" s="25">
        <v>36.170212999999997</v>
      </c>
      <c r="D60" s="25">
        <v>12.765957</v>
      </c>
      <c r="E60" s="25">
        <v>2.1276600000000001</v>
      </c>
      <c r="F60" s="25">
        <v>1.0638300000000001</v>
      </c>
      <c r="G60" s="25">
        <v>3.1914889999999998</v>
      </c>
      <c r="H60" s="25">
        <v>26.595745000000001</v>
      </c>
      <c r="I60" s="25">
        <v>31.914894</v>
      </c>
      <c r="J60" s="25">
        <v>12.765957</v>
      </c>
      <c r="K60" s="25">
        <v>13.829787</v>
      </c>
      <c r="L60" s="25">
        <v>12.765957</v>
      </c>
      <c r="M60" s="25">
        <v>0</v>
      </c>
      <c r="N60" s="25">
        <v>4.2553190000000001</v>
      </c>
      <c r="O60" s="25">
        <v>5.3191490000000003</v>
      </c>
      <c r="P60" s="25">
        <v>10.638298000000001</v>
      </c>
    </row>
    <row r="61" spans="1:16">
      <c r="A61" s="23" t="s">
        <v>128</v>
      </c>
      <c r="B61" s="24">
        <v>30</v>
      </c>
      <c r="C61" s="25">
        <v>30</v>
      </c>
      <c r="D61" s="25">
        <v>13.333333</v>
      </c>
      <c r="E61" s="25">
        <v>0</v>
      </c>
      <c r="F61" s="25">
        <v>0</v>
      </c>
      <c r="G61" s="25">
        <v>3.3333330000000001</v>
      </c>
      <c r="H61" s="25">
        <v>26.666667</v>
      </c>
      <c r="I61" s="25">
        <v>13.333333</v>
      </c>
      <c r="J61" s="25">
        <v>16.666667</v>
      </c>
      <c r="K61" s="25">
        <v>13.333333</v>
      </c>
      <c r="L61" s="25">
        <v>10</v>
      </c>
      <c r="M61" s="25">
        <v>0</v>
      </c>
      <c r="N61" s="25">
        <v>0</v>
      </c>
      <c r="O61" s="25">
        <v>0</v>
      </c>
      <c r="P61" s="25">
        <v>30</v>
      </c>
    </row>
    <row r="62" spans="1:16">
      <c r="A62" s="8" t="s">
        <v>170</v>
      </c>
      <c r="B62" s="8"/>
      <c r="C62" s="8"/>
      <c r="D62" s="8"/>
      <c r="E62" s="8"/>
      <c r="F62" s="8"/>
      <c r="G62" s="8"/>
      <c r="H62" s="8"/>
      <c r="I62" s="8"/>
      <c r="J62" s="8"/>
      <c r="K62" s="8"/>
      <c r="L62" s="8"/>
      <c r="M62" s="8"/>
      <c r="N62" s="8"/>
      <c r="O62" s="8"/>
      <c r="P62" s="8"/>
    </row>
    <row r="63" spans="1:16">
      <c r="A63" s="23" t="s">
        <v>171</v>
      </c>
      <c r="B63" s="24">
        <v>386</v>
      </c>
      <c r="C63" s="25">
        <v>46.891191999999997</v>
      </c>
      <c r="D63" s="25">
        <v>20.984456000000002</v>
      </c>
      <c r="E63" s="25">
        <v>4.6632119999999997</v>
      </c>
      <c r="F63" s="25">
        <v>1.0362690000000001</v>
      </c>
      <c r="G63" s="25">
        <v>2.5906739999999999</v>
      </c>
      <c r="H63" s="25">
        <v>40.673575</v>
      </c>
      <c r="I63" s="25">
        <v>22.279793000000002</v>
      </c>
      <c r="J63" s="25">
        <v>21.761658000000001</v>
      </c>
      <c r="K63" s="25">
        <v>19.948187000000001</v>
      </c>
      <c r="L63" s="25">
        <v>16.321244</v>
      </c>
      <c r="M63" s="25">
        <v>1.0362690000000001</v>
      </c>
      <c r="N63" s="25">
        <v>1.813472</v>
      </c>
      <c r="O63" s="25">
        <v>1.813472</v>
      </c>
      <c r="P63" s="25">
        <v>7.7720209999999996</v>
      </c>
    </row>
    <row r="64" spans="1:16">
      <c r="A64" s="23" t="s">
        <v>172</v>
      </c>
      <c r="B64" s="24">
        <v>919</v>
      </c>
      <c r="C64" s="25">
        <v>51.251359999999998</v>
      </c>
      <c r="D64" s="25">
        <v>18.171925999999999</v>
      </c>
      <c r="E64" s="25">
        <v>5.5495099999999997</v>
      </c>
      <c r="F64" s="25">
        <v>0.76169699999999996</v>
      </c>
      <c r="G64" s="25">
        <v>2.3939059999999999</v>
      </c>
      <c r="H64" s="25">
        <v>47.116430999999999</v>
      </c>
      <c r="I64" s="25">
        <v>25.027203</v>
      </c>
      <c r="J64" s="25">
        <v>24.374320000000001</v>
      </c>
      <c r="K64" s="25">
        <v>22.306854999999999</v>
      </c>
      <c r="L64" s="25">
        <v>12.840044000000001</v>
      </c>
      <c r="M64" s="25">
        <v>0.10881399999999999</v>
      </c>
      <c r="N64" s="25">
        <v>1.3057669999999999</v>
      </c>
      <c r="O64" s="25">
        <v>0.979325</v>
      </c>
      <c r="P64" s="25">
        <v>6.8552770000000001</v>
      </c>
    </row>
    <row r="65" spans="1:16">
      <c r="A65" s="23" t="s">
        <v>173</v>
      </c>
      <c r="B65" s="24">
        <v>978</v>
      </c>
      <c r="C65" s="25">
        <v>51.840491</v>
      </c>
      <c r="D65" s="25">
        <v>19.836400999999999</v>
      </c>
      <c r="E65" s="25">
        <v>3.578732</v>
      </c>
      <c r="F65" s="25">
        <v>0.81799599999999995</v>
      </c>
      <c r="G65" s="25">
        <v>2.8629859999999998</v>
      </c>
      <c r="H65" s="25">
        <v>48.773006000000002</v>
      </c>
      <c r="I65" s="25">
        <v>29.447852999999999</v>
      </c>
      <c r="J65" s="25">
        <v>18.404907999999999</v>
      </c>
      <c r="K65" s="25">
        <v>22.085889999999999</v>
      </c>
      <c r="L65" s="25">
        <v>10.224949000000001</v>
      </c>
      <c r="M65" s="25">
        <v>0.10224900000000001</v>
      </c>
      <c r="N65" s="25">
        <v>1.5337419999999999</v>
      </c>
      <c r="O65" s="25">
        <v>1.7382409999999999</v>
      </c>
      <c r="P65" s="25">
        <v>6.7484659999999996</v>
      </c>
    </row>
    <row r="66" spans="1:16">
      <c r="A66" s="23" t="s">
        <v>174</v>
      </c>
      <c r="B66" s="24">
        <v>347</v>
      </c>
      <c r="C66" s="25">
        <v>47.838616999999999</v>
      </c>
      <c r="D66" s="25">
        <v>20.749279999999999</v>
      </c>
      <c r="E66" s="25">
        <v>3.170029</v>
      </c>
      <c r="F66" s="25">
        <v>1.7291069999999999</v>
      </c>
      <c r="G66" s="25">
        <v>2.0172910000000002</v>
      </c>
      <c r="H66" s="25">
        <v>49.279539</v>
      </c>
      <c r="I66" s="25">
        <v>32.564841000000001</v>
      </c>
      <c r="J66" s="25">
        <v>15.850144</v>
      </c>
      <c r="K66" s="25">
        <v>17.291066000000001</v>
      </c>
      <c r="L66" s="25">
        <v>9.5100859999999994</v>
      </c>
      <c r="M66" s="25">
        <v>0</v>
      </c>
      <c r="N66" s="25">
        <v>2.0172910000000002</v>
      </c>
      <c r="O66" s="25">
        <v>1.7291069999999999</v>
      </c>
      <c r="P66" s="25">
        <v>6.0518729999999996</v>
      </c>
    </row>
    <row r="67" spans="1:16">
      <c r="A67" s="23" t="s">
        <v>128</v>
      </c>
      <c r="B67" s="24">
        <v>47</v>
      </c>
      <c r="C67" s="25">
        <v>34.042552999999998</v>
      </c>
      <c r="D67" s="25">
        <v>19.148935999999999</v>
      </c>
      <c r="E67" s="25">
        <v>2.1276600000000001</v>
      </c>
      <c r="F67" s="25">
        <v>0</v>
      </c>
      <c r="G67" s="25">
        <v>2.1276600000000001</v>
      </c>
      <c r="H67" s="25">
        <v>21.276596000000001</v>
      </c>
      <c r="I67" s="25">
        <v>17.021277000000001</v>
      </c>
      <c r="J67" s="25">
        <v>14.893617000000001</v>
      </c>
      <c r="K67" s="25">
        <v>10.638298000000001</v>
      </c>
      <c r="L67" s="25">
        <v>10.638298000000001</v>
      </c>
      <c r="M67" s="25">
        <v>0</v>
      </c>
      <c r="N67" s="25">
        <v>2.1276600000000001</v>
      </c>
      <c r="O67" s="25">
        <v>0</v>
      </c>
      <c r="P67" s="25">
        <v>27.659573999999999</v>
      </c>
    </row>
    <row r="68" spans="1:16">
      <c r="A68" s="8" t="s">
        <v>175</v>
      </c>
      <c r="B68" s="8"/>
      <c r="C68" s="8"/>
      <c r="D68" s="8"/>
      <c r="E68" s="8"/>
      <c r="F68" s="8"/>
      <c r="G68" s="8"/>
      <c r="H68" s="8"/>
      <c r="I68" s="8"/>
      <c r="J68" s="8"/>
      <c r="K68" s="8"/>
      <c r="L68" s="8"/>
      <c r="M68" s="8"/>
      <c r="N68" s="8"/>
      <c r="O68" s="8"/>
      <c r="P68" s="8"/>
    </row>
    <row r="69" spans="1:16">
      <c r="A69" s="23" t="s">
        <v>176</v>
      </c>
      <c r="B69" s="24">
        <v>425</v>
      </c>
      <c r="C69" s="25">
        <v>61.882353000000002</v>
      </c>
      <c r="D69" s="25">
        <v>20.235294</v>
      </c>
      <c r="E69" s="25">
        <v>5.1764710000000003</v>
      </c>
      <c r="F69" s="25">
        <v>1.176471</v>
      </c>
      <c r="G69" s="25">
        <v>3.5294120000000002</v>
      </c>
      <c r="H69" s="25">
        <v>54.823529000000001</v>
      </c>
      <c r="I69" s="25">
        <v>26.117647000000002</v>
      </c>
      <c r="J69" s="25">
        <v>25.882352999999998</v>
      </c>
      <c r="K69" s="25">
        <v>29.882352999999998</v>
      </c>
      <c r="L69" s="25">
        <v>11.529412000000001</v>
      </c>
      <c r="M69" s="25">
        <v>0</v>
      </c>
      <c r="N69" s="25">
        <v>0.70588200000000001</v>
      </c>
      <c r="O69" s="25">
        <v>0.47058800000000001</v>
      </c>
      <c r="P69" s="25">
        <v>3.7647059999999999</v>
      </c>
    </row>
    <row r="70" spans="1:16">
      <c r="A70" s="23" t="s">
        <v>177</v>
      </c>
      <c r="B70" s="24">
        <v>811</v>
      </c>
      <c r="C70" s="25">
        <v>59.556103999999998</v>
      </c>
      <c r="D70" s="25">
        <v>24.537607999999999</v>
      </c>
      <c r="E70" s="25">
        <v>4.4389640000000004</v>
      </c>
      <c r="F70" s="25">
        <v>0.36991400000000002</v>
      </c>
      <c r="G70" s="25">
        <v>2.7126999999999999</v>
      </c>
      <c r="H70" s="25">
        <v>57.953144000000002</v>
      </c>
      <c r="I70" s="25">
        <v>24.537607999999999</v>
      </c>
      <c r="J70" s="25">
        <v>25.277435000000001</v>
      </c>
      <c r="K70" s="25">
        <v>27.003699000000001</v>
      </c>
      <c r="L70" s="25">
        <v>10.727497</v>
      </c>
      <c r="M70" s="25">
        <v>0.123305</v>
      </c>
      <c r="N70" s="25">
        <v>0</v>
      </c>
      <c r="O70" s="25">
        <v>0.36991400000000002</v>
      </c>
      <c r="P70" s="25">
        <v>6.1652279999999999</v>
      </c>
    </row>
    <row r="71" spans="1:16">
      <c r="A71" s="23" t="s">
        <v>178</v>
      </c>
      <c r="B71" s="24">
        <v>207</v>
      </c>
      <c r="C71" s="25">
        <v>55.555556000000003</v>
      </c>
      <c r="D71" s="25">
        <v>26.570048</v>
      </c>
      <c r="E71" s="25">
        <v>6.7632849999999998</v>
      </c>
      <c r="F71" s="25">
        <v>0.96618400000000004</v>
      </c>
      <c r="G71" s="25">
        <v>4.3478260000000004</v>
      </c>
      <c r="H71" s="25">
        <v>66.666667000000004</v>
      </c>
      <c r="I71" s="25">
        <v>26.570048</v>
      </c>
      <c r="J71" s="25">
        <v>18.840579999999999</v>
      </c>
      <c r="K71" s="25">
        <v>21.256039000000001</v>
      </c>
      <c r="L71" s="25">
        <v>7.2463769999999998</v>
      </c>
      <c r="M71" s="25">
        <v>1.9323669999999999</v>
      </c>
      <c r="N71" s="25">
        <v>0.48309200000000002</v>
      </c>
      <c r="O71" s="25">
        <v>0.48309200000000002</v>
      </c>
      <c r="P71" s="25">
        <v>3.8647339999999999</v>
      </c>
    </row>
    <row r="72" spans="1:16">
      <c r="A72" s="23" t="s">
        <v>179</v>
      </c>
      <c r="B72" s="24">
        <v>154</v>
      </c>
      <c r="C72" s="25">
        <v>68.181818000000007</v>
      </c>
      <c r="D72" s="25">
        <v>31.818182</v>
      </c>
      <c r="E72" s="25">
        <v>5.8441559999999999</v>
      </c>
      <c r="F72" s="25">
        <v>0.64935100000000001</v>
      </c>
      <c r="G72" s="25">
        <v>4.5454549999999996</v>
      </c>
      <c r="H72" s="25">
        <v>64.285713999999999</v>
      </c>
      <c r="I72" s="25">
        <v>25.974025999999999</v>
      </c>
      <c r="J72" s="25">
        <v>20.779221</v>
      </c>
      <c r="K72" s="25">
        <v>25.324674999999999</v>
      </c>
      <c r="L72" s="25">
        <v>9.0909089999999999</v>
      </c>
      <c r="M72" s="25">
        <v>0</v>
      </c>
      <c r="N72" s="25">
        <v>1.2987010000000001</v>
      </c>
      <c r="O72" s="25">
        <v>0.64935100000000001</v>
      </c>
      <c r="P72" s="25">
        <v>3.246753</v>
      </c>
    </row>
    <row r="73" spans="1:16">
      <c r="A73" s="23" t="s">
        <v>180</v>
      </c>
      <c r="B73" s="24">
        <v>318</v>
      </c>
      <c r="C73" s="25">
        <v>58.176101000000003</v>
      </c>
      <c r="D73" s="25">
        <v>29.245283000000001</v>
      </c>
      <c r="E73" s="25">
        <v>3.4591189999999998</v>
      </c>
      <c r="F73" s="25">
        <v>0.31446499999999999</v>
      </c>
      <c r="G73" s="25">
        <v>3.1446540000000001</v>
      </c>
      <c r="H73" s="25">
        <v>70.125786000000005</v>
      </c>
      <c r="I73" s="25">
        <v>24.842766999999998</v>
      </c>
      <c r="J73" s="25">
        <v>16.981131999999999</v>
      </c>
      <c r="K73" s="25">
        <v>18.238994000000002</v>
      </c>
      <c r="L73" s="25">
        <v>9.1194970000000009</v>
      </c>
      <c r="M73" s="25">
        <v>0.62893100000000002</v>
      </c>
      <c r="N73" s="25">
        <v>0</v>
      </c>
      <c r="O73" s="25">
        <v>0</v>
      </c>
      <c r="P73" s="25">
        <v>5.3459120000000002</v>
      </c>
    </row>
    <row r="74" spans="1:16">
      <c r="A74" s="23" t="s">
        <v>181</v>
      </c>
      <c r="B74" s="24">
        <v>203</v>
      </c>
      <c r="C74" s="25">
        <v>62.561576000000002</v>
      </c>
      <c r="D74" s="25">
        <v>29.556650000000001</v>
      </c>
      <c r="E74" s="25">
        <v>5.9113300000000004</v>
      </c>
      <c r="F74" s="25">
        <v>0.49261100000000002</v>
      </c>
      <c r="G74" s="25">
        <v>3.940887</v>
      </c>
      <c r="H74" s="25">
        <v>61.083744000000003</v>
      </c>
      <c r="I74" s="25">
        <v>22.660098999999999</v>
      </c>
      <c r="J74" s="25">
        <v>20.689654999999998</v>
      </c>
      <c r="K74" s="25">
        <v>23.645320000000002</v>
      </c>
      <c r="L74" s="25">
        <v>11.330049000000001</v>
      </c>
      <c r="M74" s="25">
        <v>0</v>
      </c>
      <c r="N74" s="25">
        <v>0</v>
      </c>
      <c r="O74" s="25">
        <v>0.98522200000000004</v>
      </c>
      <c r="P74" s="25">
        <v>7.8817729999999999</v>
      </c>
    </row>
    <row r="75" spans="1:16">
      <c r="A75" s="23" t="s">
        <v>182</v>
      </c>
      <c r="B75" s="24">
        <v>79</v>
      </c>
      <c r="C75" s="25">
        <v>51.898733999999997</v>
      </c>
      <c r="D75" s="25">
        <v>24.050633000000001</v>
      </c>
      <c r="E75" s="25">
        <v>3.7974679999999998</v>
      </c>
      <c r="F75" s="25">
        <v>0</v>
      </c>
      <c r="G75" s="25">
        <v>3.7974679999999998</v>
      </c>
      <c r="H75" s="25">
        <v>54.43038</v>
      </c>
      <c r="I75" s="25">
        <v>35.443038000000001</v>
      </c>
      <c r="J75" s="25">
        <v>13.924051</v>
      </c>
      <c r="K75" s="25">
        <v>16.455696</v>
      </c>
      <c r="L75" s="25">
        <v>7.5949369999999998</v>
      </c>
      <c r="M75" s="25">
        <v>0</v>
      </c>
      <c r="N75" s="25">
        <v>2.5316459999999998</v>
      </c>
      <c r="O75" s="25">
        <v>2.5316459999999998</v>
      </c>
      <c r="P75" s="25">
        <v>5.0632910000000004</v>
      </c>
    </row>
    <row r="76" spans="1:16">
      <c r="A76" s="23" t="s">
        <v>183</v>
      </c>
      <c r="B76" s="24">
        <v>68</v>
      </c>
      <c r="C76" s="25">
        <v>55.882353000000002</v>
      </c>
      <c r="D76" s="25">
        <v>20.588235000000001</v>
      </c>
      <c r="E76" s="25">
        <v>1.470588</v>
      </c>
      <c r="F76" s="25">
        <v>0</v>
      </c>
      <c r="G76" s="25">
        <v>2.941176</v>
      </c>
      <c r="H76" s="25">
        <v>66.176471000000006</v>
      </c>
      <c r="I76" s="25">
        <v>33.823529000000001</v>
      </c>
      <c r="J76" s="25">
        <v>20.588235000000001</v>
      </c>
      <c r="K76" s="25">
        <v>29.411764999999999</v>
      </c>
      <c r="L76" s="25">
        <v>7.3529410000000004</v>
      </c>
      <c r="M76" s="25">
        <v>0</v>
      </c>
      <c r="N76" s="25">
        <v>0</v>
      </c>
      <c r="O76" s="25">
        <v>0</v>
      </c>
      <c r="P76" s="25">
        <v>5.8823530000000002</v>
      </c>
    </row>
    <row r="77" spans="1:16">
      <c r="A77" s="23" t="s">
        <v>184</v>
      </c>
      <c r="B77" s="24">
        <v>586</v>
      </c>
      <c r="C77" s="25">
        <v>54.095562999999999</v>
      </c>
      <c r="D77" s="25">
        <v>22.354949000000001</v>
      </c>
      <c r="E77" s="25">
        <v>4.0955630000000003</v>
      </c>
      <c r="F77" s="25">
        <v>0.34129700000000002</v>
      </c>
      <c r="G77" s="25">
        <v>4.0955630000000003</v>
      </c>
      <c r="H77" s="25">
        <v>61.092149999999997</v>
      </c>
      <c r="I77" s="25">
        <v>26.791809000000001</v>
      </c>
      <c r="J77" s="25">
        <v>17.918088999999998</v>
      </c>
      <c r="K77" s="25">
        <v>17.918088999999998</v>
      </c>
      <c r="L77" s="25">
        <v>9.0443689999999997</v>
      </c>
      <c r="M77" s="25">
        <v>0.34129700000000002</v>
      </c>
      <c r="N77" s="25">
        <v>0.51194499999999998</v>
      </c>
      <c r="O77" s="25">
        <v>1.0238910000000001</v>
      </c>
      <c r="P77" s="25">
        <v>6.9965869999999999</v>
      </c>
    </row>
    <row r="78" spans="1:16">
      <c r="A78" s="23" t="s">
        <v>185</v>
      </c>
      <c r="B78" s="24">
        <v>276</v>
      </c>
      <c r="C78" s="25">
        <v>54.710144999999997</v>
      </c>
      <c r="D78" s="25">
        <v>22.463768000000002</v>
      </c>
      <c r="E78" s="25">
        <v>5.0724640000000001</v>
      </c>
      <c r="F78" s="25">
        <v>0</v>
      </c>
      <c r="G78" s="25">
        <v>4.7101449999999998</v>
      </c>
      <c r="H78" s="25">
        <v>64.130435000000006</v>
      </c>
      <c r="I78" s="25">
        <v>24.275362000000001</v>
      </c>
      <c r="J78" s="25">
        <v>17.753623000000001</v>
      </c>
      <c r="K78" s="25">
        <v>16.666667</v>
      </c>
      <c r="L78" s="25">
        <v>6.1594199999999999</v>
      </c>
      <c r="M78" s="25">
        <v>0</v>
      </c>
      <c r="N78" s="25">
        <v>0</v>
      </c>
      <c r="O78" s="25">
        <v>1.086957</v>
      </c>
      <c r="P78" s="25">
        <v>8.3333329999999997</v>
      </c>
    </row>
    <row r="79" spans="1:16">
      <c r="A79" s="23" t="s">
        <v>152</v>
      </c>
      <c r="B79" s="24">
        <v>197</v>
      </c>
      <c r="C79" s="25">
        <v>47.208122000000003</v>
      </c>
      <c r="D79" s="25">
        <v>20.304569000000001</v>
      </c>
      <c r="E79" s="25">
        <v>4.0609140000000004</v>
      </c>
      <c r="F79" s="25">
        <v>1.5228429999999999</v>
      </c>
      <c r="G79" s="25">
        <v>2.538071</v>
      </c>
      <c r="H79" s="25">
        <v>46.192892999999998</v>
      </c>
      <c r="I79" s="25">
        <v>22.335025000000002</v>
      </c>
      <c r="J79" s="25">
        <v>16.751269000000001</v>
      </c>
      <c r="K79" s="25">
        <v>20.812183000000001</v>
      </c>
      <c r="L79" s="25">
        <v>14.213198</v>
      </c>
      <c r="M79" s="25">
        <v>0</v>
      </c>
      <c r="N79" s="25">
        <v>1.5228429999999999</v>
      </c>
      <c r="O79" s="25">
        <v>2.538071</v>
      </c>
      <c r="P79" s="25">
        <v>7.6142130000000003</v>
      </c>
    </row>
    <row r="80" spans="1:16">
      <c r="A80" s="23" t="s">
        <v>186</v>
      </c>
      <c r="B80" s="24">
        <v>944</v>
      </c>
      <c r="C80" s="25">
        <v>42.902541999999997</v>
      </c>
      <c r="D80" s="25">
        <v>16.101694999999999</v>
      </c>
      <c r="E80" s="25">
        <v>4.1313560000000003</v>
      </c>
      <c r="F80" s="25">
        <v>1.0593220000000001</v>
      </c>
      <c r="G80" s="25">
        <v>2.1186440000000002</v>
      </c>
      <c r="H80" s="25">
        <v>32.627119</v>
      </c>
      <c r="I80" s="25">
        <v>29.766949</v>
      </c>
      <c r="J80" s="25">
        <v>20.233051</v>
      </c>
      <c r="K80" s="25">
        <v>18.644068000000001</v>
      </c>
      <c r="L80" s="25">
        <v>14.300846999999999</v>
      </c>
      <c r="M80" s="25">
        <v>0.105932</v>
      </c>
      <c r="N80" s="25">
        <v>3.0720339999999999</v>
      </c>
      <c r="O80" s="25">
        <v>2.330508</v>
      </c>
      <c r="P80" s="25">
        <v>8.4745760000000008</v>
      </c>
    </row>
    <row r="81" spans="1:16">
      <c r="A81" s="23" t="s">
        <v>128</v>
      </c>
      <c r="B81" s="24">
        <v>41</v>
      </c>
      <c r="C81" s="25">
        <v>43.902439000000001</v>
      </c>
      <c r="D81" s="25">
        <v>14.634145999999999</v>
      </c>
      <c r="E81" s="25">
        <v>2.4390239999999999</v>
      </c>
      <c r="F81" s="25">
        <v>0</v>
      </c>
      <c r="G81" s="25">
        <v>0</v>
      </c>
      <c r="H81" s="25">
        <v>31.707317</v>
      </c>
      <c r="I81" s="25">
        <v>31.707317</v>
      </c>
      <c r="J81" s="25">
        <v>14.634145999999999</v>
      </c>
      <c r="K81" s="25">
        <v>4.8780489999999999</v>
      </c>
      <c r="L81" s="25">
        <v>7.3170729999999997</v>
      </c>
      <c r="M81" s="25">
        <v>0</v>
      </c>
      <c r="N81" s="25">
        <v>4.8780489999999999</v>
      </c>
      <c r="O81" s="25">
        <v>0</v>
      </c>
      <c r="P81" s="25">
        <v>21.951219999999999</v>
      </c>
    </row>
    <row r="82" spans="1:16">
      <c r="A82" s="8" t="s">
        <v>187</v>
      </c>
      <c r="B82" s="8"/>
      <c r="C82" s="8"/>
      <c r="D82" s="8"/>
      <c r="E82" s="8"/>
      <c r="F82" s="8"/>
      <c r="G82" s="8"/>
      <c r="H82" s="8"/>
      <c r="I82" s="8"/>
      <c r="J82" s="8"/>
      <c r="K82" s="8"/>
      <c r="L82" s="8"/>
      <c r="M82" s="8"/>
      <c r="N82" s="8"/>
      <c r="O82" s="8"/>
      <c r="P82" s="8"/>
    </row>
    <row r="83" spans="1:16">
      <c r="A83" s="23" t="s">
        <v>188</v>
      </c>
      <c r="B83" s="24">
        <v>2041</v>
      </c>
      <c r="C83" s="25">
        <v>48.99559</v>
      </c>
      <c r="D83" s="25">
        <v>19.108280000000001</v>
      </c>
      <c r="E83" s="25">
        <v>4.0666339999999996</v>
      </c>
      <c r="F83" s="25">
        <v>0.93091599999999997</v>
      </c>
      <c r="G83" s="25">
        <v>2.8417439999999998</v>
      </c>
      <c r="H83" s="25">
        <v>52.425282000000003</v>
      </c>
      <c r="I83" s="25">
        <v>30.230278999999999</v>
      </c>
      <c r="J83" s="25">
        <v>16.609504999999999</v>
      </c>
      <c r="K83" s="25">
        <v>17.540420999999998</v>
      </c>
      <c r="L83" s="25">
        <v>11.073003</v>
      </c>
      <c r="M83" s="25">
        <v>0.244978</v>
      </c>
      <c r="N83" s="25">
        <v>1.322881</v>
      </c>
      <c r="O83" s="25">
        <v>1.322881</v>
      </c>
      <c r="P83" s="25">
        <v>6.5654089999999998</v>
      </c>
    </row>
    <row r="84" spans="1:16">
      <c r="A84" s="23" t="s">
        <v>189</v>
      </c>
      <c r="B84" s="24">
        <v>221</v>
      </c>
      <c r="C84" s="25">
        <v>67.873303000000007</v>
      </c>
      <c r="D84" s="25">
        <v>19.004525000000001</v>
      </c>
      <c r="E84" s="25">
        <v>7.6923079999999997</v>
      </c>
      <c r="F84" s="25">
        <v>1.3574660000000001</v>
      </c>
      <c r="G84" s="25">
        <v>0.90497700000000003</v>
      </c>
      <c r="H84" s="25">
        <v>33.031674000000002</v>
      </c>
      <c r="I84" s="25">
        <v>15.837104</v>
      </c>
      <c r="J84" s="25">
        <v>38.914026999999997</v>
      </c>
      <c r="K84" s="25">
        <v>47.963800999999997</v>
      </c>
      <c r="L84" s="25">
        <v>16.742080999999999</v>
      </c>
      <c r="M84" s="25">
        <v>0.45248899999999997</v>
      </c>
      <c r="N84" s="25">
        <v>2.2624430000000002</v>
      </c>
      <c r="O84" s="25">
        <v>1.3574660000000001</v>
      </c>
      <c r="P84" s="25">
        <v>7.2398189999999998</v>
      </c>
    </row>
    <row r="85" spans="1:16">
      <c r="A85" s="23" t="s">
        <v>190</v>
      </c>
      <c r="B85" s="24">
        <v>64</v>
      </c>
      <c r="C85" s="25">
        <v>37.5</v>
      </c>
      <c r="D85" s="25">
        <v>21.875</v>
      </c>
      <c r="E85" s="25">
        <v>6.25</v>
      </c>
      <c r="F85" s="25">
        <v>0</v>
      </c>
      <c r="G85" s="25">
        <v>3.125</v>
      </c>
      <c r="H85" s="25">
        <v>43.75</v>
      </c>
      <c r="I85" s="25">
        <v>21.875</v>
      </c>
      <c r="J85" s="25">
        <v>20.3125</v>
      </c>
      <c r="K85" s="25">
        <v>17.1875</v>
      </c>
      <c r="L85" s="25">
        <v>14.0625</v>
      </c>
      <c r="M85" s="25">
        <v>0</v>
      </c>
      <c r="N85" s="25">
        <v>0</v>
      </c>
      <c r="O85" s="25">
        <v>0</v>
      </c>
      <c r="P85" s="25">
        <v>10.9375</v>
      </c>
    </row>
    <row r="86" spans="1:16">
      <c r="A86" s="23" t="s">
        <v>191</v>
      </c>
      <c r="B86" s="24">
        <v>158</v>
      </c>
      <c r="C86" s="25">
        <v>50.632911</v>
      </c>
      <c r="D86" s="25">
        <v>29.746835000000001</v>
      </c>
      <c r="E86" s="25">
        <v>3.7974679999999998</v>
      </c>
      <c r="F86" s="25">
        <v>0</v>
      </c>
      <c r="G86" s="25">
        <v>1.8987339999999999</v>
      </c>
      <c r="H86" s="25">
        <v>25.316455999999999</v>
      </c>
      <c r="I86" s="25">
        <v>15.189873</v>
      </c>
      <c r="J86" s="25">
        <v>31.645569999999999</v>
      </c>
      <c r="K86" s="25">
        <v>27.848101</v>
      </c>
      <c r="L86" s="25">
        <v>14.556962</v>
      </c>
      <c r="M86" s="25">
        <v>0</v>
      </c>
      <c r="N86" s="25">
        <v>0.632911</v>
      </c>
      <c r="O86" s="25">
        <v>1.2658229999999999</v>
      </c>
      <c r="P86" s="25">
        <v>7.5949369999999998</v>
      </c>
    </row>
    <row r="87" spans="1:16">
      <c r="A87" s="23" t="s">
        <v>192</v>
      </c>
      <c r="B87" s="24">
        <v>120</v>
      </c>
      <c r="C87" s="25">
        <v>54.166666999999997</v>
      </c>
      <c r="D87" s="25">
        <v>16.666667</v>
      </c>
      <c r="E87" s="25">
        <v>3.3333330000000001</v>
      </c>
      <c r="F87" s="25">
        <v>2.5</v>
      </c>
      <c r="G87" s="25">
        <v>1.6666669999999999</v>
      </c>
      <c r="H87" s="25">
        <v>19.166667</v>
      </c>
      <c r="I87" s="25">
        <v>14.166667</v>
      </c>
      <c r="J87" s="25">
        <v>42.5</v>
      </c>
      <c r="K87" s="25">
        <v>30</v>
      </c>
      <c r="L87" s="25">
        <v>15</v>
      </c>
      <c r="M87" s="25">
        <v>0</v>
      </c>
      <c r="N87" s="25">
        <v>0</v>
      </c>
      <c r="O87" s="25">
        <v>0</v>
      </c>
      <c r="P87" s="25">
        <v>10</v>
      </c>
    </row>
    <row r="88" spans="1:16">
      <c r="A88" s="23" t="s">
        <v>193</v>
      </c>
      <c r="B88" s="24">
        <v>10</v>
      </c>
      <c r="C88" s="25">
        <v>10</v>
      </c>
      <c r="D88" s="25">
        <v>10</v>
      </c>
      <c r="E88" s="25">
        <v>0</v>
      </c>
      <c r="F88" s="25">
        <v>0</v>
      </c>
      <c r="G88" s="25">
        <v>0</v>
      </c>
      <c r="H88" s="25">
        <v>0</v>
      </c>
      <c r="I88" s="25">
        <v>30</v>
      </c>
      <c r="J88" s="25">
        <v>10</v>
      </c>
      <c r="K88" s="25">
        <v>0</v>
      </c>
      <c r="L88" s="25">
        <v>10</v>
      </c>
      <c r="M88" s="25">
        <v>0</v>
      </c>
      <c r="N88" s="25">
        <v>40</v>
      </c>
      <c r="O88" s="25">
        <v>10</v>
      </c>
      <c r="P88" s="25">
        <v>10</v>
      </c>
    </row>
    <row r="89" spans="1:16">
      <c r="A89" s="23" t="s">
        <v>152</v>
      </c>
      <c r="B89" s="24">
        <v>39</v>
      </c>
      <c r="C89" s="25">
        <v>33.333333000000003</v>
      </c>
      <c r="D89" s="25">
        <v>5.1282050000000003</v>
      </c>
      <c r="E89" s="25">
        <v>5.1282050000000003</v>
      </c>
      <c r="F89" s="25">
        <v>0</v>
      </c>
      <c r="G89" s="25">
        <v>0</v>
      </c>
      <c r="H89" s="25">
        <v>23.076923000000001</v>
      </c>
      <c r="I89" s="25">
        <v>28.205127999999998</v>
      </c>
      <c r="J89" s="25">
        <v>17.948718</v>
      </c>
      <c r="K89" s="25">
        <v>12.820513</v>
      </c>
      <c r="L89" s="25">
        <v>12.820513</v>
      </c>
      <c r="M89" s="25">
        <v>0</v>
      </c>
      <c r="N89" s="25">
        <v>7.6923079999999997</v>
      </c>
      <c r="O89" s="25">
        <v>15.384615</v>
      </c>
      <c r="P89" s="25">
        <v>10.256410000000001</v>
      </c>
    </row>
    <row r="90" spans="1:16">
      <c r="A90" s="23" t="s">
        <v>128</v>
      </c>
      <c r="B90" s="24">
        <v>24</v>
      </c>
      <c r="C90" s="25">
        <v>33.333333000000003</v>
      </c>
      <c r="D90" s="25">
        <v>29.166667</v>
      </c>
      <c r="E90" s="25">
        <v>0</v>
      </c>
      <c r="F90" s="25">
        <v>0</v>
      </c>
      <c r="G90" s="25">
        <v>4.1666670000000003</v>
      </c>
      <c r="H90" s="25">
        <v>20.833333</v>
      </c>
      <c r="I90" s="25">
        <v>16.666667</v>
      </c>
      <c r="J90" s="25">
        <v>12.5</v>
      </c>
      <c r="K90" s="25">
        <v>12.5</v>
      </c>
      <c r="L90" s="25">
        <v>0</v>
      </c>
      <c r="M90" s="25">
        <v>0</v>
      </c>
      <c r="N90" s="25">
        <v>8.3333329999999997</v>
      </c>
      <c r="O90" s="25">
        <v>0</v>
      </c>
      <c r="P90" s="25">
        <v>29.166667</v>
      </c>
    </row>
    <row r="91" spans="1:16">
      <c r="A91" s="8" t="s">
        <v>194</v>
      </c>
      <c r="B91" s="8"/>
      <c r="C91" s="8"/>
      <c r="D91" s="8"/>
      <c r="E91" s="8"/>
      <c r="F91" s="8"/>
      <c r="G91" s="8"/>
      <c r="H91" s="8"/>
      <c r="I91" s="8"/>
      <c r="J91" s="8"/>
      <c r="K91" s="8"/>
      <c r="L91" s="8"/>
      <c r="M91" s="8"/>
      <c r="N91" s="8"/>
      <c r="O91" s="8"/>
      <c r="P91" s="8"/>
    </row>
    <row r="92" spans="1:16">
      <c r="A92" s="23" t="s">
        <v>195</v>
      </c>
      <c r="B92" s="24">
        <v>1341</v>
      </c>
      <c r="C92" s="25">
        <v>100</v>
      </c>
      <c r="D92" s="25">
        <v>27.591349999999998</v>
      </c>
      <c r="E92" s="25">
        <v>5.5182700000000002</v>
      </c>
      <c r="F92" s="25">
        <v>0.59657000000000004</v>
      </c>
      <c r="G92" s="25">
        <v>2.8337059999999998</v>
      </c>
      <c r="H92" s="25">
        <v>42.281879000000004</v>
      </c>
      <c r="I92" s="25">
        <v>30.350484999999999</v>
      </c>
      <c r="J92" s="25">
        <v>33.258761999999997</v>
      </c>
      <c r="K92" s="25">
        <v>34.377330000000001</v>
      </c>
      <c r="L92" s="25">
        <v>15.212528000000001</v>
      </c>
      <c r="M92" s="25">
        <v>0.149142</v>
      </c>
      <c r="N92" s="25">
        <v>0.149142</v>
      </c>
      <c r="O92" s="25">
        <v>0.82028299999999998</v>
      </c>
      <c r="P92" s="25">
        <v>0</v>
      </c>
    </row>
    <row r="93" spans="1:16">
      <c r="A93" s="23" t="s">
        <v>196</v>
      </c>
      <c r="B93" s="24">
        <v>523</v>
      </c>
      <c r="C93" s="25">
        <v>70.745698000000004</v>
      </c>
      <c r="D93" s="25">
        <v>100</v>
      </c>
      <c r="E93" s="25">
        <v>3.2504780000000002</v>
      </c>
      <c r="F93" s="25">
        <v>0.57361399999999996</v>
      </c>
      <c r="G93" s="25">
        <v>2.2944550000000001</v>
      </c>
      <c r="H93" s="25">
        <v>37.093690000000002</v>
      </c>
      <c r="I93" s="25">
        <v>23.709368999999999</v>
      </c>
      <c r="J93" s="25">
        <v>29.254301999999999</v>
      </c>
      <c r="K93" s="25">
        <v>37.093690000000002</v>
      </c>
      <c r="L93" s="25">
        <v>13.001912000000001</v>
      </c>
      <c r="M93" s="25">
        <v>0.19120500000000001</v>
      </c>
      <c r="N93" s="25">
        <v>0</v>
      </c>
      <c r="O93" s="25">
        <v>0.19120500000000001</v>
      </c>
      <c r="P93" s="25">
        <v>0</v>
      </c>
    </row>
    <row r="94" spans="1:16">
      <c r="A94" s="23" t="s">
        <v>197</v>
      </c>
      <c r="B94" s="24">
        <v>116</v>
      </c>
      <c r="C94" s="25">
        <v>63.793103000000002</v>
      </c>
      <c r="D94" s="25">
        <v>14.655172</v>
      </c>
      <c r="E94" s="25">
        <v>100</v>
      </c>
      <c r="F94" s="25">
        <v>0.86206899999999997</v>
      </c>
      <c r="G94" s="25">
        <v>2.5862069999999999</v>
      </c>
      <c r="H94" s="25">
        <v>30.172414</v>
      </c>
      <c r="I94" s="25">
        <v>30.172414</v>
      </c>
      <c r="J94" s="25">
        <v>31.034483000000002</v>
      </c>
      <c r="K94" s="25">
        <v>40.517240999999999</v>
      </c>
      <c r="L94" s="25">
        <v>15.517241</v>
      </c>
      <c r="M94" s="25">
        <v>0.86206899999999997</v>
      </c>
      <c r="N94" s="25">
        <v>0</v>
      </c>
      <c r="O94" s="25">
        <v>0.86206899999999997</v>
      </c>
      <c r="P94" s="25">
        <v>0</v>
      </c>
    </row>
    <row r="95" spans="1:16">
      <c r="A95" s="23" t="s">
        <v>198</v>
      </c>
      <c r="B95" s="24">
        <v>25</v>
      </c>
      <c r="C95" s="25">
        <v>32</v>
      </c>
      <c r="D95" s="25">
        <v>12</v>
      </c>
      <c r="E95" s="25">
        <v>4</v>
      </c>
      <c r="F95" s="25">
        <v>100</v>
      </c>
      <c r="G95" s="25">
        <v>0</v>
      </c>
      <c r="H95" s="25">
        <v>8</v>
      </c>
      <c r="I95" s="25">
        <v>52</v>
      </c>
      <c r="J95" s="25">
        <v>20</v>
      </c>
      <c r="K95" s="25">
        <v>12</v>
      </c>
      <c r="L95" s="25">
        <v>32</v>
      </c>
      <c r="M95" s="25">
        <v>4</v>
      </c>
      <c r="N95" s="25">
        <v>0</v>
      </c>
      <c r="O95" s="25">
        <v>0</v>
      </c>
      <c r="P95" s="25">
        <v>0</v>
      </c>
    </row>
    <row r="96" spans="1:16">
      <c r="A96" s="23" t="s">
        <v>199</v>
      </c>
      <c r="B96" s="24">
        <v>68</v>
      </c>
      <c r="C96" s="25">
        <v>55.882353000000002</v>
      </c>
      <c r="D96" s="25">
        <v>17.647058999999999</v>
      </c>
      <c r="E96" s="25">
        <v>4.4117649999999999</v>
      </c>
      <c r="F96" s="25">
        <v>0</v>
      </c>
      <c r="G96" s="25">
        <v>100</v>
      </c>
      <c r="H96" s="25">
        <v>61.764705999999997</v>
      </c>
      <c r="I96" s="25">
        <v>10.294117999999999</v>
      </c>
      <c r="J96" s="25">
        <v>17.647058999999999</v>
      </c>
      <c r="K96" s="25">
        <v>19.117647000000002</v>
      </c>
      <c r="L96" s="25">
        <v>11.764706</v>
      </c>
      <c r="M96" s="25">
        <v>1.470588</v>
      </c>
      <c r="N96" s="25">
        <v>0</v>
      </c>
      <c r="O96" s="25">
        <v>0</v>
      </c>
      <c r="P96" s="25">
        <v>0</v>
      </c>
    </row>
    <row r="97" spans="1:16">
      <c r="A97" s="23" t="s">
        <v>200</v>
      </c>
      <c r="B97" s="24">
        <v>1248</v>
      </c>
      <c r="C97" s="25">
        <v>45.432692000000003</v>
      </c>
      <c r="D97" s="25">
        <v>15.544872</v>
      </c>
      <c r="E97" s="25">
        <v>2.804487</v>
      </c>
      <c r="F97" s="25">
        <v>0.16025600000000001</v>
      </c>
      <c r="G97" s="25">
        <v>3.3653849999999998</v>
      </c>
      <c r="H97" s="25">
        <v>100</v>
      </c>
      <c r="I97" s="25">
        <v>16.266026</v>
      </c>
      <c r="J97" s="25">
        <v>8.4134620000000009</v>
      </c>
      <c r="K97" s="25">
        <v>14.583333</v>
      </c>
      <c r="L97" s="25">
        <v>3.605769</v>
      </c>
      <c r="M97" s="25">
        <v>8.0128000000000005E-2</v>
      </c>
      <c r="N97" s="25">
        <v>0</v>
      </c>
      <c r="O97" s="25">
        <v>8.0128000000000005E-2</v>
      </c>
      <c r="P97" s="25">
        <v>0</v>
      </c>
    </row>
    <row r="98" spans="1:16">
      <c r="A98" s="23" t="s">
        <v>201</v>
      </c>
      <c r="B98" s="24">
        <v>725</v>
      </c>
      <c r="C98" s="25">
        <v>56.137931000000002</v>
      </c>
      <c r="D98" s="25">
        <v>17.103448</v>
      </c>
      <c r="E98" s="25">
        <v>4.8275860000000002</v>
      </c>
      <c r="F98" s="25">
        <v>1.7931029999999999</v>
      </c>
      <c r="G98" s="25">
        <v>0.96551699999999996</v>
      </c>
      <c r="H98" s="25">
        <v>28</v>
      </c>
      <c r="I98" s="25">
        <v>100</v>
      </c>
      <c r="J98" s="25">
        <v>21.655172</v>
      </c>
      <c r="K98" s="25">
        <v>20.965516999999998</v>
      </c>
      <c r="L98" s="25">
        <v>17.103448</v>
      </c>
      <c r="M98" s="25">
        <v>0.275862</v>
      </c>
      <c r="N98" s="25">
        <v>2.0689660000000001</v>
      </c>
      <c r="O98" s="25">
        <v>1.5172410000000001</v>
      </c>
      <c r="P98" s="25">
        <v>0</v>
      </c>
    </row>
    <row r="99" spans="1:16">
      <c r="A99" s="23" t="s">
        <v>202</v>
      </c>
      <c r="B99" s="24">
        <v>550</v>
      </c>
      <c r="C99" s="25">
        <v>81.090908999999996</v>
      </c>
      <c r="D99" s="25">
        <v>27.818182</v>
      </c>
      <c r="E99" s="25">
        <v>6.5454549999999996</v>
      </c>
      <c r="F99" s="25">
        <v>0.90909099999999998</v>
      </c>
      <c r="G99" s="25">
        <v>2.1818179999999998</v>
      </c>
      <c r="H99" s="25">
        <v>19.090909</v>
      </c>
      <c r="I99" s="25">
        <v>28.545455</v>
      </c>
      <c r="J99" s="25">
        <v>100</v>
      </c>
      <c r="K99" s="25">
        <v>56.727272999999997</v>
      </c>
      <c r="L99" s="25">
        <v>27.636364</v>
      </c>
      <c r="M99" s="25">
        <v>0.18181800000000001</v>
      </c>
      <c r="N99" s="25">
        <v>0</v>
      </c>
      <c r="O99" s="25">
        <v>1.0909089999999999</v>
      </c>
      <c r="P99" s="25">
        <v>0</v>
      </c>
    </row>
    <row r="100" spans="1:16">
      <c r="A100" s="23" t="s">
        <v>203</v>
      </c>
      <c r="B100" s="24">
        <v>563</v>
      </c>
      <c r="C100" s="25">
        <v>81.882771000000005</v>
      </c>
      <c r="D100" s="25">
        <v>34.458258999999998</v>
      </c>
      <c r="E100" s="25">
        <v>8.3481349999999992</v>
      </c>
      <c r="F100" s="25">
        <v>0.53286</v>
      </c>
      <c r="G100" s="25">
        <v>2.309059</v>
      </c>
      <c r="H100" s="25">
        <v>32.326821000000002</v>
      </c>
      <c r="I100" s="25">
        <v>26.998224</v>
      </c>
      <c r="J100" s="25">
        <v>55.417406999999997</v>
      </c>
      <c r="K100" s="25">
        <v>100</v>
      </c>
      <c r="L100" s="25">
        <v>21.492007000000001</v>
      </c>
      <c r="M100" s="25">
        <v>0</v>
      </c>
      <c r="N100" s="25">
        <v>0</v>
      </c>
      <c r="O100" s="25">
        <v>0.88809899999999997</v>
      </c>
      <c r="P100" s="25">
        <v>0</v>
      </c>
    </row>
    <row r="101" spans="1:16">
      <c r="A101" s="23" t="s">
        <v>204</v>
      </c>
      <c r="B101" s="24">
        <v>319</v>
      </c>
      <c r="C101" s="25">
        <v>63.949843000000001</v>
      </c>
      <c r="D101" s="25">
        <v>21.316614000000001</v>
      </c>
      <c r="E101" s="25">
        <v>5.642633</v>
      </c>
      <c r="F101" s="25">
        <v>2.5078369999999999</v>
      </c>
      <c r="G101" s="25">
        <v>2.5078369999999999</v>
      </c>
      <c r="H101" s="25">
        <v>14.106583000000001</v>
      </c>
      <c r="I101" s="25">
        <v>38.871473000000002</v>
      </c>
      <c r="J101" s="25">
        <v>47.648902999999997</v>
      </c>
      <c r="K101" s="25">
        <v>37.931033999999997</v>
      </c>
      <c r="L101" s="25">
        <v>100</v>
      </c>
      <c r="M101" s="25">
        <v>0</v>
      </c>
      <c r="N101" s="25">
        <v>0.62695900000000004</v>
      </c>
      <c r="O101" s="25">
        <v>1.5673980000000001</v>
      </c>
      <c r="P101" s="25">
        <v>0</v>
      </c>
    </row>
    <row r="102" spans="1:16">
      <c r="A102" s="23" t="s">
        <v>205</v>
      </c>
      <c r="B102" s="24">
        <v>6</v>
      </c>
      <c r="C102" s="25">
        <v>33.333333000000003</v>
      </c>
      <c r="D102" s="25">
        <v>16.666667</v>
      </c>
      <c r="E102" s="25">
        <v>16.666667</v>
      </c>
      <c r="F102" s="25">
        <v>16.666667</v>
      </c>
      <c r="G102" s="25">
        <v>16.666667</v>
      </c>
      <c r="H102" s="25">
        <v>16.666667</v>
      </c>
      <c r="I102" s="25">
        <v>33.333333000000003</v>
      </c>
      <c r="J102" s="25">
        <v>16.666667</v>
      </c>
      <c r="K102" s="25">
        <v>0</v>
      </c>
      <c r="L102" s="25">
        <v>0</v>
      </c>
      <c r="M102" s="25">
        <v>100</v>
      </c>
      <c r="N102" s="25">
        <v>0</v>
      </c>
      <c r="O102" s="25">
        <v>0</v>
      </c>
      <c r="P102" s="25">
        <v>0</v>
      </c>
    </row>
    <row r="103" spans="1:16">
      <c r="A103" s="23" t="s">
        <v>206</v>
      </c>
      <c r="B103" s="24">
        <v>42</v>
      </c>
      <c r="C103" s="25">
        <v>4.7619049999999996</v>
      </c>
      <c r="D103" s="25">
        <v>0</v>
      </c>
      <c r="E103" s="25">
        <v>0</v>
      </c>
      <c r="F103" s="25">
        <v>0</v>
      </c>
      <c r="G103" s="25">
        <v>0</v>
      </c>
      <c r="H103" s="25">
        <v>0</v>
      </c>
      <c r="I103" s="25">
        <v>35.714286000000001</v>
      </c>
      <c r="J103" s="25">
        <v>0</v>
      </c>
      <c r="K103" s="25">
        <v>0</v>
      </c>
      <c r="L103" s="25">
        <v>4.7619049999999996</v>
      </c>
      <c r="M103" s="25">
        <v>0</v>
      </c>
      <c r="N103" s="25">
        <v>100</v>
      </c>
      <c r="O103" s="25">
        <v>0</v>
      </c>
      <c r="P103" s="25">
        <v>0</v>
      </c>
    </row>
    <row r="104" spans="1:16">
      <c r="A104" s="23" t="s">
        <v>152</v>
      </c>
      <c r="B104" s="24">
        <v>39</v>
      </c>
      <c r="C104" s="25">
        <v>28.205127999999998</v>
      </c>
      <c r="D104" s="25">
        <v>2.5641029999999998</v>
      </c>
      <c r="E104" s="25">
        <v>2.5641029999999998</v>
      </c>
      <c r="F104" s="25">
        <v>0</v>
      </c>
      <c r="G104" s="25">
        <v>0</v>
      </c>
      <c r="H104" s="25">
        <v>2.5641029999999998</v>
      </c>
      <c r="I104" s="25">
        <v>28.205127999999998</v>
      </c>
      <c r="J104" s="25">
        <v>15.384615</v>
      </c>
      <c r="K104" s="25">
        <v>12.820513</v>
      </c>
      <c r="L104" s="25">
        <v>12.820513</v>
      </c>
      <c r="M104" s="25">
        <v>0</v>
      </c>
      <c r="N104" s="25">
        <v>0</v>
      </c>
      <c r="O104" s="25">
        <v>100</v>
      </c>
      <c r="P104" s="25">
        <v>0</v>
      </c>
    </row>
    <row r="105" spans="1:16">
      <c r="A105" s="23" t="s">
        <v>128</v>
      </c>
      <c r="B105" s="24">
        <v>193</v>
      </c>
      <c r="C105" s="25">
        <v>0</v>
      </c>
      <c r="D105" s="25">
        <v>0</v>
      </c>
      <c r="E105" s="25">
        <v>0</v>
      </c>
      <c r="F105" s="25">
        <v>0</v>
      </c>
      <c r="G105" s="25">
        <v>0</v>
      </c>
      <c r="H105" s="25">
        <v>0</v>
      </c>
      <c r="I105" s="25">
        <v>0</v>
      </c>
      <c r="J105" s="25">
        <v>0</v>
      </c>
      <c r="K105" s="25">
        <v>0</v>
      </c>
      <c r="L105" s="25">
        <v>0</v>
      </c>
      <c r="M105" s="25">
        <v>0</v>
      </c>
      <c r="N105" s="25">
        <v>0</v>
      </c>
      <c r="O105" s="25">
        <v>0</v>
      </c>
      <c r="P105" s="25">
        <v>100</v>
      </c>
    </row>
    <row r="106" spans="1:16">
      <c r="A106" s="8" t="s">
        <v>207</v>
      </c>
      <c r="B106" s="8"/>
      <c r="C106" s="8"/>
      <c r="D106" s="8"/>
      <c r="E106" s="8"/>
      <c r="F106" s="8"/>
      <c r="G106" s="8"/>
      <c r="H106" s="8"/>
      <c r="I106" s="8"/>
      <c r="J106" s="8"/>
      <c r="K106" s="8"/>
      <c r="L106" s="8"/>
      <c r="M106" s="8"/>
      <c r="N106" s="8"/>
      <c r="O106" s="8"/>
      <c r="P106" s="8"/>
    </row>
    <row r="107" spans="1:16">
      <c r="A107" s="23" t="s">
        <v>208</v>
      </c>
      <c r="B107" s="24">
        <v>1480</v>
      </c>
      <c r="C107" s="25">
        <v>51.891891999999999</v>
      </c>
      <c r="D107" s="25">
        <v>19.459458999999999</v>
      </c>
      <c r="E107" s="25">
        <v>4.3243239999999998</v>
      </c>
      <c r="F107" s="25">
        <v>1.148649</v>
      </c>
      <c r="G107" s="25">
        <v>2.7027030000000001</v>
      </c>
      <c r="H107" s="25">
        <v>46.959459000000003</v>
      </c>
      <c r="I107" s="25">
        <v>30</v>
      </c>
      <c r="J107" s="25">
        <v>21.621621999999999</v>
      </c>
      <c r="K107" s="25">
        <v>23.243243</v>
      </c>
      <c r="L107" s="25">
        <v>12.837838</v>
      </c>
      <c r="M107" s="25">
        <v>0.20270299999999999</v>
      </c>
      <c r="N107" s="25">
        <v>2.22973</v>
      </c>
      <c r="O107" s="25">
        <v>1.216216</v>
      </c>
      <c r="P107" s="25">
        <v>7.0270270000000004</v>
      </c>
    </row>
    <row r="108" spans="1:16">
      <c r="A108" s="23" t="s">
        <v>209</v>
      </c>
      <c r="B108" s="24">
        <v>1280</v>
      </c>
      <c r="C108" s="25">
        <v>53.046875</v>
      </c>
      <c r="D108" s="25">
        <v>18.4375</v>
      </c>
      <c r="E108" s="25">
        <v>3.515625</v>
      </c>
      <c r="F108" s="25">
        <v>0.9375</v>
      </c>
      <c r="G108" s="25">
        <v>2.8125</v>
      </c>
      <c r="H108" s="25">
        <v>47.96875</v>
      </c>
      <c r="I108" s="25">
        <v>30.9375</v>
      </c>
      <c r="J108" s="25">
        <v>22.5</v>
      </c>
      <c r="K108" s="25">
        <v>23.75</v>
      </c>
      <c r="L108" s="25">
        <v>13.28125</v>
      </c>
      <c r="M108" s="25">
        <v>0.15625</v>
      </c>
      <c r="N108" s="25">
        <v>1.71875</v>
      </c>
      <c r="O108" s="25">
        <v>1.328125</v>
      </c>
      <c r="P108" s="25">
        <v>6.875</v>
      </c>
    </row>
    <row r="109" spans="1:16">
      <c r="A109" s="23" t="s">
        <v>210</v>
      </c>
      <c r="B109" s="24">
        <v>1167</v>
      </c>
      <c r="C109" s="25">
        <v>50.556984</v>
      </c>
      <c r="D109" s="25">
        <v>20.137104000000001</v>
      </c>
      <c r="E109" s="25">
        <v>3.8560409999999998</v>
      </c>
      <c r="F109" s="25">
        <v>0.68551799999999996</v>
      </c>
      <c r="G109" s="25">
        <v>2.9134530000000001</v>
      </c>
      <c r="H109" s="25">
        <v>49.700085999999999</v>
      </c>
      <c r="I109" s="25">
        <v>27.506426999999999</v>
      </c>
      <c r="J109" s="25">
        <v>20.651243000000001</v>
      </c>
      <c r="K109" s="25">
        <v>21.76521</v>
      </c>
      <c r="L109" s="25">
        <v>11.996572</v>
      </c>
      <c r="M109" s="25">
        <v>0.34275899999999998</v>
      </c>
      <c r="N109" s="25">
        <v>1.4567270000000001</v>
      </c>
      <c r="O109" s="25">
        <v>1.4567270000000001</v>
      </c>
      <c r="P109" s="25">
        <v>6.1696660000000003</v>
      </c>
    </row>
    <row r="110" spans="1:16">
      <c r="A110" s="23" t="s">
        <v>211</v>
      </c>
      <c r="B110" s="24">
        <v>715</v>
      </c>
      <c r="C110" s="25">
        <v>53.566434000000001</v>
      </c>
      <c r="D110" s="25">
        <v>18.881119000000002</v>
      </c>
      <c r="E110" s="25">
        <v>5.3146849999999999</v>
      </c>
      <c r="F110" s="25">
        <v>0.69930099999999995</v>
      </c>
      <c r="G110" s="25">
        <v>2.657343</v>
      </c>
      <c r="H110" s="25">
        <v>50.909090999999997</v>
      </c>
      <c r="I110" s="25">
        <v>30.209790000000002</v>
      </c>
      <c r="J110" s="25">
        <v>22.657343000000001</v>
      </c>
      <c r="K110" s="25">
        <v>22.517482999999999</v>
      </c>
      <c r="L110" s="25">
        <v>15.384615</v>
      </c>
      <c r="M110" s="25">
        <v>0.27972000000000002</v>
      </c>
      <c r="N110" s="25">
        <v>1.818182</v>
      </c>
      <c r="O110" s="25">
        <v>1.6783220000000001</v>
      </c>
      <c r="P110" s="25">
        <v>5.7342659999999999</v>
      </c>
    </row>
    <row r="111" spans="1:16">
      <c r="A111" s="23" t="s">
        <v>212</v>
      </c>
      <c r="B111" s="24">
        <v>387</v>
      </c>
      <c r="C111" s="25">
        <v>56.330748999999997</v>
      </c>
      <c r="D111" s="25">
        <v>24.031008</v>
      </c>
      <c r="E111" s="25">
        <v>5.9431520000000004</v>
      </c>
      <c r="F111" s="25">
        <v>0.77519400000000005</v>
      </c>
      <c r="G111" s="25">
        <v>4.6511630000000004</v>
      </c>
      <c r="H111" s="25">
        <v>57.105943000000003</v>
      </c>
      <c r="I111" s="25">
        <v>19.121447</v>
      </c>
      <c r="J111" s="25">
        <v>22.480619999999998</v>
      </c>
      <c r="K111" s="25">
        <v>27.906977000000001</v>
      </c>
      <c r="L111" s="25">
        <v>10.335917</v>
      </c>
      <c r="M111" s="25">
        <v>0.51679600000000003</v>
      </c>
      <c r="N111" s="25">
        <v>0</v>
      </c>
      <c r="O111" s="25">
        <v>1.0335920000000001</v>
      </c>
      <c r="P111" s="25">
        <v>7.4935400000000003</v>
      </c>
    </row>
    <row r="112" spans="1:16">
      <c r="A112" s="23" t="s">
        <v>213</v>
      </c>
      <c r="B112" s="24">
        <v>404</v>
      </c>
      <c r="C112" s="25">
        <v>55.445545000000003</v>
      </c>
      <c r="D112" s="25">
        <v>20.049505</v>
      </c>
      <c r="E112" s="25">
        <v>5.9405939999999999</v>
      </c>
      <c r="F112" s="25">
        <v>0.99009899999999995</v>
      </c>
      <c r="G112" s="25">
        <v>2.2277230000000001</v>
      </c>
      <c r="H112" s="25">
        <v>39.108910999999999</v>
      </c>
      <c r="I112" s="25">
        <v>24.257425999999999</v>
      </c>
      <c r="J112" s="25">
        <v>24.504950000000001</v>
      </c>
      <c r="K112" s="25">
        <v>30.445544999999999</v>
      </c>
      <c r="L112" s="25">
        <v>14.108911000000001</v>
      </c>
      <c r="M112" s="25">
        <v>0</v>
      </c>
      <c r="N112" s="25">
        <v>0.99009899999999995</v>
      </c>
      <c r="O112" s="25">
        <v>0.99009899999999995</v>
      </c>
      <c r="P112" s="25">
        <v>8.6633659999999999</v>
      </c>
    </row>
    <row r="113" spans="1:16">
      <c r="A113" s="23" t="s">
        <v>214</v>
      </c>
      <c r="B113" s="24">
        <v>595</v>
      </c>
      <c r="C113" s="25">
        <v>57.815125999999999</v>
      </c>
      <c r="D113" s="25">
        <v>21.848738999999998</v>
      </c>
      <c r="E113" s="25">
        <v>4.8739499999999998</v>
      </c>
      <c r="F113" s="25">
        <v>1.344538</v>
      </c>
      <c r="G113" s="25">
        <v>2.1848740000000002</v>
      </c>
      <c r="H113" s="25">
        <v>50.420167999999997</v>
      </c>
      <c r="I113" s="25">
        <v>31.596639</v>
      </c>
      <c r="J113" s="25">
        <v>25.378150999999999</v>
      </c>
      <c r="K113" s="25">
        <v>26.554621999999998</v>
      </c>
      <c r="L113" s="25">
        <v>17.983193</v>
      </c>
      <c r="M113" s="25">
        <v>0.16806699999999999</v>
      </c>
      <c r="N113" s="25">
        <v>1.344538</v>
      </c>
      <c r="O113" s="25">
        <v>2.3529409999999999</v>
      </c>
      <c r="P113" s="25">
        <v>5.7142860000000004</v>
      </c>
    </row>
    <row r="114" spans="1:16">
      <c r="A114" s="23" t="s">
        <v>215</v>
      </c>
      <c r="B114" s="24">
        <v>215</v>
      </c>
      <c r="C114" s="25">
        <v>55.813952999999998</v>
      </c>
      <c r="D114" s="25">
        <v>23.255814000000001</v>
      </c>
      <c r="E114" s="25">
        <v>6.0465119999999999</v>
      </c>
      <c r="F114" s="25">
        <v>0.93023299999999998</v>
      </c>
      <c r="G114" s="25">
        <v>2.3255810000000001</v>
      </c>
      <c r="H114" s="25">
        <v>47.906976999999998</v>
      </c>
      <c r="I114" s="25">
        <v>29.767441999999999</v>
      </c>
      <c r="J114" s="25">
        <v>24.186046999999999</v>
      </c>
      <c r="K114" s="25">
        <v>22.325581</v>
      </c>
      <c r="L114" s="25">
        <v>17.209302000000001</v>
      </c>
      <c r="M114" s="25">
        <v>0.46511599999999997</v>
      </c>
      <c r="N114" s="25">
        <v>1.395349</v>
      </c>
      <c r="O114" s="25">
        <v>1.395349</v>
      </c>
      <c r="P114" s="25">
        <v>5.5813949999999997</v>
      </c>
    </row>
    <row r="115" spans="1:16">
      <c r="A115" s="23" t="s">
        <v>216</v>
      </c>
      <c r="B115" s="24">
        <v>248</v>
      </c>
      <c r="C115" s="25">
        <v>47.177419</v>
      </c>
      <c r="D115" s="25">
        <v>18.951612999999998</v>
      </c>
      <c r="E115" s="25">
        <v>5.6451609999999999</v>
      </c>
      <c r="F115" s="25">
        <v>0.80645199999999995</v>
      </c>
      <c r="G115" s="25">
        <v>2.0161289999999998</v>
      </c>
      <c r="H115" s="25">
        <v>48.387096999999997</v>
      </c>
      <c r="I115" s="25">
        <v>22.177419</v>
      </c>
      <c r="J115" s="25">
        <v>22.580645000000001</v>
      </c>
      <c r="K115" s="25">
        <v>22.580645000000001</v>
      </c>
      <c r="L115" s="25">
        <v>13.306452</v>
      </c>
      <c r="M115" s="25">
        <v>0.80645199999999995</v>
      </c>
      <c r="N115" s="25">
        <v>0.80645199999999995</v>
      </c>
      <c r="O115" s="25">
        <v>2.0161289999999998</v>
      </c>
      <c r="P115" s="25">
        <v>12.5</v>
      </c>
    </row>
    <row r="116" spans="1:16">
      <c r="A116" s="23" t="s">
        <v>217</v>
      </c>
      <c r="B116" s="24">
        <v>255</v>
      </c>
      <c r="C116" s="25">
        <v>61.176470999999999</v>
      </c>
      <c r="D116" s="25">
        <v>20.392157000000001</v>
      </c>
      <c r="E116" s="25">
        <v>6.6666670000000003</v>
      </c>
      <c r="F116" s="25">
        <v>1.176471</v>
      </c>
      <c r="G116" s="25">
        <v>4.3137249999999998</v>
      </c>
      <c r="H116" s="25">
        <v>58.823529000000001</v>
      </c>
      <c r="I116" s="25">
        <v>23.529412000000001</v>
      </c>
      <c r="J116" s="25">
        <v>20.784313999999998</v>
      </c>
      <c r="K116" s="25">
        <v>25.882352999999998</v>
      </c>
      <c r="L116" s="25">
        <v>12.156863</v>
      </c>
      <c r="M116" s="25">
        <v>0.39215699999999998</v>
      </c>
      <c r="N116" s="25">
        <v>0.39215699999999998</v>
      </c>
      <c r="O116" s="25">
        <v>0.78431399999999996</v>
      </c>
      <c r="P116" s="25">
        <v>8.2352939999999997</v>
      </c>
    </row>
    <row r="117" spans="1:16">
      <c r="A117" s="23" t="s">
        <v>218</v>
      </c>
      <c r="B117" s="24">
        <v>291</v>
      </c>
      <c r="C117" s="25">
        <v>64.261167999999998</v>
      </c>
      <c r="D117" s="25">
        <v>22.680412</v>
      </c>
      <c r="E117" s="25">
        <v>5.8419239999999997</v>
      </c>
      <c r="F117" s="25">
        <v>0.34364299999999998</v>
      </c>
      <c r="G117" s="25">
        <v>4.1237110000000001</v>
      </c>
      <c r="H117" s="25">
        <v>56.701031</v>
      </c>
      <c r="I117" s="25">
        <v>23.024055000000001</v>
      </c>
      <c r="J117" s="25">
        <v>25.085910999999999</v>
      </c>
      <c r="K117" s="25">
        <v>32.646048</v>
      </c>
      <c r="L117" s="25">
        <v>12.027490999999999</v>
      </c>
      <c r="M117" s="25">
        <v>0.34364299999999998</v>
      </c>
      <c r="N117" s="25">
        <v>0</v>
      </c>
      <c r="O117" s="25">
        <v>0.34364299999999998</v>
      </c>
      <c r="P117" s="25">
        <v>7.2164950000000001</v>
      </c>
    </row>
    <row r="118" spans="1:16">
      <c r="A118" s="23" t="s">
        <v>219</v>
      </c>
      <c r="B118" s="24">
        <v>338</v>
      </c>
      <c r="C118" s="25">
        <v>59.763314000000001</v>
      </c>
      <c r="D118" s="25">
        <v>21.301774999999999</v>
      </c>
      <c r="E118" s="25">
        <v>5.0295860000000001</v>
      </c>
      <c r="F118" s="25">
        <v>0.88757399999999997</v>
      </c>
      <c r="G118" s="25">
        <v>4.4378700000000002</v>
      </c>
      <c r="H118" s="25">
        <v>57.100591999999999</v>
      </c>
      <c r="I118" s="25">
        <v>29.585799000000002</v>
      </c>
      <c r="J118" s="25">
        <v>23.076923000000001</v>
      </c>
      <c r="K118" s="25">
        <v>26.331361000000001</v>
      </c>
      <c r="L118" s="25">
        <v>13.609467</v>
      </c>
      <c r="M118" s="25">
        <v>0.29585800000000001</v>
      </c>
      <c r="N118" s="25">
        <v>0.29585800000000001</v>
      </c>
      <c r="O118" s="25">
        <v>1.47929</v>
      </c>
      <c r="P118" s="25">
        <v>6.2130179999999999</v>
      </c>
    </row>
    <row r="119" spans="1:16">
      <c r="A119" s="23" t="s">
        <v>220</v>
      </c>
      <c r="B119" s="24">
        <v>812</v>
      </c>
      <c r="C119" s="25">
        <v>55.049261000000001</v>
      </c>
      <c r="D119" s="25">
        <v>19.827586</v>
      </c>
      <c r="E119" s="25">
        <v>4.6798029999999997</v>
      </c>
      <c r="F119" s="25">
        <v>1.108374</v>
      </c>
      <c r="G119" s="25">
        <v>2.5862069999999999</v>
      </c>
      <c r="H119" s="25">
        <v>52.093595999999998</v>
      </c>
      <c r="I119" s="25">
        <v>30.788177000000001</v>
      </c>
      <c r="J119" s="25">
        <v>23.029557</v>
      </c>
      <c r="K119" s="25">
        <v>24.014778</v>
      </c>
      <c r="L119" s="25">
        <v>14.039408999999999</v>
      </c>
      <c r="M119" s="25">
        <v>0.123153</v>
      </c>
      <c r="N119" s="25">
        <v>0.49261100000000002</v>
      </c>
      <c r="O119" s="25">
        <v>1.3546800000000001</v>
      </c>
      <c r="P119" s="25">
        <v>5.7881770000000001</v>
      </c>
    </row>
    <row r="120" spans="1:16">
      <c r="A120" s="23" t="s">
        <v>221</v>
      </c>
      <c r="B120" s="24">
        <v>816</v>
      </c>
      <c r="C120" s="25">
        <v>59.068626999999999</v>
      </c>
      <c r="D120" s="25">
        <v>22.303922</v>
      </c>
      <c r="E120" s="25">
        <v>5.1470589999999996</v>
      </c>
      <c r="F120" s="25">
        <v>1.22549</v>
      </c>
      <c r="G120" s="25">
        <v>2.696078</v>
      </c>
      <c r="H120" s="25">
        <v>49.632353000000002</v>
      </c>
      <c r="I120" s="25">
        <v>31.127451000000001</v>
      </c>
      <c r="J120" s="25">
        <v>24.264706</v>
      </c>
      <c r="K120" s="25">
        <v>25.490196000000001</v>
      </c>
      <c r="L120" s="25">
        <v>14.705882000000001</v>
      </c>
      <c r="M120" s="25">
        <v>0.12254900000000001</v>
      </c>
      <c r="N120" s="25">
        <v>0.85784300000000002</v>
      </c>
      <c r="O120" s="25">
        <v>1.470588</v>
      </c>
      <c r="P120" s="25">
        <v>5.7598039999999999</v>
      </c>
    </row>
    <row r="121" spans="1:16">
      <c r="A121" s="23" t="s">
        <v>152</v>
      </c>
      <c r="B121" s="24">
        <v>69</v>
      </c>
      <c r="C121" s="25">
        <v>37.681159000000001</v>
      </c>
      <c r="D121" s="25">
        <v>14.492754</v>
      </c>
      <c r="E121" s="25">
        <v>4.3478260000000004</v>
      </c>
      <c r="F121" s="25">
        <v>2.8985509999999999</v>
      </c>
      <c r="G121" s="25">
        <v>1.4492750000000001</v>
      </c>
      <c r="H121" s="25">
        <v>47.826087000000001</v>
      </c>
      <c r="I121" s="25">
        <v>21.739129999999999</v>
      </c>
      <c r="J121" s="25">
        <v>15.942029</v>
      </c>
      <c r="K121" s="25">
        <v>15.942029</v>
      </c>
      <c r="L121" s="25">
        <v>17.391304000000002</v>
      </c>
      <c r="M121" s="25">
        <v>0</v>
      </c>
      <c r="N121" s="25">
        <v>4.3478260000000004</v>
      </c>
      <c r="O121" s="25">
        <v>5.7971009999999996</v>
      </c>
      <c r="P121" s="25">
        <v>10.144928</v>
      </c>
    </row>
    <row r="122" spans="1:16">
      <c r="A122" s="23" t="s">
        <v>222</v>
      </c>
      <c r="B122" s="24">
        <v>246</v>
      </c>
      <c r="C122" s="25">
        <v>43.902439000000001</v>
      </c>
      <c r="D122" s="25">
        <v>19.918699</v>
      </c>
      <c r="E122" s="25">
        <v>2.8455279999999998</v>
      </c>
      <c r="F122" s="25">
        <v>1.2195119999999999</v>
      </c>
      <c r="G122" s="25">
        <v>1.2195119999999999</v>
      </c>
      <c r="H122" s="25">
        <v>37.398373999999997</v>
      </c>
      <c r="I122" s="25">
        <v>19.918699</v>
      </c>
      <c r="J122" s="25">
        <v>15.853659</v>
      </c>
      <c r="K122" s="25">
        <v>14.634145999999999</v>
      </c>
      <c r="L122" s="25">
        <v>8.5365850000000005</v>
      </c>
      <c r="M122" s="25">
        <v>0.40650399999999998</v>
      </c>
      <c r="N122" s="25">
        <v>0.81300799999999995</v>
      </c>
      <c r="O122" s="25">
        <v>2.0325199999999999</v>
      </c>
      <c r="P122" s="25">
        <v>10.162602</v>
      </c>
    </row>
    <row r="123" spans="1:16">
      <c r="A123" s="26" t="s">
        <v>128</v>
      </c>
      <c r="B123" s="27">
        <v>47</v>
      </c>
      <c r="C123" s="29">
        <v>46.808511000000003</v>
      </c>
      <c r="D123" s="29">
        <v>12.765957</v>
      </c>
      <c r="E123" s="29">
        <v>4.2553190000000001</v>
      </c>
      <c r="F123" s="29">
        <v>0</v>
      </c>
      <c r="G123" s="29">
        <v>0</v>
      </c>
      <c r="H123" s="29">
        <v>31.914894</v>
      </c>
      <c r="I123" s="29">
        <v>23.404254999999999</v>
      </c>
      <c r="J123" s="29">
        <v>23.404254999999999</v>
      </c>
      <c r="K123" s="29">
        <v>8.5106380000000001</v>
      </c>
      <c r="L123" s="29">
        <v>6.3829789999999997</v>
      </c>
      <c r="M123" s="29">
        <v>2.1276600000000001</v>
      </c>
      <c r="N123" s="29">
        <v>2.1276600000000001</v>
      </c>
      <c r="O123" s="29">
        <v>0</v>
      </c>
      <c r="P123" s="29">
        <v>14.893617000000001</v>
      </c>
    </row>
  </sheetData>
  <phoneticPr fontId="2"/>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E42FD-CC3E-4A9D-B117-E72A732A1365}">
  <sheetPr codeName="Sheet98"/>
  <dimension ref="A1:H123"/>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HYPERLINK("#'目次'!B53","[47]")</f>
        <v>[47]</v>
      </c>
      <c r="B2" s="28" t="s">
        <v>565</v>
      </c>
    </row>
    <row r="3" spans="1:8">
      <c r="A3" s="6" t="s">
        <v>114</v>
      </c>
      <c r="B3" s="7" t="s">
        <v>536</v>
      </c>
    </row>
    <row r="4" spans="1:8">
      <c r="A4" s="6" t="s">
        <v>114</v>
      </c>
      <c r="B4" s="7" t="s">
        <v>537</v>
      </c>
    </row>
    <row r="5" spans="1:8">
      <c r="A5" s="6" t="s">
        <v>114</v>
      </c>
      <c r="B5" s="7" t="s">
        <v>538</v>
      </c>
    </row>
    <row r="6" spans="1:8" s="21" customFormat="1" ht="36">
      <c r="A6" s="19" t="s">
        <v>114</v>
      </c>
      <c r="B6" s="20" t="s">
        <v>118</v>
      </c>
      <c r="C6" s="20" t="s">
        <v>539</v>
      </c>
      <c r="D6" s="20" t="s">
        <v>540</v>
      </c>
      <c r="E6" s="20" t="s">
        <v>541</v>
      </c>
      <c r="F6" s="20" t="s">
        <v>542</v>
      </c>
      <c r="G6" s="20" t="s">
        <v>543</v>
      </c>
      <c r="H6" s="20" t="s">
        <v>128</v>
      </c>
    </row>
    <row r="7" spans="1:8">
      <c r="A7" s="22" t="s">
        <v>121</v>
      </c>
      <c r="B7" s="9">
        <v>1274</v>
      </c>
      <c r="C7" s="14">
        <v>62.087912000000003</v>
      </c>
      <c r="D7" s="14">
        <v>25.902668999999999</v>
      </c>
      <c r="E7" s="14">
        <v>7.6923079999999997</v>
      </c>
      <c r="F7" s="14">
        <v>3.4536889999999998</v>
      </c>
      <c r="G7" s="14">
        <v>0.23547899999999999</v>
      </c>
      <c r="H7" s="14">
        <v>0.62794300000000003</v>
      </c>
    </row>
    <row r="8" spans="1:8">
      <c r="A8" s="8" t="s">
        <v>122</v>
      </c>
      <c r="B8" s="8"/>
      <c r="C8" s="8"/>
      <c r="D8" s="8"/>
      <c r="E8" s="8"/>
      <c r="F8" s="8"/>
      <c r="G8" s="8"/>
      <c r="H8" s="8"/>
    </row>
    <row r="9" spans="1:8">
      <c r="A9" s="23" t="s">
        <v>123</v>
      </c>
      <c r="B9" s="24">
        <v>204</v>
      </c>
      <c r="C9" s="25">
        <v>72.549019999999999</v>
      </c>
      <c r="D9" s="25">
        <v>18.627451000000001</v>
      </c>
      <c r="E9" s="25">
        <v>5.3921570000000001</v>
      </c>
      <c r="F9" s="25">
        <v>2.941176</v>
      </c>
      <c r="G9" s="25">
        <v>0</v>
      </c>
      <c r="H9" s="25">
        <v>0.49019600000000002</v>
      </c>
    </row>
    <row r="10" spans="1:8">
      <c r="A10" s="23" t="s">
        <v>124</v>
      </c>
      <c r="B10" s="24">
        <v>292</v>
      </c>
      <c r="C10" s="25">
        <v>67.465753000000007</v>
      </c>
      <c r="D10" s="25">
        <v>20.890411</v>
      </c>
      <c r="E10" s="25">
        <v>8.5616439999999994</v>
      </c>
      <c r="F10" s="25">
        <v>1.712329</v>
      </c>
      <c r="G10" s="25">
        <v>0.34246599999999999</v>
      </c>
      <c r="H10" s="25">
        <v>1.0273969999999999</v>
      </c>
    </row>
    <row r="11" spans="1:8">
      <c r="A11" s="23" t="s">
        <v>125</v>
      </c>
      <c r="B11" s="24">
        <v>561</v>
      </c>
      <c r="C11" s="25">
        <v>61.319073000000003</v>
      </c>
      <c r="D11" s="25">
        <v>28.520499000000001</v>
      </c>
      <c r="E11" s="25">
        <v>6.4171120000000004</v>
      </c>
      <c r="F11" s="25">
        <v>2.8520500000000002</v>
      </c>
      <c r="G11" s="25">
        <v>0.17825299999999999</v>
      </c>
      <c r="H11" s="25">
        <v>0.71301199999999998</v>
      </c>
    </row>
    <row r="12" spans="1:8">
      <c r="A12" s="23" t="s">
        <v>126</v>
      </c>
      <c r="B12" s="24">
        <v>181</v>
      </c>
      <c r="C12" s="25">
        <v>46.961326</v>
      </c>
      <c r="D12" s="25">
        <v>32.596685000000001</v>
      </c>
      <c r="E12" s="25">
        <v>12.707182</v>
      </c>
      <c r="F12" s="25">
        <v>7.1823199999999998</v>
      </c>
      <c r="G12" s="25">
        <v>0.55248600000000003</v>
      </c>
      <c r="H12" s="25">
        <v>0</v>
      </c>
    </row>
    <row r="13" spans="1:8">
      <c r="A13" s="23" t="s">
        <v>127</v>
      </c>
      <c r="B13" s="24">
        <v>20</v>
      </c>
      <c r="C13" s="25">
        <v>45</v>
      </c>
      <c r="D13" s="25">
        <v>30</v>
      </c>
      <c r="E13" s="25">
        <v>10</v>
      </c>
      <c r="F13" s="25">
        <v>15</v>
      </c>
      <c r="G13" s="25">
        <v>0</v>
      </c>
      <c r="H13" s="25">
        <v>0</v>
      </c>
    </row>
    <row r="14" spans="1:8">
      <c r="A14" s="23" t="s">
        <v>128</v>
      </c>
      <c r="B14" s="24">
        <v>16</v>
      </c>
      <c r="C14" s="25">
        <v>50</v>
      </c>
      <c r="D14" s="25">
        <v>37.5</v>
      </c>
      <c r="E14" s="25">
        <v>6.25</v>
      </c>
      <c r="F14" s="25">
        <v>6.25</v>
      </c>
      <c r="G14" s="25">
        <v>0</v>
      </c>
      <c r="H14" s="25">
        <v>0</v>
      </c>
    </row>
    <row r="15" spans="1:8">
      <c r="A15" s="8" t="s">
        <v>129</v>
      </c>
      <c r="B15" s="8"/>
      <c r="C15" s="8"/>
      <c r="D15" s="8"/>
      <c r="E15" s="8"/>
      <c r="F15" s="8"/>
      <c r="G15" s="8"/>
      <c r="H15" s="8"/>
    </row>
    <row r="16" spans="1:8">
      <c r="A16" s="23" t="s">
        <v>130</v>
      </c>
      <c r="B16" s="24">
        <v>433</v>
      </c>
      <c r="C16" s="25">
        <v>68.822170999999997</v>
      </c>
      <c r="D16" s="25">
        <v>21.709007</v>
      </c>
      <c r="E16" s="25">
        <v>6.2355660000000004</v>
      </c>
      <c r="F16" s="25">
        <v>2.540416</v>
      </c>
      <c r="G16" s="25">
        <v>0</v>
      </c>
      <c r="H16" s="25">
        <v>0.69284100000000004</v>
      </c>
    </row>
    <row r="17" spans="1:8">
      <c r="A17" s="23" t="s">
        <v>131</v>
      </c>
      <c r="B17" s="24">
        <v>623</v>
      </c>
      <c r="C17" s="25">
        <v>61.155698000000001</v>
      </c>
      <c r="D17" s="25">
        <v>27.76886</v>
      </c>
      <c r="E17" s="25">
        <v>7.2231139999999998</v>
      </c>
      <c r="F17" s="25">
        <v>3.0497589999999999</v>
      </c>
      <c r="G17" s="25">
        <v>0.32102700000000001</v>
      </c>
      <c r="H17" s="25">
        <v>0.481541</v>
      </c>
    </row>
    <row r="18" spans="1:8">
      <c r="A18" s="23" t="s">
        <v>132</v>
      </c>
      <c r="B18" s="24">
        <v>188</v>
      </c>
      <c r="C18" s="25">
        <v>52.659573999999999</v>
      </c>
      <c r="D18" s="25">
        <v>28.723403999999999</v>
      </c>
      <c r="E18" s="25">
        <v>12.765957</v>
      </c>
      <c r="F18" s="25">
        <v>4.7872339999999998</v>
      </c>
      <c r="G18" s="25">
        <v>0.53191500000000003</v>
      </c>
      <c r="H18" s="25">
        <v>0.53191500000000003</v>
      </c>
    </row>
    <row r="19" spans="1:8">
      <c r="A19" s="23" t="s">
        <v>133</v>
      </c>
      <c r="B19" s="24">
        <v>15</v>
      </c>
      <c r="C19" s="25">
        <v>40</v>
      </c>
      <c r="D19" s="25">
        <v>26.666667</v>
      </c>
      <c r="E19" s="25">
        <v>6.6666670000000003</v>
      </c>
      <c r="F19" s="25">
        <v>26.666667</v>
      </c>
      <c r="G19" s="25">
        <v>0</v>
      </c>
      <c r="H19" s="25">
        <v>0</v>
      </c>
    </row>
    <row r="20" spans="1:8">
      <c r="A20" s="23" t="s">
        <v>128</v>
      </c>
      <c r="B20" s="24">
        <v>15</v>
      </c>
      <c r="C20" s="25">
        <v>46.666666999999997</v>
      </c>
      <c r="D20" s="25">
        <v>33.333333000000003</v>
      </c>
      <c r="E20" s="25">
        <v>6.6666670000000003</v>
      </c>
      <c r="F20" s="25">
        <v>6.6666670000000003</v>
      </c>
      <c r="G20" s="25">
        <v>0</v>
      </c>
      <c r="H20" s="25">
        <v>6.6666670000000003</v>
      </c>
    </row>
    <row r="21" spans="1:8">
      <c r="A21" s="8" t="s">
        <v>134</v>
      </c>
      <c r="B21" s="8"/>
      <c r="C21" s="8"/>
      <c r="D21" s="8"/>
      <c r="E21" s="8"/>
      <c r="F21" s="8"/>
      <c r="G21" s="8"/>
      <c r="H21" s="8"/>
    </row>
    <row r="22" spans="1:8">
      <c r="A22" s="23" t="s">
        <v>135</v>
      </c>
      <c r="B22" s="24">
        <v>35</v>
      </c>
      <c r="C22" s="25">
        <v>48.571429000000002</v>
      </c>
      <c r="D22" s="25">
        <v>40</v>
      </c>
      <c r="E22" s="25">
        <v>11.428571</v>
      </c>
      <c r="F22" s="25">
        <v>0</v>
      </c>
      <c r="G22" s="25">
        <v>0</v>
      </c>
      <c r="H22" s="25">
        <v>0</v>
      </c>
    </row>
    <row r="23" spans="1:8">
      <c r="A23" s="23" t="s">
        <v>136</v>
      </c>
      <c r="B23" s="24">
        <v>45</v>
      </c>
      <c r="C23" s="25">
        <v>64.444444000000004</v>
      </c>
      <c r="D23" s="25">
        <v>22.222221999999999</v>
      </c>
      <c r="E23" s="25">
        <v>6.6666670000000003</v>
      </c>
      <c r="F23" s="25">
        <v>6.6666670000000003</v>
      </c>
      <c r="G23" s="25">
        <v>0</v>
      </c>
      <c r="H23" s="25">
        <v>0</v>
      </c>
    </row>
    <row r="24" spans="1:8">
      <c r="A24" s="23" t="s">
        <v>137</v>
      </c>
      <c r="B24" s="24">
        <v>55</v>
      </c>
      <c r="C24" s="25">
        <v>74.545455000000004</v>
      </c>
      <c r="D24" s="25">
        <v>14.545455</v>
      </c>
      <c r="E24" s="25">
        <v>1.818182</v>
      </c>
      <c r="F24" s="25">
        <v>3.6363639999999999</v>
      </c>
      <c r="G24" s="25">
        <v>1.818182</v>
      </c>
      <c r="H24" s="25">
        <v>3.6363639999999999</v>
      </c>
    </row>
    <row r="25" spans="1:8">
      <c r="A25" s="23" t="s">
        <v>138</v>
      </c>
      <c r="B25" s="24">
        <v>61</v>
      </c>
      <c r="C25" s="25">
        <v>57.377049</v>
      </c>
      <c r="D25" s="25">
        <v>24.590164000000001</v>
      </c>
      <c r="E25" s="25">
        <v>9.8360660000000006</v>
      </c>
      <c r="F25" s="25">
        <v>6.5573769999999998</v>
      </c>
      <c r="G25" s="25">
        <v>0</v>
      </c>
      <c r="H25" s="25">
        <v>1.6393439999999999</v>
      </c>
    </row>
    <row r="26" spans="1:8">
      <c r="A26" s="23" t="s">
        <v>139</v>
      </c>
      <c r="B26" s="24">
        <v>73</v>
      </c>
      <c r="C26" s="25">
        <v>53.424658000000001</v>
      </c>
      <c r="D26" s="25">
        <v>30.136986</v>
      </c>
      <c r="E26" s="25">
        <v>10.958904</v>
      </c>
      <c r="F26" s="25">
        <v>5.4794520000000002</v>
      </c>
      <c r="G26" s="25">
        <v>0</v>
      </c>
      <c r="H26" s="25">
        <v>0</v>
      </c>
    </row>
    <row r="27" spans="1:8">
      <c r="A27" s="23" t="s">
        <v>140</v>
      </c>
      <c r="B27" s="24">
        <v>107</v>
      </c>
      <c r="C27" s="25">
        <v>68.224299000000002</v>
      </c>
      <c r="D27" s="25">
        <v>18.691589</v>
      </c>
      <c r="E27" s="25">
        <v>9.3457939999999997</v>
      </c>
      <c r="F27" s="25">
        <v>3.738318</v>
      </c>
      <c r="G27" s="25">
        <v>0</v>
      </c>
      <c r="H27" s="25">
        <v>0</v>
      </c>
    </row>
    <row r="28" spans="1:8">
      <c r="A28" s="23" t="s">
        <v>141</v>
      </c>
      <c r="B28" s="24">
        <v>673</v>
      </c>
      <c r="C28" s="25">
        <v>61.961367000000003</v>
      </c>
      <c r="D28" s="25">
        <v>26.745913999999999</v>
      </c>
      <c r="E28" s="25">
        <v>7.8751860000000002</v>
      </c>
      <c r="F28" s="25">
        <v>2.8231799999999998</v>
      </c>
      <c r="G28" s="25">
        <v>0.29717700000000002</v>
      </c>
      <c r="H28" s="25">
        <v>0.29717700000000002</v>
      </c>
    </row>
    <row r="29" spans="1:8">
      <c r="A29" s="23" t="s">
        <v>142</v>
      </c>
      <c r="B29" s="24">
        <v>212</v>
      </c>
      <c r="C29" s="25">
        <v>63.207546999999998</v>
      </c>
      <c r="D29" s="25">
        <v>26.886792</v>
      </c>
      <c r="E29" s="25">
        <v>5.6603770000000004</v>
      </c>
      <c r="F29" s="25">
        <v>3.3018869999999998</v>
      </c>
      <c r="G29" s="25">
        <v>0</v>
      </c>
      <c r="H29" s="25">
        <v>0.94339600000000001</v>
      </c>
    </row>
    <row r="30" spans="1:8">
      <c r="A30" s="23" t="s">
        <v>128</v>
      </c>
      <c r="B30" s="24">
        <v>13</v>
      </c>
      <c r="C30" s="25">
        <v>46.153846000000001</v>
      </c>
      <c r="D30" s="25">
        <v>30.769231000000001</v>
      </c>
      <c r="E30" s="25">
        <v>7.6923079999999997</v>
      </c>
      <c r="F30" s="25">
        <v>7.6923079999999997</v>
      </c>
      <c r="G30" s="25">
        <v>0</v>
      </c>
      <c r="H30" s="25">
        <v>7.6923079999999997</v>
      </c>
    </row>
    <row r="31" spans="1:8">
      <c r="A31" s="8" t="s">
        <v>143</v>
      </c>
      <c r="B31" s="8"/>
      <c r="C31" s="8"/>
      <c r="D31" s="8"/>
      <c r="E31" s="8"/>
      <c r="F31" s="8"/>
      <c r="G31" s="8"/>
      <c r="H31" s="8"/>
    </row>
    <row r="32" spans="1:8">
      <c r="A32" s="23" t="s">
        <v>144</v>
      </c>
      <c r="B32" s="24">
        <v>208</v>
      </c>
      <c r="C32" s="25">
        <v>66.346153999999999</v>
      </c>
      <c r="D32" s="25">
        <v>23.557691999999999</v>
      </c>
      <c r="E32" s="25">
        <v>5.7692310000000004</v>
      </c>
      <c r="F32" s="25">
        <v>3.8461539999999999</v>
      </c>
      <c r="G32" s="25">
        <v>0</v>
      </c>
      <c r="H32" s="25">
        <v>0.480769</v>
      </c>
    </row>
    <row r="33" spans="1:8">
      <c r="A33" s="23" t="s">
        <v>145</v>
      </c>
      <c r="B33" s="24">
        <v>188</v>
      </c>
      <c r="C33" s="25">
        <v>64.361701999999994</v>
      </c>
      <c r="D33" s="25">
        <v>26.595745000000001</v>
      </c>
      <c r="E33" s="25">
        <v>4.2553190000000001</v>
      </c>
      <c r="F33" s="25">
        <v>4.2553190000000001</v>
      </c>
      <c r="G33" s="25">
        <v>0</v>
      </c>
      <c r="H33" s="25">
        <v>0.53191500000000003</v>
      </c>
    </row>
    <row r="34" spans="1:8">
      <c r="A34" s="23" t="s">
        <v>146</v>
      </c>
      <c r="B34" s="24">
        <v>261</v>
      </c>
      <c r="C34" s="25">
        <v>64.367816000000005</v>
      </c>
      <c r="D34" s="25">
        <v>24.521073000000001</v>
      </c>
      <c r="E34" s="25">
        <v>7.279693</v>
      </c>
      <c r="F34" s="25">
        <v>3.4482759999999999</v>
      </c>
      <c r="G34" s="25">
        <v>0.38314199999999998</v>
      </c>
      <c r="H34" s="25">
        <v>0</v>
      </c>
    </row>
    <row r="35" spans="1:8">
      <c r="A35" s="23" t="s">
        <v>147</v>
      </c>
      <c r="B35" s="24">
        <v>64</v>
      </c>
      <c r="C35" s="25">
        <v>70.3125</v>
      </c>
      <c r="D35" s="25">
        <v>21.875</v>
      </c>
      <c r="E35" s="25">
        <v>6.25</v>
      </c>
      <c r="F35" s="25">
        <v>1.5625</v>
      </c>
      <c r="G35" s="25">
        <v>0</v>
      </c>
      <c r="H35" s="25">
        <v>0</v>
      </c>
    </row>
    <row r="36" spans="1:8">
      <c r="A36" s="23" t="s">
        <v>148</v>
      </c>
      <c r="B36" s="24">
        <v>87</v>
      </c>
      <c r="C36" s="25">
        <v>71.264368000000005</v>
      </c>
      <c r="D36" s="25">
        <v>20.689654999999998</v>
      </c>
      <c r="E36" s="25">
        <v>5.7471259999999997</v>
      </c>
      <c r="F36" s="25">
        <v>0</v>
      </c>
      <c r="G36" s="25">
        <v>1.1494249999999999</v>
      </c>
      <c r="H36" s="25">
        <v>1.1494249999999999</v>
      </c>
    </row>
    <row r="37" spans="1:8">
      <c r="A37" s="23" t="s">
        <v>149</v>
      </c>
      <c r="B37" s="24">
        <v>648</v>
      </c>
      <c r="C37" s="25">
        <v>64.660494</v>
      </c>
      <c r="D37" s="25">
        <v>24.537037000000002</v>
      </c>
      <c r="E37" s="25">
        <v>7.0987650000000002</v>
      </c>
      <c r="F37" s="25">
        <v>3.0864199999999999</v>
      </c>
      <c r="G37" s="25">
        <v>0.15432100000000001</v>
      </c>
      <c r="H37" s="25">
        <v>0.46296300000000001</v>
      </c>
    </row>
    <row r="38" spans="1:8">
      <c r="A38" s="23" t="s">
        <v>150</v>
      </c>
      <c r="B38" s="24">
        <v>834</v>
      </c>
      <c r="C38" s="25">
        <v>62.709831999999999</v>
      </c>
      <c r="D38" s="25">
        <v>25.779375999999999</v>
      </c>
      <c r="E38" s="25">
        <v>7.4340529999999996</v>
      </c>
      <c r="F38" s="25">
        <v>3.3573140000000001</v>
      </c>
      <c r="G38" s="25">
        <v>0.119904</v>
      </c>
      <c r="H38" s="25">
        <v>0.59952000000000005</v>
      </c>
    </row>
    <row r="39" spans="1:8">
      <c r="A39" s="23" t="s">
        <v>151</v>
      </c>
      <c r="B39" s="24">
        <v>1125</v>
      </c>
      <c r="C39" s="25">
        <v>62.133333</v>
      </c>
      <c r="D39" s="25">
        <v>25.688889</v>
      </c>
      <c r="E39" s="25">
        <v>7.733333</v>
      </c>
      <c r="F39" s="25">
        <v>3.644444</v>
      </c>
      <c r="G39" s="25">
        <v>0.26666699999999999</v>
      </c>
      <c r="H39" s="25">
        <v>0.53333299999999995</v>
      </c>
    </row>
    <row r="40" spans="1:8">
      <c r="A40" s="23" t="s">
        <v>152</v>
      </c>
      <c r="B40" s="24">
        <v>27</v>
      </c>
      <c r="C40" s="25">
        <v>66.666667000000004</v>
      </c>
      <c r="D40" s="25">
        <v>18.518519000000001</v>
      </c>
      <c r="E40" s="25">
        <v>11.111110999999999</v>
      </c>
      <c r="F40" s="25">
        <v>0</v>
      </c>
      <c r="G40" s="25">
        <v>0</v>
      </c>
      <c r="H40" s="25">
        <v>3.7037040000000001</v>
      </c>
    </row>
    <row r="41" spans="1:8">
      <c r="A41" s="23" t="s">
        <v>128</v>
      </c>
      <c r="B41" s="24">
        <v>13</v>
      </c>
      <c r="C41" s="25">
        <v>38.461537999999997</v>
      </c>
      <c r="D41" s="25">
        <v>46.153846000000001</v>
      </c>
      <c r="E41" s="25">
        <v>7.6923079999999997</v>
      </c>
      <c r="F41" s="25">
        <v>7.6923079999999997</v>
      </c>
      <c r="G41" s="25">
        <v>0</v>
      </c>
      <c r="H41" s="25">
        <v>0</v>
      </c>
    </row>
    <row r="42" spans="1:8">
      <c r="A42" s="8" t="s">
        <v>153</v>
      </c>
      <c r="B42" s="8"/>
      <c r="C42" s="8"/>
      <c r="D42" s="8"/>
      <c r="E42" s="8"/>
      <c r="F42" s="8"/>
      <c r="G42" s="8"/>
      <c r="H42" s="8"/>
    </row>
    <row r="43" spans="1:8">
      <c r="A43" s="23" t="s">
        <v>154</v>
      </c>
      <c r="B43" s="24">
        <v>693</v>
      </c>
      <c r="C43" s="25">
        <v>64.069264000000004</v>
      </c>
      <c r="D43" s="25">
        <v>26.118326</v>
      </c>
      <c r="E43" s="25">
        <v>6.7821069999999999</v>
      </c>
      <c r="F43" s="25">
        <v>2.308802</v>
      </c>
      <c r="G43" s="25">
        <v>0.14430000000000001</v>
      </c>
      <c r="H43" s="25">
        <v>0.57720099999999996</v>
      </c>
    </row>
    <row r="44" spans="1:8">
      <c r="A44" s="23" t="s">
        <v>155</v>
      </c>
      <c r="B44" s="24">
        <v>502</v>
      </c>
      <c r="C44" s="25">
        <v>61.155377999999999</v>
      </c>
      <c r="D44" s="25">
        <v>28.087648999999999</v>
      </c>
      <c r="E44" s="25">
        <v>7.5697210000000004</v>
      </c>
      <c r="F44" s="25">
        <v>2.3904380000000001</v>
      </c>
      <c r="G44" s="25">
        <v>0.19920299999999999</v>
      </c>
      <c r="H44" s="25">
        <v>0.59760999999999997</v>
      </c>
    </row>
    <row r="45" spans="1:8">
      <c r="A45" s="23" t="s">
        <v>156</v>
      </c>
      <c r="B45" s="24">
        <v>449</v>
      </c>
      <c r="C45" s="25">
        <v>63.697105000000001</v>
      </c>
      <c r="D45" s="25">
        <v>24.053452</v>
      </c>
      <c r="E45" s="25">
        <v>6.681514</v>
      </c>
      <c r="F45" s="25">
        <v>4.0089090000000001</v>
      </c>
      <c r="G45" s="25">
        <v>0.66815100000000005</v>
      </c>
      <c r="H45" s="25">
        <v>0.89086900000000002</v>
      </c>
    </row>
    <row r="46" spans="1:8">
      <c r="A46" s="23" t="s">
        <v>157</v>
      </c>
      <c r="B46" s="24">
        <v>246</v>
      </c>
      <c r="C46" s="25">
        <v>63.414634</v>
      </c>
      <c r="D46" s="25">
        <v>21.951219999999999</v>
      </c>
      <c r="E46" s="25">
        <v>9.7560979999999997</v>
      </c>
      <c r="F46" s="25">
        <v>4.0650409999999999</v>
      </c>
      <c r="G46" s="25">
        <v>0.40650399999999998</v>
      </c>
      <c r="H46" s="25">
        <v>0.40650399999999998</v>
      </c>
    </row>
    <row r="47" spans="1:8">
      <c r="A47" s="23" t="s">
        <v>158</v>
      </c>
      <c r="B47" s="24">
        <v>719</v>
      </c>
      <c r="C47" s="25">
        <v>59.109875000000002</v>
      </c>
      <c r="D47" s="25">
        <v>28.233657999999998</v>
      </c>
      <c r="E47" s="25">
        <v>7.6495129999999998</v>
      </c>
      <c r="F47" s="25">
        <v>4.1724620000000003</v>
      </c>
      <c r="G47" s="25">
        <v>0.27816400000000002</v>
      </c>
      <c r="H47" s="25">
        <v>0.55632800000000004</v>
      </c>
    </row>
    <row r="48" spans="1:8">
      <c r="A48" s="23" t="s">
        <v>159</v>
      </c>
      <c r="B48" s="24">
        <v>545</v>
      </c>
      <c r="C48" s="25">
        <v>64.220183000000006</v>
      </c>
      <c r="D48" s="25">
        <v>22.935780000000001</v>
      </c>
      <c r="E48" s="25">
        <v>8.0733940000000004</v>
      </c>
      <c r="F48" s="25">
        <v>3.6697250000000001</v>
      </c>
      <c r="G48" s="25">
        <v>0.36697200000000002</v>
      </c>
      <c r="H48" s="25">
        <v>0.73394499999999996</v>
      </c>
    </row>
    <row r="49" spans="1:8">
      <c r="A49" s="23" t="s">
        <v>160</v>
      </c>
      <c r="B49" s="24">
        <v>635</v>
      </c>
      <c r="C49" s="25">
        <v>58.582676999999997</v>
      </c>
      <c r="D49" s="25">
        <v>28.976378</v>
      </c>
      <c r="E49" s="25">
        <v>7.7165350000000004</v>
      </c>
      <c r="F49" s="25">
        <v>4.0944880000000001</v>
      </c>
      <c r="G49" s="25">
        <v>0.15748000000000001</v>
      </c>
      <c r="H49" s="25">
        <v>0.472441</v>
      </c>
    </row>
    <row r="50" spans="1:8">
      <c r="A50" s="23" t="s">
        <v>161</v>
      </c>
      <c r="B50" s="24">
        <v>238</v>
      </c>
      <c r="C50" s="25">
        <v>68.487395000000006</v>
      </c>
      <c r="D50" s="25">
        <v>23.109244</v>
      </c>
      <c r="E50" s="25">
        <v>5.8823530000000002</v>
      </c>
      <c r="F50" s="25">
        <v>1.6806719999999999</v>
      </c>
      <c r="G50" s="25">
        <v>0.42016799999999999</v>
      </c>
      <c r="H50" s="25">
        <v>0.42016799999999999</v>
      </c>
    </row>
    <row r="51" spans="1:8">
      <c r="A51" s="23" t="s">
        <v>162</v>
      </c>
      <c r="B51" s="24">
        <v>651</v>
      </c>
      <c r="C51" s="25">
        <v>61.290323000000001</v>
      </c>
      <c r="D51" s="25">
        <v>26.881720000000001</v>
      </c>
      <c r="E51" s="25">
        <v>8.4485410000000005</v>
      </c>
      <c r="F51" s="25">
        <v>2.764977</v>
      </c>
      <c r="G51" s="25">
        <v>0.15361</v>
      </c>
      <c r="H51" s="25">
        <v>0.46082899999999999</v>
      </c>
    </row>
    <row r="52" spans="1:8">
      <c r="A52" s="23" t="s">
        <v>152</v>
      </c>
      <c r="B52" s="24">
        <v>44</v>
      </c>
      <c r="C52" s="25">
        <v>52.272727000000003</v>
      </c>
      <c r="D52" s="25">
        <v>34.090909000000003</v>
      </c>
      <c r="E52" s="25">
        <v>9.0909089999999999</v>
      </c>
      <c r="F52" s="25">
        <v>2.2727270000000002</v>
      </c>
      <c r="G52" s="25">
        <v>0</v>
      </c>
      <c r="H52" s="25">
        <v>2.2727270000000002</v>
      </c>
    </row>
    <row r="53" spans="1:8">
      <c r="A53" s="23" t="s">
        <v>163</v>
      </c>
      <c r="B53" s="24">
        <v>27</v>
      </c>
      <c r="C53" s="25">
        <v>70.370369999999994</v>
      </c>
      <c r="D53" s="25">
        <v>22.222221999999999</v>
      </c>
      <c r="E53" s="25">
        <v>3.7037040000000001</v>
      </c>
      <c r="F53" s="25">
        <v>3.7037040000000001</v>
      </c>
      <c r="G53" s="25">
        <v>0</v>
      </c>
      <c r="H53" s="25">
        <v>0</v>
      </c>
    </row>
    <row r="54" spans="1:8">
      <c r="A54" s="23" t="s">
        <v>128</v>
      </c>
      <c r="B54" s="24">
        <v>18</v>
      </c>
      <c r="C54" s="25">
        <v>55.555556000000003</v>
      </c>
      <c r="D54" s="25">
        <v>27.777778000000001</v>
      </c>
      <c r="E54" s="25">
        <v>11.111110999999999</v>
      </c>
      <c r="F54" s="25">
        <v>5.5555560000000002</v>
      </c>
      <c r="G54" s="25">
        <v>0</v>
      </c>
      <c r="H54" s="25">
        <v>0</v>
      </c>
    </row>
    <row r="55" spans="1:8">
      <c r="A55" s="8" t="s">
        <v>164</v>
      </c>
      <c r="B55" s="8"/>
      <c r="C55" s="8"/>
      <c r="D55" s="8"/>
      <c r="E55" s="8"/>
      <c r="F55" s="8"/>
      <c r="G55" s="8"/>
      <c r="H55" s="8"/>
    </row>
    <row r="56" spans="1:8">
      <c r="A56" s="23" t="s">
        <v>165</v>
      </c>
      <c r="B56" s="24">
        <v>124</v>
      </c>
      <c r="C56" s="25">
        <v>78.225806000000006</v>
      </c>
      <c r="D56" s="25">
        <v>16.129031999999999</v>
      </c>
      <c r="E56" s="25">
        <v>4.0322579999999997</v>
      </c>
      <c r="F56" s="25">
        <v>1.612903</v>
      </c>
      <c r="G56" s="25">
        <v>0</v>
      </c>
      <c r="H56" s="25">
        <v>0</v>
      </c>
    </row>
    <row r="57" spans="1:8">
      <c r="A57" s="23" t="s">
        <v>166</v>
      </c>
      <c r="B57" s="24">
        <v>573</v>
      </c>
      <c r="C57" s="25">
        <v>65.270505999999997</v>
      </c>
      <c r="D57" s="25">
        <v>26.003489999999999</v>
      </c>
      <c r="E57" s="25">
        <v>5.4101220000000003</v>
      </c>
      <c r="F57" s="25">
        <v>2.4432809999999998</v>
      </c>
      <c r="G57" s="25">
        <v>0.17452000000000001</v>
      </c>
      <c r="H57" s="25">
        <v>0.69808000000000003</v>
      </c>
    </row>
    <row r="58" spans="1:8">
      <c r="A58" s="23" t="s">
        <v>167</v>
      </c>
      <c r="B58" s="24">
        <v>431</v>
      </c>
      <c r="C58" s="25">
        <v>60.092807000000001</v>
      </c>
      <c r="D58" s="25">
        <v>25.290023000000001</v>
      </c>
      <c r="E58" s="25">
        <v>9.5127609999999994</v>
      </c>
      <c r="F58" s="25">
        <v>4.640371</v>
      </c>
      <c r="G58" s="25">
        <v>0</v>
      </c>
      <c r="H58" s="25">
        <v>0.46403699999999998</v>
      </c>
    </row>
    <row r="59" spans="1:8">
      <c r="A59" s="23" t="s">
        <v>168</v>
      </c>
      <c r="B59" s="24">
        <v>111</v>
      </c>
      <c r="C59" s="25">
        <v>42.342342000000002</v>
      </c>
      <c r="D59" s="25">
        <v>40.540540999999997</v>
      </c>
      <c r="E59" s="25">
        <v>11.711712</v>
      </c>
      <c r="F59" s="25">
        <v>4.504505</v>
      </c>
      <c r="G59" s="25">
        <v>0.90090099999999995</v>
      </c>
      <c r="H59" s="25">
        <v>0</v>
      </c>
    </row>
    <row r="60" spans="1:8">
      <c r="A60" s="23" t="s">
        <v>169</v>
      </c>
      <c r="B60" s="24">
        <v>27</v>
      </c>
      <c r="C60" s="25">
        <v>40.740741</v>
      </c>
      <c r="D60" s="25">
        <v>18.518519000000001</v>
      </c>
      <c r="E60" s="25">
        <v>25.925926</v>
      </c>
      <c r="F60" s="25">
        <v>11.111110999999999</v>
      </c>
      <c r="G60" s="25">
        <v>3.7037040000000001</v>
      </c>
      <c r="H60" s="25">
        <v>0</v>
      </c>
    </row>
    <row r="61" spans="1:8">
      <c r="A61" s="23" t="s">
        <v>128</v>
      </c>
      <c r="B61" s="24">
        <v>8</v>
      </c>
      <c r="C61" s="25">
        <v>37.5</v>
      </c>
      <c r="D61" s="25">
        <v>25</v>
      </c>
      <c r="E61" s="25">
        <v>12.5</v>
      </c>
      <c r="F61" s="25">
        <v>0</v>
      </c>
      <c r="G61" s="25">
        <v>0</v>
      </c>
      <c r="H61" s="25">
        <v>25</v>
      </c>
    </row>
    <row r="62" spans="1:8">
      <c r="A62" s="8" t="s">
        <v>170</v>
      </c>
      <c r="B62" s="8"/>
      <c r="C62" s="8"/>
      <c r="D62" s="8"/>
      <c r="E62" s="8"/>
      <c r="F62" s="8"/>
      <c r="G62" s="8"/>
      <c r="H62" s="8"/>
    </row>
    <row r="63" spans="1:8">
      <c r="A63" s="23" t="s">
        <v>171</v>
      </c>
      <c r="B63" s="24">
        <v>161</v>
      </c>
      <c r="C63" s="25">
        <v>64.596272999999997</v>
      </c>
      <c r="D63" s="25">
        <v>21.739129999999999</v>
      </c>
      <c r="E63" s="25">
        <v>8.0745339999999999</v>
      </c>
      <c r="F63" s="25">
        <v>4.3478260000000004</v>
      </c>
      <c r="G63" s="25">
        <v>0</v>
      </c>
      <c r="H63" s="25">
        <v>1.2422359999999999</v>
      </c>
    </row>
    <row r="64" spans="1:8">
      <c r="A64" s="23" t="s">
        <v>172</v>
      </c>
      <c r="B64" s="24">
        <v>441</v>
      </c>
      <c r="C64" s="25">
        <v>62.131518999999997</v>
      </c>
      <c r="D64" s="25">
        <v>25.623583</v>
      </c>
      <c r="E64" s="25">
        <v>7.9365079999999999</v>
      </c>
      <c r="F64" s="25">
        <v>3.6281180000000002</v>
      </c>
      <c r="G64" s="25">
        <v>0.22675699999999999</v>
      </c>
      <c r="H64" s="25">
        <v>0.453515</v>
      </c>
    </row>
    <row r="65" spans="1:8">
      <c r="A65" s="23" t="s">
        <v>173</v>
      </c>
      <c r="B65" s="24">
        <v>489</v>
      </c>
      <c r="C65" s="25">
        <v>60.531697000000001</v>
      </c>
      <c r="D65" s="25">
        <v>28.629857000000001</v>
      </c>
      <c r="E65" s="25">
        <v>7.3619630000000003</v>
      </c>
      <c r="F65" s="25">
        <v>2.8629859999999998</v>
      </c>
      <c r="G65" s="25">
        <v>0.20449899999999999</v>
      </c>
      <c r="H65" s="25">
        <v>0.40899799999999997</v>
      </c>
    </row>
    <row r="66" spans="1:8">
      <c r="A66" s="23" t="s">
        <v>174</v>
      </c>
      <c r="B66" s="24">
        <v>173</v>
      </c>
      <c r="C66" s="25">
        <v>65.317919000000003</v>
      </c>
      <c r="D66" s="25">
        <v>22.543353</v>
      </c>
      <c r="E66" s="25">
        <v>7.5144510000000002</v>
      </c>
      <c r="F66" s="25">
        <v>4.0462429999999996</v>
      </c>
      <c r="G66" s="25">
        <v>0.57803499999999997</v>
      </c>
      <c r="H66" s="25">
        <v>0</v>
      </c>
    </row>
    <row r="67" spans="1:8">
      <c r="A67" s="23" t="s">
        <v>128</v>
      </c>
      <c r="B67" s="24">
        <v>10</v>
      </c>
      <c r="C67" s="25">
        <v>40</v>
      </c>
      <c r="D67" s="25">
        <v>30</v>
      </c>
      <c r="E67" s="25">
        <v>10</v>
      </c>
      <c r="F67" s="25">
        <v>0</v>
      </c>
      <c r="G67" s="25">
        <v>0</v>
      </c>
      <c r="H67" s="25">
        <v>20</v>
      </c>
    </row>
    <row r="68" spans="1:8">
      <c r="A68" s="8" t="s">
        <v>175</v>
      </c>
      <c r="B68" s="8"/>
      <c r="C68" s="8"/>
      <c r="D68" s="8"/>
      <c r="E68" s="8"/>
      <c r="F68" s="8"/>
      <c r="G68" s="8"/>
      <c r="H68" s="8"/>
    </row>
    <row r="69" spans="1:8">
      <c r="A69" s="23" t="s">
        <v>176</v>
      </c>
      <c r="B69" s="24">
        <v>239</v>
      </c>
      <c r="C69" s="25">
        <v>64.016735999999995</v>
      </c>
      <c r="D69" s="25">
        <v>27.615062999999999</v>
      </c>
      <c r="E69" s="25">
        <v>5.8577409999999999</v>
      </c>
      <c r="F69" s="25">
        <v>2.5104600000000001</v>
      </c>
      <c r="G69" s="25">
        <v>0</v>
      </c>
      <c r="H69" s="25">
        <v>0</v>
      </c>
    </row>
    <row r="70" spans="1:8">
      <c r="A70" s="23" t="s">
        <v>177</v>
      </c>
      <c r="B70" s="24">
        <v>479</v>
      </c>
      <c r="C70" s="25">
        <v>64.926930999999996</v>
      </c>
      <c r="D70" s="25">
        <v>26.304801999999999</v>
      </c>
      <c r="E70" s="25">
        <v>6.2630480000000004</v>
      </c>
      <c r="F70" s="25">
        <v>2.0876830000000002</v>
      </c>
      <c r="G70" s="25">
        <v>0</v>
      </c>
      <c r="H70" s="25">
        <v>0.41753699999999999</v>
      </c>
    </row>
    <row r="71" spans="1:8">
      <c r="A71" s="23" t="s">
        <v>178</v>
      </c>
      <c r="B71" s="24">
        <v>139</v>
      </c>
      <c r="C71" s="25">
        <v>69.784172999999996</v>
      </c>
      <c r="D71" s="25">
        <v>22.302157999999999</v>
      </c>
      <c r="E71" s="25">
        <v>5.035971</v>
      </c>
      <c r="F71" s="25">
        <v>2.8776980000000001</v>
      </c>
      <c r="G71" s="25">
        <v>0</v>
      </c>
      <c r="H71" s="25">
        <v>0</v>
      </c>
    </row>
    <row r="72" spans="1:8">
      <c r="A72" s="23" t="s">
        <v>179</v>
      </c>
      <c r="B72" s="24">
        <v>101</v>
      </c>
      <c r="C72" s="25">
        <v>71.287128999999993</v>
      </c>
      <c r="D72" s="25">
        <v>22.772276999999999</v>
      </c>
      <c r="E72" s="25">
        <v>3.9603959999999998</v>
      </c>
      <c r="F72" s="25">
        <v>0.99009899999999995</v>
      </c>
      <c r="G72" s="25">
        <v>0.99009899999999995</v>
      </c>
      <c r="H72" s="25">
        <v>0</v>
      </c>
    </row>
    <row r="73" spans="1:8">
      <c r="A73" s="23" t="s">
        <v>180</v>
      </c>
      <c r="B73" s="24">
        <v>223</v>
      </c>
      <c r="C73" s="25">
        <v>71.300448000000003</v>
      </c>
      <c r="D73" s="25">
        <v>24.663677</v>
      </c>
      <c r="E73" s="25">
        <v>3.5874440000000001</v>
      </c>
      <c r="F73" s="25">
        <v>0.44843</v>
      </c>
      <c r="G73" s="25">
        <v>0</v>
      </c>
      <c r="H73" s="25">
        <v>0</v>
      </c>
    </row>
    <row r="74" spans="1:8">
      <c r="A74" s="23" t="s">
        <v>181</v>
      </c>
      <c r="B74" s="24">
        <v>125</v>
      </c>
      <c r="C74" s="25">
        <v>67.2</v>
      </c>
      <c r="D74" s="25">
        <v>24.8</v>
      </c>
      <c r="E74" s="25">
        <v>5.6</v>
      </c>
      <c r="F74" s="25">
        <v>2.4</v>
      </c>
      <c r="G74" s="25">
        <v>0</v>
      </c>
      <c r="H74" s="25">
        <v>0</v>
      </c>
    </row>
    <row r="75" spans="1:8">
      <c r="A75" s="23" t="s">
        <v>182</v>
      </c>
      <c r="B75" s="24">
        <v>45</v>
      </c>
      <c r="C75" s="25">
        <v>71.111110999999994</v>
      </c>
      <c r="D75" s="25">
        <v>20</v>
      </c>
      <c r="E75" s="25">
        <v>4.4444439999999998</v>
      </c>
      <c r="F75" s="25">
        <v>2.2222219999999999</v>
      </c>
      <c r="G75" s="25">
        <v>0</v>
      </c>
      <c r="H75" s="25">
        <v>2.2222219999999999</v>
      </c>
    </row>
    <row r="76" spans="1:8">
      <c r="A76" s="23" t="s">
        <v>183</v>
      </c>
      <c r="B76" s="24">
        <v>46</v>
      </c>
      <c r="C76" s="25">
        <v>78.260869999999997</v>
      </c>
      <c r="D76" s="25">
        <v>19.565217000000001</v>
      </c>
      <c r="E76" s="25">
        <v>0</v>
      </c>
      <c r="F76" s="25">
        <v>2.1739130000000002</v>
      </c>
      <c r="G76" s="25">
        <v>0</v>
      </c>
      <c r="H76" s="25">
        <v>0</v>
      </c>
    </row>
    <row r="77" spans="1:8">
      <c r="A77" s="23" t="s">
        <v>184</v>
      </c>
      <c r="B77" s="24">
        <v>367</v>
      </c>
      <c r="C77" s="25">
        <v>69.209809000000007</v>
      </c>
      <c r="D77" s="25">
        <v>23.160762999999999</v>
      </c>
      <c r="E77" s="25">
        <v>4.9046320000000003</v>
      </c>
      <c r="F77" s="25">
        <v>2.4523160000000002</v>
      </c>
      <c r="G77" s="25">
        <v>0</v>
      </c>
      <c r="H77" s="25">
        <v>0.27248</v>
      </c>
    </row>
    <row r="78" spans="1:8">
      <c r="A78" s="23" t="s">
        <v>185</v>
      </c>
      <c r="B78" s="24">
        <v>181</v>
      </c>
      <c r="C78" s="25">
        <v>72.375691000000003</v>
      </c>
      <c r="D78" s="25">
        <v>23.204419999999999</v>
      </c>
      <c r="E78" s="25">
        <v>3.3149169999999999</v>
      </c>
      <c r="F78" s="25">
        <v>0</v>
      </c>
      <c r="G78" s="25">
        <v>0</v>
      </c>
      <c r="H78" s="25">
        <v>1.1049720000000001</v>
      </c>
    </row>
    <row r="79" spans="1:8">
      <c r="A79" s="23" t="s">
        <v>152</v>
      </c>
      <c r="B79" s="24">
        <v>93</v>
      </c>
      <c r="C79" s="25">
        <v>61.290323000000001</v>
      </c>
      <c r="D79" s="25">
        <v>27.956989</v>
      </c>
      <c r="E79" s="25">
        <v>5.3763439999999996</v>
      </c>
      <c r="F79" s="25">
        <v>4.301075</v>
      </c>
      <c r="G79" s="25">
        <v>0</v>
      </c>
      <c r="H79" s="25">
        <v>1.075269</v>
      </c>
    </row>
    <row r="80" spans="1:8">
      <c r="A80" s="23" t="s">
        <v>186</v>
      </c>
      <c r="B80" s="24">
        <v>319</v>
      </c>
      <c r="C80" s="25">
        <v>54.231974999999998</v>
      </c>
      <c r="D80" s="25">
        <v>26.959247999999999</v>
      </c>
      <c r="E80" s="25">
        <v>11.598746</v>
      </c>
      <c r="F80" s="25">
        <v>5.9561130000000002</v>
      </c>
      <c r="G80" s="25">
        <v>0.62695900000000004</v>
      </c>
      <c r="H80" s="25">
        <v>0.62695900000000004</v>
      </c>
    </row>
    <row r="81" spans="1:8">
      <c r="A81" s="23" t="s">
        <v>128</v>
      </c>
      <c r="B81" s="24">
        <v>13</v>
      </c>
      <c r="C81" s="25">
        <v>61.538462000000003</v>
      </c>
      <c r="D81" s="25">
        <v>15.384615</v>
      </c>
      <c r="E81" s="25">
        <v>15.384615</v>
      </c>
      <c r="F81" s="25">
        <v>0</v>
      </c>
      <c r="G81" s="25">
        <v>0</v>
      </c>
      <c r="H81" s="25">
        <v>7.6923079999999997</v>
      </c>
    </row>
    <row r="82" spans="1:8">
      <c r="A82" s="8" t="s">
        <v>187</v>
      </c>
      <c r="B82" s="8"/>
      <c r="C82" s="8"/>
      <c r="D82" s="8"/>
      <c r="E82" s="8"/>
      <c r="F82" s="8"/>
      <c r="G82" s="8"/>
      <c r="H82" s="8"/>
    </row>
    <row r="83" spans="1:8">
      <c r="A83" s="23" t="s">
        <v>188</v>
      </c>
      <c r="B83" s="24">
        <v>1091</v>
      </c>
      <c r="C83" s="25">
        <v>63.519706999999997</v>
      </c>
      <c r="D83" s="25">
        <v>25.664528000000001</v>
      </c>
      <c r="E83" s="25">
        <v>7.2410629999999996</v>
      </c>
      <c r="F83" s="25">
        <v>3.1164070000000001</v>
      </c>
      <c r="G83" s="25">
        <v>9.1659000000000004E-2</v>
      </c>
      <c r="H83" s="25">
        <v>0.36663600000000002</v>
      </c>
    </row>
    <row r="84" spans="1:8">
      <c r="A84" s="23" t="s">
        <v>189</v>
      </c>
      <c r="B84" s="24">
        <v>74</v>
      </c>
      <c r="C84" s="25">
        <v>41.891891999999999</v>
      </c>
      <c r="D84" s="25">
        <v>36.486485999999999</v>
      </c>
      <c r="E84" s="25">
        <v>13.513514000000001</v>
      </c>
      <c r="F84" s="25">
        <v>8.1081079999999996</v>
      </c>
      <c r="G84" s="25">
        <v>0</v>
      </c>
      <c r="H84" s="25">
        <v>0</v>
      </c>
    </row>
    <row r="85" spans="1:8">
      <c r="A85" s="23" t="s">
        <v>190</v>
      </c>
      <c r="B85" s="24">
        <v>28</v>
      </c>
      <c r="C85" s="25">
        <v>64.285713999999999</v>
      </c>
      <c r="D85" s="25">
        <v>25</v>
      </c>
      <c r="E85" s="25">
        <v>0</v>
      </c>
      <c r="F85" s="25">
        <v>7.1428570000000002</v>
      </c>
      <c r="G85" s="25">
        <v>0</v>
      </c>
      <c r="H85" s="25">
        <v>3.5714290000000002</v>
      </c>
    </row>
    <row r="86" spans="1:8">
      <c r="A86" s="23" t="s">
        <v>191</v>
      </c>
      <c r="B86" s="24">
        <v>42</v>
      </c>
      <c r="C86" s="25">
        <v>64.285713999999999</v>
      </c>
      <c r="D86" s="25">
        <v>14.285714</v>
      </c>
      <c r="E86" s="25">
        <v>11.904762</v>
      </c>
      <c r="F86" s="25">
        <v>2.3809520000000002</v>
      </c>
      <c r="G86" s="25">
        <v>2.3809520000000002</v>
      </c>
      <c r="H86" s="25">
        <v>4.7619049999999996</v>
      </c>
    </row>
    <row r="87" spans="1:8">
      <c r="A87" s="23" t="s">
        <v>192</v>
      </c>
      <c r="B87" s="24">
        <v>24</v>
      </c>
      <c r="C87" s="25">
        <v>58.333333000000003</v>
      </c>
      <c r="D87" s="25">
        <v>20.833333</v>
      </c>
      <c r="E87" s="25">
        <v>16.666667</v>
      </c>
      <c r="F87" s="25">
        <v>0</v>
      </c>
      <c r="G87" s="25">
        <v>4.1666670000000003</v>
      </c>
      <c r="H87" s="25">
        <v>0</v>
      </c>
    </row>
    <row r="88" spans="1:8">
      <c r="A88" s="23" t="s">
        <v>193</v>
      </c>
      <c r="B88" s="24">
        <v>0</v>
      </c>
      <c r="C88" s="25">
        <v>0</v>
      </c>
      <c r="D88" s="25">
        <v>0</v>
      </c>
      <c r="E88" s="25">
        <v>0</v>
      </c>
      <c r="F88" s="25">
        <v>0</v>
      </c>
      <c r="G88" s="25">
        <v>0</v>
      </c>
      <c r="H88" s="25">
        <v>0</v>
      </c>
    </row>
    <row r="89" spans="1:8">
      <c r="A89" s="23" t="s">
        <v>152</v>
      </c>
      <c r="B89" s="24">
        <v>9</v>
      </c>
      <c r="C89" s="25">
        <v>44.444443999999997</v>
      </c>
      <c r="D89" s="25">
        <v>33.333333000000003</v>
      </c>
      <c r="E89" s="25">
        <v>0</v>
      </c>
      <c r="F89" s="25">
        <v>11.111110999999999</v>
      </c>
      <c r="G89" s="25">
        <v>0</v>
      </c>
      <c r="H89" s="25">
        <v>11.111110999999999</v>
      </c>
    </row>
    <row r="90" spans="1:8">
      <c r="A90" s="23" t="s">
        <v>128</v>
      </c>
      <c r="B90" s="24">
        <v>6</v>
      </c>
      <c r="C90" s="25">
        <v>66.666667000000004</v>
      </c>
      <c r="D90" s="25">
        <v>33.333333000000003</v>
      </c>
      <c r="E90" s="25">
        <v>0</v>
      </c>
      <c r="F90" s="25">
        <v>0</v>
      </c>
      <c r="G90" s="25">
        <v>0</v>
      </c>
      <c r="H90" s="25">
        <v>0</v>
      </c>
    </row>
    <row r="91" spans="1:8">
      <c r="A91" s="8" t="s">
        <v>194</v>
      </c>
      <c r="B91" s="8"/>
      <c r="C91" s="8"/>
      <c r="D91" s="8"/>
      <c r="E91" s="8"/>
      <c r="F91" s="8"/>
      <c r="G91" s="8"/>
      <c r="H91" s="8"/>
    </row>
    <row r="92" spans="1:8">
      <c r="A92" s="23" t="s">
        <v>195</v>
      </c>
      <c r="B92" s="24">
        <v>583</v>
      </c>
      <c r="C92" s="25">
        <v>54.030875000000002</v>
      </c>
      <c r="D92" s="25">
        <v>30.531732000000002</v>
      </c>
      <c r="E92" s="25">
        <v>9.7770150000000005</v>
      </c>
      <c r="F92" s="25">
        <v>4.4596910000000003</v>
      </c>
      <c r="G92" s="25">
        <v>0.51458000000000004</v>
      </c>
      <c r="H92" s="25">
        <v>0.68610599999999999</v>
      </c>
    </row>
    <row r="93" spans="1:8">
      <c r="A93" s="23" t="s">
        <v>196</v>
      </c>
      <c r="B93" s="24">
        <v>198</v>
      </c>
      <c r="C93" s="25">
        <v>48.484848</v>
      </c>
      <c r="D93" s="25">
        <v>32.828282999999999</v>
      </c>
      <c r="E93" s="25">
        <v>14.141413999999999</v>
      </c>
      <c r="F93" s="25">
        <v>4.5454549999999996</v>
      </c>
      <c r="G93" s="25">
        <v>0</v>
      </c>
      <c r="H93" s="25">
        <v>0</v>
      </c>
    </row>
    <row r="94" spans="1:8">
      <c r="A94" s="23" t="s">
        <v>197</v>
      </c>
      <c r="B94" s="24">
        <v>35</v>
      </c>
      <c r="C94" s="25">
        <v>37.142856999999999</v>
      </c>
      <c r="D94" s="25">
        <v>22.857143000000001</v>
      </c>
      <c r="E94" s="25">
        <v>25.714286000000001</v>
      </c>
      <c r="F94" s="25">
        <v>14.285714</v>
      </c>
      <c r="G94" s="25">
        <v>0</v>
      </c>
      <c r="H94" s="25">
        <v>0</v>
      </c>
    </row>
    <row r="95" spans="1:8">
      <c r="A95" s="23" t="s">
        <v>198</v>
      </c>
      <c r="B95" s="24">
        <v>2</v>
      </c>
      <c r="C95" s="25">
        <v>0</v>
      </c>
      <c r="D95" s="25">
        <v>50</v>
      </c>
      <c r="E95" s="25">
        <v>50</v>
      </c>
      <c r="F95" s="25">
        <v>0</v>
      </c>
      <c r="G95" s="25">
        <v>0</v>
      </c>
      <c r="H95" s="25">
        <v>0</v>
      </c>
    </row>
    <row r="96" spans="1:8">
      <c r="A96" s="23" t="s">
        <v>199</v>
      </c>
      <c r="B96" s="24">
        <v>68</v>
      </c>
      <c r="C96" s="25">
        <v>66.176471000000006</v>
      </c>
      <c r="D96" s="25">
        <v>20.588235000000001</v>
      </c>
      <c r="E96" s="25">
        <v>4.4117649999999999</v>
      </c>
      <c r="F96" s="25">
        <v>7.3529410000000004</v>
      </c>
      <c r="G96" s="25">
        <v>0</v>
      </c>
      <c r="H96" s="25">
        <v>1.470588</v>
      </c>
    </row>
    <row r="97" spans="1:8">
      <c r="A97" s="23" t="s">
        <v>200</v>
      </c>
      <c r="B97" s="24">
        <v>1248</v>
      </c>
      <c r="C97" s="25">
        <v>62.419871999999998</v>
      </c>
      <c r="D97" s="25">
        <v>25.721153999999999</v>
      </c>
      <c r="E97" s="25">
        <v>7.6923079999999997</v>
      </c>
      <c r="F97" s="25">
        <v>3.285256</v>
      </c>
      <c r="G97" s="25">
        <v>0.24038499999999999</v>
      </c>
      <c r="H97" s="25">
        <v>0.64102599999999998</v>
      </c>
    </row>
    <row r="98" spans="1:8">
      <c r="A98" s="23" t="s">
        <v>201</v>
      </c>
      <c r="B98" s="24">
        <v>208</v>
      </c>
      <c r="C98" s="25">
        <v>47.596153999999999</v>
      </c>
      <c r="D98" s="25">
        <v>34.134614999999997</v>
      </c>
      <c r="E98" s="25">
        <v>8.6538459999999997</v>
      </c>
      <c r="F98" s="25">
        <v>8.1730769999999993</v>
      </c>
      <c r="G98" s="25">
        <v>0.961538</v>
      </c>
      <c r="H98" s="25">
        <v>0.480769</v>
      </c>
    </row>
    <row r="99" spans="1:8">
      <c r="A99" s="23" t="s">
        <v>202</v>
      </c>
      <c r="B99" s="24">
        <v>112</v>
      </c>
      <c r="C99" s="25">
        <v>47.321429000000002</v>
      </c>
      <c r="D99" s="25">
        <v>29.464286000000001</v>
      </c>
      <c r="E99" s="25">
        <v>16.071428999999998</v>
      </c>
      <c r="F99" s="25">
        <v>4.4642860000000004</v>
      </c>
      <c r="G99" s="25">
        <v>1.785714</v>
      </c>
      <c r="H99" s="25">
        <v>0.89285700000000001</v>
      </c>
    </row>
    <row r="100" spans="1:8">
      <c r="A100" s="23" t="s">
        <v>203</v>
      </c>
      <c r="B100" s="24">
        <v>188</v>
      </c>
      <c r="C100" s="25">
        <v>43.617021000000001</v>
      </c>
      <c r="D100" s="25">
        <v>31.382978999999999</v>
      </c>
      <c r="E100" s="25">
        <v>17.021277000000001</v>
      </c>
      <c r="F100" s="25">
        <v>5.851064</v>
      </c>
      <c r="G100" s="25">
        <v>1.0638300000000001</v>
      </c>
      <c r="H100" s="25">
        <v>1.0638300000000001</v>
      </c>
    </row>
    <row r="101" spans="1:8">
      <c r="A101" s="23" t="s">
        <v>204</v>
      </c>
      <c r="B101" s="24">
        <v>49</v>
      </c>
      <c r="C101" s="25">
        <v>55.102041</v>
      </c>
      <c r="D101" s="25">
        <v>28.571428999999998</v>
      </c>
      <c r="E101" s="25">
        <v>10.204082</v>
      </c>
      <c r="F101" s="25">
        <v>4.0816330000000001</v>
      </c>
      <c r="G101" s="25">
        <v>2.040816</v>
      </c>
      <c r="H101" s="25">
        <v>0</v>
      </c>
    </row>
    <row r="102" spans="1:8">
      <c r="A102" s="23" t="s">
        <v>205</v>
      </c>
      <c r="B102" s="24">
        <v>1</v>
      </c>
      <c r="C102" s="25">
        <v>100</v>
      </c>
      <c r="D102" s="25">
        <v>0</v>
      </c>
      <c r="E102" s="25">
        <v>0</v>
      </c>
      <c r="F102" s="25">
        <v>0</v>
      </c>
      <c r="G102" s="25">
        <v>0</v>
      </c>
      <c r="H102" s="25">
        <v>0</v>
      </c>
    </row>
    <row r="103" spans="1:8">
      <c r="A103" s="23" t="s">
        <v>206</v>
      </c>
      <c r="B103" s="24">
        <v>0</v>
      </c>
      <c r="C103" s="25">
        <v>0</v>
      </c>
      <c r="D103" s="25">
        <v>0</v>
      </c>
      <c r="E103" s="25">
        <v>0</v>
      </c>
      <c r="F103" s="25">
        <v>0</v>
      </c>
      <c r="G103" s="25">
        <v>0</v>
      </c>
      <c r="H103" s="25">
        <v>0</v>
      </c>
    </row>
    <row r="104" spans="1:8">
      <c r="A104" s="23" t="s">
        <v>152</v>
      </c>
      <c r="B104" s="24">
        <v>1</v>
      </c>
      <c r="C104" s="25">
        <v>100</v>
      </c>
      <c r="D104" s="25">
        <v>0</v>
      </c>
      <c r="E104" s="25">
        <v>0</v>
      </c>
      <c r="F104" s="25">
        <v>0</v>
      </c>
      <c r="G104" s="25">
        <v>0</v>
      </c>
      <c r="H104" s="25">
        <v>0</v>
      </c>
    </row>
    <row r="105" spans="1:8">
      <c r="A105" s="23" t="s">
        <v>128</v>
      </c>
      <c r="B105" s="24">
        <v>0</v>
      </c>
      <c r="C105" s="25">
        <v>0</v>
      </c>
      <c r="D105" s="25">
        <v>0</v>
      </c>
      <c r="E105" s="25">
        <v>0</v>
      </c>
      <c r="F105" s="25">
        <v>0</v>
      </c>
      <c r="G105" s="25">
        <v>0</v>
      </c>
      <c r="H105" s="25">
        <v>0</v>
      </c>
    </row>
    <row r="106" spans="1:8">
      <c r="A106" s="8" t="s">
        <v>207</v>
      </c>
      <c r="B106" s="8"/>
      <c r="C106" s="8"/>
      <c r="D106" s="8"/>
      <c r="E106" s="8"/>
      <c r="F106" s="8"/>
      <c r="G106" s="8"/>
      <c r="H106" s="8"/>
    </row>
    <row r="107" spans="1:8">
      <c r="A107" s="23" t="s">
        <v>208</v>
      </c>
      <c r="B107" s="24">
        <v>711</v>
      </c>
      <c r="C107" s="25">
        <v>63.009844999999999</v>
      </c>
      <c r="D107" s="25">
        <v>24.753868000000001</v>
      </c>
      <c r="E107" s="25">
        <v>8.0168780000000002</v>
      </c>
      <c r="F107" s="25">
        <v>3.5161739999999999</v>
      </c>
      <c r="G107" s="25">
        <v>0.28129399999999999</v>
      </c>
      <c r="H107" s="25">
        <v>0.42194100000000001</v>
      </c>
    </row>
    <row r="108" spans="1:8">
      <c r="A108" s="23" t="s">
        <v>209</v>
      </c>
      <c r="B108" s="24">
        <v>627</v>
      </c>
      <c r="C108" s="25">
        <v>61.722487999999998</v>
      </c>
      <c r="D108" s="25">
        <v>25.837320999999999</v>
      </c>
      <c r="E108" s="25">
        <v>7.4960129999999996</v>
      </c>
      <c r="F108" s="25">
        <v>4.1467299999999998</v>
      </c>
      <c r="G108" s="25">
        <v>0.31897900000000001</v>
      </c>
      <c r="H108" s="25">
        <v>0.47846899999999998</v>
      </c>
    </row>
    <row r="109" spans="1:8">
      <c r="A109" s="23" t="s">
        <v>210</v>
      </c>
      <c r="B109" s="24">
        <v>595</v>
      </c>
      <c r="C109" s="25">
        <v>66.386555000000001</v>
      </c>
      <c r="D109" s="25">
        <v>23.865545999999998</v>
      </c>
      <c r="E109" s="25">
        <v>6.2184869999999997</v>
      </c>
      <c r="F109" s="25">
        <v>2.8571430000000002</v>
      </c>
      <c r="G109" s="25">
        <v>0.50420200000000004</v>
      </c>
      <c r="H109" s="25">
        <v>0.16806699999999999</v>
      </c>
    </row>
    <row r="110" spans="1:8">
      <c r="A110" s="23" t="s">
        <v>211</v>
      </c>
      <c r="B110" s="24">
        <v>370</v>
      </c>
      <c r="C110" s="25">
        <v>61.621622000000002</v>
      </c>
      <c r="D110" s="25">
        <v>27.297297</v>
      </c>
      <c r="E110" s="25">
        <v>7.5675679999999996</v>
      </c>
      <c r="F110" s="25">
        <v>2.9729730000000001</v>
      </c>
      <c r="G110" s="25">
        <v>0.27027000000000001</v>
      </c>
      <c r="H110" s="25">
        <v>0.27027000000000001</v>
      </c>
    </row>
    <row r="111" spans="1:8">
      <c r="A111" s="23" t="s">
        <v>212</v>
      </c>
      <c r="B111" s="24">
        <v>226</v>
      </c>
      <c r="C111" s="25">
        <v>73.451327000000006</v>
      </c>
      <c r="D111" s="25">
        <v>17.256637000000001</v>
      </c>
      <c r="E111" s="25">
        <v>6.637168</v>
      </c>
      <c r="F111" s="25">
        <v>1.7699119999999999</v>
      </c>
      <c r="G111" s="25">
        <v>0.44247799999999998</v>
      </c>
      <c r="H111" s="25">
        <v>0.44247799999999998</v>
      </c>
    </row>
    <row r="112" spans="1:8">
      <c r="A112" s="23" t="s">
        <v>213</v>
      </c>
      <c r="B112" s="24">
        <v>162</v>
      </c>
      <c r="C112" s="25">
        <v>62.962963000000002</v>
      </c>
      <c r="D112" s="25">
        <v>21.604938000000001</v>
      </c>
      <c r="E112" s="25">
        <v>10.493827</v>
      </c>
      <c r="F112" s="25">
        <v>4.3209879999999998</v>
      </c>
      <c r="G112" s="25">
        <v>0</v>
      </c>
      <c r="H112" s="25">
        <v>0.61728400000000005</v>
      </c>
    </row>
    <row r="113" spans="1:8">
      <c r="A113" s="23" t="s">
        <v>214</v>
      </c>
      <c r="B113" s="24">
        <v>303</v>
      </c>
      <c r="C113" s="25">
        <v>58.415841999999998</v>
      </c>
      <c r="D113" s="25">
        <v>29.042904</v>
      </c>
      <c r="E113" s="25">
        <v>8.9108909999999995</v>
      </c>
      <c r="F113" s="25">
        <v>3.3003300000000002</v>
      </c>
      <c r="G113" s="25">
        <v>0.33003300000000002</v>
      </c>
      <c r="H113" s="25">
        <v>0</v>
      </c>
    </row>
    <row r="114" spans="1:8">
      <c r="A114" s="23" t="s">
        <v>215</v>
      </c>
      <c r="B114" s="24">
        <v>105</v>
      </c>
      <c r="C114" s="25">
        <v>60.952381000000003</v>
      </c>
      <c r="D114" s="25">
        <v>28.571428999999998</v>
      </c>
      <c r="E114" s="25">
        <v>4.7619049999999996</v>
      </c>
      <c r="F114" s="25">
        <v>3.8095240000000001</v>
      </c>
      <c r="G114" s="25">
        <v>0.95238100000000003</v>
      </c>
      <c r="H114" s="25">
        <v>0.95238100000000003</v>
      </c>
    </row>
    <row r="115" spans="1:8">
      <c r="A115" s="23" t="s">
        <v>216</v>
      </c>
      <c r="B115" s="24">
        <v>122</v>
      </c>
      <c r="C115" s="25">
        <v>64.754097999999999</v>
      </c>
      <c r="D115" s="25">
        <v>23.770492000000001</v>
      </c>
      <c r="E115" s="25">
        <v>4.9180330000000003</v>
      </c>
      <c r="F115" s="25">
        <v>4.9180330000000003</v>
      </c>
      <c r="G115" s="25">
        <v>0.81967199999999996</v>
      </c>
      <c r="H115" s="25">
        <v>0.81967199999999996</v>
      </c>
    </row>
    <row r="116" spans="1:8">
      <c r="A116" s="23" t="s">
        <v>217</v>
      </c>
      <c r="B116" s="24">
        <v>152</v>
      </c>
      <c r="C116" s="25">
        <v>68.421053000000001</v>
      </c>
      <c r="D116" s="25">
        <v>22.368421000000001</v>
      </c>
      <c r="E116" s="25">
        <v>7.2368420000000002</v>
      </c>
      <c r="F116" s="25">
        <v>1.3157890000000001</v>
      </c>
      <c r="G116" s="25">
        <v>0</v>
      </c>
      <c r="H116" s="25">
        <v>0.65789500000000001</v>
      </c>
    </row>
    <row r="117" spans="1:8">
      <c r="A117" s="23" t="s">
        <v>218</v>
      </c>
      <c r="B117" s="24">
        <v>169</v>
      </c>
      <c r="C117" s="25">
        <v>63.905324999999998</v>
      </c>
      <c r="D117" s="25">
        <v>26.627219</v>
      </c>
      <c r="E117" s="25">
        <v>7.1005919999999998</v>
      </c>
      <c r="F117" s="25">
        <v>2.3668640000000001</v>
      </c>
      <c r="G117" s="25">
        <v>0</v>
      </c>
      <c r="H117" s="25">
        <v>0</v>
      </c>
    </row>
    <row r="118" spans="1:8">
      <c r="A118" s="23" t="s">
        <v>219</v>
      </c>
      <c r="B118" s="24">
        <v>197</v>
      </c>
      <c r="C118" s="25">
        <v>62.436548000000002</v>
      </c>
      <c r="D118" s="25">
        <v>28.934010000000001</v>
      </c>
      <c r="E118" s="25">
        <v>6.0913709999999996</v>
      </c>
      <c r="F118" s="25">
        <v>2.0304570000000002</v>
      </c>
      <c r="G118" s="25">
        <v>0</v>
      </c>
      <c r="H118" s="25">
        <v>0.50761400000000001</v>
      </c>
    </row>
    <row r="119" spans="1:8">
      <c r="A119" s="23" t="s">
        <v>220</v>
      </c>
      <c r="B119" s="24">
        <v>426</v>
      </c>
      <c r="C119" s="25">
        <v>61.971831000000002</v>
      </c>
      <c r="D119" s="25">
        <v>28.169014000000001</v>
      </c>
      <c r="E119" s="25">
        <v>5.8685450000000001</v>
      </c>
      <c r="F119" s="25">
        <v>3.2863850000000001</v>
      </c>
      <c r="G119" s="25">
        <v>0.23474200000000001</v>
      </c>
      <c r="H119" s="25">
        <v>0.46948400000000001</v>
      </c>
    </row>
    <row r="120" spans="1:8">
      <c r="A120" s="23" t="s">
        <v>221</v>
      </c>
      <c r="B120" s="24">
        <v>412</v>
      </c>
      <c r="C120" s="25">
        <v>61.407767</v>
      </c>
      <c r="D120" s="25">
        <v>27.184466</v>
      </c>
      <c r="E120" s="25">
        <v>6.7961169999999997</v>
      </c>
      <c r="F120" s="25">
        <v>3.8834949999999999</v>
      </c>
      <c r="G120" s="25">
        <v>0.48543700000000001</v>
      </c>
      <c r="H120" s="25">
        <v>0.24271799999999999</v>
      </c>
    </row>
    <row r="121" spans="1:8">
      <c r="A121" s="23" t="s">
        <v>152</v>
      </c>
      <c r="B121" s="24">
        <v>33</v>
      </c>
      <c r="C121" s="25">
        <v>60.606060999999997</v>
      </c>
      <c r="D121" s="25">
        <v>21.212121</v>
      </c>
      <c r="E121" s="25">
        <v>6.0606059999999999</v>
      </c>
      <c r="F121" s="25">
        <v>6.0606059999999999</v>
      </c>
      <c r="G121" s="25">
        <v>3.030303</v>
      </c>
      <c r="H121" s="25">
        <v>3.030303</v>
      </c>
    </row>
    <row r="122" spans="1:8">
      <c r="A122" s="23" t="s">
        <v>222</v>
      </c>
      <c r="B122" s="24">
        <v>94</v>
      </c>
      <c r="C122" s="25">
        <v>57.446809000000002</v>
      </c>
      <c r="D122" s="25">
        <v>28.723403999999999</v>
      </c>
      <c r="E122" s="25">
        <v>9.5744679999999995</v>
      </c>
      <c r="F122" s="25">
        <v>4.2553190000000001</v>
      </c>
      <c r="G122" s="25">
        <v>0</v>
      </c>
      <c r="H122" s="25">
        <v>0</v>
      </c>
    </row>
    <row r="123" spans="1:8">
      <c r="A123" s="26" t="s">
        <v>128</v>
      </c>
      <c r="B123" s="27">
        <v>15</v>
      </c>
      <c r="C123" s="29">
        <v>60</v>
      </c>
      <c r="D123" s="29">
        <v>20</v>
      </c>
      <c r="E123" s="29">
        <v>6.6666670000000003</v>
      </c>
      <c r="F123" s="29">
        <v>0</v>
      </c>
      <c r="G123" s="29">
        <v>0</v>
      </c>
      <c r="H123" s="29">
        <v>13.333333</v>
      </c>
    </row>
  </sheetData>
  <phoneticPr fontId="2"/>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4E4E38-B0BC-44DB-8BB9-5D979CB77EF2}">
  <sheetPr codeName="Sheet99"/>
  <dimension ref="A1:H123"/>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HYPERLINK("#'目次'!B54","[48]")</f>
        <v>[48]</v>
      </c>
      <c r="B2" s="28" t="s">
        <v>565</v>
      </c>
    </row>
    <row r="3" spans="1:8">
      <c r="A3" s="6" t="s">
        <v>114</v>
      </c>
      <c r="B3" s="7" t="s">
        <v>536</v>
      </c>
    </row>
    <row r="4" spans="1:8">
      <c r="A4" s="6" t="s">
        <v>114</v>
      </c>
      <c r="B4" s="7" t="s">
        <v>544</v>
      </c>
    </row>
    <row r="5" spans="1:8">
      <c r="A5" s="6" t="s">
        <v>114</v>
      </c>
      <c r="B5" s="7" t="s">
        <v>545</v>
      </c>
    </row>
    <row r="6" spans="1:8" s="21" customFormat="1" ht="108">
      <c r="A6" s="19" t="s">
        <v>114</v>
      </c>
      <c r="B6" s="20" t="s">
        <v>118</v>
      </c>
      <c r="C6" s="20" t="s">
        <v>546</v>
      </c>
      <c r="D6" s="20" t="s">
        <v>547</v>
      </c>
      <c r="E6" s="20" t="s">
        <v>548</v>
      </c>
      <c r="F6" s="20" t="s">
        <v>549</v>
      </c>
      <c r="G6" s="20" t="s">
        <v>550</v>
      </c>
      <c r="H6" s="20" t="s">
        <v>128</v>
      </c>
    </row>
    <row r="7" spans="1:8">
      <c r="A7" s="22" t="s">
        <v>121</v>
      </c>
      <c r="B7" s="9">
        <v>1274</v>
      </c>
      <c r="C7" s="14">
        <v>38.461537999999997</v>
      </c>
      <c r="D7" s="14">
        <v>41.601255999999999</v>
      </c>
      <c r="E7" s="14">
        <v>5.0235479999999999</v>
      </c>
      <c r="F7" s="14">
        <v>5.1020409999999998</v>
      </c>
      <c r="G7" s="14">
        <v>7.1428570000000002</v>
      </c>
      <c r="H7" s="14">
        <v>2.6687599999999998</v>
      </c>
    </row>
    <row r="8" spans="1:8">
      <c r="A8" s="8" t="s">
        <v>122</v>
      </c>
      <c r="B8" s="8"/>
      <c r="C8" s="8"/>
      <c r="D8" s="8"/>
      <c r="E8" s="8"/>
      <c r="F8" s="8"/>
      <c r="G8" s="8"/>
      <c r="H8" s="8"/>
    </row>
    <row r="9" spans="1:8">
      <c r="A9" s="23" t="s">
        <v>123</v>
      </c>
      <c r="B9" s="24">
        <v>204</v>
      </c>
      <c r="C9" s="25">
        <v>39.215685999999998</v>
      </c>
      <c r="D9" s="25">
        <v>40.686275000000002</v>
      </c>
      <c r="E9" s="25">
        <v>5.3921570000000001</v>
      </c>
      <c r="F9" s="25">
        <v>5.3921570000000001</v>
      </c>
      <c r="G9" s="25">
        <v>6.8627450000000003</v>
      </c>
      <c r="H9" s="25">
        <v>2.4509799999999999</v>
      </c>
    </row>
    <row r="10" spans="1:8">
      <c r="A10" s="23" t="s">
        <v>124</v>
      </c>
      <c r="B10" s="24">
        <v>292</v>
      </c>
      <c r="C10" s="25">
        <v>38.698630000000001</v>
      </c>
      <c r="D10" s="25">
        <v>42.808219000000001</v>
      </c>
      <c r="E10" s="25">
        <v>5.4794520000000002</v>
      </c>
      <c r="F10" s="25">
        <v>4.7945209999999996</v>
      </c>
      <c r="G10" s="25">
        <v>6.1643840000000001</v>
      </c>
      <c r="H10" s="25">
        <v>2.0547949999999999</v>
      </c>
    </row>
    <row r="11" spans="1:8">
      <c r="A11" s="23" t="s">
        <v>125</v>
      </c>
      <c r="B11" s="24">
        <v>561</v>
      </c>
      <c r="C11" s="25">
        <v>40.106952</v>
      </c>
      <c r="D11" s="25">
        <v>40.998216999999997</v>
      </c>
      <c r="E11" s="25">
        <v>4.0998219999999996</v>
      </c>
      <c r="F11" s="25">
        <v>4.9910870000000003</v>
      </c>
      <c r="G11" s="25">
        <v>7.6648839999999998</v>
      </c>
      <c r="H11" s="25">
        <v>2.1390370000000001</v>
      </c>
    </row>
    <row r="12" spans="1:8">
      <c r="A12" s="23" t="s">
        <v>126</v>
      </c>
      <c r="B12" s="24">
        <v>181</v>
      </c>
      <c r="C12" s="25">
        <v>33.701656999999997</v>
      </c>
      <c r="D12" s="25">
        <v>43.093922999999997</v>
      </c>
      <c r="E12" s="25">
        <v>5.5248619999999997</v>
      </c>
      <c r="F12" s="25">
        <v>6.6298339999999998</v>
      </c>
      <c r="G12" s="25">
        <v>6.6298339999999998</v>
      </c>
      <c r="H12" s="25">
        <v>4.4198899999999997</v>
      </c>
    </row>
    <row r="13" spans="1:8">
      <c r="A13" s="23" t="s">
        <v>127</v>
      </c>
      <c r="B13" s="24">
        <v>20</v>
      </c>
      <c r="C13" s="25">
        <v>25</v>
      </c>
      <c r="D13" s="25">
        <v>35</v>
      </c>
      <c r="E13" s="25">
        <v>20</v>
      </c>
      <c r="F13" s="25">
        <v>0</v>
      </c>
      <c r="G13" s="25">
        <v>10</v>
      </c>
      <c r="H13" s="25">
        <v>10</v>
      </c>
    </row>
    <row r="14" spans="1:8">
      <c r="A14" s="23" t="s">
        <v>128</v>
      </c>
      <c r="B14" s="24">
        <v>16</v>
      </c>
      <c r="C14" s="25">
        <v>37.5</v>
      </c>
      <c r="D14" s="25">
        <v>43.75</v>
      </c>
      <c r="E14" s="25">
        <v>0</v>
      </c>
      <c r="F14" s="25">
        <v>0</v>
      </c>
      <c r="G14" s="25">
        <v>12.5</v>
      </c>
      <c r="H14" s="25">
        <v>6.25</v>
      </c>
    </row>
    <row r="15" spans="1:8">
      <c r="A15" s="8" t="s">
        <v>129</v>
      </c>
      <c r="B15" s="8"/>
      <c r="C15" s="8"/>
      <c r="D15" s="8"/>
      <c r="E15" s="8"/>
      <c r="F15" s="8"/>
      <c r="G15" s="8"/>
      <c r="H15" s="8"/>
    </row>
    <row r="16" spans="1:8">
      <c r="A16" s="23" t="s">
        <v>130</v>
      </c>
      <c r="B16" s="24">
        <v>433</v>
      </c>
      <c r="C16" s="25">
        <v>41.339492</v>
      </c>
      <c r="D16" s="25">
        <v>40.646650999999999</v>
      </c>
      <c r="E16" s="25">
        <v>3.9260969999999999</v>
      </c>
      <c r="F16" s="25">
        <v>3.6951499999999999</v>
      </c>
      <c r="G16" s="25">
        <v>7.6212470000000003</v>
      </c>
      <c r="H16" s="25">
        <v>2.771363</v>
      </c>
    </row>
    <row r="17" spans="1:8">
      <c r="A17" s="23" t="s">
        <v>131</v>
      </c>
      <c r="B17" s="24">
        <v>623</v>
      </c>
      <c r="C17" s="25">
        <v>38.523274000000001</v>
      </c>
      <c r="D17" s="25">
        <v>42.857143000000001</v>
      </c>
      <c r="E17" s="25">
        <v>5.4574639999999999</v>
      </c>
      <c r="F17" s="25">
        <v>5.4574639999999999</v>
      </c>
      <c r="G17" s="25">
        <v>6.0995179999999998</v>
      </c>
      <c r="H17" s="25">
        <v>1.6051359999999999</v>
      </c>
    </row>
    <row r="18" spans="1:8">
      <c r="A18" s="23" t="s">
        <v>132</v>
      </c>
      <c r="B18" s="24">
        <v>188</v>
      </c>
      <c r="C18" s="25">
        <v>33.510638</v>
      </c>
      <c r="D18" s="25">
        <v>39.893616999999999</v>
      </c>
      <c r="E18" s="25">
        <v>5.3191490000000003</v>
      </c>
      <c r="F18" s="25">
        <v>6.3829789999999997</v>
      </c>
      <c r="G18" s="25">
        <v>9.5744679999999995</v>
      </c>
      <c r="H18" s="25">
        <v>5.3191490000000003</v>
      </c>
    </row>
    <row r="19" spans="1:8">
      <c r="A19" s="23" t="s">
        <v>133</v>
      </c>
      <c r="B19" s="24">
        <v>15</v>
      </c>
      <c r="C19" s="25">
        <v>20</v>
      </c>
      <c r="D19" s="25">
        <v>40</v>
      </c>
      <c r="E19" s="25">
        <v>20</v>
      </c>
      <c r="F19" s="25">
        <v>13.333333</v>
      </c>
      <c r="G19" s="25">
        <v>6.6666670000000003</v>
      </c>
      <c r="H19" s="25">
        <v>0</v>
      </c>
    </row>
    <row r="20" spans="1:8">
      <c r="A20" s="23" t="s">
        <v>128</v>
      </c>
      <c r="B20" s="24">
        <v>15</v>
      </c>
      <c r="C20" s="25">
        <v>33.333333000000003</v>
      </c>
      <c r="D20" s="25">
        <v>40</v>
      </c>
      <c r="E20" s="25">
        <v>0</v>
      </c>
      <c r="F20" s="25">
        <v>6.6666670000000003</v>
      </c>
      <c r="G20" s="25">
        <v>6.6666670000000003</v>
      </c>
      <c r="H20" s="25">
        <v>13.333333</v>
      </c>
    </row>
    <row r="21" spans="1:8">
      <c r="A21" s="8" t="s">
        <v>134</v>
      </c>
      <c r="B21" s="8"/>
      <c r="C21" s="8"/>
      <c r="D21" s="8"/>
      <c r="E21" s="8"/>
      <c r="F21" s="8"/>
      <c r="G21" s="8"/>
      <c r="H21" s="8"/>
    </row>
    <row r="22" spans="1:8">
      <c r="A22" s="23" t="s">
        <v>135</v>
      </c>
      <c r="B22" s="24">
        <v>35</v>
      </c>
      <c r="C22" s="25">
        <v>34.285713999999999</v>
      </c>
      <c r="D22" s="25">
        <v>42.857143000000001</v>
      </c>
      <c r="E22" s="25">
        <v>8.5714290000000002</v>
      </c>
      <c r="F22" s="25">
        <v>5.7142860000000004</v>
      </c>
      <c r="G22" s="25">
        <v>5.7142860000000004</v>
      </c>
      <c r="H22" s="25">
        <v>2.8571430000000002</v>
      </c>
    </row>
    <row r="23" spans="1:8">
      <c r="A23" s="23" t="s">
        <v>136</v>
      </c>
      <c r="B23" s="24">
        <v>45</v>
      </c>
      <c r="C23" s="25">
        <v>55.555556000000003</v>
      </c>
      <c r="D23" s="25">
        <v>26.666667</v>
      </c>
      <c r="E23" s="25">
        <v>0</v>
      </c>
      <c r="F23" s="25">
        <v>4.4444439999999998</v>
      </c>
      <c r="G23" s="25">
        <v>11.111110999999999</v>
      </c>
      <c r="H23" s="25">
        <v>2.2222219999999999</v>
      </c>
    </row>
    <row r="24" spans="1:8">
      <c r="A24" s="23" t="s">
        <v>137</v>
      </c>
      <c r="B24" s="24">
        <v>55</v>
      </c>
      <c r="C24" s="25">
        <v>43.636364</v>
      </c>
      <c r="D24" s="25">
        <v>38.181818</v>
      </c>
      <c r="E24" s="25">
        <v>0</v>
      </c>
      <c r="F24" s="25">
        <v>1.818182</v>
      </c>
      <c r="G24" s="25">
        <v>12.727273</v>
      </c>
      <c r="H24" s="25">
        <v>3.6363639999999999</v>
      </c>
    </row>
    <row r="25" spans="1:8">
      <c r="A25" s="23" t="s">
        <v>138</v>
      </c>
      <c r="B25" s="24">
        <v>61</v>
      </c>
      <c r="C25" s="25">
        <v>32.786884999999998</v>
      </c>
      <c r="D25" s="25">
        <v>45.901639000000003</v>
      </c>
      <c r="E25" s="25">
        <v>4.9180330000000003</v>
      </c>
      <c r="F25" s="25">
        <v>3.278689</v>
      </c>
      <c r="G25" s="25">
        <v>11.47541</v>
      </c>
      <c r="H25" s="25">
        <v>1.6393439999999999</v>
      </c>
    </row>
    <row r="26" spans="1:8">
      <c r="A26" s="23" t="s">
        <v>139</v>
      </c>
      <c r="B26" s="24">
        <v>73</v>
      </c>
      <c r="C26" s="25">
        <v>32.876711999999998</v>
      </c>
      <c r="D26" s="25">
        <v>43.835616000000002</v>
      </c>
      <c r="E26" s="25">
        <v>5.4794520000000002</v>
      </c>
      <c r="F26" s="25">
        <v>4.1095889999999997</v>
      </c>
      <c r="G26" s="25">
        <v>12.328766999999999</v>
      </c>
      <c r="H26" s="25">
        <v>1.3698630000000001</v>
      </c>
    </row>
    <row r="27" spans="1:8">
      <c r="A27" s="23" t="s">
        <v>140</v>
      </c>
      <c r="B27" s="24">
        <v>107</v>
      </c>
      <c r="C27" s="25">
        <v>43.925234000000003</v>
      </c>
      <c r="D27" s="25">
        <v>37.383178000000001</v>
      </c>
      <c r="E27" s="25">
        <v>6.5420559999999996</v>
      </c>
      <c r="F27" s="25">
        <v>4.6728969999999999</v>
      </c>
      <c r="G27" s="25">
        <v>6.5420559999999996</v>
      </c>
      <c r="H27" s="25">
        <v>0.93457900000000005</v>
      </c>
    </row>
    <row r="28" spans="1:8">
      <c r="A28" s="23" t="s">
        <v>141</v>
      </c>
      <c r="B28" s="24">
        <v>673</v>
      </c>
      <c r="C28" s="25">
        <v>40.267459000000002</v>
      </c>
      <c r="D28" s="25">
        <v>41.307577999999999</v>
      </c>
      <c r="E28" s="25">
        <v>5.2005939999999997</v>
      </c>
      <c r="F28" s="25">
        <v>5.7949479999999998</v>
      </c>
      <c r="G28" s="25">
        <v>5.2005939999999997</v>
      </c>
      <c r="H28" s="25">
        <v>2.2288260000000002</v>
      </c>
    </row>
    <row r="29" spans="1:8">
      <c r="A29" s="23" t="s">
        <v>142</v>
      </c>
      <c r="B29" s="24">
        <v>212</v>
      </c>
      <c r="C29" s="25">
        <v>29.245283000000001</v>
      </c>
      <c r="D29" s="25">
        <v>46.698112999999999</v>
      </c>
      <c r="E29" s="25">
        <v>5.6603770000000004</v>
      </c>
      <c r="F29" s="25">
        <v>5.1886789999999996</v>
      </c>
      <c r="G29" s="25">
        <v>8.4905659999999994</v>
      </c>
      <c r="H29" s="25">
        <v>4.7169809999999996</v>
      </c>
    </row>
    <row r="30" spans="1:8">
      <c r="A30" s="23" t="s">
        <v>128</v>
      </c>
      <c r="B30" s="24">
        <v>13</v>
      </c>
      <c r="C30" s="25">
        <v>38.461537999999997</v>
      </c>
      <c r="D30" s="25">
        <v>38.461537999999997</v>
      </c>
      <c r="E30" s="25">
        <v>0</v>
      </c>
      <c r="F30" s="25">
        <v>0</v>
      </c>
      <c r="G30" s="25">
        <v>7.6923079999999997</v>
      </c>
      <c r="H30" s="25">
        <v>15.384615</v>
      </c>
    </row>
    <row r="31" spans="1:8">
      <c r="A31" s="8" t="s">
        <v>143</v>
      </c>
      <c r="B31" s="8"/>
      <c r="C31" s="8"/>
      <c r="D31" s="8"/>
      <c r="E31" s="8"/>
      <c r="F31" s="8"/>
      <c r="G31" s="8"/>
      <c r="H31" s="8"/>
    </row>
    <row r="32" spans="1:8">
      <c r="A32" s="23" t="s">
        <v>144</v>
      </c>
      <c r="B32" s="24">
        <v>208</v>
      </c>
      <c r="C32" s="25">
        <v>37.980769000000002</v>
      </c>
      <c r="D32" s="25">
        <v>38.461537999999997</v>
      </c>
      <c r="E32" s="25">
        <v>10.576923000000001</v>
      </c>
      <c r="F32" s="25">
        <v>4.3269229999999999</v>
      </c>
      <c r="G32" s="25">
        <v>6.25</v>
      </c>
      <c r="H32" s="25">
        <v>2.4038460000000001</v>
      </c>
    </row>
    <row r="33" spans="1:8">
      <c r="A33" s="23" t="s">
        <v>145</v>
      </c>
      <c r="B33" s="24">
        <v>188</v>
      </c>
      <c r="C33" s="25">
        <v>36.702128000000002</v>
      </c>
      <c r="D33" s="25">
        <v>44.148935999999999</v>
      </c>
      <c r="E33" s="25">
        <v>7.9787229999999996</v>
      </c>
      <c r="F33" s="25">
        <v>4.7872339999999998</v>
      </c>
      <c r="G33" s="25">
        <v>2.6595740000000001</v>
      </c>
      <c r="H33" s="25">
        <v>3.7234039999999999</v>
      </c>
    </row>
    <row r="34" spans="1:8">
      <c r="A34" s="23" t="s">
        <v>146</v>
      </c>
      <c r="B34" s="24">
        <v>261</v>
      </c>
      <c r="C34" s="25">
        <v>34.865900000000003</v>
      </c>
      <c r="D34" s="25">
        <v>51.724138000000004</v>
      </c>
      <c r="E34" s="25">
        <v>4.9808430000000001</v>
      </c>
      <c r="F34" s="25">
        <v>3.065134</v>
      </c>
      <c r="G34" s="25">
        <v>3.4482759999999999</v>
      </c>
      <c r="H34" s="25">
        <v>1.9157090000000001</v>
      </c>
    </row>
    <row r="35" spans="1:8">
      <c r="A35" s="23" t="s">
        <v>147</v>
      </c>
      <c r="B35" s="24">
        <v>64</v>
      </c>
      <c r="C35" s="25">
        <v>40.625</v>
      </c>
      <c r="D35" s="25">
        <v>43.75</v>
      </c>
      <c r="E35" s="25">
        <v>4.6875</v>
      </c>
      <c r="F35" s="25">
        <v>4.6875</v>
      </c>
      <c r="G35" s="25">
        <v>3.125</v>
      </c>
      <c r="H35" s="25">
        <v>3.125</v>
      </c>
    </row>
    <row r="36" spans="1:8">
      <c r="A36" s="23" t="s">
        <v>148</v>
      </c>
      <c r="B36" s="24">
        <v>87</v>
      </c>
      <c r="C36" s="25">
        <v>42.528736000000002</v>
      </c>
      <c r="D36" s="25">
        <v>40.229885000000003</v>
      </c>
      <c r="E36" s="25">
        <v>4.5977009999999998</v>
      </c>
      <c r="F36" s="25">
        <v>4.5977009999999998</v>
      </c>
      <c r="G36" s="25">
        <v>4.5977009999999998</v>
      </c>
      <c r="H36" s="25">
        <v>3.4482759999999999</v>
      </c>
    </row>
    <row r="37" spans="1:8">
      <c r="A37" s="23" t="s">
        <v>149</v>
      </c>
      <c r="B37" s="24">
        <v>648</v>
      </c>
      <c r="C37" s="25">
        <v>39.197530999999998</v>
      </c>
      <c r="D37" s="25">
        <v>43.209876999999999</v>
      </c>
      <c r="E37" s="25">
        <v>5.5555560000000002</v>
      </c>
      <c r="F37" s="25">
        <v>4.7839510000000001</v>
      </c>
      <c r="G37" s="25">
        <v>5.0925929999999999</v>
      </c>
      <c r="H37" s="25">
        <v>2.1604939999999999</v>
      </c>
    </row>
    <row r="38" spans="1:8">
      <c r="A38" s="23" t="s">
        <v>150</v>
      </c>
      <c r="B38" s="24">
        <v>834</v>
      </c>
      <c r="C38" s="25">
        <v>38.729016999999999</v>
      </c>
      <c r="D38" s="25">
        <v>43.285372000000002</v>
      </c>
      <c r="E38" s="25">
        <v>5.155875</v>
      </c>
      <c r="F38" s="25">
        <v>4.796163</v>
      </c>
      <c r="G38" s="25">
        <v>5.395683</v>
      </c>
      <c r="H38" s="25">
        <v>2.6378900000000001</v>
      </c>
    </row>
    <row r="39" spans="1:8">
      <c r="A39" s="23" t="s">
        <v>151</v>
      </c>
      <c r="B39" s="24">
        <v>1125</v>
      </c>
      <c r="C39" s="25">
        <v>37.6</v>
      </c>
      <c r="D39" s="25">
        <v>42.311110999999997</v>
      </c>
      <c r="E39" s="25">
        <v>5.2444439999999997</v>
      </c>
      <c r="F39" s="25">
        <v>5.1555559999999998</v>
      </c>
      <c r="G39" s="25">
        <v>7.2888890000000002</v>
      </c>
      <c r="H39" s="25">
        <v>2.4</v>
      </c>
    </row>
    <row r="40" spans="1:8">
      <c r="A40" s="23" t="s">
        <v>152</v>
      </c>
      <c r="B40" s="24">
        <v>27</v>
      </c>
      <c r="C40" s="25">
        <v>33.333333000000003</v>
      </c>
      <c r="D40" s="25">
        <v>40.740741</v>
      </c>
      <c r="E40" s="25">
        <v>11.111110999999999</v>
      </c>
      <c r="F40" s="25">
        <v>3.7037040000000001</v>
      </c>
      <c r="G40" s="25">
        <v>7.4074070000000001</v>
      </c>
      <c r="H40" s="25">
        <v>3.7037040000000001</v>
      </c>
    </row>
    <row r="41" spans="1:8">
      <c r="A41" s="23" t="s">
        <v>128</v>
      </c>
      <c r="B41" s="24">
        <v>13</v>
      </c>
      <c r="C41" s="25">
        <v>30.769231000000001</v>
      </c>
      <c r="D41" s="25">
        <v>46.153846000000001</v>
      </c>
      <c r="E41" s="25">
        <v>0</v>
      </c>
      <c r="F41" s="25">
        <v>0</v>
      </c>
      <c r="G41" s="25">
        <v>15.384615</v>
      </c>
      <c r="H41" s="25">
        <v>7.6923079999999997</v>
      </c>
    </row>
    <row r="42" spans="1:8">
      <c r="A42" s="8" t="s">
        <v>153</v>
      </c>
      <c r="B42" s="8"/>
      <c r="C42" s="8"/>
      <c r="D42" s="8"/>
      <c r="E42" s="8"/>
      <c r="F42" s="8"/>
      <c r="G42" s="8"/>
      <c r="H42" s="8"/>
    </row>
    <row r="43" spans="1:8">
      <c r="A43" s="23" t="s">
        <v>154</v>
      </c>
      <c r="B43" s="24">
        <v>693</v>
      </c>
      <c r="C43" s="25">
        <v>39.538240000000002</v>
      </c>
      <c r="D43" s="25">
        <v>41.702742000000001</v>
      </c>
      <c r="E43" s="25">
        <v>5.1948049999999997</v>
      </c>
      <c r="F43" s="25">
        <v>5.339105</v>
      </c>
      <c r="G43" s="25">
        <v>5.6277059999999999</v>
      </c>
      <c r="H43" s="25">
        <v>2.5974029999999999</v>
      </c>
    </row>
    <row r="44" spans="1:8">
      <c r="A44" s="23" t="s">
        <v>155</v>
      </c>
      <c r="B44" s="24">
        <v>502</v>
      </c>
      <c r="C44" s="25">
        <v>40.438246999999997</v>
      </c>
      <c r="D44" s="25">
        <v>40.438246999999997</v>
      </c>
      <c r="E44" s="25">
        <v>5.5776890000000003</v>
      </c>
      <c r="F44" s="25">
        <v>5.9760960000000001</v>
      </c>
      <c r="G44" s="25">
        <v>6.5737050000000004</v>
      </c>
      <c r="H44" s="25">
        <v>0.99601600000000001</v>
      </c>
    </row>
    <row r="45" spans="1:8">
      <c r="A45" s="23" t="s">
        <v>156</v>
      </c>
      <c r="B45" s="24">
        <v>449</v>
      </c>
      <c r="C45" s="25">
        <v>35.189309999999999</v>
      </c>
      <c r="D45" s="25">
        <v>42.538975999999998</v>
      </c>
      <c r="E45" s="25">
        <v>6.681514</v>
      </c>
      <c r="F45" s="25">
        <v>5.5679290000000004</v>
      </c>
      <c r="G45" s="25">
        <v>7.349666</v>
      </c>
      <c r="H45" s="25">
        <v>2.672606</v>
      </c>
    </row>
    <row r="46" spans="1:8">
      <c r="A46" s="23" t="s">
        <v>157</v>
      </c>
      <c r="B46" s="24">
        <v>246</v>
      </c>
      <c r="C46" s="25">
        <v>40.650407000000001</v>
      </c>
      <c r="D46" s="25">
        <v>41.463414999999998</v>
      </c>
      <c r="E46" s="25">
        <v>6.0975609999999998</v>
      </c>
      <c r="F46" s="25">
        <v>4.8780489999999999</v>
      </c>
      <c r="G46" s="25">
        <v>5.2845529999999998</v>
      </c>
      <c r="H46" s="25">
        <v>1.6260159999999999</v>
      </c>
    </row>
    <row r="47" spans="1:8">
      <c r="A47" s="23" t="s">
        <v>158</v>
      </c>
      <c r="B47" s="24">
        <v>719</v>
      </c>
      <c r="C47" s="25">
        <v>39.499305</v>
      </c>
      <c r="D47" s="25">
        <v>42.420028000000002</v>
      </c>
      <c r="E47" s="25">
        <v>6.5368570000000004</v>
      </c>
      <c r="F47" s="25">
        <v>4.8678720000000002</v>
      </c>
      <c r="G47" s="25">
        <v>5.0069540000000003</v>
      </c>
      <c r="H47" s="25">
        <v>1.6689849999999999</v>
      </c>
    </row>
    <row r="48" spans="1:8">
      <c r="A48" s="23" t="s">
        <v>159</v>
      </c>
      <c r="B48" s="24">
        <v>545</v>
      </c>
      <c r="C48" s="25">
        <v>37.064219999999999</v>
      </c>
      <c r="D48" s="25">
        <v>43.669725</v>
      </c>
      <c r="E48" s="25">
        <v>5.3211009999999996</v>
      </c>
      <c r="F48" s="25">
        <v>6.0550459999999999</v>
      </c>
      <c r="G48" s="25">
        <v>6.7889910000000002</v>
      </c>
      <c r="H48" s="25">
        <v>1.1009169999999999</v>
      </c>
    </row>
    <row r="49" spans="1:8">
      <c r="A49" s="23" t="s">
        <v>160</v>
      </c>
      <c r="B49" s="24">
        <v>635</v>
      </c>
      <c r="C49" s="25">
        <v>35.748030999999997</v>
      </c>
      <c r="D49" s="25">
        <v>44.409449000000002</v>
      </c>
      <c r="E49" s="25">
        <v>7.4015750000000002</v>
      </c>
      <c r="F49" s="25">
        <v>4.566929</v>
      </c>
      <c r="G49" s="25">
        <v>5.8267720000000001</v>
      </c>
      <c r="H49" s="25">
        <v>2.0472440000000001</v>
      </c>
    </row>
    <row r="50" spans="1:8">
      <c r="A50" s="23" t="s">
        <v>161</v>
      </c>
      <c r="B50" s="24">
        <v>238</v>
      </c>
      <c r="C50" s="25">
        <v>35.294117999999997</v>
      </c>
      <c r="D50" s="25">
        <v>47.058824000000001</v>
      </c>
      <c r="E50" s="25">
        <v>6.7226889999999999</v>
      </c>
      <c r="F50" s="25">
        <v>4.6218490000000001</v>
      </c>
      <c r="G50" s="25">
        <v>3.7815129999999999</v>
      </c>
      <c r="H50" s="25">
        <v>2.5210080000000001</v>
      </c>
    </row>
    <row r="51" spans="1:8">
      <c r="A51" s="23" t="s">
        <v>162</v>
      </c>
      <c r="B51" s="24">
        <v>651</v>
      </c>
      <c r="C51" s="25">
        <v>39.170507000000001</v>
      </c>
      <c r="D51" s="25">
        <v>44.086022</v>
      </c>
      <c r="E51" s="25">
        <v>5.222734</v>
      </c>
      <c r="F51" s="25">
        <v>5.529954</v>
      </c>
      <c r="G51" s="25">
        <v>4.9155150000000001</v>
      </c>
      <c r="H51" s="25">
        <v>1.075269</v>
      </c>
    </row>
    <row r="52" spans="1:8">
      <c r="A52" s="23" t="s">
        <v>152</v>
      </c>
      <c r="B52" s="24">
        <v>44</v>
      </c>
      <c r="C52" s="25">
        <v>40.909090999999997</v>
      </c>
      <c r="D52" s="25">
        <v>43.181818</v>
      </c>
      <c r="E52" s="25">
        <v>4.5454549999999996</v>
      </c>
      <c r="F52" s="25">
        <v>4.5454549999999996</v>
      </c>
      <c r="G52" s="25">
        <v>4.5454549999999996</v>
      </c>
      <c r="H52" s="25">
        <v>2.2727270000000002</v>
      </c>
    </row>
    <row r="53" spans="1:8">
      <c r="A53" s="23" t="s">
        <v>163</v>
      </c>
      <c r="B53" s="24">
        <v>27</v>
      </c>
      <c r="C53" s="25">
        <v>48.148147999999999</v>
      </c>
      <c r="D53" s="25">
        <v>33.333333000000003</v>
      </c>
      <c r="E53" s="25">
        <v>3.7037040000000001</v>
      </c>
      <c r="F53" s="25">
        <v>3.7037040000000001</v>
      </c>
      <c r="G53" s="25">
        <v>7.4074070000000001</v>
      </c>
      <c r="H53" s="25">
        <v>3.7037040000000001</v>
      </c>
    </row>
    <row r="54" spans="1:8">
      <c r="A54" s="23" t="s">
        <v>128</v>
      </c>
      <c r="B54" s="24">
        <v>18</v>
      </c>
      <c r="C54" s="25">
        <v>33.333333000000003</v>
      </c>
      <c r="D54" s="25">
        <v>33.333333000000003</v>
      </c>
      <c r="E54" s="25">
        <v>0</v>
      </c>
      <c r="F54" s="25">
        <v>5.5555560000000002</v>
      </c>
      <c r="G54" s="25">
        <v>11.111110999999999</v>
      </c>
      <c r="H54" s="25">
        <v>16.666667</v>
      </c>
    </row>
    <row r="55" spans="1:8">
      <c r="A55" s="8" t="s">
        <v>164</v>
      </c>
      <c r="B55" s="8"/>
      <c r="C55" s="8"/>
      <c r="D55" s="8"/>
      <c r="E55" s="8"/>
      <c r="F55" s="8"/>
      <c r="G55" s="8"/>
      <c r="H55" s="8"/>
    </row>
    <row r="56" spans="1:8">
      <c r="A56" s="23" t="s">
        <v>165</v>
      </c>
      <c r="B56" s="24">
        <v>124</v>
      </c>
      <c r="C56" s="25">
        <v>35.483871000000001</v>
      </c>
      <c r="D56" s="25">
        <v>41.935484000000002</v>
      </c>
      <c r="E56" s="25">
        <v>5.6451609999999999</v>
      </c>
      <c r="F56" s="25">
        <v>9.6774190000000004</v>
      </c>
      <c r="G56" s="25">
        <v>4.0322579999999997</v>
      </c>
      <c r="H56" s="25">
        <v>3.225806</v>
      </c>
    </row>
    <row r="57" spans="1:8">
      <c r="A57" s="23" t="s">
        <v>166</v>
      </c>
      <c r="B57" s="24">
        <v>573</v>
      </c>
      <c r="C57" s="25">
        <v>41.361257000000002</v>
      </c>
      <c r="D57" s="25">
        <v>41.012216000000002</v>
      </c>
      <c r="E57" s="25">
        <v>4.7120420000000003</v>
      </c>
      <c r="F57" s="25">
        <v>3.839442</v>
      </c>
      <c r="G57" s="25">
        <v>6.6317630000000003</v>
      </c>
      <c r="H57" s="25">
        <v>2.4432809999999998</v>
      </c>
    </row>
    <row r="58" spans="1:8">
      <c r="A58" s="23" t="s">
        <v>167</v>
      </c>
      <c r="B58" s="24">
        <v>431</v>
      </c>
      <c r="C58" s="25">
        <v>36.194896</v>
      </c>
      <c r="D58" s="25">
        <v>41.995359999999998</v>
      </c>
      <c r="E58" s="25">
        <v>5.8004639999999998</v>
      </c>
      <c r="F58" s="25">
        <v>4.8723900000000002</v>
      </c>
      <c r="G58" s="25">
        <v>7.8886310000000002</v>
      </c>
      <c r="H58" s="25">
        <v>3.2482600000000001</v>
      </c>
    </row>
    <row r="59" spans="1:8">
      <c r="A59" s="23" t="s">
        <v>168</v>
      </c>
      <c r="B59" s="24">
        <v>111</v>
      </c>
      <c r="C59" s="25">
        <v>37.837837999999998</v>
      </c>
      <c r="D59" s="25">
        <v>44.144143999999997</v>
      </c>
      <c r="E59" s="25">
        <v>0.90090099999999995</v>
      </c>
      <c r="F59" s="25">
        <v>9.0090090000000007</v>
      </c>
      <c r="G59" s="25">
        <v>7.2072070000000004</v>
      </c>
      <c r="H59" s="25">
        <v>0.90090099999999995</v>
      </c>
    </row>
    <row r="60" spans="1:8">
      <c r="A60" s="23" t="s">
        <v>169</v>
      </c>
      <c r="B60" s="24">
        <v>27</v>
      </c>
      <c r="C60" s="25">
        <v>25.925926</v>
      </c>
      <c r="D60" s="25">
        <v>48.148147999999999</v>
      </c>
      <c r="E60" s="25">
        <v>7.4074070000000001</v>
      </c>
      <c r="F60" s="25">
        <v>0</v>
      </c>
      <c r="G60" s="25">
        <v>18.518519000000001</v>
      </c>
      <c r="H60" s="25">
        <v>0</v>
      </c>
    </row>
    <row r="61" spans="1:8">
      <c r="A61" s="23" t="s">
        <v>128</v>
      </c>
      <c r="B61" s="24">
        <v>8</v>
      </c>
      <c r="C61" s="25">
        <v>50</v>
      </c>
      <c r="D61" s="25">
        <v>0</v>
      </c>
      <c r="E61" s="25">
        <v>25</v>
      </c>
      <c r="F61" s="25">
        <v>0</v>
      </c>
      <c r="G61" s="25">
        <v>12.5</v>
      </c>
      <c r="H61" s="25">
        <v>12.5</v>
      </c>
    </row>
    <row r="62" spans="1:8">
      <c r="A62" s="8" t="s">
        <v>170</v>
      </c>
      <c r="B62" s="8"/>
      <c r="C62" s="8"/>
      <c r="D62" s="8"/>
      <c r="E62" s="8"/>
      <c r="F62" s="8"/>
      <c r="G62" s="8"/>
      <c r="H62" s="8"/>
    </row>
    <row r="63" spans="1:8">
      <c r="A63" s="23" t="s">
        <v>171</v>
      </c>
      <c r="B63" s="24">
        <v>161</v>
      </c>
      <c r="C63" s="25">
        <v>40.993789</v>
      </c>
      <c r="D63" s="25">
        <v>39.751553000000001</v>
      </c>
      <c r="E63" s="25">
        <v>6.8322979999999998</v>
      </c>
      <c r="F63" s="25">
        <v>6.8322979999999998</v>
      </c>
      <c r="G63" s="25">
        <v>2.4844719999999998</v>
      </c>
      <c r="H63" s="25">
        <v>3.1055899999999999</v>
      </c>
    </row>
    <row r="64" spans="1:8">
      <c r="A64" s="23" t="s">
        <v>172</v>
      </c>
      <c r="B64" s="24">
        <v>441</v>
      </c>
      <c r="C64" s="25">
        <v>37.414966</v>
      </c>
      <c r="D64" s="25">
        <v>41.496599000000003</v>
      </c>
      <c r="E64" s="25">
        <v>5.442177</v>
      </c>
      <c r="F64" s="25">
        <v>6.1224489999999996</v>
      </c>
      <c r="G64" s="25">
        <v>5.8956920000000004</v>
      </c>
      <c r="H64" s="25">
        <v>3.6281180000000002</v>
      </c>
    </row>
    <row r="65" spans="1:8">
      <c r="A65" s="23" t="s">
        <v>173</v>
      </c>
      <c r="B65" s="24">
        <v>489</v>
      </c>
      <c r="C65" s="25">
        <v>39.059305000000002</v>
      </c>
      <c r="D65" s="25">
        <v>43.353783</v>
      </c>
      <c r="E65" s="25">
        <v>4.2944789999999999</v>
      </c>
      <c r="F65" s="25">
        <v>3.6809820000000002</v>
      </c>
      <c r="G65" s="25">
        <v>7.97546</v>
      </c>
      <c r="H65" s="25">
        <v>1.6359919999999999</v>
      </c>
    </row>
    <row r="66" spans="1:8">
      <c r="A66" s="23" t="s">
        <v>174</v>
      </c>
      <c r="B66" s="24">
        <v>173</v>
      </c>
      <c r="C66" s="25">
        <v>36.416184999999999</v>
      </c>
      <c r="D66" s="25">
        <v>40.462428000000003</v>
      </c>
      <c r="E66" s="25">
        <v>3.4682080000000002</v>
      </c>
      <c r="F66" s="25">
        <v>5.202312</v>
      </c>
      <c r="G66" s="25">
        <v>12.138728</v>
      </c>
      <c r="H66" s="25">
        <v>2.3121390000000002</v>
      </c>
    </row>
    <row r="67" spans="1:8">
      <c r="A67" s="23" t="s">
        <v>128</v>
      </c>
      <c r="B67" s="24">
        <v>10</v>
      </c>
      <c r="C67" s="25">
        <v>50</v>
      </c>
      <c r="D67" s="25">
        <v>10</v>
      </c>
      <c r="E67" s="25">
        <v>20</v>
      </c>
      <c r="F67" s="25">
        <v>0</v>
      </c>
      <c r="G67" s="25">
        <v>10</v>
      </c>
      <c r="H67" s="25">
        <v>10</v>
      </c>
    </row>
    <row r="68" spans="1:8">
      <c r="A68" s="8" t="s">
        <v>175</v>
      </c>
      <c r="B68" s="8"/>
      <c r="C68" s="8"/>
      <c r="D68" s="8"/>
      <c r="E68" s="8"/>
      <c r="F68" s="8"/>
      <c r="G68" s="8"/>
      <c r="H68" s="8"/>
    </row>
    <row r="69" spans="1:8">
      <c r="A69" s="23" t="s">
        <v>176</v>
      </c>
      <c r="B69" s="24">
        <v>239</v>
      </c>
      <c r="C69" s="25">
        <v>36.820084000000001</v>
      </c>
      <c r="D69" s="25">
        <v>46.025105000000003</v>
      </c>
      <c r="E69" s="25">
        <v>6.6945610000000002</v>
      </c>
      <c r="F69" s="25">
        <v>2.9288699999999999</v>
      </c>
      <c r="G69" s="25">
        <v>4.1840999999999999</v>
      </c>
      <c r="H69" s="25">
        <v>3.34728</v>
      </c>
    </row>
    <row r="70" spans="1:8">
      <c r="A70" s="23" t="s">
        <v>177</v>
      </c>
      <c r="B70" s="24">
        <v>479</v>
      </c>
      <c r="C70" s="25">
        <v>39.248434000000003</v>
      </c>
      <c r="D70" s="25">
        <v>42.588726999999999</v>
      </c>
      <c r="E70" s="25">
        <v>5.8455110000000001</v>
      </c>
      <c r="F70" s="25">
        <v>5.427975</v>
      </c>
      <c r="G70" s="25">
        <v>4.3841340000000004</v>
      </c>
      <c r="H70" s="25">
        <v>2.5052189999999999</v>
      </c>
    </row>
    <row r="71" spans="1:8">
      <c r="A71" s="23" t="s">
        <v>178</v>
      </c>
      <c r="B71" s="24">
        <v>139</v>
      </c>
      <c r="C71" s="25">
        <v>37.410072</v>
      </c>
      <c r="D71" s="25">
        <v>47.482013999999999</v>
      </c>
      <c r="E71" s="25">
        <v>5.035971</v>
      </c>
      <c r="F71" s="25">
        <v>3.5971220000000002</v>
      </c>
      <c r="G71" s="25">
        <v>5.035971</v>
      </c>
      <c r="H71" s="25">
        <v>1.438849</v>
      </c>
    </row>
    <row r="72" spans="1:8">
      <c r="A72" s="23" t="s">
        <v>179</v>
      </c>
      <c r="B72" s="24">
        <v>101</v>
      </c>
      <c r="C72" s="25">
        <v>32.673267000000003</v>
      </c>
      <c r="D72" s="25">
        <v>52.475248000000001</v>
      </c>
      <c r="E72" s="25">
        <v>5.9405939999999999</v>
      </c>
      <c r="F72" s="25">
        <v>2.970297</v>
      </c>
      <c r="G72" s="25">
        <v>3.9603959999999998</v>
      </c>
      <c r="H72" s="25">
        <v>1.9801979999999999</v>
      </c>
    </row>
    <row r="73" spans="1:8">
      <c r="A73" s="23" t="s">
        <v>180</v>
      </c>
      <c r="B73" s="24">
        <v>223</v>
      </c>
      <c r="C73" s="25">
        <v>30.941704000000001</v>
      </c>
      <c r="D73" s="25">
        <v>49.775784999999999</v>
      </c>
      <c r="E73" s="25">
        <v>5.3811660000000003</v>
      </c>
      <c r="F73" s="25">
        <v>6.7264569999999999</v>
      </c>
      <c r="G73" s="25">
        <v>5.8295960000000004</v>
      </c>
      <c r="H73" s="25">
        <v>1.345291</v>
      </c>
    </row>
    <row r="74" spans="1:8">
      <c r="A74" s="23" t="s">
        <v>181</v>
      </c>
      <c r="B74" s="24">
        <v>125</v>
      </c>
      <c r="C74" s="25">
        <v>27.2</v>
      </c>
      <c r="D74" s="25">
        <v>50.4</v>
      </c>
      <c r="E74" s="25">
        <v>5.6</v>
      </c>
      <c r="F74" s="25">
        <v>8</v>
      </c>
      <c r="G74" s="25">
        <v>7.2</v>
      </c>
      <c r="H74" s="25">
        <v>1.6</v>
      </c>
    </row>
    <row r="75" spans="1:8">
      <c r="A75" s="23" t="s">
        <v>182</v>
      </c>
      <c r="B75" s="24">
        <v>45</v>
      </c>
      <c r="C75" s="25">
        <v>33.333333000000003</v>
      </c>
      <c r="D75" s="25">
        <v>51.111111000000001</v>
      </c>
      <c r="E75" s="25">
        <v>6.6666670000000003</v>
      </c>
      <c r="F75" s="25">
        <v>4.4444439999999998</v>
      </c>
      <c r="G75" s="25">
        <v>4.4444439999999998</v>
      </c>
      <c r="H75" s="25">
        <v>0</v>
      </c>
    </row>
    <row r="76" spans="1:8">
      <c r="A76" s="23" t="s">
        <v>183</v>
      </c>
      <c r="B76" s="24">
        <v>46</v>
      </c>
      <c r="C76" s="25">
        <v>41.304347999999997</v>
      </c>
      <c r="D76" s="25">
        <v>47.826087000000001</v>
      </c>
      <c r="E76" s="25">
        <v>4.3478260000000004</v>
      </c>
      <c r="F76" s="25">
        <v>4.3478260000000004</v>
      </c>
      <c r="G76" s="25">
        <v>0</v>
      </c>
      <c r="H76" s="25">
        <v>2.1739130000000002</v>
      </c>
    </row>
    <row r="77" spans="1:8">
      <c r="A77" s="23" t="s">
        <v>184</v>
      </c>
      <c r="B77" s="24">
        <v>367</v>
      </c>
      <c r="C77" s="25">
        <v>35.149864000000001</v>
      </c>
      <c r="D77" s="25">
        <v>45.504086999999998</v>
      </c>
      <c r="E77" s="25">
        <v>6.5395099999999999</v>
      </c>
      <c r="F77" s="25">
        <v>5.1771120000000002</v>
      </c>
      <c r="G77" s="25">
        <v>5.4495909999999999</v>
      </c>
      <c r="H77" s="25">
        <v>2.179837</v>
      </c>
    </row>
    <row r="78" spans="1:8">
      <c r="A78" s="23" t="s">
        <v>185</v>
      </c>
      <c r="B78" s="24">
        <v>181</v>
      </c>
      <c r="C78" s="25">
        <v>36.464087999999997</v>
      </c>
      <c r="D78" s="25">
        <v>46.961326</v>
      </c>
      <c r="E78" s="25">
        <v>5.5248619999999997</v>
      </c>
      <c r="F78" s="25">
        <v>6.6298339999999998</v>
      </c>
      <c r="G78" s="25">
        <v>3.8674029999999999</v>
      </c>
      <c r="H78" s="25">
        <v>0.55248600000000003</v>
      </c>
    </row>
    <row r="79" spans="1:8">
      <c r="A79" s="23" t="s">
        <v>152</v>
      </c>
      <c r="B79" s="24">
        <v>93</v>
      </c>
      <c r="C79" s="25">
        <v>31.182796</v>
      </c>
      <c r="D79" s="25">
        <v>45.161290000000001</v>
      </c>
      <c r="E79" s="25">
        <v>6.451613</v>
      </c>
      <c r="F79" s="25">
        <v>8.6021509999999992</v>
      </c>
      <c r="G79" s="25">
        <v>3.225806</v>
      </c>
      <c r="H79" s="25">
        <v>5.3763439999999996</v>
      </c>
    </row>
    <row r="80" spans="1:8">
      <c r="A80" s="23" t="s">
        <v>186</v>
      </c>
      <c r="B80" s="24">
        <v>319</v>
      </c>
      <c r="C80" s="25">
        <v>40.438870999999999</v>
      </c>
      <c r="D80" s="25">
        <v>36.363636</v>
      </c>
      <c r="E80" s="25">
        <v>4.3887150000000004</v>
      </c>
      <c r="F80" s="25">
        <v>5.3291539999999999</v>
      </c>
      <c r="G80" s="25">
        <v>11.285266</v>
      </c>
      <c r="H80" s="25">
        <v>2.1943570000000001</v>
      </c>
    </row>
    <row r="81" spans="1:8">
      <c r="A81" s="23" t="s">
        <v>128</v>
      </c>
      <c r="B81" s="24">
        <v>13</v>
      </c>
      <c r="C81" s="25">
        <v>38.461537999999997</v>
      </c>
      <c r="D81" s="25">
        <v>23.076923000000001</v>
      </c>
      <c r="E81" s="25">
        <v>15.384615</v>
      </c>
      <c r="F81" s="25">
        <v>7.6923079999999997</v>
      </c>
      <c r="G81" s="25">
        <v>7.6923079999999997</v>
      </c>
      <c r="H81" s="25">
        <v>7.6923079999999997</v>
      </c>
    </row>
    <row r="82" spans="1:8">
      <c r="A82" s="8" t="s">
        <v>187</v>
      </c>
      <c r="B82" s="8"/>
      <c r="C82" s="8"/>
      <c r="D82" s="8"/>
      <c r="E82" s="8"/>
      <c r="F82" s="8"/>
      <c r="G82" s="8"/>
      <c r="H82" s="8"/>
    </row>
    <row r="83" spans="1:8">
      <c r="A83" s="23" t="s">
        <v>188</v>
      </c>
      <c r="B83" s="24">
        <v>1091</v>
      </c>
      <c r="C83" s="25">
        <v>37.396884</v>
      </c>
      <c r="D83" s="25">
        <v>42.804766000000001</v>
      </c>
      <c r="E83" s="25">
        <v>5.407883</v>
      </c>
      <c r="F83" s="25">
        <v>5.2245650000000001</v>
      </c>
      <c r="G83" s="25">
        <v>6.8744269999999998</v>
      </c>
      <c r="H83" s="25">
        <v>2.2914759999999998</v>
      </c>
    </row>
    <row r="84" spans="1:8">
      <c r="A84" s="23" t="s">
        <v>189</v>
      </c>
      <c r="B84" s="24">
        <v>74</v>
      </c>
      <c r="C84" s="25">
        <v>44.594594999999998</v>
      </c>
      <c r="D84" s="25">
        <v>37.837837999999998</v>
      </c>
      <c r="E84" s="25">
        <v>4.0540539999999998</v>
      </c>
      <c r="F84" s="25">
        <v>2.7027030000000001</v>
      </c>
      <c r="G84" s="25">
        <v>4.0540539999999998</v>
      </c>
      <c r="H84" s="25">
        <v>6.7567570000000003</v>
      </c>
    </row>
    <row r="85" spans="1:8">
      <c r="A85" s="23" t="s">
        <v>190</v>
      </c>
      <c r="B85" s="24">
        <v>28</v>
      </c>
      <c r="C85" s="25">
        <v>42.857143000000001</v>
      </c>
      <c r="D85" s="25">
        <v>25</v>
      </c>
      <c r="E85" s="25">
        <v>0</v>
      </c>
      <c r="F85" s="25">
        <v>14.285714</v>
      </c>
      <c r="G85" s="25">
        <v>7.1428570000000002</v>
      </c>
      <c r="H85" s="25">
        <v>10.714286</v>
      </c>
    </row>
    <row r="86" spans="1:8">
      <c r="A86" s="23" t="s">
        <v>191</v>
      </c>
      <c r="B86" s="24">
        <v>42</v>
      </c>
      <c r="C86" s="25">
        <v>47.619047999999999</v>
      </c>
      <c r="D86" s="25">
        <v>38.095238000000002</v>
      </c>
      <c r="E86" s="25">
        <v>0</v>
      </c>
      <c r="F86" s="25">
        <v>0</v>
      </c>
      <c r="G86" s="25">
        <v>14.285714</v>
      </c>
      <c r="H86" s="25">
        <v>0</v>
      </c>
    </row>
    <row r="87" spans="1:8">
      <c r="A87" s="23" t="s">
        <v>192</v>
      </c>
      <c r="B87" s="24">
        <v>24</v>
      </c>
      <c r="C87" s="25">
        <v>50</v>
      </c>
      <c r="D87" s="25">
        <v>25</v>
      </c>
      <c r="E87" s="25">
        <v>8.3333329999999997</v>
      </c>
      <c r="F87" s="25">
        <v>4.1666670000000003</v>
      </c>
      <c r="G87" s="25">
        <v>12.5</v>
      </c>
      <c r="H87" s="25">
        <v>0</v>
      </c>
    </row>
    <row r="88" spans="1:8">
      <c r="A88" s="23" t="s">
        <v>193</v>
      </c>
      <c r="B88" s="24">
        <v>0</v>
      </c>
      <c r="C88" s="25">
        <v>0</v>
      </c>
      <c r="D88" s="25">
        <v>0</v>
      </c>
      <c r="E88" s="25">
        <v>0</v>
      </c>
      <c r="F88" s="25">
        <v>0</v>
      </c>
      <c r="G88" s="25">
        <v>0</v>
      </c>
      <c r="H88" s="25">
        <v>0</v>
      </c>
    </row>
    <row r="89" spans="1:8">
      <c r="A89" s="23" t="s">
        <v>152</v>
      </c>
      <c r="B89" s="24">
        <v>9</v>
      </c>
      <c r="C89" s="25">
        <v>44.444443999999997</v>
      </c>
      <c r="D89" s="25">
        <v>22.222221999999999</v>
      </c>
      <c r="E89" s="25">
        <v>0</v>
      </c>
      <c r="F89" s="25">
        <v>11.111110999999999</v>
      </c>
      <c r="G89" s="25">
        <v>11.111110999999999</v>
      </c>
      <c r="H89" s="25">
        <v>11.111110999999999</v>
      </c>
    </row>
    <row r="90" spans="1:8">
      <c r="A90" s="23" t="s">
        <v>128</v>
      </c>
      <c r="B90" s="24">
        <v>6</v>
      </c>
      <c r="C90" s="25">
        <v>16.666667</v>
      </c>
      <c r="D90" s="25">
        <v>66.666667000000004</v>
      </c>
      <c r="E90" s="25">
        <v>0</v>
      </c>
      <c r="F90" s="25">
        <v>0</v>
      </c>
      <c r="G90" s="25">
        <v>16.666667</v>
      </c>
      <c r="H90" s="25">
        <v>0</v>
      </c>
    </row>
    <row r="91" spans="1:8">
      <c r="A91" s="8" t="s">
        <v>194</v>
      </c>
      <c r="B91" s="8"/>
      <c r="C91" s="8"/>
      <c r="D91" s="8"/>
      <c r="E91" s="8"/>
      <c r="F91" s="8"/>
      <c r="G91" s="8"/>
      <c r="H91" s="8"/>
    </row>
    <row r="92" spans="1:8">
      <c r="A92" s="23" t="s">
        <v>195</v>
      </c>
      <c r="B92" s="24">
        <v>583</v>
      </c>
      <c r="C92" s="25">
        <v>38.421954999999997</v>
      </c>
      <c r="D92" s="25">
        <v>44.768439000000001</v>
      </c>
      <c r="E92" s="25">
        <v>5.3173240000000002</v>
      </c>
      <c r="F92" s="25">
        <v>4.4596910000000003</v>
      </c>
      <c r="G92" s="25">
        <v>4.8027439999999997</v>
      </c>
      <c r="H92" s="25">
        <v>2.2298460000000002</v>
      </c>
    </row>
    <row r="93" spans="1:8">
      <c r="A93" s="23" t="s">
        <v>196</v>
      </c>
      <c r="B93" s="24">
        <v>198</v>
      </c>
      <c r="C93" s="25">
        <v>29.797979999999999</v>
      </c>
      <c r="D93" s="25">
        <v>50</v>
      </c>
      <c r="E93" s="25">
        <v>6.5656569999999999</v>
      </c>
      <c r="F93" s="25">
        <v>5.5555560000000002</v>
      </c>
      <c r="G93" s="25">
        <v>6.0606059999999999</v>
      </c>
      <c r="H93" s="25">
        <v>2.0202019999999998</v>
      </c>
    </row>
    <row r="94" spans="1:8">
      <c r="A94" s="23" t="s">
        <v>197</v>
      </c>
      <c r="B94" s="24">
        <v>35</v>
      </c>
      <c r="C94" s="25">
        <v>45.714286000000001</v>
      </c>
      <c r="D94" s="25">
        <v>40</v>
      </c>
      <c r="E94" s="25">
        <v>5.7142860000000004</v>
      </c>
      <c r="F94" s="25">
        <v>5.7142860000000004</v>
      </c>
      <c r="G94" s="25">
        <v>2.8571430000000002</v>
      </c>
      <c r="H94" s="25">
        <v>0</v>
      </c>
    </row>
    <row r="95" spans="1:8">
      <c r="A95" s="23" t="s">
        <v>198</v>
      </c>
      <c r="B95" s="24">
        <v>2</v>
      </c>
      <c r="C95" s="25">
        <v>50</v>
      </c>
      <c r="D95" s="25">
        <v>0</v>
      </c>
      <c r="E95" s="25">
        <v>0</v>
      </c>
      <c r="F95" s="25">
        <v>0</v>
      </c>
      <c r="G95" s="25">
        <v>50</v>
      </c>
      <c r="H95" s="25">
        <v>0</v>
      </c>
    </row>
    <row r="96" spans="1:8">
      <c r="A96" s="23" t="s">
        <v>199</v>
      </c>
      <c r="B96" s="24">
        <v>68</v>
      </c>
      <c r="C96" s="25">
        <v>29.411764999999999</v>
      </c>
      <c r="D96" s="25">
        <v>48.529412000000001</v>
      </c>
      <c r="E96" s="25">
        <v>4.4117649999999999</v>
      </c>
      <c r="F96" s="25">
        <v>5.8823530000000002</v>
      </c>
      <c r="G96" s="25">
        <v>7.3529410000000004</v>
      </c>
      <c r="H96" s="25">
        <v>4.4117649999999999</v>
      </c>
    </row>
    <row r="97" spans="1:8">
      <c r="A97" s="23" t="s">
        <v>200</v>
      </c>
      <c r="B97" s="24">
        <v>1248</v>
      </c>
      <c r="C97" s="25">
        <v>38.301282</v>
      </c>
      <c r="D97" s="25">
        <v>41.826923000000001</v>
      </c>
      <c r="E97" s="25">
        <v>5.0480770000000001</v>
      </c>
      <c r="F97" s="25">
        <v>5.1282050000000003</v>
      </c>
      <c r="G97" s="25">
        <v>7.1314099999999998</v>
      </c>
      <c r="H97" s="25">
        <v>2.5641029999999998</v>
      </c>
    </row>
    <row r="98" spans="1:8">
      <c r="A98" s="23" t="s">
        <v>201</v>
      </c>
      <c r="B98" s="24">
        <v>208</v>
      </c>
      <c r="C98" s="25">
        <v>43.75</v>
      </c>
      <c r="D98" s="25">
        <v>41.826923000000001</v>
      </c>
      <c r="E98" s="25">
        <v>7.211538</v>
      </c>
      <c r="F98" s="25">
        <v>0.961538</v>
      </c>
      <c r="G98" s="25">
        <v>5.288462</v>
      </c>
      <c r="H98" s="25">
        <v>0.961538</v>
      </c>
    </row>
    <row r="99" spans="1:8">
      <c r="A99" s="23" t="s">
        <v>202</v>
      </c>
      <c r="B99" s="24">
        <v>112</v>
      </c>
      <c r="C99" s="25">
        <v>47.321429000000002</v>
      </c>
      <c r="D99" s="25">
        <v>37.5</v>
      </c>
      <c r="E99" s="25">
        <v>3.5714290000000002</v>
      </c>
      <c r="F99" s="25">
        <v>3.5714290000000002</v>
      </c>
      <c r="G99" s="25">
        <v>5.3571429999999998</v>
      </c>
      <c r="H99" s="25">
        <v>2.6785709999999998</v>
      </c>
    </row>
    <row r="100" spans="1:8">
      <c r="A100" s="23" t="s">
        <v>203</v>
      </c>
      <c r="B100" s="24">
        <v>188</v>
      </c>
      <c r="C100" s="25">
        <v>35.106383000000001</v>
      </c>
      <c r="D100" s="25">
        <v>50</v>
      </c>
      <c r="E100" s="25">
        <v>4.7872339999999998</v>
      </c>
      <c r="F100" s="25">
        <v>3.1914889999999998</v>
      </c>
      <c r="G100" s="25">
        <v>4.2553190000000001</v>
      </c>
      <c r="H100" s="25">
        <v>2.6595740000000001</v>
      </c>
    </row>
    <row r="101" spans="1:8">
      <c r="A101" s="23" t="s">
        <v>204</v>
      </c>
      <c r="B101" s="24">
        <v>49</v>
      </c>
      <c r="C101" s="25">
        <v>46.938775999999997</v>
      </c>
      <c r="D101" s="25">
        <v>40.816327000000001</v>
      </c>
      <c r="E101" s="25">
        <v>2.040816</v>
      </c>
      <c r="F101" s="25">
        <v>4.0816330000000001</v>
      </c>
      <c r="G101" s="25">
        <v>6.1224489999999996</v>
      </c>
      <c r="H101" s="25">
        <v>0</v>
      </c>
    </row>
    <row r="102" spans="1:8">
      <c r="A102" s="23" t="s">
        <v>205</v>
      </c>
      <c r="B102" s="24">
        <v>1</v>
      </c>
      <c r="C102" s="25">
        <v>0</v>
      </c>
      <c r="D102" s="25">
        <v>100</v>
      </c>
      <c r="E102" s="25">
        <v>0</v>
      </c>
      <c r="F102" s="25">
        <v>0</v>
      </c>
      <c r="G102" s="25">
        <v>0</v>
      </c>
      <c r="H102" s="25">
        <v>0</v>
      </c>
    </row>
    <row r="103" spans="1:8">
      <c r="A103" s="23" t="s">
        <v>206</v>
      </c>
      <c r="B103" s="24">
        <v>0</v>
      </c>
      <c r="C103" s="25">
        <v>0</v>
      </c>
      <c r="D103" s="25">
        <v>0</v>
      </c>
      <c r="E103" s="25">
        <v>0</v>
      </c>
      <c r="F103" s="25">
        <v>0</v>
      </c>
      <c r="G103" s="25">
        <v>0</v>
      </c>
      <c r="H103" s="25">
        <v>0</v>
      </c>
    </row>
    <row r="104" spans="1:8">
      <c r="A104" s="23" t="s">
        <v>152</v>
      </c>
      <c r="B104" s="24">
        <v>1</v>
      </c>
      <c r="C104" s="25">
        <v>100</v>
      </c>
      <c r="D104" s="25">
        <v>0</v>
      </c>
      <c r="E104" s="25">
        <v>0</v>
      </c>
      <c r="F104" s="25">
        <v>0</v>
      </c>
      <c r="G104" s="25">
        <v>0</v>
      </c>
      <c r="H104" s="25">
        <v>0</v>
      </c>
    </row>
    <row r="105" spans="1:8">
      <c r="A105" s="23" t="s">
        <v>128</v>
      </c>
      <c r="B105" s="24">
        <v>0</v>
      </c>
      <c r="C105" s="25">
        <v>0</v>
      </c>
      <c r="D105" s="25">
        <v>0</v>
      </c>
      <c r="E105" s="25">
        <v>0</v>
      </c>
      <c r="F105" s="25">
        <v>0</v>
      </c>
      <c r="G105" s="25">
        <v>0</v>
      </c>
      <c r="H105" s="25">
        <v>0</v>
      </c>
    </row>
    <row r="106" spans="1:8">
      <c r="A106" s="8" t="s">
        <v>207</v>
      </c>
      <c r="B106" s="8"/>
      <c r="C106" s="8"/>
      <c r="D106" s="8"/>
      <c r="E106" s="8"/>
      <c r="F106" s="8"/>
      <c r="G106" s="8"/>
      <c r="H106" s="8"/>
    </row>
    <row r="107" spans="1:8">
      <c r="A107" s="23" t="s">
        <v>208</v>
      </c>
      <c r="B107" s="24">
        <v>711</v>
      </c>
      <c r="C107" s="25">
        <v>37.412095999999998</v>
      </c>
      <c r="D107" s="25">
        <v>44.163150000000002</v>
      </c>
      <c r="E107" s="25">
        <v>5.6258790000000003</v>
      </c>
      <c r="F107" s="25">
        <v>4.6413500000000001</v>
      </c>
      <c r="G107" s="25">
        <v>6.0478199999999998</v>
      </c>
      <c r="H107" s="25">
        <v>2.1097049999999999</v>
      </c>
    </row>
    <row r="108" spans="1:8">
      <c r="A108" s="23" t="s">
        <v>209</v>
      </c>
      <c r="B108" s="24">
        <v>627</v>
      </c>
      <c r="C108" s="25">
        <v>35.087719</v>
      </c>
      <c r="D108" s="25">
        <v>44.657097</v>
      </c>
      <c r="E108" s="25">
        <v>6.0606059999999999</v>
      </c>
      <c r="F108" s="25">
        <v>4.9441790000000001</v>
      </c>
      <c r="G108" s="25">
        <v>6.2200959999999998</v>
      </c>
      <c r="H108" s="25">
        <v>3.030303</v>
      </c>
    </row>
    <row r="109" spans="1:8">
      <c r="A109" s="23" t="s">
        <v>210</v>
      </c>
      <c r="B109" s="24">
        <v>595</v>
      </c>
      <c r="C109" s="25">
        <v>36.638655</v>
      </c>
      <c r="D109" s="25">
        <v>40.504201999999999</v>
      </c>
      <c r="E109" s="25">
        <v>6.8907559999999997</v>
      </c>
      <c r="F109" s="25">
        <v>6.0504199999999999</v>
      </c>
      <c r="G109" s="25">
        <v>7.5630249999999997</v>
      </c>
      <c r="H109" s="25">
        <v>2.3529409999999999</v>
      </c>
    </row>
    <row r="110" spans="1:8">
      <c r="A110" s="23" t="s">
        <v>211</v>
      </c>
      <c r="B110" s="24">
        <v>370</v>
      </c>
      <c r="C110" s="25">
        <v>38.378377999999998</v>
      </c>
      <c r="D110" s="25">
        <v>42.702703</v>
      </c>
      <c r="E110" s="25">
        <v>7.0270270000000004</v>
      </c>
      <c r="F110" s="25">
        <v>4.3243239999999998</v>
      </c>
      <c r="G110" s="25">
        <v>4.864865</v>
      </c>
      <c r="H110" s="25">
        <v>2.7027030000000001</v>
      </c>
    </row>
    <row r="111" spans="1:8">
      <c r="A111" s="23" t="s">
        <v>212</v>
      </c>
      <c r="B111" s="24">
        <v>226</v>
      </c>
      <c r="C111" s="25">
        <v>31.858407</v>
      </c>
      <c r="D111" s="25">
        <v>40.265487</v>
      </c>
      <c r="E111" s="25">
        <v>5.3097349999999999</v>
      </c>
      <c r="F111" s="25">
        <v>8.4070800000000006</v>
      </c>
      <c r="G111" s="25">
        <v>9.7345129999999997</v>
      </c>
      <c r="H111" s="25">
        <v>4.424779</v>
      </c>
    </row>
    <row r="112" spans="1:8">
      <c r="A112" s="23" t="s">
        <v>213</v>
      </c>
      <c r="B112" s="24">
        <v>162</v>
      </c>
      <c r="C112" s="25">
        <v>39.506172999999997</v>
      </c>
      <c r="D112" s="25">
        <v>37.654321000000003</v>
      </c>
      <c r="E112" s="25">
        <v>8.0246910000000007</v>
      </c>
      <c r="F112" s="25">
        <v>6.7901230000000004</v>
      </c>
      <c r="G112" s="25">
        <v>5.5555560000000002</v>
      </c>
      <c r="H112" s="25">
        <v>2.4691360000000002</v>
      </c>
    </row>
    <row r="113" spans="1:8">
      <c r="A113" s="23" t="s">
        <v>214</v>
      </c>
      <c r="B113" s="24">
        <v>303</v>
      </c>
      <c r="C113" s="25">
        <v>40.924092000000002</v>
      </c>
      <c r="D113" s="25">
        <v>41.254125000000002</v>
      </c>
      <c r="E113" s="25">
        <v>5.2805280000000003</v>
      </c>
      <c r="F113" s="25">
        <v>4.9504950000000001</v>
      </c>
      <c r="G113" s="25">
        <v>4.9504950000000001</v>
      </c>
      <c r="H113" s="25">
        <v>2.6402640000000002</v>
      </c>
    </row>
    <row r="114" spans="1:8">
      <c r="A114" s="23" t="s">
        <v>215</v>
      </c>
      <c r="B114" s="24">
        <v>105</v>
      </c>
      <c r="C114" s="25">
        <v>34.285713999999999</v>
      </c>
      <c r="D114" s="25">
        <v>48.571429000000002</v>
      </c>
      <c r="E114" s="25">
        <v>6.6666670000000003</v>
      </c>
      <c r="F114" s="25">
        <v>5.7142860000000004</v>
      </c>
      <c r="G114" s="25">
        <v>3.8095240000000001</v>
      </c>
      <c r="H114" s="25">
        <v>0.95238100000000003</v>
      </c>
    </row>
    <row r="115" spans="1:8">
      <c r="A115" s="23" t="s">
        <v>216</v>
      </c>
      <c r="B115" s="24">
        <v>122</v>
      </c>
      <c r="C115" s="25">
        <v>37.704917999999999</v>
      </c>
      <c r="D115" s="25">
        <v>36.885246000000002</v>
      </c>
      <c r="E115" s="25">
        <v>8.1967210000000001</v>
      </c>
      <c r="F115" s="25">
        <v>11.47541</v>
      </c>
      <c r="G115" s="25">
        <v>4.9180330000000003</v>
      </c>
      <c r="H115" s="25">
        <v>0.81967199999999996</v>
      </c>
    </row>
    <row r="116" spans="1:8">
      <c r="A116" s="23" t="s">
        <v>217</v>
      </c>
      <c r="B116" s="24">
        <v>152</v>
      </c>
      <c r="C116" s="25">
        <v>39.473683999999999</v>
      </c>
      <c r="D116" s="25">
        <v>45.394736999999999</v>
      </c>
      <c r="E116" s="25">
        <v>6.5789470000000003</v>
      </c>
      <c r="F116" s="25">
        <v>3.947368</v>
      </c>
      <c r="G116" s="25">
        <v>3.2894739999999998</v>
      </c>
      <c r="H116" s="25">
        <v>1.3157890000000001</v>
      </c>
    </row>
    <row r="117" spans="1:8">
      <c r="A117" s="23" t="s">
        <v>218</v>
      </c>
      <c r="B117" s="24">
        <v>169</v>
      </c>
      <c r="C117" s="25">
        <v>34.319527000000001</v>
      </c>
      <c r="D117" s="25">
        <v>47.337277999999998</v>
      </c>
      <c r="E117" s="25">
        <v>8.8757400000000004</v>
      </c>
      <c r="F117" s="25">
        <v>5.91716</v>
      </c>
      <c r="G117" s="25">
        <v>2.3668640000000001</v>
      </c>
      <c r="H117" s="25">
        <v>1.183432</v>
      </c>
    </row>
    <row r="118" spans="1:8">
      <c r="A118" s="23" t="s">
        <v>219</v>
      </c>
      <c r="B118" s="24">
        <v>197</v>
      </c>
      <c r="C118" s="25">
        <v>38.071066000000002</v>
      </c>
      <c r="D118" s="25">
        <v>49.238579000000001</v>
      </c>
      <c r="E118" s="25">
        <v>5.0761419999999999</v>
      </c>
      <c r="F118" s="25">
        <v>3.553299</v>
      </c>
      <c r="G118" s="25">
        <v>3.553299</v>
      </c>
      <c r="H118" s="25">
        <v>0.50761400000000001</v>
      </c>
    </row>
    <row r="119" spans="1:8">
      <c r="A119" s="23" t="s">
        <v>220</v>
      </c>
      <c r="B119" s="24">
        <v>426</v>
      </c>
      <c r="C119" s="25">
        <v>40.610329</v>
      </c>
      <c r="D119" s="25">
        <v>43.427230000000002</v>
      </c>
      <c r="E119" s="25">
        <v>6.5727700000000002</v>
      </c>
      <c r="F119" s="25">
        <v>4.225352</v>
      </c>
      <c r="G119" s="25">
        <v>3.9906100000000002</v>
      </c>
      <c r="H119" s="25">
        <v>1.1737089999999999</v>
      </c>
    </row>
    <row r="120" spans="1:8">
      <c r="A120" s="23" t="s">
        <v>221</v>
      </c>
      <c r="B120" s="24">
        <v>412</v>
      </c>
      <c r="C120" s="25">
        <v>39.077669999999998</v>
      </c>
      <c r="D120" s="25">
        <v>45.145631000000002</v>
      </c>
      <c r="E120" s="25">
        <v>5.5825240000000003</v>
      </c>
      <c r="F120" s="25">
        <v>4.8543690000000002</v>
      </c>
      <c r="G120" s="25">
        <v>3.1553399999999998</v>
      </c>
      <c r="H120" s="25">
        <v>2.184466</v>
      </c>
    </row>
    <row r="121" spans="1:8">
      <c r="A121" s="23" t="s">
        <v>152</v>
      </c>
      <c r="B121" s="24">
        <v>33</v>
      </c>
      <c r="C121" s="25">
        <v>45.454545000000003</v>
      </c>
      <c r="D121" s="25">
        <v>24.242424</v>
      </c>
      <c r="E121" s="25">
        <v>9.0909089999999999</v>
      </c>
      <c r="F121" s="25">
        <v>6.0606059999999999</v>
      </c>
      <c r="G121" s="25">
        <v>9.0909089999999999</v>
      </c>
      <c r="H121" s="25">
        <v>6.0606059999999999</v>
      </c>
    </row>
    <row r="122" spans="1:8">
      <c r="A122" s="23" t="s">
        <v>222</v>
      </c>
      <c r="B122" s="24">
        <v>94</v>
      </c>
      <c r="C122" s="25">
        <v>40.425531999999997</v>
      </c>
      <c r="D122" s="25">
        <v>35.106383000000001</v>
      </c>
      <c r="E122" s="25">
        <v>1.0638300000000001</v>
      </c>
      <c r="F122" s="25">
        <v>4.2553190000000001</v>
      </c>
      <c r="G122" s="25">
        <v>14.893617000000001</v>
      </c>
      <c r="H122" s="25">
        <v>4.2553190000000001</v>
      </c>
    </row>
    <row r="123" spans="1:8">
      <c r="A123" s="26" t="s">
        <v>128</v>
      </c>
      <c r="B123" s="27">
        <v>15</v>
      </c>
      <c r="C123" s="29">
        <v>46.666666999999997</v>
      </c>
      <c r="D123" s="29">
        <v>13.333333</v>
      </c>
      <c r="E123" s="29">
        <v>0</v>
      </c>
      <c r="F123" s="29">
        <v>6.6666670000000003</v>
      </c>
      <c r="G123" s="29">
        <v>20</v>
      </c>
      <c r="H123" s="29">
        <v>13.333333</v>
      </c>
    </row>
  </sheetData>
  <phoneticPr fontId="2"/>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BA238-A1B2-4972-BA6E-50766A6F0D5A}">
  <sheetPr codeName="Sheet100"/>
  <dimension ref="A1:O123"/>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HYPERLINK("#'目次'!B55","[49]")</f>
        <v>[49]</v>
      </c>
      <c r="B2" s="28" t="s">
        <v>565</v>
      </c>
    </row>
    <row r="3" spans="1:15">
      <c r="A3" s="6" t="s">
        <v>114</v>
      </c>
      <c r="B3" s="7" t="s">
        <v>116</v>
      </c>
    </row>
    <row r="4" spans="1:15">
      <c r="A4" s="6" t="s">
        <v>114</v>
      </c>
      <c r="B4" s="7" t="s">
        <v>551</v>
      </c>
    </row>
    <row r="5" spans="1:15">
      <c r="A5" s="6" t="s">
        <v>114</v>
      </c>
      <c r="B5" s="7" t="s">
        <v>552</v>
      </c>
    </row>
    <row r="6" spans="1:15" s="21" customFormat="1" ht="72">
      <c r="A6" s="19" t="s">
        <v>114</v>
      </c>
      <c r="B6" s="20" t="s">
        <v>118</v>
      </c>
      <c r="C6" s="20" t="s">
        <v>553</v>
      </c>
      <c r="D6" s="20" t="s">
        <v>554</v>
      </c>
      <c r="E6" s="20" t="s">
        <v>555</v>
      </c>
      <c r="F6" s="20" t="s">
        <v>556</v>
      </c>
      <c r="G6" s="20" t="s">
        <v>557</v>
      </c>
      <c r="H6" s="20" t="s">
        <v>558</v>
      </c>
      <c r="I6" s="20" t="s">
        <v>559</v>
      </c>
      <c r="J6" s="20" t="s">
        <v>560</v>
      </c>
      <c r="K6" s="20" t="s">
        <v>561</v>
      </c>
      <c r="L6" s="20" t="s">
        <v>562</v>
      </c>
      <c r="M6" s="20" t="s">
        <v>152</v>
      </c>
      <c r="N6" s="20" t="s">
        <v>222</v>
      </c>
      <c r="O6" s="20" t="s">
        <v>128</v>
      </c>
    </row>
    <row r="7" spans="1:15">
      <c r="A7" s="22" t="s">
        <v>121</v>
      </c>
      <c r="B7" s="9">
        <v>2677</v>
      </c>
      <c r="C7" s="14">
        <v>23.907359</v>
      </c>
      <c r="D7" s="14">
        <v>23.757937999999999</v>
      </c>
      <c r="E7" s="14">
        <v>6.7239449999999996</v>
      </c>
      <c r="F7" s="14">
        <v>6.5371680000000003</v>
      </c>
      <c r="G7" s="14">
        <v>21.479268000000001</v>
      </c>
      <c r="H7" s="14">
        <v>6.0889049999999996</v>
      </c>
      <c r="I7" s="14">
        <v>9.6376539999999995</v>
      </c>
      <c r="J7" s="14">
        <v>12.812849999999999</v>
      </c>
      <c r="K7" s="14">
        <v>9.7123650000000001</v>
      </c>
      <c r="L7" s="14">
        <v>6.014195</v>
      </c>
      <c r="M7" s="14">
        <v>3.2125509999999999</v>
      </c>
      <c r="N7" s="14">
        <v>39.260365999999998</v>
      </c>
      <c r="O7" s="14">
        <v>2.7269329999999998</v>
      </c>
    </row>
    <row r="8" spans="1:15">
      <c r="A8" s="8" t="s">
        <v>122</v>
      </c>
      <c r="B8" s="8"/>
      <c r="C8" s="8"/>
      <c r="D8" s="8"/>
      <c r="E8" s="8"/>
      <c r="F8" s="8"/>
      <c r="G8" s="8"/>
      <c r="H8" s="8"/>
      <c r="I8" s="8"/>
      <c r="J8" s="8"/>
      <c r="K8" s="8"/>
      <c r="L8" s="8"/>
      <c r="M8" s="8"/>
      <c r="N8" s="8"/>
      <c r="O8" s="8"/>
    </row>
    <row r="9" spans="1:15">
      <c r="A9" s="23" t="s">
        <v>123</v>
      </c>
      <c r="B9" s="24">
        <v>380</v>
      </c>
      <c r="C9" s="25">
        <v>18.684211000000001</v>
      </c>
      <c r="D9" s="25">
        <v>12.631579</v>
      </c>
      <c r="E9" s="25">
        <v>6.5789470000000003</v>
      </c>
      <c r="F9" s="25">
        <v>6.5789470000000003</v>
      </c>
      <c r="G9" s="25">
        <v>18.421053000000001</v>
      </c>
      <c r="H9" s="25">
        <v>7.1052629999999999</v>
      </c>
      <c r="I9" s="25">
        <v>6.052632</v>
      </c>
      <c r="J9" s="25">
        <v>8.1578949999999999</v>
      </c>
      <c r="K9" s="25">
        <v>7.3684209999999997</v>
      </c>
      <c r="L9" s="25">
        <v>6.052632</v>
      </c>
      <c r="M9" s="25">
        <v>2.8947370000000001</v>
      </c>
      <c r="N9" s="25">
        <v>49.473683999999999</v>
      </c>
      <c r="O9" s="25">
        <v>2.8947370000000001</v>
      </c>
    </row>
    <row r="10" spans="1:15">
      <c r="A10" s="23" t="s">
        <v>124</v>
      </c>
      <c r="B10" s="24">
        <v>489</v>
      </c>
      <c r="C10" s="25">
        <v>21.267893999999998</v>
      </c>
      <c r="D10" s="25">
        <v>17.382413</v>
      </c>
      <c r="E10" s="25">
        <v>7.3619630000000003</v>
      </c>
      <c r="F10" s="25">
        <v>5.3169729999999999</v>
      </c>
      <c r="G10" s="25">
        <v>20.040900000000001</v>
      </c>
      <c r="H10" s="25">
        <v>4.9079750000000004</v>
      </c>
      <c r="I10" s="25">
        <v>7.5664619999999996</v>
      </c>
      <c r="J10" s="25">
        <v>15.95092</v>
      </c>
      <c r="K10" s="25">
        <v>8.7934560000000008</v>
      </c>
      <c r="L10" s="25">
        <v>7.3619630000000003</v>
      </c>
      <c r="M10" s="25">
        <v>2.0449899999999999</v>
      </c>
      <c r="N10" s="25">
        <v>43.353783</v>
      </c>
      <c r="O10" s="25">
        <v>0.81799599999999995</v>
      </c>
    </row>
    <row r="11" spans="1:15">
      <c r="A11" s="23" t="s">
        <v>125</v>
      </c>
      <c r="B11" s="24">
        <v>1114</v>
      </c>
      <c r="C11" s="25">
        <v>22.800718</v>
      </c>
      <c r="D11" s="25">
        <v>23.698384000000001</v>
      </c>
      <c r="E11" s="25">
        <v>6.6427290000000001</v>
      </c>
      <c r="F11" s="25">
        <v>5.3859959999999996</v>
      </c>
      <c r="G11" s="25">
        <v>20.736086</v>
      </c>
      <c r="H11" s="25">
        <v>5.5655299999999999</v>
      </c>
      <c r="I11" s="25">
        <v>9.9640930000000001</v>
      </c>
      <c r="J11" s="25">
        <v>11.849192</v>
      </c>
      <c r="K11" s="25">
        <v>10.32316</v>
      </c>
      <c r="L11" s="25">
        <v>5.3859959999999996</v>
      </c>
      <c r="M11" s="25">
        <v>2.8725309999999999</v>
      </c>
      <c r="N11" s="25">
        <v>40.933573000000003</v>
      </c>
      <c r="O11" s="25">
        <v>1.7953319999999999</v>
      </c>
    </row>
    <row r="12" spans="1:15">
      <c r="A12" s="23" t="s">
        <v>126</v>
      </c>
      <c r="B12" s="24">
        <v>521</v>
      </c>
      <c r="C12" s="25">
        <v>31.477927000000001</v>
      </c>
      <c r="D12" s="25">
        <v>34.548943999999999</v>
      </c>
      <c r="E12" s="25">
        <v>6.3339730000000003</v>
      </c>
      <c r="F12" s="25">
        <v>9.5969289999999994</v>
      </c>
      <c r="G12" s="25">
        <v>24.760076999999999</v>
      </c>
      <c r="H12" s="25">
        <v>6.5259119999999999</v>
      </c>
      <c r="I12" s="25">
        <v>12.476008</v>
      </c>
      <c r="J12" s="25">
        <v>14.395393</v>
      </c>
      <c r="K12" s="25">
        <v>10.364682999999999</v>
      </c>
      <c r="L12" s="25">
        <v>6.1420349999999999</v>
      </c>
      <c r="M12" s="25">
        <v>4.6065259999999997</v>
      </c>
      <c r="N12" s="25">
        <v>28.214970999999998</v>
      </c>
      <c r="O12" s="25">
        <v>4.6065259999999997</v>
      </c>
    </row>
    <row r="13" spans="1:15">
      <c r="A13" s="23" t="s">
        <v>127</v>
      </c>
      <c r="B13" s="24">
        <v>129</v>
      </c>
      <c r="C13" s="25">
        <v>30.232558000000001</v>
      </c>
      <c r="D13" s="25">
        <v>36.434108999999999</v>
      </c>
      <c r="E13" s="25">
        <v>7.751938</v>
      </c>
      <c r="F13" s="25">
        <v>10.077519000000001</v>
      </c>
      <c r="G13" s="25">
        <v>24.806201999999999</v>
      </c>
      <c r="H13" s="25">
        <v>9.3023260000000008</v>
      </c>
      <c r="I13" s="25">
        <v>12.403100999999999</v>
      </c>
      <c r="J13" s="25">
        <v>16.279070000000001</v>
      </c>
      <c r="K13" s="25">
        <v>12.403100999999999</v>
      </c>
      <c r="L13" s="25">
        <v>6.9767440000000001</v>
      </c>
      <c r="M13" s="25">
        <v>6.2015500000000001</v>
      </c>
      <c r="N13" s="25">
        <v>26.356589</v>
      </c>
      <c r="O13" s="25">
        <v>7.751938</v>
      </c>
    </row>
    <row r="14" spans="1:15">
      <c r="A14" s="23" t="s">
        <v>128</v>
      </c>
      <c r="B14" s="24">
        <v>44</v>
      </c>
      <c r="C14" s="25">
        <v>18.181818</v>
      </c>
      <c r="D14" s="25">
        <v>27.272727</v>
      </c>
      <c r="E14" s="25">
        <v>4.5454549999999996</v>
      </c>
      <c r="F14" s="25">
        <v>2.2727270000000002</v>
      </c>
      <c r="G14" s="25">
        <v>34.090909000000003</v>
      </c>
      <c r="H14" s="25">
        <v>9.0909089999999999</v>
      </c>
      <c r="I14" s="25">
        <v>13.636364</v>
      </c>
      <c r="J14" s="25">
        <v>13.636364</v>
      </c>
      <c r="K14" s="25">
        <v>9.0909089999999999</v>
      </c>
      <c r="L14" s="25">
        <v>2.2727270000000002</v>
      </c>
      <c r="M14" s="25">
        <v>2.2727270000000002</v>
      </c>
      <c r="N14" s="25">
        <v>31.818182</v>
      </c>
      <c r="O14" s="25">
        <v>9.0909089999999999</v>
      </c>
    </row>
    <row r="15" spans="1:15">
      <c r="A15" s="8" t="s">
        <v>129</v>
      </c>
      <c r="B15" s="8"/>
      <c r="C15" s="8"/>
      <c r="D15" s="8"/>
      <c r="E15" s="8"/>
      <c r="F15" s="8"/>
      <c r="G15" s="8"/>
      <c r="H15" s="8"/>
      <c r="I15" s="8"/>
      <c r="J15" s="8"/>
      <c r="K15" s="8"/>
      <c r="L15" s="8"/>
      <c r="M15" s="8"/>
      <c r="N15" s="8"/>
      <c r="O15" s="8"/>
    </row>
    <row r="16" spans="1:15">
      <c r="A16" s="23" t="s">
        <v>130</v>
      </c>
      <c r="B16" s="24">
        <v>799</v>
      </c>
      <c r="C16" s="25">
        <v>18.773467</v>
      </c>
      <c r="D16" s="25">
        <v>17.021277000000001</v>
      </c>
      <c r="E16" s="25">
        <v>6.1326660000000004</v>
      </c>
      <c r="F16" s="25">
        <v>5.6320399999999999</v>
      </c>
      <c r="G16" s="25">
        <v>18.648309999999999</v>
      </c>
      <c r="H16" s="25">
        <v>5.5068840000000003</v>
      </c>
      <c r="I16" s="25">
        <v>7.8848560000000001</v>
      </c>
      <c r="J16" s="25">
        <v>11.764706</v>
      </c>
      <c r="K16" s="25">
        <v>10.012516</v>
      </c>
      <c r="L16" s="25">
        <v>7.0087609999999998</v>
      </c>
      <c r="M16" s="25">
        <v>1.7521899999999999</v>
      </c>
      <c r="N16" s="25">
        <v>46.307884999999999</v>
      </c>
      <c r="O16" s="25">
        <v>2.2528160000000002</v>
      </c>
    </row>
    <row r="17" spans="1:15">
      <c r="A17" s="23" t="s">
        <v>131</v>
      </c>
      <c r="B17" s="24">
        <v>1245</v>
      </c>
      <c r="C17" s="25">
        <v>24.176707</v>
      </c>
      <c r="D17" s="25">
        <v>23.935742999999999</v>
      </c>
      <c r="E17" s="25">
        <v>7.1485940000000001</v>
      </c>
      <c r="F17" s="25">
        <v>6.746988</v>
      </c>
      <c r="G17" s="25">
        <v>21.847390000000001</v>
      </c>
      <c r="H17" s="25">
        <v>6.1044179999999999</v>
      </c>
      <c r="I17" s="25">
        <v>9.5582329999999995</v>
      </c>
      <c r="J17" s="25">
        <v>12.851406000000001</v>
      </c>
      <c r="K17" s="25">
        <v>9.3172689999999996</v>
      </c>
      <c r="L17" s="25">
        <v>6.1847390000000004</v>
      </c>
      <c r="M17" s="25">
        <v>3.5341369999999999</v>
      </c>
      <c r="N17" s="25">
        <v>37.991968</v>
      </c>
      <c r="O17" s="25">
        <v>2.3293170000000001</v>
      </c>
    </row>
    <row r="18" spans="1:15">
      <c r="A18" s="23" t="s">
        <v>132</v>
      </c>
      <c r="B18" s="24">
        <v>504</v>
      </c>
      <c r="C18" s="25">
        <v>29.960317</v>
      </c>
      <c r="D18" s="25">
        <v>30.952380999999999</v>
      </c>
      <c r="E18" s="25">
        <v>6.5476190000000001</v>
      </c>
      <c r="F18" s="25">
        <v>7.9365079999999999</v>
      </c>
      <c r="G18" s="25">
        <v>23.015872999999999</v>
      </c>
      <c r="H18" s="25">
        <v>5.9523809999999999</v>
      </c>
      <c r="I18" s="25">
        <v>12.5</v>
      </c>
      <c r="J18" s="25">
        <v>13.293651000000001</v>
      </c>
      <c r="K18" s="25">
        <v>10.119047999999999</v>
      </c>
      <c r="L18" s="25">
        <v>3.9682539999999999</v>
      </c>
      <c r="M18" s="25">
        <v>4.5634920000000001</v>
      </c>
      <c r="N18" s="25">
        <v>33.134920999999999</v>
      </c>
      <c r="O18" s="25">
        <v>3.5714290000000002</v>
      </c>
    </row>
    <row r="19" spans="1:15">
      <c r="A19" s="23" t="s">
        <v>133</v>
      </c>
      <c r="B19" s="24">
        <v>82</v>
      </c>
      <c r="C19" s="25">
        <v>34.146341</v>
      </c>
      <c r="D19" s="25">
        <v>41.463414999999998</v>
      </c>
      <c r="E19" s="25">
        <v>8.5365850000000005</v>
      </c>
      <c r="F19" s="25">
        <v>6.0975609999999998</v>
      </c>
      <c r="G19" s="25">
        <v>29.268293</v>
      </c>
      <c r="H19" s="25">
        <v>9.7560979999999997</v>
      </c>
      <c r="I19" s="25">
        <v>7.3170729999999997</v>
      </c>
      <c r="J19" s="25">
        <v>19.512194999999998</v>
      </c>
      <c r="K19" s="25">
        <v>10.97561</v>
      </c>
      <c r="L19" s="25">
        <v>8.5365850000000005</v>
      </c>
      <c r="M19" s="25">
        <v>4.8780489999999999</v>
      </c>
      <c r="N19" s="25">
        <v>30.487805000000002</v>
      </c>
      <c r="O19" s="25">
        <v>4.8780489999999999</v>
      </c>
    </row>
    <row r="20" spans="1:15">
      <c r="A20" s="23" t="s">
        <v>128</v>
      </c>
      <c r="B20" s="24">
        <v>47</v>
      </c>
      <c r="C20" s="25">
        <v>21.276596000000001</v>
      </c>
      <c r="D20" s="25">
        <v>25.531915000000001</v>
      </c>
      <c r="E20" s="25">
        <v>4.2553190000000001</v>
      </c>
      <c r="F20" s="25">
        <v>2.1276600000000001</v>
      </c>
      <c r="G20" s="25">
        <v>29.787234000000002</v>
      </c>
      <c r="H20" s="25">
        <v>10.638298000000001</v>
      </c>
      <c r="I20" s="25">
        <v>14.893617000000001</v>
      </c>
      <c r="J20" s="25">
        <v>12.765957</v>
      </c>
      <c r="K20" s="25">
        <v>8.5106380000000001</v>
      </c>
      <c r="L20" s="25">
        <v>2.1276600000000001</v>
      </c>
      <c r="M20" s="25">
        <v>2.1276600000000001</v>
      </c>
      <c r="N20" s="25">
        <v>34.042552999999998</v>
      </c>
      <c r="O20" s="25">
        <v>8.5106380000000001</v>
      </c>
    </row>
    <row r="21" spans="1:15">
      <c r="A21" s="8" t="s">
        <v>134</v>
      </c>
      <c r="B21" s="8"/>
      <c r="C21" s="8"/>
      <c r="D21" s="8"/>
      <c r="E21" s="8"/>
      <c r="F21" s="8"/>
      <c r="G21" s="8"/>
      <c r="H21" s="8"/>
      <c r="I21" s="8"/>
      <c r="J21" s="8"/>
      <c r="K21" s="8"/>
      <c r="L21" s="8"/>
      <c r="M21" s="8"/>
      <c r="N21" s="8"/>
      <c r="O21" s="8"/>
    </row>
    <row r="22" spans="1:15">
      <c r="A22" s="23" t="s">
        <v>135</v>
      </c>
      <c r="B22" s="24">
        <v>128</v>
      </c>
      <c r="C22" s="25">
        <v>24.21875</v>
      </c>
      <c r="D22" s="25">
        <v>19.53125</v>
      </c>
      <c r="E22" s="25">
        <v>7.03125</v>
      </c>
      <c r="F22" s="25">
        <v>9.375</v>
      </c>
      <c r="G22" s="25">
        <v>18.75</v>
      </c>
      <c r="H22" s="25">
        <v>6.25</v>
      </c>
      <c r="I22" s="25">
        <v>13.28125</v>
      </c>
      <c r="J22" s="25">
        <v>14.84375</v>
      </c>
      <c r="K22" s="25">
        <v>7.8125</v>
      </c>
      <c r="L22" s="25">
        <v>4.6875</v>
      </c>
      <c r="M22" s="25">
        <v>7.03125</v>
      </c>
      <c r="N22" s="25">
        <v>42.96875</v>
      </c>
      <c r="O22" s="25">
        <v>1.5625</v>
      </c>
    </row>
    <row r="23" spans="1:15">
      <c r="A23" s="23" t="s">
        <v>136</v>
      </c>
      <c r="B23" s="24">
        <v>138</v>
      </c>
      <c r="C23" s="25">
        <v>21.739129999999999</v>
      </c>
      <c r="D23" s="25">
        <v>16.666667</v>
      </c>
      <c r="E23" s="25">
        <v>4.3478260000000004</v>
      </c>
      <c r="F23" s="25">
        <v>2.1739130000000002</v>
      </c>
      <c r="G23" s="25">
        <v>11.594203</v>
      </c>
      <c r="H23" s="25">
        <v>7.9710140000000003</v>
      </c>
      <c r="I23" s="25">
        <v>13.043478</v>
      </c>
      <c r="J23" s="25">
        <v>7.2463769999999998</v>
      </c>
      <c r="K23" s="25">
        <v>6.5217390000000002</v>
      </c>
      <c r="L23" s="25">
        <v>2.8985509999999999</v>
      </c>
      <c r="M23" s="25">
        <v>4.3478260000000004</v>
      </c>
      <c r="N23" s="25">
        <v>49.275362000000001</v>
      </c>
      <c r="O23" s="25">
        <v>2.8985509999999999</v>
      </c>
    </row>
    <row r="24" spans="1:15">
      <c r="A24" s="23" t="s">
        <v>137</v>
      </c>
      <c r="B24" s="24">
        <v>119</v>
      </c>
      <c r="C24" s="25">
        <v>16.806723000000002</v>
      </c>
      <c r="D24" s="25">
        <v>17.647058999999999</v>
      </c>
      <c r="E24" s="25">
        <v>6.7226889999999999</v>
      </c>
      <c r="F24" s="25">
        <v>3.361345</v>
      </c>
      <c r="G24" s="25">
        <v>16.806723000000002</v>
      </c>
      <c r="H24" s="25">
        <v>4.2016809999999998</v>
      </c>
      <c r="I24" s="25">
        <v>8.4033610000000003</v>
      </c>
      <c r="J24" s="25">
        <v>14.285714</v>
      </c>
      <c r="K24" s="25">
        <v>3.361345</v>
      </c>
      <c r="L24" s="25">
        <v>5.0420170000000004</v>
      </c>
      <c r="M24" s="25">
        <v>2.5210080000000001</v>
      </c>
      <c r="N24" s="25">
        <v>45.378151000000003</v>
      </c>
      <c r="O24" s="25">
        <v>3.361345</v>
      </c>
    </row>
    <row r="25" spans="1:15">
      <c r="A25" s="23" t="s">
        <v>138</v>
      </c>
      <c r="B25" s="24">
        <v>142</v>
      </c>
      <c r="C25" s="25">
        <v>14.788732</v>
      </c>
      <c r="D25" s="25">
        <v>17.605633999999998</v>
      </c>
      <c r="E25" s="25">
        <v>5.6338030000000003</v>
      </c>
      <c r="F25" s="25">
        <v>2.8169010000000001</v>
      </c>
      <c r="G25" s="25">
        <v>17.605633999999998</v>
      </c>
      <c r="H25" s="25">
        <v>7.7464789999999999</v>
      </c>
      <c r="I25" s="25">
        <v>11.971831</v>
      </c>
      <c r="J25" s="25">
        <v>16.901408</v>
      </c>
      <c r="K25" s="25">
        <v>10.56338</v>
      </c>
      <c r="L25" s="25">
        <v>6.3380280000000004</v>
      </c>
      <c r="M25" s="25">
        <v>2.112676</v>
      </c>
      <c r="N25" s="25">
        <v>46.478873</v>
      </c>
      <c r="O25" s="25">
        <v>4.225352</v>
      </c>
    </row>
    <row r="26" spans="1:15">
      <c r="A26" s="23" t="s">
        <v>139</v>
      </c>
      <c r="B26" s="24">
        <v>170</v>
      </c>
      <c r="C26" s="25">
        <v>24.705881999999999</v>
      </c>
      <c r="D26" s="25">
        <v>27.647058999999999</v>
      </c>
      <c r="E26" s="25">
        <v>7.0588240000000004</v>
      </c>
      <c r="F26" s="25">
        <v>8.2352939999999997</v>
      </c>
      <c r="G26" s="25">
        <v>24.117647000000002</v>
      </c>
      <c r="H26" s="25">
        <v>6.4705880000000002</v>
      </c>
      <c r="I26" s="25">
        <v>5.2941180000000001</v>
      </c>
      <c r="J26" s="25">
        <v>13.529412000000001</v>
      </c>
      <c r="K26" s="25">
        <v>8.8235290000000006</v>
      </c>
      <c r="L26" s="25">
        <v>5.2941180000000001</v>
      </c>
      <c r="M26" s="25">
        <v>2.3529409999999999</v>
      </c>
      <c r="N26" s="25">
        <v>34.117646999999998</v>
      </c>
      <c r="O26" s="25">
        <v>3.5294120000000002</v>
      </c>
    </row>
    <row r="27" spans="1:15">
      <c r="A27" s="23" t="s">
        <v>140</v>
      </c>
      <c r="B27" s="24">
        <v>192</v>
      </c>
      <c r="C27" s="25">
        <v>22.916667</v>
      </c>
      <c r="D27" s="25">
        <v>20.3125</v>
      </c>
      <c r="E27" s="25">
        <v>7.2916670000000003</v>
      </c>
      <c r="F27" s="25">
        <v>5.2083329999999997</v>
      </c>
      <c r="G27" s="25">
        <v>18.75</v>
      </c>
      <c r="H27" s="25">
        <v>4.6875</v>
      </c>
      <c r="I27" s="25">
        <v>9.375</v>
      </c>
      <c r="J27" s="25">
        <v>13.020833</v>
      </c>
      <c r="K27" s="25">
        <v>10.416667</v>
      </c>
      <c r="L27" s="25">
        <v>6.25</v>
      </c>
      <c r="M27" s="25">
        <v>2.6041669999999999</v>
      </c>
      <c r="N27" s="25">
        <v>43.229166999999997</v>
      </c>
      <c r="O27" s="25">
        <v>1.5625</v>
      </c>
    </row>
    <row r="28" spans="1:15">
      <c r="A28" s="23" t="s">
        <v>141</v>
      </c>
      <c r="B28" s="24">
        <v>1405</v>
      </c>
      <c r="C28" s="25">
        <v>24.626335000000001</v>
      </c>
      <c r="D28" s="25">
        <v>24.911031999999999</v>
      </c>
      <c r="E28" s="25">
        <v>7.4021350000000004</v>
      </c>
      <c r="F28" s="25">
        <v>7.2597860000000001</v>
      </c>
      <c r="G28" s="25">
        <v>22.562277999999999</v>
      </c>
      <c r="H28" s="25">
        <v>5.622776</v>
      </c>
      <c r="I28" s="25">
        <v>9.0391460000000006</v>
      </c>
      <c r="J28" s="25">
        <v>11.957295</v>
      </c>
      <c r="K28" s="25">
        <v>10.462633</v>
      </c>
      <c r="L28" s="25">
        <v>6.4056940000000004</v>
      </c>
      <c r="M28" s="25">
        <v>3.3451960000000001</v>
      </c>
      <c r="N28" s="25">
        <v>37.508896999999997</v>
      </c>
      <c r="O28" s="25">
        <v>2.7046260000000002</v>
      </c>
    </row>
    <row r="29" spans="1:15">
      <c r="A29" s="23" t="s">
        <v>142</v>
      </c>
      <c r="B29" s="24">
        <v>343</v>
      </c>
      <c r="C29" s="25">
        <v>28.862974000000001</v>
      </c>
      <c r="D29" s="25">
        <v>28.571428999999998</v>
      </c>
      <c r="E29" s="25">
        <v>4.9562679999999997</v>
      </c>
      <c r="F29" s="25">
        <v>7.2886300000000004</v>
      </c>
      <c r="G29" s="25">
        <v>23.906706</v>
      </c>
      <c r="H29" s="25">
        <v>7.2886300000000004</v>
      </c>
      <c r="I29" s="25">
        <v>11.078716999999999</v>
      </c>
      <c r="J29" s="25">
        <v>15.451895</v>
      </c>
      <c r="K29" s="25">
        <v>10.495627000000001</v>
      </c>
      <c r="L29" s="25">
        <v>7.2886300000000004</v>
      </c>
      <c r="M29" s="25">
        <v>2.3323619999999998</v>
      </c>
      <c r="N29" s="25">
        <v>35.568513000000003</v>
      </c>
      <c r="O29" s="25">
        <v>2.040816</v>
      </c>
    </row>
    <row r="30" spans="1:15">
      <c r="A30" s="23" t="s">
        <v>128</v>
      </c>
      <c r="B30" s="24">
        <v>40</v>
      </c>
      <c r="C30" s="25">
        <v>17.5</v>
      </c>
      <c r="D30" s="25">
        <v>20</v>
      </c>
      <c r="E30" s="25">
        <v>5</v>
      </c>
      <c r="F30" s="25">
        <v>2.5</v>
      </c>
      <c r="G30" s="25">
        <v>35</v>
      </c>
      <c r="H30" s="25">
        <v>10</v>
      </c>
      <c r="I30" s="25">
        <v>10</v>
      </c>
      <c r="J30" s="25">
        <v>10</v>
      </c>
      <c r="K30" s="25">
        <v>10</v>
      </c>
      <c r="L30" s="25">
        <v>0</v>
      </c>
      <c r="M30" s="25">
        <v>2.5</v>
      </c>
      <c r="N30" s="25">
        <v>45</v>
      </c>
      <c r="O30" s="25">
        <v>7.5</v>
      </c>
    </row>
    <row r="31" spans="1:15">
      <c r="A31" s="8" t="s">
        <v>143</v>
      </c>
      <c r="B31" s="8"/>
      <c r="C31" s="8"/>
      <c r="D31" s="8"/>
      <c r="E31" s="8"/>
      <c r="F31" s="8"/>
      <c r="G31" s="8"/>
      <c r="H31" s="8"/>
      <c r="I31" s="8"/>
      <c r="J31" s="8"/>
      <c r="K31" s="8"/>
      <c r="L31" s="8"/>
      <c r="M31" s="8"/>
      <c r="N31" s="8"/>
      <c r="O31" s="8"/>
    </row>
    <row r="32" spans="1:15">
      <c r="A32" s="23" t="s">
        <v>144</v>
      </c>
      <c r="B32" s="24">
        <v>429</v>
      </c>
      <c r="C32" s="25">
        <v>22.610723</v>
      </c>
      <c r="D32" s="25">
        <v>24.708625000000001</v>
      </c>
      <c r="E32" s="25">
        <v>6.7599070000000001</v>
      </c>
      <c r="F32" s="25">
        <v>8.8578089999999996</v>
      </c>
      <c r="G32" s="25">
        <v>26.806526999999999</v>
      </c>
      <c r="H32" s="25">
        <v>7.6923079999999997</v>
      </c>
      <c r="I32" s="25">
        <v>11.421911</v>
      </c>
      <c r="J32" s="25">
        <v>13.053613</v>
      </c>
      <c r="K32" s="25">
        <v>12.121212</v>
      </c>
      <c r="L32" s="25">
        <v>7.6923079999999997</v>
      </c>
      <c r="M32" s="25">
        <v>2.5641029999999998</v>
      </c>
      <c r="N32" s="25">
        <v>35.431235000000001</v>
      </c>
      <c r="O32" s="25">
        <v>3.4965030000000001</v>
      </c>
    </row>
    <row r="33" spans="1:15">
      <c r="A33" s="23" t="s">
        <v>145</v>
      </c>
      <c r="B33" s="24">
        <v>319</v>
      </c>
      <c r="C33" s="25">
        <v>25.705328999999999</v>
      </c>
      <c r="D33" s="25">
        <v>26.959247999999999</v>
      </c>
      <c r="E33" s="25">
        <v>5.9561130000000002</v>
      </c>
      <c r="F33" s="25">
        <v>7.8369910000000003</v>
      </c>
      <c r="G33" s="25">
        <v>28.840125</v>
      </c>
      <c r="H33" s="25">
        <v>6.8965519999999998</v>
      </c>
      <c r="I33" s="25">
        <v>11.285266</v>
      </c>
      <c r="J33" s="25">
        <v>12.225705</v>
      </c>
      <c r="K33" s="25">
        <v>14.420063000000001</v>
      </c>
      <c r="L33" s="25">
        <v>8.7774289999999997</v>
      </c>
      <c r="M33" s="25">
        <v>1.880878</v>
      </c>
      <c r="N33" s="25">
        <v>35.736677</v>
      </c>
      <c r="O33" s="25">
        <v>2.5078369999999999</v>
      </c>
    </row>
    <row r="34" spans="1:15">
      <c r="A34" s="23" t="s">
        <v>146</v>
      </c>
      <c r="B34" s="24">
        <v>504</v>
      </c>
      <c r="C34" s="25">
        <v>24.404762000000002</v>
      </c>
      <c r="D34" s="25">
        <v>26.984127000000001</v>
      </c>
      <c r="E34" s="25">
        <v>7.9365079999999999</v>
      </c>
      <c r="F34" s="25">
        <v>8.5317460000000001</v>
      </c>
      <c r="G34" s="25">
        <v>25</v>
      </c>
      <c r="H34" s="25">
        <v>7.7380950000000004</v>
      </c>
      <c r="I34" s="25">
        <v>11.111110999999999</v>
      </c>
      <c r="J34" s="25">
        <v>13.690476</v>
      </c>
      <c r="K34" s="25">
        <v>14.087301999999999</v>
      </c>
      <c r="L34" s="25">
        <v>7.9365079999999999</v>
      </c>
      <c r="M34" s="25">
        <v>2.1825399999999999</v>
      </c>
      <c r="N34" s="25">
        <v>34.325397000000002</v>
      </c>
      <c r="O34" s="25">
        <v>2.9761899999999999</v>
      </c>
    </row>
    <row r="35" spans="1:15">
      <c r="A35" s="23" t="s">
        <v>147</v>
      </c>
      <c r="B35" s="24">
        <v>143</v>
      </c>
      <c r="C35" s="25">
        <v>27.272727</v>
      </c>
      <c r="D35" s="25">
        <v>31.468530999999999</v>
      </c>
      <c r="E35" s="25">
        <v>6.2937060000000002</v>
      </c>
      <c r="F35" s="25">
        <v>9.7902100000000001</v>
      </c>
      <c r="G35" s="25">
        <v>25.874126</v>
      </c>
      <c r="H35" s="25">
        <v>2.0979019999999999</v>
      </c>
      <c r="I35" s="25">
        <v>9.7902100000000001</v>
      </c>
      <c r="J35" s="25">
        <v>12.587413</v>
      </c>
      <c r="K35" s="25">
        <v>9.0909089999999999</v>
      </c>
      <c r="L35" s="25">
        <v>4.895105</v>
      </c>
      <c r="M35" s="25">
        <v>3.4965030000000001</v>
      </c>
      <c r="N35" s="25">
        <v>37.762238000000004</v>
      </c>
      <c r="O35" s="25">
        <v>4.895105</v>
      </c>
    </row>
    <row r="36" spans="1:15">
      <c r="A36" s="23" t="s">
        <v>148</v>
      </c>
      <c r="B36" s="24">
        <v>168</v>
      </c>
      <c r="C36" s="25">
        <v>35.119047999999999</v>
      </c>
      <c r="D36" s="25">
        <v>33.928570999999998</v>
      </c>
      <c r="E36" s="25">
        <v>7.7380950000000004</v>
      </c>
      <c r="F36" s="25">
        <v>14.285714</v>
      </c>
      <c r="G36" s="25">
        <v>29.166667</v>
      </c>
      <c r="H36" s="25">
        <v>7.1428570000000002</v>
      </c>
      <c r="I36" s="25">
        <v>10.714286</v>
      </c>
      <c r="J36" s="25">
        <v>13.690476</v>
      </c>
      <c r="K36" s="25">
        <v>13.095238</v>
      </c>
      <c r="L36" s="25">
        <v>6.5476190000000001</v>
      </c>
      <c r="M36" s="25">
        <v>1.785714</v>
      </c>
      <c r="N36" s="25">
        <v>30.357143000000001</v>
      </c>
      <c r="O36" s="25">
        <v>3.5714290000000002</v>
      </c>
    </row>
    <row r="37" spans="1:15">
      <c r="A37" s="23" t="s">
        <v>149</v>
      </c>
      <c r="B37" s="24">
        <v>1270</v>
      </c>
      <c r="C37" s="25">
        <v>25.118110000000001</v>
      </c>
      <c r="D37" s="25">
        <v>25.984252000000001</v>
      </c>
      <c r="E37" s="25">
        <v>7.0078740000000002</v>
      </c>
      <c r="F37" s="25">
        <v>7.7165350000000004</v>
      </c>
      <c r="G37" s="25">
        <v>25.039370000000002</v>
      </c>
      <c r="H37" s="25">
        <v>6.3779529999999998</v>
      </c>
      <c r="I37" s="25">
        <v>10.393701</v>
      </c>
      <c r="J37" s="25">
        <v>12.440944999999999</v>
      </c>
      <c r="K37" s="25">
        <v>11.338583</v>
      </c>
      <c r="L37" s="25">
        <v>7.6377949999999997</v>
      </c>
      <c r="M37" s="25">
        <v>2.5984250000000002</v>
      </c>
      <c r="N37" s="25">
        <v>36.299213000000002</v>
      </c>
      <c r="O37" s="25">
        <v>2.755906</v>
      </c>
    </row>
    <row r="38" spans="1:15">
      <c r="A38" s="23" t="s">
        <v>150</v>
      </c>
      <c r="B38" s="24">
        <v>1642</v>
      </c>
      <c r="C38" s="25">
        <v>24.847746999999998</v>
      </c>
      <c r="D38" s="25">
        <v>25.274056000000002</v>
      </c>
      <c r="E38" s="25">
        <v>7.73447</v>
      </c>
      <c r="F38" s="25">
        <v>7.3081610000000001</v>
      </c>
      <c r="G38" s="25">
        <v>23.264312</v>
      </c>
      <c r="H38" s="25">
        <v>6.5773450000000002</v>
      </c>
      <c r="I38" s="25">
        <v>10.414129000000001</v>
      </c>
      <c r="J38" s="25">
        <v>13.398294999999999</v>
      </c>
      <c r="K38" s="25">
        <v>10.535932000000001</v>
      </c>
      <c r="L38" s="25">
        <v>7.0645550000000004</v>
      </c>
      <c r="M38" s="25">
        <v>2.7405599999999999</v>
      </c>
      <c r="N38" s="25">
        <v>36.967112999999998</v>
      </c>
      <c r="O38" s="25">
        <v>2.4969549999999998</v>
      </c>
    </row>
    <row r="39" spans="1:15">
      <c r="A39" s="23" t="s">
        <v>151</v>
      </c>
      <c r="B39" s="24">
        <v>2266</v>
      </c>
      <c r="C39" s="25">
        <v>24.095321999999999</v>
      </c>
      <c r="D39" s="25">
        <v>23.477492999999999</v>
      </c>
      <c r="E39" s="25">
        <v>6.9285079999999999</v>
      </c>
      <c r="F39" s="25">
        <v>6.8402469999999997</v>
      </c>
      <c r="G39" s="25">
        <v>21.756398999999998</v>
      </c>
      <c r="H39" s="25">
        <v>5.9576349999999998</v>
      </c>
      <c r="I39" s="25">
        <v>10.105914</v>
      </c>
      <c r="J39" s="25">
        <v>12.930274000000001</v>
      </c>
      <c r="K39" s="25">
        <v>10.105914</v>
      </c>
      <c r="L39" s="25">
        <v>6.3106799999999996</v>
      </c>
      <c r="M39" s="25">
        <v>2.82436</v>
      </c>
      <c r="N39" s="25">
        <v>39.408650000000002</v>
      </c>
      <c r="O39" s="25">
        <v>2.3389229999999999</v>
      </c>
    </row>
    <row r="40" spans="1:15">
      <c r="A40" s="23" t="s">
        <v>152</v>
      </c>
      <c r="B40" s="24">
        <v>121</v>
      </c>
      <c r="C40" s="25">
        <v>23.140495999999999</v>
      </c>
      <c r="D40" s="25">
        <v>27.272727</v>
      </c>
      <c r="E40" s="25">
        <v>4.132231</v>
      </c>
      <c r="F40" s="25">
        <v>9.0909089999999999</v>
      </c>
      <c r="G40" s="25">
        <v>19.008264</v>
      </c>
      <c r="H40" s="25">
        <v>6.6115700000000004</v>
      </c>
      <c r="I40" s="25">
        <v>4.132231</v>
      </c>
      <c r="J40" s="25">
        <v>10.743802000000001</v>
      </c>
      <c r="K40" s="25">
        <v>11.570247999999999</v>
      </c>
      <c r="L40" s="25">
        <v>7.4380170000000003</v>
      </c>
      <c r="M40" s="25">
        <v>7.4380170000000003</v>
      </c>
      <c r="N40" s="25">
        <v>33.884298000000001</v>
      </c>
      <c r="O40" s="25">
        <v>6.6115700000000004</v>
      </c>
    </row>
    <row r="41" spans="1:15">
      <c r="A41" s="23" t="s">
        <v>128</v>
      </c>
      <c r="B41" s="24">
        <v>46</v>
      </c>
      <c r="C41" s="25">
        <v>17.391304000000002</v>
      </c>
      <c r="D41" s="25">
        <v>26.086957000000002</v>
      </c>
      <c r="E41" s="25">
        <v>6.5217390000000002</v>
      </c>
      <c r="F41" s="25">
        <v>6.5217390000000002</v>
      </c>
      <c r="G41" s="25">
        <v>32.608696000000002</v>
      </c>
      <c r="H41" s="25">
        <v>13.043478</v>
      </c>
      <c r="I41" s="25">
        <v>15.217390999999999</v>
      </c>
      <c r="J41" s="25">
        <v>19.565217000000001</v>
      </c>
      <c r="K41" s="25">
        <v>10.869565</v>
      </c>
      <c r="L41" s="25">
        <v>0</v>
      </c>
      <c r="M41" s="25">
        <v>2.1739130000000002</v>
      </c>
      <c r="N41" s="25">
        <v>34.782609000000001</v>
      </c>
      <c r="O41" s="25">
        <v>8.6956520000000008</v>
      </c>
    </row>
    <row r="42" spans="1:15">
      <c r="A42" s="8" t="s">
        <v>153</v>
      </c>
      <c r="B42" s="8"/>
      <c r="C42" s="8"/>
      <c r="D42" s="8"/>
      <c r="E42" s="8"/>
      <c r="F42" s="8"/>
      <c r="G42" s="8"/>
      <c r="H42" s="8"/>
      <c r="I42" s="8"/>
      <c r="J42" s="8"/>
      <c r="K42" s="8"/>
      <c r="L42" s="8"/>
      <c r="M42" s="8"/>
      <c r="N42" s="8"/>
      <c r="O42" s="8"/>
    </row>
    <row r="43" spans="1:15">
      <c r="A43" s="23" t="s">
        <v>154</v>
      </c>
      <c r="B43" s="24">
        <v>1344</v>
      </c>
      <c r="C43" s="25">
        <v>25.595237999999998</v>
      </c>
      <c r="D43" s="25">
        <v>25.297619000000001</v>
      </c>
      <c r="E43" s="25">
        <v>8.2589290000000002</v>
      </c>
      <c r="F43" s="25">
        <v>7.7380950000000004</v>
      </c>
      <c r="G43" s="25">
        <v>23.139880999999999</v>
      </c>
      <c r="H43" s="25">
        <v>6.0267860000000004</v>
      </c>
      <c r="I43" s="25">
        <v>11.086309999999999</v>
      </c>
      <c r="J43" s="25">
        <v>13.318452000000001</v>
      </c>
      <c r="K43" s="25">
        <v>11.755952000000001</v>
      </c>
      <c r="L43" s="25">
        <v>7.2916670000000003</v>
      </c>
      <c r="M43" s="25">
        <v>2.0089290000000002</v>
      </c>
      <c r="N43" s="25">
        <v>37.127975999999997</v>
      </c>
      <c r="O43" s="25">
        <v>2.7529759999999999</v>
      </c>
    </row>
    <row r="44" spans="1:15">
      <c r="A44" s="23" t="s">
        <v>155</v>
      </c>
      <c r="B44" s="24">
        <v>1107</v>
      </c>
      <c r="C44" s="25">
        <v>26.467931</v>
      </c>
      <c r="D44" s="25">
        <v>28.274616000000002</v>
      </c>
      <c r="E44" s="25">
        <v>8.1300810000000006</v>
      </c>
      <c r="F44" s="25">
        <v>7.3170729999999997</v>
      </c>
      <c r="G44" s="25">
        <v>22.673893</v>
      </c>
      <c r="H44" s="25">
        <v>6.8654019999999996</v>
      </c>
      <c r="I44" s="25">
        <v>12.195122</v>
      </c>
      <c r="J44" s="25">
        <v>13.00813</v>
      </c>
      <c r="K44" s="25">
        <v>10.840108000000001</v>
      </c>
      <c r="L44" s="25">
        <v>6.9557359999999999</v>
      </c>
      <c r="M44" s="25">
        <v>2.3486899999999999</v>
      </c>
      <c r="N44" s="25">
        <v>36.224029000000002</v>
      </c>
      <c r="O44" s="25">
        <v>2.3486899999999999</v>
      </c>
    </row>
    <row r="45" spans="1:15">
      <c r="A45" s="23" t="s">
        <v>156</v>
      </c>
      <c r="B45" s="24">
        <v>1006</v>
      </c>
      <c r="C45" s="25">
        <v>26.540755000000001</v>
      </c>
      <c r="D45" s="25">
        <v>28.230616000000001</v>
      </c>
      <c r="E45" s="25">
        <v>7.7534789999999996</v>
      </c>
      <c r="F45" s="25">
        <v>8.7475149999999999</v>
      </c>
      <c r="G45" s="25">
        <v>26.341947999999999</v>
      </c>
      <c r="H45" s="25">
        <v>6.8588469999999999</v>
      </c>
      <c r="I45" s="25">
        <v>12.326044</v>
      </c>
      <c r="J45" s="25">
        <v>15.407555</v>
      </c>
      <c r="K45" s="25">
        <v>12.723658</v>
      </c>
      <c r="L45" s="25">
        <v>7.1570580000000001</v>
      </c>
      <c r="M45" s="25">
        <v>4.0755470000000003</v>
      </c>
      <c r="N45" s="25">
        <v>33.300198999999999</v>
      </c>
      <c r="O45" s="25">
        <v>2.5844930000000002</v>
      </c>
    </row>
    <row r="46" spans="1:15">
      <c r="A46" s="23" t="s">
        <v>157</v>
      </c>
      <c r="B46" s="24">
        <v>541</v>
      </c>
      <c r="C46" s="25">
        <v>27.726433</v>
      </c>
      <c r="D46" s="25">
        <v>31.977819</v>
      </c>
      <c r="E46" s="25">
        <v>10.90573</v>
      </c>
      <c r="F46" s="25">
        <v>9.6118299999999994</v>
      </c>
      <c r="G46" s="25">
        <v>27.356746999999999</v>
      </c>
      <c r="H46" s="25">
        <v>8.1330869999999997</v>
      </c>
      <c r="I46" s="25">
        <v>15.341958999999999</v>
      </c>
      <c r="J46" s="25">
        <v>15.711645000000001</v>
      </c>
      <c r="K46" s="25">
        <v>14.417745</v>
      </c>
      <c r="L46" s="25">
        <v>6.2846580000000003</v>
      </c>
      <c r="M46" s="25">
        <v>4.436229</v>
      </c>
      <c r="N46" s="25">
        <v>30.314233000000002</v>
      </c>
      <c r="O46" s="25">
        <v>2.5878000000000001</v>
      </c>
    </row>
    <row r="47" spans="1:15">
      <c r="A47" s="23" t="s">
        <v>158</v>
      </c>
      <c r="B47" s="24">
        <v>1510</v>
      </c>
      <c r="C47" s="25">
        <v>25.231788000000002</v>
      </c>
      <c r="D47" s="25">
        <v>26.357616</v>
      </c>
      <c r="E47" s="25">
        <v>7.9470200000000002</v>
      </c>
      <c r="F47" s="25">
        <v>8.0794700000000006</v>
      </c>
      <c r="G47" s="25">
        <v>23.708608999999999</v>
      </c>
      <c r="H47" s="25">
        <v>7.2847679999999997</v>
      </c>
      <c r="I47" s="25">
        <v>11.125828</v>
      </c>
      <c r="J47" s="25">
        <v>14.966887</v>
      </c>
      <c r="K47" s="25">
        <v>12.649006999999999</v>
      </c>
      <c r="L47" s="25">
        <v>7.4172190000000002</v>
      </c>
      <c r="M47" s="25">
        <v>2.913907</v>
      </c>
      <c r="N47" s="25">
        <v>35.496689000000003</v>
      </c>
      <c r="O47" s="25">
        <v>2.0529799999999998</v>
      </c>
    </row>
    <row r="48" spans="1:15">
      <c r="A48" s="23" t="s">
        <v>159</v>
      </c>
      <c r="B48" s="24">
        <v>1011</v>
      </c>
      <c r="C48" s="25">
        <v>22.551929000000001</v>
      </c>
      <c r="D48" s="25">
        <v>24.233432000000001</v>
      </c>
      <c r="E48" s="25">
        <v>7.7151339999999999</v>
      </c>
      <c r="F48" s="25">
        <v>7.7151339999999999</v>
      </c>
      <c r="G48" s="25">
        <v>25.123640000000002</v>
      </c>
      <c r="H48" s="25">
        <v>6.429278</v>
      </c>
      <c r="I48" s="25">
        <v>13.155291999999999</v>
      </c>
      <c r="J48" s="25">
        <v>13.649851999999999</v>
      </c>
      <c r="K48" s="25">
        <v>12.067259999999999</v>
      </c>
      <c r="L48" s="25">
        <v>7.3194860000000004</v>
      </c>
      <c r="M48" s="25">
        <v>2.8684470000000002</v>
      </c>
      <c r="N48" s="25">
        <v>37.190899999999999</v>
      </c>
      <c r="O48" s="25">
        <v>1.681503</v>
      </c>
    </row>
    <row r="49" spans="1:15">
      <c r="A49" s="23" t="s">
        <v>160</v>
      </c>
      <c r="B49" s="24">
        <v>1234</v>
      </c>
      <c r="C49" s="25">
        <v>30.956240000000001</v>
      </c>
      <c r="D49" s="25">
        <v>30.956240000000001</v>
      </c>
      <c r="E49" s="25">
        <v>8.8330629999999992</v>
      </c>
      <c r="F49" s="25">
        <v>9.7244729999999997</v>
      </c>
      <c r="G49" s="25">
        <v>29.821718000000001</v>
      </c>
      <c r="H49" s="25">
        <v>8.0226900000000008</v>
      </c>
      <c r="I49" s="25">
        <v>11.588331</v>
      </c>
      <c r="J49" s="25">
        <v>15.883305999999999</v>
      </c>
      <c r="K49" s="25">
        <v>11.993517000000001</v>
      </c>
      <c r="L49" s="25">
        <v>8.3468400000000003</v>
      </c>
      <c r="M49" s="25">
        <v>2.9173420000000001</v>
      </c>
      <c r="N49" s="25">
        <v>29.17342</v>
      </c>
      <c r="O49" s="25">
        <v>1.620746</v>
      </c>
    </row>
    <row r="50" spans="1:15">
      <c r="A50" s="23" t="s">
        <v>161</v>
      </c>
      <c r="B50" s="24">
        <v>443</v>
      </c>
      <c r="C50" s="25">
        <v>25.507901</v>
      </c>
      <c r="D50" s="25">
        <v>28.442437999999999</v>
      </c>
      <c r="E50" s="25">
        <v>9.2550790000000003</v>
      </c>
      <c r="F50" s="25">
        <v>11.286682000000001</v>
      </c>
      <c r="G50" s="25">
        <v>29.345372000000001</v>
      </c>
      <c r="H50" s="25">
        <v>8.1264109999999992</v>
      </c>
      <c r="I50" s="25">
        <v>13.092551</v>
      </c>
      <c r="J50" s="25">
        <v>15.349887000000001</v>
      </c>
      <c r="K50" s="25">
        <v>16.478555</v>
      </c>
      <c r="L50" s="25">
        <v>12.866816999999999</v>
      </c>
      <c r="M50" s="25">
        <v>2.031603</v>
      </c>
      <c r="N50" s="25">
        <v>29.79684</v>
      </c>
      <c r="O50" s="25">
        <v>2.9345370000000002</v>
      </c>
    </row>
    <row r="51" spans="1:15">
      <c r="A51" s="23" t="s">
        <v>162</v>
      </c>
      <c r="B51" s="24">
        <v>1237</v>
      </c>
      <c r="C51" s="25">
        <v>20.776071000000002</v>
      </c>
      <c r="D51" s="25">
        <v>21.422796999999999</v>
      </c>
      <c r="E51" s="25">
        <v>7.8415520000000001</v>
      </c>
      <c r="F51" s="25">
        <v>7.7607109999999997</v>
      </c>
      <c r="G51" s="25">
        <v>21.422796999999999</v>
      </c>
      <c r="H51" s="25">
        <v>7.3565079999999998</v>
      </c>
      <c r="I51" s="25">
        <v>11.96443</v>
      </c>
      <c r="J51" s="25">
        <v>14.551334000000001</v>
      </c>
      <c r="K51" s="25">
        <v>15.521423</v>
      </c>
      <c r="L51" s="25">
        <v>7.7607109999999997</v>
      </c>
      <c r="M51" s="25">
        <v>2.4252220000000002</v>
      </c>
      <c r="N51" s="25">
        <v>38.399352999999998</v>
      </c>
      <c r="O51" s="25">
        <v>1.7784960000000001</v>
      </c>
    </row>
    <row r="52" spans="1:15">
      <c r="A52" s="23" t="s">
        <v>152</v>
      </c>
      <c r="B52" s="24">
        <v>81</v>
      </c>
      <c r="C52" s="25">
        <v>20.987653999999999</v>
      </c>
      <c r="D52" s="25">
        <v>24.691358000000001</v>
      </c>
      <c r="E52" s="25">
        <v>9.8765429999999999</v>
      </c>
      <c r="F52" s="25">
        <v>4.9382720000000004</v>
      </c>
      <c r="G52" s="25">
        <v>14.814814999999999</v>
      </c>
      <c r="H52" s="25">
        <v>8.6419750000000004</v>
      </c>
      <c r="I52" s="25">
        <v>12.345679000000001</v>
      </c>
      <c r="J52" s="25">
        <v>12.345679000000001</v>
      </c>
      <c r="K52" s="25">
        <v>6.1728399999999999</v>
      </c>
      <c r="L52" s="25">
        <v>6.1728399999999999</v>
      </c>
      <c r="M52" s="25">
        <v>14.814814999999999</v>
      </c>
      <c r="N52" s="25">
        <v>40.740741</v>
      </c>
      <c r="O52" s="25">
        <v>2.4691360000000002</v>
      </c>
    </row>
    <row r="53" spans="1:15">
      <c r="A53" s="23" t="s">
        <v>163</v>
      </c>
      <c r="B53" s="24">
        <v>67</v>
      </c>
      <c r="C53" s="25">
        <v>14.925373</v>
      </c>
      <c r="D53" s="25">
        <v>10.447761</v>
      </c>
      <c r="E53" s="25">
        <v>1.492537</v>
      </c>
      <c r="F53" s="25">
        <v>1.492537</v>
      </c>
      <c r="G53" s="25">
        <v>5.9701490000000002</v>
      </c>
      <c r="H53" s="25">
        <v>2.9850750000000001</v>
      </c>
      <c r="I53" s="25">
        <v>4.4776119999999997</v>
      </c>
      <c r="J53" s="25">
        <v>7.4626869999999998</v>
      </c>
      <c r="K53" s="25">
        <v>2.9850750000000001</v>
      </c>
      <c r="L53" s="25">
        <v>2.9850750000000001</v>
      </c>
      <c r="M53" s="25">
        <v>4.4776119999999997</v>
      </c>
      <c r="N53" s="25">
        <v>67.164179000000004</v>
      </c>
      <c r="O53" s="25">
        <v>0</v>
      </c>
    </row>
    <row r="54" spans="1:15">
      <c r="A54" s="23" t="s">
        <v>128</v>
      </c>
      <c r="B54" s="24">
        <v>52</v>
      </c>
      <c r="C54" s="25">
        <v>19.230768999999999</v>
      </c>
      <c r="D54" s="25">
        <v>21.153846000000001</v>
      </c>
      <c r="E54" s="25">
        <v>5.7692310000000004</v>
      </c>
      <c r="F54" s="25">
        <v>7.6923079999999997</v>
      </c>
      <c r="G54" s="25">
        <v>30.769231000000001</v>
      </c>
      <c r="H54" s="25">
        <v>11.538462000000001</v>
      </c>
      <c r="I54" s="25">
        <v>9.6153849999999998</v>
      </c>
      <c r="J54" s="25">
        <v>15.384615</v>
      </c>
      <c r="K54" s="25">
        <v>11.538462000000001</v>
      </c>
      <c r="L54" s="25">
        <v>1.9230769999999999</v>
      </c>
      <c r="M54" s="25">
        <v>0</v>
      </c>
      <c r="N54" s="25">
        <v>34.615385000000003</v>
      </c>
      <c r="O54" s="25">
        <v>11.538462000000001</v>
      </c>
    </row>
    <row r="55" spans="1:15">
      <c r="A55" s="8" t="s">
        <v>164</v>
      </c>
      <c r="B55" s="8"/>
      <c r="C55" s="8"/>
      <c r="D55" s="8"/>
      <c r="E55" s="8"/>
      <c r="F55" s="8"/>
      <c r="G55" s="8"/>
      <c r="H55" s="8"/>
      <c r="I55" s="8"/>
      <c r="J55" s="8"/>
      <c r="K55" s="8"/>
      <c r="L55" s="8"/>
      <c r="M55" s="8"/>
      <c r="N55" s="8"/>
      <c r="O55" s="8"/>
    </row>
    <row r="56" spans="1:15">
      <c r="A56" s="23" t="s">
        <v>165</v>
      </c>
      <c r="B56" s="24">
        <v>209</v>
      </c>
      <c r="C56" s="25">
        <v>19.617225000000001</v>
      </c>
      <c r="D56" s="25">
        <v>19.138756000000001</v>
      </c>
      <c r="E56" s="25">
        <v>3.3492820000000001</v>
      </c>
      <c r="F56" s="25">
        <v>7.6555020000000003</v>
      </c>
      <c r="G56" s="25">
        <v>26.794257999999999</v>
      </c>
      <c r="H56" s="25">
        <v>6.6985650000000003</v>
      </c>
      <c r="I56" s="25">
        <v>11.483254000000001</v>
      </c>
      <c r="J56" s="25">
        <v>12.918659999999999</v>
      </c>
      <c r="K56" s="25">
        <v>17.703348999999999</v>
      </c>
      <c r="L56" s="25">
        <v>11.483254000000001</v>
      </c>
      <c r="M56" s="25">
        <v>0.95693799999999996</v>
      </c>
      <c r="N56" s="25">
        <v>42.583731999999998</v>
      </c>
      <c r="O56" s="25">
        <v>2.8708130000000001</v>
      </c>
    </row>
    <row r="57" spans="1:15">
      <c r="A57" s="23" t="s">
        <v>166</v>
      </c>
      <c r="B57" s="24">
        <v>1043</v>
      </c>
      <c r="C57" s="25">
        <v>23.394055999999999</v>
      </c>
      <c r="D57" s="25">
        <v>23.873442000000001</v>
      </c>
      <c r="E57" s="25">
        <v>8.1495689999999996</v>
      </c>
      <c r="F57" s="25">
        <v>5.752637</v>
      </c>
      <c r="G57" s="25">
        <v>23.202300999999999</v>
      </c>
      <c r="H57" s="25">
        <v>5.0814959999999996</v>
      </c>
      <c r="I57" s="25">
        <v>8.4372000000000007</v>
      </c>
      <c r="J57" s="25">
        <v>11.505273000000001</v>
      </c>
      <c r="K57" s="25">
        <v>8.1495689999999996</v>
      </c>
      <c r="L57" s="25">
        <v>6.1361460000000001</v>
      </c>
      <c r="M57" s="25">
        <v>2.588686</v>
      </c>
      <c r="N57" s="25">
        <v>40.076701999999997</v>
      </c>
      <c r="O57" s="25">
        <v>2.4928089999999998</v>
      </c>
    </row>
    <row r="58" spans="1:15">
      <c r="A58" s="23" t="s">
        <v>167</v>
      </c>
      <c r="B58" s="24">
        <v>963</v>
      </c>
      <c r="C58" s="25">
        <v>24.818276000000001</v>
      </c>
      <c r="D58" s="25">
        <v>22.326063999999999</v>
      </c>
      <c r="E58" s="25">
        <v>6.5420559999999996</v>
      </c>
      <c r="F58" s="25">
        <v>7.3727929999999997</v>
      </c>
      <c r="G58" s="25">
        <v>19.833853000000001</v>
      </c>
      <c r="H58" s="25">
        <v>7.1651090000000002</v>
      </c>
      <c r="I58" s="25">
        <v>10.799585</v>
      </c>
      <c r="J58" s="25">
        <v>13.291796</v>
      </c>
      <c r="K58" s="25">
        <v>10.903427000000001</v>
      </c>
      <c r="L58" s="25">
        <v>5.6074770000000003</v>
      </c>
      <c r="M58" s="25">
        <v>3.738318</v>
      </c>
      <c r="N58" s="25">
        <v>37.487020000000001</v>
      </c>
      <c r="O58" s="25">
        <v>3.2191070000000002</v>
      </c>
    </row>
    <row r="59" spans="1:15">
      <c r="A59" s="23" t="s">
        <v>168</v>
      </c>
      <c r="B59" s="24">
        <v>338</v>
      </c>
      <c r="C59" s="25">
        <v>23.372781</v>
      </c>
      <c r="D59" s="25">
        <v>27.218934999999998</v>
      </c>
      <c r="E59" s="25">
        <v>4.7337280000000002</v>
      </c>
      <c r="F59" s="25">
        <v>5.0295860000000001</v>
      </c>
      <c r="G59" s="25">
        <v>16.863904999999999</v>
      </c>
      <c r="H59" s="25">
        <v>3.8461539999999999</v>
      </c>
      <c r="I59" s="25">
        <v>9.1715979999999995</v>
      </c>
      <c r="J59" s="25">
        <v>13.313609</v>
      </c>
      <c r="K59" s="25">
        <v>6.2130179999999999</v>
      </c>
      <c r="L59" s="25">
        <v>4.7337280000000002</v>
      </c>
      <c r="M59" s="25">
        <v>4.1420120000000002</v>
      </c>
      <c r="N59" s="25">
        <v>41.12426</v>
      </c>
      <c r="O59" s="25">
        <v>2.3668640000000001</v>
      </c>
    </row>
    <row r="60" spans="1:15">
      <c r="A60" s="23" t="s">
        <v>169</v>
      </c>
      <c r="B60" s="24">
        <v>94</v>
      </c>
      <c r="C60" s="25">
        <v>30.851064000000001</v>
      </c>
      <c r="D60" s="25">
        <v>32.978723000000002</v>
      </c>
      <c r="E60" s="25">
        <v>6.3829789999999997</v>
      </c>
      <c r="F60" s="25">
        <v>7.446809</v>
      </c>
      <c r="G60" s="25">
        <v>23.404254999999999</v>
      </c>
      <c r="H60" s="25">
        <v>11.702128</v>
      </c>
      <c r="I60" s="25">
        <v>8.5106380000000001</v>
      </c>
      <c r="J60" s="25">
        <v>15.957447</v>
      </c>
      <c r="K60" s="25">
        <v>8.5106380000000001</v>
      </c>
      <c r="L60" s="25">
        <v>3.1914889999999998</v>
      </c>
      <c r="M60" s="25">
        <v>5.3191490000000003</v>
      </c>
      <c r="N60" s="25">
        <v>35.106383000000001</v>
      </c>
      <c r="O60" s="25">
        <v>1.0638300000000001</v>
      </c>
    </row>
    <row r="61" spans="1:15">
      <c r="A61" s="23" t="s">
        <v>128</v>
      </c>
      <c r="B61" s="24">
        <v>30</v>
      </c>
      <c r="C61" s="25">
        <v>26.666667</v>
      </c>
      <c r="D61" s="25">
        <v>30</v>
      </c>
      <c r="E61" s="25">
        <v>10</v>
      </c>
      <c r="F61" s="25">
        <v>13.333333</v>
      </c>
      <c r="G61" s="25">
        <v>23.333333</v>
      </c>
      <c r="H61" s="25">
        <v>10</v>
      </c>
      <c r="I61" s="25">
        <v>10</v>
      </c>
      <c r="J61" s="25">
        <v>26.666667</v>
      </c>
      <c r="K61" s="25">
        <v>13.333333</v>
      </c>
      <c r="L61" s="25">
        <v>0</v>
      </c>
      <c r="M61" s="25">
        <v>6.6666670000000003</v>
      </c>
      <c r="N61" s="25">
        <v>36.666666999999997</v>
      </c>
      <c r="O61" s="25">
        <v>3.3333330000000001</v>
      </c>
    </row>
    <row r="62" spans="1:15">
      <c r="A62" s="8" t="s">
        <v>170</v>
      </c>
      <c r="B62" s="8"/>
      <c r="C62" s="8"/>
      <c r="D62" s="8"/>
      <c r="E62" s="8"/>
      <c r="F62" s="8"/>
      <c r="G62" s="8"/>
      <c r="H62" s="8"/>
      <c r="I62" s="8"/>
      <c r="J62" s="8"/>
      <c r="K62" s="8"/>
      <c r="L62" s="8"/>
      <c r="M62" s="8"/>
      <c r="N62" s="8"/>
      <c r="O62" s="8"/>
    </row>
    <row r="63" spans="1:15">
      <c r="A63" s="23" t="s">
        <v>171</v>
      </c>
      <c r="B63" s="24">
        <v>386</v>
      </c>
      <c r="C63" s="25">
        <v>30.051812999999999</v>
      </c>
      <c r="D63" s="25">
        <v>28.756477</v>
      </c>
      <c r="E63" s="25">
        <v>7.7720209999999996</v>
      </c>
      <c r="F63" s="25">
        <v>9.5854920000000003</v>
      </c>
      <c r="G63" s="25">
        <v>23.056995000000001</v>
      </c>
      <c r="H63" s="25">
        <v>6.4766839999999997</v>
      </c>
      <c r="I63" s="25">
        <v>11.917097999999999</v>
      </c>
      <c r="J63" s="25">
        <v>13.989637</v>
      </c>
      <c r="K63" s="25">
        <v>14.507771999999999</v>
      </c>
      <c r="L63" s="25">
        <v>6.9948189999999997</v>
      </c>
      <c r="M63" s="25">
        <v>3.8860100000000002</v>
      </c>
      <c r="N63" s="25">
        <v>32.901553999999997</v>
      </c>
      <c r="O63" s="25">
        <v>3.3678759999999999</v>
      </c>
    </row>
    <row r="64" spans="1:15">
      <c r="A64" s="23" t="s">
        <v>172</v>
      </c>
      <c r="B64" s="24">
        <v>919</v>
      </c>
      <c r="C64" s="25">
        <v>26.332971000000001</v>
      </c>
      <c r="D64" s="25">
        <v>26.659412</v>
      </c>
      <c r="E64" s="25">
        <v>7.5081610000000003</v>
      </c>
      <c r="F64" s="25">
        <v>6.3112079999999997</v>
      </c>
      <c r="G64" s="25">
        <v>23.830249999999999</v>
      </c>
      <c r="H64" s="25">
        <v>7.0729050000000004</v>
      </c>
      <c r="I64" s="25">
        <v>11.099021</v>
      </c>
      <c r="J64" s="25">
        <v>14.145811</v>
      </c>
      <c r="K64" s="25">
        <v>10.663765</v>
      </c>
      <c r="L64" s="25">
        <v>4.7878129999999999</v>
      </c>
      <c r="M64" s="25">
        <v>3.5908600000000002</v>
      </c>
      <c r="N64" s="25">
        <v>34.385201000000002</v>
      </c>
      <c r="O64" s="25">
        <v>3.264418</v>
      </c>
    </row>
    <row r="65" spans="1:15">
      <c r="A65" s="23" t="s">
        <v>173</v>
      </c>
      <c r="B65" s="24">
        <v>978</v>
      </c>
      <c r="C65" s="25">
        <v>21.983640000000001</v>
      </c>
      <c r="D65" s="25">
        <v>21.472393</v>
      </c>
      <c r="E65" s="25">
        <v>6.3394680000000001</v>
      </c>
      <c r="F65" s="25">
        <v>5.9304699999999997</v>
      </c>
      <c r="G65" s="25">
        <v>21.370142999999999</v>
      </c>
      <c r="H65" s="25">
        <v>5.4192229999999997</v>
      </c>
      <c r="I65" s="25">
        <v>8.2822089999999999</v>
      </c>
      <c r="J65" s="25">
        <v>11.656442</v>
      </c>
      <c r="K65" s="25">
        <v>7.157464</v>
      </c>
      <c r="L65" s="25">
        <v>6.9529649999999998</v>
      </c>
      <c r="M65" s="25">
        <v>3.067485</v>
      </c>
      <c r="N65" s="25">
        <v>43.047035000000001</v>
      </c>
      <c r="O65" s="25">
        <v>1.7382409999999999</v>
      </c>
    </row>
    <row r="66" spans="1:15">
      <c r="A66" s="23" t="s">
        <v>174</v>
      </c>
      <c r="B66" s="24">
        <v>347</v>
      </c>
      <c r="C66" s="25">
        <v>16.138328999999999</v>
      </c>
      <c r="D66" s="25">
        <v>15.561959999999999</v>
      </c>
      <c r="E66" s="25">
        <v>4.610951</v>
      </c>
      <c r="F66" s="25">
        <v>4.610951</v>
      </c>
      <c r="G66" s="25">
        <v>14.409222</v>
      </c>
      <c r="H66" s="25">
        <v>4.610951</v>
      </c>
      <c r="I66" s="25">
        <v>6.6282420000000002</v>
      </c>
      <c r="J66" s="25">
        <v>11.239193</v>
      </c>
      <c r="K66" s="25">
        <v>8.6455330000000004</v>
      </c>
      <c r="L66" s="25">
        <v>6.0518729999999996</v>
      </c>
      <c r="M66" s="25">
        <v>1.7291069999999999</v>
      </c>
      <c r="N66" s="25">
        <v>50.144092000000001</v>
      </c>
      <c r="O66" s="25">
        <v>2.3054760000000001</v>
      </c>
    </row>
    <row r="67" spans="1:15">
      <c r="A67" s="23" t="s">
        <v>128</v>
      </c>
      <c r="B67" s="24">
        <v>47</v>
      </c>
      <c r="C67" s="25">
        <v>23.404254999999999</v>
      </c>
      <c r="D67" s="25">
        <v>34.042552999999998</v>
      </c>
      <c r="E67" s="25">
        <v>6.3829789999999997</v>
      </c>
      <c r="F67" s="25">
        <v>12.765957</v>
      </c>
      <c r="G67" s="25">
        <v>17.021277000000001</v>
      </c>
      <c r="H67" s="25">
        <v>8.5106380000000001</v>
      </c>
      <c r="I67" s="25">
        <v>12.765957</v>
      </c>
      <c r="J67" s="25">
        <v>12.765957</v>
      </c>
      <c r="K67" s="25">
        <v>12.765957</v>
      </c>
      <c r="L67" s="25">
        <v>2.1276600000000001</v>
      </c>
      <c r="M67" s="25">
        <v>4.2553190000000001</v>
      </c>
      <c r="N67" s="25">
        <v>27.659573999999999</v>
      </c>
      <c r="O67" s="25">
        <v>10.638298000000001</v>
      </c>
    </row>
    <row r="68" spans="1:15">
      <c r="A68" s="8" t="s">
        <v>175</v>
      </c>
      <c r="B68" s="8"/>
      <c r="C68" s="8"/>
      <c r="D68" s="8"/>
      <c r="E68" s="8"/>
      <c r="F68" s="8"/>
      <c r="G68" s="8"/>
      <c r="H68" s="8"/>
      <c r="I68" s="8"/>
      <c r="J68" s="8"/>
      <c r="K68" s="8"/>
      <c r="L68" s="8"/>
      <c r="M68" s="8"/>
      <c r="N68" s="8"/>
      <c r="O68" s="8"/>
    </row>
    <row r="69" spans="1:15">
      <c r="A69" s="23" t="s">
        <v>176</v>
      </c>
      <c r="B69" s="24">
        <v>425</v>
      </c>
      <c r="C69" s="25">
        <v>21.882352999999998</v>
      </c>
      <c r="D69" s="25">
        <v>23.294118000000001</v>
      </c>
      <c r="E69" s="25">
        <v>7.5294119999999998</v>
      </c>
      <c r="F69" s="25">
        <v>6.3529410000000004</v>
      </c>
      <c r="G69" s="25">
        <v>26.117647000000002</v>
      </c>
      <c r="H69" s="25">
        <v>5.8823530000000002</v>
      </c>
      <c r="I69" s="25">
        <v>11.529412000000001</v>
      </c>
      <c r="J69" s="25">
        <v>12.235294</v>
      </c>
      <c r="K69" s="25">
        <v>11.529412000000001</v>
      </c>
      <c r="L69" s="25">
        <v>6.3529410000000004</v>
      </c>
      <c r="M69" s="25">
        <v>2.5882350000000001</v>
      </c>
      <c r="N69" s="25">
        <v>38.588234999999997</v>
      </c>
      <c r="O69" s="25">
        <v>1.8823529999999999</v>
      </c>
    </row>
    <row r="70" spans="1:15">
      <c r="A70" s="23" t="s">
        <v>177</v>
      </c>
      <c r="B70" s="24">
        <v>811</v>
      </c>
      <c r="C70" s="25">
        <v>25.277435000000001</v>
      </c>
      <c r="D70" s="25">
        <v>24.167694000000001</v>
      </c>
      <c r="E70" s="25">
        <v>6.7817509999999999</v>
      </c>
      <c r="F70" s="25">
        <v>6.5351419999999996</v>
      </c>
      <c r="G70" s="25">
        <v>25.154131</v>
      </c>
      <c r="H70" s="25">
        <v>6.5351419999999996</v>
      </c>
      <c r="I70" s="25">
        <v>10.604191999999999</v>
      </c>
      <c r="J70" s="25">
        <v>13.070283999999999</v>
      </c>
      <c r="K70" s="25">
        <v>11.713933000000001</v>
      </c>
      <c r="L70" s="25">
        <v>7.7681870000000002</v>
      </c>
      <c r="M70" s="25">
        <v>2.466091</v>
      </c>
      <c r="N70" s="25">
        <v>37.607891000000002</v>
      </c>
      <c r="O70" s="25">
        <v>2.0961780000000001</v>
      </c>
    </row>
    <row r="71" spans="1:15">
      <c r="A71" s="23" t="s">
        <v>178</v>
      </c>
      <c r="B71" s="24">
        <v>207</v>
      </c>
      <c r="C71" s="25">
        <v>28.985506999999998</v>
      </c>
      <c r="D71" s="25">
        <v>28.502414999999999</v>
      </c>
      <c r="E71" s="25">
        <v>8.6956520000000008</v>
      </c>
      <c r="F71" s="25">
        <v>10.628019</v>
      </c>
      <c r="G71" s="25">
        <v>31.400966</v>
      </c>
      <c r="H71" s="25">
        <v>7.2463769999999998</v>
      </c>
      <c r="I71" s="25">
        <v>14.975845</v>
      </c>
      <c r="J71" s="25">
        <v>13.043478</v>
      </c>
      <c r="K71" s="25">
        <v>12.560385999999999</v>
      </c>
      <c r="L71" s="25">
        <v>8.2125599999999999</v>
      </c>
      <c r="M71" s="25">
        <v>0.96618400000000004</v>
      </c>
      <c r="N71" s="25">
        <v>34.299517000000002</v>
      </c>
      <c r="O71" s="25">
        <v>2.4154589999999998</v>
      </c>
    </row>
    <row r="72" spans="1:15">
      <c r="A72" s="23" t="s">
        <v>179</v>
      </c>
      <c r="B72" s="24">
        <v>154</v>
      </c>
      <c r="C72" s="25">
        <v>15.584415999999999</v>
      </c>
      <c r="D72" s="25">
        <v>15.584415999999999</v>
      </c>
      <c r="E72" s="25">
        <v>12.987012999999999</v>
      </c>
      <c r="F72" s="25">
        <v>12.337662</v>
      </c>
      <c r="G72" s="25">
        <v>29.220779</v>
      </c>
      <c r="H72" s="25">
        <v>6.493506</v>
      </c>
      <c r="I72" s="25">
        <v>13.636364</v>
      </c>
      <c r="J72" s="25">
        <v>9.7402599999999993</v>
      </c>
      <c r="K72" s="25">
        <v>17.532468000000001</v>
      </c>
      <c r="L72" s="25">
        <v>10.389609999999999</v>
      </c>
      <c r="M72" s="25">
        <v>5.1948049999999997</v>
      </c>
      <c r="N72" s="25">
        <v>40.259740000000001</v>
      </c>
      <c r="O72" s="25">
        <v>0.64935100000000001</v>
      </c>
    </row>
    <row r="73" spans="1:15">
      <c r="A73" s="23" t="s">
        <v>180</v>
      </c>
      <c r="B73" s="24">
        <v>318</v>
      </c>
      <c r="C73" s="25">
        <v>22.641508999999999</v>
      </c>
      <c r="D73" s="25">
        <v>25.786163999999999</v>
      </c>
      <c r="E73" s="25">
        <v>8.1761009999999992</v>
      </c>
      <c r="F73" s="25">
        <v>8.1761009999999992</v>
      </c>
      <c r="G73" s="25">
        <v>32.075471999999998</v>
      </c>
      <c r="H73" s="25">
        <v>7.232704</v>
      </c>
      <c r="I73" s="25">
        <v>13.207547</v>
      </c>
      <c r="J73" s="25">
        <v>12.893082</v>
      </c>
      <c r="K73" s="25">
        <v>16.037735999999999</v>
      </c>
      <c r="L73" s="25">
        <v>11.63522</v>
      </c>
      <c r="M73" s="25">
        <v>1.886792</v>
      </c>
      <c r="N73" s="25">
        <v>34.591194999999999</v>
      </c>
      <c r="O73" s="25">
        <v>2.2012580000000002</v>
      </c>
    </row>
    <row r="74" spans="1:15">
      <c r="A74" s="23" t="s">
        <v>181</v>
      </c>
      <c r="B74" s="24">
        <v>203</v>
      </c>
      <c r="C74" s="25">
        <v>23.645320000000002</v>
      </c>
      <c r="D74" s="25">
        <v>25.615763999999999</v>
      </c>
      <c r="E74" s="25">
        <v>7.3891629999999999</v>
      </c>
      <c r="F74" s="25">
        <v>10.837438000000001</v>
      </c>
      <c r="G74" s="25">
        <v>24.137930999999998</v>
      </c>
      <c r="H74" s="25">
        <v>10.344828</v>
      </c>
      <c r="I74" s="25">
        <v>12.315270999999999</v>
      </c>
      <c r="J74" s="25">
        <v>14.285714</v>
      </c>
      <c r="K74" s="25">
        <v>17.241378999999998</v>
      </c>
      <c r="L74" s="25">
        <v>13.300492999999999</v>
      </c>
      <c r="M74" s="25">
        <v>2.9556650000000002</v>
      </c>
      <c r="N74" s="25">
        <v>34.482759000000001</v>
      </c>
      <c r="O74" s="25">
        <v>1.9704429999999999</v>
      </c>
    </row>
    <row r="75" spans="1:15">
      <c r="A75" s="23" t="s">
        <v>182</v>
      </c>
      <c r="B75" s="24">
        <v>79</v>
      </c>
      <c r="C75" s="25">
        <v>20.253164999999999</v>
      </c>
      <c r="D75" s="25">
        <v>24.050633000000001</v>
      </c>
      <c r="E75" s="25">
        <v>10.126582000000001</v>
      </c>
      <c r="F75" s="25">
        <v>17.721519000000001</v>
      </c>
      <c r="G75" s="25">
        <v>30.379746999999998</v>
      </c>
      <c r="H75" s="25">
        <v>10.126582000000001</v>
      </c>
      <c r="I75" s="25">
        <v>12.658227999999999</v>
      </c>
      <c r="J75" s="25">
        <v>17.721519000000001</v>
      </c>
      <c r="K75" s="25">
        <v>21.518986999999999</v>
      </c>
      <c r="L75" s="25">
        <v>15.189873</v>
      </c>
      <c r="M75" s="25">
        <v>2.5316459999999998</v>
      </c>
      <c r="N75" s="25">
        <v>34.177214999999997</v>
      </c>
      <c r="O75" s="25">
        <v>1.2658229999999999</v>
      </c>
    </row>
    <row r="76" spans="1:15">
      <c r="A76" s="23" t="s">
        <v>183</v>
      </c>
      <c r="B76" s="24">
        <v>68</v>
      </c>
      <c r="C76" s="25">
        <v>11.764706</v>
      </c>
      <c r="D76" s="25">
        <v>14.705882000000001</v>
      </c>
      <c r="E76" s="25">
        <v>7.3529410000000004</v>
      </c>
      <c r="F76" s="25">
        <v>13.235294</v>
      </c>
      <c r="G76" s="25">
        <v>32.352941000000001</v>
      </c>
      <c r="H76" s="25">
        <v>7.3529410000000004</v>
      </c>
      <c r="I76" s="25">
        <v>11.764706</v>
      </c>
      <c r="J76" s="25">
        <v>22.058824000000001</v>
      </c>
      <c r="K76" s="25">
        <v>22.058824000000001</v>
      </c>
      <c r="L76" s="25">
        <v>23.529412000000001</v>
      </c>
      <c r="M76" s="25">
        <v>1.470588</v>
      </c>
      <c r="N76" s="25">
        <v>27.941175999999999</v>
      </c>
      <c r="O76" s="25">
        <v>2.941176</v>
      </c>
    </row>
    <row r="77" spans="1:15">
      <c r="A77" s="23" t="s">
        <v>184</v>
      </c>
      <c r="B77" s="24">
        <v>586</v>
      </c>
      <c r="C77" s="25">
        <v>21.501705999999999</v>
      </c>
      <c r="D77" s="25">
        <v>24.061433000000001</v>
      </c>
      <c r="E77" s="25">
        <v>6.825939</v>
      </c>
      <c r="F77" s="25">
        <v>7.3378839999999999</v>
      </c>
      <c r="G77" s="25">
        <v>28.327645</v>
      </c>
      <c r="H77" s="25">
        <v>5.8020480000000001</v>
      </c>
      <c r="I77" s="25">
        <v>12.286689000000001</v>
      </c>
      <c r="J77" s="25">
        <v>11.433446999999999</v>
      </c>
      <c r="K77" s="25">
        <v>12.969283000000001</v>
      </c>
      <c r="L77" s="25">
        <v>10.068258999999999</v>
      </c>
      <c r="M77" s="25">
        <v>1.8771329999999999</v>
      </c>
      <c r="N77" s="25">
        <v>36.006825999999997</v>
      </c>
      <c r="O77" s="25">
        <v>2.0477820000000002</v>
      </c>
    </row>
    <row r="78" spans="1:15">
      <c r="A78" s="23" t="s">
        <v>185</v>
      </c>
      <c r="B78" s="24">
        <v>276</v>
      </c>
      <c r="C78" s="25">
        <v>23.913042999999998</v>
      </c>
      <c r="D78" s="25">
        <v>25</v>
      </c>
      <c r="E78" s="25">
        <v>8.6956520000000008</v>
      </c>
      <c r="F78" s="25">
        <v>8.6956520000000008</v>
      </c>
      <c r="G78" s="25">
        <v>31.884058</v>
      </c>
      <c r="H78" s="25">
        <v>4.7101449999999998</v>
      </c>
      <c r="I78" s="25">
        <v>11.231884000000001</v>
      </c>
      <c r="J78" s="25">
        <v>12.681158999999999</v>
      </c>
      <c r="K78" s="25">
        <v>15.57971</v>
      </c>
      <c r="L78" s="25">
        <v>10.507246</v>
      </c>
      <c r="M78" s="25">
        <v>1.4492750000000001</v>
      </c>
      <c r="N78" s="25">
        <v>35.869565000000001</v>
      </c>
      <c r="O78" s="25">
        <v>2.536232</v>
      </c>
    </row>
    <row r="79" spans="1:15">
      <c r="A79" s="23" t="s">
        <v>152</v>
      </c>
      <c r="B79" s="24">
        <v>197</v>
      </c>
      <c r="C79" s="25">
        <v>26.395938999999998</v>
      </c>
      <c r="D79" s="25">
        <v>27.411168</v>
      </c>
      <c r="E79" s="25">
        <v>6.5989849999999999</v>
      </c>
      <c r="F79" s="25">
        <v>6.0913709999999996</v>
      </c>
      <c r="G79" s="25">
        <v>20.812183000000001</v>
      </c>
      <c r="H79" s="25">
        <v>7.1065990000000001</v>
      </c>
      <c r="I79" s="25">
        <v>6.5989849999999999</v>
      </c>
      <c r="J79" s="25">
        <v>9.6446699999999996</v>
      </c>
      <c r="K79" s="25">
        <v>11.167513</v>
      </c>
      <c r="L79" s="25">
        <v>4.0609140000000004</v>
      </c>
      <c r="M79" s="25">
        <v>9.1370559999999994</v>
      </c>
      <c r="N79" s="25">
        <v>38.578679999999999</v>
      </c>
      <c r="O79" s="25">
        <v>1.015228</v>
      </c>
    </row>
    <row r="80" spans="1:15">
      <c r="A80" s="23" t="s">
        <v>186</v>
      </c>
      <c r="B80" s="24">
        <v>944</v>
      </c>
      <c r="C80" s="25">
        <v>24.258475000000001</v>
      </c>
      <c r="D80" s="25">
        <v>23.622881</v>
      </c>
      <c r="E80" s="25">
        <v>6.0381359999999997</v>
      </c>
      <c r="F80" s="25">
        <v>5.8262710000000002</v>
      </c>
      <c r="G80" s="25">
        <v>16.419492000000002</v>
      </c>
      <c r="H80" s="25">
        <v>5.084746</v>
      </c>
      <c r="I80" s="25">
        <v>8.2627120000000005</v>
      </c>
      <c r="J80" s="25">
        <v>13.559322</v>
      </c>
      <c r="K80" s="25">
        <v>7.7330509999999997</v>
      </c>
      <c r="L80" s="25">
        <v>4.5550850000000001</v>
      </c>
      <c r="M80" s="25">
        <v>2.7542369999999998</v>
      </c>
      <c r="N80" s="25">
        <v>42.161017000000001</v>
      </c>
      <c r="O80" s="25">
        <v>3.1779660000000001</v>
      </c>
    </row>
    <row r="81" spans="1:15">
      <c r="A81" s="23" t="s">
        <v>128</v>
      </c>
      <c r="B81" s="24">
        <v>41</v>
      </c>
      <c r="C81" s="25">
        <v>26.829267999999999</v>
      </c>
      <c r="D81" s="25">
        <v>29.268293</v>
      </c>
      <c r="E81" s="25">
        <v>9.7560979999999997</v>
      </c>
      <c r="F81" s="25">
        <v>9.7560979999999997</v>
      </c>
      <c r="G81" s="25">
        <v>26.829267999999999</v>
      </c>
      <c r="H81" s="25">
        <v>9.7560979999999997</v>
      </c>
      <c r="I81" s="25">
        <v>7.3170729999999997</v>
      </c>
      <c r="J81" s="25">
        <v>14.634145999999999</v>
      </c>
      <c r="K81" s="25">
        <v>12.195122</v>
      </c>
      <c r="L81" s="25">
        <v>2.4390239999999999</v>
      </c>
      <c r="M81" s="25">
        <v>4.8780489999999999</v>
      </c>
      <c r="N81" s="25">
        <v>21.951219999999999</v>
      </c>
      <c r="O81" s="25">
        <v>21.951219999999999</v>
      </c>
    </row>
    <row r="82" spans="1:15">
      <c r="A82" s="8" t="s">
        <v>187</v>
      </c>
      <c r="B82" s="8"/>
      <c r="C82" s="8"/>
      <c r="D82" s="8"/>
      <c r="E82" s="8"/>
      <c r="F82" s="8"/>
      <c r="G82" s="8"/>
      <c r="H82" s="8"/>
      <c r="I82" s="8"/>
      <c r="J82" s="8"/>
      <c r="K82" s="8"/>
      <c r="L82" s="8"/>
      <c r="M82" s="8"/>
      <c r="N82" s="8"/>
      <c r="O82" s="8"/>
    </row>
    <row r="83" spans="1:15">
      <c r="A83" s="23" t="s">
        <v>188</v>
      </c>
      <c r="B83" s="24">
        <v>2041</v>
      </c>
      <c r="C83" s="25">
        <v>26.163644999999999</v>
      </c>
      <c r="D83" s="25">
        <v>26.114650000000001</v>
      </c>
      <c r="E83" s="25">
        <v>7.1043609999999999</v>
      </c>
      <c r="F83" s="25">
        <v>6.9083779999999999</v>
      </c>
      <c r="G83" s="25">
        <v>23.909848</v>
      </c>
      <c r="H83" s="25">
        <v>6.5654089999999998</v>
      </c>
      <c r="I83" s="25">
        <v>10.191083000000001</v>
      </c>
      <c r="J83" s="25">
        <v>13.571778999999999</v>
      </c>
      <c r="K83" s="25">
        <v>10.681039</v>
      </c>
      <c r="L83" s="25">
        <v>6.9573739999999997</v>
      </c>
      <c r="M83" s="25">
        <v>3.0377269999999998</v>
      </c>
      <c r="N83" s="25">
        <v>35.668790000000001</v>
      </c>
      <c r="O83" s="25">
        <v>2.5967660000000001</v>
      </c>
    </row>
    <row r="84" spans="1:15">
      <c r="A84" s="23" t="s">
        <v>189</v>
      </c>
      <c r="B84" s="24">
        <v>221</v>
      </c>
      <c r="C84" s="25">
        <v>10.859729</v>
      </c>
      <c r="D84" s="25">
        <v>10.40724</v>
      </c>
      <c r="E84" s="25">
        <v>7.2398189999999998</v>
      </c>
      <c r="F84" s="25">
        <v>4.5248869999999997</v>
      </c>
      <c r="G84" s="25">
        <v>10.40724</v>
      </c>
      <c r="H84" s="25">
        <v>4.9773759999999996</v>
      </c>
      <c r="I84" s="25">
        <v>7.6923079999999997</v>
      </c>
      <c r="J84" s="25">
        <v>9.0497739999999993</v>
      </c>
      <c r="K84" s="25">
        <v>6.7873299999999999</v>
      </c>
      <c r="L84" s="25">
        <v>3.167421</v>
      </c>
      <c r="M84" s="25">
        <v>2.2624430000000002</v>
      </c>
      <c r="N84" s="25">
        <v>57.013575000000003</v>
      </c>
      <c r="O84" s="25">
        <v>1.809955</v>
      </c>
    </row>
    <row r="85" spans="1:15">
      <c r="A85" s="23" t="s">
        <v>190</v>
      </c>
      <c r="B85" s="24">
        <v>64</v>
      </c>
      <c r="C85" s="25">
        <v>25</v>
      </c>
      <c r="D85" s="25">
        <v>23.4375</v>
      </c>
      <c r="E85" s="25">
        <v>7.8125</v>
      </c>
      <c r="F85" s="25">
        <v>7.8125</v>
      </c>
      <c r="G85" s="25">
        <v>21.875</v>
      </c>
      <c r="H85" s="25">
        <v>4.6875</v>
      </c>
      <c r="I85" s="25">
        <v>9.375</v>
      </c>
      <c r="J85" s="25">
        <v>15.625</v>
      </c>
      <c r="K85" s="25">
        <v>7.8125</v>
      </c>
      <c r="L85" s="25">
        <v>3.125</v>
      </c>
      <c r="M85" s="25">
        <v>1.5625</v>
      </c>
      <c r="N85" s="25">
        <v>42.1875</v>
      </c>
      <c r="O85" s="25">
        <v>3.125</v>
      </c>
    </row>
    <row r="86" spans="1:15">
      <c r="A86" s="23" t="s">
        <v>191</v>
      </c>
      <c r="B86" s="24">
        <v>158</v>
      </c>
      <c r="C86" s="25">
        <v>17.721519000000001</v>
      </c>
      <c r="D86" s="25">
        <v>15.822785</v>
      </c>
      <c r="E86" s="25">
        <v>2.5316459999999998</v>
      </c>
      <c r="F86" s="25">
        <v>5.6962029999999997</v>
      </c>
      <c r="G86" s="25">
        <v>12.025316</v>
      </c>
      <c r="H86" s="25">
        <v>2.5316459999999998</v>
      </c>
      <c r="I86" s="25">
        <v>7.5949369999999998</v>
      </c>
      <c r="J86" s="25">
        <v>9.4936710000000009</v>
      </c>
      <c r="K86" s="25">
        <v>4.4303800000000004</v>
      </c>
      <c r="L86" s="25">
        <v>1.8987339999999999</v>
      </c>
      <c r="M86" s="25">
        <v>5.6962029999999997</v>
      </c>
      <c r="N86" s="25">
        <v>52.531646000000002</v>
      </c>
      <c r="O86" s="25">
        <v>3.1645569999999998</v>
      </c>
    </row>
    <row r="87" spans="1:15">
      <c r="A87" s="23" t="s">
        <v>192</v>
      </c>
      <c r="B87" s="24">
        <v>120</v>
      </c>
      <c r="C87" s="25">
        <v>18.333333</v>
      </c>
      <c r="D87" s="25">
        <v>20</v>
      </c>
      <c r="E87" s="25">
        <v>5.8333329999999997</v>
      </c>
      <c r="F87" s="25">
        <v>5.8333329999999997</v>
      </c>
      <c r="G87" s="25">
        <v>13.333333</v>
      </c>
      <c r="H87" s="25">
        <v>2.5</v>
      </c>
      <c r="I87" s="25">
        <v>5</v>
      </c>
      <c r="J87" s="25">
        <v>7.5</v>
      </c>
      <c r="K87" s="25">
        <v>6.6666670000000003</v>
      </c>
      <c r="L87" s="25">
        <v>3.3333330000000001</v>
      </c>
      <c r="M87" s="25">
        <v>4.1666670000000003</v>
      </c>
      <c r="N87" s="25">
        <v>47.5</v>
      </c>
      <c r="O87" s="25">
        <v>5</v>
      </c>
    </row>
    <row r="88" spans="1:15">
      <c r="A88" s="23" t="s">
        <v>193</v>
      </c>
      <c r="B88" s="24">
        <v>10</v>
      </c>
      <c r="C88" s="25">
        <v>10</v>
      </c>
      <c r="D88" s="25">
        <v>10</v>
      </c>
      <c r="E88" s="25">
        <v>0</v>
      </c>
      <c r="F88" s="25">
        <v>0</v>
      </c>
      <c r="G88" s="25">
        <v>20</v>
      </c>
      <c r="H88" s="25">
        <v>0</v>
      </c>
      <c r="I88" s="25">
        <v>20</v>
      </c>
      <c r="J88" s="25">
        <v>0</v>
      </c>
      <c r="K88" s="25">
        <v>0</v>
      </c>
      <c r="L88" s="25">
        <v>0</v>
      </c>
      <c r="M88" s="25">
        <v>0</v>
      </c>
      <c r="N88" s="25">
        <v>70</v>
      </c>
      <c r="O88" s="25">
        <v>0</v>
      </c>
    </row>
    <row r="89" spans="1:15">
      <c r="A89" s="23" t="s">
        <v>152</v>
      </c>
      <c r="B89" s="24">
        <v>39</v>
      </c>
      <c r="C89" s="25">
        <v>23.076923000000001</v>
      </c>
      <c r="D89" s="25">
        <v>25.641026</v>
      </c>
      <c r="E89" s="25">
        <v>0</v>
      </c>
      <c r="F89" s="25">
        <v>5.1282050000000003</v>
      </c>
      <c r="G89" s="25">
        <v>23.076923000000001</v>
      </c>
      <c r="H89" s="25">
        <v>10.256410000000001</v>
      </c>
      <c r="I89" s="25">
        <v>15.384615</v>
      </c>
      <c r="J89" s="25">
        <v>15.384615</v>
      </c>
      <c r="K89" s="25">
        <v>5.1282050000000003</v>
      </c>
      <c r="L89" s="25">
        <v>5.1282050000000003</v>
      </c>
      <c r="M89" s="25">
        <v>10.256410000000001</v>
      </c>
      <c r="N89" s="25">
        <v>41.025641</v>
      </c>
      <c r="O89" s="25">
        <v>0</v>
      </c>
    </row>
    <row r="90" spans="1:15">
      <c r="A90" s="23" t="s">
        <v>128</v>
      </c>
      <c r="B90" s="24">
        <v>24</v>
      </c>
      <c r="C90" s="25">
        <v>25</v>
      </c>
      <c r="D90" s="25">
        <v>20.833333</v>
      </c>
      <c r="E90" s="25">
        <v>12.5</v>
      </c>
      <c r="F90" s="25">
        <v>4.1666670000000003</v>
      </c>
      <c r="G90" s="25">
        <v>16.666667</v>
      </c>
      <c r="H90" s="25">
        <v>16.666667</v>
      </c>
      <c r="I90" s="25">
        <v>4.1666670000000003</v>
      </c>
      <c r="J90" s="25">
        <v>25</v>
      </c>
      <c r="K90" s="25">
        <v>20.833333</v>
      </c>
      <c r="L90" s="25">
        <v>4.1666670000000003</v>
      </c>
      <c r="M90" s="25">
        <v>0</v>
      </c>
      <c r="N90" s="25">
        <v>29.166667</v>
      </c>
      <c r="O90" s="25">
        <v>12.5</v>
      </c>
    </row>
    <row r="91" spans="1:15">
      <c r="A91" s="8" t="s">
        <v>194</v>
      </c>
      <c r="B91" s="8"/>
      <c r="C91" s="8"/>
      <c r="D91" s="8"/>
      <c r="E91" s="8"/>
      <c r="F91" s="8"/>
      <c r="G91" s="8"/>
      <c r="H91" s="8"/>
      <c r="I91" s="8"/>
      <c r="J91" s="8"/>
      <c r="K91" s="8"/>
      <c r="L91" s="8"/>
      <c r="M91" s="8"/>
      <c r="N91" s="8"/>
      <c r="O91" s="8"/>
    </row>
    <row r="92" spans="1:15">
      <c r="A92" s="23" t="s">
        <v>195</v>
      </c>
      <c r="B92" s="24">
        <v>1341</v>
      </c>
      <c r="C92" s="25">
        <v>22.296793000000001</v>
      </c>
      <c r="D92" s="25">
        <v>21.476510000000001</v>
      </c>
      <c r="E92" s="25">
        <v>7.8299779999999997</v>
      </c>
      <c r="F92" s="25">
        <v>5.8165550000000001</v>
      </c>
      <c r="G92" s="25">
        <v>19.463087000000002</v>
      </c>
      <c r="H92" s="25">
        <v>6.4876959999999997</v>
      </c>
      <c r="I92" s="25">
        <v>10.738255000000001</v>
      </c>
      <c r="J92" s="25">
        <v>12.826249000000001</v>
      </c>
      <c r="K92" s="25">
        <v>10.663684</v>
      </c>
      <c r="L92" s="25">
        <v>5.8165550000000001</v>
      </c>
      <c r="M92" s="25">
        <v>2.9828489999999999</v>
      </c>
      <c r="N92" s="25">
        <v>40.715884000000003</v>
      </c>
      <c r="O92" s="25">
        <v>1.938852</v>
      </c>
    </row>
    <row r="93" spans="1:15">
      <c r="A93" s="23" t="s">
        <v>196</v>
      </c>
      <c r="B93" s="24">
        <v>523</v>
      </c>
      <c r="C93" s="25">
        <v>15.296367</v>
      </c>
      <c r="D93" s="25">
        <v>14.722753000000001</v>
      </c>
      <c r="E93" s="25">
        <v>7.6481839999999996</v>
      </c>
      <c r="F93" s="25">
        <v>5.3537280000000003</v>
      </c>
      <c r="G93" s="25">
        <v>17.590821999999999</v>
      </c>
      <c r="H93" s="25">
        <v>5.7361380000000004</v>
      </c>
      <c r="I93" s="25">
        <v>12.428298</v>
      </c>
      <c r="J93" s="25">
        <v>13.001912000000001</v>
      </c>
      <c r="K93" s="25">
        <v>11.854685</v>
      </c>
      <c r="L93" s="25">
        <v>7.0745699999999996</v>
      </c>
      <c r="M93" s="25">
        <v>1.9120459999999999</v>
      </c>
      <c r="N93" s="25">
        <v>44.550668999999999</v>
      </c>
      <c r="O93" s="25">
        <v>1.9120459999999999</v>
      </c>
    </row>
    <row r="94" spans="1:15">
      <c r="A94" s="23" t="s">
        <v>197</v>
      </c>
      <c r="B94" s="24">
        <v>116</v>
      </c>
      <c r="C94" s="25">
        <v>20.689654999999998</v>
      </c>
      <c r="D94" s="25">
        <v>26.724138</v>
      </c>
      <c r="E94" s="25">
        <v>11.206897</v>
      </c>
      <c r="F94" s="25">
        <v>6.8965519999999998</v>
      </c>
      <c r="G94" s="25">
        <v>18.965516999999998</v>
      </c>
      <c r="H94" s="25">
        <v>12.068966</v>
      </c>
      <c r="I94" s="25">
        <v>18.965516999999998</v>
      </c>
      <c r="J94" s="25">
        <v>16.37931</v>
      </c>
      <c r="K94" s="25">
        <v>12.931034</v>
      </c>
      <c r="L94" s="25">
        <v>9.4827589999999997</v>
      </c>
      <c r="M94" s="25">
        <v>6.8965519999999998</v>
      </c>
      <c r="N94" s="25">
        <v>32.758620999999998</v>
      </c>
      <c r="O94" s="25">
        <v>2.5862069999999999</v>
      </c>
    </row>
    <row r="95" spans="1:15">
      <c r="A95" s="23" t="s">
        <v>198</v>
      </c>
      <c r="B95" s="24">
        <v>25</v>
      </c>
      <c r="C95" s="25">
        <v>36</v>
      </c>
      <c r="D95" s="25">
        <v>40</v>
      </c>
      <c r="E95" s="25">
        <v>12</v>
      </c>
      <c r="F95" s="25">
        <v>12</v>
      </c>
      <c r="G95" s="25">
        <v>24</v>
      </c>
      <c r="H95" s="25">
        <v>8</v>
      </c>
      <c r="I95" s="25">
        <v>12</v>
      </c>
      <c r="J95" s="25">
        <v>12</v>
      </c>
      <c r="K95" s="25">
        <v>20</v>
      </c>
      <c r="L95" s="25">
        <v>8</v>
      </c>
      <c r="M95" s="25">
        <v>4</v>
      </c>
      <c r="N95" s="25">
        <v>32</v>
      </c>
      <c r="O95" s="25">
        <v>4</v>
      </c>
    </row>
    <row r="96" spans="1:15">
      <c r="A96" s="23" t="s">
        <v>199</v>
      </c>
      <c r="B96" s="24">
        <v>68</v>
      </c>
      <c r="C96" s="25">
        <v>30.882352999999998</v>
      </c>
      <c r="D96" s="25">
        <v>19.117647000000002</v>
      </c>
      <c r="E96" s="25">
        <v>7.3529410000000004</v>
      </c>
      <c r="F96" s="25">
        <v>2.941176</v>
      </c>
      <c r="G96" s="25">
        <v>22.058824000000001</v>
      </c>
      <c r="H96" s="25">
        <v>10.294117999999999</v>
      </c>
      <c r="I96" s="25">
        <v>7.3529410000000004</v>
      </c>
      <c r="J96" s="25">
        <v>14.705882000000001</v>
      </c>
      <c r="K96" s="25">
        <v>7.3529410000000004</v>
      </c>
      <c r="L96" s="25">
        <v>5.8823530000000002</v>
      </c>
      <c r="M96" s="25">
        <v>2.941176</v>
      </c>
      <c r="N96" s="25">
        <v>32.352941000000001</v>
      </c>
      <c r="O96" s="25">
        <v>2.941176</v>
      </c>
    </row>
    <row r="97" spans="1:15">
      <c r="A97" s="23" t="s">
        <v>200</v>
      </c>
      <c r="B97" s="24">
        <v>1248</v>
      </c>
      <c r="C97" s="25">
        <v>24.278846000000001</v>
      </c>
      <c r="D97" s="25">
        <v>23.557691999999999</v>
      </c>
      <c r="E97" s="25">
        <v>5.929487</v>
      </c>
      <c r="F97" s="25">
        <v>7.211538</v>
      </c>
      <c r="G97" s="25">
        <v>26.121794999999999</v>
      </c>
      <c r="H97" s="25">
        <v>7.211538</v>
      </c>
      <c r="I97" s="25">
        <v>10.096154</v>
      </c>
      <c r="J97" s="25">
        <v>14.182691999999999</v>
      </c>
      <c r="K97" s="25">
        <v>10.576923000000001</v>
      </c>
      <c r="L97" s="25">
        <v>8.0128210000000006</v>
      </c>
      <c r="M97" s="25">
        <v>2.964744</v>
      </c>
      <c r="N97" s="25">
        <v>37.179487000000002</v>
      </c>
      <c r="O97" s="25">
        <v>1.6826920000000001</v>
      </c>
    </row>
    <row r="98" spans="1:15">
      <c r="A98" s="23" t="s">
        <v>201</v>
      </c>
      <c r="B98" s="24">
        <v>725</v>
      </c>
      <c r="C98" s="25">
        <v>27.310345000000002</v>
      </c>
      <c r="D98" s="25">
        <v>29.793102999999999</v>
      </c>
      <c r="E98" s="25">
        <v>8.5517240000000001</v>
      </c>
      <c r="F98" s="25">
        <v>6.6206899999999997</v>
      </c>
      <c r="G98" s="25">
        <v>21.931034</v>
      </c>
      <c r="H98" s="25">
        <v>7.3103449999999999</v>
      </c>
      <c r="I98" s="25">
        <v>10.758621</v>
      </c>
      <c r="J98" s="25">
        <v>13.37931</v>
      </c>
      <c r="K98" s="25">
        <v>11.586207</v>
      </c>
      <c r="L98" s="25">
        <v>6.2068969999999997</v>
      </c>
      <c r="M98" s="25">
        <v>3.1724139999999998</v>
      </c>
      <c r="N98" s="25">
        <v>34.344828</v>
      </c>
      <c r="O98" s="25">
        <v>2.8965519999999998</v>
      </c>
    </row>
    <row r="99" spans="1:15">
      <c r="A99" s="23" t="s">
        <v>202</v>
      </c>
      <c r="B99" s="24">
        <v>550</v>
      </c>
      <c r="C99" s="25">
        <v>24.909091</v>
      </c>
      <c r="D99" s="25">
        <v>22.545455</v>
      </c>
      <c r="E99" s="25">
        <v>8.9090910000000001</v>
      </c>
      <c r="F99" s="25">
        <v>6.5454549999999996</v>
      </c>
      <c r="G99" s="25">
        <v>13.818182</v>
      </c>
      <c r="H99" s="25">
        <v>5.8181820000000002</v>
      </c>
      <c r="I99" s="25">
        <v>9.4545449999999995</v>
      </c>
      <c r="J99" s="25">
        <v>12</v>
      </c>
      <c r="K99" s="25">
        <v>8.5454550000000005</v>
      </c>
      <c r="L99" s="25">
        <v>5.0909089999999999</v>
      </c>
      <c r="M99" s="25">
        <v>3.2727270000000002</v>
      </c>
      <c r="N99" s="25">
        <v>44.181818</v>
      </c>
      <c r="O99" s="25">
        <v>3.2727270000000002</v>
      </c>
    </row>
    <row r="100" spans="1:15">
      <c r="A100" s="23" t="s">
        <v>203</v>
      </c>
      <c r="B100" s="24">
        <v>563</v>
      </c>
      <c r="C100" s="25">
        <v>17.05151</v>
      </c>
      <c r="D100" s="25">
        <v>15.98579</v>
      </c>
      <c r="E100" s="25">
        <v>9.0586149999999996</v>
      </c>
      <c r="F100" s="25">
        <v>6.7495560000000001</v>
      </c>
      <c r="G100" s="25">
        <v>14.209591</v>
      </c>
      <c r="H100" s="25">
        <v>6.0390759999999997</v>
      </c>
      <c r="I100" s="25">
        <v>9.4138540000000006</v>
      </c>
      <c r="J100" s="25">
        <v>11.900532999999999</v>
      </c>
      <c r="K100" s="25">
        <v>11.722913</v>
      </c>
      <c r="L100" s="25">
        <v>5.8614560000000004</v>
      </c>
      <c r="M100" s="25">
        <v>3.1971579999999999</v>
      </c>
      <c r="N100" s="25">
        <v>46.714032000000003</v>
      </c>
      <c r="O100" s="25">
        <v>1.4209590000000001</v>
      </c>
    </row>
    <row r="101" spans="1:15">
      <c r="A101" s="23" t="s">
        <v>204</v>
      </c>
      <c r="B101" s="24">
        <v>319</v>
      </c>
      <c r="C101" s="25">
        <v>29.780563999999998</v>
      </c>
      <c r="D101" s="25">
        <v>34.482759000000001</v>
      </c>
      <c r="E101" s="25">
        <v>7.5235110000000001</v>
      </c>
      <c r="F101" s="25">
        <v>10.971787000000001</v>
      </c>
      <c r="G101" s="25">
        <v>21.003135</v>
      </c>
      <c r="H101" s="25">
        <v>6.2695920000000003</v>
      </c>
      <c r="I101" s="25">
        <v>13.793103</v>
      </c>
      <c r="J101" s="25">
        <v>11.912226</v>
      </c>
      <c r="K101" s="25">
        <v>13.166143999999999</v>
      </c>
      <c r="L101" s="25">
        <v>5.642633</v>
      </c>
      <c r="M101" s="25">
        <v>3.4482759999999999</v>
      </c>
      <c r="N101" s="25">
        <v>36.677115999999998</v>
      </c>
      <c r="O101" s="25">
        <v>2.1943570000000001</v>
      </c>
    </row>
    <row r="102" spans="1:15">
      <c r="A102" s="23" t="s">
        <v>205</v>
      </c>
      <c r="B102" s="24">
        <v>6</v>
      </c>
      <c r="C102" s="25">
        <v>16.666667</v>
      </c>
      <c r="D102" s="25">
        <v>16.666667</v>
      </c>
      <c r="E102" s="25">
        <v>16.666667</v>
      </c>
      <c r="F102" s="25">
        <v>16.666667</v>
      </c>
      <c r="G102" s="25">
        <v>33.333333000000003</v>
      </c>
      <c r="H102" s="25">
        <v>0</v>
      </c>
      <c r="I102" s="25">
        <v>16.666667</v>
      </c>
      <c r="J102" s="25">
        <v>16.666667</v>
      </c>
      <c r="K102" s="25">
        <v>0</v>
      </c>
      <c r="L102" s="25">
        <v>16.666667</v>
      </c>
      <c r="M102" s="25">
        <v>0</v>
      </c>
      <c r="N102" s="25">
        <v>16.666667</v>
      </c>
      <c r="O102" s="25">
        <v>0</v>
      </c>
    </row>
    <row r="103" spans="1:15">
      <c r="A103" s="23" t="s">
        <v>206</v>
      </c>
      <c r="B103" s="24">
        <v>42</v>
      </c>
      <c r="C103" s="25">
        <v>19.047619000000001</v>
      </c>
      <c r="D103" s="25">
        <v>28.571428999999998</v>
      </c>
      <c r="E103" s="25">
        <v>0</v>
      </c>
      <c r="F103" s="25">
        <v>7.1428570000000002</v>
      </c>
      <c r="G103" s="25">
        <v>14.285714</v>
      </c>
      <c r="H103" s="25">
        <v>7.1428570000000002</v>
      </c>
      <c r="I103" s="25">
        <v>11.904762</v>
      </c>
      <c r="J103" s="25">
        <v>9.5238099999999992</v>
      </c>
      <c r="K103" s="25">
        <v>2.3809520000000002</v>
      </c>
      <c r="L103" s="25">
        <v>0</v>
      </c>
      <c r="M103" s="25">
        <v>9.5238099999999992</v>
      </c>
      <c r="N103" s="25">
        <v>42.857143000000001</v>
      </c>
      <c r="O103" s="25">
        <v>2.3809520000000002</v>
      </c>
    </row>
    <row r="104" spans="1:15">
      <c r="A104" s="23" t="s">
        <v>152</v>
      </c>
      <c r="B104" s="24">
        <v>39</v>
      </c>
      <c r="C104" s="25">
        <v>43.589744000000003</v>
      </c>
      <c r="D104" s="25">
        <v>35.897435999999999</v>
      </c>
      <c r="E104" s="25">
        <v>5.1282050000000003</v>
      </c>
      <c r="F104" s="25">
        <v>17.948718</v>
      </c>
      <c r="G104" s="25">
        <v>28.205127999999998</v>
      </c>
      <c r="H104" s="25">
        <v>7.6923079999999997</v>
      </c>
      <c r="I104" s="25">
        <v>10.256410000000001</v>
      </c>
      <c r="J104" s="25">
        <v>17.948718</v>
      </c>
      <c r="K104" s="25">
        <v>12.820513</v>
      </c>
      <c r="L104" s="25">
        <v>10.256410000000001</v>
      </c>
      <c r="M104" s="25">
        <v>15.384615</v>
      </c>
      <c r="N104" s="25">
        <v>25.641026</v>
      </c>
      <c r="O104" s="25">
        <v>0</v>
      </c>
    </row>
    <row r="105" spans="1:15">
      <c r="A105" s="23" t="s">
        <v>128</v>
      </c>
      <c r="B105" s="24">
        <v>193</v>
      </c>
      <c r="C105" s="25">
        <v>22.797927000000001</v>
      </c>
      <c r="D105" s="25">
        <v>22.279793000000002</v>
      </c>
      <c r="E105" s="25">
        <v>8.8082899999999995</v>
      </c>
      <c r="F105" s="25">
        <v>6.7357509999999996</v>
      </c>
      <c r="G105" s="25">
        <v>27.46114</v>
      </c>
      <c r="H105" s="25">
        <v>5.1813469999999997</v>
      </c>
      <c r="I105" s="25">
        <v>10.362693999999999</v>
      </c>
      <c r="J105" s="25">
        <v>10.362693999999999</v>
      </c>
      <c r="K105" s="25">
        <v>7.2538859999999996</v>
      </c>
      <c r="L105" s="25">
        <v>4.6632119999999997</v>
      </c>
      <c r="M105" s="25">
        <v>3.6269429999999998</v>
      </c>
      <c r="N105" s="25">
        <v>37.305698999999997</v>
      </c>
      <c r="O105" s="25">
        <v>6.2176169999999997</v>
      </c>
    </row>
    <row r="106" spans="1:15">
      <c r="A106" s="8" t="s">
        <v>207</v>
      </c>
      <c r="B106" s="8"/>
      <c r="C106" s="8"/>
      <c r="D106" s="8"/>
      <c r="E106" s="8"/>
      <c r="F106" s="8"/>
      <c r="G106" s="8"/>
      <c r="H106" s="8"/>
      <c r="I106" s="8"/>
      <c r="J106" s="8"/>
      <c r="K106" s="8"/>
      <c r="L106" s="8"/>
      <c r="M106" s="8"/>
      <c r="N106" s="8"/>
      <c r="O106" s="8"/>
    </row>
    <row r="107" spans="1:15">
      <c r="A107" s="23" t="s">
        <v>208</v>
      </c>
      <c r="B107" s="24">
        <v>1480</v>
      </c>
      <c r="C107" s="25">
        <v>27.77027</v>
      </c>
      <c r="D107" s="25">
        <v>28.986485999999999</v>
      </c>
      <c r="E107" s="25">
        <v>8.4459459999999993</v>
      </c>
      <c r="F107" s="25">
        <v>8.1756759999999993</v>
      </c>
      <c r="G107" s="25">
        <v>25.337838000000001</v>
      </c>
      <c r="H107" s="25">
        <v>7.22973</v>
      </c>
      <c r="I107" s="25">
        <v>12.432432</v>
      </c>
      <c r="J107" s="25">
        <v>14.864865</v>
      </c>
      <c r="K107" s="25">
        <v>11.824324000000001</v>
      </c>
      <c r="L107" s="25">
        <v>7.364865</v>
      </c>
      <c r="M107" s="25">
        <v>2.905405</v>
      </c>
      <c r="N107" s="25">
        <v>33.310811000000001</v>
      </c>
      <c r="O107" s="25">
        <v>1.7567569999999999</v>
      </c>
    </row>
    <row r="108" spans="1:15">
      <c r="A108" s="23" t="s">
        <v>209</v>
      </c>
      <c r="B108" s="24">
        <v>1280</v>
      </c>
      <c r="C108" s="25">
        <v>29.375</v>
      </c>
      <c r="D108" s="25">
        <v>32.265625</v>
      </c>
      <c r="E108" s="25">
        <v>8.046875</v>
      </c>
      <c r="F108" s="25">
        <v>8.828125</v>
      </c>
      <c r="G108" s="25">
        <v>27.1875</v>
      </c>
      <c r="H108" s="25">
        <v>7.265625</v>
      </c>
      <c r="I108" s="25">
        <v>11.953125</v>
      </c>
      <c r="J108" s="25">
        <v>14.921875</v>
      </c>
      <c r="K108" s="25">
        <v>13.203125</v>
      </c>
      <c r="L108" s="25">
        <v>7.734375</v>
      </c>
      <c r="M108" s="25">
        <v>2.890625</v>
      </c>
      <c r="N108" s="25">
        <v>32.34375</v>
      </c>
      <c r="O108" s="25">
        <v>1.796875</v>
      </c>
    </row>
    <row r="109" spans="1:15">
      <c r="A109" s="23" t="s">
        <v>210</v>
      </c>
      <c r="B109" s="24">
        <v>1167</v>
      </c>
      <c r="C109" s="25">
        <v>26.649529000000001</v>
      </c>
      <c r="D109" s="25">
        <v>27.592116999999998</v>
      </c>
      <c r="E109" s="25">
        <v>8.4832900000000002</v>
      </c>
      <c r="F109" s="25">
        <v>8.1405309999999993</v>
      </c>
      <c r="G109" s="25">
        <v>27.249357</v>
      </c>
      <c r="H109" s="25">
        <v>6.940874</v>
      </c>
      <c r="I109" s="25">
        <v>12.939159999999999</v>
      </c>
      <c r="J109" s="25">
        <v>17.052271000000001</v>
      </c>
      <c r="K109" s="25">
        <v>13.967438</v>
      </c>
      <c r="L109" s="25">
        <v>7.9691520000000002</v>
      </c>
      <c r="M109" s="25">
        <v>3.8560409999999998</v>
      </c>
      <c r="N109" s="25">
        <v>33.076264000000002</v>
      </c>
      <c r="O109" s="25">
        <v>1.885176</v>
      </c>
    </row>
    <row r="110" spans="1:15">
      <c r="A110" s="23" t="s">
        <v>211</v>
      </c>
      <c r="B110" s="24">
        <v>715</v>
      </c>
      <c r="C110" s="25">
        <v>33.426572999999998</v>
      </c>
      <c r="D110" s="25">
        <v>34.265734000000002</v>
      </c>
      <c r="E110" s="25">
        <v>12.167832000000001</v>
      </c>
      <c r="F110" s="25">
        <v>12.587413</v>
      </c>
      <c r="G110" s="25">
        <v>35.384614999999997</v>
      </c>
      <c r="H110" s="25">
        <v>11.048951000000001</v>
      </c>
      <c r="I110" s="25">
        <v>16.923076999999999</v>
      </c>
      <c r="J110" s="25">
        <v>20.139859999999999</v>
      </c>
      <c r="K110" s="25">
        <v>15.804195999999999</v>
      </c>
      <c r="L110" s="25">
        <v>9.6503499999999995</v>
      </c>
      <c r="M110" s="25">
        <v>3.4965030000000001</v>
      </c>
      <c r="N110" s="25">
        <v>25.874126</v>
      </c>
      <c r="O110" s="25">
        <v>1.6783220000000001</v>
      </c>
    </row>
    <row r="111" spans="1:15">
      <c r="A111" s="23" t="s">
        <v>212</v>
      </c>
      <c r="B111" s="24">
        <v>387</v>
      </c>
      <c r="C111" s="25">
        <v>20.155038999999999</v>
      </c>
      <c r="D111" s="25">
        <v>21.447028</v>
      </c>
      <c r="E111" s="25">
        <v>9.5607240000000004</v>
      </c>
      <c r="F111" s="25">
        <v>7.2351419999999997</v>
      </c>
      <c r="G111" s="25">
        <v>25.839793</v>
      </c>
      <c r="H111" s="25">
        <v>8.5271319999999999</v>
      </c>
      <c r="I111" s="25">
        <v>13.953488</v>
      </c>
      <c r="J111" s="25">
        <v>17.054264</v>
      </c>
      <c r="K111" s="25">
        <v>15.503876</v>
      </c>
      <c r="L111" s="25">
        <v>12.661498999999999</v>
      </c>
      <c r="M111" s="25">
        <v>2.067183</v>
      </c>
      <c r="N111" s="25">
        <v>36.175711</v>
      </c>
      <c r="O111" s="25">
        <v>1.5503880000000001</v>
      </c>
    </row>
    <row r="112" spans="1:15">
      <c r="A112" s="23" t="s">
        <v>213</v>
      </c>
      <c r="B112" s="24">
        <v>404</v>
      </c>
      <c r="C112" s="25">
        <v>28.465347000000001</v>
      </c>
      <c r="D112" s="25">
        <v>31.683167999999998</v>
      </c>
      <c r="E112" s="25">
        <v>11.881188</v>
      </c>
      <c r="F112" s="25">
        <v>10.396039999999999</v>
      </c>
      <c r="G112" s="25">
        <v>29.207920999999999</v>
      </c>
      <c r="H112" s="25">
        <v>11.881188</v>
      </c>
      <c r="I112" s="25">
        <v>17.079208000000001</v>
      </c>
      <c r="J112" s="25">
        <v>19.554455000000001</v>
      </c>
      <c r="K112" s="25">
        <v>18.069306999999998</v>
      </c>
      <c r="L112" s="25">
        <v>7.4257429999999998</v>
      </c>
      <c r="M112" s="25">
        <v>4.4554460000000002</v>
      </c>
      <c r="N112" s="25">
        <v>28.465347000000001</v>
      </c>
      <c r="O112" s="25">
        <v>2.970297</v>
      </c>
    </row>
    <row r="113" spans="1:15">
      <c r="A113" s="23" t="s">
        <v>214</v>
      </c>
      <c r="B113" s="24">
        <v>595</v>
      </c>
      <c r="C113" s="25">
        <v>24.201681000000001</v>
      </c>
      <c r="D113" s="25">
        <v>25.882352999999998</v>
      </c>
      <c r="E113" s="25">
        <v>10.756303000000001</v>
      </c>
      <c r="F113" s="25">
        <v>9.9159659999999992</v>
      </c>
      <c r="G113" s="25">
        <v>28.907563</v>
      </c>
      <c r="H113" s="25">
        <v>11.260503999999999</v>
      </c>
      <c r="I113" s="25">
        <v>20.840336000000001</v>
      </c>
      <c r="J113" s="25">
        <v>19.831932999999999</v>
      </c>
      <c r="K113" s="25">
        <v>20.336134000000001</v>
      </c>
      <c r="L113" s="25">
        <v>10.92437</v>
      </c>
      <c r="M113" s="25">
        <v>3.1932770000000001</v>
      </c>
      <c r="N113" s="25">
        <v>28.907563</v>
      </c>
      <c r="O113" s="25">
        <v>0.67226900000000001</v>
      </c>
    </row>
    <row r="114" spans="1:15">
      <c r="A114" s="23" t="s">
        <v>215</v>
      </c>
      <c r="B114" s="24">
        <v>215</v>
      </c>
      <c r="C114" s="25">
        <v>29.767441999999999</v>
      </c>
      <c r="D114" s="25">
        <v>32.093023000000002</v>
      </c>
      <c r="E114" s="25">
        <v>15.348837</v>
      </c>
      <c r="F114" s="25">
        <v>13.023256</v>
      </c>
      <c r="G114" s="25">
        <v>36.744185999999999</v>
      </c>
      <c r="H114" s="25">
        <v>16.744185999999999</v>
      </c>
      <c r="I114" s="25">
        <v>24.186046999999999</v>
      </c>
      <c r="J114" s="25">
        <v>21.860465000000001</v>
      </c>
      <c r="K114" s="25">
        <v>23.255814000000001</v>
      </c>
      <c r="L114" s="25">
        <v>13.488372</v>
      </c>
      <c r="M114" s="25">
        <v>1.860465</v>
      </c>
      <c r="N114" s="25">
        <v>25.581395000000001</v>
      </c>
      <c r="O114" s="25">
        <v>0.93023299999999998</v>
      </c>
    </row>
    <row r="115" spans="1:15">
      <c r="A115" s="23" t="s">
        <v>216</v>
      </c>
      <c r="B115" s="24">
        <v>248</v>
      </c>
      <c r="C115" s="25">
        <v>27.016128999999999</v>
      </c>
      <c r="D115" s="25">
        <v>34.274194000000001</v>
      </c>
      <c r="E115" s="25">
        <v>13.709676999999999</v>
      </c>
      <c r="F115" s="25">
        <v>10.483871000000001</v>
      </c>
      <c r="G115" s="25">
        <v>33.064515999999998</v>
      </c>
      <c r="H115" s="25">
        <v>11.693548</v>
      </c>
      <c r="I115" s="25">
        <v>18.548387000000002</v>
      </c>
      <c r="J115" s="25">
        <v>22.983871000000001</v>
      </c>
      <c r="K115" s="25">
        <v>19.758064999999998</v>
      </c>
      <c r="L115" s="25">
        <v>10.887097000000001</v>
      </c>
      <c r="M115" s="25">
        <v>6.048387</v>
      </c>
      <c r="N115" s="25">
        <v>29.435483999999999</v>
      </c>
      <c r="O115" s="25">
        <v>1.612903</v>
      </c>
    </row>
    <row r="116" spans="1:15">
      <c r="A116" s="23" t="s">
        <v>217</v>
      </c>
      <c r="B116" s="24">
        <v>255</v>
      </c>
      <c r="C116" s="25">
        <v>25.098039</v>
      </c>
      <c r="D116" s="25">
        <v>30.196078</v>
      </c>
      <c r="E116" s="25">
        <v>17.254902000000001</v>
      </c>
      <c r="F116" s="25">
        <v>13.725490000000001</v>
      </c>
      <c r="G116" s="25">
        <v>34.509804000000003</v>
      </c>
      <c r="H116" s="25">
        <v>11.764706</v>
      </c>
      <c r="I116" s="25">
        <v>16.862745</v>
      </c>
      <c r="J116" s="25">
        <v>22.352941000000001</v>
      </c>
      <c r="K116" s="25">
        <v>20.784313999999998</v>
      </c>
      <c r="L116" s="25">
        <v>15.294117999999999</v>
      </c>
      <c r="M116" s="25">
        <v>1.568627</v>
      </c>
      <c r="N116" s="25">
        <v>30.588235000000001</v>
      </c>
      <c r="O116" s="25">
        <v>0.78431399999999996</v>
      </c>
    </row>
    <row r="117" spans="1:15">
      <c r="A117" s="23" t="s">
        <v>218</v>
      </c>
      <c r="B117" s="24">
        <v>291</v>
      </c>
      <c r="C117" s="25">
        <v>22.680412</v>
      </c>
      <c r="D117" s="25">
        <v>26.116838000000001</v>
      </c>
      <c r="E117" s="25">
        <v>17.525773000000001</v>
      </c>
      <c r="F117" s="25">
        <v>10.652920999999999</v>
      </c>
      <c r="G117" s="25">
        <v>30.927835000000002</v>
      </c>
      <c r="H117" s="25">
        <v>9.9656359999999999</v>
      </c>
      <c r="I117" s="25">
        <v>16.838488000000002</v>
      </c>
      <c r="J117" s="25">
        <v>20.274913999999999</v>
      </c>
      <c r="K117" s="25">
        <v>18.213058</v>
      </c>
      <c r="L117" s="25">
        <v>11.683849</v>
      </c>
      <c r="M117" s="25">
        <v>1.3745700000000001</v>
      </c>
      <c r="N117" s="25">
        <v>31.271477999999998</v>
      </c>
      <c r="O117" s="25">
        <v>1.0309280000000001</v>
      </c>
    </row>
    <row r="118" spans="1:15">
      <c r="A118" s="23" t="s">
        <v>219</v>
      </c>
      <c r="B118" s="24">
        <v>338</v>
      </c>
      <c r="C118" s="25">
        <v>25.739644999999999</v>
      </c>
      <c r="D118" s="25">
        <v>25.147929000000001</v>
      </c>
      <c r="E118" s="25">
        <v>9.1715979999999995</v>
      </c>
      <c r="F118" s="25">
        <v>6.2130179999999999</v>
      </c>
      <c r="G118" s="25">
        <v>24.852070999999999</v>
      </c>
      <c r="H118" s="25">
        <v>9.4674560000000003</v>
      </c>
      <c r="I118" s="25">
        <v>15.680472999999999</v>
      </c>
      <c r="J118" s="25">
        <v>20.710059000000001</v>
      </c>
      <c r="K118" s="25">
        <v>18.934911</v>
      </c>
      <c r="L118" s="25">
        <v>21.005917</v>
      </c>
      <c r="M118" s="25">
        <v>2.95858</v>
      </c>
      <c r="N118" s="25">
        <v>30.769231000000001</v>
      </c>
      <c r="O118" s="25">
        <v>1.7751479999999999</v>
      </c>
    </row>
    <row r="119" spans="1:15">
      <c r="A119" s="23" t="s">
        <v>220</v>
      </c>
      <c r="B119" s="24">
        <v>812</v>
      </c>
      <c r="C119" s="25">
        <v>25.862069000000002</v>
      </c>
      <c r="D119" s="25">
        <v>25.615763999999999</v>
      </c>
      <c r="E119" s="25">
        <v>11.206897</v>
      </c>
      <c r="F119" s="25">
        <v>8.8669949999999993</v>
      </c>
      <c r="G119" s="25">
        <v>28.694580999999999</v>
      </c>
      <c r="H119" s="25">
        <v>9.8522169999999996</v>
      </c>
      <c r="I119" s="25">
        <v>14.039408999999999</v>
      </c>
      <c r="J119" s="25">
        <v>18.103448</v>
      </c>
      <c r="K119" s="25">
        <v>14.039408999999999</v>
      </c>
      <c r="L119" s="25">
        <v>11.576355</v>
      </c>
      <c r="M119" s="25">
        <v>2.9556650000000002</v>
      </c>
      <c r="N119" s="25">
        <v>32.019703999999997</v>
      </c>
      <c r="O119" s="25">
        <v>1.6009850000000001</v>
      </c>
    </row>
    <row r="120" spans="1:15">
      <c r="A120" s="23" t="s">
        <v>221</v>
      </c>
      <c r="B120" s="24">
        <v>816</v>
      </c>
      <c r="C120" s="25">
        <v>23.529412000000001</v>
      </c>
      <c r="D120" s="25">
        <v>27.083333</v>
      </c>
      <c r="E120" s="25">
        <v>9.6813730000000007</v>
      </c>
      <c r="F120" s="25">
        <v>9.1911760000000005</v>
      </c>
      <c r="G120" s="25">
        <v>26.348039</v>
      </c>
      <c r="H120" s="25">
        <v>10.294117999999999</v>
      </c>
      <c r="I120" s="25">
        <v>16.176470999999999</v>
      </c>
      <c r="J120" s="25">
        <v>18.014706</v>
      </c>
      <c r="K120" s="25">
        <v>23.161764999999999</v>
      </c>
      <c r="L120" s="25">
        <v>9.6813730000000007</v>
      </c>
      <c r="M120" s="25">
        <v>3.0637249999999998</v>
      </c>
      <c r="N120" s="25">
        <v>31.740196000000001</v>
      </c>
      <c r="O120" s="25">
        <v>1.1029409999999999</v>
      </c>
    </row>
    <row r="121" spans="1:15">
      <c r="A121" s="23" t="s">
        <v>152</v>
      </c>
      <c r="B121" s="24">
        <v>69</v>
      </c>
      <c r="C121" s="25">
        <v>28.985506999999998</v>
      </c>
      <c r="D121" s="25">
        <v>26.086957000000002</v>
      </c>
      <c r="E121" s="25">
        <v>11.594203</v>
      </c>
      <c r="F121" s="25">
        <v>7.2463769999999998</v>
      </c>
      <c r="G121" s="25">
        <v>17.391304000000002</v>
      </c>
      <c r="H121" s="25">
        <v>5.7971009999999996</v>
      </c>
      <c r="I121" s="25">
        <v>10.144928</v>
      </c>
      <c r="J121" s="25">
        <v>10.144928</v>
      </c>
      <c r="K121" s="25">
        <v>10.144928</v>
      </c>
      <c r="L121" s="25">
        <v>5.7971009999999996</v>
      </c>
      <c r="M121" s="25">
        <v>42.028986000000003</v>
      </c>
      <c r="N121" s="25">
        <v>18.840579999999999</v>
      </c>
      <c r="O121" s="25">
        <v>1.4492750000000001</v>
      </c>
    </row>
    <row r="122" spans="1:15">
      <c r="A122" s="23" t="s">
        <v>222</v>
      </c>
      <c r="B122" s="24">
        <v>246</v>
      </c>
      <c r="C122" s="25">
        <v>8.9430890000000005</v>
      </c>
      <c r="D122" s="25">
        <v>6.0975609999999998</v>
      </c>
      <c r="E122" s="25">
        <v>2.0325199999999999</v>
      </c>
      <c r="F122" s="25">
        <v>0.81300799999999995</v>
      </c>
      <c r="G122" s="25">
        <v>5.2845529999999998</v>
      </c>
      <c r="H122" s="25">
        <v>1.6260159999999999</v>
      </c>
      <c r="I122" s="25">
        <v>1.6260159999999999</v>
      </c>
      <c r="J122" s="25">
        <v>3.252033</v>
      </c>
      <c r="K122" s="25">
        <v>0.40650399999999998</v>
      </c>
      <c r="L122" s="25">
        <v>1.2195119999999999</v>
      </c>
      <c r="M122" s="25">
        <v>0.81300799999999995</v>
      </c>
      <c r="N122" s="25">
        <v>76.829267999999999</v>
      </c>
      <c r="O122" s="25">
        <v>0.81300799999999995</v>
      </c>
    </row>
    <row r="123" spans="1:15">
      <c r="A123" s="26" t="s">
        <v>128</v>
      </c>
      <c r="B123" s="27">
        <v>47</v>
      </c>
      <c r="C123" s="29">
        <v>21.276596000000001</v>
      </c>
      <c r="D123" s="29">
        <v>12.765957</v>
      </c>
      <c r="E123" s="29">
        <v>2.1276600000000001</v>
      </c>
      <c r="F123" s="29">
        <v>4.2553190000000001</v>
      </c>
      <c r="G123" s="29">
        <v>10.638298000000001</v>
      </c>
      <c r="H123" s="29">
        <v>0</v>
      </c>
      <c r="I123" s="29">
        <v>0</v>
      </c>
      <c r="J123" s="29">
        <v>4.2553190000000001</v>
      </c>
      <c r="K123" s="29">
        <v>0</v>
      </c>
      <c r="L123" s="29">
        <v>0</v>
      </c>
      <c r="M123" s="29">
        <v>0</v>
      </c>
      <c r="N123" s="29">
        <v>19.148935999999999</v>
      </c>
      <c r="O123" s="29">
        <v>51.063830000000003</v>
      </c>
    </row>
  </sheetData>
  <phoneticPr fontId="2"/>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E2AFC-E697-4557-8B66-03BA1598604C}">
  <sheetPr codeName="Sheet101"/>
  <dimension ref="A1:S122"/>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HYPERLINK("#'目次'!B56","[50]")</f>
        <v>[50]</v>
      </c>
      <c r="B2" s="28" t="s">
        <v>565</v>
      </c>
    </row>
    <row r="3" spans="1:19">
      <c r="A3" s="6" t="s">
        <v>114</v>
      </c>
      <c r="B3" s="7" t="s">
        <v>563</v>
      </c>
    </row>
    <row r="4" spans="1:19">
      <c r="A4" s="6" t="s">
        <v>114</v>
      </c>
      <c r="B4" s="7" t="s">
        <v>564</v>
      </c>
    </row>
    <row r="5" spans="1:19" s="21" customFormat="1" ht="72">
      <c r="A5" s="19" t="s">
        <v>114</v>
      </c>
      <c r="B5" s="20" t="s">
        <v>118</v>
      </c>
      <c r="C5" s="20" t="s">
        <v>208</v>
      </c>
      <c r="D5" s="20" t="s">
        <v>209</v>
      </c>
      <c r="E5" s="20" t="s">
        <v>210</v>
      </c>
      <c r="F5" s="20" t="s">
        <v>211</v>
      </c>
      <c r="G5" s="20" t="s">
        <v>212</v>
      </c>
      <c r="H5" s="20" t="s">
        <v>213</v>
      </c>
      <c r="I5" s="20" t="s">
        <v>214</v>
      </c>
      <c r="J5" s="20" t="s">
        <v>215</v>
      </c>
      <c r="K5" s="20" t="s">
        <v>216</v>
      </c>
      <c r="L5" s="20" t="s">
        <v>217</v>
      </c>
      <c r="M5" s="20" t="s">
        <v>218</v>
      </c>
      <c r="N5" s="20" t="s">
        <v>219</v>
      </c>
      <c r="O5" s="20" t="s">
        <v>220</v>
      </c>
      <c r="P5" s="20" t="s">
        <v>221</v>
      </c>
      <c r="Q5" s="20" t="s">
        <v>152</v>
      </c>
      <c r="R5" s="20" t="s">
        <v>222</v>
      </c>
      <c r="S5" s="20" t="s">
        <v>128</v>
      </c>
    </row>
    <row r="6" spans="1:19">
      <c r="A6" s="22" t="s">
        <v>121</v>
      </c>
      <c r="B6" s="9">
        <v>2677</v>
      </c>
      <c r="C6" s="14">
        <v>55.285767999999997</v>
      </c>
      <c r="D6" s="14">
        <v>47.814717999999999</v>
      </c>
      <c r="E6" s="14">
        <v>43.593575000000001</v>
      </c>
      <c r="F6" s="14">
        <v>26.709002999999999</v>
      </c>
      <c r="G6" s="14">
        <v>14.456481</v>
      </c>
      <c r="H6" s="14">
        <v>15.091519999999999</v>
      </c>
      <c r="I6" s="14">
        <v>22.226372999999999</v>
      </c>
      <c r="J6" s="14">
        <v>8.0313780000000001</v>
      </c>
      <c r="K6" s="14">
        <v>9.2641019999999994</v>
      </c>
      <c r="L6" s="14">
        <v>9.5255880000000008</v>
      </c>
      <c r="M6" s="14">
        <v>10.870377</v>
      </c>
      <c r="N6" s="14">
        <v>12.626073999999999</v>
      </c>
      <c r="O6" s="14">
        <v>30.332462</v>
      </c>
      <c r="P6" s="14">
        <v>30.481883</v>
      </c>
      <c r="Q6" s="14">
        <v>2.577512</v>
      </c>
      <c r="R6" s="14">
        <v>9.1893910000000005</v>
      </c>
      <c r="S6" s="14">
        <v>1.7556970000000001</v>
      </c>
    </row>
    <row r="7" spans="1:19">
      <c r="A7" s="8" t="s">
        <v>122</v>
      </c>
      <c r="B7" s="8"/>
      <c r="C7" s="8"/>
      <c r="D7" s="8"/>
      <c r="E7" s="8"/>
      <c r="F7" s="8"/>
      <c r="G7" s="8"/>
      <c r="H7" s="8"/>
      <c r="I7" s="8"/>
      <c r="J7" s="8"/>
      <c r="K7" s="8"/>
      <c r="L7" s="8"/>
      <c r="M7" s="8"/>
      <c r="N7" s="8"/>
      <c r="O7" s="8"/>
      <c r="P7" s="8"/>
      <c r="Q7" s="8"/>
      <c r="R7" s="8"/>
      <c r="S7" s="8"/>
    </row>
    <row r="8" spans="1:19">
      <c r="A8" s="23" t="s">
        <v>123</v>
      </c>
      <c r="B8" s="24">
        <v>380</v>
      </c>
      <c r="C8" s="25">
        <v>46.842104999999997</v>
      </c>
      <c r="D8" s="25">
        <v>38.947367999999997</v>
      </c>
      <c r="E8" s="25">
        <v>33.157895000000003</v>
      </c>
      <c r="F8" s="25">
        <v>25.263158000000001</v>
      </c>
      <c r="G8" s="25">
        <v>18.421053000000001</v>
      </c>
      <c r="H8" s="25">
        <v>12.105263000000001</v>
      </c>
      <c r="I8" s="25">
        <v>21.315788999999999</v>
      </c>
      <c r="J8" s="25">
        <v>8.9473680000000009</v>
      </c>
      <c r="K8" s="25">
        <v>7.3684209999999997</v>
      </c>
      <c r="L8" s="25">
        <v>12.368421</v>
      </c>
      <c r="M8" s="25">
        <v>15.789474</v>
      </c>
      <c r="N8" s="25">
        <v>18.684211000000001</v>
      </c>
      <c r="O8" s="25">
        <v>35.263157999999997</v>
      </c>
      <c r="P8" s="25">
        <v>30.789473999999998</v>
      </c>
      <c r="Q8" s="25">
        <v>3.4210530000000001</v>
      </c>
      <c r="R8" s="25">
        <v>11.578946999999999</v>
      </c>
      <c r="S8" s="25">
        <v>1.8421050000000001</v>
      </c>
    </row>
    <row r="9" spans="1:19">
      <c r="A9" s="23" t="s">
        <v>124</v>
      </c>
      <c r="B9" s="24">
        <v>489</v>
      </c>
      <c r="C9" s="25">
        <v>56.237219000000003</v>
      </c>
      <c r="D9" s="25">
        <v>44.785276000000003</v>
      </c>
      <c r="E9" s="25">
        <v>38.854806000000004</v>
      </c>
      <c r="F9" s="25">
        <v>26.584866999999999</v>
      </c>
      <c r="G9" s="25">
        <v>17.382413</v>
      </c>
      <c r="H9" s="25">
        <v>12.678936999999999</v>
      </c>
      <c r="I9" s="25">
        <v>23.721881</v>
      </c>
      <c r="J9" s="25">
        <v>7.7709609999999998</v>
      </c>
      <c r="K9" s="25">
        <v>10.224949000000001</v>
      </c>
      <c r="L9" s="25">
        <v>12.678936999999999</v>
      </c>
      <c r="M9" s="25">
        <v>15.132923999999999</v>
      </c>
      <c r="N9" s="25">
        <v>16.155418999999998</v>
      </c>
      <c r="O9" s="25">
        <v>32.924334999999999</v>
      </c>
      <c r="P9" s="25">
        <v>34.560327000000001</v>
      </c>
      <c r="Q9" s="25">
        <v>1.8404910000000001</v>
      </c>
      <c r="R9" s="25">
        <v>8.3844580000000004</v>
      </c>
      <c r="S9" s="25">
        <v>1.8404910000000001</v>
      </c>
    </row>
    <row r="10" spans="1:19">
      <c r="A10" s="23" t="s">
        <v>125</v>
      </c>
      <c r="B10" s="24">
        <v>1114</v>
      </c>
      <c r="C10" s="25">
        <v>56.463196000000003</v>
      </c>
      <c r="D10" s="25">
        <v>50.628366</v>
      </c>
      <c r="E10" s="25">
        <v>46.229802999999997</v>
      </c>
      <c r="F10" s="25">
        <v>26.032316000000002</v>
      </c>
      <c r="G10" s="25">
        <v>13.824057</v>
      </c>
      <c r="H10" s="25">
        <v>13.464990999999999</v>
      </c>
      <c r="I10" s="25">
        <v>23.429084</v>
      </c>
      <c r="J10" s="25">
        <v>7.0017950000000004</v>
      </c>
      <c r="K10" s="25">
        <v>7.9892279999999998</v>
      </c>
      <c r="L10" s="25">
        <v>7.8096949999999996</v>
      </c>
      <c r="M10" s="25">
        <v>9.7845600000000008</v>
      </c>
      <c r="N10" s="25">
        <v>11.310592</v>
      </c>
      <c r="O10" s="25">
        <v>31.238779000000001</v>
      </c>
      <c r="P10" s="25">
        <v>30.70018</v>
      </c>
      <c r="Q10" s="25">
        <v>2.1543990000000002</v>
      </c>
      <c r="R10" s="25">
        <v>9.6050269999999998</v>
      </c>
      <c r="S10" s="25">
        <v>1.3464989999999999</v>
      </c>
    </row>
    <row r="11" spans="1:19">
      <c r="A11" s="23" t="s">
        <v>126</v>
      </c>
      <c r="B11" s="24">
        <v>521</v>
      </c>
      <c r="C11" s="25">
        <v>56.81382</v>
      </c>
      <c r="D11" s="25">
        <v>49.904031000000003</v>
      </c>
      <c r="E11" s="25">
        <v>48.560460999999997</v>
      </c>
      <c r="F11" s="25">
        <v>28.40691</v>
      </c>
      <c r="G11" s="25">
        <v>11.516315000000001</v>
      </c>
      <c r="H11" s="25">
        <v>20.153551</v>
      </c>
      <c r="I11" s="25">
        <v>20.537427999999998</v>
      </c>
      <c r="J11" s="25">
        <v>9.0211129999999997</v>
      </c>
      <c r="K11" s="25">
        <v>11.324376000000001</v>
      </c>
      <c r="L11" s="25">
        <v>8.6372359999999997</v>
      </c>
      <c r="M11" s="25">
        <v>7.4856049999999996</v>
      </c>
      <c r="N11" s="25">
        <v>9.2130519999999994</v>
      </c>
      <c r="O11" s="25">
        <v>24.952014999999999</v>
      </c>
      <c r="P11" s="25">
        <v>27.831094</v>
      </c>
      <c r="Q11" s="25">
        <v>2.8790789999999999</v>
      </c>
      <c r="R11" s="25">
        <v>8.8291749999999993</v>
      </c>
      <c r="S11" s="25">
        <v>2.3032629999999998</v>
      </c>
    </row>
    <row r="12" spans="1:19">
      <c r="A12" s="23" t="s">
        <v>127</v>
      </c>
      <c r="B12" s="24">
        <v>129</v>
      </c>
      <c r="C12" s="25">
        <v>65.116279000000006</v>
      </c>
      <c r="D12" s="25">
        <v>52.713177999999999</v>
      </c>
      <c r="E12" s="25">
        <v>47.286822000000001</v>
      </c>
      <c r="F12" s="25">
        <v>31.007752</v>
      </c>
      <c r="G12" s="25">
        <v>8.5271319999999999</v>
      </c>
      <c r="H12" s="25">
        <v>22.480619999999998</v>
      </c>
      <c r="I12" s="25">
        <v>16.279070000000001</v>
      </c>
      <c r="J12" s="25">
        <v>9.3023260000000008</v>
      </c>
      <c r="K12" s="25">
        <v>13.178295</v>
      </c>
      <c r="L12" s="25">
        <v>8.5271319999999999</v>
      </c>
      <c r="M12" s="25">
        <v>3.875969</v>
      </c>
      <c r="N12" s="25">
        <v>8.5271319999999999</v>
      </c>
      <c r="O12" s="25">
        <v>16.279070000000001</v>
      </c>
      <c r="P12" s="25">
        <v>22.480619999999998</v>
      </c>
      <c r="Q12" s="25">
        <v>5.4263570000000003</v>
      </c>
      <c r="R12" s="25">
        <v>6.2015500000000001</v>
      </c>
      <c r="S12" s="25">
        <v>1.5503880000000001</v>
      </c>
    </row>
    <row r="13" spans="1:19">
      <c r="A13" s="23" t="s">
        <v>128</v>
      </c>
      <c r="B13" s="24">
        <v>44</v>
      </c>
      <c r="C13" s="25">
        <v>40.909090999999997</v>
      </c>
      <c r="D13" s="25">
        <v>47.727272999999997</v>
      </c>
      <c r="E13" s="25">
        <v>50</v>
      </c>
      <c r="F13" s="25">
        <v>25</v>
      </c>
      <c r="G13" s="25">
        <v>15.909091</v>
      </c>
      <c r="H13" s="25">
        <v>27.272727</v>
      </c>
      <c r="I13" s="25">
        <v>20.454545</v>
      </c>
      <c r="J13" s="25">
        <v>13.636364</v>
      </c>
      <c r="K13" s="25">
        <v>11.363636</v>
      </c>
      <c r="L13" s="25">
        <v>6.8181820000000002</v>
      </c>
      <c r="M13" s="25">
        <v>9.0909089999999999</v>
      </c>
      <c r="N13" s="25">
        <v>6.8181820000000002</v>
      </c>
      <c r="O13" s="25">
        <v>40.909090999999997</v>
      </c>
      <c r="P13" s="25">
        <v>31.818182</v>
      </c>
      <c r="Q13" s="25">
        <v>2.2727270000000002</v>
      </c>
      <c r="R13" s="25">
        <v>0</v>
      </c>
      <c r="S13" s="25">
        <v>4.5454549999999996</v>
      </c>
    </row>
    <row r="14" spans="1:19">
      <c r="A14" s="8" t="s">
        <v>129</v>
      </c>
      <c r="B14" s="8"/>
      <c r="C14" s="8"/>
      <c r="D14" s="8"/>
      <c r="E14" s="8"/>
      <c r="F14" s="8"/>
      <c r="G14" s="8"/>
      <c r="H14" s="8"/>
      <c r="I14" s="8"/>
      <c r="J14" s="8"/>
      <c r="K14" s="8"/>
      <c r="L14" s="8"/>
      <c r="M14" s="8"/>
      <c r="N14" s="8"/>
      <c r="O14" s="8"/>
      <c r="P14" s="8"/>
      <c r="Q14" s="8"/>
      <c r="R14" s="8"/>
      <c r="S14" s="8"/>
    </row>
    <row r="15" spans="1:19">
      <c r="A15" s="23" t="s">
        <v>130</v>
      </c>
      <c r="B15" s="24">
        <v>799</v>
      </c>
      <c r="C15" s="25">
        <v>51.063830000000003</v>
      </c>
      <c r="D15" s="25">
        <v>46.933667</v>
      </c>
      <c r="E15" s="25">
        <v>37.421776999999999</v>
      </c>
      <c r="F15" s="25">
        <v>25.281601999999999</v>
      </c>
      <c r="G15" s="25">
        <v>13.767208999999999</v>
      </c>
      <c r="H15" s="25">
        <v>12.765957</v>
      </c>
      <c r="I15" s="25">
        <v>25.281601999999999</v>
      </c>
      <c r="J15" s="25">
        <v>9.2615770000000008</v>
      </c>
      <c r="K15" s="25">
        <v>8.1351689999999994</v>
      </c>
      <c r="L15" s="25">
        <v>11.514393</v>
      </c>
      <c r="M15" s="25">
        <v>14.267835</v>
      </c>
      <c r="N15" s="25">
        <v>16.645807000000001</v>
      </c>
      <c r="O15" s="25">
        <v>34.543179000000002</v>
      </c>
      <c r="P15" s="25">
        <v>35.043804999999999</v>
      </c>
      <c r="Q15" s="25">
        <v>2.5031289999999999</v>
      </c>
      <c r="R15" s="25">
        <v>10.513140999999999</v>
      </c>
      <c r="S15" s="25">
        <v>2.0025029999999999</v>
      </c>
    </row>
    <row r="16" spans="1:19">
      <c r="A16" s="23" t="s">
        <v>131</v>
      </c>
      <c r="B16" s="24">
        <v>1245</v>
      </c>
      <c r="C16" s="25">
        <v>57.429718999999999</v>
      </c>
      <c r="D16" s="25">
        <v>48.674698999999997</v>
      </c>
      <c r="E16" s="25">
        <v>44.578313000000001</v>
      </c>
      <c r="F16" s="25">
        <v>26.987952</v>
      </c>
      <c r="G16" s="25">
        <v>14.538152999999999</v>
      </c>
      <c r="H16" s="25">
        <v>14.377509999999999</v>
      </c>
      <c r="I16" s="25">
        <v>22.570281000000001</v>
      </c>
      <c r="J16" s="25">
        <v>7.1485940000000001</v>
      </c>
      <c r="K16" s="25">
        <v>9.0763049999999996</v>
      </c>
      <c r="L16" s="25">
        <v>10.040160999999999</v>
      </c>
      <c r="M16" s="25">
        <v>11.325301</v>
      </c>
      <c r="N16" s="25">
        <v>12.289156999999999</v>
      </c>
      <c r="O16" s="25">
        <v>31.646585999999999</v>
      </c>
      <c r="P16" s="25">
        <v>29.799196999999999</v>
      </c>
      <c r="Q16" s="25">
        <v>2.4096389999999999</v>
      </c>
      <c r="R16" s="25">
        <v>8.8353409999999997</v>
      </c>
      <c r="S16" s="25">
        <v>1.5261039999999999</v>
      </c>
    </row>
    <row r="17" spans="1:19">
      <c r="A17" s="23" t="s">
        <v>132</v>
      </c>
      <c r="B17" s="24">
        <v>504</v>
      </c>
      <c r="C17" s="25">
        <v>57.142856999999999</v>
      </c>
      <c r="D17" s="25">
        <v>47.222222000000002</v>
      </c>
      <c r="E17" s="25">
        <v>48.809524000000003</v>
      </c>
      <c r="F17" s="25">
        <v>28.373016</v>
      </c>
      <c r="G17" s="25">
        <v>14.484127000000001</v>
      </c>
      <c r="H17" s="25">
        <v>18.452380999999999</v>
      </c>
      <c r="I17" s="25">
        <v>19.047619000000001</v>
      </c>
      <c r="J17" s="25">
        <v>7.9365079999999999</v>
      </c>
      <c r="K17" s="25">
        <v>10.515872999999999</v>
      </c>
      <c r="L17" s="25">
        <v>5.9523809999999999</v>
      </c>
      <c r="M17" s="25">
        <v>5.9523809999999999</v>
      </c>
      <c r="N17" s="25">
        <v>8.7301590000000004</v>
      </c>
      <c r="O17" s="25">
        <v>23.412697999999999</v>
      </c>
      <c r="P17" s="25">
        <v>26.190476</v>
      </c>
      <c r="Q17" s="25">
        <v>2.5793650000000001</v>
      </c>
      <c r="R17" s="25">
        <v>8.5317460000000001</v>
      </c>
      <c r="S17" s="25">
        <v>1.587302</v>
      </c>
    </row>
    <row r="18" spans="1:19">
      <c r="A18" s="23" t="s">
        <v>133</v>
      </c>
      <c r="B18" s="24">
        <v>82</v>
      </c>
      <c r="C18" s="25">
        <v>56.097560999999999</v>
      </c>
      <c r="D18" s="25">
        <v>47.560975999999997</v>
      </c>
      <c r="E18" s="25">
        <v>54.878048999999997</v>
      </c>
      <c r="F18" s="25">
        <v>24.390243999999999</v>
      </c>
      <c r="G18" s="25">
        <v>19.512194999999998</v>
      </c>
      <c r="H18" s="25">
        <v>21.951219999999999</v>
      </c>
      <c r="I18" s="25">
        <v>9.7560979999999997</v>
      </c>
      <c r="J18" s="25">
        <v>8.5365850000000005</v>
      </c>
      <c r="K18" s="25">
        <v>14.634145999999999</v>
      </c>
      <c r="L18" s="25">
        <v>8.5365850000000005</v>
      </c>
      <c r="M18" s="25">
        <v>2.4390239999999999</v>
      </c>
      <c r="N18" s="25">
        <v>7.3170729999999997</v>
      </c>
      <c r="O18" s="25">
        <v>15.853659</v>
      </c>
      <c r="P18" s="25">
        <v>21.951219999999999</v>
      </c>
      <c r="Q18" s="25">
        <v>6.0975609999999998</v>
      </c>
      <c r="R18" s="25">
        <v>8.5365850000000005</v>
      </c>
      <c r="S18" s="25">
        <v>3.6585369999999999</v>
      </c>
    </row>
    <row r="19" spans="1:19">
      <c r="A19" s="23" t="s">
        <v>128</v>
      </c>
      <c r="B19" s="24">
        <v>47</v>
      </c>
      <c r="C19" s="25">
        <v>48.936169999999997</v>
      </c>
      <c r="D19" s="25">
        <v>46.808511000000003</v>
      </c>
      <c r="E19" s="25">
        <v>46.808511000000003</v>
      </c>
      <c r="F19" s="25">
        <v>29.787234000000002</v>
      </c>
      <c r="G19" s="25">
        <v>14.893617000000001</v>
      </c>
      <c r="H19" s="25">
        <v>25.531915000000001</v>
      </c>
      <c r="I19" s="25">
        <v>17.021277000000001</v>
      </c>
      <c r="J19" s="25">
        <v>10.638298000000001</v>
      </c>
      <c r="K19" s="25">
        <v>10.638298000000001</v>
      </c>
      <c r="L19" s="25">
        <v>2.1276600000000001</v>
      </c>
      <c r="M19" s="25">
        <v>8.5106380000000001</v>
      </c>
      <c r="N19" s="25">
        <v>4.2553190000000001</v>
      </c>
      <c r="O19" s="25">
        <v>23.404254999999999</v>
      </c>
      <c r="P19" s="25">
        <v>31.914894</v>
      </c>
      <c r="Q19" s="25">
        <v>2.1276600000000001</v>
      </c>
      <c r="R19" s="25">
        <v>4.2553190000000001</v>
      </c>
      <c r="S19" s="25">
        <v>2.1276600000000001</v>
      </c>
    </row>
    <row r="20" spans="1:19">
      <c r="A20" s="8" t="s">
        <v>134</v>
      </c>
      <c r="B20" s="8"/>
      <c r="C20" s="8"/>
      <c r="D20" s="8"/>
      <c r="E20" s="8"/>
      <c r="F20" s="8"/>
      <c r="G20" s="8"/>
      <c r="H20" s="8"/>
      <c r="I20" s="8"/>
      <c r="J20" s="8"/>
      <c r="K20" s="8"/>
      <c r="L20" s="8"/>
      <c r="M20" s="8"/>
      <c r="N20" s="8"/>
      <c r="O20" s="8"/>
      <c r="P20" s="8"/>
      <c r="Q20" s="8"/>
      <c r="R20" s="8"/>
      <c r="S20" s="8"/>
    </row>
    <row r="21" spans="1:19">
      <c r="A21" s="23" t="s">
        <v>135</v>
      </c>
      <c r="B21" s="24">
        <v>128</v>
      </c>
      <c r="C21" s="25">
        <v>49.21875</v>
      </c>
      <c r="D21" s="25">
        <v>35.15625</v>
      </c>
      <c r="E21" s="25">
        <v>46.09375</v>
      </c>
      <c r="F21" s="25">
        <v>28.90625</v>
      </c>
      <c r="G21" s="25">
        <v>23.4375</v>
      </c>
      <c r="H21" s="25">
        <v>27.34375</v>
      </c>
      <c r="I21" s="25">
        <v>13.28125</v>
      </c>
      <c r="J21" s="25">
        <v>6.25</v>
      </c>
      <c r="K21" s="25">
        <v>11.71875</v>
      </c>
      <c r="L21" s="25">
        <v>10.15625</v>
      </c>
      <c r="M21" s="25">
        <v>12.5</v>
      </c>
      <c r="N21" s="25">
        <v>4.6875</v>
      </c>
      <c r="O21" s="25">
        <v>25.78125</v>
      </c>
      <c r="P21" s="25">
        <v>24.21875</v>
      </c>
      <c r="Q21" s="25">
        <v>3.90625</v>
      </c>
      <c r="R21" s="25">
        <v>14.0625</v>
      </c>
      <c r="S21" s="25">
        <v>0.78125</v>
      </c>
    </row>
    <row r="22" spans="1:19">
      <c r="A22" s="23" t="s">
        <v>136</v>
      </c>
      <c r="B22" s="24">
        <v>138</v>
      </c>
      <c r="C22" s="25">
        <v>53.623187999999999</v>
      </c>
      <c r="D22" s="25">
        <v>44.927536000000003</v>
      </c>
      <c r="E22" s="25">
        <v>47.101449000000002</v>
      </c>
      <c r="F22" s="25">
        <v>19.565217000000001</v>
      </c>
      <c r="G22" s="25">
        <v>21.739129999999999</v>
      </c>
      <c r="H22" s="25">
        <v>29.710145000000001</v>
      </c>
      <c r="I22" s="25">
        <v>15.942029</v>
      </c>
      <c r="J22" s="25">
        <v>7.2463769999999998</v>
      </c>
      <c r="K22" s="25">
        <v>7.9710140000000003</v>
      </c>
      <c r="L22" s="25">
        <v>9.4202899999999996</v>
      </c>
      <c r="M22" s="25">
        <v>10.144928</v>
      </c>
      <c r="N22" s="25">
        <v>10.144928</v>
      </c>
      <c r="O22" s="25">
        <v>28.985506999999998</v>
      </c>
      <c r="P22" s="25">
        <v>30.434782999999999</v>
      </c>
      <c r="Q22" s="25">
        <v>1.4492750000000001</v>
      </c>
      <c r="R22" s="25">
        <v>10.869565</v>
      </c>
      <c r="S22" s="25">
        <v>1.4492750000000001</v>
      </c>
    </row>
    <row r="23" spans="1:19">
      <c r="A23" s="23" t="s">
        <v>137</v>
      </c>
      <c r="B23" s="24">
        <v>119</v>
      </c>
      <c r="C23" s="25">
        <v>49.579832000000003</v>
      </c>
      <c r="D23" s="25">
        <v>40.336134000000001</v>
      </c>
      <c r="E23" s="25">
        <v>47.058824000000001</v>
      </c>
      <c r="F23" s="25">
        <v>21.008403000000001</v>
      </c>
      <c r="G23" s="25">
        <v>20.168067000000001</v>
      </c>
      <c r="H23" s="25">
        <v>22.689076</v>
      </c>
      <c r="I23" s="25">
        <v>20.168067000000001</v>
      </c>
      <c r="J23" s="25">
        <v>5.8823530000000002</v>
      </c>
      <c r="K23" s="25">
        <v>10.084034000000001</v>
      </c>
      <c r="L23" s="25">
        <v>7.5630249999999997</v>
      </c>
      <c r="M23" s="25">
        <v>10.92437</v>
      </c>
      <c r="N23" s="25">
        <v>12.605041999999999</v>
      </c>
      <c r="O23" s="25">
        <v>25.210083999999998</v>
      </c>
      <c r="P23" s="25">
        <v>24.369748000000001</v>
      </c>
      <c r="Q23" s="25">
        <v>2.5210080000000001</v>
      </c>
      <c r="R23" s="25">
        <v>11.764706</v>
      </c>
      <c r="S23" s="25">
        <v>2.5210080000000001</v>
      </c>
    </row>
    <row r="24" spans="1:19">
      <c r="A24" s="23" t="s">
        <v>138</v>
      </c>
      <c r="B24" s="24">
        <v>142</v>
      </c>
      <c r="C24" s="25">
        <v>47.183098999999999</v>
      </c>
      <c r="D24" s="25">
        <v>38.732393999999999</v>
      </c>
      <c r="E24" s="25">
        <v>38.028168999999998</v>
      </c>
      <c r="F24" s="25">
        <v>21.830985999999999</v>
      </c>
      <c r="G24" s="25">
        <v>18.309858999999999</v>
      </c>
      <c r="H24" s="25">
        <v>16.901408</v>
      </c>
      <c r="I24" s="25">
        <v>19.718309999999999</v>
      </c>
      <c r="J24" s="25">
        <v>7.0422539999999998</v>
      </c>
      <c r="K24" s="25">
        <v>9.1549300000000002</v>
      </c>
      <c r="L24" s="25">
        <v>8.450704</v>
      </c>
      <c r="M24" s="25">
        <v>8.450704</v>
      </c>
      <c r="N24" s="25">
        <v>16.197182999999999</v>
      </c>
      <c r="O24" s="25">
        <v>27.464789</v>
      </c>
      <c r="P24" s="25">
        <v>27.464789</v>
      </c>
      <c r="Q24" s="25">
        <v>2.112676</v>
      </c>
      <c r="R24" s="25">
        <v>11.971831</v>
      </c>
      <c r="S24" s="25">
        <v>2.8169010000000001</v>
      </c>
    </row>
    <row r="25" spans="1:19">
      <c r="A25" s="23" t="s">
        <v>139</v>
      </c>
      <c r="B25" s="24">
        <v>170</v>
      </c>
      <c r="C25" s="25">
        <v>53.529412000000001</v>
      </c>
      <c r="D25" s="25">
        <v>50.588234999999997</v>
      </c>
      <c r="E25" s="25">
        <v>35.882353000000002</v>
      </c>
      <c r="F25" s="25">
        <v>26.470587999999999</v>
      </c>
      <c r="G25" s="25">
        <v>17.058824000000001</v>
      </c>
      <c r="H25" s="25">
        <v>20.588235000000001</v>
      </c>
      <c r="I25" s="25">
        <v>20</v>
      </c>
      <c r="J25" s="25">
        <v>8.2352939999999997</v>
      </c>
      <c r="K25" s="25">
        <v>7.0588240000000004</v>
      </c>
      <c r="L25" s="25">
        <v>12.352941</v>
      </c>
      <c r="M25" s="25">
        <v>11.176470999999999</v>
      </c>
      <c r="N25" s="25">
        <v>11.176470999999999</v>
      </c>
      <c r="O25" s="25">
        <v>32.352941000000001</v>
      </c>
      <c r="P25" s="25">
        <v>31.176470999999999</v>
      </c>
      <c r="Q25" s="25">
        <v>0.58823499999999995</v>
      </c>
      <c r="R25" s="25">
        <v>4.1176469999999998</v>
      </c>
      <c r="S25" s="25">
        <v>2.3529409999999999</v>
      </c>
    </row>
    <row r="26" spans="1:19">
      <c r="A26" s="23" t="s">
        <v>140</v>
      </c>
      <c r="B26" s="24">
        <v>192</v>
      </c>
      <c r="C26" s="25">
        <v>48.4375</v>
      </c>
      <c r="D26" s="25">
        <v>44.270833000000003</v>
      </c>
      <c r="E26" s="25">
        <v>40.625</v>
      </c>
      <c r="F26" s="25">
        <v>26.041667</v>
      </c>
      <c r="G26" s="25">
        <v>11.979167</v>
      </c>
      <c r="H26" s="25">
        <v>11.979167</v>
      </c>
      <c r="I26" s="25">
        <v>22.916667</v>
      </c>
      <c r="J26" s="25">
        <v>10.416667</v>
      </c>
      <c r="K26" s="25">
        <v>11.458333</v>
      </c>
      <c r="L26" s="25">
        <v>9.8958329999999997</v>
      </c>
      <c r="M26" s="25">
        <v>10.9375</v>
      </c>
      <c r="N26" s="25">
        <v>15.104167</v>
      </c>
      <c r="O26" s="25">
        <v>26.5625</v>
      </c>
      <c r="P26" s="25">
        <v>28.125</v>
      </c>
      <c r="Q26" s="25">
        <v>2.6041669999999999</v>
      </c>
      <c r="R26" s="25">
        <v>7.8125</v>
      </c>
      <c r="S26" s="25">
        <v>2.6041669999999999</v>
      </c>
    </row>
    <row r="27" spans="1:19">
      <c r="A27" s="23" t="s">
        <v>141</v>
      </c>
      <c r="B27" s="24">
        <v>1405</v>
      </c>
      <c r="C27" s="25">
        <v>58.149465999999997</v>
      </c>
      <c r="D27" s="25">
        <v>50.320284999999998</v>
      </c>
      <c r="E27" s="25">
        <v>42.989324000000003</v>
      </c>
      <c r="F27" s="25">
        <v>28.256228</v>
      </c>
      <c r="G27" s="25">
        <v>12.455515999999999</v>
      </c>
      <c r="H27" s="25">
        <v>11.886120999999999</v>
      </c>
      <c r="I27" s="25">
        <v>24.697509</v>
      </c>
      <c r="J27" s="25">
        <v>7.9715299999999996</v>
      </c>
      <c r="K27" s="25">
        <v>8.6832740000000008</v>
      </c>
      <c r="L27" s="25">
        <v>9.3238430000000001</v>
      </c>
      <c r="M27" s="25">
        <v>11.601423</v>
      </c>
      <c r="N27" s="25">
        <v>13.167260000000001</v>
      </c>
      <c r="O27" s="25">
        <v>31.103203000000001</v>
      </c>
      <c r="P27" s="25">
        <v>32.384341999999997</v>
      </c>
      <c r="Q27" s="25">
        <v>2.846975</v>
      </c>
      <c r="R27" s="25">
        <v>9.1103199999999998</v>
      </c>
      <c r="S27" s="25">
        <v>1.4946619999999999</v>
      </c>
    </row>
    <row r="28" spans="1:19">
      <c r="A28" s="23" t="s">
        <v>142</v>
      </c>
      <c r="B28" s="24">
        <v>343</v>
      </c>
      <c r="C28" s="25">
        <v>57.434401999999999</v>
      </c>
      <c r="D28" s="25">
        <v>50.145772999999998</v>
      </c>
      <c r="E28" s="25">
        <v>50.728862999999997</v>
      </c>
      <c r="F28" s="25">
        <v>26.530612000000001</v>
      </c>
      <c r="G28" s="25">
        <v>12.827988</v>
      </c>
      <c r="H28" s="25">
        <v>12.244897999999999</v>
      </c>
      <c r="I28" s="25">
        <v>20.408162999999998</v>
      </c>
      <c r="J28" s="25">
        <v>7.5801749999999997</v>
      </c>
      <c r="K28" s="25">
        <v>11.078716999999999</v>
      </c>
      <c r="L28" s="25">
        <v>10.495627000000001</v>
      </c>
      <c r="M28" s="25">
        <v>8.4548100000000002</v>
      </c>
      <c r="N28" s="25">
        <v>13.119534</v>
      </c>
      <c r="O28" s="25">
        <v>34.110787000000002</v>
      </c>
      <c r="P28" s="25">
        <v>28.862974000000001</v>
      </c>
      <c r="Q28" s="25">
        <v>2.623907</v>
      </c>
      <c r="R28" s="25">
        <v>8.7463560000000005</v>
      </c>
      <c r="S28" s="25">
        <v>1.749271</v>
      </c>
    </row>
    <row r="29" spans="1:19">
      <c r="A29" s="23" t="s">
        <v>128</v>
      </c>
      <c r="B29" s="24">
        <v>40</v>
      </c>
      <c r="C29" s="25">
        <v>47.5</v>
      </c>
      <c r="D29" s="25">
        <v>50</v>
      </c>
      <c r="E29" s="25">
        <v>40</v>
      </c>
      <c r="F29" s="25">
        <v>30</v>
      </c>
      <c r="G29" s="25">
        <v>15</v>
      </c>
      <c r="H29" s="25">
        <v>25</v>
      </c>
      <c r="I29" s="25">
        <v>22.5</v>
      </c>
      <c r="J29" s="25">
        <v>20</v>
      </c>
      <c r="K29" s="25">
        <v>7.5</v>
      </c>
      <c r="L29" s="25">
        <v>2.5</v>
      </c>
      <c r="M29" s="25">
        <v>10</v>
      </c>
      <c r="N29" s="25">
        <v>5</v>
      </c>
      <c r="O29" s="25">
        <v>25</v>
      </c>
      <c r="P29" s="25">
        <v>35</v>
      </c>
      <c r="Q29" s="25">
        <v>2.5</v>
      </c>
      <c r="R29" s="25">
        <v>5</v>
      </c>
      <c r="S29" s="25">
        <v>2.5</v>
      </c>
    </row>
    <row r="30" spans="1:19">
      <c r="A30" s="8" t="s">
        <v>143</v>
      </c>
      <c r="B30" s="8"/>
      <c r="C30" s="8"/>
      <c r="D30" s="8"/>
      <c r="E30" s="8"/>
      <c r="F30" s="8"/>
      <c r="G30" s="8"/>
      <c r="H30" s="8"/>
      <c r="I30" s="8"/>
      <c r="J30" s="8"/>
      <c r="K30" s="8"/>
      <c r="L30" s="8"/>
      <c r="M30" s="8"/>
      <c r="N30" s="8"/>
      <c r="O30" s="8"/>
      <c r="P30" s="8"/>
      <c r="Q30" s="8"/>
      <c r="R30" s="8"/>
      <c r="S30" s="8"/>
    </row>
    <row r="31" spans="1:19">
      <c r="A31" s="23" t="s">
        <v>144</v>
      </c>
      <c r="B31" s="24">
        <v>429</v>
      </c>
      <c r="C31" s="25">
        <v>62.237761999999996</v>
      </c>
      <c r="D31" s="25">
        <v>53.379953</v>
      </c>
      <c r="E31" s="25">
        <v>43.589744000000003</v>
      </c>
      <c r="F31" s="25">
        <v>32.400931999999997</v>
      </c>
      <c r="G31" s="25">
        <v>11.188810999999999</v>
      </c>
      <c r="H31" s="25">
        <v>13.519814</v>
      </c>
      <c r="I31" s="25">
        <v>26.107226000000001</v>
      </c>
      <c r="J31" s="25">
        <v>10.489509999999999</v>
      </c>
      <c r="K31" s="25">
        <v>10.02331</v>
      </c>
      <c r="L31" s="25">
        <v>12.121212</v>
      </c>
      <c r="M31" s="25">
        <v>13.519814</v>
      </c>
      <c r="N31" s="25">
        <v>14.918415</v>
      </c>
      <c r="O31" s="25">
        <v>38.694639000000002</v>
      </c>
      <c r="P31" s="25">
        <v>32.167831999999997</v>
      </c>
      <c r="Q31" s="25">
        <v>2.5641029999999998</v>
      </c>
      <c r="R31" s="25">
        <v>9.3240090000000002</v>
      </c>
      <c r="S31" s="25">
        <v>1.8648020000000001</v>
      </c>
    </row>
    <row r="32" spans="1:19">
      <c r="A32" s="23" t="s">
        <v>145</v>
      </c>
      <c r="B32" s="24">
        <v>319</v>
      </c>
      <c r="C32" s="25">
        <v>61.128526999999998</v>
      </c>
      <c r="D32" s="25">
        <v>55.485892999999997</v>
      </c>
      <c r="E32" s="25">
        <v>45.454545000000003</v>
      </c>
      <c r="F32" s="25">
        <v>32.915360999999997</v>
      </c>
      <c r="G32" s="25">
        <v>8.7774289999999997</v>
      </c>
      <c r="H32" s="25">
        <v>12.852665</v>
      </c>
      <c r="I32" s="25">
        <v>27.899687</v>
      </c>
      <c r="J32" s="25">
        <v>10.344828</v>
      </c>
      <c r="K32" s="25">
        <v>11.285266</v>
      </c>
      <c r="L32" s="25">
        <v>16.614419999999999</v>
      </c>
      <c r="M32" s="25">
        <v>14.733542</v>
      </c>
      <c r="N32" s="25">
        <v>15.987461</v>
      </c>
      <c r="O32" s="25">
        <v>39.184953</v>
      </c>
      <c r="P32" s="25">
        <v>40.125391999999998</v>
      </c>
      <c r="Q32" s="25">
        <v>1.5673980000000001</v>
      </c>
      <c r="R32" s="25">
        <v>8.4639500000000005</v>
      </c>
      <c r="S32" s="25">
        <v>0.62695900000000004</v>
      </c>
    </row>
    <row r="33" spans="1:19">
      <c r="A33" s="23" t="s">
        <v>146</v>
      </c>
      <c r="B33" s="24">
        <v>504</v>
      </c>
      <c r="C33" s="25">
        <v>59.722222000000002</v>
      </c>
      <c r="D33" s="25">
        <v>53.571429000000002</v>
      </c>
      <c r="E33" s="25">
        <v>44.444443999999997</v>
      </c>
      <c r="F33" s="25">
        <v>36.309524000000003</v>
      </c>
      <c r="G33" s="25">
        <v>13.293651000000001</v>
      </c>
      <c r="H33" s="25">
        <v>14.285714</v>
      </c>
      <c r="I33" s="25">
        <v>30.952380999999999</v>
      </c>
      <c r="J33" s="25">
        <v>12.5</v>
      </c>
      <c r="K33" s="25">
        <v>8.9285709999999998</v>
      </c>
      <c r="L33" s="25">
        <v>15.476190000000001</v>
      </c>
      <c r="M33" s="25">
        <v>12.896825</v>
      </c>
      <c r="N33" s="25">
        <v>19.444444000000001</v>
      </c>
      <c r="O33" s="25">
        <v>39.484127000000001</v>
      </c>
      <c r="P33" s="25">
        <v>40.674602999999998</v>
      </c>
      <c r="Q33" s="25">
        <v>1.984127</v>
      </c>
      <c r="R33" s="25">
        <v>7.7380950000000004</v>
      </c>
      <c r="S33" s="25">
        <v>1.587302</v>
      </c>
    </row>
    <row r="34" spans="1:19">
      <c r="A34" s="23" t="s">
        <v>147</v>
      </c>
      <c r="B34" s="24">
        <v>143</v>
      </c>
      <c r="C34" s="25">
        <v>58.041958000000001</v>
      </c>
      <c r="D34" s="25">
        <v>49.650350000000003</v>
      </c>
      <c r="E34" s="25">
        <v>44.055943999999997</v>
      </c>
      <c r="F34" s="25">
        <v>33.566434000000001</v>
      </c>
      <c r="G34" s="25">
        <v>10.489509999999999</v>
      </c>
      <c r="H34" s="25">
        <v>14.685314999999999</v>
      </c>
      <c r="I34" s="25">
        <v>28.671329</v>
      </c>
      <c r="J34" s="25">
        <v>10.489509999999999</v>
      </c>
      <c r="K34" s="25">
        <v>11.888112</v>
      </c>
      <c r="L34" s="25">
        <v>13.986014000000001</v>
      </c>
      <c r="M34" s="25">
        <v>12.587413</v>
      </c>
      <c r="N34" s="25">
        <v>11.888112</v>
      </c>
      <c r="O34" s="25">
        <v>32.867133000000003</v>
      </c>
      <c r="P34" s="25">
        <v>39.160839000000003</v>
      </c>
      <c r="Q34" s="25">
        <v>2.7972030000000001</v>
      </c>
      <c r="R34" s="25">
        <v>10.489509999999999</v>
      </c>
      <c r="S34" s="25">
        <v>3.4965030000000001</v>
      </c>
    </row>
    <row r="35" spans="1:19">
      <c r="A35" s="23" t="s">
        <v>148</v>
      </c>
      <c r="B35" s="24">
        <v>168</v>
      </c>
      <c r="C35" s="25">
        <v>58.333333000000003</v>
      </c>
      <c r="D35" s="25">
        <v>49.404761999999998</v>
      </c>
      <c r="E35" s="25">
        <v>41.666666999999997</v>
      </c>
      <c r="F35" s="25">
        <v>35.714286000000001</v>
      </c>
      <c r="G35" s="25">
        <v>13.095238</v>
      </c>
      <c r="H35" s="25">
        <v>16.666667</v>
      </c>
      <c r="I35" s="25">
        <v>29.166667</v>
      </c>
      <c r="J35" s="25">
        <v>8.9285709999999998</v>
      </c>
      <c r="K35" s="25">
        <v>10.714286</v>
      </c>
      <c r="L35" s="25">
        <v>16.666667</v>
      </c>
      <c r="M35" s="25">
        <v>9.5238099999999992</v>
      </c>
      <c r="N35" s="25">
        <v>14.880952000000001</v>
      </c>
      <c r="O35" s="25">
        <v>39.285713999999999</v>
      </c>
      <c r="P35" s="25">
        <v>38.095238000000002</v>
      </c>
      <c r="Q35" s="25">
        <v>3.5714290000000002</v>
      </c>
      <c r="R35" s="25">
        <v>10.119047999999999</v>
      </c>
      <c r="S35" s="25">
        <v>3.5714290000000002</v>
      </c>
    </row>
    <row r="36" spans="1:19">
      <c r="A36" s="23" t="s">
        <v>149</v>
      </c>
      <c r="B36" s="24">
        <v>1270</v>
      </c>
      <c r="C36" s="25">
        <v>59.606299</v>
      </c>
      <c r="D36" s="25">
        <v>51.417323000000003</v>
      </c>
      <c r="E36" s="25">
        <v>45.511811000000002</v>
      </c>
      <c r="F36" s="25">
        <v>29.055118</v>
      </c>
      <c r="G36" s="25">
        <v>12.598425000000001</v>
      </c>
      <c r="H36" s="25">
        <v>12.992126000000001</v>
      </c>
      <c r="I36" s="25">
        <v>25.511811000000002</v>
      </c>
      <c r="J36" s="25">
        <v>9.3700790000000005</v>
      </c>
      <c r="K36" s="25">
        <v>9.6850389999999997</v>
      </c>
      <c r="L36" s="25">
        <v>11.102361999999999</v>
      </c>
      <c r="M36" s="25">
        <v>11.574802999999999</v>
      </c>
      <c r="N36" s="25">
        <v>14.96063</v>
      </c>
      <c r="O36" s="25">
        <v>36.141731999999998</v>
      </c>
      <c r="P36" s="25">
        <v>35.511811000000002</v>
      </c>
      <c r="Q36" s="25">
        <v>2.4409450000000001</v>
      </c>
      <c r="R36" s="25">
        <v>7.5590549999999999</v>
      </c>
      <c r="S36" s="25">
        <v>1.889764</v>
      </c>
    </row>
    <row r="37" spans="1:19">
      <c r="A37" s="23" t="s">
        <v>150</v>
      </c>
      <c r="B37" s="24">
        <v>1642</v>
      </c>
      <c r="C37" s="25">
        <v>57.369062</v>
      </c>
      <c r="D37" s="25">
        <v>50.487211000000002</v>
      </c>
      <c r="E37" s="25">
        <v>43.727162</v>
      </c>
      <c r="F37" s="25">
        <v>29.171741999999998</v>
      </c>
      <c r="G37" s="25">
        <v>13.885505</v>
      </c>
      <c r="H37" s="25">
        <v>13.885505</v>
      </c>
      <c r="I37" s="25">
        <v>25.152253000000002</v>
      </c>
      <c r="J37" s="25">
        <v>9.1352010000000003</v>
      </c>
      <c r="K37" s="25">
        <v>9.3788060000000009</v>
      </c>
      <c r="L37" s="25">
        <v>11.205847</v>
      </c>
      <c r="M37" s="25">
        <v>11.997564000000001</v>
      </c>
      <c r="N37" s="25">
        <v>14.920828</v>
      </c>
      <c r="O37" s="25">
        <v>35.444580000000002</v>
      </c>
      <c r="P37" s="25">
        <v>33.982948</v>
      </c>
      <c r="Q37" s="25">
        <v>2.3142510000000001</v>
      </c>
      <c r="R37" s="25">
        <v>8.9524969999999993</v>
      </c>
      <c r="S37" s="25">
        <v>1.5834349999999999</v>
      </c>
    </row>
    <row r="38" spans="1:19">
      <c r="A38" s="23" t="s">
        <v>151</v>
      </c>
      <c r="B38" s="24">
        <v>2266</v>
      </c>
      <c r="C38" s="25">
        <v>55.516328000000001</v>
      </c>
      <c r="D38" s="25">
        <v>48.587820000000001</v>
      </c>
      <c r="E38" s="25">
        <v>43.733451000000002</v>
      </c>
      <c r="F38" s="25">
        <v>27.360989</v>
      </c>
      <c r="G38" s="25">
        <v>14.739629000000001</v>
      </c>
      <c r="H38" s="25">
        <v>15.136805000000001</v>
      </c>
      <c r="I38" s="25">
        <v>23.080317999999998</v>
      </c>
      <c r="J38" s="25">
        <v>7.8993820000000001</v>
      </c>
      <c r="K38" s="25">
        <v>9.4880849999999999</v>
      </c>
      <c r="L38" s="25">
        <v>9.7528679999999994</v>
      </c>
      <c r="M38" s="25">
        <v>11.341571</v>
      </c>
      <c r="N38" s="25">
        <v>13.503971999999999</v>
      </c>
      <c r="O38" s="25">
        <v>31.597529000000002</v>
      </c>
      <c r="P38" s="25">
        <v>31.774051</v>
      </c>
      <c r="Q38" s="25">
        <v>2.5595759999999999</v>
      </c>
      <c r="R38" s="25">
        <v>9.2233009999999993</v>
      </c>
      <c r="S38" s="25">
        <v>1.4563109999999999</v>
      </c>
    </row>
    <row r="39" spans="1:19">
      <c r="A39" s="23" t="s">
        <v>152</v>
      </c>
      <c r="B39" s="24">
        <v>121</v>
      </c>
      <c r="C39" s="25">
        <v>65.289255999999995</v>
      </c>
      <c r="D39" s="25">
        <v>53.719008000000002</v>
      </c>
      <c r="E39" s="25">
        <v>49.586776999999998</v>
      </c>
      <c r="F39" s="25">
        <v>27.272727</v>
      </c>
      <c r="G39" s="25">
        <v>14.049587000000001</v>
      </c>
      <c r="H39" s="25">
        <v>19.008264</v>
      </c>
      <c r="I39" s="25">
        <v>23.140495999999999</v>
      </c>
      <c r="J39" s="25">
        <v>7.4380170000000003</v>
      </c>
      <c r="K39" s="25">
        <v>9.0909089999999999</v>
      </c>
      <c r="L39" s="25">
        <v>8.2644629999999992</v>
      </c>
      <c r="M39" s="25">
        <v>10.743802000000001</v>
      </c>
      <c r="N39" s="25">
        <v>13.223140000000001</v>
      </c>
      <c r="O39" s="25">
        <v>27.272727</v>
      </c>
      <c r="P39" s="25">
        <v>29.752065999999999</v>
      </c>
      <c r="Q39" s="25">
        <v>4.9586779999999999</v>
      </c>
      <c r="R39" s="25">
        <v>8.2644629999999992</v>
      </c>
      <c r="S39" s="25">
        <v>2.479339</v>
      </c>
    </row>
    <row r="40" spans="1:19">
      <c r="A40" s="23" t="s">
        <v>128</v>
      </c>
      <c r="B40" s="24">
        <v>46</v>
      </c>
      <c r="C40" s="25">
        <v>54.347825999999998</v>
      </c>
      <c r="D40" s="25">
        <v>52.173912999999999</v>
      </c>
      <c r="E40" s="25">
        <v>41.304347999999997</v>
      </c>
      <c r="F40" s="25">
        <v>28.260870000000001</v>
      </c>
      <c r="G40" s="25">
        <v>15.217390999999999</v>
      </c>
      <c r="H40" s="25">
        <v>23.913042999999998</v>
      </c>
      <c r="I40" s="25">
        <v>21.739129999999999</v>
      </c>
      <c r="J40" s="25">
        <v>13.043478</v>
      </c>
      <c r="K40" s="25">
        <v>8.6956520000000008</v>
      </c>
      <c r="L40" s="25">
        <v>6.5217390000000002</v>
      </c>
      <c r="M40" s="25">
        <v>8.6956520000000008</v>
      </c>
      <c r="N40" s="25">
        <v>4.3478260000000004</v>
      </c>
      <c r="O40" s="25">
        <v>21.739129999999999</v>
      </c>
      <c r="P40" s="25">
        <v>28.260870000000001</v>
      </c>
      <c r="Q40" s="25">
        <v>2.1739130000000002</v>
      </c>
      <c r="R40" s="25">
        <v>4.3478260000000004</v>
      </c>
      <c r="S40" s="25">
        <v>4.3478260000000004</v>
      </c>
    </row>
    <row r="41" spans="1:19">
      <c r="A41" s="8" t="s">
        <v>153</v>
      </c>
      <c r="B41" s="8"/>
      <c r="C41" s="8"/>
      <c r="D41" s="8"/>
      <c r="E41" s="8"/>
      <c r="F41" s="8"/>
      <c r="G41" s="8"/>
      <c r="H41" s="8"/>
      <c r="I41" s="8"/>
      <c r="J41" s="8"/>
      <c r="K41" s="8"/>
      <c r="L41" s="8"/>
      <c r="M41" s="8"/>
      <c r="N41" s="8"/>
      <c r="O41" s="8"/>
      <c r="P41" s="8"/>
      <c r="Q41" s="8"/>
      <c r="R41" s="8"/>
      <c r="S41" s="8"/>
    </row>
    <row r="42" spans="1:19">
      <c r="A42" s="23" t="s">
        <v>154</v>
      </c>
      <c r="B42" s="24">
        <v>1344</v>
      </c>
      <c r="C42" s="25">
        <v>61.458333000000003</v>
      </c>
      <c r="D42" s="25">
        <v>53.125</v>
      </c>
      <c r="E42" s="25">
        <v>45.610118999999997</v>
      </c>
      <c r="F42" s="25">
        <v>31.622024</v>
      </c>
      <c r="G42" s="25">
        <v>15.178571</v>
      </c>
      <c r="H42" s="25">
        <v>14.285714</v>
      </c>
      <c r="I42" s="25">
        <v>27.827380999999999</v>
      </c>
      <c r="J42" s="25">
        <v>10.9375</v>
      </c>
      <c r="K42" s="25">
        <v>10.342262</v>
      </c>
      <c r="L42" s="25">
        <v>13.244047999999999</v>
      </c>
      <c r="M42" s="25">
        <v>14.0625</v>
      </c>
      <c r="N42" s="25">
        <v>15.997024</v>
      </c>
      <c r="O42" s="25">
        <v>37.574404999999999</v>
      </c>
      <c r="P42" s="25">
        <v>37.574404999999999</v>
      </c>
      <c r="Q42" s="25">
        <v>1.9345239999999999</v>
      </c>
      <c r="R42" s="25">
        <v>6.6220239999999997</v>
      </c>
      <c r="S42" s="25">
        <v>2.0833330000000001</v>
      </c>
    </row>
    <row r="43" spans="1:19">
      <c r="A43" s="23" t="s">
        <v>155</v>
      </c>
      <c r="B43" s="24">
        <v>1107</v>
      </c>
      <c r="C43" s="25">
        <v>64.769648000000004</v>
      </c>
      <c r="D43" s="25">
        <v>55.916893000000002</v>
      </c>
      <c r="E43" s="25">
        <v>48.870821999999997</v>
      </c>
      <c r="F43" s="25">
        <v>32.429991000000001</v>
      </c>
      <c r="G43" s="25">
        <v>14.905149</v>
      </c>
      <c r="H43" s="25">
        <v>15.266486</v>
      </c>
      <c r="I43" s="25">
        <v>29.539294999999999</v>
      </c>
      <c r="J43" s="25">
        <v>11.201445</v>
      </c>
      <c r="K43" s="25">
        <v>11.020777000000001</v>
      </c>
      <c r="L43" s="25">
        <v>11.743451</v>
      </c>
      <c r="M43" s="25">
        <v>12.737126999999999</v>
      </c>
      <c r="N43" s="25">
        <v>15.537489000000001</v>
      </c>
      <c r="O43" s="25">
        <v>35.501354999999997</v>
      </c>
      <c r="P43" s="25">
        <v>36.585366</v>
      </c>
      <c r="Q43" s="25">
        <v>2.0776870000000001</v>
      </c>
      <c r="R43" s="25">
        <v>5.8717249999999996</v>
      </c>
      <c r="S43" s="25">
        <v>1.2646790000000001</v>
      </c>
    </row>
    <row r="44" spans="1:19">
      <c r="A44" s="23" t="s">
        <v>156</v>
      </c>
      <c r="B44" s="24">
        <v>1006</v>
      </c>
      <c r="C44" s="25">
        <v>65.904572999999999</v>
      </c>
      <c r="D44" s="25">
        <v>56.759442999999997</v>
      </c>
      <c r="E44" s="25">
        <v>59.443339999999999</v>
      </c>
      <c r="F44" s="25">
        <v>32.107356000000003</v>
      </c>
      <c r="G44" s="25">
        <v>18.886679999999998</v>
      </c>
      <c r="H44" s="25">
        <v>21.868787000000001</v>
      </c>
      <c r="I44" s="25">
        <v>25.646122999999999</v>
      </c>
      <c r="J44" s="25">
        <v>11.829026000000001</v>
      </c>
      <c r="K44" s="25">
        <v>14.612325999999999</v>
      </c>
      <c r="L44" s="25">
        <v>12.823062</v>
      </c>
      <c r="M44" s="25">
        <v>11.530815</v>
      </c>
      <c r="N44" s="25">
        <v>15.407555</v>
      </c>
      <c r="O44" s="25">
        <v>33.499006000000001</v>
      </c>
      <c r="P44" s="25">
        <v>33.996023999999998</v>
      </c>
      <c r="Q44" s="25">
        <v>3.1809150000000002</v>
      </c>
      <c r="R44" s="25">
        <v>5.3677929999999998</v>
      </c>
      <c r="S44" s="25">
        <v>1.2922469999999999</v>
      </c>
    </row>
    <row r="45" spans="1:19">
      <c r="A45" s="23" t="s">
        <v>157</v>
      </c>
      <c r="B45" s="24">
        <v>541</v>
      </c>
      <c r="C45" s="25">
        <v>75.785582000000005</v>
      </c>
      <c r="D45" s="25">
        <v>65.064695</v>
      </c>
      <c r="E45" s="25">
        <v>52.125692999999998</v>
      </c>
      <c r="F45" s="25">
        <v>40.665433999999998</v>
      </c>
      <c r="G45" s="25">
        <v>18.853974000000001</v>
      </c>
      <c r="H45" s="25">
        <v>26.247689000000001</v>
      </c>
      <c r="I45" s="25">
        <v>33.456561999999998</v>
      </c>
      <c r="J45" s="25">
        <v>16.451017</v>
      </c>
      <c r="K45" s="25">
        <v>15.157116</v>
      </c>
      <c r="L45" s="25">
        <v>17.190387999999999</v>
      </c>
      <c r="M45" s="25">
        <v>15.896488</v>
      </c>
      <c r="N45" s="25">
        <v>17.375230999999999</v>
      </c>
      <c r="O45" s="25">
        <v>36.968577000000003</v>
      </c>
      <c r="P45" s="25">
        <v>43.253234999999997</v>
      </c>
      <c r="Q45" s="25">
        <v>4.0665430000000002</v>
      </c>
      <c r="R45" s="25">
        <v>1.8484290000000001</v>
      </c>
      <c r="S45" s="25">
        <v>2.0332720000000002</v>
      </c>
    </row>
    <row r="46" spans="1:19">
      <c r="A46" s="23" t="s">
        <v>158</v>
      </c>
      <c r="B46" s="24">
        <v>1510</v>
      </c>
      <c r="C46" s="25">
        <v>63.841059999999999</v>
      </c>
      <c r="D46" s="25">
        <v>59.602649</v>
      </c>
      <c r="E46" s="25">
        <v>45.960265</v>
      </c>
      <c r="F46" s="25">
        <v>31.589403999999998</v>
      </c>
      <c r="G46" s="25">
        <v>14.900662000000001</v>
      </c>
      <c r="H46" s="25">
        <v>16.953641999999999</v>
      </c>
      <c r="I46" s="25">
        <v>28.013245000000001</v>
      </c>
      <c r="J46" s="25">
        <v>10.198675</v>
      </c>
      <c r="K46" s="25">
        <v>11.125828</v>
      </c>
      <c r="L46" s="25">
        <v>11.523179000000001</v>
      </c>
      <c r="M46" s="25">
        <v>13.708608999999999</v>
      </c>
      <c r="N46" s="25">
        <v>15.165563000000001</v>
      </c>
      <c r="O46" s="25">
        <v>35.231788000000002</v>
      </c>
      <c r="P46" s="25">
        <v>37.549669000000002</v>
      </c>
      <c r="Q46" s="25">
        <v>2.3178809999999999</v>
      </c>
      <c r="R46" s="25">
        <v>7.0198679999999998</v>
      </c>
      <c r="S46" s="25">
        <v>0.92715199999999998</v>
      </c>
    </row>
    <row r="47" spans="1:19">
      <c r="A47" s="23" t="s">
        <v>159</v>
      </c>
      <c r="B47" s="24">
        <v>1011</v>
      </c>
      <c r="C47" s="25">
        <v>59.841740999999999</v>
      </c>
      <c r="D47" s="25">
        <v>52.917903000000003</v>
      </c>
      <c r="E47" s="25">
        <v>55.192878</v>
      </c>
      <c r="F47" s="25">
        <v>30.662710000000001</v>
      </c>
      <c r="G47" s="25">
        <v>20.573689000000002</v>
      </c>
      <c r="H47" s="25">
        <v>18.496538000000001</v>
      </c>
      <c r="I47" s="25">
        <v>27.002967000000002</v>
      </c>
      <c r="J47" s="25">
        <v>10.682492999999999</v>
      </c>
      <c r="K47" s="25">
        <v>13.649851999999999</v>
      </c>
      <c r="L47" s="25">
        <v>11.968348000000001</v>
      </c>
      <c r="M47" s="25">
        <v>14.638971</v>
      </c>
      <c r="N47" s="25">
        <v>16.913947</v>
      </c>
      <c r="O47" s="25">
        <v>35.905045000000001</v>
      </c>
      <c r="P47" s="25">
        <v>36.795251999999998</v>
      </c>
      <c r="Q47" s="25">
        <v>2.8684470000000002</v>
      </c>
      <c r="R47" s="25">
        <v>5.637982</v>
      </c>
      <c r="S47" s="25">
        <v>1.186944</v>
      </c>
    </row>
    <row r="48" spans="1:19">
      <c r="A48" s="23" t="s">
        <v>160</v>
      </c>
      <c r="B48" s="24">
        <v>1234</v>
      </c>
      <c r="C48" s="25">
        <v>62.803890000000003</v>
      </c>
      <c r="D48" s="25">
        <v>57.860616</v>
      </c>
      <c r="E48" s="25">
        <v>47.893031000000001</v>
      </c>
      <c r="F48" s="25">
        <v>35.170178</v>
      </c>
      <c r="G48" s="25">
        <v>15.235008000000001</v>
      </c>
      <c r="H48" s="25">
        <v>17.828201</v>
      </c>
      <c r="I48" s="25">
        <v>29.659642999999999</v>
      </c>
      <c r="J48" s="25">
        <v>11.264182</v>
      </c>
      <c r="K48" s="25">
        <v>10.777958</v>
      </c>
      <c r="L48" s="25">
        <v>12.803890000000001</v>
      </c>
      <c r="M48" s="25">
        <v>14.58671</v>
      </c>
      <c r="N48" s="25">
        <v>16.693678999999999</v>
      </c>
      <c r="O48" s="25">
        <v>39.465153999999998</v>
      </c>
      <c r="P48" s="25">
        <v>38.087519999999998</v>
      </c>
      <c r="Q48" s="25">
        <v>2.9983789999999999</v>
      </c>
      <c r="R48" s="25">
        <v>4.781199</v>
      </c>
      <c r="S48" s="25">
        <v>1.2155590000000001</v>
      </c>
    </row>
    <row r="49" spans="1:19">
      <c r="A49" s="23" t="s">
        <v>161</v>
      </c>
      <c r="B49" s="24">
        <v>443</v>
      </c>
      <c r="C49" s="25">
        <v>63.431151</v>
      </c>
      <c r="D49" s="25">
        <v>57.562077000000002</v>
      </c>
      <c r="E49" s="25">
        <v>52.821669999999997</v>
      </c>
      <c r="F49" s="25">
        <v>42.663657000000001</v>
      </c>
      <c r="G49" s="25">
        <v>20.090292999999999</v>
      </c>
      <c r="H49" s="25">
        <v>19.187359000000001</v>
      </c>
      <c r="I49" s="25">
        <v>34.311512</v>
      </c>
      <c r="J49" s="25">
        <v>17.155756</v>
      </c>
      <c r="K49" s="25">
        <v>15.124153</v>
      </c>
      <c r="L49" s="25">
        <v>18.961625000000002</v>
      </c>
      <c r="M49" s="25">
        <v>18.735892</v>
      </c>
      <c r="N49" s="25">
        <v>25.733633999999999</v>
      </c>
      <c r="O49" s="25">
        <v>56.659142000000003</v>
      </c>
      <c r="P49" s="25">
        <v>45.598193999999999</v>
      </c>
      <c r="Q49" s="25">
        <v>2.7088040000000002</v>
      </c>
      <c r="R49" s="25">
        <v>4.063205</v>
      </c>
      <c r="S49" s="25">
        <v>1.5801350000000001</v>
      </c>
    </row>
    <row r="50" spans="1:19">
      <c r="A50" s="23" t="s">
        <v>162</v>
      </c>
      <c r="B50" s="24">
        <v>1237</v>
      </c>
      <c r="C50" s="25">
        <v>61.519806000000003</v>
      </c>
      <c r="D50" s="25">
        <v>54.244138999999997</v>
      </c>
      <c r="E50" s="25">
        <v>46.725949999999997</v>
      </c>
      <c r="F50" s="25">
        <v>32.497979000000001</v>
      </c>
      <c r="G50" s="25">
        <v>15.844785999999999</v>
      </c>
      <c r="H50" s="25">
        <v>15.763945</v>
      </c>
      <c r="I50" s="25">
        <v>33.710590000000003</v>
      </c>
      <c r="J50" s="25">
        <v>12.530315</v>
      </c>
      <c r="K50" s="25">
        <v>10.509297</v>
      </c>
      <c r="L50" s="25">
        <v>12.530315</v>
      </c>
      <c r="M50" s="25">
        <v>15.117219</v>
      </c>
      <c r="N50" s="25">
        <v>18.108326999999999</v>
      </c>
      <c r="O50" s="25">
        <v>41.390461000000002</v>
      </c>
      <c r="P50" s="25">
        <v>47.130153999999997</v>
      </c>
      <c r="Q50" s="25">
        <v>2.5060630000000002</v>
      </c>
      <c r="R50" s="25">
        <v>5.9822150000000001</v>
      </c>
      <c r="S50" s="25">
        <v>1.1317699999999999</v>
      </c>
    </row>
    <row r="51" spans="1:19">
      <c r="A51" s="23" t="s">
        <v>152</v>
      </c>
      <c r="B51" s="24">
        <v>81</v>
      </c>
      <c r="C51" s="25">
        <v>44.444443999999997</v>
      </c>
      <c r="D51" s="25">
        <v>37.037036999999998</v>
      </c>
      <c r="E51" s="25">
        <v>38.271605000000001</v>
      </c>
      <c r="F51" s="25">
        <v>30.864197999999998</v>
      </c>
      <c r="G51" s="25">
        <v>16.049382999999999</v>
      </c>
      <c r="H51" s="25">
        <v>24.691358000000001</v>
      </c>
      <c r="I51" s="25">
        <v>17.283950999999998</v>
      </c>
      <c r="J51" s="25">
        <v>9.8765429999999999</v>
      </c>
      <c r="K51" s="25">
        <v>13.580247</v>
      </c>
      <c r="L51" s="25">
        <v>8.6419750000000004</v>
      </c>
      <c r="M51" s="25">
        <v>6.1728399999999999</v>
      </c>
      <c r="N51" s="25">
        <v>17.283950999999998</v>
      </c>
      <c r="O51" s="25">
        <v>33.333333000000003</v>
      </c>
      <c r="P51" s="25">
        <v>25.925926</v>
      </c>
      <c r="Q51" s="25">
        <v>18.518519000000001</v>
      </c>
      <c r="R51" s="25">
        <v>13.580247</v>
      </c>
      <c r="S51" s="25">
        <v>3.7037040000000001</v>
      </c>
    </row>
    <row r="52" spans="1:19">
      <c r="A52" s="23" t="s">
        <v>163</v>
      </c>
      <c r="B52" s="24">
        <v>67</v>
      </c>
      <c r="C52" s="25">
        <v>26.865672</v>
      </c>
      <c r="D52" s="25">
        <v>19.402985000000001</v>
      </c>
      <c r="E52" s="25">
        <v>26.865672</v>
      </c>
      <c r="F52" s="25">
        <v>7.4626869999999998</v>
      </c>
      <c r="G52" s="25">
        <v>7.4626869999999998</v>
      </c>
      <c r="H52" s="25">
        <v>8.9552239999999994</v>
      </c>
      <c r="I52" s="25">
        <v>11.940299</v>
      </c>
      <c r="J52" s="25">
        <v>1.492537</v>
      </c>
      <c r="K52" s="25">
        <v>4.4776119999999997</v>
      </c>
      <c r="L52" s="25">
        <v>1.492537</v>
      </c>
      <c r="M52" s="25">
        <v>2.9850750000000001</v>
      </c>
      <c r="N52" s="25">
        <v>2.9850750000000001</v>
      </c>
      <c r="O52" s="25">
        <v>7.4626869999999998</v>
      </c>
      <c r="P52" s="25">
        <v>13.432836</v>
      </c>
      <c r="Q52" s="25">
        <v>4.4776119999999997</v>
      </c>
      <c r="R52" s="25">
        <v>47.761194000000003</v>
      </c>
      <c r="S52" s="25">
        <v>0</v>
      </c>
    </row>
    <row r="53" spans="1:19">
      <c r="A53" s="23" t="s">
        <v>128</v>
      </c>
      <c r="B53" s="24">
        <v>52</v>
      </c>
      <c r="C53" s="25">
        <v>44.230769000000002</v>
      </c>
      <c r="D53" s="25">
        <v>40.384614999999997</v>
      </c>
      <c r="E53" s="25">
        <v>40.384614999999997</v>
      </c>
      <c r="F53" s="25">
        <v>23.076923000000001</v>
      </c>
      <c r="G53" s="25">
        <v>15.384615</v>
      </c>
      <c r="H53" s="25">
        <v>23.076923000000001</v>
      </c>
      <c r="I53" s="25">
        <v>19.230768999999999</v>
      </c>
      <c r="J53" s="25">
        <v>11.538462000000001</v>
      </c>
      <c r="K53" s="25">
        <v>7.6923079999999997</v>
      </c>
      <c r="L53" s="25">
        <v>7.6923079999999997</v>
      </c>
      <c r="M53" s="25">
        <v>9.6153849999999998</v>
      </c>
      <c r="N53" s="25">
        <v>3.8461539999999999</v>
      </c>
      <c r="O53" s="25">
        <v>17.307691999999999</v>
      </c>
      <c r="P53" s="25">
        <v>26.923076999999999</v>
      </c>
      <c r="Q53" s="25">
        <v>0</v>
      </c>
      <c r="R53" s="25">
        <v>3.8461539999999999</v>
      </c>
      <c r="S53" s="25">
        <v>11.538462000000001</v>
      </c>
    </row>
    <row r="54" spans="1:19">
      <c r="A54" s="8" t="s">
        <v>164</v>
      </c>
      <c r="B54" s="8"/>
      <c r="C54" s="8"/>
      <c r="D54" s="8"/>
      <c r="E54" s="8"/>
      <c r="F54" s="8"/>
      <c r="G54" s="8"/>
      <c r="H54" s="8"/>
      <c r="I54" s="8"/>
      <c r="J54" s="8"/>
      <c r="K54" s="8"/>
      <c r="L54" s="8"/>
      <c r="M54" s="8"/>
      <c r="N54" s="8"/>
      <c r="O54" s="8"/>
      <c r="P54" s="8"/>
      <c r="Q54" s="8"/>
      <c r="R54" s="8"/>
      <c r="S54" s="8"/>
    </row>
    <row r="55" spans="1:19">
      <c r="A55" s="23" t="s">
        <v>165</v>
      </c>
      <c r="B55" s="24">
        <v>209</v>
      </c>
      <c r="C55" s="25">
        <v>55.023923000000003</v>
      </c>
      <c r="D55" s="25">
        <v>46.411482999999997</v>
      </c>
      <c r="E55" s="25">
        <v>39.234450000000002</v>
      </c>
      <c r="F55" s="25">
        <v>32.057416000000003</v>
      </c>
      <c r="G55" s="25">
        <v>15.789474</v>
      </c>
      <c r="H55" s="25">
        <v>13.875598</v>
      </c>
      <c r="I55" s="25">
        <v>28.708134000000001</v>
      </c>
      <c r="J55" s="25">
        <v>11.961722</v>
      </c>
      <c r="K55" s="25">
        <v>11.483254000000001</v>
      </c>
      <c r="L55" s="25">
        <v>16.746410999999998</v>
      </c>
      <c r="M55" s="25">
        <v>15.789474</v>
      </c>
      <c r="N55" s="25">
        <v>22.488038</v>
      </c>
      <c r="O55" s="25">
        <v>41.626793999999997</v>
      </c>
      <c r="P55" s="25">
        <v>39.234450000000002</v>
      </c>
      <c r="Q55" s="25">
        <v>2.8708130000000001</v>
      </c>
      <c r="R55" s="25">
        <v>9.5693780000000004</v>
      </c>
      <c r="S55" s="25">
        <v>1.9138759999999999</v>
      </c>
    </row>
    <row r="56" spans="1:19">
      <c r="A56" s="23" t="s">
        <v>166</v>
      </c>
      <c r="B56" s="24">
        <v>1043</v>
      </c>
      <c r="C56" s="25">
        <v>54.362416000000003</v>
      </c>
      <c r="D56" s="25">
        <v>49.089165999999999</v>
      </c>
      <c r="E56" s="25">
        <v>43.336528999999999</v>
      </c>
      <c r="F56" s="25">
        <v>27.804410000000001</v>
      </c>
      <c r="G56" s="25">
        <v>16.107382999999999</v>
      </c>
      <c r="H56" s="25">
        <v>13.135187</v>
      </c>
      <c r="I56" s="25">
        <v>24.928091999999999</v>
      </c>
      <c r="J56" s="25">
        <v>8.8207090000000008</v>
      </c>
      <c r="K56" s="25">
        <v>8.9165869999999998</v>
      </c>
      <c r="L56" s="25">
        <v>10.450623</v>
      </c>
      <c r="M56" s="25">
        <v>13.231064</v>
      </c>
      <c r="N56" s="25">
        <v>13.326942000000001</v>
      </c>
      <c r="O56" s="25">
        <v>33.077660999999999</v>
      </c>
      <c r="P56" s="25">
        <v>32.694150999999998</v>
      </c>
      <c r="Q56" s="25">
        <v>2.1093000000000002</v>
      </c>
      <c r="R56" s="25">
        <v>9.683605</v>
      </c>
      <c r="S56" s="25">
        <v>2.013423</v>
      </c>
    </row>
    <row r="57" spans="1:19">
      <c r="A57" s="23" t="s">
        <v>167</v>
      </c>
      <c r="B57" s="24">
        <v>963</v>
      </c>
      <c r="C57" s="25">
        <v>56.593977000000002</v>
      </c>
      <c r="D57" s="25">
        <v>48.805815000000003</v>
      </c>
      <c r="E57" s="25">
        <v>43.509864999999998</v>
      </c>
      <c r="F57" s="25">
        <v>25.649013</v>
      </c>
      <c r="G57" s="25">
        <v>12.564901000000001</v>
      </c>
      <c r="H57" s="25">
        <v>14.537902000000001</v>
      </c>
      <c r="I57" s="25">
        <v>20.353062999999999</v>
      </c>
      <c r="J57" s="25">
        <v>7.2689510000000004</v>
      </c>
      <c r="K57" s="25">
        <v>9.865005</v>
      </c>
      <c r="L57" s="25">
        <v>8.2035309999999999</v>
      </c>
      <c r="M57" s="25">
        <v>10.07269</v>
      </c>
      <c r="N57" s="25">
        <v>11.422637999999999</v>
      </c>
      <c r="O57" s="25">
        <v>29.802700000000002</v>
      </c>
      <c r="P57" s="25">
        <v>30.114225999999999</v>
      </c>
      <c r="Q57" s="25">
        <v>2.2845279999999999</v>
      </c>
      <c r="R57" s="25">
        <v>7.3727929999999997</v>
      </c>
      <c r="S57" s="25">
        <v>1.5576319999999999</v>
      </c>
    </row>
    <row r="58" spans="1:19">
      <c r="A58" s="23" t="s">
        <v>168</v>
      </c>
      <c r="B58" s="24">
        <v>338</v>
      </c>
      <c r="C58" s="25">
        <v>54.437869999999997</v>
      </c>
      <c r="D58" s="25">
        <v>42.011834</v>
      </c>
      <c r="E58" s="25">
        <v>46.449703999999997</v>
      </c>
      <c r="F58" s="25">
        <v>24.260355000000001</v>
      </c>
      <c r="G58" s="25">
        <v>14.201183</v>
      </c>
      <c r="H58" s="25">
        <v>19.526627000000001</v>
      </c>
      <c r="I58" s="25">
        <v>18.047336999999999</v>
      </c>
      <c r="J58" s="25">
        <v>5.621302</v>
      </c>
      <c r="K58" s="25">
        <v>7.6923079999999997</v>
      </c>
      <c r="L58" s="25">
        <v>5.91716</v>
      </c>
      <c r="M58" s="25">
        <v>3.8461539999999999</v>
      </c>
      <c r="N58" s="25">
        <v>10.059172</v>
      </c>
      <c r="O58" s="25">
        <v>20.118342999999999</v>
      </c>
      <c r="P58" s="25">
        <v>23.372781</v>
      </c>
      <c r="Q58" s="25">
        <v>3.5502959999999999</v>
      </c>
      <c r="R58" s="25">
        <v>11.83432</v>
      </c>
      <c r="S58" s="25">
        <v>1.47929</v>
      </c>
    </row>
    <row r="59" spans="1:19">
      <c r="A59" s="23" t="s">
        <v>169</v>
      </c>
      <c r="B59" s="24">
        <v>94</v>
      </c>
      <c r="C59" s="25">
        <v>62.765957</v>
      </c>
      <c r="D59" s="25">
        <v>54.255319</v>
      </c>
      <c r="E59" s="25">
        <v>51.063830000000003</v>
      </c>
      <c r="F59" s="25">
        <v>20.212765999999998</v>
      </c>
      <c r="G59" s="25">
        <v>13.829787</v>
      </c>
      <c r="H59" s="25">
        <v>26.595745000000001</v>
      </c>
      <c r="I59" s="25">
        <v>14.893617000000001</v>
      </c>
      <c r="J59" s="25">
        <v>7.446809</v>
      </c>
      <c r="K59" s="25">
        <v>8.5106380000000001</v>
      </c>
      <c r="L59" s="25">
        <v>6.3829789999999997</v>
      </c>
      <c r="M59" s="25">
        <v>7.446809</v>
      </c>
      <c r="N59" s="25">
        <v>6.3829789999999997</v>
      </c>
      <c r="O59" s="25">
        <v>18.085106</v>
      </c>
      <c r="P59" s="25">
        <v>22.340426000000001</v>
      </c>
      <c r="Q59" s="25">
        <v>5.3191490000000003</v>
      </c>
      <c r="R59" s="25">
        <v>8.5106380000000001</v>
      </c>
      <c r="S59" s="25">
        <v>1.0638300000000001</v>
      </c>
    </row>
    <row r="60" spans="1:19">
      <c r="A60" s="23" t="s">
        <v>128</v>
      </c>
      <c r="B60" s="24">
        <v>30</v>
      </c>
      <c r="C60" s="25">
        <v>33.333333000000003</v>
      </c>
      <c r="D60" s="25">
        <v>26.666667</v>
      </c>
      <c r="E60" s="25">
        <v>30</v>
      </c>
      <c r="F60" s="25">
        <v>33.333333000000003</v>
      </c>
      <c r="G60" s="25">
        <v>13.333333</v>
      </c>
      <c r="H60" s="25">
        <v>23.333333</v>
      </c>
      <c r="I60" s="25">
        <v>13.333333</v>
      </c>
      <c r="J60" s="25">
        <v>6.6666670000000003</v>
      </c>
      <c r="K60" s="25">
        <v>6.6666670000000003</v>
      </c>
      <c r="L60" s="25">
        <v>20</v>
      </c>
      <c r="M60" s="25">
        <v>10</v>
      </c>
      <c r="N60" s="25">
        <v>6.6666670000000003</v>
      </c>
      <c r="O60" s="25">
        <v>26.666667</v>
      </c>
      <c r="P60" s="25">
        <v>10</v>
      </c>
      <c r="Q60" s="25">
        <v>6.6666670000000003</v>
      </c>
      <c r="R60" s="25">
        <v>20</v>
      </c>
      <c r="S60" s="25">
        <v>3.3333330000000001</v>
      </c>
    </row>
    <row r="61" spans="1:19">
      <c r="A61" s="8" t="s">
        <v>170</v>
      </c>
      <c r="B61" s="8"/>
      <c r="C61" s="8"/>
      <c r="D61" s="8"/>
      <c r="E61" s="8"/>
      <c r="F61" s="8"/>
      <c r="G61" s="8"/>
      <c r="H61" s="8"/>
      <c r="I61" s="8"/>
      <c r="J61" s="8"/>
      <c r="K61" s="8"/>
      <c r="L61" s="8"/>
      <c r="M61" s="8"/>
      <c r="N61" s="8"/>
      <c r="O61" s="8"/>
      <c r="P61" s="8"/>
      <c r="Q61" s="8"/>
      <c r="R61" s="8"/>
      <c r="S61" s="8"/>
    </row>
    <row r="62" spans="1:19">
      <c r="A62" s="23" t="s">
        <v>171</v>
      </c>
      <c r="B62" s="24">
        <v>386</v>
      </c>
      <c r="C62" s="25">
        <v>55.958548999999998</v>
      </c>
      <c r="D62" s="25">
        <v>47.927461000000001</v>
      </c>
      <c r="E62" s="25">
        <v>47.150258999999998</v>
      </c>
      <c r="F62" s="25">
        <v>29.792746000000001</v>
      </c>
      <c r="G62" s="25">
        <v>12.694300999999999</v>
      </c>
      <c r="H62" s="25">
        <v>20.725389</v>
      </c>
      <c r="I62" s="25">
        <v>24.093264000000001</v>
      </c>
      <c r="J62" s="25">
        <v>12.435233</v>
      </c>
      <c r="K62" s="25">
        <v>13.471503</v>
      </c>
      <c r="L62" s="25">
        <v>10.621762</v>
      </c>
      <c r="M62" s="25">
        <v>10.362693999999999</v>
      </c>
      <c r="N62" s="25">
        <v>12.176166</v>
      </c>
      <c r="O62" s="25">
        <v>29.015543999999998</v>
      </c>
      <c r="P62" s="25">
        <v>32.642487000000003</v>
      </c>
      <c r="Q62" s="25">
        <v>2.0725389999999999</v>
      </c>
      <c r="R62" s="25">
        <v>8.2901550000000004</v>
      </c>
      <c r="S62" s="25">
        <v>3.6269429999999998</v>
      </c>
    </row>
    <row r="63" spans="1:19">
      <c r="A63" s="23" t="s">
        <v>172</v>
      </c>
      <c r="B63" s="24">
        <v>919</v>
      </c>
      <c r="C63" s="25">
        <v>60.174101999999998</v>
      </c>
      <c r="D63" s="25">
        <v>49.836779</v>
      </c>
      <c r="E63" s="25">
        <v>44.287269000000002</v>
      </c>
      <c r="F63" s="25">
        <v>28.618062999999999</v>
      </c>
      <c r="G63" s="25">
        <v>16.430903000000001</v>
      </c>
      <c r="H63" s="25">
        <v>19.042437</v>
      </c>
      <c r="I63" s="25">
        <v>23.830249999999999</v>
      </c>
      <c r="J63" s="25">
        <v>8.3786719999999999</v>
      </c>
      <c r="K63" s="25">
        <v>11.643090000000001</v>
      </c>
      <c r="L63" s="25">
        <v>9.7932539999999992</v>
      </c>
      <c r="M63" s="25">
        <v>11.425462</v>
      </c>
      <c r="N63" s="25">
        <v>11.751904</v>
      </c>
      <c r="O63" s="25">
        <v>29.597387999999999</v>
      </c>
      <c r="P63" s="25">
        <v>30.903155999999999</v>
      </c>
      <c r="Q63" s="25">
        <v>2.9379759999999999</v>
      </c>
      <c r="R63" s="25">
        <v>6.8552770000000001</v>
      </c>
      <c r="S63" s="25">
        <v>1.849837</v>
      </c>
    </row>
    <row r="64" spans="1:19">
      <c r="A64" s="23" t="s">
        <v>173</v>
      </c>
      <c r="B64" s="24">
        <v>978</v>
      </c>
      <c r="C64" s="25">
        <v>53.680982</v>
      </c>
      <c r="D64" s="25">
        <v>46.830266000000002</v>
      </c>
      <c r="E64" s="25">
        <v>43.047035000000001</v>
      </c>
      <c r="F64" s="25">
        <v>24.948875000000001</v>
      </c>
      <c r="G64" s="25">
        <v>14.008179999999999</v>
      </c>
      <c r="H64" s="25">
        <v>11.758691000000001</v>
      </c>
      <c r="I64" s="25">
        <v>20.858896000000001</v>
      </c>
      <c r="J64" s="25">
        <v>6.4417179999999998</v>
      </c>
      <c r="K64" s="25">
        <v>6.5439670000000003</v>
      </c>
      <c r="L64" s="25">
        <v>9.4069529999999997</v>
      </c>
      <c r="M64" s="25">
        <v>11.247444</v>
      </c>
      <c r="N64" s="25">
        <v>13.803680999999999</v>
      </c>
      <c r="O64" s="25">
        <v>31.186094000000001</v>
      </c>
      <c r="P64" s="25">
        <v>30.368098</v>
      </c>
      <c r="Q64" s="25">
        <v>2.2494890000000001</v>
      </c>
      <c r="R64" s="25">
        <v>10.327197999999999</v>
      </c>
      <c r="S64" s="25">
        <v>0.71574599999999999</v>
      </c>
    </row>
    <row r="65" spans="1:19">
      <c r="A65" s="23" t="s">
        <v>174</v>
      </c>
      <c r="B65" s="24">
        <v>347</v>
      </c>
      <c r="C65" s="25">
        <v>47.550432000000001</v>
      </c>
      <c r="D65" s="25">
        <v>46.685879</v>
      </c>
      <c r="E65" s="25">
        <v>41.210374999999999</v>
      </c>
      <c r="F65" s="25">
        <v>23.054755</v>
      </c>
      <c r="G65" s="25">
        <v>13.256484</v>
      </c>
      <c r="H65" s="25">
        <v>7.2046109999999999</v>
      </c>
      <c r="I65" s="25">
        <v>20.461095</v>
      </c>
      <c r="J65" s="25">
        <v>7.2046109999999999</v>
      </c>
      <c r="K65" s="25">
        <v>6.6282420000000002</v>
      </c>
      <c r="L65" s="25">
        <v>7.4927950000000001</v>
      </c>
      <c r="M65" s="25">
        <v>9.221902</v>
      </c>
      <c r="N65" s="25">
        <v>12.968299999999999</v>
      </c>
      <c r="O65" s="25">
        <v>31.700288</v>
      </c>
      <c r="P65" s="25">
        <v>29.394812999999999</v>
      </c>
      <c r="Q65" s="25">
        <v>2.5936599999999999</v>
      </c>
      <c r="R65" s="25">
        <v>12.680115000000001</v>
      </c>
      <c r="S65" s="25">
        <v>1.152738</v>
      </c>
    </row>
    <row r="66" spans="1:19">
      <c r="A66" s="23" t="s">
        <v>128</v>
      </c>
      <c r="B66" s="24">
        <v>47</v>
      </c>
      <c r="C66" s="25">
        <v>44.680850999999997</v>
      </c>
      <c r="D66" s="25">
        <v>36.170212999999997</v>
      </c>
      <c r="E66" s="25">
        <v>29.787234000000002</v>
      </c>
      <c r="F66" s="25">
        <v>27.659573999999999</v>
      </c>
      <c r="G66" s="25">
        <v>8.5106380000000001</v>
      </c>
      <c r="H66" s="25">
        <v>19.148935999999999</v>
      </c>
      <c r="I66" s="25">
        <v>17.021277000000001</v>
      </c>
      <c r="J66" s="25">
        <v>4.2553190000000001</v>
      </c>
      <c r="K66" s="25">
        <v>4.2553190000000001</v>
      </c>
      <c r="L66" s="25">
        <v>12.765957</v>
      </c>
      <c r="M66" s="25">
        <v>8.5106380000000001</v>
      </c>
      <c r="N66" s="25">
        <v>6.3829789999999997</v>
      </c>
      <c r="O66" s="25">
        <v>27.659573999999999</v>
      </c>
      <c r="P66" s="25">
        <v>14.893617000000001</v>
      </c>
      <c r="Q66" s="25">
        <v>6.3829789999999997</v>
      </c>
      <c r="R66" s="25">
        <v>12.765957</v>
      </c>
      <c r="S66" s="25">
        <v>10.638298000000001</v>
      </c>
    </row>
    <row r="67" spans="1:19">
      <c r="A67" s="8" t="s">
        <v>175</v>
      </c>
      <c r="B67" s="8"/>
      <c r="C67" s="8"/>
      <c r="D67" s="8"/>
      <c r="E67" s="8"/>
      <c r="F67" s="8"/>
      <c r="G67" s="8"/>
      <c r="H67" s="8"/>
      <c r="I67" s="8"/>
      <c r="J67" s="8"/>
      <c r="K67" s="8"/>
      <c r="L67" s="8"/>
      <c r="M67" s="8"/>
      <c r="N67" s="8"/>
      <c r="O67" s="8"/>
      <c r="P67" s="8"/>
      <c r="Q67" s="8"/>
      <c r="R67" s="8"/>
      <c r="S67" s="8"/>
    </row>
    <row r="68" spans="1:19">
      <c r="A68" s="23" t="s">
        <v>176</v>
      </c>
      <c r="B68" s="24">
        <v>425</v>
      </c>
      <c r="C68" s="25">
        <v>60.705882000000003</v>
      </c>
      <c r="D68" s="25">
        <v>54.352941000000001</v>
      </c>
      <c r="E68" s="25">
        <v>46.823529000000001</v>
      </c>
      <c r="F68" s="25">
        <v>33.882353000000002</v>
      </c>
      <c r="G68" s="25">
        <v>15.764706</v>
      </c>
      <c r="H68" s="25">
        <v>15.529412000000001</v>
      </c>
      <c r="I68" s="25">
        <v>26.588235000000001</v>
      </c>
      <c r="J68" s="25">
        <v>9.6470590000000005</v>
      </c>
      <c r="K68" s="25">
        <v>10.117647</v>
      </c>
      <c r="L68" s="25">
        <v>13.882353</v>
      </c>
      <c r="M68" s="25">
        <v>24</v>
      </c>
      <c r="N68" s="25">
        <v>17.176470999999999</v>
      </c>
      <c r="O68" s="25">
        <v>35.294117999999997</v>
      </c>
      <c r="P68" s="25">
        <v>38.823529000000001</v>
      </c>
      <c r="Q68" s="25">
        <v>2.1176469999999998</v>
      </c>
      <c r="R68" s="25">
        <v>4.9411759999999996</v>
      </c>
      <c r="S68" s="25">
        <v>0.70588200000000001</v>
      </c>
    </row>
    <row r="69" spans="1:19">
      <c r="A69" s="23" t="s">
        <v>177</v>
      </c>
      <c r="B69" s="24">
        <v>811</v>
      </c>
      <c r="C69" s="25">
        <v>58.569667000000003</v>
      </c>
      <c r="D69" s="25">
        <v>51.048088999999997</v>
      </c>
      <c r="E69" s="25">
        <v>45.006165000000003</v>
      </c>
      <c r="F69" s="25">
        <v>31.812577000000001</v>
      </c>
      <c r="G69" s="25">
        <v>14.796547</v>
      </c>
      <c r="H69" s="25">
        <v>15.289766</v>
      </c>
      <c r="I69" s="25">
        <v>27.496917</v>
      </c>
      <c r="J69" s="25">
        <v>9.617756</v>
      </c>
      <c r="K69" s="25">
        <v>9.8643649999999994</v>
      </c>
      <c r="L69" s="25">
        <v>13.440197</v>
      </c>
      <c r="M69" s="25">
        <v>16.76942</v>
      </c>
      <c r="N69" s="25">
        <v>15.536375</v>
      </c>
      <c r="O69" s="25">
        <v>33.908754999999999</v>
      </c>
      <c r="P69" s="25">
        <v>35.881627999999999</v>
      </c>
      <c r="Q69" s="25">
        <v>1.726264</v>
      </c>
      <c r="R69" s="25">
        <v>7.3982739999999998</v>
      </c>
      <c r="S69" s="25">
        <v>1.1097410000000001</v>
      </c>
    </row>
    <row r="70" spans="1:19">
      <c r="A70" s="23" t="s">
        <v>178</v>
      </c>
      <c r="B70" s="24">
        <v>207</v>
      </c>
      <c r="C70" s="25">
        <v>57.971013999999997</v>
      </c>
      <c r="D70" s="25">
        <v>49.275362000000001</v>
      </c>
      <c r="E70" s="25">
        <v>50.241546</v>
      </c>
      <c r="F70" s="25">
        <v>34.782609000000001</v>
      </c>
      <c r="G70" s="25">
        <v>22.222221999999999</v>
      </c>
      <c r="H70" s="25">
        <v>17.391304000000002</v>
      </c>
      <c r="I70" s="25">
        <v>28.019324000000001</v>
      </c>
      <c r="J70" s="25">
        <v>11.594203</v>
      </c>
      <c r="K70" s="25">
        <v>10.628019</v>
      </c>
      <c r="L70" s="25">
        <v>19.323671000000001</v>
      </c>
      <c r="M70" s="25">
        <v>18.357488</v>
      </c>
      <c r="N70" s="25">
        <v>22.705314000000001</v>
      </c>
      <c r="O70" s="25">
        <v>38.164251</v>
      </c>
      <c r="P70" s="25">
        <v>39.613526999999998</v>
      </c>
      <c r="Q70" s="25">
        <v>1.9323669999999999</v>
      </c>
      <c r="R70" s="25">
        <v>3.8647339999999999</v>
      </c>
      <c r="S70" s="25">
        <v>1.4492750000000001</v>
      </c>
    </row>
    <row r="71" spans="1:19">
      <c r="A71" s="23" t="s">
        <v>179</v>
      </c>
      <c r="B71" s="24">
        <v>154</v>
      </c>
      <c r="C71" s="25">
        <v>64.285713999999999</v>
      </c>
      <c r="D71" s="25">
        <v>49.350648999999997</v>
      </c>
      <c r="E71" s="25">
        <v>43.506494000000004</v>
      </c>
      <c r="F71" s="25">
        <v>37.012987000000003</v>
      </c>
      <c r="G71" s="25">
        <v>25.324674999999999</v>
      </c>
      <c r="H71" s="25">
        <v>16.233765999999999</v>
      </c>
      <c r="I71" s="25">
        <v>30.519480999999999</v>
      </c>
      <c r="J71" s="25">
        <v>22.077922000000001</v>
      </c>
      <c r="K71" s="25">
        <v>11.688312</v>
      </c>
      <c r="L71" s="25">
        <v>25.974025999999999</v>
      </c>
      <c r="M71" s="25">
        <v>31.818182</v>
      </c>
      <c r="N71" s="25">
        <v>23.376622999999999</v>
      </c>
      <c r="O71" s="25">
        <v>49.350648999999997</v>
      </c>
      <c r="P71" s="25">
        <v>49.350648999999997</v>
      </c>
      <c r="Q71" s="25">
        <v>4.5454549999999996</v>
      </c>
      <c r="R71" s="25">
        <v>5.1948049999999997</v>
      </c>
      <c r="S71" s="25">
        <v>0</v>
      </c>
    </row>
    <row r="72" spans="1:19">
      <c r="A72" s="23" t="s">
        <v>180</v>
      </c>
      <c r="B72" s="24">
        <v>318</v>
      </c>
      <c r="C72" s="25">
        <v>56.918239</v>
      </c>
      <c r="D72" s="25">
        <v>52.515723000000001</v>
      </c>
      <c r="E72" s="25">
        <v>48.742137999999997</v>
      </c>
      <c r="F72" s="25">
        <v>31.446541</v>
      </c>
      <c r="G72" s="25">
        <v>20.440252000000001</v>
      </c>
      <c r="H72" s="25">
        <v>14.150943</v>
      </c>
      <c r="I72" s="25">
        <v>29.245283000000001</v>
      </c>
      <c r="J72" s="25">
        <v>12.264151</v>
      </c>
      <c r="K72" s="25">
        <v>12.264151</v>
      </c>
      <c r="L72" s="25">
        <v>16.352201000000001</v>
      </c>
      <c r="M72" s="25">
        <v>18.867925</v>
      </c>
      <c r="N72" s="25">
        <v>24.528302</v>
      </c>
      <c r="O72" s="25">
        <v>46.226415000000003</v>
      </c>
      <c r="P72" s="25">
        <v>42.138365</v>
      </c>
      <c r="Q72" s="25">
        <v>1.886792</v>
      </c>
      <c r="R72" s="25">
        <v>5.3459120000000002</v>
      </c>
      <c r="S72" s="25">
        <v>1.257862</v>
      </c>
    </row>
    <row r="73" spans="1:19">
      <c r="A73" s="23" t="s">
        <v>181</v>
      </c>
      <c r="B73" s="24">
        <v>203</v>
      </c>
      <c r="C73" s="25">
        <v>57.635468000000003</v>
      </c>
      <c r="D73" s="25">
        <v>58.128079</v>
      </c>
      <c r="E73" s="25">
        <v>49.753695</v>
      </c>
      <c r="F73" s="25">
        <v>39.408867000000001</v>
      </c>
      <c r="G73" s="25">
        <v>20.689654999999998</v>
      </c>
      <c r="H73" s="25">
        <v>19.704433000000002</v>
      </c>
      <c r="I73" s="25">
        <v>36.453201999999997</v>
      </c>
      <c r="J73" s="25">
        <v>18.719211999999999</v>
      </c>
      <c r="K73" s="25">
        <v>14.778325000000001</v>
      </c>
      <c r="L73" s="25">
        <v>23.152709000000002</v>
      </c>
      <c r="M73" s="25">
        <v>23.152709000000002</v>
      </c>
      <c r="N73" s="25">
        <v>23.645320000000002</v>
      </c>
      <c r="O73" s="25">
        <v>47.290640000000003</v>
      </c>
      <c r="P73" s="25">
        <v>53.201970000000003</v>
      </c>
      <c r="Q73" s="25">
        <v>2.9556650000000002</v>
      </c>
      <c r="R73" s="25">
        <v>5.9113300000000004</v>
      </c>
      <c r="S73" s="25">
        <v>0.98522200000000004</v>
      </c>
    </row>
    <row r="74" spans="1:19">
      <c r="A74" s="23" t="s">
        <v>182</v>
      </c>
      <c r="B74" s="24">
        <v>79</v>
      </c>
      <c r="C74" s="25">
        <v>65.822784999999996</v>
      </c>
      <c r="D74" s="25">
        <v>59.493670999999999</v>
      </c>
      <c r="E74" s="25">
        <v>49.367089</v>
      </c>
      <c r="F74" s="25">
        <v>39.240506000000003</v>
      </c>
      <c r="G74" s="25">
        <v>21.518986999999999</v>
      </c>
      <c r="H74" s="25">
        <v>21.518986999999999</v>
      </c>
      <c r="I74" s="25">
        <v>31.645569999999999</v>
      </c>
      <c r="J74" s="25">
        <v>15.189873</v>
      </c>
      <c r="K74" s="25">
        <v>17.721519000000001</v>
      </c>
      <c r="L74" s="25">
        <v>26.582277999999999</v>
      </c>
      <c r="M74" s="25">
        <v>21.518986999999999</v>
      </c>
      <c r="N74" s="25">
        <v>27.848101</v>
      </c>
      <c r="O74" s="25">
        <v>45.56962</v>
      </c>
      <c r="P74" s="25">
        <v>41.772151999999998</v>
      </c>
      <c r="Q74" s="25">
        <v>2.5316459999999998</v>
      </c>
      <c r="R74" s="25">
        <v>6.3291139999999997</v>
      </c>
      <c r="S74" s="25">
        <v>0</v>
      </c>
    </row>
    <row r="75" spans="1:19">
      <c r="A75" s="23" t="s">
        <v>183</v>
      </c>
      <c r="B75" s="24">
        <v>68</v>
      </c>
      <c r="C75" s="25">
        <v>63.235294000000003</v>
      </c>
      <c r="D75" s="25">
        <v>54.411765000000003</v>
      </c>
      <c r="E75" s="25">
        <v>51.470587999999999</v>
      </c>
      <c r="F75" s="25">
        <v>41.176470999999999</v>
      </c>
      <c r="G75" s="25">
        <v>30.882352999999998</v>
      </c>
      <c r="H75" s="25">
        <v>16.176470999999999</v>
      </c>
      <c r="I75" s="25">
        <v>29.411764999999999</v>
      </c>
      <c r="J75" s="25">
        <v>16.176470999999999</v>
      </c>
      <c r="K75" s="25">
        <v>14.705882000000001</v>
      </c>
      <c r="L75" s="25">
        <v>23.529412000000001</v>
      </c>
      <c r="M75" s="25">
        <v>25</v>
      </c>
      <c r="N75" s="25">
        <v>41.176470999999999</v>
      </c>
      <c r="O75" s="25">
        <v>63.235294000000003</v>
      </c>
      <c r="P75" s="25">
        <v>51.470587999999999</v>
      </c>
      <c r="Q75" s="25">
        <v>2.941176</v>
      </c>
      <c r="R75" s="25">
        <v>1.470588</v>
      </c>
      <c r="S75" s="25">
        <v>0</v>
      </c>
    </row>
    <row r="76" spans="1:19">
      <c r="A76" s="23" t="s">
        <v>184</v>
      </c>
      <c r="B76" s="24">
        <v>586</v>
      </c>
      <c r="C76" s="25">
        <v>57.849829</v>
      </c>
      <c r="D76" s="25">
        <v>51.877133000000001</v>
      </c>
      <c r="E76" s="25">
        <v>47.098976</v>
      </c>
      <c r="F76" s="25">
        <v>33.105801999999997</v>
      </c>
      <c r="G76" s="25">
        <v>17.064845999999999</v>
      </c>
      <c r="H76" s="25">
        <v>13.139932</v>
      </c>
      <c r="I76" s="25">
        <v>26.279862999999999</v>
      </c>
      <c r="J76" s="25">
        <v>10.921502</v>
      </c>
      <c r="K76" s="25">
        <v>10.238908</v>
      </c>
      <c r="L76" s="25">
        <v>14.334471000000001</v>
      </c>
      <c r="M76" s="25">
        <v>15.017065000000001</v>
      </c>
      <c r="N76" s="25">
        <v>18.941980000000001</v>
      </c>
      <c r="O76" s="25">
        <v>39.761091999999998</v>
      </c>
      <c r="P76" s="25">
        <v>39.419795000000001</v>
      </c>
      <c r="Q76" s="25">
        <v>1.535836</v>
      </c>
      <c r="R76" s="25">
        <v>7.1672349999999998</v>
      </c>
      <c r="S76" s="25">
        <v>1.706485</v>
      </c>
    </row>
    <row r="77" spans="1:19">
      <c r="A77" s="23" t="s">
        <v>185</v>
      </c>
      <c r="B77" s="24">
        <v>276</v>
      </c>
      <c r="C77" s="25">
        <v>58.695652000000003</v>
      </c>
      <c r="D77" s="25">
        <v>52.173912999999999</v>
      </c>
      <c r="E77" s="25">
        <v>48.913043000000002</v>
      </c>
      <c r="F77" s="25">
        <v>31.884058</v>
      </c>
      <c r="G77" s="25">
        <v>17.391304000000002</v>
      </c>
      <c r="H77" s="25">
        <v>12.681158999999999</v>
      </c>
      <c r="I77" s="25">
        <v>28.623187999999999</v>
      </c>
      <c r="J77" s="25">
        <v>10.507246</v>
      </c>
      <c r="K77" s="25">
        <v>12.318841000000001</v>
      </c>
      <c r="L77" s="25">
        <v>19.202898999999999</v>
      </c>
      <c r="M77" s="25">
        <v>17.028986</v>
      </c>
      <c r="N77" s="25">
        <v>23.188406000000001</v>
      </c>
      <c r="O77" s="25">
        <v>44.202899000000002</v>
      </c>
      <c r="P77" s="25">
        <v>42.391303999999998</v>
      </c>
      <c r="Q77" s="25">
        <v>1.086957</v>
      </c>
      <c r="R77" s="25">
        <v>5.4347830000000004</v>
      </c>
      <c r="S77" s="25">
        <v>3.2608700000000002</v>
      </c>
    </row>
    <row r="78" spans="1:19">
      <c r="A78" s="23" t="s">
        <v>152</v>
      </c>
      <c r="B78" s="24">
        <v>197</v>
      </c>
      <c r="C78" s="25">
        <v>45.685279000000001</v>
      </c>
      <c r="D78" s="25">
        <v>45.177664999999998</v>
      </c>
      <c r="E78" s="25">
        <v>39.593908999999996</v>
      </c>
      <c r="F78" s="25">
        <v>26.395938999999998</v>
      </c>
      <c r="G78" s="25">
        <v>15.736041</v>
      </c>
      <c r="H78" s="25">
        <v>17.258883000000001</v>
      </c>
      <c r="I78" s="25">
        <v>20.812183000000001</v>
      </c>
      <c r="J78" s="25">
        <v>7.1065990000000001</v>
      </c>
      <c r="K78" s="25">
        <v>12.182741</v>
      </c>
      <c r="L78" s="25">
        <v>11.167513</v>
      </c>
      <c r="M78" s="25">
        <v>10.659898</v>
      </c>
      <c r="N78" s="25">
        <v>11.167513</v>
      </c>
      <c r="O78" s="25">
        <v>26.903552999999999</v>
      </c>
      <c r="P78" s="25">
        <v>27.411168</v>
      </c>
      <c r="Q78" s="25">
        <v>9.6446699999999996</v>
      </c>
      <c r="R78" s="25">
        <v>12.690355</v>
      </c>
      <c r="S78" s="25">
        <v>1.015228</v>
      </c>
    </row>
    <row r="79" spans="1:19">
      <c r="A79" s="23" t="s">
        <v>186</v>
      </c>
      <c r="B79" s="24">
        <v>944</v>
      </c>
      <c r="C79" s="25">
        <v>54.025424000000001</v>
      </c>
      <c r="D79" s="25">
        <v>45.868644000000003</v>
      </c>
      <c r="E79" s="25">
        <v>42.372881</v>
      </c>
      <c r="F79" s="25">
        <v>22.033898000000001</v>
      </c>
      <c r="G79" s="25">
        <v>12.182202999999999</v>
      </c>
      <c r="H79" s="25">
        <v>15.783898000000001</v>
      </c>
      <c r="I79" s="25">
        <v>18.220338999999999</v>
      </c>
      <c r="J79" s="25">
        <v>6.5677969999999997</v>
      </c>
      <c r="K79" s="25">
        <v>9.0042369999999998</v>
      </c>
      <c r="L79" s="25">
        <v>5.4025420000000004</v>
      </c>
      <c r="M79" s="25">
        <v>4.8728809999999996</v>
      </c>
      <c r="N79" s="25">
        <v>8.4745760000000008</v>
      </c>
      <c r="O79" s="25">
        <v>25.953389999999999</v>
      </c>
      <c r="P79" s="25">
        <v>25.529661000000001</v>
      </c>
      <c r="Q79" s="25">
        <v>2.860169</v>
      </c>
      <c r="R79" s="25">
        <v>11.652542</v>
      </c>
      <c r="S79" s="25">
        <v>1.9067799999999999</v>
      </c>
    </row>
    <row r="80" spans="1:19">
      <c r="A80" s="23" t="s">
        <v>128</v>
      </c>
      <c r="B80" s="24">
        <v>41</v>
      </c>
      <c r="C80" s="25">
        <v>34.146341</v>
      </c>
      <c r="D80" s="25">
        <v>31.707317</v>
      </c>
      <c r="E80" s="25">
        <v>34.146341</v>
      </c>
      <c r="F80" s="25">
        <v>19.512194999999998</v>
      </c>
      <c r="G80" s="25">
        <v>14.634145999999999</v>
      </c>
      <c r="H80" s="25">
        <v>14.634145999999999</v>
      </c>
      <c r="I80" s="25">
        <v>9.7560979999999997</v>
      </c>
      <c r="J80" s="25">
        <v>9.7560979999999997</v>
      </c>
      <c r="K80" s="25">
        <v>2.4390239999999999</v>
      </c>
      <c r="L80" s="25">
        <v>9.7560979999999997</v>
      </c>
      <c r="M80" s="25">
        <v>7.3170729999999997</v>
      </c>
      <c r="N80" s="25">
        <v>2.4390239999999999</v>
      </c>
      <c r="O80" s="25">
        <v>17.073170999999999</v>
      </c>
      <c r="P80" s="25">
        <v>14.634145999999999</v>
      </c>
      <c r="Q80" s="25">
        <v>2.4390239999999999</v>
      </c>
      <c r="R80" s="25">
        <v>12.195122</v>
      </c>
      <c r="S80" s="25">
        <v>17.073170999999999</v>
      </c>
    </row>
    <row r="81" spans="1:19">
      <c r="A81" s="8" t="s">
        <v>187</v>
      </c>
      <c r="B81" s="8"/>
      <c r="C81" s="8"/>
      <c r="D81" s="8"/>
      <c r="E81" s="8"/>
      <c r="F81" s="8"/>
      <c r="G81" s="8"/>
      <c r="H81" s="8"/>
      <c r="I81" s="8"/>
      <c r="J81" s="8"/>
      <c r="K81" s="8"/>
      <c r="L81" s="8"/>
      <c r="M81" s="8"/>
      <c r="N81" s="8"/>
      <c r="O81" s="8"/>
      <c r="P81" s="8"/>
      <c r="Q81" s="8"/>
      <c r="R81" s="8"/>
      <c r="S81" s="8"/>
    </row>
    <row r="82" spans="1:19">
      <c r="A82" s="23" t="s">
        <v>188</v>
      </c>
      <c r="B82" s="24">
        <v>2041</v>
      </c>
      <c r="C82" s="25">
        <v>56.834885</v>
      </c>
      <c r="D82" s="25">
        <v>49.730524000000003</v>
      </c>
      <c r="E82" s="25">
        <v>43.214111000000003</v>
      </c>
      <c r="F82" s="25">
        <v>28.123469</v>
      </c>
      <c r="G82" s="25">
        <v>12.934836000000001</v>
      </c>
      <c r="H82" s="25">
        <v>10.926017</v>
      </c>
      <c r="I82" s="25">
        <v>24.203821999999999</v>
      </c>
      <c r="J82" s="25">
        <v>8.0352770000000007</v>
      </c>
      <c r="K82" s="25">
        <v>8.5252330000000001</v>
      </c>
      <c r="L82" s="25">
        <v>9.6521310000000007</v>
      </c>
      <c r="M82" s="25">
        <v>11.024008</v>
      </c>
      <c r="N82" s="25">
        <v>13.914747999999999</v>
      </c>
      <c r="O82" s="25">
        <v>32.239097999999998</v>
      </c>
      <c r="P82" s="25">
        <v>32.484076000000002</v>
      </c>
      <c r="Q82" s="25">
        <v>2.6457619999999999</v>
      </c>
      <c r="R82" s="25">
        <v>8.182264</v>
      </c>
      <c r="S82" s="25">
        <v>1.7148460000000001</v>
      </c>
    </row>
    <row r="83" spans="1:19">
      <c r="A83" s="23" t="s">
        <v>189</v>
      </c>
      <c r="B83" s="24">
        <v>221</v>
      </c>
      <c r="C83" s="25">
        <v>54.751131000000001</v>
      </c>
      <c r="D83" s="25">
        <v>46.606335000000001</v>
      </c>
      <c r="E83" s="25">
        <v>45.248868999999999</v>
      </c>
      <c r="F83" s="25">
        <v>24.434388999999999</v>
      </c>
      <c r="G83" s="25">
        <v>16.742080999999999</v>
      </c>
      <c r="H83" s="25">
        <v>15.384615</v>
      </c>
      <c r="I83" s="25">
        <v>24.886877999999999</v>
      </c>
      <c r="J83" s="25">
        <v>9.9547509999999999</v>
      </c>
      <c r="K83" s="25">
        <v>11.764706</v>
      </c>
      <c r="L83" s="25">
        <v>8.5972849999999994</v>
      </c>
      <c r="M83" s="25">
        <v>15.837104</v>
      </c>
      <c r="N83" s="25">
        <v>12.669682999999999</v>
      </c>
      <c r="O83" s="25">
        <v>33.936652000000002</v>
      </c>
      <c r="P83" s="25">
        <v>35.746606</v>
      </c>
      <c r="Q83" s="25">
        <v>1.3574660000000001</v>
      </c>
      <c r="R83" s="25">
        <v>6.7873299999999999</v>
      </c>
      <c r="S83" s="25">
        <v>0.45248899999999997</v>
      </c>
    </row>
    <row r="84" spans="1:19">
      <c r="A84" s="23" t="s">
        <v>190</v>
      </c>
      <c r="B84" s="24">
        <v>64</v>
      </c>
      <c r="C84" s="25">
        <v>48.4375</v>
      </c>
      <c r="D84" s="25">
        <v>31.25</v>
      </c>
      <c r="E84" s="25">
        <v>50</v>
      </c>
      <c r="F84" s="25">
        <v>23.4375</v>
      </c>
      <c r="G84" s="25">
        <v>23.4375</v>
      </c>
      <c r="H84" s="25">
        <v>39.0625</v>
      </c>
      <c r="I84" s="25">
        <v>12.5</v>
      </c>
      <c r="J84" s="25">
        <v>9.375</v>
      </c>
      <c r="K84" s="25">
        <v>10.9375</v>
      </c>
      <c r="L84" s="25">
        <v>9.375</v>
      </c>
      <c r="M84" s="25">
        <v>7.8125</v>
      </c>
      <c r="N84" s="25">
        <v>4.6875</v>
      </c>
      <c r="O84" s="25">
        <v>23.4375</v>
      </c>
      <c r="P84" s="25">
        <v>20.3125</v>
      </c>
      <c r="Q84" s="25">
        <v>4.6875</v>
      </c>
      <c r="R84" s="25">
        <v>15.625</v>
      </c>
      <c r="S84" s="25">
        <v>4.6875</v>
      </c>
    </row>
    <row r="85" spans="1:19">
      <c r="A85" s="23" t="s">
        <v>191</v>
      </c>
      <c r="B85" s="24">
        <v>158</v>
      </c>
      <c r="C85" s="25">
        <v>44.936709</v>
      </c>
      <c r="D85" s="25">
        <v>41.139240999999998</v>
      </c>
      <c r="E85" s="25">
        <v>44.303797000000003</v>
      </c>
      <c r="F85" s="25">
        <v>14.556962</v>
      </c>
      <c r="G85" s="25">
        <v>24.683544000000001</v>
      </c>
      <c r="H85" s="25">
        <v>45.56962</v>
      </c>
      <c r="I85" s="25">
        <v>8.8607589999999998</v>
      </c>
      <c r="J85" s="25">
        <v>6.3291139999999997</v>
      </c>
      <c r="K85" s="25">
        <v>13.924051</v>
      </c>
      <c r="L85" s="25">
        <v>8.8607589999999998</v>
      </c>
      <c r="M85" s="25">
        <v>7.5949369999999998</v>
      </c>
      <c r="N85" s="25">
        <v>8.2278479999999998</v>
      </c>
      <c r="O85" s="25">
        <v>20.253164999999999</v>
      </c>
      <c r="P85" s="25">
        <v>16.455696</v>
      </c>
      <c r="Q85" s="25">
        <v>0.632911</v>
      </c>
      <c r="R85" s="25">
        <v>14.556962</v>
      </c>
      <c r="S85" s="25">
        <v>1.2658229999999999</v>
      </c>
    </row>
    <row r="86" spans="1:19">
      <c r="A86" s="23" t="s">
        <v>192</v>
      </c>
      <c r="B86" s="24">
        <v>120</v>
      </c>
      <c r="C86" s="25">
        <v>51.666666999999997</v>
      </c>
      <c r="D86" s="25">
        <v>35.833333000000003</v>
      </c>
      <c r="E86" s="25">
        <v>46.666666999999997</v>
      </c>
      <c r="F86" s="25">
        <v>25.833333</v>
      </c>
      <c r="G86" s="25">
        <v>16.666667</v>
      </c>
      <c r="H86" s="25">
        <v>28.333333</v>
      </c>
      <c r="I86" s="25">
        <v>12.5</v>
      </c>
      <c r="J86" s="25">
        <v>5</v>
      </c>
      <c r="K86" s="25">
        <v>8.3333329999999997</v>
      </c>
      <c r="L86" s="25">
        <v>12.5</v>
      </c>
      <c r="M86" s="25">
        <v>7.5</v>
      </c>
      <c r="N86" s="25">
        <v>3.3333330000000001</v>
      </c>
      <c r="O86" s="25">
        <v>18.333333</v>
      </c>
      <c r="P86" s="25">
        <v>19.166667</v>
      </c>
      <c r="Q86" s="25">
        <v>4.1666670000000003</v>
      </c>
      <c r="R86" s="25">
        <v>12.5</v>
      </c>
      <c r="S86" s="25">
        <v>3.3333330000000001</v>
      </c>
    </row>
    <row r="87" spans="1:19">
      <c r="A87" s="23" t="s">
        <v>193</v>
      </c>
      <c r="B87" s="24">
        <v>10</v>
      </c>
      <c r="C87" s="25">
        <v>70</v>
      </c>
      <c r="D87" s="25">
        <v>50</v>
      </c>
      <c r="E87" s="25">
        <v>50</v>
      </c>
      <c r="F87" s="25">
        <v>50</v>
      </c>
      <c r="G87" s="25">
        <v>10</v>
      </c>
      <c r="H87" s="25">
        <v>30</v>
      </c>
      <c r="I87" s="25">
        <v>20</v>
      </c>
      <c r="J87" s="25">
        <v>30</v>
      </c>
      <c r="K87" s="25">
        <v>10</v>
      </c>
      <c r="L87" s="25">
        <v>10</v>
      </c>
      <c r="M87" s="25">
        <v>10</v>
      </c>
      <c r="N87" s="25">
        <v>10</v>
      </c>
      <c r="O87" s="25">
        <v>10</v>
      </c>
      <c r="P87" s="25">
        <v>10</v>
      </c>
      <c r="Q87" s="25">
        <v>10</v>
      </c>
      <c r="R87" s="25">
        <v>30</v>
      </c>
      <c r="S87" s="25">
        <v>0</v>
      </c>
    </row>
    <row r="88" spans="1:19">
      <c r="A88" s="23" t="s">
        <v>152</v>
      </c>
      <c r="B88" s="24">
        <v>39</v>
      </c>
      <c r="C88" s="25">
        <v>51.282051000000003</v>
      </c>
      <c r="D88" s="25">
        <v>53.846153999999999</v>
      </c>
      <c r="E88" s="25">
        <v>43.589744000000003</v>
      </c>
      <c r="F88" s="25">
        <v>20.512820999999999</v>
      </c>
      <c r="G88" s="25">
        <v>23.076923000000001</v>
      </c>
      <c r="H88" s="25">
        <v>25.641026</v>
      </c>
      <c r="I88" s="25">
        <v>12.820513</v>
      </c>
      <c r="J88" s="25">
        <v>5.1282050000000003</v>
      </c>
      <c r="K88" s="25">
        <v>12.820513</v>
      </c>
      <c r="L88" s="25">
        <v>2.5641029999999998</v>
      </c>
      <c r="M88" s="25">
        <v>5.1282050000000003</v>
      </c>
      <c r="N88" s="25">
        <v>12.820513</v>
      </c>
      <c r="O88" s="25">
        <v>15.384615</v>
      </c>
      <c r="P88" s="25">
        <v>20.512820999999999</v>
      </c>
      <c r="Q88" s="25">
        <v>5.1282050000000003</v>
      </c>
      <c r="R88" s="25">
        <v>15.384615</v>
      </c>
      <c r="S88" s="25">
        <v>0</v>
      </c>
    </row>
    <row r="89" spans="1:19">
      <c r="A89" s="23" t="s">
        <v>128</v>
      </c>
      <c r="B89" s="24">
        <v>24</v>
      </c>
      <c r="C89" s="25">
        <v>33.333333000000003</v>
      </c>
      <c r="D89" s="25">
        <v>33.333333000000003</v>
      </c>
      <c r="E89" s="25">
        <v>20.833333</v>
      </c>
      <c r="F89" s="25">
        <v>20.833333</v>
      </c>
      <c r="G89" s="25">
        <v>8.3333329999999997</v>
      </c>
      <c r="H89" s="25">
        <v>12.5</v>
      </c>
      <c r="I89" s="25">
        <v>8.3333329999999997</v>
      </c>
      <c r="J89" s="25">
        <v>8.3333329999999997</v>
      </c>
      <c r="K89" s="25">
        <v>12.5</v>
      </c>
      <c r="L89" s="25">
        <v>8.3333329999999997</v>
      </c>
      <c r="M89" s="25">
        <v>8.3333329999999997</v>
      </c>
      <c r="N89" s="25">
        <v>0</v>
      </c>
      <c r="O89" s="25">
        <v>12.5</v>
      </c>
      <c r="P89" s="25">
        <v>12.5</v>
      </c>
      <c r="Q89" s="25">
        <v>0</v>
      </c>
      <c r="R89" s="25">
        <v>29.166667</v>
      </c>
      <c r="S89" s="25">
        <v>8.3333329999999997</v>
      </c>
    </row>
    <row r="90" spans="1:19">
      <c r="A90" s="8" t="s">
        <v>194</v>
      </c>
      <c r="B90" s="8"/>
      <c r="C90" s="8"/>
      <c r="D90" s="8"/>
      <c r="E90" s="8"/>
      <c r="F90" s="8"/>
      <c r="G90" s="8"/>
      <c r="H90" s="8"/>
      <c r="I90" s="8"/>
      <c r="J90" s="8"/>
      <c r="K90" s="8"/>
      <c r="L90" s="8"/>
      <c r="M90" s="8"/>
      <c r="N90" s="8"/>
      <c r="O90" s="8"/>
      <c r="P90" s="8"/>
      <c r="Q90" s="8"/>
      <c r="R90" s="8"/>
      <c r="S90" s="8"/>
    </row>
    <row r="91" spans="1:19">
      <c r="A91" s="23" t="s">
        <v>195</v>
      </c>
      <c r="B91" s="24">
        <v>1341</v>
      </c>
      <c r="C91" s="25">
        <v>57.270693999999999</v>
      </c>
      <c r="D91" s="25">
        <v>50.633854999999997</v>
      </c>
      <c r="E91" s="25">
        <v>43.997017</v>
      </c>
      <c r="F91" s="25">
        <v>28.560776000000001</v>
      </c>
      <c r="G91" s="25">
        <v>16.256525</v>
      </c>
      <c r="H91" s="25">
        <v>16.703952000000001</v>
      </c>
      <c r="I91" s="25">
        <v>25.652498000000001</v>
      </c>
      <c r="J91" s="25">
        <v>8.9485460000000003</v>
      </c>
      <c r="K91" s="25">
        <v>8.7248319999999993</v>
      </c>
      <c r="L91" s="25">
        <v>11.63311</v>
      </c>
      <c r="M91" s="25">
        <v>13.944817</v>
      </c>
      <c r="N91" s="25">
        <v>15.063385999999999</v>
      </c>
      <c r="O91" s="25">
        <v>33.333333000000003</v>
      </c>
      <c r="P91" s="25">
        <v>35.943325999999999</v>
      </c>
      <c r="Q91" s="25">
        <v>1.938852</v>
      </c>
      <c r="R91" s="25">
        <v>8.0536910000000006</v>
      </c>
      <c r="S91" s="25">
        <v>1.6405670000000001</v>
      </c>
    </row>
    <row r="92" spans="1:19">
      <c r="A92" s="23" t="s">
        <v>196</v>
      </c>
      <c r="B92" s="24">
        <v>523</v>
      </c>
      <c r="C92" s="25">
        <v>55.066921999999998</v>
      </c>
      <c r="D92" s="25">
        <v>45.124282999999998</v>
      </c>
      <c r="E92" s="25">
        <v>44.933078000000002</v>
      </c>
      <c r="F92" s="25">
        <v>25.812619999999999</v>
      </c>
      <c r="G92" s="25">
        <v>17.782026999999999</v>
      </c>
      <c r="H92" s="25">
        <v>15.487572</v>
      </c>
      <c r="I92" s="25">
        <v>24.856597000000001</v>
      </c>
      <c r="J92" s="25">
        <v>9.5602289999999996</v>
      </c>
      <c r="K92" s="25">
        <v>8.9866159999999997</v>
      </c>
      <c r="L92" s="25">
        <v>9.9426389999999998</v>
      </c>
      <c r="M92" s="25">
        <v>12.619503</v>
      </c>
      <c r="N92" s="25">
        <v>13.766730000000001</v>
      </c>
      <c r="O92" s="25">
        <v>30.783939</v>
      </c>
      <c r="P92" s="25">
        <v>34.799235000000003</v>
      </c>
      <c r="Q92" s="25">
        <v>1.9120459999999999</v>
      </c>
      <c r="R92" s="25">
        <v>9.3690250000000006</v>
      </c>
      <c r="S92" s="25">
        <v>1.1472279999999999</v>
      </c>
    </row>
    <row r="93" spans="1:19">
      <c r="A93" s="23" t="s">
        <v>197</v>
      </c>
      <c r="B93" s="24">
        <v>116</v>
      </c>
      <c r="C93" s="25">
        <v>55.172414000000003</v>
      </c>
      <c r="D93" s="25">
        <v>38.793103000000002</v>
      </c>
      <c r="E93" s="25">
        <v>38.793103000000002</v>
      </c>
      <c r="F93" s="25">
        <v>32.758620999999998</v>
      </c>
      <c r="G93" s="25">
        <v>19.827586</v>
      </c>
      <c r="H93" s="25">
        <v>20.689654999999998</v>
      </c>
      <c r="I93" s="25">
        <v>25</v>
      </c>
      <c r="J93" s="25">
        <v>11.206897</v>
      </c>
      <c r="K93" s="25">
        <v>12.068966</v>
      </c>
      <c r="L93" s="25">
        <v>14.655172</v>
      </c>
      <c r="M93" s="25">
        <v>14.655172</v>
      </c>
      <c r="N93" s="25">
        <v>14.655172</v>
      </c>
      <c r="O93" s="25">
        <v>32.758620999999998</v>
      </c>
      <c r="P93" s="25">
        <v>36.206896999999998</v>
      </c>
      <c r="Q93" s="25">
        <v>2.5862069999999999</v>
      </c>
      <c r="R93" s="25">
        <v>6.0344829999999998</v>
      </c>
      <c r="S93" s="25">
        <v>1.7241379999999999</v>
      </c>
    </row>
    <row r="94" spans="1:19">
      <c r="A94" s="23" t="s">
        <v>198</v>
      </c>
      <c r="B94" s="24">
        <v>25</v>
      </c>
      <c r="C94" s="25">
        <v>68</v>
      </c>
      <c r="D94" s="25">
        <v>48</v>
      </c>
      <c r="E94" s="25">
        <v>32</v>
      </c>
      <c r="F94" s="25">
        <v>20</v>
      </c>
      <c r="G94" s="25">
        <v>12</v>
      </c>
      <c r="H94" s="25">
        <v>16</v>
      </c>
      <c r="I94" s="25">
        <v>32</v>
      </c>
      <c r="J94" s="25">
        <v>8</v>
      </c>
      <c r="K94" s="25">
        <v>8</v>
      </c>
      <c r="L94" s="25">
        <v>12</v>
      </c>
      <c r="M94" s="25">
        <v>4</v>
      </c>
      <c r="N94" s="25">
        <v>12</v>
      </c>
      <c r="O94" s="25">
        <v>36</v>
      </c>
      <c r="P94" s="25">
        <v>40</v>
      </c>
      <c r="Q94" s="25">
        <v>8</v>
      </c>
      <c r="R94" s="25">
        <v>12</v>
      </c>
      <c r="S94" s="25">
        <v>0</v>
      </c>
    </row>
    <row r="95" spans="1:19">
      <c r="A95" s="23" t="s">
        <v>199</v>
      </c>
      <c r="B95" s="24">
        <v>68</v>
      </c>
      <c r="C95" s="25">
        <v>58.823529000000001</v>
      </c>
      <c r="D95" s="25">
        <v>52.941175999999999</v>
      </c>
      <c r="E95" s="25">
        <v>50</v>
      </c>
      <c r="F95" s="25">
        <v>27.941175999999999</v>
      </c>
      <c r="G95" s="25">
        <v>26.470587999999999</v>
      </c>
      <c r="H95" s="25">
        <v>13.235294</v>
      </c>
      <c r="I95" s="25">
        <v>19.117647000000002</v>
      </c>
      <c r="J95" s="25">
        <v>7.3529410000000004</v>
      </c>
      <c r="K95" s="25">
        <v>7.3529410000000004</v>
      </c>
      <c r="L95" s="25">
        <v>16.176470999999999</v>
      </c>
      <c r="M95" s="25">
        <v>17.647058999999999</v>
      </c>
      <c r="N95" s="25">
        <v>22.058824000000001</v>
      </c>
      <c r="O95" s="25">
        <v>30.882352999999998</v>
      </c>
      <c r="P95" s="25">
        <v>32.352941000000001</v>
      </c>
      <c r="Q95" s="25">
        <v>1.470588</v>
      </c>
      <c r="R95" s="25">
        <v>4.4117649999999999</v>
      </c>
      <c r="S95" s="25">
        <v>0</v>
      </c>
    </row>
    <row r="96" spans="1:19">
      <c r="A96" s="23" t="s">
        <v>200</v>
      </c>
      <c r="B96" s="24">
        <v>1248</v>
      </c>
      <c r="C96" s="25">
        <v>55.689103000000003</v>
      </c>
      <c r="D96" s="25">
        <v>49.198718</v>
      </c>
      <c r="E96" s="25">
        <v>46.474359</v>
      </c>
      <c r="F96" s="25">
        <v>29.166667</v>
      </c>
      <c r="G96" s="25">
        <v>17.708333</v>
      </c>
      <c r="H96" s="25">
        <v>12.660256</v>
      </c>
      <c r="I96" s="25">
        <v>24.038461999999999</v>
      </c>
      <c r="J96" s="25">
        <v>8.2532049999999995</v>
      </c>
      <c r="K96" s="25">
        <v>9.6153849999999998</v>
      </c>
      <c r="L96" s="25">
        <v>12.019231</v>
      </c>
      <c r="M96" s="25">
        <v>13.221154</v>
      </c>
      <c r="N96" s="25">
        <v>15.464744</v>
      </c>
      <c r="O96" s="25">
        <v>33.894230999999998</v>
      </c>
      <c r="P96" s="25">
        <v>32.451923000000001</v>
      </c>
      <c r="Q96" s="25">
        <v>2.644231</v>
      </c>
      <c r="R96" s="25">
        <v>7.3717949999999997</v>
      </c>
      <c r="S96" s="25">
        <v>1.2019230000000001</v>
      </c>
    </row>
    <row r="97" spans="1:19">
      <c r="A97" s="23" t="s">
        <v>201</v>
      </c>
      <c r="B97" s="24">
        <v>725</v>
      </c>
      <c r="C97" s="25">
        <v>61.241379000000002</v>
      </c>
      <c r="D97" s="25">
        <v>54.620690000000003</v>
      </c>
      <c r="E97" s="25">
        <v>44.275861999999996</v>
      </c>
      <c r="F97" s="25">
        <v>29.793102999999999</v>
      </c>
      <c r="G97" s="25">
        <v>10.206897</v>
      </c>
      <c r="H97" s="25">
        <v>13.517241</v>
      </c>
      <c r="I97" s="25">
        <v>25.931034</v>
      </c>
      <c r="J97" s="25">
        <v>8.8275860000000002</v>
      </c>
      <c r="K97" s="25">
        <v>7.5862069999999999</v>
      </c>
      <c r="L97" s="25">
        <v>8.2758620000000001</v>
      </c>
      <c r="M97" s="25">
        <v>9.2413790000000002</v>
      </c>
      <c r="N97" s="25">
        <v>13.793103</v>
      </c>
      <c r="O97" s="25">
        <v>34.482759000000001</v>
      </c>
      <c r="P97" s="25">
        <v>35.034483000000002</v>
      </c>
      <c r="Q97" s="25">
        <v>2.0689660000000001</v>
      </c>
      <c r="R97" s="25">
        <v>6.7586209999999998</v>
      </c>
      <c r="S97" s="25">
        <v>1.5172410000000001</v>
      </c>
    </row>
    <row r="98" spans="1:19">
      <c r="A98" s="23" t="s">
        <v>202</v>
      </c>
      <c r="B98" s="24">
        <v>550</v>
      </c>
      <c r="C98" s="25">
        <v>58.181818</v>
      </c>
      <c r="D98" s="25">
        <v>52.363636</v>
      </c>
      <c r="E98" s="25">
        <v>43.818182</v>
      </c>
      <c r="F98" s="25">
        <v>29.454545</v>
      </c>
      <c r="G98" s="25">
        <v>15.818182</v>
      </c>
      <c r="H98" s="25">
        <v>18</v>
      </c>
      <c r="I98" s="25">
        <v>27.454545</v>
      </c>
      <c r="J98" s="25">
        <v>9.4545449999999995</v>
      </c>
      <c r="K98" s="25">
        <v>10.181818</v>
      </c>
      <c r="L98" s="25">
        <v>9.6363640000000004</v>
      </c>
      <c r="M98" s="25">
        <v>13.272727</v>
      </c>
      <c r="N98" s="25">
        <v>14.181818</v>
      </c>
      <c r="O98" s="25">
        <v>34</v>
      </c>
      <c r="P98" s="25">
        <v>36</v>
      </c>
      <c r="Q98" s="25">
        <v>2</v>
      </c>
      <c r="R98" s="25">
        <v>7.0909089999999999</v>
      </c>
      <c r="S98" s="25">
        <v>2</v>
      </c>
    </row>
    <row r="99" spans="1:19">
      <c r="A99" s="23" t="s">
        <v>203</v>
      </c>
      <c r="B99" s="24">
        <v>563</v>
      </c>
      <c r="C99" s="25">
        <v>61.101242999999997</v>
      </c>
      <c r="D99" s="25">
        <v>53.996448000000001</v>
      </c>
      <c r="E99" s="25">
        <v>45.115453000000002</v>
      </c>
      <c r="F99" s="25">
        <v>28.596803000000001</v>
      </c>
      <c r="G99" s="25">
        <v>19.182948</v>
      </c>
      <c r="H99" s="25">
        <v>21.847246999999999</v>
      </c>
      <c r="I99" s="25">
        <v>28.063942999999998</v>
      </c>
      <c r="J99" s="25">
        <v>8.5257550000000002</v>
      </c>
      <c r="K99" s="25">
        <v>9.9467140000000001</v>
      </c>
      <c r="L99" s="25">
        <v>11.722913</v>
      </c>
      <c r="M99" s="25">
        <v>16.873889999999999</v>
      </c>
      <c r="N99" s="25">
        <v>15.808171</v>
      </c>
      <c r="O99" s="25">
        <v>34.635879000000003</v>
      </c>
      <c r="P99" s="25">
        <v>36.944938</v>
      </c>
      <c r="Q99" s="25">
        <v>1.953819</v>
      </c>
      <c r="R99" s="25">
        <v>6.3943159999999999</v>
      </c>
      <c r="S99" s="25">
        <v>0.71048</v>
      </c>
    </row>
    <row r="100" spans="1:19">
      <c r="A100" s="23" t="s">
        <v>204</v>
      </c>
      <c r="B100" s="24">
        <v>319</v>
      </c>
      <c r="C100" s="25">
        <v>59.561129000000001</v>
      </c>
      <c r="D100" s="25">
        <v>53.291536000000001</v>
      </c>
      <c r="E100" s="25">
        <v>43.887146999999999</v>
      </c>
      <c r="F100" s="25">
        <v>34.482759000000001</v>
      </c>
      <c r="G100" s="25">
        <v>12.539185</v>
      </c>
      <c r="H100" s="25">
        <v>17.868338999999999</v>
      </c>
      <c r="I100" s="25">
        <v>33.542319999999997</v>
      </c>
      <c r="J100" s="25">
        <v>11.598746</v>
      </c>
      <c r="K100" s="25">
        <v>10.344828</v>
      </c>
      <c r="L100" s="25">
        <v>9.7178679999999993</v>
      </c>
      <c r="M100" s="25">
        <v>10.971787000000001</v>
      </c>
      <c r="N100" s="25">
        <v>14.420063000000001</v>
      </c>
      <c r="O100" s="25">
        <v>35.736677</v>
      </c>
      <c r="P100" s="25">
        <v>37.617555000000003</v>
      </c>
      <c r="Q100" s="25">
        <v>3.761755</v>
      </c>
      <c r="R100" s="25">
        <v>6.5830719999999996</v>
      </c>
      <c r="S100" s="25">
        <v>0.94043900000000002</v>
      </c>
    </row>
    <row r="101" spans="1:19">
      <c r="A101" s="23" t="s">
        <v>205</v>
      </c>
      <c r="B101" s="24">
        <v>6</v>
      </c>
      <c r="C101" s="25">
        <v>50</v>
      </c>
      <c r="D101" s="25">
        <v>33.333333000000003</v>
      </c>
      <c r="E101" s="25">
        <v>66.666667000000004</v>
      </c>
      <c r="F101" s="25">
        <v>33.333333000000003</v>
      </c>
      <c r="G101" s="25">
        <v>33.333333000000003</v>
      </c>
      <c r="H101" s="25">
        <v>0</v>
      </c>
      <c r="I101" s="25">
        <v>16.666667</v>
      </c>
      <c r="J101" s="25">
        <v>16.666667</v>
      </c>
      <c r="K101" s="25">
        <v>33.333333000000003</v>
      </c>
      <c r="L101" s="25">
        <v>16.666667</v>
      </c>
      <c r="M101" s="25">
        <v>16.666667</v>
      </c>
      <c r="N101" s="25">
        <v>16.666667</v>
      </c>
      <c r="O101" s="25">
        <v>16.666667</v>
      </c>
      <c r="P101" s="25">
        <v>16.666667</v>
      </c>
      <c r="Q101" s="25">
        <v>0</v>
      </c>
      <c r="R101" s="25">
        <v>16.666667</v>
      </c>
      <c r="S101" s="25">
        <v>16.666667</v>
      </c>
    </row>
    <row r="102" spans="1:19">
      <c r="A102" s="23" t="s">
        <v>206</v>
      </c>
      <c r="B102" s="24">
        <v>42</v>
      </c>
      <c r="C102" s="25">
        <v>78.571428999999995</v>
      </c>
      <c r="D102" s="25">
        <v>52.380952000000001</v>
      </c>
      <c r="E102" s="25">
        <v>40.476190000000003</v>
      </c>
      <c r="F102" s="25">
        <v>30.952380999999999</v>
      </c>
      <c r="G102" s="25">
        <v>0</v>
      </c>
      <c r="H102" s="25">
        <v>9.5238099999999992</v>
      </c>
      <c r="I102" s="25">
        <v>19.047619000000001</v>
      </c>
      <c r="J102" s="25">
        <v>7.1428570000000002</v>
      </c>
      <c r="K102" s="25">
        <v>4.7619049999999996</v>
      </c>
      <c r="L102" s="25">
        <v>2.3809520000000002</v>
      </c>
      <c r="M102" s="25">
        <v>0</v>
      </c>
      <c r="N102" s="25">
        <v>2.3809520000000002</v>
      </c>
      <c r="O102" s="25">
        <v>9.5238099999999992</v>
      </c>
      <c r="P102" s="25">
        <v>16.666667</v>
      </c>
      <c r="Q102" s="25">
        <v>7.1428570000000002</v>
      </c>
      <c r="R102" s="25">
        <v>4.7619049999999996</v>
      </c>
      <c r="S102" s="25">
        <v>2.3809520000000002</v>
      </c>
    </row>
    <row r="103" spans="1:19">
      <c r="A103" s="23" t="s">
        <v>152</v>
      </c>
      <c r="B103" s="24">
        <v>39</v>
      </c>
      <c r="C103" s="25">
        <v>46.153846000000001</v>
      </c>
      <c r="D103" s="25">
        <v>43.589744000000003</v>
      </c>
      <c r="E103" s="25">
        <v>43.589744000000003</v>
      </c>
      <c r="F103" s="25">
        <v>30.769231000000001</v>
      </c>
      <c r="G103" s="25">
        <v>10.256410000000001</v>
      </c>
      <c r="H103" s="25">
        <v>10.256410000000001</v>
      </c>
      <c r="I103" s="25">
        <v>35.897435999999999</v>
      </c>
      <c r="J103" s="25">
        <v>7.6923079999999997</v>
      </c>
      <c r="K103" s="25">
        <v>12.820513</v>
      </c>
      <c r="L103" s="25">
        <v>5.1282050000000003</v>
      </c>
      <c r="M103" s="25">
        <v>2.5641029999999998</v>
      </c>
      <c r="N103" s="25">
        <v>12.820513</v>
      </c>
      <c r="O103" s="25">
        <v>28.205127999999998</v>
      </c>
      <c r="P103" s="25">
        <v>30.769231000000001</v>
      </c>
      <c r="Q103" s="25">
        <v>10.256410000000001</v>
      </c>
      <c r="R103" s="25">
        <v>12.820513</v>
      </c>
      <c r="S103" s="25">
        <v>0</v>
      </c>
    </row>
    <row r="104" spans="1:19">
      <c r="A104" s="23" t="s">
        <v>128</v>
      </c>
      <c r="B104" s="24">
        <v>193</v>
      </c>
      <c r="C104" s="25">
        <v>53.886009999999999</v>
      </c>
      <c r="D104" s="25">
        <v>45.595855</v>
      </c>
      <c r="E104" s="25">
        <v>37.305698999999997</v>
      </c>
      <c r="F104" s="25">
        <v>21.243523</v>
      </c>
      <c r="G104" s="25">
        <v>15.025907</v>
      </c>
      <c r="H104" s="25">
        <v>18.134715</v>
      </c>
      <c r="I104" s="25">
        <v>17.616579999999999</v>
      </c>
      <c r="J104" s="25">
        <v>6.2176169999999997</v>
      </c>
      <c r="K104" s="25">
        <v>16.062176000000001</v>
      </c>
      <c r="L104" s="25">
        <v>10.880829</v>
      </c>
      <c r="M104" s="25">
        <v>10.880829</v>
      </c>
      <c r="N104" s="25">
        <v>10.880829</v>
      </c>
      <c r="O104" s="25">
        <v>24.352332000000001</v>
      </c>
      <c r="P104" s="25">
        <v>24.352332000000001</v>
      </c>
      <c r="Q104" s="25">
        <v>3.6269429999999998</v>
      </c>
      <c r="R104" s="25">
        <v>12.953367999999999</v>
      </c>
      <c r="S104" s="25">
        <v>3.6269429999999998</v>
      </c>
    </row>
    <row r="105" spans="1:19">
      <c r="A105" s="8" t="s">
        <v>207</v>
      </c>
      <c r="B105" s="8"/>
      <c r="C105" s="8"/>
      <c r="D105" s="8"/>
      <c r="E105" s="8"/>
      <c r="F105" s="8"/>
      <c r="G105" s="8"/>
      <c r="H105" s="8"/>
      <c r="I105" s="8"/>
      <c r="J105" s="8"/>
      <c r="K105" s="8"/>
      <c r="L105" s="8"/>
      <c r="M105" s="8"/>
      <c r="N105" s="8"/>
      <c r="O105" s="8"/>
      <c r="P105" s="8"/>
      <c r="Q105" s="8"/>
      <c r="R105" s="8"/>
      <c r="S105" s="8"/>
    </row>
    <row r="106" spans="1:19">
      <c r="A106" s="23" t="s">
        <v>208</v>
      </c>
      <c r="B106" s="24">
        <v>1480</v>
      </c>
      <c r="C106" s="25">
        <v>100</v>
      </c>
      <c r="D106" s="25">
        <v>70.472972999999996</v>
      </c>
      <c r="E106" s="25">
        <v>53.175676000000003</v>
      </c>
      <c r="F106" s="25">
        <v>35.540540999999997</v>
      </c>
      <c r="G106" s="25">
        <v>16.216215999999999</v>
      </c>
      <c r="H106" s="25">
        <v>19.256757</v>
      </c>
      <c r="I106" s="25">
        <v>27.162161999999999</v>
      </c>
      <c r="J106" s="25">
        <v>11.216215999999999</v>
      </c>
      <c r="K106" s="25">
        <v>10.945945999999999</v>
      </c>
      <c r="L106" s="25">
        <v>12.162162</v>
      </c>
      <c r="M106" s="25">
        <v>13.108108</v>
      </c>
      <c r="N106" s="25">
        <v>14.864865</v>
      </c>
      <c r="O106" s="25">
        <v>34.189188999999999</v>
      </c>
      <c r="P106" s="25">
        <v>37.229730000000004</v>
      </c>
      <c r="Q106" s="25">
        <v>2.0270269999999999</v>
      </c>
      <c r="R106" s="25">
        <v>0</v>
      </c>
      <c r="S106" s="25">
        <v>0</v>
      </c>
    </row>
    <row r="107" spans="1:19">
      <c r="A107" s="23" t="s">
        <v>209</v>
      </c>
      <c r="B107" s="24">
        <v>1280</v>
      </c>
      <c r="C107" s="25">
        <v>81.484375</v>
      </c>
      <c r="D107" s="25">
        <v>100</v>
      </c>
      <c r="E107" s="25">
        <v>56.40625</v>
      </c>
      <c r="F107" s="25">
        <v>37.03125</v>
      </c>
      <c r="G107" s="25">
        <v>14.921875</v>
      </c>
      <c r="H107" s="25">
        <v>19.0625</v>
      </c>
      <c r="I107" s="25">
        <v>29.453125</v>
      </c>
      <c r="J107" s="25">
        <v>11.796875</v>
      </c>
      <c r="K107" s="25">
        <v>11.875</v>
      </c>
      <c r="L107" s="25">
        <v>11.640625</v>
      </c>
      <c r="M107" s="25">
        <v>12.734375</v>
      </c>
      <c r="N107" s="25">
        <v>16.25</v>
      </c>
      <c r="O107" s="25">
        <v>35.546875</v>
      </c>
      <c r="P107" s="25">
        <v>40.078125</v>
      </c>
      <c r="Q107" s="25">
        <v>2.1875</v>
      </c>
      <c r="R107" s="25">
        <v>0</v>
      </c>
      <c r="S107" s="25">
        <v>0</v>
      </c>
    </row>
    <row r="108" spans="1:19">
      <c r="A108" s="23" t="s">
        <v>210</v>
      </c>
      <c r="B108" s="24">
        <v>1167</v>
      </c>
      <c r="C108" s="25">
        <v>67.437875000000005</v>
      </c>
      <c r="D108" s="25">
        <v>61.868037999999999</v>
      </c>
      <c r="E108" s="25">
        <v>100</v>
      </c>
      <c r="F108" s="25">
        <v>33.247644000000001</v>
      </c>
      <c r="G108" s="25">
        <v>19.537275000000001</v>
      </c>
      <c r="H108" s="25">
        <v>20.736931999999999</v>
      </c>
      <c r="I108" s="25">
        <v>26.392458999999999</v>
      </c>
      <c r="J108" s="25">
        <v>11.739502999999999</v>
      </c>
      <c r="K108" s="25">
        <v>15.681234</v>
      </c>
      <c r="L108" s="25">
        <v>12.767780999999999</v>
      </c>
      <c r="M108" s="25">
        <v>12.425020999999999</v>
      </c>
      <c r="N108" s="25">
        <v>15.167095</v>
      </c>
      <c r="O108" s="25">
        <v>34.532991000000003</v>
      </c>
      <c r="P108" s="25">
        <v>36.589545999999999</v>
      </c>
      <c r="Q108" s="25">
        <v>2.6563840000000001</v>
      </c>
      <c r="R108" s="25">
        <v>0</v>
      </c>
      <c r="S108" s="25">
        <v>0</v>
      </c>
    </row>
    <row r="109" spans="1:19">
      <c r="A109" s="23" t="s">
        <v>211</v>
      </c>
      <c r="B109" s="24">
        <v>715</v>
      </c>
      <c r="C109" s="25">
        <v>73.566434000000001</v>
      </c>
      <c r="D109" s="25">
        <v>66.293706</v>
      </c>
      <c r="E109" s="25">
        <v>54.265734000000002</v>
      </c>
      <c r="F109" s="25">
        <v>100</v>
      </c>
      <c r="G109" s="25">
        <v>19.300699000000002</v>
      </c>
      <c r="H109" s="25">
        <v>24.895105000000001</v>
      </c>
      <c r="I109" s="25">
        <v>38.321677999999999</v>
      </c>
      <c r="J109" s="25">
        <v>18.881119000000002</v>
      </c>
      <c r="K109" s="25">
        <v>16.083915999999999</v>
      </c>
      <c r="L109" s="25">
        <v>18.601399000000001</v>
      </c>
      <c r="M109" s="25">
        <v>18.181818</v>
      </c>
      <c r="N109" s="25">
        <v>18.321677999999999</v>
      </c>
      <c r="O109" s="25">
        <v>46.293706</v>
      </c>
      <c r="P109" s="25">
        <v>45.174824999999998</v>
      </c>
      <c r="Q109" s="25">
        <v>2.657343</v>
      </c>
      <c r="R109" s="25">
        <v>0</v>
      </c>
      <c r="S109" s="25">
        <v>0</v>
      </c>
    </row>
    <row r="110" spans="1:19">
      <c r="A110" s="23" t="s">
        <v>212</v>
      </c>
      <c r="B110" s="24">
        <v>387</v>
      </c>
      <c r="C110" s="25">
        <v>62.015504</v>
      </c>
      <c r="D110" s="25">
        <v>49.354005000000001</v>
      </c>
      <c r="E110" s="25">
        <v>58.914729000000001</v>
      </c>
      <c r="F110" s="25">
        <v>35.658915</v>
      </c>
      <c r="G110" s="25">
        <v>100</v>
      </c>
      <c r="H110" s="25">
        <v>32.299742000000002</v>
      </c>
      <c r="I110" s="25">
        <v>29.974160000000001</v>
      </c>
      <c r="J110" s="25">
        <v>17.054264</v>
      </c>
      <c r="K110" s="25">
        <v>21.447028</v>
      </c>
      <c r="L110" s="25">
        <v>26.614986999999999</v>
      </c>
      <c r="M110" s="25">
        <v>24.806201999999999</v>
      </c>
      <c r="N110" s="25">
        <v>18.863049</v>
      </c>
      <c r="O110" s="25">
        <v>40.568474999999999</v>
      </c>
      <c r="P110" s="25">
        <v>33.850129000000003</v>
      </c>
      <c r="Q110" s="25">
        <v>2.5839789999999998</v>
      </c>
      <c r="R110" s="25">
        <v>0</v>
      </c>
      <c r="S110" s="25">
        <v>0</v>
      </c>
    </row>
    <row r="111" spans="1:19">
      <c r="A111" s="23" t="s">
        <v>213</v>
      </c>
      <c r="B111" s="24">
        <v>404</v>
      </c>
      <c r="C111" s="25">
        <v>70.544554000000005</v>
      </c>
      <c r="D111" s="25">
        <v>60.396039999999999</v>
      </c>
      <c r="E111" s="25">
        <v>59.90099</v>
      </c>
      <c r="F111" s="25">
        <v>44.059406000000003</v>
      </c>
      <c r="G111" s="25">
        <v>30.940594000000001</v>
      </c>
      <c r="H111" s="25">
        <v>100</v>
      </c>
      <c r="I111" s="25">
        <v>31.188119</v>
      </c>
      <c r="J111" s="25">
        <v>19.80198</v>
      </c>
      <c r="K111" s="25">
        <v>20.792079000000001</v>
      </c>
      <c r="L111" s="25">
        <v>20.049505</v>
      </c>
      <c r="M111" s="25">
        <v>19.554455000000001</v>
      </c>
      <c r="N111" s="25">
        <v>18.564356</v>
      </c>
      <c r="O111" s="25">
        <v>38.613861</v>
      </c>
      <c r="P111" s="25">
        <v>40.594059000000001</v>
      </c>
      <c r="Q111" s="25">
        <v>3.9603959999999998</v>
      </c>
      <c r="R111" s="25">
        <v>0</v>
      </c>
      <c r="S111" s="25">
        <v>0</v>
      </c>
    </row>
    <row r="112" spans="1:19">
      <c r="A112" s="23" t="s">
        <v>214</v>
      </c>
      <c r="B112" s="24">
        <v>595</v>
      </c>
      <c r="C112" s="25">
        <v>67.563024999999996</v>
      </c>
      <c r="D112" s="25">
        <v>63.361345</v>
      </c>
      <c r="E112" s="25">
        <v>51.764705999999997</v>
      </c>
      <c r="F112" s="25">
        <v>46.050420000000003</v>
      </c>
      <c r="G112" s="25">
        <v>19.495798000000001</v>
      </c>
      <c r="H112" s="25">
        <v>21.176470999999999</v>
      </c>
      <c r="I112" s="25">
        <v>100</v>
      </c>
      <c r="J112" s="25">
        <v>22.521007999999998</v>
      </c>
      <c r="K112" s="25">
        <v>18.319327999999999</v>
      </c>
      <c r="L112" s="25">
        <v>16.638655</v>
      </c>
      <c r="M112" s="25">
        <v>17.478992000000002</v>
      </c>
      <c r="N112" s="25">
        <v>20.672269</v>
      </c>
      <c r="O112" s="25">
        <v>47.563025000000003</v>
      </c>
      <c r="P112" s="25">
        <v>60.504201999999999</v>
      </c>
      <c r="Q112" s="25">
        <v>2.689076</v>
      </c>
      <c r="R112" s="25">
        <v>0</v>
      </c>
      <c r="S112" s="25">
        <v>0</v>
      </c>
    </row>
    <row r="113" spans="1:19">
      <c r="A113" s="23" t="s">
        <v>215</v>
      </c>
      <c r="B113" s="24">
        <v>215</v>
      </c>
      <c r="C113" s="25">
        <v>77.209301999999994</v>
      </c>
      <c r="D113" s="25">
        <v>70.232557999999997</v>
      </c>
      <c r="E113" s="25">
        <v>63.720930000000003</v>
      </c>
      <c r="F113" s="25">
        <v>62.790697999999999</v>
      </c>
      <c r="G113" s="25">
        <v>30.697673999999999</v>
      </c>
      <c r="H113" s="25">
        <v>37.209302000000001</v>
      </c>
      <c r="I113" s="25">
        <v>62.325581</v>
      </c>
      <c r="J113" s="25">
        <v>100</v>
      </c>
      <c r="K113" s="25">
        <v>27.441859999999998</v>
      </c>
      <c r="L113" s="25">
        <v>33.023256000000003</v>
      </c>
      <c r="M113" s="25">
        <v>26.511628000000002</v>
      </c>
      <c r="N113" s="25">
        <v>30.232558000000001</v>
      </c>
      <c r="O113" s="25">
        <v>59.534883999999998</v>
      </c>
      <c r="P113" s="25">
        <v>62.790697999999999</v>
      </c>
      <c r="Q113" s="25">
        <v>2.7906979999999999</v>
      </c>
      <c r="R113" s="25">
        <v>0</v>
      </c>
      <c r="S113" s="25">
        <v>0</v>
      </c>
    </row>
    <row r="114" spans="1:19">
      <c r="A114" s="23" t="s">
        <v>216</v>
      </c>
      <c r="B114" s="24">
        <v>248</v>
      </c>
      <c r="C114" s="25">
        <v>65.322581</v>
      </c>
      <c r="D114" s="25">
        <v>61.290323000000001</v>
      </c>
      <c r="E114" s="25">
        <v>73.790323000000001</v>
      </c>
      <c r="F114" s="25">
        <v>46.370967999999998</v>
      </c>
      <c r="G114" s="25">
        <v>33.467742000000001</v>
      </c>
      <c r="H114" s="25">
        <v>33.870967999999998</v>
      </c>
      <c r="I114" s="25">
        <v>43.951613000000002</v>
      </c>
      <c r="J114" s="25">
        <v>23.790323000000001</v>
      </c>
      <c r="K114" s="25">
        <v>100</v>
      </c>
      <c r="L114" s="25">
        <v>25</v>
      </c>
      <c r="M114" s="25">
        <v>22.580645000000001</v>
      </c>
      <c r="N114" s="25">
        <v>22.983871000000001</v>
      </c>
      <c r="O114" s="25">
        <v>43.951613000000002</v>
      </c>
      <c r="P114" s="25">
        <v>44.758065000000002</v>
      </c>
      <c r="Q114" s="25">
        <v>6.048387</v>
      </c>
      <c r="R114" s="25">
        <v>0</v>
      </c>
      <c r="S114" s="25">
        <v>0</v>
      </c>
    </row>
    <row r="115" spans="1:19">
      <c r="A115" s="23" t="s">
        <v>217</v>
      </c>
      <c r="B115" s="24">
        <v>255</v>
      </c>
      <c r="C115" s="25">
        <v>70.588234999999997</v>
      </c>
      <c r="D115" s="25">
        <v>58.431373000000001</v>
      </c>
      <c r="E115" s="25">
        <v>58.431373000000001</v>
      </c>
      <c r="F115" s="25">
        <v>52.156863000000001</v>
      </c>
      <c r="G115" s="25">
        <v>40.392156999999997</v>
      </c>
      <c r="H115" s="25">
        <v>31.764706</v>
      </c>
      <c r="I115" s="25">
        <v>38.823529000000001</v>
      </c>
      <c r="J115" s="25">
        <v>27.843136999999999</v>
      </c>
      <c r="K115" s="25">
        <v>24.313725000000002</v>
      </c>
      <c r="L115" s="25">
        <v>100</v>
      </c>
      <c r="M115" s="25">
        <v>38.039216000000003</v>
      </c>
      <c r="N115" s="25">
        <v>28.235294</v>
      </c>
      <c r="O115" s="25">
        <v>52.549019999999999</v>
      </c>
      <c r="P115" s="25">
        <v>51.372548999999999</v>
      </c>
      <c r="Q115" s="25">
        <v>3.1372550000000001</v>
      </c>
      <c r="R115" s="25">
        <v>0</v>
      </c>
      <c r="S115" s="25">
        <v>0</v>
      </c>
    </row>
    <row r="116" spans="1:19">
      <c r="A116" s="23" t="s">
        <v>218</v>
      </c>
      <c r="B116" s="24">
        <v>291</v>
      </c>
      <c r="C116" s="25">
        <v>66.666667000000004</v>
      </c>
      <c r="D116" s="25">
        <v>56.013745999999998</v>
      </c>
      <c r="E116" s="25">
        <v>49.828178999999999</v>
      </c>
      <c r="F116" s="25">
        <v>44.673540000000003</v>
      </c>
      <c r="G116" s="25">
        <v>32.989691000000001</v>
      </c>
      <c r="H116" s="25">
        <v>27.147766000000001</v>
      </c>
      <c r="I116" s="25">
        <v>35.738832000000002</v>
      </c>
      <c r="J116" s="25">
        <v>19.587629</v>
      </c>
      <c r="K116" s="25">
        <v>19.243986</v>
      </c>
      <c r="L116" s="25">
        <v>33.333333000000003</v>
      </c>
      <c r="M116" s="25">
        <v>100</v>
      </c>
      <c r="N116" s="25">
        <v>27.491409000000001</v>
      </c>
      <c r="O116" s="25">
        <v>53.951889999999999</v>
      </c>
      <c r="P116" s="25">
        <v>51.546391999999997</v>
      </c>
      <c r="Q116" s="25">
        <v>2.4054980000000001</v>
      </c>
      <c r="R116" s="25">
        <v>0</v>
      </c>
      <c r="S116" s="25">
        <v>0</v>
      </c>
    </row>
    <row r="117" spans="1:19">
      <c r="A117" s="23" t="s">
        <v>219</v>
      </c>
      <c r="B117" s="24">
        <v>338</v>
      </c>
      <c r="C117" s="25">
        <v>65.088757000000001</v>
      </c>
      <c r="D117" s="25">
        <v>61.538462000000003</v>
      </c>
      <c r="E117" s="25">
        <v>52.366864</v>
      </c>
      <c r="F117" s="25">
        <v>38.757396</v>
      </c>
      <c r="G117" s="25">
        <v>21.597632999999998</v>
      </c>
      <c r="H117" s="25">
        <v>22.189349</v>
      </c>
      <c r="I117" s="25">
        <v>36.390532999999998</v>
      </c>
      <c r="J117" s="25">
        <v>19.230768999999999</v>
      </c>
      <c r="K117" s="25">
        <v>16.863904999999999</v>
      </c>
      <c r="L117" s="25">
        <v>21.301774999999999</v>
      </c>
      <c r="M117" s="25">
        <v>23.668638999999999</v>
      </c>
      <c r="N117" s="25">
        <v>100</v>
      </c>
      <c r="O117" s="25">
        <v>65.088757000000001</v>
      </c>
      <c r="P117" s="25">
        <v>51.183432000000003</v>
      </c>
      <c r="Q117" s="25">
        <v>3.2544379999999999</v>
      </c>
      <c r="R117" s="25">
        <v>0</v>
      </c>
      <c r="S117" s="25">
        <v>0</v>
      </c>
    </row>
    <row r="118" spans="1:19">
      <c r="A118" s="23" t="s">
        <v>220</v>
      </c>
      <c r="B118" s="24">
        <v>812</v>
      </c>
      <c r="C118" s="25">
        <v>62.315271000000003</v>
      </c>
      <c r="D118" s="25">
        <v>56.034483000000002</v>
      </c>
      <c r="E118" s="25">
        <v>49.630541999999998</v>
      </c>
      <c r="F118" s="25">
        <v>40.763547000000003</v>
      </c>
      <c r="G118" s="25">
        <v>19.334975</v>
      </c>
      <c r="H118" s="25">
        <v>19.211822999999999</v>
      </c>
      <c r="I118" s="25">
        <v>34.852217000000003</v>
      </c>
      <c r="J118" s="25">
        <v>15.763547000000001</v>
      </c>
      <c r="K118" s="25">
        <v>13.423645</v>
      </c>
      <c r="L118" s="25">
        <v>16.502462999999999</v>
      </c>
      <c r="M118" s="25">
        <v>19.334975</v>
      </c>
      <c r="N118" s="25">
        <v>27.093596000000002</v>
      </c>
      <c r="O118" s="25">
        <v>100</v>
      </c>
      <c r="P118" s="25">
        <v>48.768473</v>
      </c>
      <c r="Q118" s="25">
        <v>2.2167490000000001</v>
      </c>
      <c r="R118" s="25">
        <v>0</v>
      </c>
      <c r="S118" s="25">
        <v>0</v>
      </c>
    </row>
    <row r="119" spans="1:19">
      <c r="A119" s="23" t="s">
        <v>221</v>
      </c>
      <c r="B119" s="24">
        <v>816</v>
      </c>
      <c r="C119" s="25">
        <v>67.524510000000006</v>
      </c>
      <c r="D119" s="25">
        <v>62.867646999999998</v>
      </c>
      <c r="E119" s="25">
        <v>52.328431000000002</v>
      </c>
      <c r="F119" s="25">
        <v>39.583333000000003</v>
      </c>
      <c r="G119" s="25">
        <v>16.053922</v>
      </c>
      <c r="H119" s="25">
        <v>20.098039</v>
      </c>
      <c r="I119" s="25">
        <v>44.117646999999998</v>
      </c>
      <c r="J119" s="25">
        <v>16.544118000000001</v>
      </c>
      <c r="K119" s="25">
        <v>13.602941</v>
      </c>
      <c r="L119" s="25">
        <v>16.053922</v>
      </c>
      <c r="M119" s="25">
        <v>18.382352999999998</v>
      </c>
      <c r="N119" s="25">
        <v>21.200980000000001</v>
      </c>
      <c r="O119" s="25">
        <v>48.529412000000001</v>
      </c>
      <c r="P119" s="25">
        <v>100</v>
      </c>
      <c r="Q119" s="25">
        <v>1.8382350000000001</v>
      </c>
      <c r="R119" s="25">
        <v>0</v>
      </c>
      <c r="S119" s="25">
        <v>0</v>
      </c>
    </row>
    <row r="120" spans="1:19">
      <c r="A120" s="23" t="s">
        <v>152</v>
      </c>
      <c r="B120" s="24">
        <v>69</v>
      </c>
      <c r="C120" s="25">
        <v>43.478261000000003</v>
      </c>
      <c r="D120" s="25">
        <v>40.579709999999999</v>
      </c>
      <c r="E120" s="25">
        <v>44.927536000000003</v>
      </c>
      <c r="F120" s="25">
        <v>27.536231999999998</v>
      </c>
      <c r="G120" s="25">
        <v>14.492754</v>
      </c>
      <c r="H120" s="25">
        <v>23.188406000000001</v>
      </c>
      <c r="I120" s="25">
        <v>23.188406000000001</v>
      </c>
      <c r="J120" s="25">
        <v>8.6956520000000008</v>
      </c>
      <c r="K120" s="25">
        <v>21.739129999999999</v>
      </c>
      <c r="L120" s="25">
        <v>11.594203</v>
      </c>
      <c r="M120" s="25">
        <v>10.144928</v>
      </c>
      <c r="N120" s="25">
        <v>15.942029</v>
      </c>
      <c r="O120" s="25">
        <v>26.086957000000002</v>
      </c>
      <c r="P120" s="25">
        <v>21.739129999999999</v>
      </c>
      <c r="Q120" s="25">
        <v>100</v>
      </c>
      <c r="R120" s="25">
        <v>0</v>
      </c>
      <c r="S120" s="25">
        <v>0</v>
      </c>
    </row>
    <row r="121" spans="1:19">
      <c r="A121" s="23" t="s">
        <v>222</v>
      </c>
      <c r="B121" s="24">
        <v>246</v>
      </c>
      <c r="C121" s="25">
        <v>0</v>
      </c>
      <c r="D121" s="25">
        <v>0</v>
      </c>
      <c r="E121" s="25">
        <v>0</v>
      </c>
      <c r="F121" s="25">
        <v>0</v>
      </c>
      <c r="G121" s="25">
        <v>0</v>
      </c>
      <c r="H121" s="25">
        <v>0</v>
      </c>
      <c r="I121" s="25">
        <v>0</v>
      </c>
      <c r="J121" s="25">
        <v>0</v>
      </c>
      <c r="K121" s="25">
        <v>0</v>
      </c>
      <c r="L121" s="25">
        <v>0</v>
      </c>
      <c r="M121" s="25">
        <v>0</v>
      </c>
      <c r="N121" s="25">
        <v>0</v>
      </c>
      <c r="O121" s="25">
        <v>0</v>
      </c>
      <c r="P121" s="25">
        <v>0</v>
      </c>
      <c r="Q121" s="25">
        <v>0</v>
      </c>
      <c r="R121" s="25">
        <v>100</v>
      </c>
      <c r="S121" s="25">
        <v>0</v>
      </c>
    </row>
    <row r="122" spans="1:19">
      <c r="A122" s="26" t="s">
        <v>128</v>
      </c>
      <c r="B122" s="27">
        <v>47</v>
      </c>
      <c r="C122" s="29">
        <v>0</v>
      </c>
      <c r="D122" s="29">
        <v>0</v>
      </c>
      <c r="E122" s="29">
        <v>0</v>
      </c>
      <c r="F122" s="29">
        <v>0</v>
      </c>
      <c r="G122" s="29">
        <v>0</v>
      </c>
      <c r="H122" s="29">
        <v>0</v>
      </c>
      <c r="I122" s="29">
        <v>0</v>
      </c>
      <c r="J122" s="29">
        <v>0</v>
      </c>
      <c r="K122" s="29">
        <v>0</v>
      </c>
      <c r="L122" s="29">
        <v>0</v>
      </c>
      <c r="M122" s="29">
        <v>0</v>
      </c>
      <c r="N122" s="29">
        <v>0</v>
      </c>
      <c r="O122" s="29">
        <v>0</v>
      </c>
      <c r="P122" s="29">
        <v>0</v>
      </c>
      <c r="Q122" s="29">
        <v>0</v>
      </c>
      <c r="R122" s="29">
        <v>0</v>
      </c>
      <c r="S122" s="29">
        <v>100</v>
      </c>
    </row>
  </sheetData>
  <phoneticPr fontId="2"/>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448C1-1434-4E3B-8E05-B3EC13125B45}">
  <sheetPr codeName="Sheet102"/>
  <dimension ref="A1:D230"/>
  <sheetViews>
    <sheetView workbookViewId="0"/>
  </sheetViews>
  <sheetFormatPr defaultRowHeight="12"/>
  <cols>
    <col min="1" max="1" width="52" style="13" bestFit="1" customWidth="1"/>
    <col min="2" max="256" width="7.625" style="13" customWidth="1"/>
    <col min="257" max="16384" width="9" style="13"/>
  </cols>
  <sheetData>
    <row r="1" spans="1:4">
      <c r="A1" s="12" t="s">
        <v>114</v>
      </c>
      <c r="B1" s="6"/>
    </row>
    <row r="2" spans="1:4">
      <c r="A2" s="18" t="str">
        <f xml:space="preserve"> HYPERLINK("#'目次'!B7","[1]")</f>
        <v>[1]</v>
      </c>
    </row>
    <row r="3" spans="1:4">
      <c r="A3" s="6" t="s">
        <v>114</v>
      </c>
      <c r="B3" s="7" t="s">
        <v>115</v>
      </c>
    </row>
    <row r="4" spans="1:4">
      <c r="A4" s="6" t="s">
        <v>114</v>
      </c>
      <c r="B4" s="7" t="s">
        <v>116</v>
      </c>
    </row>
    <row r="5" spans="1:4">
      <c r="A5" s="6" t="s">
        <v>114</v>
      </c>
      <c r="B5" s="7" t="s">
        <v>117</v>
      </c>
    </row>
    <row r="6" spans="1:4" s="21" customFormat="1">
      <c r="A6" s="19" t="s">
        <v>114</v>
      </c>
      <c r="B6" s="20" t="s">
        <v>118</v>
      </c>
      <c r="C6" s="20" t="s">
        <v>119</v>
      </c>
      <c r="D6" s="20" t="s">
        <v>120</v>
      </c>
    </row>
    <row r="7" spans="1:4">
      <c r="A7" s="22" t="s">
        <v>121</v>
      </c>
      <c r="B7" s="9">
        <v>2677</v>
      </c>
      <c r="C7" s="9">
        <v>1277</v>
      </c>
      <c r="D7" s="9">
        <v>1400</v>
      </c>
    </row>
    <row r="8" spans="1:4">
      <c r="A8" s="10" t="s">
        <v>114</v>
      </c>
      <c r="B8" s="15">
        <v>100</v>
      </c>
      <c r="C8" s="15">
        <v>47.702652</v>
      </c>
      <c r="D8" s="15">
        <v>52.297348</v>
      </c>
    </row>
    <row r="9" spans="1:4">
      <c r="A9" s="8" t="s">
        <v>122</v>
      </c>
      <c r="B9" s="8"/>
      <c r="C9" s="8"/>
      <c r="D9" s="8"/>
    </row>
    <row r="10" spans="1:4">
      <c r="A10" s="23" t="s">
        <v>123</v>
      </c>
      <c r="B10" s="24">
        <v>380</v>
      </c>
      <c r="C10" s="24">
        <v>206</v>
      </c>
      <c r="D10" s="24">
        <v>174</v>
      </c>
    </row>
    <row r="11" spans="1:4">
      <c r="A11" s="10" t="s">
        <v>114</v>
      </c>
      <c r="B11" s="15">
        <v>100</v>
      </c>
      <c r="C11" s="15">
        <v>54.210526000000002</v>
      </c>
      <c r="D11" s="15">
        <v>45.789473999999998</v>
      </c>
    </row>
    <row r="12" spans="1:4">
      <c r="A12" s="23" t="s">
        <v>124</v>
      </c>
      <c r="B12" s="24">
        <v>489</v>
      </c>
      <c r="C12" s="24">
        <v>249</v>
      </c>
      <c r="D12" s="24">
        <v>240</v>
      </c>
    </row>
    <row r="13" spans="1:4">
      <c r="A13" s="10" t="s">
        <v>114</v>
      </c>
      <c r="B13" s="15">
        <v>100</v>
      </c>
      <c r="C13" s="15">
        <v>50.920245000000001</v>
      </c>
      <c r="D13" s="15">
        <v>49.079754999999999</v>
      </c>
    </row>
    <row r="14" spans="1:4">
      <c r="A14" s="23" t="s">
        <v>125</v>
      </c>
      <c r="B14" s="24">
        <v>1114</v>
      </c>
      <c r="C14" s="24">
        <v>502</v>
      </c>
      <c r="D14" s="24">
        <v>612</v>
      </c>
    </row>
    <row r="15" spans="1:4">
      <c r="A15" s="10" t="s">
        <v>114</v>
      </c>
      <c r="B15" s="15">
        <v>100</v>
      </c>
      <c r="C15" s="15">
        <v>45.062837000000002</v>
      </c>
      <c r="D15" s="15">
        <v>54.937162999999998</v>
      </c>
    </row>
    <row r="16" spans="1:4">
      <c r="A16" s="23" t="s">
        <v>126</v>
      </c>
      <c r="B16" s="24">
        <v>521</v>
      </c>
      <c r="C16" s="24">
        <v>237</v>
      </c>
      <c r="D16" s="24">
        <v>284</v>
      </c>
    </row>
    <row r="17" spans="1:4">
      <c r="A17" s="10" t="s">
        <v>114</v>
      </c>
      <c r="B17" s="15">
        <v>100</v>
      </c>
      <c r="C17" s="15">
        <v>45.489443000000001</v>
      </c>
      <c r="D17" s="15">
        <v>54.510556999999999</v>
      </c>
    </row>
    <row r="18" spans="1:4">
      <c r="A18" s="23" t="s">
        <v>127</v>
      </c>
      <c r="B18" s="24">
        <v>129</v>
      </c>
      <c r="C18" s="24">
        <v>64</v>
      </c>
      <c r="D18" s="24">
        <v>65</v>
      </c>
    </row>
    <row r="19" spans="1:4">
      <c r="A19" s="10" t="s">
        <v>114</v>
      </c>
      <c r="B19" s="15">
        <v>100</v>
      </c>
      <c r="C19" s="15">
        <v>49.612403</v>
      </c>
      <c r="D19" s="15">
        <v>50.387597</v>
      </c>
    </row>
    <row r="20" spans="1:4">
      <c r="A20" s="23" t="s">
        <v>128</v>
      </c>
      <c r="B20" s="24">
        <v>44</v>
      </c>
      <c r="C20" s="24">
        <v>19</v>
      </c>
      <c r="D20" s="24">
        <v>25</v>
      </c>
    </row>
    <row r="21" spans="1:4">
      <c r="A21" s="10" t="s">
        <v>114</v>
      </c>
      <c r="B21" s="15">
        <v>100</v>
      </c>
      <c r="C21" s="15">
        <v>43.181818</v>
      </c>
      <c r="D21" s="15">
        <v>56.818182</v>
      </c>
    </row>
    <row r="22" spans="1:4">
      <c r="A22" s="8" t="s">
        <v>129</v>
      </c>
      <c r="B22" s="8"/>
      <c r="C22" s="8"/>
      <c r="D22" s="8"/>
    </row>
    <row r="23" spans="1:4">
      <c r="A23" s="23" t="s">
        <v>130</v>
      </c>
      <c r="B23" s="24">
        <v>799</v>
      </c>
      <c r="C23" s="24">
        <v>364</v>
      </c>
      <c r="D23" s="24">
        <v>435</v>
      </c>
    </row>
    <row r="24" spans="1:4">
      <c r="A24" s="10" t="s">
        <v>114</v>
      </c>
      <c r="B24" s="15">
        <v>100</v>
      </c>
      <c r="C24" s="15">
        <v>45.556946000000003</v>
      </c>
      <c r="D24" s="15">
        <v>54.443053999999997</v>
      </c>
    </row>
    <row r="25" spans="1:4">
      <c r="A25" s="23" t="s">
        <v>131</v>
      </c>
      <c r="B25" s="24">
        <v>1245</v>
      </c>
      <c r="C25" s="24">
        <v>587</v>
      </c>
      <c r="D25" s="24">
        <v>658</v>
      </c>
    </row>
    <row r="26" spans="1:4">
      <c r="A26" s="10" t="s">
        <v>114</v>
      </c>
      <c r="B26" s="15">
        <v>100</v>
      </c>
      <c r="C26" s="15">
        <v>47.148594000000003</v>
      </c>
      <c r="D26" s="15">
        <v>52.851405999999997</v>
      </c>
    </row>
    <row r="27" spans="1:4">
      <c r="A27" s="23" t="s">
        <v>132</v>
      </c>
      <c r="B27" s="24">
        <v>504</v>
      </c>
      <c r="C27" s="24">
        <v>258</v>
      </c>
      <c r="D27" s="24">
        <v>246</v>
      </c>
    </row>
    <row r="28" spans="1:4">
      <c r="A28" s="10" t="s">
        <v>114</v>
      </c>
      <c r="B28" s="15">
        <v>100</v>
      </c>
      <c r="C28" s="15">
        <v>51.190475999999997</v>
      </c>
      <c r="D28" s="15">
        <v>48.809524000000003</v>
      </c>
    </row>
    <row r="29" spans="1:4">
      <c r="A29" s="23" t="s">
        <v>133</v>
      </c>
      <c r="B29" s="24">
        <v>82</v>
      </c>
      <c r="C29" s="24">
        <v>39</v>
      </c>
      <c r="D29" s="24">
        <v>43</v>
      </c>
    </row>
    <row r="30" spans="1:4">
      <c r="A30" s="10" t="s">
        <v>114</v>
      </c>
      <c r="B30" s="15">
        <v>100</v>
      </c>
      <c r="C30" s="15">
        <v>47.560975999999997</v>
      </c>
      <c r="D30" s="15">
        <v>52.439024000000003</v>
      </c>
    </row>
    <row r="31" spans="1:4">
      <c r="A31" s="23" t="s">
        <v>128</v>
      </c>
      <c r="B31" s="24">
        <v>47</v>
      </c>
      <c r="C31" s="24">
        <v>29</v>
      </c>
      <c r="D31" s="24">
        <v>18</v>
      </c>
    </row>
    <row r="32" spans="1:4">
      <c r="A32" s="10" t="s">
        <v>114</v>
      </c>
      <c r="B32" s="15">
        <v>100</v>
      </c>
      <c r="C32" s="15">
        <v>61.702128000000002</v>
      </c>
      <c r="D32" s="15">
        <v>38.297871999999998</v>
      </c>
    </row>
    <row r="33" spans="1:4">
      <c r="A33" s="8" t="s">
        <v>134</v>
      </c>
      <c r="B33" s="8"/>
      <c r="C33" s="8"/>
      <c r="D33" s="8"/>
    </row>
    <row r="34" spans="1:4">
      <c r="A34" s="23" t="s">
        <v>135</v>
      </c>
      <c r="B34" s="24">
        <v>128</v>
      </c>
      <c r="C34" s="24">
        <v>55</v>
      </c>
      <c r="D34" s="24">
        <v>73</v>
      </c>
    </row>
    <row r="35" spans="1:4">
      <c r="A35" s="10" t="s">
        <v>114</v>
      </c>
      <c r="B35" s="15">
        <v>100</v>
      </c>
      <c r="C35" s="15">
        <v>42.96875</v>
      </c>
      <c r="D35" s="15">
        <v>57.03125</v>
      </c>
    </row>
    <row r="36" spans="1:4">
      <c r="A36" s="23" t="s">
        <v>136</v>
      </c>
      <c r="B36" s="24">
        <v>138</v>
      </c>
      <c r="C36" s="24">
        <v>69</v>
      </c>
      <c r="D36" s="24">
        <v>69</v>
      </c>
    </row>
    <row r="37" spans="1:4">
      <c r="A37" s="10" t="s">
        <v>114</v>
      </c>
      <c r="B37" s="15">
        <v>100</v>
      </c>
      <c r="C37" s="15">
        <v>50</v>
      </c>
      <c r="D37" s="15">
        <v>50</v>
      </c>
    </row>
    <row r="38" spans="1:4">
      <c r="A38" s="23" t="s">
        <v>137</v>
      </c>
      <c r="B38" s="24">
        <v>119</v>
      </c>
      <c r="C38" s="24">
        <v>57</v>
      </c>
      <c r="D38" s="24">
        <v>62</v>
      </c>
    </row>
    <row r="39" spans="1:4">
      <c r="A39" s="10" t="s">
        <v>114</v>
      </c>
      <c r="B39" s="15">
        <v>100</v>
      </c>
      <c r="C39" s="15">
        <v>47.899160000000002</v>
      </c>
      <c r="D39" s="15">
        <v>52.100839999999998</v>
      </c>
    </row>
    <row r="40" spans="1:4">
      <c r="A40" s="23" t="s">
        <v>138</v>
      </c>
      <c r="B40" s="24">
        <v>142</v>
      </c>
      <c r="C40" s="24">
        <v>68</v>
      </c>
      <c r="D40" s="24">
        <v>74</v>
      </c>
    </row>
    <row r="41" spans="1:4">
      <c r="A41" s="10" t="s">
        <v>114</v>
      </c>
      <c r="B41" s="15">
        <v>100</v>
      </c>
      <c r="C41" s="15">
        <v>47.887324</v>
      </c>
      <c r="D41" s="15">
        <v>52.112676</v>
      </c>
    </row>
    <row r="42" spans="1:4">
      <c r="A42" s="23" t="s">
        <v>139</v>
      </c>
      <c r="B42" s="24">
        <v>170</v>
      </c>
      <c r="C42" s="24">
        <v>78</v>
      </c>
      <c r="D42" s="24">
        <v>92</v>
      </c>
    </row>
    <row r="43" spans="1:4">
      <c r="A43" s="10" t="s">
        <v>114</v>
      </c>
      <c r="B43" s="15">
        <v>100</v>
      </c>
      <c r="C43" s="15">
        <v>45.882353000000002</v>
      </c>
      <c r="D43" s="15">
        <v>54.117646999999998</v>
      </c>
    </row>
    <row r="44" spans="1:4">
      <c r="A44" s="23" t="s">
        <v>140</v>
      </c>
      <c r="B44" s="24">
        <v>192</v>
      </c>
      <c r="C44" s="24">
        <v>102</v>
      </c>
      <c r="D44" s="24">
        <v>90</v>
      </c>
    </row>
    <row r="45" spans="1:4">
      <c r="A45" s="10" t="s">
        <v>114</v>
      </c>
      <c r="B45" s="15">
        <v>100</v>
      </c>
      <c r="C45" s="15">
        <v>53.125</v>
      </c>
      <c r="D45" s="15">
        <v>46.875</v>
      </c>
    </row>
    <row r="46" spans="1:4">
      <c r="A46" s="23" t="s">
        <v>141</v>
      </c>
      <c r="B46" s="24">
        <v>1405</v>
      </c>
      <c r="C46" s="24">
        <v>585</v>
      </c>
      <c r="D46" s="24">
        <v>820</v>
      </c>
    </row>
    <row r="47" spans="1:4">
      <c r="A47" s="10" t="s">
        <v>114</v>
      </c>
      <c r="B47" s="15">
        <v>100</v>
      </c>
      <c r="C47" s="15">
        <v>41.637011000000001</v>
      </c>
      <c r="D47" s="15">
        <v>58.362988999999999</v>
      </c>
    </row>
    <row r="48" spans="1:4">
      <c r="A48" s="23" t="s">
        <v>142</v>
      </c>
      <c r="B48" s="24">
        <v>343</v>
      </c>
      <c r="C48" s="24">
        <v>245</v>
      </c>
      <c r="D48" s="24">
        <v>98</v>
      </c>
    </row>
    <row r="49" spans="1:4">
      <c r="A49" s="10" t="s">
        <v>114</v>
      </c>
      <c r="B49" s="15">
        <v>100</v>
      </c>
      <c r="C49" s="15">
        <v>71.428571000000005</v>
      </c>
      <c r="D49" s="15">
        <v>28.571428999999998</v>
      </c>
    </row>
    <row r="50" spans="1:4">
      <c r="A50" s="23" t="s">
        <v>128</v>
      </c>
      <c r="B50" s="24">
        <v>40</v>
      </c>
      <c r="C50" s="24">
        <v>18</v>
      </c>
      <c r="D50" s="24">
        <v>22</v>
      </c>
    </row>
    <row r="51" spans="1:4">
      <c r="A51" s="10" t="s">
        <v>114</v>
      </c>
      <c r="B51" s="15">
        <v>100</v>
      </c>
      <c r="C51" s="15">
        <v>45</v>
      </c>
      <c r="D51" s="15">
        <v>55</v>
      </c>
    </row>
    <row r="52" spans="1:4">
      <c r="A52" s="8" t="s">
        <v>143</v>
      </c>
      <c r="B52" s="8"/>
      <c r="C52" s="8"/>
      <c r="D52" s="8"/>
    </row>
    <row r="53" spans="1:4">
      <c r="A53" s="23" t="s">
        <v>144</v>
      </c>
      <c r="B53" s="24">
        <v>429</v>
      </c>
      <c r="C53" s="24">
        <v>124</v>
      </c>
      <c r="D53" s="24">
        <v>305</v>
      </c>
    </row>
    <row r="54" spans="1:4">
      <c r="A54" s="10" t="s">
        <v>114</v>
      </c>
      <c r="B54" s="15">
        <v>100</v>
      </c>
      <c r="C54" s="15">
        <v>28.904429</v>
      </c>
      <c r="D54" s="15">
        <v>71.095571000000007</v>
      </c>
    </row>
    <row r="55" spans="1:4">
      <c r="A55" s="23" t="s">
        <v>145</v>
      </c>
      <c r="B55" s="24">
        <v>319</v>
      </c>
      <c r="C55" s="24">
        <v>146</v>
      </c>
      <c r="D55" s="24">
        <v>173</v>
      </c>
    </row>
    <row r="56" spans="1:4">
      <c r="A56" s="10" t="s">
        <v>114</v>
      </c>
      <c r="B56" s="15">
        <v>100</v>
      </c>
      <c r="C56" s="15">
        <v>45.768025000000002</v>
      </c>
      <c r="D56" s="15">
        <v>54.231974999999998</v>
      </c>
    </row>
    <row r="57" spans="1:4">
      <c r="A57" s="23" t="s">
        <v>146</v>
      </c>
      <c r="B57" s="24">
        <v>504</v>
      </c>
      <c r="C57" s="24">
        <v>202</v>
      </c>
      <c r="D57" s="24">
        <v>302</v>
      </c>
    </row>
    <row r="58" spans="1:4">
      <c r="A58" s="10" t="s">
        <v>114</v>
      </c>
      <c r="B58" s="15">
        <v>100</v>
      </c>
      <c r="C58" s="15">
        <v>40.079365000000003</v>
      </c>
      <c r="D58" s="15">
        <v>59.920634999999997</v>
      </c>
    </row>
    <row r="59" spans="1:4">
      <c r="A59" s="23" t="s">
        <v>147</v>
      </c>
      <c r="B59" s="24">
        <v>143</v>
      </c>
      <c r="C59" s="24">
        <v>54</v>
      </c>
      <c r="D59" s="24">
        <v>89</v>
      </c>
    </row>
    <row r="60" spans="1:4">
      <c r="A60" s="10" t="s">
        <v>114</v>
      </c>
      <c r="B60" s="15">
        <v>100</v>
      </c>
      <c r="C60" s="15">
        <v>37.762238000000004</v>
      </c>
      <c r="D60" s="15">
        <v>62.237761999999996</v>
      </c>
    </row>
    <row r="61" spans="1:4">
      <c r="A61" s="23" t="s">
        <v>148</v>
      </c>
      <c r="B61" s="24">
        <v>168</v>
      </c>
      <c r="C61" s="24">
        <v>56</v>
      </c>
      <c r="D61" s="24">
        <v>112</v>
      </c>
    </row>
    <row r="62" spans="1:4">
      <c r="A62" s="10" t="s">
        <v>114</v>
      </c>
      <c r="B62" s="15">
        <v>100</v>
      </c>
      <c r="C62" s="15">
        <v>33.333333000000003</v>
      </c>
      <c r="D62" s="15">
        <v>66.666667000000004</v>
      </c>
    </row>
    <row r="63" spans="1:4">
      <c r="A63" s="23" t="s">
        <v>149</v>
      </c>
      <c r="B63" s="24">
        <v>1270</v>
      </c>
      <c r="C63" s="24">
        <v>491</v>
      </c>
      <c r="D63" s="24">
        <v>779</v>
      </c>
    </row>
    <row r="64" spans="1:4">
      <c r="A64" s="10" t="s">
        <v>114</v>
      </c>
      <c r="B64" s="15">
        <v>100</v>
      </c>
      <c r="C64" s="15">
        <v>38.661417</v>
      </c>
      <c r="D64" s="15">
        <v>61.338583</v>
      </c>
    </row>
    <row r="65" spans="1:4">
      <c r="A65" s="23" t="s">
        <v>150</v>
      </c>
      <c r="B65" s="24">
        <v>1642</v>
      </c>
      <c r="C65" s="24">
        <v>673</v>
      </c>
      <c r="D65" s="24">
        <v>969</v>
      </c>
    </row>
    <row r="66" spans="1:4">
      <c r="A66" s="10" t="s">
        <v>114</v>
      </c>
      <c r="B66" s="15">
        <v>100</v>
      </c>
      <c r="C66" s="15">
        <v>40.986601999999998</v>
      </c>
      <c r="D66" s="15">
        <v>59.013398000000002</v>
      </c>
    </row>
    <row r="67" spans="1:4">
      <c r="A67" s="23" t="s">
        <v>151</v>
      </c>
      <c r="B67" s="24">
        <v>2266</v>
      </c>
      <c r="C67" s="24">
        <v>1093</v>
      </c>
      <c r="D67" s="24">
        <v>1173</v>
      </c>
    </row>
    <row r="68" spans="1:4">
      <c r="A68" s="10" t="s">
        <v>114</v>
      </c>
      <c r="B68" s="15">
        <v>100</v>
      </c>
      <c r="C68" s="15">
        <v>48.234774999999999</v>
      </c>
      <c r="D68" s="15">
        <v>51.765225000000001</v>
      </c>
    </row>
    <row r="69" spans="1:4">
      <c r="A69" s="23" t="s">
        <v>152</v>
      </c>
      <c r="B69" s="24">
        <v>121</v>
      </c>
      <c r="C69" s="24">
        <v>60</v>
      </c>
      <c r="D69" s="24">
        <v>61</v>
      </c>
    </row>
    <row r="70" spans="1:4">
      <c r="A70" s="10" t="s">
        <v>114</v>
      </c>
      <c r="B70" s="15">
        <v>100</v>
      </c>
      <c r="C70" s="15">
        <v>49.586776999999998</v>
      </c>
      <c r="D70" s="15">
        <v>50.413223000000002</v>
      </c>
    </row>
    <row r="71" spans="1:4">
      <c r="A71" s="23" t="s">
        <v>128</v>
      </c>
      <c r="B71" s="24">
        <v>46</v>
      </c>
      <c r="C71" s="24">
        <v>25</v>
      </c>
      <c r="D71" s="24">
        <v>21</v>
      </c>
    </row>
    <row r="72" spans="1:4">
      <c r="A72" s="10" t="s">
        <v>114</v>
      </c>
      <c r="B72" s="15">
        <v>100</v>
      </c>
      <c r="C72" s="15">
        <v>54.347825999999998</v>
      </c>
      <c r="D72" s="15">
        <v>45.652174000000002</v>
      </c>
    </row>
    <row r="73" spans="1:4">
      <c r="A73" s="8" t="s">
        <v>153</v>
      </c>
      <c r="B73" s="8"/>
      <c r="C73" s="8"/>
      <c r="D73" s="8"/>
    </row>
    <row r="74" spans="1:4">
      <c r="A74" s="23" t="s">
        <v>154</v>
      </c>
      <c r="B74" s="24">
        <v>1344</v>
      </c>
      <c r="C74" s="24">
        <v>614</v>
      </c>
      <c r="D74" s="24">
        <v>730</v>
      </c>
    </row>
    <row r="75" spans="1:4">
      <c r="A75" s="10" t="s">
        <v>114</v>
      </c>
      <c r="B75" s="15">
        <v>100</v>
      </c>
      <c r="C75" s="15">
        <v>45.684524000000003</v>
      </c>
      <c r="D75" s="15">
        <v>54.315475999999997</v>
      </c>
    </row>
    <row r="76" spans="1:4">
      <c r="A76" s="23" t="s">
        <v>155</v>
      </c>
      <c r="B76" s="24">
        <v>1107</v>
      </c>
      <c r="C76" s="24">
        <v>466</v>
      </c>
      <c r="D76" s="24">
        <v>641</v>
      </c>
    </row>
    <row r="77" spans="1:4">
      <c r="A77" s="10" t="s">
        <v>114</v>
      </c>
      <c r="B77" s="15">
        <v>100</v>
      </c>
      <c r="C77" s="15">
        <v>42.095753999999999</v>
      </c>
      <c r="D77" s="15">
        <v>57.904246000000001</v>
      </c>
    </row>
    <row r="78" spans="1:4">
      <c r="A78" s="23" t="s">
        <v>156</v>
      </c>
      <c r="B78" s="24">
        <v>1006</v>
      </c>
      <c r="C78" s="24">
        <v>477</v>
      </c>
      <c r="D78" s="24">
        <v>529</v>
      </c>
    </row>
    <row r="79" spans="1:4">
      <c r="A79" s="10" t="s">
        <v>114</v>
      </c>
      <c r="B79" s="15">
        <v>100</v>
      </c>
      <c r="C79" s="15">
        <v>47.415506999999998</v>
      </c>
      <c r="D79" s="15">
        <v>52.584493000000002</v>
      </c>
    </row>
    <row r="80" spans="1:4">
      <c r="A80" s="23" t="s">
        <v>157</v>
      </c>
      <c r="B80" s="24">
        <v>541</v>
      </c>
      <c r="C80" s="24">
        <v>202</v>
      </c>
      <c r="D80" s="24">
        <v>339</v>
      </c>
    </row>
    <row r="81" spans="1:4">
      <c r="A81" s="10" t="s">
        <v>114</v>
      </c>
      <c r="B81" s="15">
        <v>100</v>
      </c>
      <c r="C81" s="15">
        <v>37.338262</v>
      </c>
      <c r="D81" s="15">
        <v>62.661738</v>
      </c>
    </row>
    <row r="82" spans="1:4">
      <c r="A82" s="23" t="s">
        <v>158</v>
      </c>
      <c r="B82" s="24">
        <v>1510</v>
      </c>
      <c r="C82" s="24">
        <v>680</v>
      </c>
      <c r="D82" s="24">
        <v>830</v>
      </c>
    </row>
    <row r="83" spans="1:4">
      <c r="A83" s="10" t="s">
        <v>114</v>
      </c>
      <c r="B83" s="15">
        <v>100</v>
      </c>
      <c r="C83" s="15">
        <v>45.033113</v>
      </c>
      <c r="D83" s="15">
        <v>54.966887</v>
      </c>
    </row>
    <row r="84" spans="1:4">
      <c r="A84" s="23" t="s">
        <v>159</v>
      </c>
      <c r="B84" s="24">
        <v>1011</v>
      </c>
      <c r="C84" s="24">
        <v>509</v>
      </c>
      <c r="D84" s="24">
        <v>502</v>
      </c>
    </row>
    <row r="85" spans="1:4">
      <c r="A85" s="10" t="s">
        <v>114</v>
      </c>
      <c r="B85" s="15">
        <v>100</v>
      </c>
      <c r="C85" s="15">
        <v>50.346192000000002</v>
      </c>
      <c r="D85" s="15">
        <v>49.653807999999998</v>
      </c>
    </row>
    <row r="86" spans="1:4">
      <c r="A86" s="23" t="s">
        <v>160</v>
      </c>
      <c r="B86" s="24">
        <v>1234</v>
      </c>
      <c r="C86" s="24">
        <v>554</v>
      </c>
      <c r="D86" s="24">
        <v>680</v>
      </c>
    </row>
    <row r="87" spans="1:4">
      <c r="A87" s="10" t="s">
        <v>114</v>
      </c>
      <c r="B87" s="15">
        <v>100</v>
      </c>
      <c r="C87" s="15">
        <v>44.894652000000001</v>
      </c>
      <c r="D87" s="15">
        <v>55.105347999999999</v>
      </c>
    </row>
    <row r="88" spans="1:4">
      <c r="A88" s="23" t="s">
        <v>161</v>
      </c>
      <c r="B88" s="24">
        <v>443</v>
      </c>
      <c r="C88" s="24">
        <v>189</v>
      </c>
      <c r="D88" s="24">
        <v>254</v>
      </c>
    </row>
    <row r="89" spans="1:4">
      <c r="A89" s="10" t="s">
        <v>114</v>
      </c>
      <c r="B89" s="15">
        <v>100</v>
      </c>
      <c r="C89" s="15">
        <v>42.663657000000001</v>
      </c>
      <c r="D89" s="15">
        <v>57.336342999999999</v>
      </c>
    </row>
    <row r="90" spans="1:4">
      <c r="A90" s="23" t="s">
        <v>162</v>
      </c>
      <c r="B90" s="24">
        <v>1237</v>
      </c>
      <c r="C90" s="24">
        <v>564</v>
      </c>
      <c r="D90" s="24">
        <v>673</v>
      </c>
    </row>
    <row r="91" spans="1:4">
      <c r="A91" s="10" t="s">
        <v>114</v>
      </c>
      <c r="B91" s="15">
        <v>100</v>
      </c>
      <c r="C91" s="15">
        <v>45.594178999999997</v>
      </c>
      <c r="D91" s="15">
        <v>54.405821000000003</v>
      </c>
    </row>
    <row r="92" spans="1:4">
      <c r="A92" s="23" t="s">
        <v>152</v>
      </c>
      <c r="B92" s="24">
        <v>81</v>
      </c>
      <c r="C92" s="24">
        <v>50</v>
      </c>
      <c r="D92" s="24">
        <v>31</v>
      </c>
    </row>
    <row r="93" spans="1:4">
      <c r="A93" s="10" t="s">
        <v>114</v>
      </c>
      <c r="B93" s="15">
        <v>100</v>
      </c>
      <c r="C93" s="15">
        <v>61.728394999999999</v>
      </c>
      <c r="D93" s="15">
        <v>38.271605000000001</v>
      </c>
    </row>
    <row r="94" spans="1:4">
      <c r="A94" s="23" t="s">
        <v>163</v>
      </c>
      <c r="B94" s="24">
        <v>67</v>
      </c>
      <c r="C94" s="24">
        <v>38</v>
      </c>
      <c r="D94" s="24">
        <v>29</v>
      </c>
    </row>
    <row r="95" spans="1:4">
      <c r="A95" s="10" t="s">
        <v>114</v>
      </c>
      <c r="B95" s="15">
        <v>100</v>
      </c>
      <c r="C95" s="15">
        <v>56.716417999999997</v>
      </c>
      <c r="D95" s="15">
        <v>43.283582000000003</v>
      </c>
    </row>
    <row r="96" spans="1:4">
      <c r="A96" s="23" t="s">
        <v>128</v>
      </c>
      <c r="B96" s="24">
        <v>52</v>
      </c>
      <c r="C96" s="24">
        <v>19</v>
      </c>
      <c r="D96" s="24">
        <v>33</v>
      </c>
    </row>
    <row r="97" spans="1:4">
      <c r="A97" s="10" t="s">
        <v>114</v>
      </c>
      <c r="B97" s="15">
        <v>100</v>
      </c>
      <c r="C97" s="15">
        <v>36.538462000000003</v>
      </c>
      <c r="D97" s="15">
        <v>63.461537999999997</v>
      </c>
    </row>
    <row r="98" spans="1:4">
      <c r="A98" s="8" t="s">
        <v>164</v>
      </c>
      <c r="B98" s="8"/>
      <c r="C98" s="8"/>
      <c r="D98" s="8"/>
    </row>
    <row r="99" spans="1:4">
      <c r="A99" s="23" t="s">
        <v>165</v>
      </c>
      <c r="B99" s="24">
        <v>209</v>
      </c>
      <c r="C99" s="24">
        <v>97</v>
      </c>
      <c r="D99" s="24">
        <v>112</v>
      </c>
    </row>
    <row r="100" spans="1:4">
      <c r="A100" s="10" t="s">
        <v>114</v>
      </c>
      <c r="B100" s="15">
        <v>100</v>
      </c>
      <c r="C100" s="15">
        <v>46.411482999999997</v>
      </c>
      <c r="D100" s="15">
        <v>53.588517000000003</v>
      </c>
    </row>
    <row r="101" spans="1:4">
      <c r="A101" s="23" t="s">
        <v>166</v>
      </c>
      <c r="B101" s="24">
        <v>1043</v>
      </c>
      <c r="C101" s="24">
        <v>451</v>
      </c>
      <c r="D101" s="24">
        <v>592</v>
      </c>
    </row>
    <row r="102" spans="1:4">
      <c r="A102" s="10" t="s">
        <v>114</v>
      </c>
      <c r="B102" s="15">
        <v>100</v>
      </c>
      <c r="C102" s="15">
        <v>43.240651999999997</v>
      </c>
      <c r="D102" s="15">
        <v>56.759348000000003</v>
      </c>
    </row>
    <row r="103" spans="1:4">
      <c r="A103" s="23" t="s">
        <v>167</v>
      </c>
      <c r="B103" s="24">
        <v>963</v>
      </c>
      <c r="C103" s="24">
        <v>465</v>
      </c>
      <c r="D103" s="24">
        <v>498</v>
      </c>
    </row>
    <row r="104" spans="1:4">
      <c r="A104" s="10" t="s">
        <v>114</v>
      </c>
      <c r="B104" s="15">
        <v>100</v>
      </c>
      <c r="C104" s="15">
        <v>48.286603999999997</v>
      </c>
      <c r="D104" s="15">
        <v>51.713396000000003</v>
      </c>
    </row>
    <row r="105" spans="1:4">
      <c r="A105" s="23" t="s">
        <v>168</v>
      </c>
      <c r="B105" s="24">
        <v>338</v>
      </c>
      <c r="C105" s="24">
        <v>189</v>
      </c>
      <c r="D105" s="24">
        <v>149</v>
      </c>
    </row>
    <row r="106" spans="1:4">
      <c r="A106" s="10" t="s">
        <v>114</v>
      </c>
      <c r="B106" s="15">
        <v>100</v>
      </c>
      <c r="C106" s="15">
        <v>55.917160000000003</v>
      </c>
      <c r="D106" s="15">
        <v>44.082839999999997</v>
      </c>
    </row>
    <row r="107" spans="1:4">
      <c r="A107" s="23" t="s">
        <v>169</v>
      </c>
      <c r="B107" s="24">
        <v>94</v>
      </c>
      <c r="C107" s="24">
        <v>59</v>
      </c>
      <c r="D107" s="24">
        <v>35</v>
      </c>
    </row>
    <row r="108" spans="1:4">
      <c r="A108" s="10" t="s">
        <v>114</v>
      </c>
      <c r="B108" s="15">
        <v>100</v>
      </c>
      <c r="C108" s="15">
        <v>62.765957</v>
      </c>
      <c r="D108" s="15">
        <v>37.234043</v>
      </c>
    </row>
    <row r="109" spans="1:4">
      <c r="A109" s="23" t="s">
        <v>128</v>
      </c>
      <c r="B109" s="24">
        <v>30</v>
      </c>
      <c r="C109" s="24">
        <v>16</v>
      </c>
      <c r="D109" s="24">
        <v>14</v>
      </c>
    </row>
    <row r="110" spans="1:4">
      <c r="A110" s="10" t="s">
        <v>114</v>
      </c>
      <c r="B110" s="15">
        <v>100</v>
      </c>
      <c r="C110" s="15">
        <v>53.333333000000003</v>
      </c>
      <c r="D110" s="15">
        <v>46.666666999999997</v>
      </c>
    </row>
    <row r="111" spans="1:4">
      <c r="A111" s="8" t="s">
        <v>170</v>
      </c>
      <c r="B111" s="8"/>
      <c r="C111" s="8"/>
      <c r="D111" s="8"/>
    </row>
    <row r="112" spans="1:4">
      <c r="A112" s="23" t="s">
        <v>171</v>
      </c>
      <c r="B112" s="24">
        <v>386</v>
      </c>
      <c r="C112" s="24">
        <v>167</v>
      </c>
      <c r="D112" s="24">
        <v>219</v>
      </c>
    </row>
    <row r="113" spans="1:4">
      <c r="A113" s="10" t="s">
        <v>114</v>
      </c>
      <c r="B113" s="15">
        <v>100</v>
      </c>
      <c r="C113" s="15">
        <v>43.264249</v>
      </c>
      <c r="D113" s="15">
        <v>56.735751</v>
      </c>
    </row>
    <row r="114" spans="1:4">
      <c r="A114" s="23" t="s">
        <v>172</v>
      </c>
      <c r="B114" s="24">
        <v>919</v>
      </c>
      <c r="C114" s="24">
        <v>426</v>
      </c>
      <c r="D114" s="24">
        <v>493</v>
      </c>
    </row>
    <row r="115" spans="1:4">
      <c r="A115" s="10" t="s">
        <v>114</v>
      </c>
      <c r="B115" s="15">
        <v>100</v>
      </c>
      <c r="C115" s="15">
        <v>46.354733000000003</v>
      </c>
      <c r="D115" s="15">
        <v>53.645266999999997</v>
      </c>
    </row>
    <row r="116" spans="1:4">
      <c r="A116" s="23" t="s">
        <v>173</v>
      </c>
      <c r="B116" s="24">
        <v>978</v>
      </c>
      <c r="C116" s="24">
        <v>478</v>
      </c>
      <c r="D116" s="24">
        <v>500</v>
      </c>
    </row>
    <row r="117" spans="1:4">
      <c r="A117" s="10" t="s">
        <v>114</v>
      </c>
      <c r="B117" s="15">
        <v>100</v>
      </c>
      <c r="C117" s="15">
        <v>48.875256</v>
      </c>
      <c r="D117" s="15">
        <v>51.124744</v>
      </c>
    </row>
    <row r="118" spans="1:4">
      <c r="A118" s="23" t="s">
        <v>174</v>
      </c>
      <c r="B118" s="24">
        <v>347</v>
      </c>
      <c r="C118" s="24">
        <v>179</v>
      </c>
      <c r="D118" s="24">
        <v>168</v>
      </c>
    </row>
    <row r="119" spans="1:4">
      <c r="A119" s="10" t="s">
        <v>114</v>
      </c>
      <c r="B119" s="15">
        <v>100</v>
      </c>
      <c r="C119" s="15">
        <v>51.585014000000001</v>
      </c>
      <c r="D119" s="15">
        <v>48.414985999999999</v>
      </c>
    </row>
    <row r="120" spans="1:4">
      <c r="A120" s="23" t="s">
        <v>128</v>
      </c>
      <c r="B120" s="24">
        <v>47</v>
      </c>
      <c r="C120" s="24">
        <v>27</v>
      </c>
      <c r="D120" s="24">
        <v>20</v>
      </c>
    </row>
    <row r="121" spans="1:4">
      <c r="A121" s="10" t="s">
        <v>114</v>
      </c>
      <c r="B121" s="15">
        <v>100</v>
      </c>
      <c r="C121" s="15">
        <v>57.446809000000002</v>
      </c>
      <c r="D121" s="15">
        <v>42.553190999999998</v>
      </c>
    </row>
    <row r="122" spans="1:4">
      <c r="A122" s="8" t="s">
        <v>175</v>
      </c>
      <c r="B122" s="8"/>
      <c r="C122" s="8"/>
      <c r="D122" s="8"/>
    </row>
    <row r="123" spans="1:4">
      <c r="A123" s="23" t="s">
        <v>176</v>
      </c>
      <c r="B123" s="24">
        <v>425</v>
      </c>
      <c r="C123" s="24">
        <v>176</v>
      </c>
      <c r="D123" s="24">
        <v>249</v>
      </c>
    </row>
    <row r="124" spans="1:4">
      <c r="A124" s="10" t="s">
        <v>114</v>
      </c>
      <c r="B124" s="15">
        <v>100</v>
      </c>
      <c r="C124" s="15">
        <v>41.411765000000003</v>
      </c>
      <c r="D124" s="15">
        <v>58.588234999999997</v>
      </c>
    </row>
    <row r="125" spans="1:4">
      <c r="A125" s="23" t="s">
        <v>177</v>
      </c>
      <c r="B125" s="24">
        <v>811</v>
      </c>
      <c r="C125" s="24">
        <v>377</v>
      </c>
      <c r="D125" s="24">
        <v>434</v>
      </c>
    </row>
    <row r="126" spans="1:4">
      <c r="A126" s="10" t="s">
        <v>114</v>
      </c>
      <c r="B126" s="15">
        <v>100</v>
      </c>
      <c r="C126" s="15">
        <v>46.485819999999997</v>
      </c>
      <c r="D126" s="15">
        <v>53.514180000000003</v>
      </c>
    </row>
    <row r="127" spans="1:4">
      <c r="A127" s="23" t="s">
        <v>178</v>
      </c>
      <c r="B127" s="24">
        <v>207</v>
      </c>
      <c r="C127" s="24">
        <v>115</v>
      </c>
      <c r="D127" s="24">
        <v>92</v>
      </c>
    </row>
    <row r="128" spans="1:4">
      <c r="A128" s="10" t="s">
        <v>114</v>
      </c>
      <c r="B128" s="15">
        <v>100</v>
      </c>
      <c r="C128" s="15">
        <v>55.555556000000003</v>
      </c>
      <c r="D128" s="15">
        <v>44.444443999999997</v>
      </c>
    </row>
    <row r="129" spans="1:4">
      <c r="A129" s="23" t="s">
        <v>179</v>
      </c>
      <c r="B129" s="24">
        <v>154</v>
      </c>
      <c r="C129" s="24">
        <v>86</v>
      </c>
      <c r="D129" s="24">
        <v>68</v>
      </c>
    </row>
    <row r="130" spans="1:4">
      <c r="A130" s="10" t="s">
        <v>114</v>
      </c>
      <c r="B130" s="15">
        <v>100</v>
      </c>
      <c r="C130" s="15">
        <v>55.844155999999998</v>
      </c>
      <c r="D130" s="15">
        <v>44.155844000000002</v>
      </c>
    </row>
    <row r="131" spans="1:4">
      <c r="A131" s="23" t="s">
        <v>180</v>
      </c>
      <c r="B131" s="24">
        <v>318</v>
      </c>
      <c r="C131" s="24">
        <v>207</v>
      </c>
      <c r="D131" s="24">
        <v>111</v>
      </c>
    </row>
    <row r="132" spans="1:4">
      <c r="A132" s="10" t="s">
        <v>114</v>
      </c>
      <c r="B132" s="15">
        <v>100</v>
      </c>
      <c r="C132" s="15">
        <v>65.094340000000003</v>
      </c>
      <c r="D132" s="15">
        <v>34.905659999999997</v>
      </c>
    </row>
    <row r="133" spans="1:4">
      <c r="A133" s="23" t="s">
        <v>181</v>
      </c>
      <c r="B133" s="24">
        <v>203</v>
      </c>
      <c r="C133" s="24">
        <v>135</v>
      </c>
      <c r="D133" s="24">
        <v>68</v>
      </c>
    </row>
    <row r="134" spans="1:4">
      <c r="A134" s="10" t="s">
        <v>114</v>
      </c>
      <c r="B134" s="15">
        <v>100</v>
      </c>
      <c r="C134" s="15">
        <v>66.502463000000006</v>
      </c>
      <c r="D134" s="15">
        <v>33.497537000000001</v>
      </c>
    </row>
    <row r="135" spans="1:4">
      <c r="A135" s="23" t="s">
        <v>182</v>
      </c>
      <c r="B135" s="24">
        <v>79</v>
      </c>
      <c r="C135" s="24">
        <v>33</v>
      </c>
      <c r="D135" s="24">
        <v>46</v>
      </c>
    </row>
    <row r="136" spans="1:4">
      <c r="A136" s="10" t="s">
        <v>114</v>
      </c>
      <c r="B136" s="15">
        <v>100</v>
      </c>
      <c r="C136" s="15">
        <v>41.772151999999998</v>
      </c>
      <c r="D136" s="15">
        <v>58.227848000000002</v>
      </c>
    </row>
    <row r="137" spans="1:4">
      <c r="A137" s="23" t="s">
        <v>183</v>
      </c>
      <c r="B137" s="24">
        <v>68</v>
      </c>
      <c r="C137" s="24">
        <v>27</v>
      </c>
      <c r="D137" s="24">
        <v>41</v>
      </c>
    </row>
    <row r="138" spans="1:4">
      <c r="A138" s="10" t="s">
        <v>114</v>
      </c>
      <c r="B138" s="15">
        <v>100</v>
      </c>
      <c r="C138" s="15">
        <v>39.705882000000003</v>
      </c>
      <c r="D138" s="15">
        <v>60.294117999999997</v>
      </c>
    </row>
    <row r="139" spans="1:4">
      <c r="A139" s="23" t="s">
        <v>184</v>
      </c>
      <c r="B139" s="24">
        <v>586</v>
      </c>
      <c r="C139" s="24">
        <v>319</v>
      </c>
      <c r="D139" s="24">
        <v>267</v>
      </c>
    </row>
    <row r="140" spans="1:4">
      <c r="A140" s="10" t="s">
        <v>114</v>
      </c>
      <c r="B140" s="15">
        <v>100</v>
      </c>
      <c r="C140" s="15">
        <v>54.436860000000003</v>
      </c>
      <c r="D140" s="15">
        <v>45.563139999999997</v>
      </c>
    </row>
    <row r="141" spans="1:4">
      <c r="A141" s="23" t="s">
        <v>185</v>
      </c>
      <c r="B141" s="24">
        <v>276</v>
      </c>
      <c r="C141" s="24">
        <v>168</v>
      </c>
      <c r="D141" s="24">
        <v>108</v>
      </c>
    </row>
    <row r="142" spans="1:4">
      <c r="A142" s="10" t="s">
        <v>114</v>
      </c>
      <c r="B142" s="15">
        <v>100</v>
      </c>
      <c r="C142" s="15">
        <v>60.869565000000001</v>
      </c>
      <c r="D142" s="15">
        <v>39.130434999999999</v>
      </c>
    </row>
    <row r="143" spans="1:4">
      <c r="A143" s="23" t="s">
        <v>152</v>
      </c>
      <c r="B143" s="24">
        <v>197</v>
      </c>
      <c r="C143" s="24">
        <v>106</v>
      </c>
      <c r="D143" s="24">
        <v>91</v>
      </c>
    </row>
    <row r="144" spans="1:4">
      <c r="A144" s="10" t="s">
        <v>114</v>
      </c>
      <c r="B144" s="15">
        <v>100</v>
      </c>
      <c r="C144" s="15">
        <v>53.807107000000002</v>
      </c>
      <c r="D144" s="15">
        <v>46.192892999999998</v>
      </c>
    </row>
    <row r="145" spans="1:4">
      <c r="A145" s="23" t="s">
        <v>186</v>
      </c>
      <c r="B145" s="24">
        <v>944</v>
      </c>
      <c r="C145" s="24">
        <v>425</v>
      </c>
      <c r="D145" s="24">
        <v>519</v>
      </c>
    </row>
    <row r="146" spans="1:4">
      <c r="A146" s="10" t="s">
        <v>114</v>
      </c>
      <c r="B146" s="15">
        <v>100</v>
      </c>
      <c r="C146" s="15">
        <v>45.021186</v>
      </c>
      <c r="D146" s="15">
        <v>54.978814</v>
      </c>
    </row>
    <row r="147" spans="1:4">
      <c r="A147" s="23" t="s">
        <v>128</v>
      </c>
      <c r="B147" s="24">
        <v>41</v>
      </c>
      <c r="C147" s="24">
        <v>16</v>
      </c>
      <c r="D147" s="24">
        <v>25</v>
      </c>
    </row>
    <row r="148" spans="1:4">
      <c r="A148" s="10" t="s">
        <v>114</v>
      </c>
      <c r="B148" s="15">
        <v>100</v>
      </c>
      <c r="C148" s="15">
        <v>39.024389999999997</v>
      </c>
      <c r="D148" s="15">
        <v>60.975610000000003</v>
      </c>
    </row>
    <row r="149" spans="1:4">
      <c r="A149" s="8" t="s">
        <v>187</v>
      </c>
      <c r="B149" s="8"/>
      <c r="C149" s="8"/>
      <c r="D149" s="8"/>
    </row>
    <row r="150" spans="1:4">
      <c r="A150" s="23" t="s">
        <v>188</v>
      </c>
      <c r="B150" s="24">
        <v>2041</v>
      </c>
      <c r="C150" s="24">
        <v>984</v>
      </c>
      <c r="D150" s="24">
        <v>1057</v>
      </c>
    </row>
    <row r="151" spans="1:4">
      <c r="A151" s="10" t="s">
        <v>114</v>
      </c>
      <c r="B151" s="15">
        <v>100</v>
      </c>
      <c r="C151" s="15">
        <v>48.211660999999999</v>
      </c>
      <c r="D151" s="15">
        <v>51.788339000000001</v>
      </c>
    </row>
    <row r="152" spans="1:4">
      <c r="A152" s="23" t="s">
        <v>189</v>
      </c>
      <c r="B152" s="24">
        <v>221</v>
      </c>
      <c r="C152" s="24">
        <v>97</v>
      </c>
      <c r="D152" s="24">
        <v>124</v>
      </c>
    </row>
    <row r="153" spans="1:4">
      <c r="A153" s="10" t="s">
        <v>114</v>
      </c>
      <c r="B153" s="15">
        <v>100</v>
      </c>
      <c r="C153" s="15">
        <v>43.891402999999997</v>
      </c>
      <c r="D153" s="15">
        <v>56.108597000000003</v>
      </c>
    </row>
    <row r="154" spans="1:4">
      <c r="A154" s="23" t="s">
        <v>190</v>
      </c>
      <c r="B154" s="24">
        <v>64</v>
      </c>
      <c r="C154" s="24">
        <v>32</v>
      </c>
      <c r="D154" s="24">
        <v>32</v>
      </c>
    </row>
    <row r="155" spans="1:4">
      <c r="A155" s="10" t="s">
        <v>114</v>
      </c>
      <c r="B155" s="15">
        <v>100</v>
      </c>
      <c r="C155" s="15">
        <v>50</v>
      </c>
      <c r="D155" s="15">
        <v>50</v>
      </c>
    </row>
    <row r="156" spans="1:4">
      <c r="A156" s="23" t="s">
        <v>191</v>
      </c>
      <c r="B156" s="24">
        <v>158</v>
      </c>
      <c r="C156" s="24">
        <v>90</v>
      </c>
      <c r="D156" s="24">
        <v>68</v>
      </c>
    </row>
    <row r="157" spans="1:4">
      <c r="A157" s="10" t="s">
        <v>114</v>
      </c>
      <c r="B157" s="15">
        <v>100</v>
      </c>
      <c r="C157" s="15">
        <v>56.962024999999997</v>
      </c>
      <c r="D157" s="15">
        <v>43.037975000000003</v>
      </c>
    </row>
    <row r="158" spans="1:4">
      <c r="A158" s="23" t="s">
        <v>192</v>
      </c>
      <c r="B158" s="24">
        <v>120</v>
      </c>
      <c r="C158" s="24">
        <v>52</v>
      </c>
      <c r="D158" s="24">
        <v>68</v>
      </c>
    </row>
    <row r="159" spans="1:4">
      <c r="A159" s="10" t="s">
        <v>114</v>
      </c>
      <c r="B159" s="15">
        <v>100</v>
      </c>
      <c r="C159" s="15">
        <v>43.333333000000003</v>
      </c>
      <c r="D159" s="15">
        <v>56.666666999999997</v>
      </c>
    </row>
    <row r="160" spans="1:4">
      <c r="A160" s="23" t="s">
        <v>193</v>
      </c>
      <c r="B160" s="24">
        <v>10</v>
      </c>
      <c r="C160" s="24">
        <v>3</v>
      </c>
      <c r="D160" s="24">
        <v>7</v>
      </c>
    </row>
    <row r="161" spans="1:4">
      <c r="A161" s="10" t="s">
        <v>114</v>
      </c>
      <c r="B161" s="15">
        <v>100</v>
      </c>
      <c r="C161" s="15">
        <v>30</v>
      </c>
      <c r="D161" s="15">
        <v>70</v>
      </c>
    </row>
    <row r="162" spans="1:4">
      <c r="A162" s="23" t="s">
        <v>152</v>
      </c>
      <c r="B162" s="24">
        <v>39</v>
      </c>
      <c r="C162" s="24">
        <v>13</v>
      </c>
      <c r="D162" s="24">
        <v>26</v>
      </c>
    </row>
    <row r="163" spans="1:4">
      <c r="A163" s="10" t="s">
        <v>114</v>
      </c>
      <c r="B163" s="15">
        <v>100</v>
      </c>
      <c r="C163" s="15">
        <v>33.333333000000003</v>
      </c>
      <c r="D163" s="15">
        <v>66.666667000000004</v>
      </c>
    </row>
    <row r="164" spans="1:4">
      <c r="A164" s="23" t="s">
        <v>128</v>
      </c>
      <c r="B164" s="24">
        <v>24</v>
      </c>
      <c r="C164" s="24">
        <v>6</v>
      </c>
      <c r="D164" s="24">
        <v>18</v>
      </c>
    </row>
    <row r="165" spans="1:4">
      <c r="A165" s="10" t="s">
        <v>114</v>
      </c>
      <c r="B165" s="15">
        <v>100</v>
      </c>
      <c r="C165" s="15">
        <v>25</v>
      </c>
      <c r="D165" s="15">
        <v>75</v>
      </c>
    </row>
    <row r="166" spans="1:4">
      <c r="A166" s="8" t="s">
        <v>194</v>
      </c>
      <c r="B166" s="8"/>
      <c r="C166" s="8"/>
      <c r="D166" s="8"/>
    </row>
    <row r="167" spans="1:4">
      <c r="A167" s="23" t="s">
        <v>195</v>
      </c>
      <c r="B167" s="24">
        <v>1341</v>
      </c>
      <c r="C167" s="24">
        <v>637</v>
      </c>
      <c r="D167" s="24">
        <v>704</v>
      </c>
    </row>
    <row r="168" spans="1:4">
      <c r="A168" s="10" t="s">
        <v>114</v>
      </c>
      <c r="B168" s="15">
        <v>100</v>
      </c>
      <c r="C168" s="15">
        <v>47.501863999999998</v>
      </c>
      <c r="D168" s="15">
        <v>52.498136000000002</v>
      </c>
    </row>
    <row r="169" spans="1:4">
      <c r="A169" s="23" t="s">
        <v>196</v>
      </c>
      <c r="B169" s="24">
        <v>523</v>
      </c>
      <c r="C169" s="24">
        <v>279</v>
      </c>
      <c r="D169" s="24">
        <v>244</v>
      </c>
    </row>
    <row r="170" spans="1:4">
      <c r="A170" s="10" t="s">
        <v>114</v>
      </c>
      <c r="B170" s="15">
        <v>100</v>
      </c>
      <c r="C170" s="15">
        <v>53.346080000000001</v>
      </c>
      <c r="D170" s="15">
        <v>46.653919999999999</v>
      </c>
    </row>
    <row r="171" spans="1:4">
      <c r="A171" s="23" t="s">
        <v>197</v>
      </c>
      <c r="B171" s="24">
        <v>116</v>
      </c>
      <c r="C171" s="24">
        <v>59</v>
      </c>
      <c r="D171" s="24">
        <v>57</v>
      </c>
    </row>
    <row r="172" spans="1:4">
      <c r="A172" s="10" t="s">
        <v>114</v>
      </c>
      <c r="B172" s="15">
        <v>100</v>
      </c>
      <c r="C172" s="15">
        <v>50.862068999999998</v>
      </c>
      <c r="D172" s="15">
        <v>49.137931000000002</v>
      </c>
    </row>
    <row r="173" spans="1:4">
      <c r="A173" s="23" t="s">
        <v>198</v>
      </c>
      <c r="B173" s="24">
        <v>25</v>
      </c>
      <c r="C173" s="24">
        <v>10</v>
      </c>
      <c r="D173" s="24">
        <v>15</v>
      </c>
    </row>
    <row r="174" spans="1:4">
      <c r="A174" s="10" t="s">
        <v>114</v>
      </c>
      <c r="B174" s="15">
        <v>100</v>
      </c>
      <c r="C174" s="15">
        <v>40</v>
      </c>
      <c r="D174" s="15">
        <v>60</v>
      </c>
    </row>
    <row r="175" spans="1:4">
      <c r="A175" s="23" t="s">
        <v>199</v>
      </c>
      <c r="B175" s="24">
        <v>68</v>
      </c>
      <c r="C175" s="24">
        <v>47</v>
      </c>
      <c r="D175" s="24">
        <v>21</v>
      </c>
    </row>
    <row r="176" spans="1:4">
      <c r="A176" s="10" t="s">
        <v>114</v>
      </c>
      <c r="B176" s="15">
        <v>100</v>
      </c>
      <c r="C176" s="15">
        <v>69.117647000000005</v>
      </c>
      <c r="D176" s="15">
        <v>30.882352999999998</v>
      </c>
    </row>
    <row r="177" spans="1:4">
      <c r="A177" s="23" t="s">
        <v>200</v>
      </c>
      <c r="B177" s="24">
        <v>1248</v>
      </c>
      <c r="C177" s="24">
        <v>759</v>
      </c>
      <c r="D177" s="24">
        <v>489</v>
      </c>
    </row>
    <row r="178" spans="1:4">
      <c r="A178" s="10" t="s">
        <v>114</v>
      </c>
      <c r="B178" s="15">
        <v>100</v>
      </c>
      <c r="C178" s="15">
        <v>60.817307999999997</v>
      </c>
      <c r="D178" s="15">
        <v>39.182692000000003</v>
      </c>
    </row>
    <row r="179" spans="1:4">
      <c r="A179" s="23" t="s">
        <v>201</v>
      </c>
      <c r="B179" s="24">
        <v>725</v>
      </c>
      <c r="C179" s="24">
        <v>214</v>
      </c>
      <c r="D179" s="24">
        <v>511</v>
      </c>
    </row>
    <row r="180" spans="1:4">
      <c r="A180" s="10" t="s">
        <v>114</v>
      </c>
      <c r="B180" s="15">
        <v>100</v>
      </c>
      <c r="C180" s="15">
        <v>29.517240999999999</v>
      </c>
      <c r="D180" s="15">
        <v>70.482759000000001</v>
      </c>
    </row>
    <row r="181" spans="1:4">
      <c r="A181" s="23" t="s">
        <v>202</v>
      </c>
      <c r="B181" s="24">
        <v>550</v>
      </c>
      <c r="C181" s="24">
        <v>184</v>
      </c>
      <c r="D181" s="24">
        <v>366</v>
      </c>
    </row>
    <row r="182" spans="1:4">
      <c r="A182" s="10" t="s">
        <v>114</v>
      </c>
      <c r="B182" s="15">
        <v>100</v>
      </c>
      <c r="C182" s="15">
        <v>33.454545000000003</v>
      </c>
      <c r="D182" s="15">
        <v>66.545455000000004</v>
      </c>
    </row>
    <row r="183" spans="1:4">
      <c r="A183" s="23" t="s">
        <v>203</v>
      </c>
      <c r="B183" s="24">
        <v>563</v>
      </c>
      <c r="C183" s="24">
        <v>263</v>
      </c>
      <c r="D183" s="24">
        <v>300</v>
      </c>
    </row>
    <row r="184" spans="1:4">
      <c r="A184" s="10" t="s">
        <v>114</v>
      </c>
      <c r="B184" s="15">
        <v>100</v>
      </c>
      <c r="C184" s="15">
        <v>46.714032000000003</v>
      </c>
      <c r="D184" s="15">
        <v>53.285967999999997</v>
      </c>
    </row>
    <row r="185" spans="1:4">
      <c r="A185" s="23" t="s">
        <v>204</v>
      </c>
      <c r="B185" s="24">
        <v>319</v>
      </c>
      <c r="C185" s="24">
        <v>108</v>
      </c>
      <c r="D185" s="24">
        <v>211</v>
      </c>
    </row>
    <row r="186" spans="1:4">
      <c r="A186" s="10" t="s">
        <v>114</v>
      </c>
      <c r="B186" s="15">
        <v>100</v>
      </c>
      <c r="C186" s="15">
        <v>33.855798999999998</v>
      </c>
      <c r="D186" s="15">
        <v>66.144200999999995</v>
      </c>
    </row>
    <row r="187" spans="1:4">
      <c r="A187" s="23" t="s">
        <v>205</v>
      </c>
      <c r="B187" s="24">
        <v>6</v>
      </c>
      <c r="C187" s="24">
        <v>4</v>
      </c>
      <c r="D187" s="24">
        <v>2</v>
      </c>
    </row>
    <row r="188" spans="1:4">
      <c r="A188" s="10" t="s">
        <v>114</v>
      </c>
      <c r="B188" s="15">
        <v>100</v>
      </c>
      <c r="C188" s="15">
        <v>66.666667000000004</v>
      </c>
      <c r="D188" s="15">
        <v>33.333333000000003</v>
      </c>
    </row>
    <row r="189" spans="1:4">
      <c r="A189" s="23" t="s">
        <v>206</v>
      </c>
      <c r="B189" s="24">
        <v>42</v>
      </c>
      <c r="C189" s="24">
        <v>13</v>
      </c>
      <c r="D189" s="24">
        <v>29</v>
      </c>
    </row>
    <row r="190" spans="1:4">
      <c r="A190" s="10" t="s">
        <v>114</v>
      </c>
      <c r="B190" s="15">
        <v>100</v>
      </c>
      <c r="C190" s="15">
        <v>30.952380999999999</v>
      </c>
      <c r="D190" s="15">
        <v>69.047618999999997</v>
      </c>
    </row>
    <row r="191" spans="1:4">
      <c r="A191" s="23" t="s">
        <v>152</v>
      </c>
      <c r="B191" s="24">
        <v>39</v>
      </c>
      <c r="C191" s="24">
        <v>8</v>
      </c>
      <c r="D191" s="24">
        <v>31</v>
      </c>
    </row>
    <row r="192" spans="1:4">
      <c r="A192" s="10" t="s">
        <v>114</v>
      </c>
      <c r="B192" s="15">
        <v>100</v>
      </c>
      <c r="C192" s="15">
        <v>20.512820999999999</v>
      </c>
      <c r="D192" s="15">
        <v>79.487178999999998</v>
      </c>
    </row>
    <row r="193" spans="1:4">
      <c r="A193" s="23" t="s">
        <v>128</v>
      </c>
      <c r="B193" s="24">
        <v>193</v>
      </c>
      <c r="C193" s="24">
        <v>117</v>
      </c>
      <c r="D193" s="24">
        <v>76</v>
      </c>
    </row>
    <row r="194" spans="1:4">
      <c r="A194" s="10" t="s">
        <v>114</v>
      </c>
      <c r="B194" s="15">
        <v>100</v>
      </c>
      <c r="C194" s="15">
        <v>60.621761999999997</v>
      </c>
      <c r="D194" s="15">
        <v>39.378238000000003</v>
      </c>
    </row>
    <row r="195" spans="1:4">
      <c r="A195" s="8" t="s">
        <v>207</v>
      </c>
      <c r="B195" s="8"/>
      <c r="C195" s="8"/>
      <c r="D195" s="8"/>
    </row>
    <row r="196" spans="1:4">
      <c r="A196" s="23" t="s">
        <v>208</v>
      </c>
      <c r="B196" s="24">
        <v>1480</v>
      </c>
      <c r="C196" s="24">
        <v>675</v>
      </c>
      <c r="D196" s="24">
        <v>805</v>
      </c>
    </row>
    <row r="197" spans="1:4">
      <c r="A197" s="10" t="s">
        <v>114</v>
      </c>
      <c r="B197" s="15">
        <v>100</v>
      </c>
      <c r="C197" s="15">
        <v>45.608108000000001</v>
      </c>
      <c r="D197" s="15">
        <v>54.391891999999999</v>
      </c>
    </row>
    <row r="198" spans="1:4">
      <c r="A198" s="23" t="s">
        <v>209</v>
      </c>
      <c r="B198" s="24">
        <v>1280</v>
      </c>
      <c r="C198" s="24">
        <v>600</v>
      </c>
      <c r="D198" s="24">
        <v>680</v>
      </c>
    </row>
    <row r="199" spans="1:4">
      <c r="A199" s="10" t="s">
        <v>114</v>
      </c>
      <c r="B199" s="15">
        <v>100</v>
      </c>
      <c r="C199" s="15">
        <v>46.875</v>
      </c>
      <c r="D199" s="15">
        <v>53.125</v>
      </c>
    </row>
    <row r="200" spans="1:4">
      <c r="A200" s="23" t="s">
        <v>210</v>
      </c>
      <c r="B200" s="24">
        <v>1167</v>
      </c>
      <c r="C200" s="24">
        <v>595</v>
      </c>
      <c r="D200" s="24">
        <v>572</v>
      </c>
    </row>
    <row r="201" spans="1:4" ht="11.1" customHeight="1">
      <c r="A201" s="10" t="s">
        <v>114</v>
      </c>
      <c r="B201" s="15">
        <v>100</v>
      </c>
      <c r="C201" s="15">
        <v>50.985433</v>
      </c>
      <c r="D201" s="15">
        <v>49.014567</v>
      </c>
    </row>
    <row r="202" spans="1:4" ht="11.1" customHeight="1">
      <c r="A202" s="23" t="s">
        <v>211</v>
      </c>
      <c r="B202" s="24">
        <v>715</v>
      </c>
      <c r="C202" s="24">
        <v>324</v>
      </c>
      <c r="D202" s="24">
        <v>391</v>
      </c>
    </row>
    <row r="203" spans="1:4" ht="11.1" customHeight="1">
      <c r="A203" s="10" t="s">
        <v>114</v>
      </c>
      <c r="B203" s="15">
        <v>100</v>
      </c>
      <c r="C203" s="15">
        <v>45.314684999999997</v>
      </c>
      <c r="D203" s="15">
        <v>54.685315000000003</v>
      </c>
    </row>
    <row r="204" spans="1:4" ht="11.1" customHeight="1">
      <c r="A204" s="23" t="s">
        <v>212</v>
      </c>
      <c r="B204" s="24">
        <v>387</v>
      </c>
      <c r="C204" s="24">
        <v>207</v>
      </c>
      <c r="D204" s="24">
        <v>180</v>
      </c>
    </row>
    <row r="205" spans="1:4" ht="11.1" customHeight="1">
      <c r="A205" s="10" t="s">
        <v>114</v>
      </c>
      <c r="B205" s="15">
        <v>100</v>
      </c>
      <c r="C205" s="15">
        <v>53.488371999999998</v>
      </c>
      <c r="D205" s="15">
        <v>46.511628000000002</v>
      </c>
    </row>
    <row r="206" spans="1:4" ht="11.1" customHeight="1">
      <c r="A206" s="23" t="s">
        <v>213</v>
      </c>
      <c r="B206" s="24">
        <v>404</v>
      </c>
      <c r="C206" s="24">
        <v>175</v>
      </c>
      <c r="D206" s="24">
        <v>229</v>
      </c>
    </row>
    <row r="207" spans="1:4" ht="11.1" customHeight="1">
      <c r="A207" s="10" t="s">
        <v>114</v>
      </c>
      <c r="B207" s="15">
        <v>100</v>
      </c>
      <c r="C207" s="15">
        <v>43.316831999999998</v>
      </c>
      <c r="D207" s="15">
        <v>56.683168000000002</v>
      </c>
    </row>
    <row r="208" spans="1:4" ht="11.1" customHeight="1">
      <c r="A208" s="23" t="s">
        <v>214</v>
      </c>
      <c r="B208" s="24">
        <v>595</v>
      </c>
      <c r="C208" s="24">
        <v>262</v>
      </c>
      <c r="D208" s="24">
        <v>333</v>
      </c>
    </row>
    <row r="209" spans="1:4" ht="11.1" customHeight="1">
      <c r="A209" s="10" t="s">
        <v>114</v>
      </c>
      <c r="B209" s="15">
        <v>100</v>
      </c>
      <c r="C209" s="15">
        <v>44.033613000000003</v>
      </c>
      <c r="D209" s="15">
        <v>55.966386999999997</v>
      </c>
    </row>
    <row r="210" spans="1:4" ht="11.1" customHeight="1">
      <c r="A210" s="23" t="s">
        <v>215</v>
      </c>
      <c r="B210" s="24">
        <v>215</v>
      </c>
      <c r="C210" s="24">
        <v>91</v>
      </c>
      <c r="D210" s="24">
        <v>124</v>
      </c>
    </row>
    <row r="211" spans="1:4" ht="11.1" customHeight="1">
      <c r="A211" s="10" t="s">
        <v>114</v>
      </c>
      <c r="B211" s="15">
        <v>100</v>
      </c>
      <c r="C211" s="15">
        <v>42.325581</v>
      </c>
      <c r="D211" s="15">
        <v>57.674419</v>
      </c>
    </row>
    <row r="212" spans="1:4" ht="11.1" customHeight="1">
      <c r="A212" s="23" t="s">
        <v>216</v>
      </c>
      <c r="B212" s="24">
        <v>248</v>
      </c>
      <c r="C212" s="24">
        <v>127</v>
      </c>
      <c r="D212" s="24">
        <v>121</v>
      </c>
    </row>
    <row r="213" spans="1:4" ht="11.1" customHeight="1">
      <c r="A213" s="10" t="s">
        <v>114</v>
      </c>
      <c r="B213" s="15">
        <v>100</v>
      </c>
      <c r="C213" s="15">
        <v>51.209676999999999</v>
      </c>
      <c r="D213" s="15">
        <v>48.790323000000001</v>
      </c>
    </row>
    <row r="214" spans="1:4" ht="11.1" customHeight="1">
      <c r="A214" s="23" t="s">
        <v>217</v>
      </c>
      <c r="B214" s="24">
        <v>255</v>
      </c>
      <c r="C214" s="24">
        <v>125</v>
      </c>
      <c r="D214" s="24">
        <v>130</v>
      </c>
    </row>
    <row r="215" spans="1:4" ht="11.1" customHeight="1">
      <c r="A215" s="10" t="s">
        <v>114</v>
      </c>
      <c r="B215" s="15">
        <v>100</v>
      </c>
      <c r="C215" s="15">
        <v>49.019607999999998</v>
      </c>
      <c r="D215" s="15">
        <v>50.980392000000002</v>
      </c>
    </row>
    <row r="216" spans="1:4" ht="11.1" customHeight="1">
      <c r="A216" s="23" t="s">
        <v>218</v>
      </c>
      <c r="B216" s="24">
        <v>291</v>
      </c>
      <c r="C216" s="24">
        <v>135</v>
      </c>
      <c r="D216" s="24">
        <v>156</v>
      </c>
    </row>
    <row r="217" spans="1:4" ht="11.1" customHeight="1">
      <c r="A217" s="10" t="s">
        <v>114</v>
      </c>
      <c r="B217" s="15">
        <v>100</v>
      </c>
      <c r="C217" s="15">
        <v>46.391753000000001</v>
      </c>
      <c r="D217" s="15">
        <v>53.608246999999999</v>
      </c>
    </row>
    <row r="218" spans="1:4" ht="11.1" customHeight="1">
      <c r="A218" s="23" t="s">
        <v>219</v>
      </c>
      <c r="B218" s="24">
        <v>338</v>
      </c>
      <c r="C218" s="24">
        <v>175</v>
      </c>
      <c r="D218" s="24">
        <v>163</v>
      </c>
    </row>
    <row r="219" spans="1:4" ht="11.1" customHeight="1">
      <c r="A219" s="10" t="s">
        <v>114</v>
      </c>
      <c r="B219" s="15">
        <v>100</v>
      </c>
      <c r="C219" s="15">
        <v>51.775148000000002</v>
      </c>
      <c r="D219" s="15">
        <v>48.224851999999998</v>
      </c>
    </row>
    <row r="220" spans="1:4" ht="11.1" customHeight="1">
      <c r="A220" s="23" t="s">
        <v>220</v>
      </c>
      <c r="B220" s="24">
        <v>812</v>
      </c>
      <c r="C220" s="24">
        <v>338</v>
      </c>
      <c r="D220" s="24">
        <v>474</v>
      </c>
    </row>
    <row r="221" spans="1:4" ht="11.1" customHeight="1">
      <c r="A221" s="10" t="s">
        <v>114</v>
      </c>
      <c r="B221" s="15">
        <v>100</v>
      </c>
      <c r="C221" s="15">
        <v>41.625616000000001</v>
      </c>
      <c r="D221" s="15">
        <v>58.374383999999999</v>
      </c>
    </row>
    <row r="222" spans="1:4" ht="11.1" customHeight="1">
      <c r="A222" s="23" t="s">
        <v>221</v>
      </c>
      <c r="B222" s="24">
        <v>816</v>
      </c>
      <c r="C222" s="24">
        <v>361</v>
      </c>
      <c r="D222" s="24">
        <v>455</v>
      </c>
    </row>
    <row r="223" spans="1:4" ht="11.1" customHeight="1">
      <c r="A223" s="10" t="s">
        <v>114</v>
      </c>
      <c r="B223" s="15">
        <v>100</v>
      </c>
      <c r="C223" s="15">
        <v>44.240195999999997</v>
      </c>
      <c r="D223" s="15">
        <v>55.759804000000003</v>
      </c>
    </row>
    <row r="224" spans="1:4" ht="11.1" customHeight="1">
      <c r="A224" s="23" t="s">
        <v>152</v>
      </c>
      <c r="B224" s="24">
        <v>69</v>
      </c>
      <c r="C224" s="24">
        <v>39</v>
      </c>
      <c r="D224" s="24">
        <v>30</v>
      </c>
    </row>
    <row r="225" spans="1:4" ht="11.1" customHeight="1">
      <c r="A225" s="10" t="s">
        <v>114</v>
      </c>
      <c r="B225" s="15">
        <v>100</v>
      </c>
      <c r="C225" s="15">
        <v>56.521738999999997</v>
      </c>
      <c r="D225" s="15">
        <v>43.478261000000003</v>
      </c>
    </row>
    <row r="226" spans="1:4" ht="11.1" customHeight="1">
      <c r="A226" s="23" t="s">
        <v>222</v>
      </c>
      <c r="B226" s="24">
        <v>246</v>
      </c>
      <c r="C226" s="24">
        <v>133</v>
      </c>
      <c r="D226" s="24">
        <v>113</v>
      </c>
    </row>
    <row r="227" spans="1:4" ht="11.1" customHeight="1">
      <c r="A227" s="10" t="s">
        <v>114</v>
      </c>
      <c r="B227" s="15">
        <v>100</v>
      </c>
      <c r="C227" s="15">
        <v>54.065041000000001</v>
      </c>
      <c r="D227" s="15">
        <v>45.934958999999999</v>
      </c>
    </row>
    <row r="228" spans="1:4" ht="11.1" customHeight="1">
      <c r="A228" s="23" t="s">
        <v>128</v>
      </c>
      <c r="B228" s="24">
        <v>47</v>
      </c>
      <c r="C228" s="24">
        <v>20</v>
      </c>
      <c r="D228" s="24">
        <v>27</v>
      </c>
    </row>
    <row r="229" spans="1:4" ht="11.1" customHeight="1">
      <c r="A229" s="11"/>
      <c r="B229" s="16">
        <v>100</v>
      </c>
      <c r="C229" s="16">
        <v>42.553190999999998</v>
      </c>
      <c r="D229" s="16">
        <v>57.446809000000002</v>
      </c>
    </row>
    <row r="230" spans="1:4" ht="11.1" customHeight="1"/>
  </sheetData>
  <phoneticPr fontId="2"/>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1672D-4825-481D-BB53-80B188379CA8}">
  <sheetPr codeName="Sheet103"/>
  <dimension ref="A1:P228"/>
  <sheetViews>
    <sheetView zoomScaleNormal="100" workbookViewId="0"/>
  </sheetViews>
  <sheetFormatPr defaultRowHeight="12"/>
  <cols>
    <col min="1" max="1" width="52" style="13" bestFit="1" customWidth="1"/>
    <col min="2" max="15" width="7.625" style="13" customWidth="1"/>
    <col min="16" max="16" width="15.5" style="34" customWidth="1"/>
    <col min="17" max="256" width="7.625" style="13" customWidth="1"/>
    <col min="257" max="16384" width="9" style="13"/>
  </cols>
  <sheetData>
    <row r="1" spans="1:16">
      <c r="A1" s="12" t="s">
        <v>114</v>
      </c>
      <c r="B1" s="6"/>
    </row>
    <row r="2" spans="1:16">
      <c r="A2" s="18" t="str">
        <f xml:space="preserve"> HYPERLINK("#'目次'!B8","[2]")</f>
        <v>[2]</v>
      </c>
    </row>
    <row r="3" spans="1:16">
      <c r="A3" s="6" t="s">
        <v>114</v>
      </c>
      <c r="B3" s="7" t="s">
        <v>223</v>
      </c>
    </row>
    <row r="4" spans="1:16" s="21" customFormat="1" ht="24">
      <c r="A4" s="19" t="s">
        <v>114</v>
      </c>
      <c r="B4" s="20" t="s">
        <v>118</v>
      </c>
      <c r="C4" s="20" t="s">
        <v>224</v>
      </c>
      <c r="D4" s="20" t="s">
        <v>225</v>
      </c>
      <c r="E4" s="20" t="s">
        <v>226</v>
      </c>
      <c r="F4" s="20" t="s">
        <v>227</v>
      </c>
      <c r="G4" s="20" t="s">
        <v>228</v>
      </c>
      <c r="H4" s="20" t="s">
        <v>229</v>
      </c>
      <c r="I4" s="20" t="s">
        <v>230</v>
      </c>
      <c r="J4" s="20" t="s">
        <v>231</v>
      </c>
      <c r="K4" s="20" t="s">
        <v>232</v>
      </c>
      <c r="L4" s="20" t="s">
        <v>233</v>
      </c>
      <c r="M4" s="20" t="s">
        <v>234</v>
      </c>
      <c r="N4" s="20" t="s">
        <v>235</v>
      </c>
      <c r="O4" s="20" t="s">
        <v>236</v>
      </c>
      <c r="P4" s="35" t="s">
        <v>566</v>
      </c>
    </row>
    <row r="5" spans="1:16">
      <c r="A5" s="22" t="s">
        <v>121</v>
      </c>
      <c r="B5" s="9">
        <v>2677</v>
      </c>
      <c r="C5" s="9">
        <v>610</v>
      </c>
      <c r="D5" s="9">
        <v>755</v>
      </c>
      <c r="E5" s="9">
        <v>601</v>
      </c>
      <c r="F5" s="9">
        <v>425</v>
      </c>
      <c r="G5" s="9">
        <v>217</v>
      </c>
      <c r="H5" s="9">
        <v>56</v>
      </c>
      <c r="I5" s="9">
        <v>13</v>
      </c>
      <c r="J5" s="9">
        <v>1365</v>
      </c>
      <c r="K5" s="9">
        <v>1026</v>
      </c>
      <c r="L5" s="9">
        <v>286</v>
      </c>
      <c r="M5" s="9">
        <v>1312</v>
      </c>
      <c r="N5" s="9">
        <v>0</v>
      </c>
      <c r="O5" s="9">
        <v>0</v>
      </c>
      <c r="P5" s="9">
        <v>0</v>
      </c>
    </row>
    <row r="6" spans="1:16">
      <c r="A6" s="10" t="s">
        <v>114</v>
      </c>
      <c r="B6" s="15">
        <v>100</v>
      </c>
      <c r="C6" s="15">
        <v>22.786701999999998</v>
      </c>
      <c r="D6" s="15">
        <v>28.203213000000002</v>
      </c>
      <c r="E6" s="15">
        <v>22.450503999999999</v>
      </c>
      <c r="F6" s="15">
        <v>15.875980999999999</v>
      </c>
      <c r="G6" s="15">
        <v>8.1060890000000008</v>
      </c>
      <c r="H6" s="15">
        <v>2.0918939999999999</v>
      </c>
      <c r="I6" s="15">
        <v>0.48561799999999999</v>
      </c>
      <c r="J6" s="15">
        <v>50.989913999999999</v>
      </c>
      <c r="K6" s="15">
        <v>38.326484999999998</v>
      </c>
      <c r="L6" s="15">
        <v>10.683600999999999</v>
      </c>
      <c r="M6" s="15">
        <v>49.010086000000001</v>
      </c>
      <c r="N6" s="15">
        <v>75.207322000000005</v>
      </c>
      <c r="O6" s="15">
        <v>74</v>
      </c>
      <c r="P6" s="33">
        <v>75</v>
      </c>
    </row>
    <row r="7" spans="1:16">
      <c r="A7" s="8" t="s">
        <v>122</v>
      </c>
      <c r="B7" s="8"/>
      <c r="C7" s="8"/>
      <c r="D7" s="8"/>
      <c r="E7" s="8"/>
      <c r="F7" s="8"/>
      <c r="G7" s="8"/>
      <c r="H7" s="8"/>
      <c r="I7" s="8"/>
      <c r="J7" s="8"/>
      <c r="K7" s="8"/>
      <c r="L7" s="8"/>
      <c r="M7" s="8"/>
      <c r="N7" s="8"/>
      <c r="O7" s="8"/>
      <c r="P7" s="36"/>
    </row>
    <row r="8" spans="1:16">
      <c r="A8" s="23" t="s">
        <v>123</v>
      </c>
      <c r="B8" s="24">
        <v>380</v>
      </c>
      <c r="C8" s="24">
        <v>110</v>
      </c>
      <c r="D8" s="24">
        <v>123</v>
      </c>
      <c r="E8" s="24">
        <v>71</v>
      </c>
      <c r="F8" s="24">
        <v>55</v>
      </c>
      <c r="G8" s="24">
        <v>16</v>
      </c>
      <c r="H8" s="24">
        <v>5</v>
      </c>
      <c r="I8" s="24">
        <v>0</v>
      </c>
      <c r="J8" s="24">
        <v>233</v>
      </c>
      <c r="K8" s="24">
        <v>126</v>
      </c>
      <c r="L8" s="24">
        <v>21</v>
      </c>
      <c r="M8" s="24">
        <v>147</v>
      </c>
      <c r="N8" s="24">
        <v>0</v>
      </c>
      <c r="O8" s="24">
        <v>0</v>
      </c>
      <c r="P8" s="24">
        <v>0</v>
      </c>
    </row>
    <row r="9" spans="1:16">
      <c r="A9" s="10" t="s">
        <v>114</v>
      </c>
      <c r="B9" s="15">
        <v>100</v>
      </c>
      <c r="C9" s="15">
        <v>28.947368000000001</v>
      </c>
      <c r="D9" s="15">
        <v>32.368420999999998</v>
      </c>
      <c r="E9" s="15">
        <v>18.684211000000001</v>
      </c>
      <c r="F9" s="15">
        <v>14.473684</v>
      </c>
      <c r="G9" s="15">
        <v>4.2105259999999998</v>
      </c>
      <c r="H9" s="15">
        <v>1.3157890000000001</v>
      </c>
      <c r="I9" s="15">
        <v>0</v>
      </c>
      <c r="J9" s="15">
        <v>61.315789000000002</v>
      </c>
      <c r="K9" s="15">
        <v>33.157895000000003</v>
      </c>
      <c r="L9" s="15">
        <v>5.5263159999999996</v>
      </c>
      <c r="M9" s="15">
        <v>38.684210999999998</v>
      </c>
      <c r="N9" s="15">
        <v>73.692104999999998</v>
      </c>
      <c r="O9" s="15">
        <v>73</v>
      </c>
      <c r="P9" s="33">
        <v>74</v>
      </c>
    </row>
    <row r="10" spans="1:16">
      <c r="A10" s="23" t="s">
        <v>124</v>
      </c>
      <c r="B10" s="24">
        <v>489</v>
      </c>
      <c r="C10" s="24">
        <v>141</v>
      </c>
      <c r="D10" s="24">
        <v>143</v>
      </c>
      <c r="E10" s="24">
        <v>110</v>
      </c>
      <c r="F10" s="24">
        <v>59</v>
      </c>
      <c r="G10" s="24">
        <v>29</v>
      </c>
      <c r="H10" s="24">
        <v>6</v>
      </c>
      <c r="I10" s="24">
        <v>1</v>
      </c>
      <c r="J10" s="24">
        <v>284</v>
      </c>
      <c r="K10" s="24">
        <v>169</v>
      </c>
      <c r="L10" s="24">
        <v>36</v>
      </c>
      <c r="M10" s="24">
        <v>205</v>
      </c>
      <c r="N10" s="24">
        <v>0</v>
      </c>
      <c r="O10" s="24">
        <v>0</v>
      </c>
      <c r="P10" s="24">
        <v>0</v>
      </c>
    </row>
    <row r="11" spans="1:16">
      <c r="A11" s="10" t="s">
        <v>114</v>
      </c>
      <c r="B11" s="15">
        <v>100</v>
      </c>
      <c r="C11" s="15">
        <v>28.834356</v>
      </c>
      <c r="D11" s="15">
        <v>29.243354</v>
      </c>
      <c r="E11" s="15">
        <v>22.494888</v>
      </c>
      <c r="F11" s="15">
        <v>12.065440000000001</v>
      </c>
      <c r="G11" s="15">
        <v>5.9304699999999997</v>
      </c>
      <c r="H11" s="15">
        <v>1.2269939999999999</v>
      </c>
      <c r="I11" s="15">
        <v>0.20449899999999999</v>
      </c>
      <c r="J11" s="15">
        <v>58.077710000000003</v>
      </c>
      <c r="K11" s="15">
        <v>34.560327000000001</v>
      </c>
      <c r="L11" s="15">
        <v>7.3619630000000003</v>
      </c>
      <c r="M11" s="15">
        <v>41.922289999999997</v>
      </c>
      <c r="N11" s="15">
        <v>73.942740000000001</v>
      </c>
      <c r="O11" s="15">
        <v>73</v>
      </c>
      <c r="P11" s="33">
        <v>68</v>
      </c>
    </row>
    <row r="12" spans="1:16">
      <c r="A12" s="23" t="s">
        <v>125</v>
      </c>
      <c r="B12" s="24">
        <v>1114</v>
      </c>
      <c r="C12" s="24">
        <v>252</v>
      </c>
      <c r="D12" s="24">
        <v>328</v>
      </c>
      <c r="E12" s="24">
        <v>247</v>
      </c>
      <c r="F12" s="24">
        <v>173</v>
      </c>
      <c r="G12" s="24">
        <v>87</v>
      </c>
      <c r="H12" s="24">
        <v>22</v>
      </c>
      <c r="I12" s="24">
        <v>5</v>
      </c>
      <c r="J12" s="24">
        <v>580</v>
      </c>
      <c r="K12" s="24">
        <v>420</v>
      </c>
      <c r="L12" s="24">
        <v>114</v>
      </c>
      <c r="M12" s="24">
        <v>534</v>
      </c>
      <c r="N12" s="24">
        <v>0</v>
      </c>
      <c r="O12" s="24">
        <v>0</v>
      </c>
      <c r="P12" s="24">
        <v>0</v>
      </c>
    </row>
    <row r="13" spans="1:16">
      <c r="A13" s="10" t="s">
        <v>114</v>
      </c>
      <c r="B13" s="15">
        <v>100</v>
      </c>
      <c r="C13" s="15">
        <v>22.621185000000001</v>
      </c>
      <c r="D13" s="15">
        <v>29.443446999999999</v>
      </c>
      <c r="E13" s="15">
        <v>22.172352</v>
      </c>
      <c r="F13" s="15">
        <v>15.529623000000001</v>
      </c>
      <c r="G13" s="15">
        <v>7.8096949999999996</v>
      </c>
      <c r="H13" s="15">
        <v>1.9748650000000001</v>
      </c>
      <c r="I13" s="15">
        <v>0.44883299999999998</v>
      </c>
      <c r="J13" s="15">
        <v>52.064632000000003</v>
      </c>
      <c r="K13" s="15">
        <v>37.701974999999997</v>
      </c>
      <c r="L13" s="15">
        <v>10.233393</v>
      </c>
      <c r="M13" s="15">
        <v>47.935367999999997</v>
      </c>
      <c r="N13" s="15">
        <v>75.136444999999995</v>
      </c>
      <c r="O13" s="15">
        <v>74</v>
      </c>
      <c r="P13" s="33">
        <v>73</v>
      </c>
    </row>
    <row r="14" spans="1:16">
      <c r="A14" s="23" t="s">
        <v>126</v>
      </c>
      <c r="B14" s="24">
        <v>521</v>
      </c>
      <c r="C14" s="24">
        <v>82</v>
      </c>
      <c r="D14" s="24">
        <v>126</v>
      </c>
      <c r="E14" s="24">
        <v>131</v>
      </c>
      <c r="F14" s="24">
        <v>104</v>
      </c>
      <c r="G14" s="24">
        <v>58</v>
      </c>
      <c r="H14" s="24">
        <v>16</v>
      </c>
      <c r="I14" s="24">
        <v>4</v>
      </c>
      <c r="J14" s="24">
        <v>208</v>
      </c>
      <c r="K14" s="24">
        <v>235</v>
      </c>
      <c r="L14" s="24">
        <v>78</v>
      </c>
      <c r="M14" s="24">
        <v>313</v>
      </c>
      <c r="N14" s="24">
        <v>0</v>
      </c>
      <c r="O14" s="24">
        <v>0</v>
      </c>
      <c r="P14" s="24">
        <v>0</v>
      </c>
    </row>
    <row r="15" spans="1:16">
      <c r="A15" s="10" t="s">
        <v>114</v>
      </c>
      <c r="B15" s="15">
        <v>100</v>
      </c>
      <c r="C15" s="15">
        <v>15.738963999999999</v>
      </c>
      <c r="D15" s="15">
        <v>24.184260999999999</v>
      </c>
      <c r="E15" s="15">
        <v>25.143954000000001</v>
      </c>
      <c r="F15" s="15">
        <v>19.961611999999999</v>
      </c>
      <c r="G15" s="15">
        <v>11.132438</v>
      </c>
      <c r="H15" s="15">
        <v>3.0710169999999999</v>
      </c>
      <c r="I15" s="15">
        <v>0.76775400000000005</v>
      </c>
      <c r="J15" s="15">
        <v>39.923225000000002</v>
      </c>
      <c r="K15" s="15">
        <v>45.105566000000003</v>
      </c>
      <c r="L15" s="15">
        <v>14.971209</v>
      </c>
      <c r="M15" s="15">
        <v>60.076774999999998</v>
      </c>
      <c r="N15" s="15">
        <v>76.771592999999996</v>
      </c>
      <c r="O15" s="15">
        <v>76</v>
      </c>
      <c r="P15" s="33">
        <v>75</v>
      </c>
    </row>
    <row r="16" spans="1:16">
      <c r="A16" s="23" t="s">
        <v>127</v>
      </c>
      <c r="B16" s="24">
        <v>129</v>
      </c>
      <c r="C16" s="24">
        <v>21</v>
      </c>
      <c r="D16" s="24">
        <v>20</v>
      </c>
      <c r="E16" s="24">
        <v>29</v>
      </c>
      <c r="F16" s="24">
        <v>28</v>
      </c>
      <c r="G16" s="24">
        <v>22</v>
      </c>
      <c r="H16" s="24">
        <v>6</v>
      </c>
      <c r="I16" s="24">
        <v>3</v>
      </c>
      <c r="J16" s="24">
        <v>41</v>
      </c>
      <c r="K16" s="24">
        <v>57</v>
      </c>
      <c r="L16" s="24">
        <v>31</v>
      </c>
      <c r="M16" s="24">
        <v>88</v>
      </c>
      <c r="N16" s="24">
        <v>0</v>
      </c>
      <c r="O16" s="24">
        <v>0</v>
      </c>
      <c r="P16" s="24">
        <v>0</v>
      </c>
    </row>
    <row r="17" spans="1:16">
      <c r="A17" s="10" t="s">
        <v>114</v>
      </c>
      <c r="B17" s="15">
        <v>100</v>
      </c>
      <c r="C17" s="15">
        <v>16.279070000000001</v>
      </c>
      <c r="D17" s="15">
        <v>15.503876</v>
      </c>
      <c r="E17" s="15">
        <v>22.480619999999998</v>
      </c>
      <c r="F17" s="15">
        <v>21.705425999999999</v>
      </c>
      <c r="G17" s="15">
        <v>17.054264</v>
      </c>
      <c r="H17" s="15">
        <v>4.6511630000000004</v>
      </c>
      <c r="I17" s="15">
        <v>2.3255810000000001</v>
      </c>
      <c r="J17" s="15">
        <v>31.782945999999999</v>
      </c>
      <c r="K17" s="15">
        <v>44.186047000000002</v>
      </c>
      <c r="L17" s="15">
        <v>24.031008</v>
      </c>
      <c r="M17" s="15">
        <v>68.217054000000005</v>
      </c>
      <c r="N17" s="15">
        <v>78.379845000000003</v>
      </c>
      <c r="O17" s="15">
        <v>78</v>
      </c>
      <c r="P17" s="33">
        <v>75</v>
      </c>
    </row>
    <row r="18" spans="1:16">
      <c r="A18" s="23" t="s">
        <v>128</v>
      </c>
      <c r="B18" s="24">
        <v>44</v>
      </c>
      <c r="C18" s="24">
        <v>4</v>
      </c>
      <c r="D18" s="24">
        <v>15</v>
      </c>
      <c r="E18" s="24">
        <v>13</v>
      </c>
      <c r="F18" s="24">
        <v>6</v>
      </c>
      <c r="G18" s="24">
        <v>5</v>
      </c>
      <c r="H18" s="24">
        <v>1</v>
      </c>
      <c r="I18" s="24">
        <v>0</v>
      </c>
      <c r="J18" s="24">
        <v>19</v>
      </c>
      <c r="K18" s="24">
        <v>19</v>
      </c>
      <c r="L18" s="24">
        <v>6</v>
      </c>
      <c r="M18" s="24">
        <v>25</v>
      </c>
      <c r="N18" s="24">
        <v>0</v>
      </c>
      <c r="O18" s="24">
        <v>0</v>
      </c>
      <c r="P18" s="24">
        <v>0</v>
      </c>
    </row>
    <row r="19" spans="1:16">
      <c r="A19" s="10" t="s">
        <v>114</v>
      </c>
      <c r="B19" s="15">
        <v>100</v>
      </c>
      <c r="C19" s="15">
        <v>9.0909089999999999</v>
      </c>
      <c r="D19" s="15">
        <v>34.090909000000003</v>
      </c>
      <c r="E19" s="15">
        <v>29.545455</v>
      </c>
      <c r="F19" s="15">
        <v>13.636364</v>
      </c>
      <c r="G19" s="15">
        <v>11.363636</v>
      </c>
      <c r="H19" s="15">
        <v>2.2727270000000002</v>
      </c>
      <c r="I19" s="15">
        <v>0</v>
      </c>
      <c r="J19" s="15">
        <v>43.181818</v>
      </c>
      <c r="K19" s="15">
        <v>43.181818</v>
      </c>
      <c r="L19" s="15">
        <v>13.636364</v>
      </c>
      <c r="M19" s="15">
        <v>56.818182</v>
      </c>
      <c r="N19" s="15">
        <v>76.318181999999993</v>
      </c>
      <c r="O19" s="15">
        <v>75.5</v>
      </c>
      <c r="P19" s="33">
        <v>70</v>
      </c>
    </row>
    <row r="20" spans="1:16">
      <c r="A20" s="8" t="s">
        <v>129</v>
      </c>
      <c r="B20" s="8"/>
      <c r="C20" s="8"/>
      <c r="D20" s="8"/>
      <c r="E20" s="8"/>
      <c r="F20" s="8"/>
      <c r="G20" s="8"/>
      <c r="H20" s="8"/>
      <c r="I20" s="8"/>
      <c r="J20" s="8"/>
      <c r="K20" s="8"/>
      <c r="L20" s="8"/>
      <c r="M20" s="8"/>
      <c r="N20" s="8"/>
      <c r="O20" s="8"/>
      <c r="P20" s="36"/>
    </row>
    <row r="21" spans="1:16">
      <c r="A21" s="23" t="s">
        <v>130</v>
      </c>
      <c r="B21" s="24">
        <v>799</v>
      </c>
      <c r="C21" s="24">
        <v>207</v>
      </c>
      <c r="D21" s="24">
        <v>236</v>
      </c>
      <c r="E21" s="24">
        <v>184</v>
      </c>
      <c r="F21" s="24">
        <v>115</v>
      </c>
      <c r="G21" s="24">
        <v>44</v>
      </c>
      <c r="H21" s="24">
        <v>11</v>
      </c>
      <c r="I21" s="24">
        <v>2</v>
      </c>
      <c r="J21" s="24">
        <v>443</v>
      </c>
      <c r="K21" s="24">
        <v>299</v>
      </c>
      <c r="L21" s="24">
        <v>57</v>
      </c>
      <c r="M21" s="24">
        <v>356</v>
      </c>
      <c r="N21" s="24">
        <v>0</v>
      </c>
      <c r="O21" s="24">
        <v>0</v>
      </c>
      <c r="P21" s="24">
        <v>0</v>
      </c>
    </row>
    <row r="22" spans="1:16">
      <c r="A22" s="10" t="s">
        <v>114</v>
      </c>
      <c r="B22" s="15">
        <v>100</v>
      </c>
      <c r="C22" s="15">
        <v>25.907384</v>
      </c>
      <c r="D22" s="15">
        <v>29.536921</v>
      </c>
      <c r="E22" s="15">
        <v>23.028786</v>
      </c>
      <c r="F22" s="15">
        <v>14.392991</v>
      </c>
      <c r="G22" s="15">
        <v>5.5068840000000003</v>
      </c>
      <c r="H22" s="15">
        <v>1.3767210000000001</v>
      </c>
      <c r="I22" s="15">
        <v>0.25031300000000001</v>
      </c>
      <c r="J22" s="15">
        <v>55.444305</v>
      </c>
      <c r="K22" s="15">
        <v>37.421776999999999</v>
      </c>
      <c r="L22" s="15">
        <v>7.1339170000000003</v>
      </c>
      <c r="M22" s="15">
        <v>44.555695</v>
      </c>
      <c r="N22" s="15">
        <v>74.350437999999997</v>
      </c>
      <c r="O22" s="15">
        <v>74</v>
      </c>
      <c r="P22" s="33" t="s">
        <v>567</v>
      </c>
    </row>
    <row r="23" spans="1:16">
      <c r="A23" s="23" t="s">
        <v>131</v>
      </c>
      <c r="B23" s="24">
        <v>1245</v>
      </c>
      <c r="C23" s="24">
        <v>279</v>
      </c>
      <c r="D23" s="24">
        <v>365</v>
      </c>
      <c r="E23" s="24">
        <v>282</v>
      </c>
      <c r="F23" s="24">
        <v>198</v>
      </c>
      <c r="G23" s="24">
        <v>92</v>
      </c>
      <c r="H23" s="24">
        <v>26</v>
      </c>
      <c r="I23" s="24">
        <v>3</v>
      </c>
      <c r="J23" s="24">
        <v>644</v>
      </c>
      <c r="K23" s="24">
        <v>480</v>
      </c>
      <c r="L23" s="24">
        <v>121</v>
      </c>
      <c r="M23" s="24">
        <v>601</v>
      </c>
      <c r="N23" s="24">
        <v>0</v>
      </c>
      <c r="O23" s="24">
        <v>0</v>
      </c>
      <c r="P23" s="24">
        <v>0</v>
      </c>
    </row>
    <row r="24" spans="1:16">
      <c r="A24" s="10" t="s">
        <v>114</v>
      </c>
      <c r="B24" s="15">
        <v>100</v>
      </c>
      <c r="C24" s="15">
        <v>22.409638999999999</v>
      </c>
      <c r="D24" s="15">
        <v>29.317269</v>
      </c>
      <c r="E24" s="15">
        <v>22.650601999999999</v>
      </c>
      <c r="F24" s="15">
        <v>15.903613999999999</v>
      </c>
      <c r="G24" s="15">
        <v>7.3895580000000001</v>
      </c>
      <c r="H24" s="15">
        <v>2.0883530000000001</v>
      </c>
      <c r="I24" s="15">
        <v>0.24096400000000001</v>
      </c>
      <c r="J24" s="15">
        <v>51.726908000000002</v>
      </c>
      <c r="K24" s="15">
        <v>38.554217000000001</v>
      </c>
      <c r="L24" s="15">
        <v>9.7188759999999998</v>
      </c>
      <c r="M24" s="15">
        <v>48.273091999999998</v>
      </c>
      <c r="N24" s="15">
        <v>75.117268999999993</v>
      </c>
      <c r="O24" s="15">
        <v>74</v>
      </c>
      <c r="P24" s="33">
        <v>73</v>
      </c>
    </row>
    <row r="25" spans="1:16">
      <c r="A25" s="23" t="s">
        <v>132</v>
      </c>
      <c r="B25" s="24">
        <v>504</v>
      </c>
      <c r="C25" s="24">
        <v>106</v>
      </c>
      <c r="D25" s="24">
        <v>123</v>
      </c>
      <c r="E25" s="24">
        <v>105</v>
      </c>
      <c r="F25" s="24">
        <v>86</v>
      </c>
      <c r="G25" s="24">
        <v>63</v>
      </c>
      <c r="H25" s="24">
        <v>15</v>
      </c>
      <c r="I25" s="24">
        <v>6</v>
      </c>
      <c r="J25" s="24">
        <v>229</v>
      </c>
      <c r="K25" s="24">
        <v>191</v>
      </c>
      <c r="L25" s="24">
        <v>84</v>
      </c>
      <c r="M25" s="24">
        <v>275</v>
      </c>
      <c r="N25" s="24">
        <v>0</v>
      </c>
      <c r="O25" s="24">
        <v>0</v>
      </c>
      <c r="P25" s="24">
        <v>0</v>
      </c>
    </row>
    <row r="26" spans="1:16">
      <c r="A26" s="10" t="s">
        <v>114</v>
      </c>
      <c r="B26" s="15">
        <v>100</v>
      </c>
      <c r="C26" s="15">
        <v>21.031745999999998</v>
      </c>
      <c r="D26" s="15">
        <v>24.404762000000002</v>
      </c>
      <c r="E26" s="15">
        <v>20.833333</v>
      </c>
      <c r="F26" s="15">
        <v>17.063492</v>
      </c>
      <c r="G26" s="15">
        <v>12.5</v>
      </c>
      <c r="H26" s="15">
        <v>2.9761899999999999</v>
      </c>
      <c r="I26" s="15">
        <v>1.1904760000000001</v>
      </c>
      <c r="J26" s="15">
        <v>45.436508000000003</v>
      </c>
      <c r="K26" s="15">
        <v>37.896825</v>
      </c>
      <c r="L26" s="15">
        <v>16.666667</v>
      </c>
      <c r="M26" s="15">
        <v>54.563491999999997</v>
      </c>
      <c r="N26" s="15">
        <v>76.214286000000001</v>
      </c>
      <c r="O26" s="15">
        <v>75</v>
      </c>
      <c r="P26" s="33">
        <v>75</v>
      </c>
    </row>
    <row r="27" spans="1:16">
      <c r="A27" s="23" t="s">
        <v>133</v>
      </c>
      <c r="B27" s="24">
        <v>82</v>
      </c>
      <c r="C27" s="24">
        <v>14</v>
      </c>
      <c r="D27" s="24">
        <v>19</v>
      </c>
      <c r="E27" s="24">
        <v>16</v>
      </c>
      <c r="F27" s="24">
        <v>16</v>
      </c>
      <c r="G27" s="24">
        <v>11</v>
      </c>
      <c r="H27" s="24">
        <v>4</v>
      </c>
      <c r="I27" s="24">
        <v>2</v>
      </c>
      <c r="J27" s="24">
        <v>33</v>
      </c>
      <c r="K27" s="24">
        <v>32</v>
      </c>
      <c r="L27" s="24">
        <v>17</v>
      </c>
      <c r="M27" s="24">
        <v>49</v>
      </c>
      <c r="N27" s="24">
        <v>0</v>
      </c>
      <c r="O27" s="24">
        <v>0</v>
      </c>
      <c r="P27" s="24">
        <v>0</v>
      </c>
    </row>
    <row r="28" spans="1:16">
      <c r="A28" s="10" t="s">
        <v>114</v>
      </c>
      <c r="B28" s="15">
        <v>100</v>
      </c>
      <c r="C28" s="15">
        <v>17.073170999999999</v>
      </c>
      <c r="D28" s="15">
        <v>23.170732000000001</v>
      </c>
      <c r="E28" s="15">
        <v>19.512194999999998</v>
      </c>
      <c r="F28" s="15">
        <v>19.512194999999998</v>
      </c>
      <c r="G28" s="15">
        <v>13.414634</v>
      </c>
      <c r="H28" s="15">
        <v>4.8780489999999999</v>
      </c>
      <c r="I28" s="15">
        <v>2.4390239999999999</v>
      </c>
      <c r="J28" s="15">
        <v>40.243901999999999</v>
      </c>
      <c r="K28" s="15">
        <v>39.024389999999997</v>
      </c>
      <c r="L28" s="15">
        <v>20.731707</v>
      </c>
      <c r="M28" s="15">
        <v>59.756098000000001</v>
      </c>
      <c r="N28" s="15">
        <v>77.658536999999995</v>
      </c>
      <c r="O28" s="15">
        <v>77</v>
      </c>
      <c r="P28" s="33" t="s">
        <v>239</v>
      </c>
    </row>
    <row r="29" spans="1:16">
      <c r="A29" s="23" t="s">
        <v>128</v>
      </c>
      <c r="B29" s="24">
        <v>47</v>
      </c>
      <c r="C29" s="24">
        <v>4</v>
      </c>
      <c r="D29" s="24">
        <v>12</v>
      </c>
      <c r="E29" s="24">
        <v>14</v>
      </c>
      <c r="F29" s="24">
        <v>10</v>
      </c>
      <c r="G29" s="24">
        <v>7</v>
      </c>
      <c r="H29" s="24">
        <v>0</v>
      </c>
      <c r="I29" s="24">
        <v>0</v>
      </c>
      <c r="J29" s="24">
        <v>16</v>
      </c>
      <c r="K29" s="24">
        <v>24</v>
      </c>
      <c r="L29" s="24">
        <v>7</v>
      </c>
      <c r="M29" s="24">
        <v>31</v>
      </c>
      <c r="N29" s="24">
        <v>0</v>
      </c>
      <c r="O29" s="24">
        <v>0</v>
      </c>
      <c r="P29" s="24">
        <v>0</v>
      </c>
    </row>
    <row r="30" spans="1:16">
      <c r="A30" s="10" t="s">
        <v>114</v>
      </c>
      <c r="B30" s="15">
        <v>100</v>
      </c>
      <c r="C30" s="15">
        <v>8.5106380000000001</v>
      </c>
      <c r="D30" s="15">
        <v>25.531915000000001</v>
      </c>
      <c r="E30" s="15">
        <v>29.787234000000002</v>
      </c>
      <c r="F30" s="15">
        <v>21.276596000000001</v>
      </c>
      <c r="G30" s="15">
        <v>14.893617000000001</v>
      </c>
      <c r="H30" s="15">
        <v>0</v>
      </c>
      <c r="I30" s="15">
        <v>0</v>
      </c>
      <c r="J30" s="15">
        <v>34.042552999999998</v>
      </c>
      <c r="K30" s="15">
        <v>51.063830000000003</v>
      </c>
      <c r="L30" s="15">
        <v>14.893617000000001</v>
      </c>
      <c r="M30" s="15">
        <v>65.957447000000002</v>
      </c>
      <c r="N30" s="15">
        <v>77.085105999999996</v>
      </c>
      <c r="O30" s="15">
        <v>77</v>
      </c>
      <c r="P30" s="33" t="s">
        <v>240</v>
      </c>
    </row>
    <row r="31" spans="1:16">
      <c r="A31" s="8" t="s">
        <v>134</v>
      </c>
      <c r="B31" s="8"/>
      <c r="C31" s="8"/>
      <c r="D31" s="8"/>
      <c r="E31" s="8"/>
      <c r="F31" s="8"/>
      <c r="G31" s="8"/>
      <c r="H31" s="8"/>
      <c r="I31" s="8"/>
      <c r="J31" s="8"/>
      <c r="K31" s="8"/>
      <c r="L31" s="8"/>
      <c r="M31" s="8"/>
      <c r="N31" s="8"/>
      <c r="O31" s="8"/>
      <c r="P31" s="36"/>
    </row>
    <row r="32" spans="1:16">
      <c r="A32" s="23" t="s">
        <v>135</v>
      </c>
      <c r="B32" s="24">
        <v>128</v>
      </c>
      <c r="C32" s="24">
        <v>38</v>
      </c>
      <c r="D32" s="24">
        <v>27</v>
      </c>
      <c r="E32" s="24">
        <v>32</v>
      </c>
      <c r="F32" s="24">
        <v>15</v>
      </c>
      <c r="G32" s="24">
        <v>10</v>
      </c>
      <c r="H32" s="24">
        <v>4</v>
      </c>
      <c r="I32" s="24">
        <v>2</v>
      </c>
      <c r="J32" s="24">
        <v>65</v>
      </c>
      <c r="K32" s="24">
        <v>47</v>
      </c>
      <c r="L32" s="24">
        <v>16</v>
      </c>
      <c r="M32" s="24">
        <v>63</v>
      </c>
      <c r="N32" s="24">
        <v>0</v>
      </c>
      <c r="O32" s="24">
        <v>0</v>
      </c>
      <c r="P32" s="24">
        <v>0</v>
      </c>
    </row>
    <row r="33" spans="1:16">
      <c r="A33" s="10" t="s">
        <v>114</v>
      </c>
      <c r="B33" s="15">
        <v>100</v>
      </c>
      <c r="C33" s="15">
        <v>29.6875</v>
      </c>
      <c r="D33" s="15">
        <v>21.09375</v>
      </c>
      <c r="E33" s="15">
        <v>25</v>
      </c>
      <c r="F33" s="15">
        <v>11.71875</v>
      </c>
      <c r="G33" s="15">
        <v>7.8125</v>
      </c>
      <c r="H33" s="15">
        <v>3.125</v>
      </c>
      <c r="I33" s="15">
        <v>1.5625</v>
      </c>
      <c r="J33" s="15">
        <v>50.78125</v>
      </c>
      <c r="K33" s="15">
        <v>36.71875</v>
      </c>
      <c r="L33" s="15">
        <v>12.5</v>
      </c>
      <c r="M33" s="15">
        <v>49.21875</v>
      </c>
      <c r="N33" s="15">
        <v>75.125</v>
      </c>
      <c r="O33" s="15">
        <v>74</v>
      </c>
      <c r="P33" s="33">
        <v>68</v>
      </c>
    </row>
    <row r="34" spans="1:16">
      <c r="A34" s="23" t="s">
        <v>136</v>
      </c>
      <c r="B34" s="24">
        <v>138</v>
      </c>
      <c r="C34" s="24">
        <v>42</v>
      </c>
      <c r="D34" s="24">
        <v>39</v>
      </c>
      <c r="E34" s="24">
        <v>29</v>
      </c>
      <c r="F34" s="24">
        <v>20</v>
      </c>
      <c r="G34" s="24">
        <v>6</v>
      </c>
      <c r="H34" s="24">
        <v>0</v>
      </c>
      <c r="I34" s="24">
        <v>2</v>
      </c>
      <c r="J34" s="24">
        <v>81</v>
      </c>
      <c r="K34" s="24">
        <v>49</v>
      </c>
      <c r="L34" s="24">
        <v>8</v>
      </c>
      <c r="M34" s="24">
        <v>57</v>
      </c>
      <c r="N34" s="24">
        <v>0</v>
      </c>
      <c r="O34" s="24">
        <v>0</v>
      </c>
      <c r="P34" s="24">
        <v>0</v>
      </c>
    </row>
    <row r="35" spans="1:16">
      <c r="A35" s="10" t="s">
        <v>114</v>
      </c>
      <c r="B35" s="15">
        <v>100</v>
      </c>
      <c r="C35" s="15">
        <v>30.434782999999999</v>
      </c>
      <c r="D35" s="15">
        <v>28.260870000000001</v>
      </c>
      <c r="E35" s="15">
        <v>21.014493000000002</v>
      </c>
      <c r="F35" s="15">
        <v>14.492754</v>
      </c>
      <c r="G35" s="15">
        <v>4.3478260000000004</v>
      </c>
      <c r="H35" s="15">
        <v>0</v>
      </c>
      <c r="I35" s="15">
        <v>1.4492750000000001</v>
      </c>
      <c r="J35" s="15">
        <v>58.695652000000003</v>
      </c>
      <c r="K35" s="15">
        <v>35.507246000000002</v>
      </c>
      <c r="L35" s="15">
        <v>5.7971009999999996</v>
      </c>
      <c r="M35" s="15">
        <v>41.304347999999997</v>
      </c>
      <c r="N35" s="15">
        <v>73.949275</v>
      </c>
      <c r="O35" s="15">
        <v>73</v>
      </c>
      <c r="P35" s="33" t="s">
        <v>241</v>
      </c>
    </row>
    <row r="36" spans="1:16">
      <c r="A36" s="23" t="s">
        <v>137</v>
      </c>
      <c r="B36" s="24">
        <v>119</v>
      </c>
      <c r="C36" s="24">
        <v>29</v>
      </c>
      <c r="D36" s="24">
        <v>49</v>
      </c>
      <c r="E36" s="24">
        <v>27</v>
      </c>
      <c r="F36" s="24">
        <v>8</v>
      </c>
      <c r="G36" s="24">
        <v>6</v>
      </c>
      <c r="H36" s="24">
        <v>0</v>
      </c>
      <c r="I36" s="24">
        <v>0</v>
      </c>
      <c r="J36" s="24">
        <v>78</v>
      </c>
      <c r="K36" s="24">
        <v>35</v>
      </c>
      <c r="L36" s="24">
        <v>6</v>
      </c>
      <c r="M36" s="24">
        <v>41</v>
      </c>
      <c r="N36" s="24">
        <v>0</v>
      </c>
      <c r="O36" s="24">
        <v>0</v>
      </c>
      <c r="P36" s="24">
        <v>0</v>
      </c>
    </row>
    <row r="37" spans="1:16">
      <c r="A37" s="10" t="s">
        <v>114</v>
      </c>
      <c r="B37" s="15">
        <v>100</v>
      </c>
      <c r="C37" s="15">
        <v>24.369748000000001</v>
      </c>
      <c r="D37" s="15">
        <v>41.176470999999999</v>
      </c>
      <c r="E37" s="15">
        <v>22.689076</v>
      </c>
      <c r="F37" s="15">
        <v>6.7226889999999999</v>
      </c>
      <c r="G37" s="15">
        <v>5.0420170000000004</v>
      </c>
      <c r="H37" s="15">
        <v>0</v>
      </c>
      <c r="I37" s="15">
        <v>0</v>
      </c>
      <c r="J37" s="15">
        <v>65.546217999999996</v>
      </c>
      <c r="K37" s="15">
        <v>29.411764999999999</v>
      </c>
      <c r="L37" s="15">
        <v>5.0420170000000004</v>
      </c>
      <c r="M37" s="15">
        <v>34.453781999999997</v>
      </c>
      <c r="N37" s="15">
        <v>73.151261000000005</v>
      </c>
      <c r="O37" s="15">
        <v>72</v>
      </c>
      <c r="P37" s="33">
        <v>71</v>
      </c>
    </row>
    <row r="38" spans="1:16">
      <c r="A38" s="23" t="s">
        <v>138</v>
      </c>
      <c r="B38" s="24">
        <v>142</v>
      </c>
      <c r="C38" s="24">
        <v>40</v>
      </c>
      <c r="D38" s="24">
        <v>33</v>
      </c>
      <c r="E38" s="24">
        <v>34</v>
      </c>
      <c r="F38" s="24">
        <v>23</v>
      </c>
      <c r="G38" s="24">
        <v>11</v>
      </c>
      <c r="H38" s="24">
        <v>1</v>
      </c>
      <c r="I38" s="24">
        <v>0</v>
      </c>
      <c r="J38" s="24">
        <v>73</v>
      </c>
      <c r="K38" s="24">
        <v>57</v>
      </c>
      <c r="L38" s="24">
        <v>12</v>
      </c>
      <c r="M38" s="24">
        <v>69</v>
      </c>
      <c r="N38" s="24">
        <v>0</v>
      </c>
      <c r="O38" s="24">
        <v>0</v>
      </c>
      <c r="P38" s="24">
        <v>0</v>
      </c>
    </row>
    <row r="39" spans="1:16">
      <c r="A39" s="10" t="s">
        <v>114</v>
      </c>
      <c r="B39" s="15">
        <v>100</v>
      </c>
      <c r="C39" s="15">
        <v>28.169014000000001</v>
      </c>
      <c r="D39" s="15">
        <v>23.239436999999999</v>
      </c>
      <c r="E39" s="15">
        <v>23.943662</v>
      </c>
      <c r="F39" s="15">
        <v>16.197182999999999</v>
      </c>
      <c r="G39" s="15">
        <v>7.7464789999999999</v>
      </c>
      <c r="H39" s="15">
        <v>0.70422499999999999</v>
      </c>
      <c r="I39" s="15">
        <v>0</v>
      </c>
      <c r="J39" s="15">
        <v>51.408450999999999</v>
      </c>
      <c r="K39" s="15">
        <v>40.140844999999999</v>
      </c>
      <c r="L39" s="15">
        <v>8.450704</v>
      </c>
      <c r="M39" s="15">
        <v>48.591549000000001</v>
      </c>
      <c r="N39" s="15">
        <v>74.429576999999995</v>
      </c>
      <c r="O39" s="15">
        <v>73</v>
      </c>
      <c r="P39" s="33">
        <v>75</v>
      </c>
    </row>
    <row r="40" spans="1:16">
      <c r="A40" s="23" t="s">
        <v>139</v>
      </c>
      <c r="B40" s="24">
        <v>170</v>
      </c>
      <c r="C40" s="24">
        <v>36</v>
      </c>
      <c r="D40" s="24">
        <v>64</v>
      </c>
      <c r="E40" s="24">
        <v>36</v>
      </c>
      <c r="F40" s="24">
        <v>22</v>
      </c>
      <c r="G40" s="24">
        <v>9</v>
      </c>
      <c r="H40" s="24">
        <v>3</v>
      </c>
      <c r="I40" s="24">
        <v>0</v>
      </c>
      <c r="J40" s="24">
        <v>100</v>
      </c>
      <c r="K40" s="24">
        <v>58</v>
      </c>
      <c r="L40" s="24">
        <v>12</v>
      </c>
      <c r="M40" s="24">
        <v>70</v>
      </c>
      <c r="N40" s="24">
        <v>0</v>
      </c>
      <c r="O40" s="24">
        <v>0</v>
      </c>
      <c r="P40" s="24">
        <v>0</v>
      </c>
    </row>
    <row r="41" spans="1:16">
      <c r="A41" s="10" t="s">
        <v>114</v>
      </c>
      <c r="B41" s="15">
        <v>100</v>
      </c>
      <c r="C41" s="15">
        <v>21.176470999999999</v>
      </c>
      <c r="D41" s="15">
        <v>37.647058999999999</v>
      </c>
      <c r="E41" s="15">
        <v>21.176470999999999</v>
      </c>
      <c r="F41" s="15">
        <v>12.941176</v>
      </c>
      <c r="G41" s="15">
        <v>5.2941180000000001</v>
      </c>
      <c r="H41" s="15">
        <v>1.7647060000000001</v>
      </c>
      <c r="I41" s="15">
        <v>0</v>
      </c>
      <c r="J41" s="15">
        <v>58.823529000000001</v>
      </c>
      <c r="K41" s="15">
        <v>34.117646999999998</v>
      </c>
      <c r="L41" s="15">
        <v>7.0588240000000004</v>
      </c>
      <c r="M41" s="15">
        <v>41.176470999999999</v>
      </c>
      <c r="N41" s="15">
        <v>74.476471000000004</v>
      </c>
      <c r="O41" s="15">
        <v>74</v>
      </c>
      <c r="P41" s="33">
        <v>74</v>
      </c>
    </row>
    <row r="42" spans="1:16">
      <c r="A42" s="23" t="s">
        <v>140</v>
      </c>
      <c r="B42" s="24">
        <v>192</v>
      </c>
      <c r="C42" s="24">
        <v>71</v>
      </c>
      <c r="D42" s="24">
        <v>51</v>
      </c>
      <c r="E42" s="24">
        <v>35</v>
      </c>
      <c r="F42" s="24">
        <v>20</v>
      </c>
      <c r="G42" s="24">
        <v>13</v>
      </c>
      <c r="H42" s="24">
        <v>2</v>
      </c>
      <c r="I42" s="24">
        <v>0</v>
      </c>
      <c r="J42" s="24">
        <v>122</v>
      </c>
      <c r="K42" s="24">
        <v>55</v>
      </c>
      <c r="L42" s="24">
        <v>15</v>
      </c>
      <c r="M42" s="24">
        <v>70</v>
      </c>
      <c r="N42" s="24">
        <v>0</v>
      </c>
      <c r="O42" s="24">
        <v>0</v>
      </c>
      <c r="P42" s="24">
        <v>0</v>
      </c>
    </row>
    <row r="43" spans="1:16">
      <c r="A43" s="10" t="s">
        <v>114</v>
      </c>
      <c r="B43" s="15">
        <v>100</v>
      </c>
      <c r="C43" s="15">
        <v>36.979166999999997</v>
      </c>
      <c r="D43" s="15">
        <v>26.5625</v>
      </c>
      <c r="E43" s="15">
        <v>18.229167</v>
      </c>
      <c r="F43" s="15">
        <v>10.416667</v>
      </c>
      <c r="G43" s="15">
        <v>6.7708329999999997</v>
      </c>
      <c r="H43" s="15">
        <v>1.0416669999999999</v>
      </c>
      <c r="I43" s="15">
        <v>0</v>
      </c>
      <c r="J43" s="15">
        <v>63.541666999999997</v>
      </c>
      <c r="K43" s="15">
        <v>28.645833</v>
      </c>
      <c r="L43" s="15">
        <v>7.8125</v>
      </c>
      <c r="M43" s="15">
        <v>36.458333000000003</v>
      </c>
      <c r="N43" s="15">
        <v>73.208332999999996</v>
      </c>
      <c r="O43" s="15">
        <v>72</v>
      </c>
      <c r="P43" s="33">
        <v>66</v>
      </c>
    </row>
    <row r="44" spans="1:16">
      <c r="A44" s="23" t="s">
        <v>141</v>
      </c>
      <c r="B44" s="24">
        <v>1405</v>
      </c>
      <c r="C44" s="24">
        <v>265</v>
      </c>
      <c r="D44" s="24">
        <v>380</v>
      </c>
      <c r="E44" s="24">
        <v>308</v>
      </c>
      <c r="F44" s="24">
        <v>272</v>
      </c>
      <c r="G44" s="24">
        <v>136</v>
      </c>
      <c r="H44" s="24">
        <v>37</v>
      </c>
      <c r="I44" s="24">
        <v>7</v>
      </c>
      <c r="J44" s="24">
        <v>645</v>
      </c>
      <c r="K44" s="24">
        <v>580</v>
      </c>
      <c r="L44" s="24">
        <v>180</v>
      </c>
      <c r="M44" s="24">
        <v>760</v>
      </c>
      <c r="N44" s="24">
        <v>0</v>
      </c>
      <c r="O44" s="24">
        <v>0</v>
      </c>
      <c r="P44" s="24">
        <v>0</v>
      </c>
    </row>
    <row r="45" spans="1:16">
      <c r="A45" s="10" t="s">
        <v>114</v>
      </c>
      <c r="B45" s="15">
        <v>100</v>
      </c>
      <c r="C45" s="15">
        <v>18.86121</v>
      </c>
      <c r="D45" s="15">
        <v>27.046263</v>
      </c>
      <c r="E45" s="15">
        <v>21.921707999999999</v>
      </c>
      <c r="F45" s="15">
        <v>19.359431000000001</v>
      </c>
      <c r="G45" s="15">
        <v>9.6797149999999998</v>
      </c>
      <c r="H45" s="15">
        <v>2.6334520000000001</v>
      </c>
      <c r="I45" s="15">
        <v>0.49822100000000002</v>
      </c>
      <c r="J45" s="15">
        <v>45.907473000000003</v>
      </c>
      <c r="K45" s="15">
        <v>41.281139000000003</v>
      </c>
      <c r="L45" s="15">
        <v>12.811388000000001</v>
      </c>
      <c r="M45" s="15">
        <v>54.092526999999997</v>
      </c>
      <c r="N45" s="15">
        <v>76.047686999999996</v>
      </c>
      <c r="O45" s="15">
        <v>75</v>
      </c>
      <c r="P45" s="33">
        <v>75</v>
      </c>
    </row>
    <row r="46" spans="1:16">
      <c r="A46" s="23" t="s">
        <v>142</v>
      </c>
      <c r="B46" s="24">
        <v>343</v>
      </c>
      <c r="C46" s="24">
        <v>84</v>
      </c>
      <c r="D46" s="24">
        <v>102</v>
      </c>
      <c r="E46" s="24">
        <v>89</v>
      </c>
      <c r="F46" s="24">
        <v>37</v>
      </c>
      <c r="G46" s="24">
        <v>22</v>
      </c>
      <c r="H46" s="24">
        <v>7</v>
      </c>
      <c r="I46" s="24">
        <v>2</v>
      </c>
      <c r="J46" s="24">
        <v>186</v>
      </c>
      <c r="K46" s="24">
        <v>126</v>
      </c>
      <c r="L46" s="24">
        <v>31</v>
      </c>
      <c r="M46" s="24">
        <v>157</v>
      </c>
      <c r="N46" s="24">
        <v>0</v>
      </c>
      <c r="O46" s="24">
        <v>0</v>
      </c>
      <c r="P46" s="24">
        <v>0</v>
      </c>
    </row>
    <row r="47" spans="1:16">
      <c r="A47" s="10" t="s">
        <v>114</v>
      </c>
      <c r="B47" s="15">
        <v>100</v>
      </c>
      <c r="C47" s="15">
        <v>24.489795999999998</v>
      </c>
      <c r="D47" s="15">
        <v>29.737608999999999</v>
      </c>
      <c r="E47" s="15">
        <v>25.947521999999999</v>
      </c>
      <c r="F47" s="15">
        <v>10.787172</v>
      </c>
      <c r="G47" s="15">
        <v>6.4139939999999998</v>
      </c>
      <c r="H47" s="15">
        <v>2.040816</v>
      </c>
      <c r="I47" s="15">
        <v>0.58309</v>
      </c>
      <c r="J47" s="15">
        <v>54.227404999999997</v>
      </c>
      <c r="K47" s="15">
        <v>36.734693999999998</v>
      </c>
      <c r="L47" s="15">
        <v>9.0379009999999997</v>
      </c>
      <c r="M47" s="15">
        <v>45.772595000000003</v>
      </c>
      <c r="N47" s="15">
        <v>74.583089999999999</v>
      </c>
      <c r="O47" s="15">
        <v>74</v>
      </c>
      <c r="P47" s="33">
        <v>75</v>
      </c>
    </row>
    <row r="48" spans="1:16">
      <c r="A48" s="23" t="s">
        <v>128</v>
      </c>
      <c r="B48" s="24">
        <v>40</v>
      </c>
      <c r="C48" s="24">
        <v>5</v>
      </c>
      <c r="D48" s="24">
        <v>10</v>
      </c>
      <c r="E48" s="24">
        <v>11</v>
      </c>
      <c r="F48" s="24">
        <v>8</v>
      </c>
      <c r="G48" s="24">
        <v>4</v>
      </c>
      <c r="H48" s="24">
        <v>2</v>
      </c>
      <c r="I48" s="24">
        <v>0</v>
      </c>
      <c r="J48" s="24">
        <v>15</v>
      </c>
      <c r="K48" s="24">
        <v>19</v>
      </c>
      <c r="L48" s="24">
        <v>6</v>
      </c>
      <c r="M48" s="24">
        <v>25</v>
      </c>
      <c r="N48" s="24">
        <v>0</v>
      </c>
      <c r="O48" s="24">
        <v>0</v>
      </c>
      <c r="P48" s="24">
        <v>0</v>
      </c>
    </row>
    <row r="49" spans="1:16">
      <c r="A49" s="10" t="s">
        <v>114</v>
      </c>
      <c r="B49" s="15">
        <v>100</v>
      </c>
      <c r="C49" s="15">
        <v>12.5</v>
      </c>
      <c r="D49" s="15">
        <v>25</v>
      </c>
      <c r="E49" s="15">
        <v>27.5</v>
      </c>
      <c r="F49" s="15">
        <v>20</v>
      </c>
      <c r="G49" s="15">
        <v>10</v>
      </c>
      <c r="H49" s="15">
        <v>5</v>
      </c>
      <c r="I49" s="15">
        <v>0</v>
      </c>
      <c r="J49" s="15">
        <v>37.5</v>
      </c>
      <c r="K49" s="15">
        <v>47.5</v>
      </c>
      <c r="L49" s="15">
        <v>15</v>
      </c>
      <c r="M49" s="15">
        <v>62.5</v>
      </c>
      <c r="N49" s="15">
        <v>77.224999999999994</v>
      </c>
      <c r="O49" s="15">
        <v>77</v>
      </c>
      <c r="P49" s="33" t="s">
        <v>242</v>
      </c>
    </row>
    <row r="50" spans="1:16">
      <c r="A50" s="8" t="s">
        <v>143</v>
      </c>
      <c r="B50" s="8"/>
      <c r="C50" s="8"/>
      <c r="D50" s="8"/>
      <c r="E50" s="8"/>
      <c r="F50" s="8"/>
      <c r="G50" s="8"/>
      <c r="H50" s="8"/>
      <c r="I50" s="8"/>
      <c r="J50" s="8"/>
      <c r="K50" s="8"/>
      <c r="L50" s="8"/>
      <c r="M50" s="8"/>
      <c r="N50" s="8"/>
      <c r="O50" s="8"/>
      <c r="P50" s="36"/>
    </row>
    <row r="51" spans="1:16">
      <c r="A51" s="23" t="s">
        <v>144</v>
      </c>
      <c r="B51" s="24">
        <v>429</v>
      </c>
      <c r="C51" s="24">
        <v>71</v>
      </c>
      <c r="D51" s="24">
        <v>120</v>
      </c>
      <c r="E51" s="24">
        <v>110</v>
      </c>
      <c r="F51" s="24">
        <v>94</v>
      </c>
      <c r="G51" s="24">
        <v>26</v>
      </c>
      <c r="H51" s="24">
        <v>7</v>
      </c>
      <c r="I51" s="24">
        <v>1</v>
      </c>
      <c r="J51" s="24">
        <v>191</v>
      </c>
      <c r="K51" s="24">
        <v>204</v>
      </c>
      <c r="L51" s="24">
        <v>34</v>
      </c>
      <c r="M51" s="24">
        <v>238</v>
      </c>
      <c r="N51" s="24">
        <v>0</v>
      </c>
      <c r="O51" s="24">
        <v>0</v>
      </c>
      <c r="P51" s="24">
        <v>0</v>
      </c>
    </row>
    <row r="52" spans="1:16">
      <c r="A52" s="10" t="s">
        <v>114</v>
      </c>
      <c r="B52" s="15">
        <v>100</v>
      </c>
      <c r="C52" s="15">
        <v>16.550117</v>
      </c>
      <c r="D52" s="15">
        <v>27.972028000000002</v>
      </c>
      <c r="E52" s="15">
        <v>25.641026</v>
      </c>
      <c r="F52" s="15">
        <v>21.911422000000002</v>
      </c>
      <c r="G52" s="15">
        <v>6.0606059999999999</v>
      </c>
      <c r="H52" s="15">
        <v>1.631702</v>
      </c>
      <c r="I52" s="15">
        <v>0.2331</v>
      </c>
      <c r="J52" s="15">
        <v>44.522145000000002</v>
      </c>
      <c r="K52" s="15">
        <v>47.552447999999998</v>
      </c>
      <c r="L52" s="15">
        <v>7.925408</v>
      </c>
      <c r="M52" s="15">
        <v>55.477854999999998</v>
      </c>
      <c r="N52" s="15">
        <v>75.811188999999999</v>
      </c>
      <c r="O52" s="15">
        <v>75</v>
      </c>
      <c r="P52" s="33">
        <v>77</v>
      </c>
    </row>
    <row r="53" spans="1:16">
      <c r="A53" s="23" t="s">
        <v>145</v>
      </c>
      <c r="B53" s="24">
        <v>319</v>
      </c>
      <c r="C53" s="24">
        <v>46</v>
      </c>
      <c r="D53" s="24">
        <v>78</v>
      </c>
      <c r="E53" s="24">
        <v>87</v>
      </c>
      <c r="F53" s="24">
        <v>77</v>
      </c>
      <c r="G53" s="24">
        <v>24</v>
      </c>
      <c r="H53" s="24">
        <v>6</v>
      </c>
      <c r="I53" s="24">
        <v>1</v>
      </c>
      <c r="J53" s="24">
        <v>124</v>
      </c>
      <c r="K53" s="24">
        <v>164</v>
      </c>
      <c r="L53" s="24">
        <v>31</v>
      </c>
      <c r="M53" s="24">
        <v>195</v>
      </c>
      <c r="N53" s="24">
        <v>0</v>
      </c>
      <c r="O53" s="24">
        <v>0</v>
      </c>
      <c r="P53" s="24">
        <v>0</v>
      </c>
    </row>
    <row r="54" spans="1:16">
      <c r="A54" s="10" t="s">
        <v>114</v>
      </c>
      <c r="B54" s="15">
        <v>100</v>
      </c>
      <c r="C54" s="15">
        <v>14.420063000000001</v>
      </c>
      <c r="D54" s="15">
        <v>24.451411</v>
      </c>
      <c r="E54" s="15">
        <v>27.272727</v>
      </c>
      <c r="F54" s="15">
        <v>24.137930999999998</v>
      </c>
      <c r="G54" s="15">
        <v>7.5235110000000001</v>
      </c>
      <c r="H54" s="15">
        <v>1.880878</v>
      </c>
      <c r="I54" s="15">
        <v>0.31347999999999998</v>
      </c>
      <c r="J54" s="15">
        <v>38.871473000000002</v>
      </c>
      <c r="K54" s="15">
        <v>51.410657999999998</v>
      </c>
      <c r="L54" s="15">
        <v>9.7178679999999993</v>
      </c>
      <c r="M54" s="15">
        <v>61.128526999999998</v>
      </c>
      <c r="N54" s="15">
        <v>76.517240999999999</v>
      </c>
      <c r="O54" s="15">
        <v>76</v>
      </c>
      <c r="P54" s="33">
        <v>75</v>
      </c>
    </row>
    <row r="55" spans="1:16">
      <c r="A55" s="23" t="s">
        <v>146</v>
      </c>
      <c r="B55" s="24">
        <v>504</v>
      </c>
      <c r="C55" s="24">
        <v>92</v>
      </c>
      <c r="D55" s="24">
        <v>137</v>
      </c>
      <c r="E55" s="24">
        <v>137</v>
      </c>
      <c r="F55" s="24">
        <v>102</v>
      </c>
      <c r="G55" s="24">
        <v>32</v>
      </c>
      <c r="H55" s="24">
        <v>4</v>
      </c>
      <c r="I55" s="24">
        <v>0</v>
      </c>
      <c r="J55" s="24">
        <v>229</v>
      </c>
      <c r="K55" s="24">
        <v>239</v>
      </c>
      <c r="L55" s="24">
        <v>36</v>
      </c>
      <c r="M55" s="24">
        <v>275</v>
      </c>
      <c r="N55" s="24">
        <v>0</v>
      </c>
      <c r="O55" s="24">
        <v>0</v>
      </c>
      <c r="P55" s="24">
        <v>0</v>
      </c>
    </row>
    <row r="56" spans="1:16">
      <c r="A56" s="10" t="s">
        <v>114</v>
      </c>
      <c r="B56" s="15">
        <v>100</v>
      </c>
      <c r="C56" s="15">
        <v>18.253968</v>
      </c>
      <c r="D56" s="15">
        <v>27.182539999999999</v>
      </c>
      <c r="E56" s="15">
        <v>27.182539999999999</v>
      </c>
      <c r="F56" s="15">
        <v>20.238095000000001</v>
      </c>
      <c r="G56" s="15">
        <v>6.3492059999999997</v>
      </c>
      <c r="H56" s="15">
        <v>0.793651</v>
      </c>
      <c r="I56" s="15">
        <v>0</v>
      </c>
      <c r="J56" s="15">
        <v>45.436508000000003</v>
      </c>
      <c r="K56" s="15">
        <v>47.420634999999997</v>
      </c>
      <c r="L56" s="15">
        <v>7.1428570000000002</v>
      </c>
      <c r="M56" s="15">
        <v>54.563491999999997</v>
      </c>
      <c r="N56" s="15">
        <v>75.519841</v>
      </c>
      <c r="O56" s="15">
        <v>75</v>
      </c>
      <c r="P56" s="33" t="s">
        <v>243</v>
      </c>
    </row>
    <row r="57" spans="1:16">
      <c r="A57" s="23" t="s">
        <v>147</v>
      </c>
      <c r="B57" s="24">
        <v>143</v>
      </c>
      <c r="C57" s="24">
        <v>18</v>
      </c>
      <c r="D57" s="24">
        <v>28</v>
      </c>
      <c r="E57" s="24">
        <v>37</v>
      </c>
      <c r="F57" s="24">
        <v>47</v>
      </c>
      <c r="G57" s="24">
        <v>10</v>
      </c>
      <c r="H57" s="24">
        <v>3</v>
      </c>
      <c r="I57" s="24">
        <v>0</v>
      </c>
      <c r="J57" s="24">
        <v>46</v>
      </c>
      <c r="K57" s="24">
        <v>84</v>
      </c>
      <c r="L57" s="24">
        <v>13</v>
      </c>
      <c r="M57" s="24">
        <v>97</v>
      </c>
      <c r="N57" s="24">
        <v>0</v>
      </c>
      <c r="O57" s="24">
        <v>0</v>
      </c>
      <c r="P57" s="24">
        <v>0</v>
      </c>
    </row>
    <row r="58" spans="1:16">
      <c r="A58" s="10" t="s">
        <v>114</v>
      </c>
      <c r="B58" s="15">
        <v>100</v>
      </c>
      <c r="C58" s="15">
        <v>12.587413</v>
      </c>
      <c r="D58" s="15">
        <v>19.58042</v>
      </c>
      <c r="E58" s="15">
        <v>25.874126</v>
      </c>
      <c r="F58" s="15">
        <v>32.867133000000003</v>
      </c>
      <c r="G58" s="15">
        <v>6.9930070000000004</v>
      </c>
      <c r="H58" s="15">
        <v>2.0979019999999999</v>
      </c>
      <c r="I58" s="15">
        <v>0</v>
      </c>
      <c r="J58" s="15">
        <v>32.167831999999997</v>
      </c>
      <c r="K58" s="15">
        <v>58.741258999999999</v>
      </c>
      <c r="L58" s="15">
        <v>9.0909089999999999</v>
      </c>
      <c r="M58" s="15">
        <v>67.832167999999996</v>
      </c>
      <c r="N58" s="15">
        <v>77.524476000000007</v>
      </c>
      <c r="O58" s="15">
        <v>77</v>
      </c>
      <c r="P58" s="33" t="s">
        <v>244</v>
      </c>
    </row>
    <row r="59" spans="1:16">
      <c r="A59" s="23" t="s">
        <v>148</v>
      </c>
      <c r="B59" s="24">
        <v>168</v>
      </c>
      <c r="C59" s="24">
        <v>22</v>
      </c>
      <c r="D59" s="24">
        <v>41</v>
      </c>
      <c r="E59" s="24">
        <v>47</v>
      </c>
      <c r="F59" s="24">
        <v>41</v>
      </c>
      <c r="G59" s="24">
        <v>12</v>
      </c>
      <c r="H59" s="24">
        <v>5</v>
      </c>
      <c r="I59" s="24">
        <v>0</v>
      </c>
      <c r="J59" s="24">
        <v>63</v>
      </c>
      <c r="K59" s="24">
        <v>88</v>
      </c>
      <c r="L59" s="24">
        <v>17</v>
      </c>
      <c r="M59" s="24">
        <v>105</v>
      </c>
      <c r="N59" s="24">
        <v>0</v>
      </c>
      <c r="O59" s="24">
        <v>0</v>
      </c>
      <c r="P59" s="24">
        <v>0</v>
      </c>
    </row>
    <row r="60" spans="1:16">
      <c r="A60" s="10" t="s">
        <v>114</v>
      </c>
      <c r="B60" s="15">
        <v>100</v>
      </c>
      <c r="C60" s="15">
        <v>13.095238</v>
      </c>
      <c r="D60" s="15">
        <v>24.404762000000002</v>
      </c>
      <c r="E60" s="15">
        <v>27.976189999999999</v>
      </c>
      <c r="F60" s="15">
        <v>24.404762000000002</v>
      </c>
      <c r="G60" s="15">
        <v>7.1428570000000002</v>
      </c>
      <c r="H60" s="15">
        <v>2.9761899999999999</v>
      </c>
      <c r="I60" s="15">
        <v>0</v>
      </c>
      <c r="J60" s="15">
        <v>37.5</v>
      </c>
      <c r="K60" s="15">
        <v>52.380952000000001</v>
      </c>
      <c r="L60" s="15">
        <v>10.119047999999999</v>
      </c>
      <c r="M60" s="15">
        <v>62.5</v>
      </c>
      <c r="N60" s="15">
        <v>76.779762000000005</v>
      </c>
      <c r="O60" s="15">
        <v>76</v>
      </c>
      <c r="P60" s="33">
        <v>75</v>
      </c>
    </row>
    <row r="61" spans="1:16">
      <c r="A61" s="23" t="s">
        <v>149</v>
      </c>
      <c r="B61" s="24">
        <v>1270</v>
      </c>
      <c r="C61" s="24">
        <v>256</v>
      </c>
      <c r="D61" s="24">
        <v>357</v>
      </c>
      <c r="E61" s="24">
        <v>295</v>
      </c>
      <c r="F61" s="24">
        <v>241</v>
      </c>
      <c r="G61" s="24">
        <v>97</v>
      </c>
      <c r="H61" s="24">
        <v>23</v>
      </c>
      <c r="I61" s="24">
        <v>1</v>
      </c>
      <c r="J61" s="24">
        <v>613</v>
      </c>
      <c r="K61" s="24">
        <v>536</v>
      </c>
      <c r="L61" s="24">
        <v>121</v>
      </c>
      <c r="M61" s="24">
        <v>657</v>
      </c>
      <c r="N61" s="24">
        <v>0</v>
      </c>
      <c r="O61" s="24">
        <v>0</v>
      </c>
      <c r="P61" s="24">
        <v>0</v>
      </c>
    </row>
    <row r="62" spans="1:16">
      <c r="A62" s="10" t="s">
        <v>114</v>
      </c>
      <c r="B62" s="15">
        <v>100</v>
      </c>
      <c r="C62" s="15">
        <v>20.15748</v>
      </c>
      <c r="D62" s="15">
        <v>28.110236</v>
      </c>
      <c r="E62" s="15">
        <v>23.228345999999998</v>
      </c>
      <c r="F62" s="15">
        <v>18.976378</v>
      </c>
      <c r="G62" s="15">
        <v>7.6377949999999997</v>
      </c>
      <c r="H62" s="15">
        <v>1.811024</v>
      </c>
      <c r="I62" s="15">
        <v>7.8740000000000004E-2</v>
      </c>
      <c r="J62" s="15">
        <v>48.267716999999998</v>
      </c>
      <c r="K62" s="15">
        <v>42.204723999999999</v>
      </c>
      <c r="L62" s="15">
        <v>9.5275590000000001</v>
      </c>
      <c r="M62" s="15">
        <v>51.732283000000002</v>
      </c>
      <c r="N62" s="15">
        <v>75.470078999999998</v>
      </c>
      <c r="O62" s="15">
        <v>75</v>
      </c>
      <c r="P62" s="33">
        <v>75</v>
      </c>
    </row>
    <row r="63" spans="1:16">
      <c r="A63" s="23" t="s">
        <v>150</v>
      </c>
      <c r="B63" s="24">
        <v>1642</v>
      </c>
      <c r="C63" s="24">
        <v>355</v>
      </c>
      <c r="D63" s="24">
        <v>470</v>
      </c>
      <c r="E63" s="24">
        <v>386</v>
      </c>
      <c r="F63" s="24">
        <v>275</v>
      </c>
      <c r="G63" s="24">
        <v>127</v>
      </c>
      <c r="H63" s="24">
        <v>27</v>
      </c>
      <c r="I63" s="24">
        <v>2</v>
      </c>
      <c r="J63" s="24">
        <v>825</v>
      </c>
      <c r="K63" s="24">
        <v>661</v>
      </c>
      <c r="L63" s="24">
        <v>156</v>
      </c>
      <c r="M63" s="24">
        <v>817</v>
      </c>
      <c r="N63" s="24">
        <v>0</v>
      </c>
      <c r="O63" s="24">
        <v>0</v>
      </c>
      <c r="P63" s="24">
        <v>0</v>
      </c>
    </row>
    <row r="64" spans="1:16">
      <c r="A64" s="10" t="s">
        <v>114</v>
      </c>
      <c r="B64" s="15">
        <v>100</v>
      </c>
      <c r="C64" s="15">
        <v>21.619976000000001</v>
      </c>
      <c r="D64" s="15">
        <v>28.623629999999999</v>
      </c>
      <c r="E64" s="15">
        <v>23.507916999999999</v>
      </c>
      <c r="F64" s="15">
        <v>16.747868</v>
      </c>
      <c r="G64" s="15">
        <v>7.73447</v>
      </c>
      <c r="H64" s="15">
        <v>1.644336</v>
      </c>
      <c r="I64" s="15">
        <v>0.12180299999999999</v>
      </c>
      <c r="J64" s="15">
        <v>50.243605000000002</v>
      </c>
      <c r="K64" s="15">
        <v>40.255786000000001</v>
      </c>
      <c r="L64" s="15">
        <v>9.5006090000000007</v>
      </c>
      <c r="M64" s="15">
        <v>49.756394999999998</v>
      </c>
      <c r="N64" s="15">
        <v>75.224726000000004</v>
      </c>
      <c r="O64" s="15">
        <v>74</v>
      </c>
      <c r="P64" s="33">
        <v>74</v>
      </c>
    </row>
    <row r="65" spans="1:16">
      <c r="A65" s="23" t="s">
        <v>151</v>
      </c>
      <c r="B65" s="24">
        <v>2266</v>
      </c>
      <c r="C65" s="24">
        <v>532</v>
      </c>
      <c r="D65" s="24">
        <v>656</v>
      </c>
      <c r="E65" s="24">
        <v>511</v>
      </c>
      <c r="F65" s="24">
        <v>347</v>
      </c>
      <c r="G65" s="24">
        <v>168</v>
      </c>
      <c r="H65" s="24">
        <v>43</v>
      </c>
      <c r="I65" s="24">
        <v>9</v>
      </c>
      <c r="J65" s="24">
        <v>1188</v>
      </c>
      <c r="K65" s="24">
        <v>858</v>
      </c>
      <c r="L65" s="24">
        <v>220</v>
      </c>
      <c r="M65" s="24">
        <v>1078</v>
      </c>
      <c r="N65" s="24">
        <v>0</v>
      </c>
      <c r="O65" s="24">
        <v>0</v>
      </c>
      <c r="P65" s="24">
        <v>0</v>
      </c>
    </row>
    <row r="66" spans="1:16">
      <c r="A66" s="10" t="s">
        <v>114</v>
      </c>
      <c r="B66" s="15">
        <v>100</v>
      </c>
      <c r="C66" s="15">
        <v>23.477492999999999</v>
      </c>
      <c r="D66" s="15">
        <v>28.949691000000001</v>
      </c>
      <c r="E66" s="15">
        <v>22.550750000000001</v>
      </c>
      <c r="F66" s="15">
        <v>15.313326999999999</v>
      </c>
      <c r="G66" s="15">
        <v>7.413945</v>
      </c>
      <c r="H66" s="15">
        <v>1.8976170000000001</v>
      </c>
      <c r="I66" s="15">
        <v>0.39717599999999997</v>
      </c>
      <c r="J66" s="15">
        <v>52.427183999999997</v>
      </c>
      <c r="K66" s="15">
        <v>37.864077999999999</v>
      </c>
      <c r="L66" s="15">
        <v>9.7087380000000003</v>
      </c>
      <c r="M66" s="15">
        <v>47.572816000000003</v>
      </c>
      <c r="N66" s="15">
        <v>74.969109000000003</v>
      </c>
      <c r="O66" s="15">
        <v>74</v>
      </c>
      <c r="P66" s="33">
        <v>75</v>
      </c>
    </row>
    <row r="67" spans="1:16">
      <c r="A67" s="23" t="s">
        <v>152</v>
      </c>
      <c r="B67" s="24">
        <v>121</v>
      </c>
      <c r="C67" s="24">
        <v>24</v>
      </c>
      <c r="D67" s="24">
        <v>20</v>
      </c>
      <c r="E67" s="24">
        <v>26</v>
      </c>
      <c r="F67" s="24">
        <v>24</v>
      </c>
      <c r="G67" s="24">
        <v>20</v>
      </c>
      <c r="H67" s="24">
        <v>4</v>
      </c>
      <c r="I67" s="24">
        <v>3</v>
      </c>
      <c r="J67" s="24">
        <v>44</v>
      </c>
      <c r="K67" s="24">
        <v>50</v>
      </c>
      <c r="L67" s="24">
        <v>27</v>
      </c>
      <c r="M67" s="24">
        <v>77</v>
      </c>
      <c r="N67" s="24">
        <v>0</v>
      </c>
      <c r="O67" s="24">
        <v>0</v>
      </c>
      <c r="P67" s="24">
        <v>0</v>
      </c>
    </row>
    <row r="68" spans="1:16">
      <c r="A68" s="10" t="s">
        <v>114</v>
      </c>
      <c r="B68" s="15">
        <v>100</v>
      </c>
      <c r="C68" s="15">
        <v>19.834710999999999</v>
      </c>
      <c r="D68" s="15">
        <v>16.528925999999998</v>
      </c>
      <c r="E68" s="15">
        <v>21.487603</v>
      </c>
      <c r="F68" s="15">
        <v>19.834710999999999</v>
      </c>
      <c r="G68" s="15">
        <v>16.528925999999998</v>
      </c>
      <c r="H68" s="15">
        <v>3.3057850000000002</v>
      </c>
      <c r="I68" s="15">
        <v>2.479339</v>
      </c>
      <c r="J68" s="15">
        <v>36.363636</v>
      </c>
      <c r="K68" s="15">
        <v>41.322313999999999</v>
      </c>
      <c r="L68" s="15">
        <v>22.314050000000002</v>
      </c>
      <c r="M68" s="15">
        <v>63.636364</v>
      </c>
      <c r="N68" s="15">
        <v>77.669421</v>
      </c>
      <c r="O68" s="15">
        <v>78</v>
      </c>
      <c r="P68" s="33">
        <v>75</v>
      </c>
    </row>
    <row r="69" spans="1:16">
      <c r="A69" s="23" t="s">
        <v>128</v>
      </c>
      <c r="B69" s="24">
        <v>46</v>
      </c>
      <c r="C69" s="24">
        <v>7</v>
      </c>
      <c r="D69" s="24">
        <v>10</v>
      </c>
      <c r="E69" s="24">
        <v>11</v>
      </c>
      <c r="F69" s="24">
        <v>11</v>
      </c>
      <c r="G69" s="24">
        <v>4</v>
      </c>
      <c r="H69" s="24">
        <v>2</v>
      </c>
      <c r="I69" s="24">
        <v>1</v>
      </c>
      <c r="J69" s="24">
        <v>17</v>
      </c>
      <c r="K69" s="24">
        <v>22</v>
      </c>
      <c r="L69" s="24">
        <v>7</v>
      </c>
      <c r="M69" s="24">
        <v>29</v>
      </c>
      <c r="N69" s="24">
        <v>0</v>
      </c>
      <c r="O69" s="24">
        <v>0</v>
      </c>
      <c r="P69" s="24">
        <v>0</v>
      </c>
    </row>
    <row r="70" spans="1:16">
      <c r="A70" s="10" t="s">
        <v>114</v>
      </c>
      <c r="B70" s="15">
        <v>100</v>
      </c>
      <c r="C70" s="15">
        <v>15.217390999999999</v>
      </c>
      <c r="D70" s="15">
        <v>21.739129999999999</v>
      </c>
      <c r="E70" s="15">
        <v>23.913042999999998</v>
      </c>
      <c r="F70" s="15">
        <v>23.913042999999998</v>
      </c>
      <c r="G70" s="15">
        <v>8.6956520000000008</v>
      </c>
      <c r="H70" s="15">
        <v>4.3478260000000004</v>
      </c>
      <c r="I70" s="15">
        <v>2.1739130000000002</v>
      </c>
      <c r="J70" s="15">
        <v>36.956522</v>
      </c>
      <c r="K70" s="15">
        <v>47.826087000000001</v>
      </c>
      <c r="L70" s="15">
        <v>15.217390999999999</v>
      </c>
      <c r="M70" s="15">
        <v>63.043478</v>
      </c>
      <c r="N70" s="15">
        <v>77.369564999999994</v>
      </c>
      <c r="O70" s="15">
        <v>77</v>
      </c>
      <c r="P70" s="33" t="s">
        <v>245</v>
      </c>
    </row>
    <row r="71" spans="1:16">
      <c r="A71" s="8" t="s">
        <v>153</v>
      </c>
      <c r="B71" s="8"/>
      <c r="C71" s="8"/>
      <c r="D71" s="8"/>
      <c r="E71" s="8"/>
      <c r="F71" s="8"/>
      <c r="G71" s="8"/>
      <c r="H71" s="8"/>
      <c r="I71" s="8"/>
      <c r="J71" s="8"/>
      <c r="K71" s="8"/>
      <c r="L71" s="8"/>
      <c r="M71" s="8"/>
      <c r="N71" s="8"/>
      <c r="O71" s="8"/>
      <c r="P71" s="36"/>
    </row>
    <row r="72" spans="1:16">
      <c r="A72" s="23" t="s">
        <v>154</v>
      </c>
      <c r="B72" s="24">
        <v>1344</v>
      </c>
      <c r="C72" s="24">
        <v>272</v>
      </c>
      <c r="D72" s="24">
        <v>374</v>
      </c>
      <c r="E72" s="24">
        <v>320</v>
      </c>
      <c r="F72" s="24">
        <v>248</v>
      </c>
      <c r="G72" s="24">
        <v>97</v>
      </c>
      <c r="H72" s="24">
        <v>27</v>
      </c>
      <c r="I72" s="24">
        <v>6</v>
      </c>
      <c r="J72" s="24">
        <v>646</v>
      </c>
      <c r="K72" s="24">
        <v>568</v>
      </c>
      <c r="L72" s="24">
        <v>130</v>
      </c>
      <c r="M72" s="24">
        <v>698</v>
      </c>
      <c r="N72" s="24">
        <v>0</v>
      </c>
      <c r="O72" s="24">
        <v>0</v>
      </c>
      <c r="P72" s="24">
        <v>0</v>
      </c>
    </row>
    <row r="73" spans="1:16">
      <c r="A73" s="10" t="s">
        <v>114</v>
      </c>
      <c r="B73" s="15">
        <v>100</v>
      </c>
      <c r="C73" s="15">
        <v>20.238095000000001</v>
      </c>
      <c r="D73" s="15">
        <v>27.827380999999999</v>
      </c>
      <c r="E73" s="15">
        <v>23.809524</v>
      </c>
      <c r="F73" s="15">
        <v>18.452380999999999</v>
      </c>
      <c r="G73" s="15">
        <v>7.2172619999999998</v>
      </c>
      <c r="H73" s="15">
        <v>2.0089290000000002</v>
      </c>
      <c r="I73" s="15">
        <v>0.44642900000000002</v>
      </c>
      <c r="J73" s="15">
        <v>48.065475999999997</v>
      </c>
      <c r="K73" s="15">
        <v>42.261904999999999</v>
      </c>
      <c r="L73" s="15">
        <v>9.6726189999999992</v>
      </c>
      <c r="M73" s="15">
        <v>51.934524000000003</v>
      </c>
      <c r="N73" s="15">
        <v>75.546875</v>
      </c>
      <c r="O73" s="15">
        <v>75</v>
      </c>
      <c r="P73" s="33">
        <v>75</v>
      </c>
    </row>
    <row r="74" spans="1:16">
      <c r="A74" s="23" t="s">
        <v>155</v>
      </c>
      <c r="B74" s="24">
        <v>1107</v>
      </c>
      <c r="C74" s="24">
        <v>209</v>
      </c>
      <c r="D74" s="24">
        <v>271</v>
      </c>
      <c r="E74" s="24">
        <v>256</v>
      </c>
      <c r="F74" s="24">
        <v>208</v>
      </c>
      <c r="G74" s="24">
        <v>115</v>
      </c>
      <c r="H74" s="24">
        <v>37</v>
      </c>
      <c r="I74" s="24">
        <v>11</v>
      </c>
      <c r="J74" s="24">
        <v>480</v>
      </c>
      <c r="K74" s="24">
        <v>464</v>
      </c>
      <c r="L74" s="24">
        <v>163</v>
      </c>
      <c r="M74" s="24">
        <v>627</v>
      </c>
      <c r="N74" s="24">
        <v>0</v>
      </c>
      <c r="O74" s="24">
        <v>0</v>
      </c>
      <c r="P74" s="24">
        <v>0</v>
      </c>
    </row>
    <row r="75" spans="1:16">
      <c r="A75" s="10" t="s">
        <v>114</v>
      </c>
      <c r="B75" s="15">
        <v>100</v>
      </c>
      <c r="C75" s="15">
        <v>18.879854999999999</v>
      </c>
      <c r="D75" s="15">
        <v>24.480578000000001</v>
      </c>
      <c r="E75" s="15">
        <v>23.125565000000002</v>
      </c>
      <c r="F75" s="15">
        <v>18.789521000000001</v>
      </c>
      <c r="G75" s="15">
        <v>10.388437</v>
      </c>
      <c r="H75" s="15">
        <v>3.3423669999999999</v>
      </c>
      <c r="I75" s="15">
        <v>0.99367700000000003</v>
      </c>
      <c r="J75" s="15">
        <v>43.360433999999998</v>
      </c>
      <c r="K75" s="15">
        <v>41.915086000000002</v>
      </c>
      <c r="L75" s="15">
        <v>14.724481000000001</v>
      </c>
      <c r="M75" s="15">
        <v>56.639566000000002</v>
      </c>
      <c r="N75" s="15">
        <v>76.457091000000005</v>
      </c>
      <c r="O75" s="15">
        <v>76</v>
      </c>
      <c r="P75" s="33">
        <v>75</v>
      </c>
    </row>
    <row r="76" spans="1:16">
      <c r="A76" s="23" t="s">
        <v>156</v>
      </c>
      <c r="B76" s="24">
        <v>1006</v>
      </c>
      <c r="C76" s="24">
        <v>236</v>
      </c>
      <c r="D76" s="24">
        <v>276</v>
      </c>
      <c r="E76" s="24">
        <v>227</v>
      </c>
      <c r="F76" s="24">
        <v>141</v>
      </c>
      <c r="G76" s="24">
        <v>95</v>
      </c>
      <c r="H76" s="24">
        <v>22</v>
      </c>
      <c r="I76" s="24">
        <v>9</v>
      </c>
      <c r="J76" s="24">
        <v>512</v>
      </c>
      <c r="K76" s="24">
        <v>368</v>
      </c>
      <c r="L76" s="24">
        <v>126</v>
      </c>
      <c r="M76" s="24">
        <v>494</v>
      </c>
      <c r="N76" s="24">
        <v>0</v>
      </c>
      <c r="O76" s="24">
        <v>0</v>
      </c>
      <c r="P76" s="24">
        <v>0</v>
      </c>
    </row>
    <row r="77" spans="1:16">
      <c r="A77" s="10" t="s">
        <v>114</v>
      </c>
      <c r="B77" s="15">
        <v>100</v>
      </c>
      <c r="C77" s="15">
        <v>23.459244999999999</v>
      </c>
      <c r="D77" s="15">
        <v>27.435388</v>
      </c>
      <c r="E77" s="15">
        <v>22.564612</v>
      </c>
      <c r="F77" s="15">
        <v>14.015905</v>
      </c>
      <c r="G77" s="15">
        <v>9.4433399999999992</v>
      </c>
      <c r="H77" s="15">
        <v>2.1868789999999998</v>
      </c>
      <c r="I77" s="15">
        <v>0.89463199999999998</v>
      </c>
      <c r="J77" s="15">
        <v>50.894632000000001</v>
      </c>
      <c r="K77" s="15">
        <v>36.580517</v>
      </c>
      <c r="L77" s="15">
        <v>12.524851</v>
      </c>
      <c r="M77" s="15">
        <v>49.105367999999999</v>
      </c>
      <c r="N77" s="15">
        <v>75.299205000000001</v>
      </c>
      <c r="O77" s="15">
        <v>74</v>
      </c>
      <c r="P77" s="33">
        <v>75</v>
      </c>
    </row>
    <row r="78" spans="1:16">
      <c r="A78" s="23" t="s">
        <v>157</v>
      </c>
      <c r="B78" s="24">
        <v>541</v>
      </c>
      <c r="C78" s="24">
        <v>131</v>
      </c>
      <c r="D78" s="24">
        <v>139</v>
      </c>
      <c r="E78" s="24">
        <v>106</v>
      </c>
      <c r="F78" s="24">
        <v>87</v>
      </c>
      <c r="G78" s="24">
        <v>57</v>
      </c>
      <c r="H78" s="24">
        <v>12</v>
      </c>
      <c r="I78" s="24">
        <v>9</v>
      </c>
      <c r="J78" s="24">
        <v>270</v>
      </c>
      <c r="K78" s="24">
        <v>193</v>
      </c>
      <c r="L78" s="24">
        <v>78</v>
      </c>
      <c r="M78" s="24">
        <v>271</v>
      </c>
      <c r="N78" s="24">
        <v>0</v>
      </c>
      <c r="O78" s="24">
        <v>0</v>
      </c>
      <c r="P78" s="24">
        <v>0</v>
      </c>
    </row>
    <row r="79" spans="1:16">
      <c r="A79" s="10" t="s">
        <v>114</v>
      </c>
      <c r="B79" s="15">
        <v>100</v>
      </c>
      <c r="C79" s="15">
        <v>24.214417999999998</v>
      </c>
      <c r="D79" s="15">
        <v>25.693161</v>
      </c>
      <c r="E79" s="15">
        <v>19.593346</v>
      </c>
      <c r="F79" s="15">
        <v>16.081330999999999</v>
      </c>
      <c r="G79" s="15">
        <v>10.536044</v>
      </c>
      <c r="H79" s="15">
        <v>2.2181150000000001</v>
      </c>
      <c r="I79" s="15">
        <v>1.663586</v>
      </c>
      <c r="J79" s="15">
        <v>49.907578999999998</v>
      </c>
      <c r="K79" s="15">
        <v>35.674677000000003</v>
      </c>
      <c r="L79" s="15">
        <v>14.417745</v>
      </c>
      <c r="M79" s="15">
        <v>50.092421000000002</v>
      </c>
      <c r="N79" s="15">
        <v>75.674677000000003</v>
      </c>
      <c r="O79" s="15">
        <v>75</v>
      </c>
      <c r="P79" s="33">
        <v>70</v>
      </c>
    </row>
    <row r="80" spans="1:16">
      <c r="A80" s="23" t="s">
        <v>158</v>
      </c>
      <c r="B80" s="24">
        <v>1510</v>
      </c>
      <c r="C80" s="24">
        <v>319</v>
      </c>
      <c r="D80" s="24">
        <v>418</v>
      </c>
      <c r="E80" s="24">
        <v>343</v>
      </c>
      <c r="F80" s="24">
        <v>264</v>
      </c>
      <c r="G80" s="24">
        <v>125</v>
      </c>
      <c r="H80" s="24">
        <v>33</v>
      </c>
      <c r="I80" s="24">
        <v>8</v>
      </c>
      <c r="J80" s="24">
        <v>737</v>
      </c>
      <c r="K80" s="24">
        <v>607</v>
      </c>
      <c r="L80" s="24">
        <v>166</v>
      </c>
      <c r="M80" s="24">
        <v>773</v>
      </c>
      <c r="N80" s="24">
        <v>0</v>
      </c>
      <c r="O80" s="24">
        <v>0</v>
      </c>
      <c r="P80" s="24">
        <v>0</v>
      </c>
    </row>
    <row r="81" spans="1:16">
      <c r="A81" s="10" t="s">
        <v>114</v>
      </c>
      <c r="B81" s="15">
        <v>100</v>
      </c>
      <c r="C81" s="15">
        <v>21.125827999999998</v>
      </c>
      <c r="D81" s="15">
        <v>27.682119</v>
      </c>
      <c r="E81" s="15">
        <v>22.715232</v>
      </c>
      <c r="F81" s="15">
        <v>17.483443999999999</v>
      </c>
      <c r="G81" s="15">
        <v>8.2781459999999996</v>
      </c>
      <c r="H81" s="15">
        <v>2.1854300000000002</v>
      </c>
      <c r="I81" s="15">
        <v>0.52980099999999997</v>
      </c>
      <c r="J81" s="15">
        <v>48.807946999999999</v>
      </c>
      <c r="K81" s="15">
        <v>40.198675000000001</v>
      </c>
      <c r="L81" s="15">
        <v>10.993377000000001</v>
      </c>
      <c r="M81" s="15">
        <v>51.192053000000001</v>
      </c>
      <c r="N81" s="15">
        <v>75.556954000000005</v>
      </c>
      <c r="O81" s="15">
        <v>75</v>
      </c>
      <c r="P81" s="33">
        <v>72</v>
      </c>
    </row>
    <row r="82" spans="1:16">
      <c r="A82" s="23" t="s">
        <v>159</v>
      </c>
      <c r="B82" s="24">
        <v>1011</v>
      </c>
      <c r="C82" s="24">
        <v>289</v>
      </c>
      <c r="D82" s="24">
        <v>314</v>
      </c>
      <c r="E82" s="24">
        <v>221</v>
      </c>
      <c r="F82" s="24">
        <v>107</v>
      </c>
      <c r="G82" s="24">
        <v>65</v>
      </c>
      <c r="H82" s="24">
        <v>9</v>
      </c>
      <c r="I82" s="24">
        <v>6</v>
      </c>
      <c r="J82" s="24">
        <v>603</v>
      </c>
      <c r="K82" s="24">
        <v>328</v>
      </c>
      <c r="L82" s="24">
        <v>80</v>
      </c>
      <c r="M82" s="24">
        <v>408</v>
      </c>
      <c r="N82" s="24">
        <v>0</v>
      </c>
      <c r="O82" s="24">
        <v>0</v>
      </c>
      <c r="P82" s="24">
        <v>0</v>
      </c>
    </row>
    <row r="83" spans="1:16">
      <c r="A83" s="10" t="s">
        <v>114</v>
      </c>
      <c r="B83" s="15">
        <v>100</v>
      </c>
      <c r="C83" s="15">
        <v>28.585559</v>
      </c>
      <c r="D83" s="15">
        <v>31.058357999999998</v>
      </c>
      <c r="E83" s="15">
        <v>21.859545000000001</v>
      </c>
      <c r="F83" s="15">
        <v>10.583581000000001</v>
      </c>
      <c r="G83" s="15">
        <v>6.429278</v>
      </c>
      <c r="H83" s="15">
        <v>0.890208</v>
      </c>
      <c r="I83" s="15">
        <v>0.593472</v>
      </c>
      <c r="J83" s="15">
        <v>59.643917000000002</v>
      </c>
      <c r="K83" s="15">
        <v>32.443125999999999</v>
      </c>
      <c r="L83" s="15">
        <v>7.9129569999999996</v>
      </c>
      <c r="M83" s="15">
        <v>40.356082999999998</v>
      </c>
      <c r="N83" s="15">
        <v>73.885261999999997</v>
      </c>
      <c r="O83" s="15">
        <v>73</v>
      </c>
      <c r="P83" s="33">
        <v>75</v>
      </c>
    </row>
    <row r="84" spans="1:16">
      <c r="A84" s="23" t="s">
        <v>160</v>
      </c>
      <c r="B84" s="24">
        <v>1234</v>
      </c>
      <c r="C84" s="24">
        <v>287</v>
      </c>
      <c r="D84" s="24">
        <v>372</v>
      </c>
      <c r="E84" s="24">
        <v>270</v>
      </c>
      <c r="F84" s="24">
        <v>186</v>
      </c>
      <c r="G84" s="24">
        <v>92</v>
      </c>
      <c r="H84" s="24">
        <v>26</v>
      </c>
      <c r="I84" s="24">
        <v>1</v>
      </c>
      <c r="J84" s="24">
        <v>659</v>
      </c>
      <c r="K84" s="24">
        <v>456</v>
      </c>
      <c r="L84" s="24">
        <v>119</v>
      </c>
      <c r="M84" s="24">
        <v>575</v>
      </c>
      <c r="N84" s="24">
        <v>0</v>
      </c>
      <c r="O84" s="24">
        <v>0</v>
      </c>
      <c r="P84" s="24">
        <v>0</v>
      </c>
    </row>
    <row r="85" spans="1:16">
      <c r="A85" s="10" t="s">
        <v>114</v>
      </c>
      <c r="B85" s="15">
        <v>100</v>
      </c>
      <c r="C85" s="15">
        <v>23.257698999999999</v>
      </c>
      <c r="D85" s="15">
        <v>30.145866999999999</v>
      </c>
      <c r="E85" s="15">
        <v>21.880064999999998</v>
      </c>
      <c r="F85" s="15">
        <v>15.072934</v>
      </c>
      <c r="G85" s="15">
        <v>7.4554289999999996</v>
      </c>
      <c r="H85" s="15">
        <v>2.1069689999999999</v>
      </c>
      <c r="I85" s="15">
        <v>8.1036999999999998E-2</v>
      </c>
      <c r="J85" s="15">
        <v>53.403565999999998</v>
      </c>
      <c r="K85" s="15">
        <v>36.952998000000001</v>
      </c>
      <c r="L85" s="15">
        <v>9.6434359999999995</v>
      </c>
      <c r="M85" s="15">
        <v>46.596434000000002</v>
      </c>
      <c r="N85" s="15">
        <v>74.918963000000005</v>
      </c>
      <c r="O85" s="15">
        <v>74</v>
      </c>
      <c r="P85" s="33">
        <v>73</v>
      </c>
    </row>
    <row r="86" spans="1:16">
      <c r="A86" s="23" t="s">
        <v>161</v>
      </c>
      <c r="B86" s="24">
        <v>443</v>
      </c>
      <c r="C86" s="24">
        <v>96</v>
      </c>
      <c r="D86" s="24">
        <v>127</v>
      </c>
      <c r="E86" s="24">
        <v>108</v>
      </c>
      <c r="F86" s="24">
        <v>74</v>
      </c>
      <c r="G86" s="24">
        <v>27</v>
      </c>
      <c r="H86" s="24">
        <v>10</v>
      </c>
      <c r="I86" s="24">
        <v>1</v>
      </c>
      <c r="J86" s="24">
        <v>223</v>
      </c>
      <c r="K86" s="24">
        <v>182</v>
      </c>
      <c r="L86" s="24">
        <v>38</v>
      </c>
      <c r="M86" s="24">
        <v>220</v>
      </c>
      <c r="N86" s="24">
        <v>0</v>
      </c>
      <c r="O86" s="24">
        <v>0</v>
      </c>
      <c r="P86" s="24">
        <v>0</v>
      </c>
    </row>
    <row r="87" spans="1:16">
      <c r="A87" s="10" t="s">
        <v>114</v>
      </c>
      <c r="B87" s="15">
        <v>100</v>
      </c>
      <c r="C87" s="15">
        <v>21.670428999999999</v>
      </c>
      <c r="D87" s="15">
        <v>28.668171999999998</v>
      </c>
      <c r="E87" s="15">
        <v>24.379232999999999</v>
      </c>
      <c r="F87" s="15">
        <v>16.704288999999999</v>
      </c>
      <c r="G87" s="15">
        <v>6.0948079999999996</v>
      </c>
      <c r="H87" s="15">
        <v>2.257336</v>
      </c>
      <c r="I87" s="15">
        <v>0.22573399999999999</v>
      </c>
      <c r="J87" s="15">
        <v>50.3386</v>
      </c>
      <c r="K87" s="15">
        <v>41.083520999999998</v>
      </c>
      <c r="L87" s="15">
        <v>8.5778780000000001</v>
      </c>
      <c r="M87" s="15">
        <v>49.6614</v>
      </c>
      <c r="N87" s="15">
        <v>75.058690999999996</v>
      </c>
      <c r="O87" s="15">
        <v>74</v>
      </c>
      <c r="P87" s="33">
        <v>70</v>
      </c>
    </row>
    <row r="88" spans="1:16">
      <c r="A88" s="23" t="s">
        <v>162</v>
      </c>
      <c r="B88" s="24">
        <v>1237</v>
      </c>
      <c r="C88" s="24">
        <v>298</v>
      </c>
      <c r="D88" s="24">
        <v>371</v>
      </c>
      <c r="E88" s="24">
        <v>274</v>
      </c>
      <c r="F88" s="24">
        <v>180</v>
      </c>
      <c r="G88" s="24">
        <v>92</v>
      </c>
      <c r="H88" s="24">
        <v>19</v>
      </c>
      <c r="I88" s="24">
        <v>3</v>
      </c>
      <c r="J88" s="24">
        <v>669</v>
      </c>
      <c r="K88" s="24">
        <v>454</v>
      </c>
      <c r="L88" s="24">
        <v>114</v>
      </c>
      <c r="M88" s="24">
        <v>568</v>
      </c>
      <c r="N88" s="24">
        <v>0</v>
      </c>
      <c r="O88" s="24">
        <v>0</v>
      </c>
      <c r="P88" s="24">
        <v>0</v>
      </c>
    </row>
    <row r="89" spans="1:16">
      <c r="A89" s="10" t="s">
        <v>114</v>
      </c>
      <c r="B89" s="15">
        <v>100</v>
      </c>
      <c r="C89" s="15">
        <v>24.090541999999999</v>
      </c>
      <c r="D89" s="15">
        <v>29.991916</v>
      </c>
      <c r="E89" s="15">
        <v>22.150364</v>
      </c>
      <c r="F89" s="15">
        <v>14.551334000000001</v>
      </c>
      <c r="G89" s="15">
        <v>7.4373480000000001</v>
      </c>
      <c r="H89" s="15">
        <v>1.535974</v>
      </c>
      <c r="I89" s="15">
        <v>0.24252199999999999</v>
      </c>
      <c r="J89" s="15">
        <v>54.082458000000003</v>
      </c>
      <c r="K89" s="15">
        <v>36.701698</v>
      </c>
      <c r="L89" s="15">
        <v>9.2158449999999998</v>
      </c>
      <c r="M89" s="15">
        <v>45.917541999999997</v>
      </c>
      <c r="N89" s="15">
        <v>74.725949999999997</v>
      </c>
      <c r="O89" s="15">
        <v>74</v>
      </c>
      <c r="P89" s="33">
        <v>73</v>
      </c>
    </row>
    <row r="90" spans="1:16">
      <c r="A90" s="23" t="s">
        <v>152</v>
      </c>
      <c r="B90" s="24">
        <v>81</v>
      </c>
      <c r="C90" s="24">
        <v>19</v>
      </c>
      <c r="D90" s="24">
        <v>29</v>
      </c>
      <c r="E90" s="24">
        <v>15</v>
      </c>
      <c r="F90" s="24">
        <v>10</v>
      </c>
      <c r="G90" s="24">
        <v>5</v>
      </c>
      <c r="H90" s="24">
        <v>3</v>
      </c>
      <c r="I90" s="24">
        <v>0</v>
      </c>
      <c r="J90" s="24">
        <v>48</v>
      </c>
      <c r="K90" s="24">
        <v>25</v>
      </c>
      <c r="L90" s="24">
        <v>8</v>
      </c>
      <c r="M90" s="24">
        <v>33</v>
      </c>
      <c r="N90" s="24">
        <v>0</v>
      </c>
      <c r="O90" s="24">
        <v>0</v>
      </c>
      <c r="P90" s="24">
        <v>0</v>
      </c>
    </row>
    <row r="91" spans="1:16">
      <c r="A91" s="10" t="s">
        <v>114</v>
      </c>
      <c r="B91" s="15">
        <v>100</v>
      </c>
      <c r="C91" s="15">
        <v>23.456790000000002</v>
      </c>
      <c r="D91" s="15">
        <v>35.802469000000002</v>
      </c>
      <c r="E91" s="15">
        <v>18.518519000000001</v>
      </c>
      <c r="F91" s="15">
        <v>12.345679000000001</v>
      </c>
      <c r="G91" s="15">
        <v>6.1728399999999999</v>
      </c>
      <c r="H91" s="15">
        <v>3.7037040000000001</v>
      </c>
      <c r="I91" s="15">
        <v>0</v>
      </c>
      <c r="J91" s="15">
        <v>59.259259</v>
      </c>
      <c r="K91" s="15">
        <v>30.864197999999998</v>
      </c>
      <c r="L91" s="15">
        <v>9.8765429999999999</v>
      </c>
      <c r="M91" s="15">
        <v>40.740741</v>
      </c>
      <c r="N91" s="15">
        <v>74.530863999999994</v>
      </c>
      <c r="O91" s="15">
        <v>73</v>
      </c>
      <c r="P91" s="33">
        <v>73</v>
      </c>
    </row>
    <row r="92" spans="1:16">
      <c r="A92" s="23" t="s">
        <v>163</v>
      </c>
      <c r="B92" s="24">
        <v>67</v>
      </c>
      <c r="C92" s="24">
        <v>18</v>
      </c>
      <c r="D92" s="24">
        <v>21</v>
      </c>
      <c r="E92" s="24">
        <v>14</v>
      </c>
      <c r="F92" s="24">
        <v>8</v>
      </c>
      <c r="G92" s="24">
        <v>3</v>
      </c>
      <c r="H92" s="24">
        <v>2</v>
      </c>
      <c r="I92" s="24">
        <v>1</v>
      </c>
      <c r="J92" s="24">
        <v>39</v>
      </c>
      <c r="K92" s="24">
        <v>22</v>
      </c>
      <c r="L92" s="24">
        <v>6</v>
      </c>
      <c r="M92" s="24">
        <v>28</v>
      </c>
      <c r="N92" s="24">
        <v>0</v>
      </c>
      <c r="O92" s="24">
        <v>0</v>
      </c>
      <c r="P92" s="24">
        <v>0</v>
      </c>
    </row>
    <row r="93" spans="1:16">
      <c r="A93" s="10" t="s">
        <v>114</v>
      </c>
      <c r="B93" s="15">
        <v>100</v>
      </c>
      <c r="C93" s="15">
        <v>26.865672</v>
      </c>
      <c r="D93" s="15">
        <v>31.343284000000001</v>
      </c>
      <c r="E93" s="15">
        <v>20.895522</v>
      </c>
      <c r="F93" s="15">
        <v>11.940299</v>
      </c>
      <c r="G93" s="15">
        <v>4.4776119999999997</v>
      </c>
      <c r="H93" s="15">
        <v>2.9850750000000001</v>
      </c>
      <c r="I93" s="15">
        <v>1.492537</v>
      </c>
      <c r="J93" s="15">
        <v>58.208955000000003</v>
      </c>
      <c r="K93" s="15">
        <v>32.835821000000003</v>
      </c>
      <c r="L93" s="15">
        <v>8.9552239999999994</v>
      </c>
      <c r="M93" s="15">
        <v>41.791044999999997</v>
      </c>
      <c r="N93" s="15">
        <v>74.223881000000006</v>
      </c>
      <c r="O93" s="15">
        <v>73</v>
      </c>
      <c r="P93" s="33">
        <v>66</v>
      </c>
    </row>
    <row r="94" spans="1:16">
      <c r="A94" s="23" t="s">
        <v>128</v>
      </c>
      <c r="B94" s="24">
        <v>52</v>
      </c>
      <c r="C94" s="24">
        <v>9</v>
      </c>
      <c r="D94" s="24">
        <v>11</v>
      </c>
      <c r="E94" s="24">
        <v>13</v>
      </c>
      <c r="F94" s="24">
        <v>14</v>
      </c>
      <c r="G94" s="24">
        <v>4</v>
      </c>
      <c r="H94" s="24">
        <v>1</v>
      </c>
      <c r="I94" s="24">
        <v>0</v>
      </c>
      <c r="J94" s="24">
        <v>20</v>
      </c>
      <c r="K94" s="24">
        <v>27</v>
      </c>
      <c r="L94" s="24">
        <v>5</v>
      </c>
      <c r="M94" s="24">
        <v>32</v>
      </c>
      <c r="N94" s="24">
        <v>0</v>
      </c>
      <c r="O94" s="24">
        <v>0</v>
      </c>
      <c r="P94" s="24">
        <v>0</v>
      </c>
    </row>
    <row r="95" spans="1:16">
      <c r="A95" s="10" t="s">
        <v>114</v>
      </c>
      <c r="B95" s="15">
        <v>100</v>
      </c>
      <c r="C95" s="15">
        <v>17.307691999999999</v>
      </c>
      <c r="D95" s="15">
        <v>21.153846000000001</v>
      </c>
      <c r="E95" s="15">
        <v>25</v>
      </c>
      <c r="F95" s="15">
        <v>26.923076999999999</v>
      </c>
      <c r="G95" s="15">
        <v>7.6923079999999997</v>
      </c>
      <c r="H95" s="15">
        <v>1.9230769999999999</v>
      </c>
      <c r="I95" s="15">
        <v>0</v>
      </c>
      <c r="J95" s="15">
        <v>38.461537999999997</v>
      </c>
      <c r="K95" s="15">
        <v>51.923076999999999</v>
      </c>
      <c r="L95" s="15">
        <v>9.6153849999999998</v>
      </c>
      <c r="M95" s="15">
        <v>61.538462000000003</v>
      </c>
      <c r="N95" s="15">
        <v>76.461538000000004</v>
      </c>
      <c r="O95" s="15">
        <v>77</v>
      </c>
      <c r="P95" s="33" t="s">
        <v>246</v>
      </c>
    </row>
    <row r="96" spans="1:16">
      <c r="A96" s="8" t="s">
        <v>164</v>
      </c>
      <c r="B96" s="8"/>
      <c r="C96" s="8"/>
      <c r="D96" s="8"/>
      <c r="E96" s="8"/>
      <c r="F96" s="8"/>
      <c r="G96" s="8"/>
      <c r="H96" s="8"/>
      <c r="I96" s="8"/>
      <c r="J96" s="8"/>
      <c r="K96" s="8"/>
      <c r="L96" s="8"/>
      <c r="M96" s="8"/>
      <c r="N96" s="8"/>
      <c r="O96" s="8"/>
      <c r="P96" s="36"/>
    </row>
    <row r="97" spans="1:16">
      <c r="A97" s="23" t="s">
        <v>165</v>
      </c>
      <c r="B97" s="24">
        <v>209</v>
      </c>
      <c r="C97" s="24">
        <v>33</v>
      </c>
      <c r="D97" s="24">
        <v>69</v>
      </c>
      <c r="E97" s="24">
        <v>52</v>
      </c>
      <c r="F97" s="24">
        <v>38</v>
      </c>
      <c r="G97" s="24">
        <v>14</v>
      </c>
      <c r="H97" s="24">
        <v>3</v>
      </c>
      <c r="I97" s="24">
        <v>0</v>
      </c>
      <c r="J97" s="24">
        <v>102</v>
      </c>
      <c r="K97" s="24">
        <v>90</v>
      </c>
      <c r="L97" s="24">
        <v>17</v>
      </c>
      <c r="M97" s="24">
        <v>107</v>
      </c>
      <c r="N97" s="24">
        <v>0</v>
      </c>
      <c r="O97" s="24">
        <v>0</v>
      </c>
      <c r="P97" s="24">
        <v>0</v>
      </c>
    </row>
    <row r="98" spans="1:16">
      <c r="A98" s="10" t="s">
        <v>114</v>
      </c>
      <c r="B98" s="15">
        <v>100</v>
      </c>
      <c r="C98" s="15">
        <v>15.789474</v>
      </c>
      <c r="D98" s="15">
        <v>33.014353999999997</v>
      </c>
      <c r="E98" s="15">
        <v>24.880382999999998</v>
      </c>
      <c r="F98" s="15">
        <v>18.181818</v>
      </c>
      <c r="G98" s="15">
        <v>6.6985650000000003</v>
      </c>
      <c r="H98" s="15">
        <v>1.4354070000000001</v>
      </c>
      <c r="I98" s="15">
        <v>0</v>
      </c>
      <c r="J98" s="15">
        <v>48.803828000000003</v>
      </c>
      <c r="K98" s="15">
        <v>43.062201000000002</v>
      </c>
      <c r="L98" s="15">
        <v>8.1339710000000007</v>
      </c>
      <c r="M98" s="15">
        <v>51.196171999999997</v>
      </c>
      <c r="N98" s="15">
        <v>75.430622</v>
      </c>
      <c r="O98" s="15">
        <v>75</v>
      </c>
      <c r="P98" s="33">
        <v>70</v>
      </c>
    </row>
    <row r="99" spans="1:16">
      <c r="A99" s="23" t="s">
        <v>166</v>
      </c>
      <c r="B99" s="24">
        <v>1043</v>
      </c>
      <c r="C99" s="24">
        <v>238</v>
      </c>
      <c r="D99" s="24">
        <v>312</v>
      </c>
      <c r="E99" s="24">
        <v>248</v>
      </c>
      <c r="F99" s="24">
        <v>172</v>
      </c>
      <c r="G99" s="24">
        <v>60</v>
      </c>
      <c r="H99" s="24">
        <v>12</v>
      </c>
      <c r="I99" s="24">
        <v>1</v>
      </c>
      <c r="J99" s="24">
        <v>550</v>
      </c>
      <c r="K99" s="24">
        <v>420</v>
      </c>
      <c r="L99" s="24">
        <v>73</v>
      </c>
      <c r="M99" s="24">
        <v>493</v>
      </c>
      <c r="N99" s="24">
        <v>0</v>
      </c>
      <c r="O99" s="24">
        <v>0</v>
      </c>
      <c r="P99" s="24">
        <v>0</v>
      </c>
    </row>
    <row r="100" spans="1:16">
      <c r="A100" s="10" t="s">
        <v>114</v>
      </c>
      <c r="B100" s="15">
        <v>100</v>
      </c>
      <c r="C100" s="15">
        <v>22.818791999999998</v>
      </c>
      <c r="D100" s="15">
        <v>29.913709999999998</v>
      </c>
      <c r="E100" s="15">
        <v>23.777564999999999</v>
      </c>
      <c r="F100" s="15">
        <v>16.490891999999999</v>
      </c>
      <c r="G100" s="15">
        <v>5.752637</v>
      </c>
      <c r="H100" s="15">
        <v>1.1505270000000001</v>
      </c>
      <c r="I100" s="15">
        <v>9.5877000000000004E-2</v>
      </c>
      <c r="J100" s="15">
        <v>52.732501999999997</v>
      </c>
      <c r="K100" s="15">
        <v>40.268456</v>
      </c>
      <c r="L100" s="15">
        <v>6.9990410000000001</v>
      </c>
      <c r="M100" s="15">
        <v>47.267498000000003</v>
      </c>
      <c r="N100" s="15">
        <v>74.725791000000001</v>
      </c>
      <c r="O100" s="15">
        <v>74</v>
      </c>
      <c r="P100" s="33">
        <v>73</v>
      </c>
    </row>
    <row r="101" spans="1:16">
      <c r="A101" s="23" t="s">
        <v>167</v>
      </c>
      <c r="B101" s="24">
        <v>963</v>
      </c>
      <c r="C101" s="24">
        <v>239</v>
      </c>
      <c r="D101" s="24">
        <v>251</v>
      </c>
      <c r="E101" s="24">
        <v>218</v>
      </c>
      <c r="F101" s="24">
        <v>139</v>
      </c>
      <c r="G101" s="24">
        <v>83</v>
      </c>
      <c r="H101" s="24">
        <v>26</v>
      </c>
      <c r="I101" s="24">
        <v>7</v>
      </c>
      <c r="J101" s="24">
        <v>490</v>
      </c>
      <c r="K101" s="24">
        <v>357</v>
      </c>
      <c r="L101" s="24">
        <v>116</v>
      </c>
      <c r="M101" s="24">
        <v>473</v>
      </c>
      <c r="N101" s="24">
        <v>0</v>
      </c>
      <c r="O101" s="24">
        <v>0</v>
      </c>
      <c r="P101" s="24">
        <v>0</v>
      </c>
    </row>
    <row r="102" spans="1:16">
      <c r="A102" s="10" t="s">
        <v>114</v>
      </c>
      <c r="B102" s="15">
        <v>100</v>
      </c>
      <c r="C102" s="15">
        <v>24.818276000000001</v>
      </c>
      <c r="D102" s="15">
        <v>26.064381999999998</v>
      </c>
      <c r="E102" s="15">
        <v>22.637591</v>
      </c>
      <c r="F102" s="15">
        <v>14.434060000000001</v>
      </c>
      <c r="G102" s="15">
        <v>8.6188990000000008</v>
      </c>
      <c r="H102" s="15">
        <v>2.6998959999999999</v>
      </c>
      <c r="I102" s="15">
        <v>0.72689499999999996</v>
      </c>
      <c r="J102" s="15">
        <v>50.882657999999999</v>
      </c>
      <c r="K102" s="15">
        <v>37.071651000000003</v>
      </c>
      <c r="L102" s="15">
        <v>12.045691</v>
      </c>
      <c r="M102" s="15">
        <v>49.117342000000001</v>
      </c>
      <c r="N102" s="15">
        <v>75.224299000000002</v>
      </c>
      <c r="O102" s="15">
        <v>74</v>
      </c>
      <c r="P102" s="33">
        <v>75</v>
      </c>
    </row>
    <row r="103" spans="1:16">
      <c r="A103" s="23" t="s">
        <v>168</v>
      </c>
      <c r="B103" s="24">
        <v>338</v>
      </c>
      <c r="C103" s="24">
        <v>73</v>
      </c>
      <c r="D103" s="24">
        <v>90</v>
      </c>
      <c r="E103" s="24">
        <v>66</v>
      </c>
      <c r="F103" s="24">
        <v>54</v>
      </c>
      <c r="G103" s="24">
        <v>42</v>
      </c>
      <c r="H103" s="24">
        <v>9</v>
      </c>
      <c r="I103" s="24">
        <v>4</v>
      </c>
      <c r="J103" s="24">
        <v>163</v>
      </c>
      <c r="K103" s="24">
        <v>120</v>
      </c>
      <c r="L103" s="24">
        <v>55</v>
      </c>
      <c r="M103" s="24">
        <v>175</v>
      </c>
      <c r="N103" s="24">
        <v>0</v>
      </c>
      <c r="O103" s="24">
        <v>0</v>
      </c>
      <c r="P103" s="24">
        <v>0</v>
      </c>
    </row>
    <row r="104" spans="1:16">
      <c r="A104" s="10" t="s">
        <v>114</v>
      </c>
      <c r="B104" s="15">
        <v>100</v>
      </c>
      <c r="C104" s="15">
        <v>21.597632999999998</v>
      </c>
      <c r="D104" s="15">
        <v>26.627219</v>
      </c>
      <c r="E104" s="15">
        <v>19.526627000000001</v>
      </c>
      <c r="F104" s="15">
        <v>15.976331</v>
      </c>
      <c r="G104" s="15">
        <v>12.426036</v>
      </c>
      <c r="H104" s="15">
        <v>2.662722</v>
      </c>
      <c r="I104" s="15">
        <v>1.183432</v>
      </c>
      <c r="J104" s="15">
        <v>48.224851999999998</v>
      </c>
      <c r="K104" s="15">
        <v>35.502958999999997</v>
      </c>
      <c r="L104" s="15">
        <v>16.272189000000001</v>
      </c>
      <c r="M104" s="15">
        <v>51.775148000000002</v>
      </c>
      <c r="N104" s="15">
        <v>75.997040999999996</v>
      </c>
      <c r="O104" s="15">
        <v>75</v>
      </c>
      <c r="P104" s="33">
        <v>75</v>
      </c>
    </row>
    <row r="105" spans="1:16">
      <c r="A105" s="23" t="s">
        <v>169</v>
      </c>
      <c r="B105" s="24">
        <v>94</v>
      </c>
      <c r="C105" s="24">
        <v>25</v>
      </c>
      <c r="D105" s="24">
        <v>25</v>
      </c>
      <c r="E105" s="24">
        <v>11</v>
      </c>
      <c r="F105" s="24">
        <v>14</v>
      </c>
      <c r="G105" s="24">
        <v>13</v>
      </c>
      <c r="H105" s="24">
        <v>5</v>
      </c>
      <c r="I105" s="24">
        <v>1</v>
      </c>
      <c r="J105" s="24">
        <v>50</v>
      </c>
      <c r="K105" s="24">
        <v>25</v>
      </c>
      <c r="L105" s="24">
        <v>19</v>
      </c>
      <c r="M105" s="24">
        <v>44</v>
      </c>
      <c r="N105" s="24">
        <v>0</v>
      </c>
      <c r="O105" s="24">
        <v>0</v>
      </c>
      <c r="P105" s="24">
        <v>0</v>
      </c>
    </row>
    <row r="106" spans="1:16">
      <c r="A106" s="10" t="s">
        <v>114</v>
      </c>
      <c r="B106" s="15">
        <v>100</v>
      </c>
      <c r="C106" s="15">
        <v>26.595745000000001</v>
      </c>
      <c r="D106" s="15">
        <v>26.595745000000001</v>
      </c>
      <c r="E106" s="15">
        <v>11.702128</v>
      </c>
      <c r="F106" s="15">
        <v>14.893617000000001</v>
      </c>
      <c r="G106" s="15">
        <v>13.829787</v>
      </c>
      <c r="H106" s="15">
        <v>5.3191490000000003</v>
      </c>
      <c r="I106" s="15">
        <v>1.0638300000000001</v>
      </c>
      <c r="J106" s="15">
        <v>53.191488999999997</v>
      </c>
      <c r="K106" s="15">
        <v>26.595745000000001</v>
      </c>
      <c r="L106" s="15">
        <v>20.212765999999998</v>
      </c>
      <c r="M106" s="15">
        <v>46.808511000000003</v>
      </c>
      <c r="N106" s="15">
        <v>76.042552999999998</v>
      </c>
      <c r="O106" s="15">
        <v>74</v>
      </c>
      <c r="P106" s="33">
        <v>72</v>
      </c>
    </row>
    <row r="107" spans="1:16">
      <c r="A107" s="23" t="s">
        <v>128</v>
      </c>
      <c r="B107" s="24">
        <v>30</v>
      </c>
      <c r="C107" s="24">
        <v>2</v>
      </c>
      <c r="D107" s="24">
        <v>8</v>
      </c>
      <c r="E107" s="24">
        <v>6</v>
      </c>
      <c r="F107" s="24">
        <v>8</v>
      </c>
      <c r="G107" s="24">
        <v>5</v>
      </c>
      <c r="H107" s="24">
        <v>1</v>
      </c>
      <c r="I107" s="24">
        <v>0</v>
      </c>
      <c r="J107" s="24">
        <v>10</v>
      </c>
      <c r="K107" s="24">
        <v>14</v>
      </c>
      <c r="L107" s="24">
        <v>6</v>
      </c>
      <c r="M107" s="24">
        <v>20</v>
      </c>
      <c r="N107" s="24">
        <v>0</v>
      </c>
      <c r="O107" s="24">
        <v>0</v>
      </c>
      <c r="P107" s="24">
        <v>0</v>
      </c>
    </row>
    <row r="108" spans="1:16">
      <c r="A108" s="10" t="s">
        <v>114</v>
      </c>
      <c r="B108" s="15">
        <v>100</v>
      </c>
      <c r="C108" s="15">
        <v>6.6666670000000003</v>
      </c>
      <c r="D108" s="15">
        <v>26.666667</v>
      </c>
      <c r="E108" s="15">
        <v>20</v>
      </c>
      <c r="F108" s="15">
        <v>26.666667</v>
      </c>
      <c r="G108" s="15">
        <v>16.666667</v>
      </c>
      <c r="H108" s="15">
        <v>3.3333330000000001</v>
      </c>
      <c r="I108" s="15">
        <v>0</v>
      </c>
      <c r="J108" s="15">
        <v>33.333333000000003</v>
      </c>
      <c r="K108" s="15">
        <v>46.666666999999997</v>
      </c>
      <c r="L108" s="15">
        <v>20</v>
      </c>
      <c r="M108" s="15">
        <v>66.666667000000004</v>
      </c>
      <c r="N108" s="15">
        <v>78.333332999999996</v>
      </c>
      <c r="O108" s="15">
        <v>78</v>
      </c>
      <c r="P108" s="33" t="s">
        <v>247</v>
      </c>
    </row>
    <row r="109" spans="1:16">
      <c r="A109" s="8" t="s">
        <v>170</v>
      </c>
      <c r="B109" s="8"/>
      <c r="C109" s="8"/>
      <c r="D109" s="8"/>
      <c r="E109" s="8"/>
      <c r="F109" s="8"/>
      <c r="G109" s="8"/>
      <c r="H109" s="8"/>
      <c r="I109" s="8"/>
      <c r="J109" s="8"/>
      <c r="K109" s="8"/>
      <c r="L109" s="8"/>
      <c r="M109" s="8"/>
      <c r="N109" s="8"/>
      <c r="O109" s="8"/>
      <c r="P109" s="36"/>
    </row>
    <row r="110" spans="1:16">
      <c r="A110" s="23" t="s">
        <v>171</v>
      </c>
      <c r="B110" s="24">
        <v>386</v>
      </c>
      <c r="C110" s="24">
        <v>84</v>
      </c>
      <c r="D110" s="24">
        <v>95</v>
      </c>
      <c r="E110" s="24">
        <v>102</v>
      </c>
      <c r="F110" s="24">
        <v>58</v>
      </c>
      <c r="G110" s="24">
        <v>37</v>
      </c>
      <c r="H110" s="24">
        <v>9</v>
      </c>
      <c r="I110" s="24">
        <v>1</v>
      </c>
      <c r="J110" s="24">
        <v>179</v>
      </c>
      <c r="K110" s="24">
        <v>160</v>
      </c>
      <c r="L110" s="24">
        <v>47</v>
      </c>
      <c r="M110" s="24">
        <v>207</v>
      </c>
      <c r="N110" s="24">
        <v>0</v>
      </c>
      <c r="O110" s="24">
        <v>0</v>
      </c>
      <c r="P110" s="24">
        <v>0</v>
      </c>
    </row>
    <row r="111" spans="1:16">
      <c r="A111" s="10" t="s">
        <v>114</v>
      </c>
      <c r="B111" s="15">
        <v>100</v>
      </c>
      <c r="C111" s="15">
        <v>21.761658000000001</v>
      </c>
      <c r="D111" s="15">
        <v>24.611398999999999</v>
      </c>
      <c r="E111" s="15">
        <v>26.424869999999999</v>
      </c>
      <c r="F111" s="15">
        <v>15.025907</v>
      </c>
      <c r="G111" s="15">
        <v>9.5854920000000003</v>
      </c>
      <c r="H111" s="15">
        <v>2.3316059999999998</v>
      </c>
      <c r="I111" s="15">
        <v>0.25906699999999999</v>
      </c>
      <c r="J111" s="15">
        <v>46.373057000000003</v>
      </c>
      <c r="K111" s="15">
        <v>41.450777000000002</v>
      </c>
      <c r="L111" s="15">
        <v>12.176166</v>
      </c>
      <c r="M111" s="15">
        <v>53.626942999999997</v>
      </c>
      <c r="N111" s="15">
        <v>75.590674000000007</v>
      </c>
      <c r="O111" s="15">
        <v>75</v>
      </c>
      <c r="P111" s="33">
        <v>75</v>
      </c>
    </row>
    <row r="112" spans="1:16">
      <c r="A112" s="23" t="s">
        <v>172</v>
      </c>
      <c r="B112" s="24">
        <v>919</v>
      </c>
      <c r="C112" s="24">
        <v>215</v>
      </c>
      <c r="D112" s="24">
        <v>268</v>
      </c>
      <c r="E112" s="24">
        <v>200</v>
      </c>
      <c r="F112" s="24">
        <v>143</v>
      </c>
      <c r="G112" s="24">
        <v>75</v>
      </c>
      <c r="H112" s="24">
        <v>17</v>
      </c>
      <c r="I112" s="24">
        <v>1</v>
      </c>
      <c r="J112" s="24">
        <v>483</v>
      </c>
      <c r="K112" s="24">
        <v>343</v>
      </c>
      <c r="L112" s="24">
        <v>93</v>
      </c>
      <c r="M112" s="24">
        <v>436</v>
      </c>
      <c r="N112" s="24">
        <v>0</v>
      </c>
      <c r="O112" s="24">
        <v>0</v>
      </c>
      <c r="P112" s="24">
        <v>0</v>
      </c>
    </row>
    <row r="113" spans="1:16">
      <c r="A113" s="10" t="s">
        <v>114</v>
      </c>
      <c r="B113" s="15">
        <v>100</v>
      </c>
      <c r="C113" s="15">
        <v>23.394995000000002</v>
      </c>
      <c r="D113" s="15">
        <v>29.162133000000001</v>
      </c>
      <c r="E113" s="15">
        <v>21.762785999999998</v>
      </c>
      <c r="F113" s="15">
        <v>15.560392</v>
      </c>
      <c r="G113" s="15">
        <v>8.1610449999999997</v>
      </c>
      <c r="H113" s="15">
        <v>1.849837</v>
      </c>
      <c r="I113" s="15">
        <v>0.10881399999999999</v>
      </c>
      <c r="J113" s="15">
        <v>52.557127000000001</v>
      </c>
      <c r="K113" s="15">
        <v>37.323177000000001</v>
      </c>
      <c r="L113" s="15">
        <v>10.119695</v>
      </c>
      <c r="M113" s="15">
        <v>47.442872999999999</v>
      </c>
      <c r="N113" s="15">
        <v>75.005441000000005</v>
      </c>
      <c r="O113" s="15">
        <v>74</v>
      </c>
      <c r="P113" s="33">
        <v>73</v>
      </c>
    </row>
    <row r="114" spans="1:16">
      <c r="A114" s="23" t="s">
        <v>173</v>
      </c>
      <c r="B114" s="24">
        <v>978</v>
      </c>
      <c r="C114" s="24">
        <v>242</v>
      </c>
      <c r="D114" s="24">
        <v>265</v>
      </c>
      <c r="E114" s="24">
        <v>214</v>
      </c>
      <c r="F114" s="24">
        <v>162</v>
      </c>
      <c r="G114" s="24">
        <v>72</v>
      </c>
      <c r="H114" s="24">
        <v>18</v>
      </c>
      <c r="I114" s="24">
        <v>5</v>
      </c>
      <c r="J114" s="24">
        <v>507</v>
      </c>
      <c r="K114" s="24">
        <v>376</v>
      </c>
      <c r="L114" s="24">
        <v>95</v>
      </c>
      <c r="M114" s="24">
        <v>471</v>
      </c>
      <c r="N114" s="24">
        <v>0</v>
      </c>
      <c r="O114" s="24">
        <v>0</v>
      </c>
      <c r="P114" s="24">
        <v>0</v>
      </c>
    </row>
    <row r="115" spans="1:16">
      <c r="A115" s="10" t="s">
        <v>114</v>
      </c>
      <c r="B115" s="15">
        <v>100</v>
      </c>
      <c r="C115" s="15">
        <v>24.744375999999999</v>
      </c>
      <c r="D115" s="15">
        <v>27.096115000000001</v>
      </c>
      <c r="E115" s="15">
        <v>21.881391000000001</v>
      </c>
      <c r="F115" s="15">
        <v>16.564416999999999</v>
      </c>
      <c r="G115" s="15">
        <v>7.3619630000000003</v>
      </c>
      <c r="H115" s="15">
        <v>1.8404910000000001</v>
      </c>
      <c r="I115" s="15">
        <v>0.51124700000000001</v>
      </c>
      <c r="J115" s="15">
        <v>51.840491</v>
      </c>
      <c r="K115" s="15">
        <v>38.445808</v>
      </c>
      <c r="L115" s="15">
        <v>9.7137010000000004</v>
      </c>
      <c r="M115" s="15">
        <v>48.159509</v>
      </c>
      <c r="N115" s="15">
        <v>74.966257999999996</v>
      </c>
      <c r="O115" s="15">
        <v>74</v>
      </c>
      <c r="P115" s="33">
        <v>73</v>
      </c>
    </row>
    <row r="116" spans="1:16">
      <c r="A116" s="23" t="s">
        <v>174</v>
      </c>
      <c r="B116" s="24">
        <v>347</v>
      </c>
      <c r="C116" s="24">
        <v>64</v>
      </c>
      <c r="D116" s="24">
        <v>115</v>
      </c>
      <c r="E116" s="24">
        <v>78</v>
      </c>
      <c r="F116" s="24">
        <v>46</v>
      </c>
      <c r="G116" s="24">
        <v>28</v>
      </c>
      <c r="H116" s="24">
        <v>10</v>
      </c>
      <c r="I116" s="24">
        <v>6</v>
      </c>
      <c r="J116" s="24">
        <v>179</v>
      </c>
      <c r="K116" s="24">
        <v>124</v>
      </c>
      <c r="L116" s="24">
        <v>44</v>
      </c>
      <c r="M116" s="24">
        <v>168</v>
      </c>
      <c r="N116" s="24">
        <v>0</v>
      </c>
      <c r="O116" s="24">
        <v>0</v>
      </c>
      <c r="P116" s="24">
        <v>0</v>
      </c>
    </row>
    <row r="117" spans="1:16">
      <c r="A117" s="10" t="s">
        <v>114</v>
      </c>
      <c r="B117" s="15">
        <v>100</v>
      </c>
      <c r="C117" s="15">
        <v>18.443804</v>
      </c>
      <c r="D117" s="15">
        <v>33.141210000000001</v>
      </c>
      <c r="E117" s="15">
        <v>22.478386</v>
      </c>
      <c r="F117" s="15">
        <v>13.256484</v>
      </c>
      <c r="G117" s="15">
        <v>8.0691640000000007</v>
      </c>
      <c r="H117" s="15">
        <v>2.8818440000000001</v>
      </c>
      <c r="I117" s="15">
        <v>1.7291069999999999</v>
      </c>
      <c r="J117" s="15">
        <v>51.585014000000001</v>
      </c>
      <c r="K117" s="15">
        <v>35.734870000000001</v>
      </c>
      <c r="L117" s="15">
        <v>12.680115000000001</v>
      </c>
      <c r="M117" s="15">
        <v>48.414985999999999</v>
      </c>
      <c r="N117" s="15">
        <v>75.605187000000001</v>
      </c>
      <c r="O117" s="15">
        <v>74</v>
      </c>
      <c r="P117" s="33">
        <v>72</v>
      </c>
    </row>
    <row r="118" spans="1:16">
      <c r="A118" s="23" t="s">
        <v>128</v>
      </c>
      <c r="B118" s="24">
        <v>47</v>
      </c>
      <c r="C118" s="24">
        <v>5</v>
      </c>
      <c r="D118" s="24">
        <v>12</v>
      </c>
      <c r="E118" s="24">
        <v>7</v>
      </c>
      <c r="F118" s="24">
        <v>16</v>
      </c>
      <c r="G118" s="24">
        <v>5</v>
      </c>
      <c r="H118" s="24">
        <v>2</v>
      </c>
      <c r="I118" s="24">
        <v>0</v>
      </c>
      <c r="J118" s="24">
        <v>17</v>
      </c>
      <c r="K118" s="24">
        <v>23</v>
      </c>
      <c r="L118" s="24">
        <v>7</v>
      </c>
      <c r="M118" s="24">
        <v>30</v>
      </c>
      <c r="N118" s="24">
        <v>0</v>
      </c>
      <c r="O118" s="24">
        <v>0</v>
      </c>
      <c r="P118" s="24">
        <v>0</v>
      </c>
    </row>
    <row r="119" spans="1:16">
      <c r="A119" s="10" t="s">
        <v>114</v>
      </c>
      <c r="B119" s="15">
        <v>100</v>
      </c>
      <c r="C119" s="15">
        <v>10.638298000000001</v>
      </c>
      <c r="D119" s="15">
        <v>25.531915000000001</v>
      </c>
      <c r="E119" s="15">
        <v>14.893617000000001</v>
      </c>
      <c r="F119" s="15">
        <v>34.042552999999998</v>
      </c>
      <c r="G119" s="15">
        <v>10.638298000000001</v>
      </c>
      <c r="H119" s="15">
        <v>4.2553190000000001</v>
      </c>
      <c r="I119" s="15">
        <v>0</v>
      </c>
      <c r="J119" s="15">
        <v>36.170212999999997</v>
      </c>
      <c r="K119" s="15">
        <v>48.936169999999997</v>
      </c>
      <c r="L119" s="15">
        <v>14.893617000000001</v>
      </c>
      <c r="M119" s="15">
        <v>63.829787000000003</v>
      </c>
      <c r="N119" s="15">
        <v>78.085105999999996</v>
      </c>
      <c r="O119" s="15">
        <v>79</v>
      </c>
      <c r="P119" s="33" t="s">
        <v>248</v>
      </c>
    </row>
    <row r="120" spans="1:16">
      <c r="A120" s="8" t="s">
        <v>175</v>
      </c>
      <c r="B120" s="8"/>
      <c r="C120" s="8"/>
      <c r="D120" s="8"/>
      <c r="E120" s="8"/>
      <c r="F120" s="8"/>
      <c r="G120" s="8"/>
      <c r="H120" s="8"/>
      <c r="I120" s="8"/>
      <c r="J120" s="8"/>
      <c r="K120" s="8"/>
      <c r="L120" s="8"/>
      <c r="M120" s="8"/>
      <c r="N120" s="8"/>
      <c r="O120" s="8"/>
      <c r="P120" s="36"/>
    </row>
    <row r="121" spans="1:16">
      <c r="A121" s="23" t="s">
        <v>176</v>
      </c>
      <c r="B121" s="24">
        <v>425</v>
      </c>
      <c r="C121" s="24">
        <v>102</v>
      </c>
      <c r="D121" s="24">
        <v>125</v>
      </c>
      <c r="E121" s="24">
        <v>103</v>
      </c>
      <c r="F121" s="24">
        <v>60</v>
      </c>
      <c r="G121" s="24">
        <v>25</v>
      </c>
      <c r="H121" s="24">
        <v>8</v>
      </c>
      <c r="I121" s="24">
        <v>2</v>
      </c>
      <c r="J121" s="24">
        <v>227</v>
      </c>
      <c r="K121" s="24">
        <v>163</v>
      </c>
      <c r="L121" s="24">
        <v>35</v>
      </c>
      <c r="M121" s="24">
        <v>198</v>
      </c>
      <c r="N121" s="24">
        <v>0</v>
      </c>
      <c r="O121" s="24">
        <v>0</v>
      </c>
      <c r="P121" s="24">
        <v>0</v>
      </c>
    </row>
    <row r="122" spans="1:16">
      <c r="A122" s="10" t="s">
        <v>114</v>
      </c>
      <c r="B122" s="15">
        <v>100</v>
      </c>
      <c r="C122" s="15">
        <v>24</v>
      </c>
      <c r="D122" s="15">
        <v>29.411764999999999</v>
      </c>
      <c r="E122" s="15">
        <v>24.235294</v>
      </c>
      <c r="F122" s="15">
        <v>14.117647</v>
      </c>
      <c r="G122" s="15">
        <v>5.8823530000000002</v>
      </c>
      <c r="H122" s="15">
        <v>1.8823529999999999</v>
      </c>
      <c r="I122" s="15">
        <v>0.47058800000000001</v>
      </c>
      <c r="J122" s="15">
        <v>53.411765000000003</v>
      </c>
      <c r="K122" s="15">
        <v>38.352941000000001</v>
      </c>
      <c r="L122" s="15">
        <v>8.2352939999999997</v>
      </c>
      <c r="M122" s="15">
        <v>46.588234999999997</v>
      </c>
      <c r="N122" s="15">
        <v>74.72</v>
      </c>
      <c r="O122" s="15">
        <v>74</v>
      </c>
      <c r="P122" s="33">
        <v>73</v>
      </c>
    </row>
    <row r="123" spans="1:16">
      <c r="A123" s="23" t="s">
        <v>177</v>
      </c>
      <c r="B123" s="24">
        <v>811</v>
      </c>
      <c r="C123" s="24">
        <v>178</v>
      </c>
      <c r="D123" s="24">
        <v>234</v>
      </c>
      <c r="E123" s="24">
        <v>194</v>
      </c>
      <c r="F123" s="24">
        <v>137</v>
      </c>
      <c r="G123" s="24">
        <v>57</v>
      </c>
      <c r="H123" s="24">
        <v>10</v>
      </c>
      <c r="I123" s="24">
        <v>1</v>
      </c>
      <c r="J123" s="24">
        <v>412</v>
      </c>
      <c r="K123" s="24">
        <v>331</v>
      </c>
      <c r="L123" s="24">
        <v>68</v>
      </c>
      <c r="M123" s="24">
        <v>399</v>
      </c>
      <c r="N123" s="24">
        <v>0</v>
      </c>
      <c r="O123" s="24">
        <v>0</v>
      </c>
      <c r="P123" s="24">
        <v>0</v>
      </c>
    </row>
    <row r="124" spans="1:16">
      <c r="A124" s="10" t="s">
        <v>114</v>
      </c>
      <c r="B124" s="15">
        <v>100</v>
      </c>
      <c r="C124" s="15">
        <v>21.948212000000002</v>
      </c>
      <c r="D124" s="15">
        <v>28.853268</v>
      </c>
      <c r="E124" s="15">
        <v>23.921085000000001</v>
      </c>
      <c r="F124" s="15">
        <v>16.892724999999999</v>
      </c>
      <c r="G124" s="15">
        <v>7.0283600000000002</v>
      </c>
      <c r="H124" s="15">
        <v>1.2330460000000001</v>
      </c>
      <c r="I124" s="15">
        <v>0.123305</v>
      </c>
      <c r="J124" s="15">
        <v>50.801479999999998</v>
      </c>
      <c r="K124" s="15">
        <v>40.813809999999997</v>
      </c>
      <c r="L124" s="15">
        <v>8.3847100000000001</v>
      </c>
      <c r="M124" s="15">
        <v>49.198520000000002</v>
      </c>
      <c r="N124" s="15">
        <v>75.046856000000005</v>
      </c>
      <c r="O124" s="15">
        <v>74</v>
      </c>
      <c r="P124" s="33">
        <v>73</v>
      </c>
    </row>
    <row r="125" spans="1:16">
      <c r="A125" s="23" t="s">
        <v>178</v>
      </c>
      <c r="B125" s="24">
        <v>207</v>
      </c>
      <c r="C125" s="24">
        <v>40</v>
      </c>
      <c r="D125" s="24">
        <v>63</v>
      </c>
      <c r="E125" s="24">
        <v>48</v>
      </c>
      <c r="F125" s="24">
        <v>37</v>
      </c>
      <c r="G125" s="24">
        <v>18</v>
      </c>
      <c r="H125" s="24">
        <v>1</v>
      </c>
      <c r="I125" s="24">
        <v>0</v>
      </c>
      <c r="J125" s="24">
        <v>103</v>
      </c>
      <c r="K125" s="24">
        <v>85</v>
      </c>
      <c r="L125" s="24">
        <v>19</v>
      </c>
      <c r="M125" s="24">
        <v>104</v>
      </c>
      <c r="N125" s="24">
        <v>0</v>
      </c>
      <c r="O125" s="24">
        <v>0</v>
      </c>
      <c r="P125" s="24">
        <v>0</v>
      </c>
    </row>
    <row r="126" spans="1:16">
      <c r="A126" s="10" t="s">
        <v>114</v>
      </c>
      <c r="B126" s="15">
        <v>100</v>
      </c>
      <c r="C126" s="15">
        <v>19.323671000000001</v>
      </c>
      <c r="D126" s="15">
        <v>30.434782999999999</v>
      </c>
      <c r="E126" s="15">
        <v>23.188406000000001</v>
      </c>
      <c r="F126" s="15">
        <v>17.874396000000001</v>
      </c>
      <c r="G126" s="15">
        <v>8.6956520000000008</v>
      </c>
      <c r="H126" s="15">
        <v>0.48309200000000002</v>
      </c>
      <c r="I126" s="15">
        <v>0</v>
      </c>
      <c r="J126" s="15">
        <v>49.758454</v>
      </c>
      <c r="K126" s="15">
        <v>41.062801999999998</v>
      </c>
      <c r="L126" s="15">
        <v>9.178744</v>
      </c>
      <c r="M126" s="15">
        <v>50.241546</v>
      </c>
      <c r="N126" s="15">
        <v>75.420289999999994</v>
      </c>
      <c r="O126" s="15">
        <v>75</v>
      </c>
      <c r="P126" s="33">
        <v>74</v>
      </c>
    </row>
    <row r="127" spans="1:16">
      <c r="A127" s="23" t="s">
        <v>179</v>
      </c>
      <c r="B127" s="24">
        <v>154</v>
      </c>
      <c r="C127" s="24">
        <v>40</v>
      </c>
      <c r="D127" s="24">
        <v>53</v>
      </c>
      <c r="E127" s="24">
        <v>31</v>
      </c>
      <c r="F127" s="24">
        <v>18</v>
      </c>
      <c r="G127" s="24">
        <v>11</v>
      </c>
      <c r="H127" s="24">
        <v>1</v>
      </c>
      <c r="I127" s="24">
        <v>0</v>
      </c>
      <c r="J127" s="24">
        <v>93</v>
      </c>
      <c r="K127" s="24">
        <v>49</v>
      </c>
      <c r="L127" s="24">
        <v>12</v>
      </c>
      <c r="M127" s="24">
        <v>61</v>
      </c>
      <c r="N127" s="24">
        <v>0</v>
      </c>
      <c r="O127" s="24">
        <v>0</v>
      </c>
      <c r="P127" s="24">
        <v>0</v>
      </c>
    </row>
    <row r="128" spans="1:16">
      <c r="A128" s="10" t="s">
        <v>114</v>
      </c>
      <c r="B128" s="15">
        <v>100</v>
      </c>
      <c r="C128" s="15">
        <v>25.974025999999999</v>
      </c>
      <c r="D128" s="15">
        <v>34.415584000000003</v>
      </c>
      <c r="E128" s="15">
        <v>20.12987</v>
      </c>
      <c r="F128" s="15">
        <v>11.688312</v>
      </c>
      <c r="G128" s="15">
        <v>7.1428570000000002</v>
      </c>
      <c r="H128" s="15">
        <v>0.64935100000000001</v>
      </c>
      <c r="I128" s="15">
        <v>0</v>
      </c>
      <c r="J128" s="15">
        <v>60.389609999999998</v>
      </c>
      <c r="K128" s="15">
        <v>31.818182</v>
      </c>
      <c r="L128" s="15">
        <v>7.7922079999999996</v>
      </c>
      <c r="M128" s="15">
        <v>39.610390000000002</v>
      </c>
      <c r="N128" s="15">
        <v>73.922077999999999</v>
      </c>
      <c r="O128" s="15">
        <v>73</v>
      </c>
      <c r="P128" s="33">
        <v>75</v>
      </c>
    </row>
    <row r="129" spans="1:16">
      <c r="A129" s="23" t="s">
        <v>180</v>
      </c>
      <c r="B129" s="24">
        <v>318</v>
      </c>
      <c r="C129" s="24">
        <v>83</v>
      </c>
      <c r="D129" s="24">
        <v>97</v>
      </c>
      <c r="E129" s="24">
        <v>74</v>
      </c>
      <c r="F129" s="24">
        <v>42</v>
      </c>
      <c r="G129" s="24">
        <v>21</v>
      </c>
      <c r="H129" s="24">
        <v>1</v>
      </c>
      <c r="I129" s="24">
        <v>0</v>
      </c>
      <c r="J129" s="24">
        <v>180</v>
      </c>
      <c r="K129" s="24">
        <v>116</v>
      </c>
      <c r="L129" s="24">
        <v>22</v>
      </c>
      <c r="M129" s="24">
        <v>138</v>
      </c>
      <c r="N129" s="24">
        <v>0</v>
      </c>
      <c r="O129" s="24">
        <v>0</v>
      </c>
      <c r="P129" s="24">
        <v>0</v>
      </c>
    </row>
    <row r="130" spans="1:16">
      <c r="A130" s="10" t="s">
        <v>114</v>
      </c>
      <c r="B130" s="15">
        <v>100</v>
      </c>
      <c r="C130" s="15">
        <v>26.100629000000001</v>
      </c>
      <c r="D130" s="15">
        <v>30.503145</v>
      </c>
      <c r="E130" s="15">
        <v>23.270440000000001</v>
      </c>
      <c r="F130" s="15">
        <v>13.207547</v>
      </c>
      <c r="G130" s="15">
        <v>6.6037739999999996</v>
      </c>
      <c r="H130" s="15">
        <v>0.31446499999999999</v>
      </c>
      <c r="I130" s="15">
        <v>0</v>
      </c>
      <c r="J130" s="15">
        <v>56.603774000000001</v>
      </c>
      <c r="K130" s="15">
        <v>36.477986999999999</v>
      </c>
      <c r="L130" s="15">
        <v>6.9182389999999998</v>
      </c>
      <c r="M130" s="15">
        <v>43.396225999999999</v>
      </c>
      <c r="N130" s="15">
        <v>74.204402999999999</v>
      </c>
      <c r="O130" s="15">
        <v>74</v>
      </c>
      <c r="P130" s="33" t="s">
        <v>249</v>
      </c>
    </row>
    <row r="131" spans="1:16">
      <c r="A131" s="23" t="s">
        <v>181</v>
      </c>
      <c r="B131" s="24">
        <v>203</v>
      </c>
      <c r="C131" s="24">
        <v>35</v>
      </c>
      <c r="D131" s="24">
        <v>77</v>
      </c>
      <c r="E131" s="24">
        <v>47</v>
      </c>
      <c r="F131" s="24">
        <v>31</v>
      </c>
      <c r="G131" s="24">
        <v>12</v>
      </c>
      <c r="H131" s="24">
        <v>1</v>
      </c>
      <c r="I131" s="24">
        <v>0</v>
      </c>
      <c r="J131" s="24">
        <v>112</v>
      </c>
      <c r="K131" s="24">
        <v>78</v>
      </c>
      <c r="L131" s="24">
        <v>13</v>
      </c>
      <c r="M131" s="24">
        <v>91</v>
      </c>
      <c r="N131" s="24">
        <v>0</v>
      </c>
      <c r="O131" s="24">
        <v>0</v>
      </c>
      <c r="P131" s="24">
        <v>0</v>
      </c>
    </row>
    <row r="132" spans="1:16">
      <c r="A132" s="10" t="s">
        <v>114</v>
      </c>
      <c r="B132" s="15">
        <v>100</v>
      </c>
      <c r="C132" s="15">
        <v>17.241378999999998</v>
      </c>
      <c r="D132" s="15">
        <v>37.931033999999997</v>
      </c>
      <c r="E132" s="15">
        <v>23.152709000000002</v>
      </c>
      <c r="F132" s="15">
        <v>15.270936000000001</v>
      </c>
      <c r="G132" s="15">
        <v>5.9113300000000004</v>
      </c>
      <c r="H132" s="15">
        <v>0.49261100000000002</v>
      </c>
      <c r="I132" s="15">
        <v>0</v>
      </c>
      <c r="J132" s="15">
        <v>55.172414000000003</v>
      </c>
      <c r="K132" s="15">
        <v>38.423645</v>
      </c>
      <c r="L132" s="15">
        <v>6.4039409999999997</v>
      </c>
      <c r="M132" s="15">
        <v>44.827585999999997</v>
      </c>
      <c r="N132" s="15">
        <v>74.655171999999993</v>
      </c>
      <c r="O132" s="15">
        <v>74</v>
      </c>
      <c r="P132" s="33">
        <v>73</v>
      </c>
    </row>
    <row r="133" spans="1:16">
      <c r="A133" s="23" t="s">
        <v>182</v>
      </c>
      <c r="B133" s="24">
        <v>79</v>
      </c>
      <c r="C133" s="24">
        <v>19</v>
      </c>
      <c r="D133" s="24">
        <v>19</v>
      </c>
      <c r="E133" s="24">
        <v>17</v>
      </c>
      <c r="F133" s="24">
        <v>17</v>
      </c>
      <c r="G133" s="24">
        <v>4</v>
      </c>
      <c r="H133" s="24">
        <v>2</v>
      </c>
      <c r="I133" s="24">
        <v>1</v>
      </c>
      <c r="J133" s="24">
        <v>38</v>
      </c>
      <c r="K133" s="24">
        <v>34</v>
      </c>
      <c r="L133" s="24">
        <v>7</v>
      </c>
      <c r="M133" s="24">
        <v>41</v>
      </c>
      <c r="N133" s="24">
        <v>0</v>
      </c>
      <c r="O133" s="24">
        <v>0</v>
      </c>
      <c r="P133" s="24">
        <v>0</v>
      </c>
    </row>
    <row r="134" spans="1:16">
      <c r="A134" s="10" t="s">
        <v>114</v>
      </c>
      <c r="B134" s="15">
        <v>100</v>
      </c>
      <c r="C134" s="15">
        <v>24.050633000000001</v>
      </c>
      <c r="D134" s="15">
        <v>24.050633000000001</v>
      </c>
      <c r="E134" s="15">
        <v>21.518986999999999</v>
      </c>
      <c r="F134" s="15">
        <v>21.518986999999999</v>
      </c>
      <c r="G134" s="15">
        <v>5.0632910000000004</v>
      </c>
      <c r="H134" s="15">
        <v>2.5316459999999998</v>
      </c>
      <c r="I134" s="15">
        <v>1.2658229999999999</v>
      </c>
      <c r="J134" s="15">
        <v>48.101266000000003</v>
      </c>
      <c r="K134" s="15">
        <v>43.037975000000003</v>
      </c>
      <c r="L134" s="15">
        <v>8.8607589999999998</v>
      </c>
      <c r="M134" s="15">
        <v>51.898733999999997</v>
      </c>
      <c r="N134" s="15">
        <v>75.531645999999995</v>
      </c>
      <c r="O134" s="15">
        <v>75</v>
      </c>
      <c r="P134" s="33">
        <v>72</v>
      </c>
    </row>
    <row r="135" spans="1:16">
      <c r="A135" s="23" t="s">
        <v>183</v>
      </c>
      <c r="B135" s="24">
        <v>68</v>
      </c>
      <c r="C135" s="24">
        <v>22</v>
      </c>
      <c r="D135" s="24">
        <v>30</v>
      </c>
      <c r="E135" s="24">
        <v>12</v>
      </c>
      <c r="F135" s="24">
        <v>3</v>
      </c>
      <c r="G135" s="24">
        <v>1</v>
      </c>
      <c r="H135" s="24">
        <v>0</v>
      </c>
      <c r="I135" s="24">
        <v>0</v>
      </c>
      <c r="J135" s="24">
        <v>52</v>
      </c>
      <c r="K135" s="24">
        <v>15</v>
      </c>
      <c r="L135" s="24">
        <v>1</v>
      </c>
      <c r="M135" s="24">
        <v>16</v>
      </c>
      <c r="N135" s="24">
        <v>0</v>
      </c>
      <c r="O135" s="24">
        <v>0</v>
      </c>
      <c r="P135" s="24">
        <v>0</v>
      </c>
    </row>
    <row r="136" spans="1:16">
      <c r="A136" s="10" t="s">
        <v>114</v>
      </c>
      <c r="B136" s="15">
        <v>100</v>
      </c>
      <c r="C136" s="15">
        <v>32.352941000000001</v>
      </c>
      <c r="D136" s="15">
        <v>44.117646999999998</v>
      </c>
      <c r="E136" s="15">
        <v>17.647058999999999</v>
      </c>
      <c r="F136" s="15">
        <v>4.4117649999999999</v>
      </c>
      <c r="G136" s="15">
        <v>1.470588</v>
      </c>
      <c r="H136" s="15">
        <v>0</v>
      </c>
      <c r="I136" s="15">
        <v>0</v>
      </c>
      <c r="J136" s="15">
        <v>76.470588000000006</v>
      </c>
      <c r="K136" s="15">
        <v>22.058824000000001</v>
      </c>
      <c r="L136" s="15">
        <v>1.470588</v>
      </c>
      <c r="M136" s="15">
        <v>23.529412000000001</v>
      </c>
      <c r="N136" s="15">
        <v>72</v>
      </c>
      <c r="O136" s="15">
        <v>72</v>
      </c>
      <c r="P136" s="33">
        <v>74</v>
      </c>
    </row>
    <row r="137" spans="1:16">
      <c r="A137" s="23" t="s">
        <v>184</v>
      </c>
      <c r="B137" s="24">
        <v>586</v>
      </c>
      <c r="C137" s="24">
        <v>141</v>
      </c>
      <c r="D137" s="24">
        <v>169</v>
      </c>
      <c r="E137" s="24">
        <v>142</v>
      </c>
      <c r="F137" s="24">
        <v>99</v>
      </c>
      <c r="G137" s="24">
        <v>28</v>
      </c>
      <c r="H137" s="24">
        <v>6</v>
      </c>
      <c r="I137" s="24">
        <v>1</v>
      </c>
      <c r="J137" s="24">
        <v>310</v>
      </c>
      <c r="K137" s="24">
        <v>241</v>
      </c>
      <c r="L137" s="24">
        <v>35</v>
      </c>
      <c r="M137" s="24">
        <v>276</v>
      </c>
      <c r="N137" s="24">
        <v>0</v>
      </c>
      <c r="O137" s="24">
        <v>0</v>
      </c>
      <c r="P137" s="24">
        <v>0</v>
      </c>
    </row>
    <row r="138" spans="1:16">
      <c r="A138" s="10" t="s">
        <v>114</v>
      </c>
      <c r="B138" s="15">
        <v>100</v>
      </c>
      <c r="C138" s="15">
        <v>24.061433000000001</v>
      </c>
      <c r="D138" s="15">
        <v>28.839590000000001</v>
      </c>
      <c r="E138" s="15">
        <v>24.232081999999998</v>
      </c>
      <c r="F138" s="15">
        <v>16.894197999999999</v>
      </c>
      <c r="G138" s="15">
        <v>4.7781570000000002</v>
      </c>
      <c r="H138" s="15">
        <v>1.0238910000000001</v>
      </c>
      <c r="I138" s="15">
        <v>0.17064799999999999</v>
      </c>
      <c r="J138" s="15">
        <v>52.901024</v>
      </c>
      <c r="K138" s="15">
        <v>41.126280000000001</v>
      </c>
      <c r="L138" s="15">
        <v>5.972696</v>
      </c>
      <c r="M138" s="15">
        <v>47.098976</v>
      </c>
      <c r="N138" s="15">
        <v>74.578497999999996</v>
      </c>
      <c r="O138" s="15">
        <v>74</v>
      </c>
      <c r="P138" s="33">
        <v>75</v>
      </c>
    </row>
    <row r="139" spans="1:16">
      <c r="A139" s="23" t="s">
        <v>185</v>
      </c>
      <c r="B139" s="24">
        <v>276</v>
      </c>
      <c r="C139" s="24">
        <v>71</v>
      </c>
      <c r="D139" s="24">
        <v>90</v>
      </c>
      <c r="E139" s="24">
        <v>68</v>
      </c>
      <c r="F139" s="24">
        <v>38</v>
      </c>
      <c r="G139" s="24">
        <v>9</v>
      </c>
      <c r="H139" s="24">
        <v>0</v>
      </c>
      <c r="I139" s="24">
        <v>0</v>
      </c>
      <c r="J139" s="24">
        <v>161</v>
      </c>
      <c r="K139" s="24">
        <v>106</v>
      </c>
      <c r="L139" s="24">
        <v>9</v>
      </c>
      <c r="M139" s="24">
        <v>115</v>
      </c>
      <c r="N139" s="24">
        <v>0</v>
      </c>
      <c r="O139" s="24">
        <v>0</v>
      </c>
      <c r="P139" s="24">
        <v>0</v>
      </c>
    </row>
    <row r="140" spans="1:16">
      <c r="A140" s="10" t="s">
        <v>114</v>
      </c>
      <c r="B140" s="15">
        <v>100</v>
      </c>
      <c r="C140" s="15">
        <v>25.724637999999999</v>
      </c>
      <c r="D140" s="15">
        <v>32.608696000000002</v>
      </c>
      <c r="E140" s="15">
        <v>24.637681000000001</v>
      </c>
      <c r="F140" s="15">
        <v>13.768115999999999</v>
      </c>
      <c r="G140" s="15">
        <v>3.2608700000000002</v>
      </c>
      <c r="H140" s="15">
        <v>0</v>
      </c>
      <c r="I140" s="15">
        <v>0</v>
      </c>
      <c r="J140" s="15">
        <v>58.333333000000003</v>
      </c>
      <c r="K140" s="15">
        <v>38.405797</v>
      </c>
      <c r="L140" s="15">
        <v>3.2608700000000002</v>
      </c>
      <c r="M140" s="15">
        <v>41.666666999999997</v>
      </c>
      <c r="N140" s="15">
        <v>73.692029000000005</v>
      </c>
      <c r="O140" s="15">
        <v>73</v>
      </c>
      <c r="P140" s="33">
        <v>70</v>
      </c>
    </row>
    <row r="141" spans="1:16">
      <c r="A141" s="23" t="s">
        <v>152</v>
      </c>
      <c r="B141" s="24">
        <v>197</v>
      </c>
      <c r="C141" s="24">
        <v>44</v>
      </c>
      <c r="D141" s="24">
        <v>62</v>
      </c>
      <c r="E141" s="24">
        <v>39</v>
      </c>
      <c r="F141" s="24">
        <v>31</v>
      </c>
      <c r="G141" s="24">
        <v>19</v>
      </c>
      <c r="H141" s="24">
        <v>1</v>
      </c>
      <c r="I141" s="24">
        <v>1</v>
      </c>
      <c r="J141" s="24">
        <v>106</v>
      </c>
      <c r="K141" s="24">
        <v>70</v>
      </c>
      <c r="L141" s="24">
        <v>21</v>
      </c>
      <c r="M141" s="24">
        <v>91</v>
      </c>
      <c r="N141" s="24">
        <v>0</v>
      </c>
      <c r="O141" s="24">
        <v>0</v>
      </c>
      <c r="P141" s="24">
        <v>0</v>
      </c>
    </row>
    <row r="142" spans="1:16">
      <c r="A142" s="10" t="s">
        <v>114</v>
      </c>
      <c r="B142" s="15">
        <v>100</v>
      </c>
      <c r="C142" s="15">
        <v>22.335025000000002</v>
      </c>
      <c r="D142" s="15">
        <v>31.472080999999999</v>
      </c>
      <c r="E142" s="15">
        <v>19.796953999999999</v>
      </c>
      <c r="F142" s="15">
        <v>15.736041</v>
      </c>
      <c r="G142" s="15">
        <v>9.6446699999999996</v>
      </c>
      <c r="H142" s="15">
        <v>0.50761400000000001</v>
      </c>
      <c r="I142" s="15">
        <v>0.50761400000000001</v>
      </c>
      <c r="J142" s="15">
        <v>53.807107000000002</v>
      </c>
      <c r="K142" s="15">
        <v>35.532995</v>
      </c>
      <c r="L142" s="15">
        <v>10.659898</v>
      </c>
      <c r="M142" s="15">
        <v>46.192892999999998</v>
      </c>
      <c r="N142" s="15">
        <v>75.162436999999997</v>
      </c>
      <c r="O142" s="15">
        <v>74</v>
      </c>
      <c r="P142" s="33">
        <v>73</v>
      </c>
    </row>
    <row r="143" spans="1:16">
      <c r="A143" s="23" t="s">
        <v>186</v>
      </c>
      <c r="B143" s="24">
        <v>944</v>
      </c>
      <c r="C143" s="24">
        <v>202</v>
      </c>
      <c r="D143" s="24">
        <v>251</v>
      </c>
      <c r="E143" s="24">
        <v>199</v>
      </c>
      <c r="F143" s="24">
        <v>145</v>
      </c>
      <c r="G143" s="24">
        <v>108</v>
      </c>
      <c r="H143" s="24">
        <v>32</v>
      </c>
      <c r="I143" s="24">
        <v>7</v>
      </c>
      <c r="J143" s="24">
        <v>453</v>
      </c>
      <c r="K143" s="24">
        <v>344</v>
      </c>
      <c r="L143" s="24">
        <v>147</v>
      </c>
      <c r="M143" s="24">
        <v>491</v>
      </c>
      <c r="N143" s="24">
        <v>0</v>
      </c>
      <c r="O143" s="24">
        <v>0</v>
      </c>
      <c r="P143" s="24">
        <v>0</v>
      </c>
    </row>
    <row r="144" spans="1:16">
      <c r="A144" s="10" t="s">
        <v>114</v>
      </c>
      <c r="B144" s="15">
        <v>100</v>
      </c>
      <c r="C144" s="15">
        <v>21.398305000000001</v>
      </c>
      <c r="D144" s="15">
        <v>26.588982999999999</v>
      </c>
      <c r="E144" s="15">
        <v>21.080507999999998</v>
      </c>
      <c r="F144" s="15">
        <v>15.360169000000001</v>
      </c>
      <c r="G144" s="15">
        <v>11.440678</v>
      </c>
      <c r="H144" s="15">
        <v>3.389831</v>
      </c>
      <c r="I144" s="15">
        <v>0.74152499999999999</v>
      </c>
      <c r="J144" s="15">
        <v>47.987287999999999</v>
      </c>
      <c r="K144" s="15">
        <v>36.440677999999998</v>
      </c>
      <c r="L144" s="15">
        <v>15.572034</v>
      </c>
      <c r="M144" s="15">
        <v>52.012712000000001</v>
      </c>
      <c r="N144" s="15">
        <v>75.920551000000003</v>
      </c>
      <c r="O144" s="15">
        <v>75</v>
      </c>
      <c r="P144" s="33">
        <v>75</v>
      </c>
    </row>
    <row r="145" spans="1:16">
      <c r="A145" s="23" t="s">
        <v>128</v>
      </c>
      <c r="B145" s="24">
        <v>41</v>
      </c>
      <c r="C145" s="24">
        <v>4</v>
      </c>
      <c r="D145" s="24">
        <v>10</v>
      </c>
      <c r="E145" s="24">
        <v>12</v>
      </c>
      <c r="F145" s="24">
        <v>11</v>
      </c>
      <c r="G145" s="24">
        <v>4</v>
      </c>
      <c r="H145" s="24">
        <v>0</v>
      </c>
      <c r="I145" s="24">
        <v>0</v>
      </c>
      <c r="J145" s="24">
        <v>14</v>
      </c>
      <c r="K145" s="24">
        <v>23</v>
      </c>
      <c r="L145" s="24">
        <v>4</v>
      </c>
      <c r="M145" s="24">
        <v>27</v>
      </c>
      <c r="N145" s="24">
        <v>0</v>
      </c>
      <c r="O145" s="24">
        <v>0</v>
      </c>
      <c r="P145" s="24">
        <v>0</v>
      </c>
    </row>
    <row r="146" spans="1:16">
      <c r="A146" s="10" t="s">
        <v>114</v>
      </c>
      <c r="B146" s="15">
        <v>100</v>
      </c>
      <c r="C146" s="15">
        <v>9.7560979999999997</v>
      </c>
      <c r="D146" s="15">
        <v>24.390243999999999</v>
      </c>
      <c r="E146" s="15">
        <v>29.268293</v>
      </c>
      <c r="F146" s="15">
        <v>26.829267999999999</v>
      </c>
      <c r="G146" s="15">
        <v>9.7560979999999997</v>
      </c>
      <c r="H146" s="15">
        <v>0</v>
      </c>
      <c r="I146" s="15">
        <v>0</v>
      </c>
      <c r="J146" s="15">
        <v>34.146341</v>
      </c>
      <c r="K146" s="15">
        <v>56.097560999999999</v>
      </c>
      <c r="L146" s="15">
        <v>9.7560979999999997</v>
      </c>
      <c r="M146" s="15">
        <v>65.853658999999993</v>
      </c>
      <c r="N146" s="15">
        <v>76.780488000000005</v>
      </c>
      <c r="O146" s="15">
        <v>77</v>
      </c>
      <c r="P146" s="33">
        <v>75</v>
      </c>
    </row>
    <row r="147" spans="1:16">
      <c r="A147" s="8" t="s">
        <v>187</v>
      </c>
      <c r="B147" s="8"/>
      <c r="C147" s="8"/>
      <c r="D147" s="8"/>
      <c r="E147" s="8"/>
      <c r="F147" s="8"/>
      <c r="G147" s="8"/>
      <c r="H147" s="8"/>
      <c r="I147" s="8"/>
      <c r="J147" s="8"/>
      <c r="K147" s="8"/>
      <c r="L147" s="8"/>
      <c r="M147" s="8"/>
      <c r="N147" s="8"/>
      <c r="O147" s="8"/>
      <c r="P147" s="36"/>
    </row>
    <row r="148" spans="1:16">
      <c r="A148" s="23" t="s">
        <v>188</v>
      </c>
      <c r="B148" s="24">
        <v>2041</v>
      </c>
      <c r="C148" s="24">
        <v>449</v>
      </c>
      <c r="D148" s="24">
        <v>580</v>
      </c>
      <c r="E148" s="24">
        <v>463</v>
      </c>
      <c r="F148" s="24">
        <v>321</v>
      </c>
      <c r="G148" s="24">
        <v>169</v>
      </c>
      <c r="H148" s="24">
        <v>49</v>
      </c>
      <c r="I148" s="24">
        <v>10</v>
      </c>
      <c r="J148" s="24">
        <v>1029</v>
      </c>
      <c r="K148" s="24">
        <v>784</v>
      </c>
      <c r="L148" s="24">
        <v>228</v>
      </c>
      <c r="M148" s="24">
        <v>1012</v>
      </c>
      <c r="N148" s="24">
        <v>0</v>
      </c>
      <c r="O148" s="24">
        <v>0</v>
      </c>
      <c r="P148" s="24">
        <v>0</v>
      </c>
    </row>
    <row r="149" spans="1:16">
      <c r="A149" s="10" t="s">
        <v>114</v>
      </c>
      <c r="B149" s="15">
        <v>100</v>
      </c>
      <c r="C149" s="15">
        <v>21.999020000000002</v>
      </c>
      <c r="D149" s="15">
        <v>28.417442000000001</v>
      </c>
      <c r="E149" s="15">
        <v>22.684958000000002</v>
      </c>
      <c r="F149" s="15">
        <v>15.727584999999999</v>
      </c>
      <c r="G149" s="15">
        <v>8.2802550000000004</v>
      </c>
      <c r="H149" s="15">
        <v>2.4007839999999998</v>
      </c>
      <c r="I149" s="15">
        <v>0.489956</v>
      </c>
      <c r="J149" s="15">
        <v>50.416463</v>
      </c>
      <c r="K149" s="15">
        <v>38.412542999999999</v>
      </c>
      <c r="L149" s="15">
        <v>11.170995</v>
      </c>
      <c r="M149" s="15">
        <v>49.583537</v>
      </c>
      <c r="N149" s="15">
        <v>75.329740000000001</v>
      </c>
      <c r="O149" s="15">
        <v>74</v>
      </c>
      <c r="P149" s="33">
        <v>75</v>
      </c>
    </row>
    <row r="150" spans="1:16">
      <c r="A150" s="23" t="s">
        <v>189</v>
      </c>
      <c r="B150" s="24">
        <v>221</v>
      </c>
      <c r="C150" s="24">
        <v>65</v>
      </c>
      <c r="D150" s="24">
        <v>63</v>
      </c>
      <c r="E150" s="24">
        <v>46</v>
      </c>
      <c r="F150" s="24">
        <v>32</v>
      </c>
      <c r="G150" s="24">
        <v>14</v>
      </c>
      <c r="H150" s="24">
        <v>1</v>
      </c>
      <c r="I150" s="24">
        <v>0</v>
      </c>
      <c r="J150" s="24">
        <v>128</v>
      </c>
      <c r="K150" s="24">
        <v>78</v>
      </c>
      <c r="L150" s="24">
        <v>15</v>
      </c>
      <c r="M150" s="24">
        <v>93</v>
      </c>
      <c r="N150" s="24">
        <v>0</v>
      </c>
      <c r="O150" s="24">
        <v>0</v>
      </c>
      <c r="P150" s="24">
        <v>0</v>
      </c>
    </row>
    <row r="151" spans="1:16">
      <c r="A151" s="10" t="s">
        <v>114</v>
      </c>
      <c r="B151" s="15">
        <v>100</v>
      </c>
      <c r="C151" s="15">
        <v>29.411764999999999</v>
      </c>
      <c r="D151" s="15">
        <v>28.506786999999999</v>
      </c>
      <c r="E151" s="15">
        <v>20.81448</v>
      </c>
      <c r="F151" s="15">
        <v>14.479638</v>
      </c>
      <c r="G151" s="15">
        <v>6.3348420000000001</v>
      </c>
      <c r="H151" s="15">
        <v>0.45248899999999997</v>
      </c>
      <c r="I151" s="15">
        <v>0</v>
      </c>
      <c r="J151" s="15">
        <v>57.918551999999998</v>
      </c>
      <c r="K151" s="15">
        <v>35.294117999999997</v>
      </c>
      <c r="L151" s="15">
        <v>6.7873299999999999</v>
      </c>
      <c r="M151" s="15">
        <v>42.081448000000002</v>
      </c>
      <c r="N151" s="15">
        <v>73.909502000000003</v>
      </c>
      <c r="O151" s="15">
        <v>73</v>
      </c>
      <c r="P151" s="33">
        <v>73</v>
      </c>
    </row>
    <row r="152" spans="1:16">
      <c r="A152" s="23" t="s">
        <v>190</v>
      </c>
      <c r="B152" s="24">
        <v>64</v>
      </c>
      <c r="C152" s="24">
        <v>18</v>
      </c>
      <c r="D152" s="24">
        <v>20</v>
      </c>
      <c r="E152" s="24">
        <v>14</v>
      </c>
      <c r="F152" s="24">
        <v>9</v>
      </c>
      <c r="G152" s="24">
        <v>3</v>
      </c>
      <c r="H152" s="24">
        <v>0</v>
      </c>
      <c r="I152" s="24">
        <v>0</v>
      </c>
      <c r="J152" s="24">
        <v>38</v>
      </c>
      <c r="K152" s="24">
        <v>23</v>
      </c>
      <c r="L152" s="24">
        <v>3</v>
      </c>
      <c r="M152" s="24">
        <v>26</v>
      </c>
      <c r="N152" s="24">
        <v>0</v>
      </c>
      <c r="O152" s="24">
        <v>0</v>
      </c>
      <c r="P152" s="24">
        <v>0</v>
      </c>
    </row>
    <row r="153" spans="1:16">
      <c r="A153" s="10" t="s">
        <v>114</v>
      </c>
      <c r="B153" s="15">
        <v>100</v>
      </c>
      <c r="C153" s="15">
        <v>28.125</v>
      </c>
      <c r="D153" s="15">
        <v>31.25</v>
      </c>
      <c r="E153" s="15">
        <v>21.875</v>
      </c>
      <c r="F153" s="15">
        <v>14.0625</v>
      </c>
      <c r="G153" s="15">
        <v>4.6875</v>
      </c>
      <c r="H153" s="15">
        <v>0</v>
      </c>
      <c r="I153" s="15">
        <v>0</v>
      </c>
      <c r="J153" s="15">
        <v>59.375</v>
      </c>
      <c r="K153" s="15">
        <v>35.9375</v>
      </c>
      <c r="L153" s="15">
        <v>4.6875</v>
      </c>
      <c r="M153" s="15">
        <v>40.625</v>
      </c>
      <c r="N153" s="15">
        <v>73.546875</v>
      </c>
      <c r="O153" s="15">
        <v>72.5</v>
      </c>
      <c r="P153" s="33" t="s">
        <v>250</v>
      </c>
    </row>
    <row r="154" spans="1:16">
      <c r="A154" s="23" t="s">
        <v>191</v>
      </c>
      <c r="B154" s="24">
        <v>158</v>
      </c>
      <c r="C154" s="24">
        <v>46</v>
      </c>
      <c r="D154" s="24">
        <v>49</v>
      </c>
      <c r="E154" s="24">
        <v>37</v>
      </c>
      <c r="F154" s="24">
        <v>21</v>
      </c>
      <c r="G154" s="24">
        <v>5</v>
      </c>
      <c r="H154" s="24">
        <v>0</v>
      </c>
      <c r="I154" s="24">
        <v>0</v>
      </c>
      <c r="J154" s="24">
        <v>95</v>
      </c>
      <c r="K154" s="24">
        <v>58</v>
      </c>
      <c r="L154" s="24">
        <v>5</v>
      </c>
      <c r="M154" s="24">
        <v>63</v>
      </c>
      <c r="N154" s="24">
        <v>0</v>
      </c>
      <c r="O154" s="24">
        <v>0</v>
      </c>
      <c r="P154" s="24">
        <v>0</v>
      </c>
    </row>
    <row r="155" spans="1:16">
      <c r="A155" s="10" t="s">
        <v>114</v>
      </c>
      <c r="B155" s="15">
        <v>100</v>
      </c>
      <c r="C155" s="15">
        <v>29.113924000000001</v>
      </c>
      <c r="D155" s="15">
        <v>31.012657999999998</v>
      </c>
      <c r="E155" s="15">
        <v>23.417722000000001</v>
      </c>
      <c r="F155" s="15">
        <v>13.291138999999999</v>
      </c>
      <c r="G155" s="15">
        <v>3.1645569999999998</v>
      </c>
      <c r="H155" s="15">
        <v>0</v>
      </c>
      <c r="I155" s="15">
        <v>0</v>
      </c>
      <c r="J155" s="15">
        <v>60.126581999999999</v>
      </c>
      <c r="K155" s="15">
        <v>36.708860999999999</v>
      </c>
      <c r="L155" s="15">
        <v>3.1645569999999998</v>
      </c>
      <c r="M155" s="15">
        <v>39.873418000000001</v>
      </c>
      <c r="N155" s="15">
        <v>73.443038000000001</v>
      </c>
      <c r="O155" s="15">
        <v>73</v>
      </c>
      <c r="P155" s="33" t="s">
        <v>251</v>
      </c>
    </row>
    <row r="156" spans="1:16">
      <c r="A156" s="23" t="s">
        <v>192</v>
      </c>
      <c r="B156" s="24">
        <v>120</v>
      </c>
      <c r="C156" s="24">
        <v>18</v>
      </c>
      <c r="D156" s="24">
        <v>30</v>
      </c>
      <c r="E156" s="24">
        <v>27</v>
      </c>
      <c r="F156" s="24">
        <v>28</v>
      </c>
      <c r="G156" s="24">
        <v>13</v>
      </c>
      <c r="H156" s="24">
        <v>4</v>
      </c>
      <c r="I156" s="24">
        <v>0</v>
      </c>
      <c r="J156" s="24">
        <v>48</v>
      </c>
      <c r="K156" s="24">
        <v>55</v>
      </c>
      <c r="L156" s="24">
        <v>17</v>
      </c>
      <c r="M156" s="24">
        <v>72</v>
      </c>
      <c r="N156" s="24">
        <v>0</v>
      </c>
      <c r="O156" s="24">
        <v>0</v>
      </c>
      <c r="P156" s="24">
        <v>0</v>
      </c>
    </row>
    <row r="157" spans="1:16">
      <c r="A157" s="10" t="s">
        <v>114</v>
      </c>
      <c r="B157" s="15">
        <v>100</v>
      </c>
      <c r="C157" s="15">
        <v>15</v>
      </c>
      <c r="D157" s="15">
        <v>25</v>
      </c>
      <c r="E157" s="15">
        <v>22.5</v>
      </c>
      <c r="F157" s="15">
        <v>23.333333</v>
      </c>
      <c r="G157" s="15">
        <v>10.833333</v>
      </c>
      <c r="H157" s="15">
        <v>3.3333330000000001</v>
      </c>
      <c r="I157" s="15">
        <v>0</v>
      </c>
      <c r="J157" s="15">
        <v>40</v>
      </c>
      <c r="K157" s="15">
        <v>45.833333000000003</v>
      </c>
      <c r="L157" s="15">
        <v>14.166667</v>
      </c>
      <c r="M157" s="15">
        <v>60</v>
      </c>
      <c r="N157" s="15">
        <v>77.05</v>
      </c>
      <c r="O157" s="15">
        <v>76</v>
      </c>
      <c r="P157" s="33" t="s">
        <v>252</v>
      </c>
    </row>
    <row r="158" spans="1:16">
      <c r="A158" s="23" t="s">
        <v>193</v>
      </c>
      <c r="B158" s="24">
        <v>10</v>
      </c>
      <c r="C158" s="24">
        <v>1</v>
      </c>
      <c r="D158" s="24">
        <v>1</v>
      </c>
      <c r="E158" s="24">
        <v>1</v>
      </c>
      <c r="F158" s="24">
        <v>2</v>
      </c>
      <c r="G158" s="24">
        <v>2</v>
      </c>
      <c r="H158" s="24">
        <v>1</v>
      </c>
      <c r="I158" s="24">
        <v>2</v>
      </c>
      <c r="J158" s="24">
        <v>2</v>
      </c>
      <c r="K158" s="24">
        <v>3</v>
      </c>
      <c r="L158" s="24">
        <v>5</v>
      </c>
      <c r="M158" s="24">
        <v>8</v>
      </c>
      <c r="N158" s="24">
        <v>0</v>
      </c>
      <c r="O158" s="24">
        <v>0</v>
      </c>
      <c r="P158" s="24">
        <v>0</v>
      </c>
    </row>
    <row r="159" spans="1:16">
      <c r="A159" s="10" t="s">
        <v>114</v>
      </c>
      <c r="B159" s="15">
        <v>100</v>
      </c>
      <c r="C159" s="15">
        <v>10</v>
      </c>
      <c r="D159" s="15">
        <v>10</v>
      </c>
      <c r="E159" s="15">
        <v>10</v>
      </c>
      <c r="F159" s="15">
        <v>20</v>
      </c>
      <c r="G159" s="15">
        <v>20</v>
      </c>
      <c r="H159" s="15">
        <v>10</v>
      </c>
      <c r="I159" s="15">
        <v>20</v>
      </c>
      <c r="J159" s="15">
        <v>20</v>
      </c>
      <c r="K159" s="15">
        <v>30</v>
      </c>
      <c r="L159" s="15">
        <v>50</v>
      </c>
      <c r="M159" s="15">
        <v>80</v>
      </c>
      <c r="N159" s="15">
        <v>83.6</v>
      </c>
      <c r="O159" s="15">
        <v>84</v>
      </c>
      <c r="P159" s="33" t="s">
        <v>253</v>
      </c>
    </row>
    <row r="160" spans="1:16">
      <c r="A160" s="23" t="s">
        <v>152</v>
      </c>
      <c r="B160" s="24">
        <v>39</v>
      </c>
      <c r="C160" s="24">
        <v>10</v>
      </c>
      <c r="D160" s="24">
        <v>7</v>
      </c>
      <c r="E160" s="24">
        <v>7</v>
      </c>
      <c r="F160" s="24">
        <v>4</v>
      </c>
      <c r="G160" s="24">
        <v>9</v>
      </c>
      <c r="H160" s="24">
        <v>1</v>
      </c>
      <c r="I160" s="24">
        <v>1</v>
      </c>
      <c r="J160" s="24">
        <v>17</v>
      </c>
      <c r="K160" s="24">
        <v>11</v>
      </c>
      <c r="L160" s="24">
        <v>11</v>
      </c>
      <c r="M160" s="24">
        <v>22</v>
      </c>
      <c r="N160" s="24">
        <v>0</v>
      </c>
      <c r="O160" s="24">
        <v>0</v>
      </c>
      <c r="P160" s="24">
        <v>0</v>
      </c>
    </row>
    <row r="161" spans="1:16">
      <c r="A161" s="10" t="s">
        <v>114</v>
      </c>
      <c r="B161" s="15">
        <v>100</v>
      </c>
      <c r="C161" s="15">
        <v>25.641026</v>
      </c>
      <c r="D161" s="15">
        <v>17.948718</v>
      </c>
      <c r="E161" s="15">
        <v>17.948718</v>
      </c>
      <c r="F161" s="15">
        <v>10.256410000000001</v>
      </c>
      <c r="G161" s="15">
        <v>23.076923000000001</v>
      </c>
      <c r="H161" s="15">
        <v>2.5641029999999998</v>
      </c>
      <c r="I161" s="15">
        <v>2.5641029999999998</v>
      </c>
      <c r="J161" s="15">
        <v>43.589744000000003</v>
      </c>
      <c r="K161" s="15">
        <v>28.205127999999998</v>
      </c>
      <c r="L161" s="15">
        <v>28.205127999999998</v>
      </c>
      <c r="M161" s="15">
        <v>56.410255999999997</v>
      </c>
      <c r="N161" s="15">
        <v>77.205128000000002</v>
      </c>
      <c r="O161" s="15">
        <v>78</v>
      </c>
      <c r="P161" s="33">
        <v>67</v>
      </c>
    </row>
    <row r="162" spans="1:16">
      <c r="A162" s="23" t="s">
        <v>128</v>
      </c>
      <c r="B162" s="24">
        <v>24</v>
      </c>
      <c r="C162" s="24">
        <v>3</v>
      </c>
      <c r="D162" s="24">
        <v>5</v>
      </c>
      <c r="E162" s="24">
        <v>6</v>
      </c>
      <c r="F162" s="24">
        <v>8</v>
      </c>
      <c r="G162" s="24">
        <v>2</v>
      </c>
      <c r="H162" s="24">
        <v>0</v>
      </c>
      <c r="I162" s="24">
        <v>0</v>
      </c>
      <c r="J162" s="24">
        <v>8</v>
      </c>
      <c r="K162" s="24">
        <v>14</v>
      </c>
      <c r="L162" s="24">
        <v>2</v>
      </c>
      <c r="M162" s="24">
        <v>16</v>
      </c>
      <c r="N162" s="24">
        <v>0</v>
      </c>
      <c r="O162" s="24">
        <v>0</v>
      </c>
      <c r="P162" s="24">
        <v>0</v>
      </c>
    </row>
    <row r="163" spans="1:16">
      <c r="A163" s="10" t="s">
        <v>114</v>
      </c>
      <c r="B163" s="15">
        <v>100</v>
      </c>
      <c r="C163" s="15">
        <v>12.5</v>
      </c>
      <c r="D163" s="15">
        <v>20.833333</v>
      </c>
      <c r="E163" s="15">
        <v>25</v>
      </c>
      <c r="F163" s="15">
        <v>33.333333000000003</v>
      </c>
      <c r="G163" s="15">
        <v>8.3333329999999997</v>
      </c>
      <c r="H163" s="15">
        <v>0</v>
      </c>
      <c r="I163" s="15">
        <v>0</v>
      </c>
      <c r="J163" s="15">
        <v>33.333333000000003</v>
      </c>
      <c r="K163" s="15">
        <v>58.333333000000003</v>
      </c>
      <c r="L163" s="15">
        <v>8.3333329999999997</v>
      </c>
      <c r="M163" s="15">
        <v>66.666667000000004</v>
      </c>
      <c r="N163" s="15">
        <v>76.833332999999996</v>
      </c>
      <c r="O163" s="15">
        <v>76.5</v>
      </c>
      <c r="P163" s="33" t="s">
        <v>254</v>
      </c>
    </row>
    <row r="164" spans="1:16">
      <c r="A164" s="8" t="s">
        <v>194</v>
      </c>
      <c r="B164" s="8"/>
      <c r="C164" s="8"/>
      <c r="D164" s="8"/>
      <c r="E164" s="8"/>
      <c r="F164" s="8"/>
      <c r="G164" s="8"/>
      <c r="H164" s="8"/>
      <c r="I164" s="8"/>
      <c r="J164" s="8"/>
      <c r="K164" s="8"/>
      <c r="L164" s="8"/>
      <c r="M164" s="8"/>
      <c r="N164" s="8"/>
      <c r="O164" s="8"/>
      <c r="P164" s="36"/>
    </row>
    <row r="165" spans="1:16">
      <c r="A165" s="23" t="s">
        <v>195</v>
      </c>
      <c r="B165" s="24">
        <v>1341</v>
      </c>
      <c r="C165" s="24">
        <v>314</v>
      </c>
      <c r="D165" s="24">
        <v>394</v>
      </c>
      <c r="E165" s="24">
        <v>302</v>
      </c>
      <c r="F165" s="24">
        <v>221</v>
      </c>
      <c r="G165" s="24">
        <v>88</v>
      </c>
      <c r="H165" s="24">
        <v>19</v>
      </c>
      <c r="I165" s="24">
        <v>3</v>
      </c>
      <c r="J165" s="24">
        <v>708</v>
      </c>
      <c r="K165" s="24">
        <v>523</v>
      </c>
      <c r="L165" s="24">
        <v>110</v>
      </c>
      <c r="M165" s="24">
        <v>633</v>
      </c>
      <c r="N165" s="24">
        <v>0</v>
      </c>
      <c r="O165" s="24">
        <v>0</v>
      </c>
      <c r="P165" s="24">
        <v>0</v>
      </c>
    </row>
    <row r="166" spans="1:16">
      <c r="A166" s="10" t="s">
        <v>114</v>
      </c>
      <c r="B166" s="15">
        <v>100</v>
      </c>
      <c r="C166" s="15">
        <v>23.415361999999998</v>
      </c>
      <c r="D166" s="15">
        <v>29.381059</v>
      </c>
      <c r="E166" s="15">
        <v>22.520506999999998</v>
      </c>
      <c r="F166" s="15">
        <v>16.480239000000001</v>
      </c>
      <c r="G166" s="15">
        <v>6.5622670000000003</v>
      </c>
      <c r="H166" s="15">
        <v>1.4168529999999999</v>
      </c>
      <c r="I166" s="15">
        <v>0.223714</v>
      </c>
      <c r="J166" s="15">
        <v>52.796421000000002</v>
      </c>
      <c r="K166" s="15">
        <v>39.000745999999999</v>
      </c>
      <c r="L166" s="15">
        <v>8.2028339999999993</v>
      </c>
      <c r="M166" s="15">
        <v>47.203578999999998</v>
      </c>
      <c r="N166" s="15">
        <v>74.874719999999996</v>
      </c>
      <c r="O166" s="15">
        <v>74</v>
      </c>
      <c r="P166" s="33">
        <v>74</v>
      </c>
    </row>
    <row r="167" spans="1:16">
      <c r="A167" s="23" t="s">
        <v>196</v>
      </c>
      <c r="B167" s="24">
        <v>523</v>
      </c>
      <c r="C167" s="24">
        <v>125</v>
      </c>
      <c r="D167" s="24">
        <v>163</v>
      </c>
      <c r="E167" s="24">
        <v>122</v>
      </c>
      <c r="F167" s="24">
        <v>88</v>
      </c>
      <c r="G167" s="24">
        <v>25</v>
      </c>
      <c r="H167" s="24">
        <v>0</v>
      </c>
      <c r="I167" s="24">
        <v>0</v>
      </c>
      <c r="J167" s="24">
        <v>288</v>
      </c>
      <c r="K167" s="24">
        <v>210</v>
      </c>
      <c r="L167" s="24">
        <v>25</v>
      </c>
      <c r="M167" s="24">
        <v>235</v>
      </c>
      <c r="N167" s="24">
        <v>0</v>
      </c>
      <c r="O167" s="24">
        <v>0</v>
      </c>
      <c r="P167" s="24">
        <v>0</v>
      </c>
    </row>
    <row r="168" spans="1:16">
      <c r="A168" s="10" t="s">
        <v>114</v>
      </c>
      <c r="B168" s="15">
        <v>100</v>
      </c>
      <c r="C168" s="15">
        <v>23.900573999999999</v>
      </c>
      <c r="D168" s="15">
        <v>31.166347999999999</v>
      </c>
      <c r="E168" s="15">
        <v>23.32696</v>
      </c>
      <c r="F168" s="15">
        <v>16.826004000000001</v>
      </c>
      <c r="G168" s="15">
        <v>4.7801150000000003</v>
      </c>
      <c r="H168" s="15">
        <v>0</v>
      </c>
      <c r="I168" s="15">
        <v>0</v>
      </c>
      <c r="J168" s="15">
        <v>55.066921999999998</v>
      </c>
      <c r="K168" s="15">
        <v>40.152963999999997</v>
      </c>
      <c r="L168" s="15">
        <v>4.7801150000000003</v>
      </c>
      <c r="M168" s="15">
        <v>44.933078000000002</v>
      </c>
      <c r="N168" s="15">
        <v>74.338431999999997</v>
      </c>
      <c r="O168" s="15">
        <v>74</v>
      </c>
      <c r="P168" s="33" t="s">
        <v>255</v>
      </c>
    </row>
    <row r="169" spans="1:16">
      <c r="A169" s="23" t="s">
        <v>197</v>
      </c>
      <c r="B169" s="24">
        <v>116</v>
      </c>
      <c r="C169" s="24">
        <v>22</v>
      </c>
      <c r="D169" s="24">
        <v>29</v>
      </c>
      <c r="E169" s="24">
        <v>31</v>
      </c>
      <c r="F169" s="24">
        <v>23</v>
      </c>
      <c r="G169" s="24">
        <v>11</v>
      </c>
      <c r="H169" s="24">
        <v>0</v>
      </c>
      <c r="I169" s="24">
        <v>0</v>
      </c>
      <c r="J169" s="24">
        <v>51</v>
      </c>
      <c r="K169" s="24">
        <v>54</v>
      </c>
      <c r="L169" s="24">
        <v>11</v>
      </c>
      <c r="M169" s="24">
        <v>65</v>
      </c>
      <c r="N169" s="24">
        <v>0</v>
      </c>
      <c r="O169" s="24">
        <v>0</v>
      </c>
      <c r="P169" s="24">
        <v>0</v>
      </c>
    </row>
    <row r="170" spans="1:16">
      <c r="A170" s="10" t="s">
        <v>114</v>
      </c>
      <c r="B170" s="15">
        <v>100</v>
      </c>
      <c r="C170" s="15">
        <v>18.965516999999998</v>
      </c>
      <c r="D170" s="15">
        <v>25</v>
      </c>
      <c r="E170" s="15">
        <v>26.724138</v>
      </c>
      <c r="F170" s="15">
        <v>19.827586</v>
      </c>
      <c r="G170" s="15">
        <v>9.4827589999999997</v>
      </c>
      <c r="H170" s="15">
        <v>0</v>
      </c>
      <c r="I170" s="15">
        <v>0</v>
      </c>
      <c r="J170" s="15">
        <v>43.965516999999998</v>
      </c>
      <c r="K170" s="15">
        <v>46.551724</v>
      </c>
      <c r="L170" s="15">
        <v>9.4827589999999997</v>
      </c>
      <c r="M170" s="15">
        <v>56.034483000000002</v>
      </c>
      <c r="N170" s="15">
        <v>75.474137999999996</v>
      </c>
      <c r="O170" s="15">
        <v>75</v>
      </c>
      <c r="P170" s="33">
        <v>75</v>
      </c>
    </row>
    <row r="171" spans="1:16">
      <c r="A171" s="23" t="s">
        <v>198</v>
      </c>
      <c r="B171" s="24">
        <v>25</v>
      </c>
      <c r="C171" s="24">
        <v>1</v>
      </c>
      <c r="D171" s="24">
        <v>2</v>
      </c>
      <c r="E171" s="24">
        <v>6</v>
      </c>
      <c r="F171" s="24">
        <v>7</v>
      </c>
      <c r="G171" s="24">
        <v>6</v>
      </c>
      <c r="H171" s="24">
        <v>3</v>
      </c>
      <c r="I171" s="24">
        <v>0</v>
      </c>
      <c r="J171" s="24">
        <v>3</v>
      </c>
      <c r="K171" s="24">
        <v>13</v>
      </c>
      <c r="L171" s="24">
        <v>9</v>
      </c>
      <c r="M171" s="24">
        <v>22</v>
      </c>
      <c r="N171" s="24">
        <v>0</v>
      </c>
      <c r="O171" s="24">
        <v>0</v>
      </c>
      <c r="P171" s="24">
        <v>0</v>
      </c>
    </row>
    <row r="172" spans="1:16">
      <c r="A172" s="10" t="s">
        <v>114</v>
      </c>
      <c r="B172" s="15">
        <v>100</v>
      </c>
      <c r="C172" s="15">
        <v>4</v>
      </c>
      <c r="D172" s="15">
        <v>8</v>
      </c>
      <c r="E172" s="15">
        <v>24</v>
      </c>
      <c r="F172" s="15">
        <v>28</v>
      </c>
      <c r="G172" s="15">
        <v>24</v>
      </c>
      <c r="H172" s="15">
        <v>12</v>
      </c>
      <c r="I172" s="15">
        <v>0</v>
      </c>
      <c r="J172" s="15">
        <v>12</v>
      </c>
      <c r="K172" s="15">
        <v>52</v>
      </c>
      <c r="L172" s="15">
        <v>36</v>
      </c>
      <c r="M172" s="15">
        <v>88</v>
      </c>
      <c r="N172" s="15">
        <v>82</v>
      </c>
      <c r="O172" s="15">
        <v>82</v>
      </c>
      <c r="P172" s="33">
        <v>89</v>
      </c>
    </row>
    <row r="173" spans="1:16">
      <c r="A173" s="23" t="s">
        <v>199</v>
      </c>
      <c r="B173" s="24">
        <v>68</v>
      </c>
      <c r="C173" s="24">
        <v>20</v>
      </c>
      <c r="D173" s="24">
        <v>28</v>
      </c>
      <c r="E173" s="24">
        <v>9</v>
      </c>
      <c r="F173" s="24">
        <v>8</v>
      </c>
      <c r="G173" s="24">
        <v>3</v>
      </c>
      <c r="H173" s="24">
        <v>0</v>
      </c>
      <c r="I173" s="24">
        <v>0</v>
      </c>
      <c r="J173" s="24">
        <v>48</v>
      </c>
      <c r="K173" s="24">
        <v>17</v>
      </c>
      <c r="L173" s="24">
        <v>3</v>
      </c>
      <c r="M173" s="24">
        <v>20</v>
      </c>
      <c r="N173" s="24">
        <v>0</v>
      </c>
      <c r="O173" s="24">
        <v>0</v>
      </c>
      <c r="P173" s="24">
        <v>0</v>
      </c>
    </row>
    <row r="174" spans="1:16">
      <c r="A174" s="10" t="s">
        <v>114</v>
      </c>
      <c r="B174" s="15">
        <v>100</v>
      </c>
      <c r="C174" s="15">
        <v>29.411764999999999</v>
      </c>
      <c r="D174" s="15">
        <v>41.176470999999999</v>
      </c>
      <c r="E174" s="15">
        <v>13.235294</v>
      </c>
      <c r="F174" s="15">
        <v>11.764706</v>
      </c>
      <c r="G174" s="15">
        <v>4.4117649999999999</v>
      </c>
      <c r="H174" s="15">
        <v>0</v>
      </c>
      <c r="I174" s="15">
        <v>0</v>
      </c>
      <c r="J174" s="15">
        <v>70.588234999999997</v>
      </c>
      <c r="K174" s="15">
        <v>25</v>
      </c>
      <c r="L174" s="15">
        <v>4.4117649999999999</v>
      </c>
      <c r="M174" s="15">
        <v>29.411764999999999</v>
      </c>
      <c r="N174" s="15">
        <v>72.779411999999994</v>
      </c>
      <c r="O174" s="15">
        <v>72</v>
      </c>
      <c r="P174" s="33" t="s">
        <v>256</v>
      </c>
    </row>
    <row r="175" spans="1:16">
      <c r="A175" s="23" t="s">
        <v>200</v>
      </c>
      <c r="B175" s="24">
        <v>1248</v>
      </c>
      <c r="C175" s="24">
        <v>407</v>
      </c>
      <c r="D175" s="24">
        <v>416</v>
      </c>
      <c r="E175" s="24">
        <v>264</v>
      </c>
      <c r="F175" s="24">
        <v>127</v>
      </c>
      <c r="G175" s="24">
        <v>30</v>
      </c>
      <c r="H175" s="24">
        <v>4</v>
      </c>
      <c r="I175" s="24">
        <v>0</v>
      </c>
      <c r="J175" s="24">
        <v>823</v>
      </c>
      <c r="K175" s="24">
        <v>391</v>
      </c>
      <c r="L175" s="24">
        <v>34</v>
      </c>
      <c r="M175" s="24">
        <v>425</v>
      </c>
      <c r="N175" s="24">
        <v>0</v>
      </c>
      <c r="O175" s="24">
        <v>0</v>
      </c>
      <c r="P175" s="24">
        <v>0</v>
      </c>
    </row>
    <row r="176" spans="1:16">
      <c r="A176" s="10" t="s">
        <v>114</v>
      </c>
      <c r="B176" s="15">
        <v>100</v>
      </c>
      <c r="C176" s="15">
        <v>32.612178999999998</v>
      </c>
      <c r="D176" s="15">
        <v>33.333333000000003</v>
      </c>
      <c r="E176" s="15">
        <v>21.153846000000001</v>
      </c>
      <c r="F176" s="15">
        <v>10.176282</v>
      </c>
      <c r="G176" s="15">
        <v>2.4038460000000001</v>
      </c>
      <c r="H176" s="15">
        <v>0.32051299999999999</v>
      </c>
      <c r="I176" s="15">
        <v>0</v>
      </c>
      <c r="J176" s="15">
        <v>65.945513000000005</v>
      </c>
      <c r="K176" s="15">
        <v>31.330127999999998</v>
      </c>
      <c r="L176" s="15">
        <v>2.7243590000000002</v>
      </c>
      <c r="M176" s="15">
        <v>34.054487000000002</v>
      </c>
      <c r="N176" s="15">
        <v>72.739582999999996</v>
      </c>
      <c r="O176" s="15">
        <v>72</v>
      </c>
      <c r="P176" s="33" t="s">
        <v>241</v>
      </c>
    </row>
    <row r="177" spans="1:16">
      <c r="A177" s="23" t="s">
        <v>201</v>
      </c>
      <c r="B177" s="24">
        <v>725</v>
      </c>
      <c r="C177" s="24">
        <v>148</v>
      </c>
      <c r="D177" s="24">
        <v>160</v>
      </c>
      <c r="E177" s="24">
        <v>168</v>
      </c>
      <c r="F177" s="24">
        <v>133</v>
      </c>
      <c r="G177" s="24">
        <v>86</v>
      </c>
      <c r="H177" s="24">
        <v>22</v>
      </c>
      <c r="I177" s="24">
        <v>8</v>
      </c>
      <c r="J177" s="24">
        <v>308</v>
      </c>
      <c r="K177" s="24">
        <v>301</v>
      </c>
      <c r="L177" s="24">
        <v>116</v>
      </c>
      <c r="M177" s="24">
        <v>417</v>
      </c>
      <c r="N177" s="24">
        <v>0</v>
      </c>
      <c r="O177" s="24">
        <v>0</v>
      </c>
      <c r="P177" s="24">
        <v>0</v>
      </c>
    </row>
    <row r="178" spans="1:16">
      <c r="A178" s="10" t="s">
        <v>114</v>
      </c>
      <c r="B178" s="15">
        <v>100</v>
      </c>
      <c r="C178" s="15">
        <v>20.413792999999998</v>
      </c>
      <c r="D178" s="15">
        <v>22.068966</v>
      </c>
      <c r="E178" s="15">
        <v>23.172414</v>
      </c>
      <c r="F178" s="15">
        <v>18.344828</v>
      </c>
      <c r="G178" s="15">
        <v>11.862069</v>
      </c>
      <c r="H178" s="15">
        <v>3.0344829999999998</v>
      </c>
      <c r="I178" s="15">
        <v>1.103448</v>
      </c>
      <c r="J178" s="15">
        <v>42.482759000000001</v>
      </c>
      <c r="K178" s="15">
        <v>41.517240999999999</v>
      </c>
      <c r="L178" s="15">
        <v>16</v>
      </c>
      <c r="M178" s="15">
        <v>57.517240999999999</v>
      </c>
      <c r="N178" s="15">
        <v>76.522758999999994</v>
      </c>
      <c r="O178" s="15">
        <v>76</v>
      </c>
      <c r="P178" s="33">
        <v>75</v>
      </c>
    </row>
    <row r="179" spans="1:16">
      <c r="A179" s="23" t="s">
        <v>202</v>
      </c>
      <c r="B179" s="24">
        <v>550</v>
      </c>
      <c r="C179" s="24">
        <v>96</v>
      </c>
      <c r="D179" s="24">
        <v>162</v>
      </c>
      <c r="E179" s="24">
        <v>131</v>
      </c>
      <c r="F179" s="24">
        <v>101</v>
      </c>
      <c r="G179" s="24">
        <v>53</v>
      </c>
      <c r="H179" s="24">
        <v>7</v>
      </c>
      <c r="I179" s="24">
        <v>0</v>
      </c>
      <c r="J179" s="24">
        <v>258</v>
      </c>
      <c r="K179" s="24">
        <v>232</v>
      </c>
      <c r="L179" s="24">
        <v>60</v>
      </c>
      <c r="M179" s="24">
        <v>292</v>
      </c>
      <c r="N179" s="24">
        <v>0</v>
      </c>
      <c r="O179" s="24">
        <v>0</v>
      </c>
      <c r="P179" s="24">
        <v>0</v>
      </c>
    </row>
    <row r="180" spans="1:16">
      <c r="A180" s="10" t="s">
        <v>114</v>
      </c>
      <c r="B180" s="15">
        <v>100</v>
      </c>
      <c r="C180" s="15">
        <v>17.454545</v>
      </c>
      <c r="D180" s="15">
        <v>29.454545</v>
      </c>
      <c r="E180" s="15">
        <v>23.818182</v>
      </c>
      <c r="F180" s="15">
        <v>18.363636</v>
      </c>
      <c r="G180" s="15">
        <v>9.6363640000000004</v>
      </c>
      <c r="H180" s="15">
        <v>1.2727269999999999</v>
      </c>
      <c r="I180" s="15">
        <v>0</v>
      </c>
      <c r="J180" s="15">
        <v>46.909090999999997</v>
      </c>
      <c r="K180" s="15">
        <v>42.181818</v>
      </c>
      <c r="L180" s="15">
        <v>10.909091</v>
      </c>
      <c r="M180" s="15">
        <v>53.090909000000003</v>
      </c>
      <c r="N180" s="15">
        <v>75.734544999999997</v>
      </c>
      <c r="O180" s="15">
        <v>75</v>
      </c>
      <c r="P180" s="33">
        <v>73</v>
      </c>
    </row>
    <row r="181" spans="1:16">
      <c r="A181" s="23" t="s">
        <v>203</v>
      </c>
      <c r="B181" s="24">
        <v>563</v>
      </c>
      <c r="C181" s="24">
        <v>141</v>
      </c>
      <c r="D181" s="24">
        <v>178</v>
      </c>
      <c r="E181" s="24">
        <v>137</v>
      </c>
      <c r="F181" s="24">
        <v>76</v>
      </c>
      <c r="G181" s="24">
        <v>28</v>
      </c>
      <c r="H181" s="24">
        <v>3</v>
      </c>
      <c r="I181" s="24">
        <v>0</v>
      </c>
      <c r="J181" s="24">
        <v>319</v>
      </c>
      <c r="K181" s="24">
        <v>213</v>
      </c>
      <c r="L181" s="24">
        <v>31</v>
      </c>
      <c r="M181" s="24">
        <v>244</v>
      </c>
      <c r="N181" s="24">
        <v>0</v>
      </c>
      <c r="O181" s="24">
        <v>0</v>
      </c>
      <c r="P181" s="24">
        <v>0</v>
      </c>
    </row>
    <row r="182" spans="1:16">
      <c r="A182" s="10" t="s">
        <v>114</v>
      </c>
      <c r="B182" s="15">
        <v>100</v>
      </c>
      <c r="C182" s="15">
        <v>25.044405000000001</v>
      </c>
      <c r="D182" s="15">
        <v>31.616340999999998</v>
      </c>
      <c r="E182" s="15">
        <v>24.333925000000001</v>
      </c>
      <c r="F182" s="15">
        <v>13.499112</v>
      </c>
      <c r="G182" s="15">
        <v>4.973357</v>
      </c>
      <c r="H182" s="15">
        <v>0.53286</v>
      </c>
      <c r="I182" s="15">
        <v>0</v>
      </c>
      <c r="J182" s="15">
        <v>56.660746000000003</v>
      </c>
      <c r="K182" s="15">
        <v>37.833036999999997</v>
      </c>
      <c r="L182" s="15">
        <v>5.5062170000000004</v>
      </c>
      <c r="M182" s="15">
        <v>43.339253999999997</v>
      </c>
      <c r="N182" s="15">
        <v>74.017762000000005</v>
      </c>
      <c r="O182" s="15">
        <v>73</v>
      </c>
      <c r="P182" s="33">
        <v>73</v>
      </c>
    </row>
    <row r="183" spans="1:16">
      <c r="A183" s="23" t="s">
        <v>204</v>
      </c>
      <c r="B183" s="24">
        <v>319</v>
      </c>
      <c r="C183" s="24">
        <v>34</v>
      </c>
      <c r="D183" s="24">
        <v>63</v>
      </c>
      <c r="E183" s="24">
        <v>75</v>
      </c>
      <c r="F183" s="24">
        <v>88</v>
      </c>
      <c r="G183" s="24">
        <v>43</v>
      </c>
      <c r="H183" s="24">
        <v>14</v>
      </c>
      <c r="I183" s="24">
        <v>2</v>
      </c>
      <c r="J183" s="24">
        <v>97</v>
      </c>
      <c r="K183" s="24">
        <v>163</v>
      </c>
      <c r="L183" s="24">
        <v>59</v>
      </c>
      <c r="M183" s="24">
        <v>222</v>
      </c>
      <c r="N183" s="24">
        <v>0</v>
      </c>
      <c r="O183" s="24">
        <v>0</v>
      </c>
      <c r="P183" s="24">
        <v>0</v>
      </c>
    </row>
    <row r="184" spans="1:16">
      <c r="A184" s="10" t="s">
        <v>114</v>
      </c>
      <c r="B184" s="15">
        <v>100</v>
      </c>
      <c r="C184" s="15">
        <v>10.658307000000001</v>
      </c>
      <c r="D184" s="15">
        <v>19.749216000000001</v>
      </c>
      <c r="E184" s="15">
        <v>23.510971999999999</v>
      </c>
      <c r="F184" s="15">
        <v>27.586207000000002</v>
      </c>
      <c r="G184" s="15">
        <v>13.479623999999999</v>
      </c>
      <c r="H184" s="15">
        <v>4.3887150000000004</v>
      </c>
      <c r="I184" s="15">
        <v>0.62695900000000004</v>
      </c>
      <c r="J184" s="15">
        <v>30.407523999999999</v>
      </c>
      <c r="K184" s="15">
        <v>51.097178999999997</v>
      </c>
      <c r="L184" s="15">
        <v>18.495297999999998</v>
      </c>
      <c r="M184" s="15">
        <v>69.592476000000005</v>
      </c>
      <c r="N184" s="15">
        <v>78.479624000000001</v>
      </c>
      <c r="O184" s="15">
        <v>79</v>
      </c>
      <c r="P184" s="33">
        <v>82</v>
      </c>
    </row>
    <row r="185" spans="1:16">
      <c r="A185" s="23" t="s">
        <v>205</v>
      </c>
      <c r="B185" s="24">
        <v>6</v>
      </c>
      <c r="C185" s="24">
        <v>0</v>
      </c>
      <c r="D185" s="24">
        <v>0</v>
      </c>
      <c r="E185" s="24">
        <v>1</v>
      </c>
      <c r="F185" s="24">
        <v>1</v>
      </c>
      <c r="G185" s="24">
        <v>4</v>
      </c>
      <c r="H185" s="24">
        <v>0</v>
      </c>
      <c r="I185" s="24">
        <v>0</v>
      </c>
      <c r="J185" s="24">
        <v>0</v>
      </c>
      <c r="K185" s="24">
        <v>2</v>
      </c>
      <c r="L185" s="24">
        <v>4</v>
      </c>
      <c r="M185" s="24">
        <v>6</v>
      </c>
      <c r="N185" s="24">
        <v>0</v>
      </c>
      <c r="O185" s="24">
        <v>0</v>
      </c>
      <c r="P185" s="24">
        <v>0</v>
      </c>
    </row>
    <row r="186" spans="1:16">
      <c r="A186" s="10" t="s">
        <v>114</v>
      </c>
      <c r="B186" s="15">
        <v>100</v>
      </c>
      <c r="C186" s="15">
        <v>0</v>
      </c>
      <c r="D186" s="15">
        <v>0</v>
      </c>
      <c r="E186" s="15">
        <v>16.666667</v>
      </c>
      <c r="F186" s="15">
        <v>16.666667</v>
      </c>
      <c r="G186" s="15">
        <v>66.666667000000004</v>
      </c>
      <c r="H186" s="15">
        <v>0</v>
      </c>
      <c r="I186" s="15">
        <v>0</v>
      </c>
      <c r="J186" s="15">
        <v>0</v>
      </c>
      <c r="K186" s="15">
        <v>33.333333000000003</v>
      </c>
      <c r="L186" s="15">
        <v>66.666667000000004</v>
      </c>
      <c r="M186" s="15">
        <v>100</v>
      </c>
      <c r="N186" s="15">
        <v>84.166667000000004</v>
      </c>
      <c r="O186" s="15">
        <v>85</v>
      </c>
      <c r="P186" s="33">
        <v>85</v>
      </c>
    </row>
    <row r="187" spans="1:16">
      <c r="A187" s="23" t="s">
        <v>206</v>
      </c>
      <c r="B187" s="24">
        <v>42</v>
      </c>
      <c r="C187" s="24">
        <v>2</v>
      </c>
      <c r="D187" s="24">
        <v>3</v>
      </c>
      <c r="E187" s="24">
        <v>4</v>
      </c>
      <c r="F187" s="24">
        <v>13</v>
      </c>
      <c r="G187" s="24">
        <v>15</v>
      </c>
      <c r="H187" s="24">
        <v>3</v>
      </c>
      <c r="I187" s="24">
        <v>2</v>
      </c>
      <c r="J187" s="24">
        <v>5</v>
      </c>
      <c r="K187" s="24">
        <v>17</v>
      </c>
      <c r="L187" s="24">
        <v>20</v>
      </c>
      <c r="M187" s="24">
        <v>37</v>
      </c>
      <c r="N187" s="24">
        <v>0</v>
      </c>
      <c r="O187" s="24">
        <v>0</v>
      </c>
      <c r="P187" s="24">
        <v>0</v>
      </c>
    </row>
    <row r="188" spans="1:16">
      <c r="A188" s="10" t="s">
        <v>114</v>
      </c>
      <c r="B188" s="15">
        <v>100</v>
      </c>
      <c r="C188" s="15">
        <v>4.7619049999999996</v>
      </c>
      <c r="D188" s="15">
        <v>7.1428570000000002</v>
      </c>
      <c r="E188" s="15">
        <v>9.5238099999999992</v>
      </c>
      <c r="F188" s="15">
        <v>30.952380999999999</v>
      </c>
      <c r="G188" s="15">
        <v>35.714286000000001</v>
      </c>
      <c r="H188" s="15">
        <v>7.1428570000000002</v>
      </c>
      <c r="I188" s="15">
        <v>4.7619049999999996</v>
      </c>
      <c r="J188" s="15">
        <v>11.904762</v>
      </c>
      <c r="K188" s="15">
        <v>40.476190000000003</v>
      </c>
      <c r="L188" s="15">
        <v>47.619047999999999</v>
      </c>
      <c r="M188" s="15">
        <v>88.095237999999995</v>
      </c>
      <c r="N188" s="15">
        <v>83.047618999999997</v>
      </c>
      <c r="O188" s="15">
        <v>84</v>
      </c>
      <c r="P188" s="33" t="s">
        <v>257</v>
      </c>
    </row>
    <row r="189" spans="1:16">
      <c r="A189" s="23" t="s">
        <v>152</v>
      </c>
      <c r="B189" s="24">
        <v>39</v>
      </c>
      <c r="C189" s="24">
        <v>5</v>
      </c>
      <c r="D189" s="24">
        <v>4</v>
      </c>
      <c r="E189" s="24">
        <v>10</v>
      </c>
      <c r="F189" s="24">
        <v>4</v>
      </c>
      <c r="G189" s="24">
        <v>12</v>
      </c>
      <c r="H189" s="24">
        <v>3</v>
      </c>
      <c r="I189" s="24">
        <v>1</v>
      </c>
      <c r="J189" s="24">
        <v>9</v>
      </c>
      <c r="K189" s="24">
        <v>14</v>
      </c>
      <c r="L189" s="24">
        <v>16</v>
      </c>
      <c r="M189" s="24">
        <v>30</v>
      </c>
      <c r="N189" s="24">
        <v>0</v>
      </c>
      <c r="O189" s="24">
        <v>0</v>
      </c>
      <c r="P189" s="24">
        <v>0</v>
      </c>
    </row>
    <row r="190" spans="1:16">
      <c r="A190" s="10" t="s">
        <v>114</v>
      </c>
      <c r="B190" s="15">
        <v>100</v>
      </c>
      <c r="C190" s="15">
        <v>12.820513</v>
      </c>
      <c r="D190" s="15">
        <v>10.256410000000001</v>
      </c>
      <c r="E190" s="15">
        <v>25.641026</v>
      </c>
      <c r="F190" s="15">
        <v>10.256410000000001</v>
      </c>
      <c r="G190" s="15">
        <v>30.769231000000001</v>
      </c>
      <c r="H190" s="15">
        <v>7.6923079999999997</v>
      </c>
      <c r="I190" s="15">
        <v>2.5641029999999998</v>
      </c>
      <c r="J190" s="15">
        <v>23.076923000000001</v>
      </c>
      <c r="K190" s="15">
        <v>35.897435999999999</v>
      </c>
      <c r="L190" s="15">
        <v>41.025641</v>
      </c>
      <c r="M190" s="15">
        <v>76.923077000000006</v>
      </c>
      <c r="N190" s="15">
        <v>79.897435999999999</v>
      </c>
      <c r="O190" s="15">
        <v>80</v>
      </c>
      <c r="P190" s="33">
        <v>86</v>
      </c>
    </row>
    <row r="191" spans="1:16">
      <c r="A191" s="23" t="s">
        <v>128</v>
      </c>
      <c r="B191" s="24">
        <v>193</v>
      </c>
      <c r="C191" s="24">
        <v>33</v>
      </c>
      <c r="D191" s="24">
        <v>54</v>
      </c>
      <c r="E191" s="24">
        <v>52</v>
      </c>
      <c r="F191" s="24">
        <v>32</v>
      </c>
      <c r="G191" s="24">
        <v>19</v>
      </c>
      <c r="H191" s="24">
        <v>2</v>
      </c>
      <c r="I191" s="24">
        <v>1</v>
      </c>
      <c r="J191" s="24">
        <v>87</v>
      </c>
      <c r="K191" s="24">
        <v>84</v>
      </c>
      <c r="L191" s="24">
        <v>22</v>
      </c>
      <c r="M191" s="24">
        <v>106</v>
      </c>
      <c r="N191" s="24">
        <v>0</v>
      </c>
      <c r="O191" s="24">
        <v>0</v>
      </c>
      <c r="P191" s="24">
        <v>0</v>
      </c>
    </row>
    <row r="192" spans="1:16">
      <c r="A192" s="10" t="s">
        <v>114</v>
      </c>
      <c r="B192" s="15">
        <v>100</v>
      </c>
      <c r="C192" s="15">
        <v>17.098445999999999</v>
      </c>
      <c r="D192" s="15">
        <v>27.979275000000001</v>
      </c>
      <c r="E192" s="15">
        <v>26.943004999999999</v>
      </c>
      <c r="F192" s="15">
        <v>16.580310999999998</v>
      </c>
      <c r="G192" s="15">
        <v>9.8445599999999995</v>
      </c>
      <c r="H192" s="15">
        <v>1.0362690000000001</v>
      </c>
      <c r="I192" s="15">
        <v>0.51813500000000001</v>
      </c>
      <c r="J192" s="15">
        <v>45.077719999999999</v>
      </c>
      <c r="K192" s="15">
        <v>43.523316000000001</v>
      </c>
      <c r="L192" s="15">
        <v>11.398963999999999</v>
      </c>
      <c r="M192" s="15">
        <v>54.922280000000001</v>
      </c>
      <c r="N192" s="15">
        <v>75.886009999999999</v>
      </c>
      <c r="O192" s="15">
        <v>75</v>
      </c>
      <c r="P192" s="33">
        <v>74</v>
      </c>
    </row>
    <row r="193" spans="1:16">
      <c r="A193" s="8" t="s">
        <v>207</v>
      </c>
      <c r="B193" s="8"/>
      <c r="C193" s="8"/>
      <c r="D193" s="8"/>
      <c r="E193" s="8"/>
      <c r="F193" s="8"/>
      <c r="G193" s="8"/>
      <c r="H193" s="8"/>
      <c r="I193" s="8"/>
      <c r="J193" s="8"/>
      <c r="K193" s="8"/>
      <c r="L193" s="8"/>
      <c r="M193" s="8"/>
      <c r="N193" s="8"/>
      <c r="O193" s="8"/>
      <c r="P193" s="36"/>
    </row>
    <row r="194" spans="1:16">
      <c r="A194" s="23" t="s">
        <v>208</v>
      </c>
      <c r="B194" s="24">
        <v>1480</v>
      </c>
      <c r="C194" s="24">
        <v>340</v>
      </c>
      <c r="D194" s="24">
        <v>395</v>
      </c>
      <c r="E194" s="24">
        <v>327</v>
      </c>
      <c r="F194" s="24">
        <v>239</v>
      </c>
      <c r="G194" s="24">
        <v>132</v>
      </c>
      <c r="H194" s="24">
        <v>36</v>
      </c>
      <c r="I194" s="24">
        <v>11</v>
      </c>
      <c r="J194" s="24">
        <v>735</v>
      </c>
      <c r="K194" s="24">
        <v>566</v>
      </c>
      <c r="L194" s="24">
        <v>179</v>
      </c>
      <c r="M194" s="24">
        <v>745</v>
      </c>
      <c r="N194" s="24">
        <v>0</v>
      </c>
      <c r="O194" s="24">
        <v>0</v>
      </c>
      <c r="P194" s="24">
        <v>0</v>
      </c>
    </row>
    <row r="195" spans="1:16">
      <c r="A195" s="10" t="s">
        <v>114</v>
      </c>
      <c r="B195" s="15">
        <v>100</v>
      </c>
      <c r="C195" s="15">
        <v>22.972973</v>
      </c>
      <c r="D195" s="15">
        <v>26.689188999999999</v>
      </c>
      <c r="E195" s="15">
        <v>22.094595000000002</v>
      </c>
      <c r="F195" s="15">
        <v>16.148648999999999</v>
      </c>
      <c r="G195" s="15">
        <v>8.9189190000000007</v>
      </c>
      <c r="H195" s="15">
        <v>2.4324319999999999</v>
      </c>
      <c r="I195" s="15">
        <v>0.74324299999999999</v>
      </c>
      <c r="J195" s="15">
        <v>49.662162000000002</v>
      </c>
      <c r="K195" s="15">
        <v>38.243243</v>
      </c>
      <c r="L195" s="15">
        <v>12.094595</v>
      </c>
      <c r="M195" s="15">
        <v>50.337837999999998</v>
      </c>
      <c r="N195" s="15">
        <v>75.448649000000003</v>
      </c>
      <c r="O195" s="15">
        <v>75</v>
      </c>
      <c r="P195" s="33">
        <v>73</v>
      </c>
    </row>
    <row r="196" spans="1:16">
      <c r="A196" s="23" t="s">
        <v>209</v>
      </c>
      <c r="B196" s="24">
        <v>1280</v>
      </c>
      <c r="C196" s="24">
        <v>311</v>
      </c>
      <c r="D196" s="24">
        <v>349</v>
      </c>
      <c r="E196" s="24">
        <v>274</v>
      </c>
      <c r="F196" s="24">
        <v>203</v>
      </c>
      <c r="G196" s="24">
        <v>107</v>
      </c>
      <c r="H196" s="24">
        <v>27</v>
      </c>
      <c r="I196" s="24">
        <v>9</v>
      </c>
      <c r="J196" s="24">
        <v>660</v>
      </c>
      <c r="K196" s="24">
        <v>477</v>
      </c>
      <c r="L196" s="24">
        <v>143</v>
      </c>
      <c r="M196" s="24">
        <v>620</v>
      </c>
      <c r="N196" s="24">
        <v>0</v>
      </c>
      <c r="O196" s="24">
        <v>0</v>
      </c>
      <c r="P196" s="24">
        <v>0</v>
      </c>
    </row>
    <row r="197" spans="1:16">
      <c r="A197" s="10" t="s">
        <v>114</v>
      </c>
      <c r="B197" s="15">
        <v>100</v>
      </c>
      <c r="C197" s="15">
        <v>24.296875</v>
      </c>
      <c r="D197" s="15">
        <v>27.265625</v>
      </c>
      <c r="E197" s="15">
        <v>21.40625</v>
      </c>
      <c r="F197" s="15">
        <v>15.859375</v>
      </c>
      <c r="G197" s="15">
        <v>8.359375</v>
      </c>
      <c r="H197" s="15">
        <v>2.109375</v>
      </c>
      <c r="I197" s="15">
        <v>0.703125</v>
      </c>
      <c r="J197" s="15">
        <v>51.5625</v>
      </c>
      <c r="K197" s="15">
        <v>37.265625</v>
      </c>
      <c r="L197" s="15">
        <v>11.171875</v>
      </c>
      <c r="M197" s="15">
        <v>48.4375</v>
      </c>
      <c r="N197" s="15">
        <v>75.196094000000002</v>
      </c>
      <c r="O197" s="15">
        <v>74</v>
      </c>
      <c r="P197" s="33">
        <v>75</v>
      </c>
    </row>
    <row r="198" spans="1:16">
      <c r="A198" s="23" t="s">
        <v>210</v>
      </c>
      <c r="B198" s="24">
        <v>1167</v>
      </c>
      <c r="C198" s="24">
        <v>317</v>
      </c>
      <c r="D198" s="24">
        <v>318</v>
      </c>
      <c r="E198" s="24">
        <v>273</v>
      </c>
      <c r="F198" s="24">
        <v>165</v>
      </c>
      <c r="G198" s="24">
        <v>76</v>
      </c>
      <c r="H198" s="24">
        <v>13</v>
      </c>
      <c r="I198" s="24">
        <v>5</v>
      </c>
      <c r="J198" s="24">
        <v>635</v>
      </c>
      <c r="K198" s="24">
        <v>438</v>
      </c>
      <c r="L198" s="24">
        <v>94</v>
      </c>
      <c r="M198" s="24">
        <v>532</v>
      </c>
      <c r="N198" s="24">
        <v>0</v>
      </c>
      <c r="O198" s="24">
        <v>0</v>
      </c>
      <c r="P198" s="24">
        <v>0</v>
      </c>
    </row>
    <row r="199" spans="1:16">
      <c r="A199" s="10" t="s">
        <v>114</v>
      </c>
      <c r="B199" s="15">
        <v>100</v>
      </c>
      <c r="C199" s="15">
        <v>27.163668000000001</v>
      </c>
      <c r="D199" s="15">
        <v>27.249357</v>
      </c>
      <c r="E199" s="15">
        <v>23.393315999999999</v>
      </c>
      <c r="F199" s="15">
        <v>14.138817</v>
      </c>
      <c r="G199" s="15">
        <v>6.5124250000000004</v>
      </c>
      <c r="H199" s="15">
        <v>1.1139669999999999</v>
      </c>
      <c r="I199" s="15">
        <v>0.42844900000000002</v>
      </c>
      <c r="J199" s="15">
        <v>54.413024999999998</v>
      </c>
      <c r="K199" s="15">
        <v>37.532133999999999</v>
      </c>
      <c r="L199" s="15">
        <v>8.0548409999999997</v>
      </c>
      <c r="M199" s="15">
        <v>45.586975000000002</v>
      </c>
      <c r="N199" s="15">
        <v>74.389888999999997</v>
      </c>
      <c r="O199" s="15">
        <v>74</v>
      </c>
      <c r="P199" s="33">
        <v>75</v>
      </c>
    </row>
    <row r="200" spans="1:16">
      <c r="A200" s="23" t="s">
        <v>211</v>
      </c>
      <c r="B200" s="24">
        <v>715</v>
      </c>
      <c r="C200" s="24">
        <v>151</v>
      </c>
      <c r="D200" s="24">
        <v>195</v>
      </c>
      <c r="E200" s="24">
        <v>174</v>
      </c>
      <c r="F200" s="24">
        <v>123</v>
      </c>
      <c r="G200" s="24">
        <v>55</v>
      </c>
      <c r="H200" s="24">
        <v>13</v>
      </c>
      <c r="I200" s="24">
        <v>4</v>
      </c>
      <c r="J200" s="24">
        <v>346</v>
      </c>
      <c r="K200" s="24">
        <v>297</v>
      </c>
      <c r="L200" s="24">
        <v>72</v>
      </c>
      <c r="M200" s="24">
        <v>369</v>
      </c>
      <c r="N200" s="24">
        <v>0</v>
      </c>
      <c r="O200" s="24">
        <v>0</v>
      </c>
      <c r="P200" s="24">
        <v>0</v>
      </c>
    </row>
    <row r="201" spans="1:16" ht="11.1" customHeight="1">
      <c r="A201" s="10" t="s">
        <v>114</v>
      </c>
      <c r="B201" s="15">
        <v>100</v>
      </c>
      <c r="C201" s="15">
        <v>21.118880999999998</v>
      </c>
      <c r="D201" s="15">
        <v>27.272727</v>
      </c>
      <c r="E201" s="15">
        <v>24.335664000000001</v>
      </c>
      <c r="F201" s="15">
        <v>17.202797</v>
      </c>
      <c r="G201" s="15">
        <v>7.6923079999999997</v>
      </c>
      <c r="H201" s="15">
        <v>1.818182</v>
      </c>
      <c r="I201" s="15">
        <v>0.55944099999999997</v>
      </c>
      <c r="J201" s="15">
        <v>48.391607999999998</v>
      </c>
      <c r="K201" s="15">
        <v>41.538462000000003</v>
      </c>
      <c r="L201" s="15">
        <v>10.069929999999999</v>
      </c>
      <c r="M201" s="15">
        <v>51.608392000000002</v>
      </c>
      <c r="N201" s="15">
        <v>75.413985999999994</v>
      </c>
      <c r="O201" s="15">
        <v>75</v>
      </c>
      <c r="P201" s="33">
        <v>75</v>
      </c>
    </row>
    <row r="202" spans="1:16" ht="11.1" customHeight="1">
      <c r="A202" s="23" t="s">
        <v>212</v>
      </c>
      <c r="B202" s="24">
        <v>387</v>
      </c>
      <c r="C202" s="24">
        <v>143</v>
      </c>
      <c r="D202" s="24">
        <v>123</v>
      </c>
      <c r="E202" s="24">
        <v>73</v>
      </c>
      <c r="F202" s="24">
        <v>35</v>
      </c>
      <c r="G202" s="24">
        <v>13</v>
      </c>
      <c r="H202" s="24">
        <v>0</v>
      </c>
      <c r="I202" s="24">
        <v>0</v>
      </c>
      <c r="J202" s="24">
        <v>266</v>
      </c>
      <c r="K202" s="24">
        <v>108</v>
      </c>
      <c r="L202" s="24">
        <v>13</v>
      </c>
      <c r="M202" s="24">
        <v>121</v>
      </c>
      <c r="N202" s="24">
        <v>0</v>
      </c>
      <c r="O202" s="24">
        <v>0</v>
      </c>
      <c r="P202" s="24">
        <v>0</v>
      </c>
    </row>
    <row r="203" spans="1:16" ht="11.1" customHeight="1">
      <c r="A203" s="10" t="s">
        <v>114</v>
      </c>
      <c r="B203" s="15">
        <v>100</v>
      </c>
      <c r="C203" s="15">
        <v>36.950904000000001</v>
      </c>
      <c r="D203" s="15">
        <v>31.782945999999999</v>
      </c>
      <c r="E203" s="15">
        <v>18.863049</v>
      </c>
      <c r="F203" s="15">
        <v>9.0439279999999993</v>
      </c>
      <c r="G203" s="15">
        <v>3.3591730000000002</v>
      </c>
      <c r="H203" s="15">
        <v>0</v>
      </c>
      <c r="I203" s="15">
        <v>0</v>
      </c>
      <c r="J203" s="15">
        <v>68.733850000000004</v>
      </c>
      <c r="K203" s="15">
        <v>27.906977000000001</v>
      </c>
      <c r="L203" s="15">
        <v>3.3591730000000002</v>
      </c>
      <c r="M203" s="15">
        <v>31.26615</v>
      </c>
      <c r="N203" s="15">
        <v>72.258398</v>
      </c>
      <c r="O203" s="15">
        <v>72</v>
      </c>
      <c r="P203" s="33">
        <v>66</v>
      </c>
    </row>
    <row r="204" spans="1:16" ht="11.1" customHeight="1">
      <c r="A204" s="23" t="s">
        <v>213</v>
      </c>
      <c r="B204" s="24">
        <v>404</v>
      </c>
      <c r="C204" s="24">
        <v>119</v>
      </c>
      <c r="D204" s="24">
        <v>118</v>
      </c>
      <c r="E204" s="24">
        <v>82</v>
      </c>
      <c r="F204" s="24">
        <v>51</v>
      </c>
      <c r="G204" s="24">
        <v>26</v>
      </c>
      <c r="H204" s="24">
        <v>6</v>
      </c>
      <c r="I204" s="24">
        <v>2</v>
      </c>
      <c r="J204" s="24">
        <v>237</v>
      </c>
      <c r="K204" s="24">
        <v>133</v>
      </c>
      <c r="L204" s="24">
        <v>34</v>
      </c>
      <c r="M204" s="24">
        <v>167</v>
      </c>
      <c r="N204" s="24">
        <v>0</v>
      </c>
      <c r="O204" s="24">
        <v>0</v>
      </c>
      <c r="P204" s="24">
        <v>0</v>
      </c>
    </row>
    <row r="205" spans="1:16" ht="11.1" customHeight="1">
      <c r="A205" s="10" t="s">
        <v>114</v>
      </c>
      <c r="B205" s="15">
        <v>100</v>
      </c>
      <c r="C205" s="15">
        <v>29.455445999999998</v>
      </c>
      <c r="D205" s="15">
        <v>29.207920999999999</v>
      </c>
      <c r="E205" s="15">
        <v>20.297029999999999</v>
      </c>
      <c r="F205" s="15">
        <v>12.623761999999999</v>
      </c>
      <c r="G205" s="15">
        <v>6.4356439999999999</v>
      </c>
      <c r="H205" s="15">
        <v>1.4851490000000001</v>
      </c>
      <c r="I205" s="15">
        <v>0.49504999999999999</v>
      </c>
      <c r="J205" s="15">
        <v>58.663366000000003</v>
      </c>
      <c r="K205" s="15">
        <v>32.920791999999999</v>
      </c>
      <c r="L205" s="15">
        <v>8.4158419999999996</v>
      </c>
      <c r="M205" s="15">
        <v>41.336633999999997</v>
      </c>
      <c r="N205" s="15">
        <v>74.012376000000003</v>
      </c>
      <c r="O205" s="15">
        <v>73</v>
      </c>
      <c r="P205" s="33">
        <v>68</v>
      </c>
    </row>
    <row r="206" spans="1:16" ht="11.1" customHeight="1">
      <c r="A206" s="23" t="s">
        <v>214</v>
      </c>
      <c r="B206" s="24">
        <v>595</v>
      </c>
      <c r="C206" s="24">
        <v>136</v>
      </c>
      <c r="D206" s="24">
        <v>166</v>
      </c>
      <c r="E206" s="24">
        <v>131</v>
      </c>
      <c r="F206" s="24">
        <v>101</v>
      </c>
      <c r="G206" s="24">
        <v>43</v>
      </c>
      <c r="H206" s="24">
        <v>15</v>
      </c>
      <c r="I206" s="24">
        <v>3</v>
      </c>
      <c r="J206" s="24">
        <v>302</v>
      </c>
      <c r="K206" s="24">
        <v>232</v>
      </c>
      <c r="L206" s="24">
        <v>61</v>
      </c>
      <c r="M206" s="24">
        <v>293</v>
      </c>
      <c r="N206" s="24">
        <v>0</v>
      </c>
      <c r="O206" s="24">
        <v>0</v>
      </c>
      <c r="P206" s="24">
        <v>0</v>
      </c>
    </row>
    <row r="207" spans="1:16" ht="11.1" customHeight="1">
      <c r="A207" s="10" t="s">
        <v>114</v>
      </c>
      <c r="B207" s="15">
        <v>100</v>
      </c>
      <c r="C207" s="15">
        <v>22.857143000000001</v>
      </c>
      <c r="D207" s="15">
        <v>27.899159999999998</v>
      </c>
      <c r="E207" s="15">
        <v>22.016807</v>
      </c>
      <c r="F207" s="15">
        <v>16.974789999999999</v>
      </c>
      <c r="G207" s="15">
        <v>7.2268910000000002</v>
      </c>
      <c r="H207" s="15">
        <v>2.5210080000000001</v>
      </c>
      <c r="I207" s="15">
        <v>0.50420200000000004</v>
      </c>
      <c r="J207" s="15">
        <v>50.756303000000003</v>
      </c>
      <c r="K207" s="15">
        <v>38.991596999999999</v>
      </c>
      <c r="L207" s="15">
        <v>10.252101</v>
      </c>
      <c r="M207" s="15">
        <v>49.243696999999997</v>
      </c>
      <c r="N207" s="15">
        <v>75.163025000000005</v>
      </c>
      <c r="O207" s="15">
        <v>74</v>
      </c>
      <c r="P207" s="33">
        <v>75</v>
      </c>
    </row>
    <row r="208" spans="1:16" ht="11.1" customHeight="1">
      <c r="A208" s="23" t="s">
        <v>215</v>
      </c>
      <c r="B208" s="24">
        <v>215</v>
      </c>
      <c r="C208" s="24">
        <v>44</v>
      </c>
      <c r="D208" s="24">
        <v>56</v>
      </c>
      <c r="E208" s="24">
        <v>44</v>
      </c>
      <c r="F208" s="24">
        <v>36</v>
      </c>
      <c r="G208" s="24">
        <v>23</v>
      </c>
      <c r="H208" s="24">
        <v>10</v>
      </c>
      <c r="I208" s="24">
        <v>2</v>
      </c>
      <c r="J208" s="24">
        <v>100</v>
      </c>
      <c r="K208" s="24">
        <v>80</v>
      </c>
      <c r="L208" s="24">
        <v>35</v>
      </c>
      <c r="M208" s="24">
        <v>115</v>
      </c>
      <c r="N208" s="24">
        <v>0</v>
      </c>
      <c r="O208" s="24">
        <v>0</v>
      </c>
      <c r="P208" s="24">
        <v>0</v>
      </c>
    </row>
    <row r="209" spans="1:16" ht="11.1" customHeight="1">
      <c r="A209" s="10" t="s">
        <v>114</v>
      </c>
      <c r="B209" s="15">
        <v>100</v>
      </c>
      <c r="C209" s="15">
        <v>20.465115999999998</v>
      </c>
      <c r="D209" s="15">
        <v>26.046512</v>
      </c>
      <c r="E209" s="15">
        <v>20.465115999999998</v>
      </c>
      <c r="F209" s="15">
        <v>16.744185999999999</v>
      </c>
      <c r="G209" s="15">
        <v>10.697673999999999</v>
      </c>
      <c r="H209" s="15">
        <v>4.6511630000000004</v>
      </c>
      <c r="I209" s="15">
        <v>0.93023299999999998</v>
      </c>
      <c r="J209" s="15">
        <v>46.511628000000002</v>
      </c>
      <c r="K209" s="15">
        <v>37.209302000000001</v>
      </c>
      <c r="L209" s="15">
        <v>16.279070000000001</v>
      </c>
      <c r="M209" s="15">
        <v>53.488371999999998</v>
      </c>
      <c r="N209" s="15">
        <v>76.213953000000004</v>
      </c>
      <c r="O209" s="15">
        <v>75</v>
      </c>
      <c r="P209" s="33" t="s">
        <v>258</v>
      </c>
    </row>
    <row r="210" spans="1:16" ht="11.1" customHeight="1">
      <c r="A210" s="23" t="s">
        <v>216</v>
      </c>
      <c r="B210" s="24">
        <v>248</v>
      </c>
      <c r="C210" s="24">
        <v>70</v>
      </c>
      <c r="D210" s="24">
        <v>64</v>
      </c>
      <c r="E210" s="24">
        <v>52</v>
      </c>
      <c r="F210" s="24">
        <v>43</v>
      </c>
      <c r="G210" s="24">
        <v>15</v>
      </c>
      <c r="H210" s="24">
        <v>3</v>
      </c>
      <c r="I210" s="24">
        <v>1</v>
      </c>
      <c r="J210" s="24">
        <v>134</v>
      </c>
      <c r="K210" s="24">
        <v>95</v>
      </c>
      <c r="L210" s="24">
        <v>19</v>
      </c>
      <c r="M210" s="24">
        <v>114</v>
      </c>
      <c r="N210" s="24">
        <v>0</v>
      </c>
      <c r="O210" s="24">
        <v>0</v>
      </c>
      <c r="P210" s="24">
        <v>0</v>
      </c>
    </row>
    <row r="211" spans="1:16" ht="11.1" customHeight="1">
      <c r="A211" s="10" t="s">
        <v>114</v>
      </c>
      <c r="B211" s="15">
        <v>100</v>
      </c>
      <c r="C211" s="15">
        <v>28.225805999999999</v>
      </c>
      <c r="D211" s="15">
        <v>25.806452</v>
      </c>
      <c r="E211" s="15">
        <v>20.967742000000001</v>
      </c>
      <c r="F211" s="15">
        <v>17.338709999999999</v>
      </c>
      <c r="G211" s="15">
        <v>6.048387</v>
      </c>
      <c r="H211" s="15">
        <v>1.2096769999999999</v>
      </c>
      <c r="I211" s="15">
        <v>0.40322599999999997</v>
      </c>
      <c r="J211" s="15">
        <v>54.032257999999999</v>
      </c>
      <c r="K211" s="15">
        <v>38.306452</v>
      </c>
      <c r="L211" s="15">
        <v>7.6612900000000002</v>
      </c>
      <c r="M211" s="15">
        <v>45.967742000000001</v>
      </c>
      <c r="N211" s="15">
        <v>74.483870999999994</v>
      </c>
      <c r="O211" s="15">
        <v>74</v>
      </c>
      <c r="P211" s="33">
        <v>68</v>
      </c>
    </row>
    <row r="212" spans="1:16" ht="11.1" customHeight="1">
      <c r="A212" s="23" t="s">
        <v>217</v>
      </c>
      <c r="B212" s="24">
        <v>255</v>
      </c>
      <c r="C212" s="24">
        <v>69</v>
      </c>
      <c r="D212" s="24">
        <v>83</v>
      </c>
      <c r="E212" s="24">
        <v>57</v>
      </c>
      <c r="F212" s="24">
        <v>36</v>
      </c>
      <c r="G212" s="24">
        <v>9</v>
      </c>
      <c r="H212" s="24">
        <v>1</v>
      </c>
      <c r="I212" s="24">
        <v>0</v>
      </c>
      <c r="J212" s="24">
        <v>152</v>
      </c>
      <c r="K212" s="24">
        <v>93</v>
      </c>
      <c r="L212" s="24">
        <v>10</v>
      </c>
      <c r="M212" s="24">
        <v>103</v>
      </c>
      <c r="N212" s="24">
        <v>0</v>
      </c>
      <c r="O212" s="24">
        <v>0</v>
      </c>
      <c r="P212" s="24">
        <v>0</v>
      </c>
    </row>
    <row r="213" spans="1:16" ht="11.1" customHeight="1">
      <c r="A213" s="10" t="s">
        <v>114</v>
      </c>
      <c r="B213" s="15">
        <v>100</v>
      </c>
      <c r="C213" s="15">
        <v>27.058824000000001</v>
      </c>
      <c r="D213" s="15">
        <v>32.549019999999999</v>
      </c>
      <c r="E213" s="15">
        <v>22.352941000000001</v>
      </c>
      <c r="F213" s="15">
        <v>14.117647</v>
      </c>
      <c r="G213" s="15">
        <v>3.5294120000000002</v>
      </c>
      <c r="H213" s="15">
        <v>0.39215699999999998</v>
      </c>
      <c r="I213" s="15">
        <v>0</v>
      </c>
      <c r="J213" s="15">
        <v>59.607843000000003</v>
      </c>
      <c r="K213" s="15">
        <v>36.470587999999999</v>
      </c>
      <c r="L213" s="15">
        <v>3.9215689999999999</v>
      </c>
      <c r="M213" s="15">
        <v>40.392156999999997</v>
      </c>
      <c r="N213" s="15">
        <v>73.662745000000001</v>
      </c>
      <c r="O213" s="15">
        <v>73</v>
      </c>
      <c r="P213" s="33">
        <v>74</v>
      </c>
    </row>
    <row r="214" spans="1:16" ht="11.1" customHeight="1">
      <c r="A214" s="23" t="s">
        <v>218</v>
      </c>
      <c r="B214" s="24">
        <v>291</v>
      </c>
      <c r="C214" s="24">
        <v>84</v>
      </c>
      <c r="D214" s="24">
        <v>94</v>
      </c>
      <c r="E214" s="24">
        <v>63</v>
      </c>
      <c r="F214" s="24">
        <v>36</v>
      </c>
      <c r="G214" s="24">
        <v>11</v>
      </c>
      <c r="H214" s="24">
        <v>2</v>
      </c>
      <c r="I214" s="24">
        <v>1</v>
      </c>
      <c r="J214" s="24">
        <v>178</v>
      </c>
      <c r="K214" s="24">
        <v>99</v>
      </c>
      <c r="L214" s="24">
        <v>14</v>
      </c>
      <c r="M214" s="24">
        <v>113</v>
      </c>
      <c r="N214" s="24">
        <v>0</v>
      </c>
      <c r="O214" s="24">
        <v>0</v>
      </c>
      <c r="P214" s="24">
        <v>0</v>
      </c>
    </row>
    <row r="215" spans="1:16" ht="11.1" customHeight="1">
      <c r="A215" s="10" t="s">
        <v>114</v>
      </c>
      <c r="B215" s="15">
        <v>100</v>
      </c>
      <c r="C215" s="15">
        <v>28.865978999999999</v>
      </c>
      <c r="D215" s="15">
        <v>32.302405</v>
      </c>
      <c r="E215" s="15">
        <v>21.649484999999999</v>
      </c>
      <c r="F215" s="15">
        <v>12.371134</v>
      </c>
      <c r="G215" s="15">
        <v>3.7800690000000001</v>
      </c>
      <c r="H215" s="15">
        <v>0.68728500000000003</v>
      </c>
      <c r="I215" s="15">
        <v>0.34364299999999998</v>
      </c>
      <c r="J215" s="15">
        <v>61.168385000000001</v>
      </c>
      <c r="K215" s="15">
        <v>34.020619000000003</v>
      </c>
      <c r="L215" s="15">
        <v>4.8109970000000004</v>
      </c>
      <c r="M215" s="15">
        <v>38.831614999999999</v>
      </c>
      <c r="N215" s="15">
        <v>73.505155000000002</v>
      </c>
      <c r="O215" s="15">
        <v>73</v>
      </c>
      <c r="P215" s="33" t="s">
        <v>259</v>
      </c>
    </row>
    <row r="216" spans="1:16" ht="11.1" customHeight="1">
      <c r="A216" s="23" t="s">
        <v>219</v>
      </c>
      <c r="B216" s="24">
        <v>338</v>
      </c>
      <c r="C216" s="24">
        <v>110</v>
      </c>
      <c r="D216" s="24">
        <v>108</v>
      </c>
      <c r="E216" s="24">
        <v>61</v>
      </c>
      <c r="F216" s="24">
        <v>38</v>
      </c>
      <c r="G216" s="24">
        <v>19</v>
      </c>
      <c r="H216" s="24">
        <v>2</v>
      </c>
      <c r="I216" s="24">
        <v>0</v>
      </c>
      <c r="J216" s="24">
        <v>218</v>
      </c>
      <c r="K216" s="24">
        <v>99</v>
      </c>
      <c r="L216" s="24">
        <v>21</v>
      </c>
      <c r="M216" s="24">
        <v>120</v>
      </c>
      <c r="N216" s="24">
        <v>0</v>
      </c>
      <c r="O216" s="24">
        <v>0</v>
      </c>
      <c r="P216" s="24">
        <v>0</v>
      </c>
    </row>
    <row r="217" spans="1:16" ht="11.1" customHeight="1">
      <c r="A217" s="10" t="s">
        <v>114</v>
      </c>
      <c r="B217" s="15">
        <v>100</v>
      </c>
      <c r="C217" s="15">
        <v>32.544378999999999</v>
      </c>
      <c r="D217" s="15">
        <v>31.952663000000001</v>
      </c>
      <c r="E217" s="15">
        <v>18.047336999999999</v>
      </c>
      <c r="F217" s="15">
        <v>11.242604</v>
      </c>
      <c r="G217" s="15">
        <v>5.621302</v>
      </c>
      <c r="H217" s="15">
        <v>0.59171600000000002</v>
      </c>
      <c r="I217" s="15">
        <v>0</v>
      </c>
      <c r="J217" s="15">
        <v>64.497040999999996</v>
      </c>
      <c r="K217" s="15">
        <v>29.289940999999999</v>
      </c>
      <c r="L217" s="15">
        <v>6.2130179999999999</v>
      </c>
      <c r="M217" s="15">
        <v>35.502958999999997</v>
      </c>
      <c r="N217" s="15">
        <v>73.171598000000003</v>
      </c>
      <c r="O217" s="15">
        <v>72</v>
      </c>
      <c r="P217" s="33">
        <v>70</v>
      </c>
    </row>
    <row r="218" spans="1:16" ht="11.1" customHeight="1">
      <c r="A218" s="23" t="s">
        <v>220</v>
      </c>
      <c r="B218" s="24">
        <v>812</v>
      </c>
      <c r="C218" s="24">
        <v>204</v>
      </c>
      <c r="D218" s="24">
        <v>246</v>
      </c>
      <c r="E218" s="24">
        <v>191</v>
      </c>
      <c r="F218" s="24">
        <v>110</v>
      </c>
      <c r="G218" s="24">
        <v>44</v>
      </c>
      <c r="H218" s="24">
        <v>14</v>
      </c>
      <c r="I218" s="24">
        <v>3</v>
      </c>
      <c r="J218" s="24">
        <v>450</v>
      </c>
      <c r="K218" s="24">
        <v>301</v>
      </c>
      <c r="L218" s="24">
        <v>61</v>
      </c>
      <c r="M218" s="24">
        <v>362</v>
      </c>
      <c r="N218" s="24">
        <v>0</v>
      </c>
      <c r="O218" s="24">
        <v>0</v>
      </c>
      <c r="P218" s="24">
        <v>0</v>
      </c>
    </row>
    <row r="219" spans="1:16" ht="11.1" customHeight="1">
      <c r="A219" s="10" t="s">
        <v>114</v>
      </c>
      <c r="B219" s="15">
        <v>100</v>
      </c>
      <c r="C219" s="15">
        <v>25.123152999999999</v>
      </c>
      <c r="D219" s="15">
        <v>30.295566999999998</v>
      </c>
      <c r="E219" s="15">
        <v>23.522167</v>
      </c>
      <c r="F219" s="15">
        <v>13.546798000000001</v>
      </c>
      <c r="G219" s="15">
        <v>5.4187190000000003</v>
      </c>
      <c r="H219" s="15">
        <v>1.7241379999999999</v>
      </c>
      <c r="I219" s="15">
        <v>0.36945800000000001</v>
      </c>
      <c r="J219" s="15">
        <v>55.418719000000003</v>
      </c>
      <c r="K219" s="15">
        <v>37.068966000000003</v>
      </c>
      <c r="L219" s="15">
        <v>7.5123150000000001</v>
      </c>
      <c r="M219" s="15">
        <v>44.581280999999997</v>
      </c>
      <c r="N219" s="15">
        <v>74.419950999999998</v>
      </c>
      <c r="O219" s="15">
        <v>74</v>
      </c>
      <c r="P219" s="33">
        <v>70</v>
      </c>
    </row>
    <row r="220" spans="1:16" ht="11.1" customHeight="1">
      <c r="A220" s="23" t="s">
        <v>221</v>
      </c>
      <c r="B220" s="24">
        <v>816</v>
      </c>
      <c r="C220" s="24">
        <v>199</v>
      </c>
      <c r="D220" s="24">
        <v>229</v>
      </c>
      <c r="E220" s="24">
        <v>191</v>
      </c>
      <c r="F220" s="24">
        <v>123</v>
      </c>
      <c r="G220" s="24">
        <v>59</v>
      </c>
      <c r="H220" s="24">
        <v>13</v>
      </c>
      <c r="I220" s="24">
        <v>2</v>
      </c>
      <c r="J220" s="24">
        <v>428</v>
      </c>
      <c r="K220" s="24">
        <v>314</v>
      </c>
      <c r="L220" s="24">
        <v>74</v>
      </c>
      <c r="M220" s="24">
        <v>388</v>
      </c>
      <c r="N220" s="24">
        <v>0</v>
      </c>
      <c r="O220" s="24">
        <v>0</v>
      </c>
      <c r="P220" s="24">
        <v>0</v>
      </c>
    </row>
    <row r="221" spans="1:16" ht="11.1" customHeight="1">
      <c r="A221" s="10" t="s">
        <v>114</v>
      </c>
      <c r="B221" s="15">
        <v>100</v>
      </c>
      <c r="C221" s="15">
        <v>24.387255</v>
      </c>
      <c r="D221" s="15">
        <v>28.063725000000002</v>
      </c>
      <c r="E221" s="15">
        <v>23.406863000000001</v>
      </c>
      <c r="F221" s="15">
        <v>15.073529000000001</v>
      </c>
      <c r="G221" s="15">
        <v>7.2303920000000002</v>
      </c>
      <c r="H221" s="15">
        <v>1.593137</v>
      </c>
      <c r="I221" s="15">
        <v>0.24509800000000001</v>
      </c>
      <c r="J221" s="15">
        <v>52.450980000000001</v>
      </c>
      <c r="K221" s="15">
        <v>38.480392000000002</v>
      </c>
      <c r="L221" s="15">
        <v>9.0686269999999993</v>
      </c>
      <c r="M221" s="15">
        <v>47.549019999999999</v>
      </c>
      <c r="N221" s="15">
        <v>74.774510000000006</v>
      </c>
      <c r="O221" s="15">
        <v>74</v>
      </c>
      <c r="P221" s="33">
        <v>75</v>
      </c>
    </row>
    <row r="222" spans="1:16" ht="11.1" customHeight="1">
      <c r="A222" s="23" t="s">
        <v>152</v>
      </c>
      <c r="B222" s="24">
        <v>69</v>
      </c>
      <c r="C222" s="24">
        <v>21</v>
      </c>
      <c r="D222" s="24">
        <v>16</v>
      </c>
      <c r="E222" s="24">
        <v>10</v>
      </c>
      <c r="F222" s="24">
        <v>13</v>
      </c>
      <c r="G222" s="24">
        <v>6</v>
      </c>
      <c r="H222" s="24">
        <v>2</v>
      </c>
      <c r="I222" s="24">
        <v>1</v>
      </c>
      <c r="J222" s="24">
        <v>37</v>
      </c>
      <c r="K222" s="24">
        <v>23</v>
      </c>
      <c r="L222" s="24">
        <v>9</v>
      </c>
      <c r="M222" s="24">
        <v>32</v>
      </c>
      <c r="N222" s="24">
        <v>0</v>
      </c>
      <c r="O222" s="24">
        <v>0</v>
      </c>
      <c r="P222" s="24">
        <v>0</v>
      </c>
    </row>
    <row r="223" spans="1:16" ht="11.1" customHeight="1">
      <c r="A223" s="10" t="s">
        <v>114</v>
      </c>
      <c r="B223" s="15">
        <v>100</v>
      </c>
      <c r="C223" s="15">
        <v>30.434782999999999</v>
      </c>
      <c r="D223" s="15">
        <v>23.188406000000001</v>
      </c>
      <c r="E223" s="15">
        <v>14.492754</v>
      </c>
      <c r="F223" s="15">
        <v>18.840579999999999</v>
      </c>
      <c r="G223" s="15">
        <v>8.6956520000000008</v>
      </c>
      <c r="H223" s="15">
        <v>2.8985509999999999</v>
      </c>
      <c r="I223" s="15">
        <v>1.4492750000000001</v>
      </c>
      <c r="J223" s="15">
        <v>53.623187999999999</v>
      </c>
      <c r="K223" s="15">
        <v>33.333333000000003</v>
      </c>
      <c r="L223" s="15">
        <v>13.043478</v>
      </c>
      <c r="M223" s="15">
        <v>46.376812000000001</v>
      </c>
      <c r="N223" s="15">
        <v>75.159419999999997</v>
      </c>
      <c r="O223" s="15">
        <v>74</v>
      </c>
      <c r="P223" s="33">
        <v>67</v>
      </c>
    </row>
    <row r="224" spans="1:16" ht="11.1" customHeight="1">
      <c r="A224" s="23" t="s">
        <v>222</v>
      </c>
      <c r="B224" s="24">
        <v>246</v>
      </c>
      <c r="C224" s="24">
        <v>45</v>
      </c>
      <c r="D224" s="24">
        <v>66</v>
      </c>
      <c r="E224" s="24">
        <v>49</v>
      </c>
      <c r="F224" s="24">
        <v>57</v>
      </c>
      <c r="G224" s="24">
        <v>22</v>
      </c>
      <c r="H224" s="24">
        <v>6</v>
      </c>
      <c r="I224" s="24">
        <v>1</v>
      </c>
      <c r="J224" s="24">
        <v>111</v>
      </c>
      <c r="K224" s="24">
        <v>106</v>
      </c>
      <c r="L224" s="24">
        <v>29</v>
      </c>
      <c r="M224" s="24">
        <v>135</v>
      </c>
      <c r="N224" s="24">
        <v>0</v>
      </c>
      <c r="O224" s="24">
        <v>0</v>
      </c>
      <c r="P224" s="24">
        <v>0</v>
      </c>
    </row>
    <row r="225" spans="1:16" ht="11.1" customHeight="1">
      <c r="A225" s="10" t="s">
        <v>114</v>
      </c>
      <c r="B225" s="15">
        <v>100</v>
      </c>
      <c r="C225" s="15">
        <v>18.292683</v>
      </c>
      <c r="D225" s="15">
        <v>26.829267999999999</v>
      </c>
      <c r="E225" s="15">
        <v>19.918699</v>
      </c>
      <c r="F225" s="15">
        <v>23.170732000000001</v>
      </c>
      <c r="G225" s="15">
        <v>8.9430890000000005</v>
      </c>
      <c r="H225" s="15">
        <v>2.4390239999999999</v>
      </c>
      <c r="I225" s="15">
        <v>0.40650399999999998</v>
      </c>
      <c r="J225" s="15">
        <v>45.121951000000003</v>
      </c>
      <c r="K225" s="15">
        <v>43.089430999999998</v>
      </c>
      <c r="L225" s="15">
        <v>11.788618</v>
      </c>
      <c r="M225" s="15">
        <v>54.878048999999997</v>
      </c>
      <c r="N225" s="15">
        <v>76.378049000000004</v>
      </c>
      <c r="O225" s="15">
        <v>75.5</v>
      </c>
      <c r="P225" s="33">
        <v>73</v>
      </c>
    </row>
    <row r="226" spans="1:16" ht="11.1" customHeight="1">
      <c r="A226" s="23" t="s">
        <v>128</v>
      </c>
      <c r="B226" s="24">
        <v>47</v>
      </c>
      <c r="C226" s="24">
        <v>3</v>
      </c>
      <c r="D226" s="24">
        <v>10</v>
      </c>
      <c r="E226" s="24">
        <v>14</v>
      </c>
      <c r="F226" s="24">
        <v>11</v>
      </c>
      <c r="G226" s="24">
        <v>7</v>
      </c>
      <c r="H226" s="24">
        <v>2</v>
      </c>
      <c r="I226" s="24">
        <v>0</v>
      </c>
      <c r="J226" s="24">
        <v>13</v>
      </c>
      <c r="K226" s="24">
        <v>25</v>
      </c>
      <c r="L226" s="24">
        <v>9</v>
      </c>
      <c r="M226" s="24">
        <v>34</v>
      </c>
      <c r="N226" s="24">
        <v>0</v>
      </c>
      <c r="O226" s="24">
        <v>0</v>
      </c>
      <c r="P226" s="24">
        <v>0</v>
      </c>
    </row>
    <row r="227" spans="1:16" ht="11.1" customHeight="1">
      <c r="A227" s="11"/>
      <c r="B227" s="16">
        <v>100</v>
      </c>
      <c r="C227" s="16">
        <v>6.3829789999999997</v>
      </c>
      <c r="D227" s="16">
        <v>21.276596000000001</v>
      </c>
      <c r="E227" s="16">
        <v>29.787234000000002</v>
      </c>
      <c r="F227" s="16">
        <v>23.404254999999999</v>
      </c>
      <c r="G227" s="16">
        <v>14.893617000000001</v>
      </c>
      <c r="H227" s="16">
        <v>4.2553190000000001</v>
      </c>
      <c r="I227" s="16">
        <v>0</v>
      </c>
      <c r="J227" s="16">
        <v>27.659573999999999</v>
      </c>
      <c r="K227" s="16">
        <v>53.191488999999997</v>
      </c>
      <c r="L227" s="16">
        <v>19.148935999999999</v>
      </c>
      <c r="M227" s="16">
        <v>72.340425999999994</v>
      </c>
      <c r="N227" s="16">
        <v>78.340425999999994</v>
      </c>
      <c r="O227" s="16">
        <v>78</v>
      </c>
      <c r="P227" s="37">
        <v>82</v>
      </c>
    </row>
    <row r="228" spans="1:16" ht="11.1" customHeight="1"/>
  </sheetData>
  <phoneticPr fontId="2"/>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7435E-B20A-4382-BE2A-DA4F2B54631E}">
  <sheetPr codeName="Sheet104"/>
  <dimension ref="A1:G228"/>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HYPERLINK("#'目次'!B9","[3]")</f>
        <v>[3]</v>
      </c>
    </row>
    <row r="3" spans="1:7">
      <c r="A3" s="6" t="s">
        <v>114</v>
      </c>
      <c r="B3" s="7" t="s">
        <v>260</v>
      </c>
    </row>
    <row r="4" spans="1:7" s="21" customFormat="1" ht="48">
      <c r="A4" s="19" t="s">
        <v>114</v>
      </c>
      <c r="B4" s="20" t="s">
        <v>118</v>
      </c>
      <c r="C4" s="20" t="s">
        <v>261</v>
      </c>
      <c r="D4" s="20" t="s">
        <v>262</v>
      </c>
      <c r="E4" s="20" t="s">
        <v>263</v>
      </c>
      <c r="F4" s="20" t="s">
        <v>264</v>
      </c>
      <c r="G4" s="20" t="s">
        <v>128</v>
      </c>
    </row>
    <row r="5" spans="1:7">
      <c r="A5" s="22" t="s">
        <v>121</v>
      </c>
      <c r="B5" s="9">
        <v>2677</v>
      </c>
      <c r="C5" s="9">
        <v>138</v>
      </c>
      <c r="D5" s="9">
        <v>1747</v>
      </c>
      <c r="E5" s="9">
        <v>191</v>
      </c>
      <c r="F5" s="9">
        <v>544</v>
      </c>
      <c r="G5" s="9">
        <v>57</v>
      </c>
    </row>
    <row r="6" spans="1:7">
      <c r="A6" s="10" t="s">
        <v>114</v>
      </c>
      <c r="B6" s="15">
        <v>100</v>
      </c>
      <c r="C6" s="15">
        <v>5.1550240000000001</v>
      </c>
      <c r="D6" s="15">
        <v>65.259619000000001</v>
      </c>
      <c r="E6" s="15">
        <v>7.1348520000000004</v>
      </c>
      <c r="F6" s="15">
        <v>20.321255000000001</v>
      </c>
      <c r="G6" s="15">
        <v>2.1292490000000002</v>
      </c>
    </row>
    <row r="7" spans="1:7">
      <c r="A7" s="8" t="s">
        <v>122</v>
      </c>
      <c r="B7" s="8"/>
      <c r="C7" s="8"/>
      <c r="D7" s="8"/>
      <c r="E7" s="8"/>
      <c r="F7" s="8"/>
      <c r="G7" s="8"/>
    </row>
    <row r="8" spans="1:7">
      <c r="A8" s="23" t="s">
        <v>123</v>
      </c>
      <c r="B8" s="24">
        <v>380</v>
      </c>
      <c r="C8" s="24">
        <v>26</v>
      </c>
      <c r="D8" s="24">
        <v>267</v>
      </c>
      <c r="E8" s="24">
        <v>25</v>
      </c>
      <c r="F8" s="24">
        <v>55</v>
      </c>
      <c r="G8" s="24">
        <v>7</v>
      </c>
    </row>
    <row r="9" spans="1:7">
      <c r="A9" s="10" t="s">
        <v>114</v>
      </c>
      <c r="B9" s="15">
        <v>100</v>
      </c>
      <c r="C9" s="15">
        <v>6.8421050000000001</v>
      </c>
      <c r="D9" s="15">
        <v>70.263158000000004</v>
      </c>
      <c r="E9" s="15">
        <v>6.5789470000000003</v>
      </c>
      <c r="F9" s="15">
        <v>14.473684</v>
      </c>
      <c r="G9" s="15">
        <v>1.8421050000000001</v>
      </c>
    </row>
    <row r="10" spans="1:7">
      <c r="A10" s="23" t="s">
        <v>124</v>
      </c>
      <c r="B10" s="24">
        <v>489</v>
      </c>
      <c r="C10" s="24">
        <v>15</v>
      </c>
      <c r="D10" s="24">
        <v>354</v>
      </c>
      <c r="E10" s="24">
        <v>25</v>
      </c>
      <c r="F10" s="24">
        <v>79</v>
      </c>
      <c r="G10" s="24">
        <v>16</v>
      </c>
    </row>
    <row r="11" spans="1:7">
      <c r="A11" s="10" t="s">
        <v>114</v>
      </c>
      <c r="B11" s="15">
        <v>100</v>
      </c>
      <c r="C11" s="15">
        <v>3.067485</v>
      </c>
      <c r="D11" s="15">
        <v>72.392638000000005</v>
      </c>
      <c r="E11" s="15">
        <v>5.1124739999999997</v>
      </c>
      <c r="F11" s="15">
        <v>16.155418999999998</v>
      </c>
      <c r="G11" s="15">
        <v>3.2719839999999998</v>
      </c>
    </row>
    <row r="12" spans="1:7">
      <c r="A12" s="23" t="s">
        <v>125</v>
      </c>
      <c r="B12" s="24">
        <v>1114</v>
      </c>
      <c r="C12" s="24">
        <v>51</v>
      </c>
      <c r="D12" s="24">
        <v>737</v>
      </c>
      <c r="E12" s="24">
        <v>72</v>
      </c>
      <c r="F12" s="24">
        <v>238</v>
      </c>
      <c r="G12" s="24">
        <v>16</v>
      </c>
    </row>
    <row r="13" spans="1:7">
      <c r="A13" s="10" t="s">
        <v>114</v>
      </c>
      <c r="B13" s="15">
        <v>100</v>
      </c>
      <c r="C13" s="15">
        <v>4.5780969999999996</v>
      </c>
      <c r="D13" s="15">
        <v>66.157989000000001</v>
      </c>
      <c r="E13" s="15">
        <v>6.4631959999999999</v>
      </c>
      <c r="F13" s="15">
        <v>21.364452</v>
      </c>
      <c r="G13" s="15">
        <v>1.436266</v>
      </c>
    </row>
    <row r="14" spans="1:7">
      <c r="A14" s="23" t="s">
        <v>126</v>
      </c>
      <c r="B14" s="24">
        <v>521</v>
      </c>
      <c r="C14" s="24">
        <v>37</v>
      </c>
      <c r="D14" s="24">
        <v>294</v>
      </c>
      <c r="E14" s="24">
        <v>48</v>
      </c>
      <c r="F14" s="24">
        <v>130</v>
      </c>
      <c r="G14" s="24">
        <v>12</v>
      </c>
    </row>
    <row r="15" spans="1:7">
      <c r="A15" s="10" t="s">
        <v>114</v>
      </c>
      <c r="B15" s="15">
        <v>100</v>
      </c>
      <c r="C15" s="15">
        <v>7.1017270000000003</v>
      </c>
      <c r="D15" s="15">
        <v>56.429941999999997</v>
      </c>
      <c r="E15" s="15">
        <v>9.2130519999999994</v>
      </c>
      <c r="F15" s="15">
        <v>24.952014999999999</v>
      </c>
      <c r="G15" s="15">
        <v>2.3032629999999998</v>
      </c>
    </row>
    <row r="16" spans="1:7">
      <c r="A16" s="23" t="s">
        <v>127</v>
      </c>
      <c r="B16" s="24">
        <v>129</v>
      </c>
      <c r="C16" s="24">
        <v>8</v>
      </c>
      <c r="D16" s="24">
        <v>69</v>
      </c>
      <c r="E16" s="24">
        <v>15</v>
      </c>
      <c r="F16" s="24">
        <v>33</v>
      </c>
      <c r="G16" s="24">
        <v>4</v>
      </c>
    </row>
    <row r="17" spans="1:7">
      <c r="A17" s="10" t="s">
        <v>114</v>
      </c>
      <c r="B17" s="15">
        <v>100</v>
      </c>
      <c r="C17" s="15">
        <v>6.2015500000000001</v>
      </c>
      <c r="D17" s="15">
        <v>53.488371999999998</v>
      </c>
      <c r="E17" s="15">
        <v>11.627907</v>
      </c>
      <c r="F17" s="15">
        <v>25.581395000000001</v>
      </c>
      <c r="G17" s="15">
        <v>3.1007750000000001</v>
      </c>
    </row>
    <row r="18" spans="1:7">
      <c r="A18" s="23" t="s">
        <v>128</v>
      </c>
      <c r="B18" s="24">
        <v>44</v>
      </c>
      <c r="C18" s="24">
        <v>1</v>
      </c>
      <c r="D18" s="24">
        <v>26</v>
      </c>
      <c r="E18" s="24">
        <v>6</v>
      </c>
      <c r="F18" s="24">
        <v>9</v>
      </c>
      <c r="G18" s="24">
        <v>2</v>
      </c>
    </row>
    <row r="19" spans="1:7">
      <c r="A19" s="10" t="s">
        <v>114</v>
      </c>
      <c r="B19" s="15">
        <v>100</v>
      </c>
      <c r="C19" s="15">
        <v>2.2727270000000002</v>
      </c>
      <c r="D19" s="15">
        <v>59.090909000000003</v>
      </c>
      <c r="E19" s="15">
        <v>13.636364</v>
      </c>
      <c r="F19" s="15">
        <v>20.454545</v>
      </c>
      <c r="G19" s="15">
        <v>4.5454549999999996</v>
      </c>
    </row>
    <row r="20" spans="1:7">
      <c r="A20" s="8" t="s">
        <v>129</v>
      </c>
      <c r="B20" s="8"/>
      <c r="C20" s="8"/>
      <c r="D20" s="8"/>
      <c r="E20" s="8"/>
      <c r="F20" s="8"/>
      <c r="G20" s="8"/>
    </row>
    <row r="21" spans="1:7">
      <c r="A21" s="23" t="s">
        <v>130</v>
      </c>
      <c r="B21" s="24">
        <v>799</v>
      </c>
      <c r="C21" s="24">
        <v>36</v>
      </c>
      <c r="D21" s="24">
        <v>551</v>
      </c>
      <c r="E21" s="24">
        <v>56</v>
      </c>
      <c r="F21" s="24">
        <v>141</v>
      </c>
      <c r="G21" s="24">
        <v>15</v>
      </c>
    </row>
    <row r="22" spans="1:7">
      <c r="A22" s="10" t="s">
        <v>114</v>
      </c>
      <c r="B22" s="15">
        <v>100</v>
      </c>
      <c r="C22" s="15">
        <v>4.5056320000000003</v>
      </c>
      <c r="D22" s="15">
        <v>68.961202</v>
      </c>
      <c r="E22" s="15">
        <v>7.0087609999999998</v>
      </c>
      <c r="F22" s="15">
        <v>17.647058999999999</v>
      </c>
      <c r="G22" s="15">
        <v>1.8773470000000001</v>
      </c>
    </row>
    <row r="23" spans="1:7">
      <c r="A23" s="23" t="s">
        <v>131</v>
      </c>
      <c r="B23" s="24">
        <v>1245</v>
      </c>
      <c r="C23" s="24">
        <v>56</v>
      </c>
      <c r="D23" s="24">
        <v>837</v>
      </c>
      <c r="E23" s="24">
        <v>73</v>
      </c>
      <c r="F23" s="24">
        <v>250</v>
      </c>
      <c r="G23" s="24">
        <v>29</v>
      </c>
    </row>
    <row r="24" spans="1:7">
      <c r="A24" s="10" t="s">
        <v>114</v>
      </c>
      <c r="B24" s="15">
        <v>100</v>
      </c>
      <c r="C24" s="15">
        <v>4.497992</v>
      </c>
      <c r="D24" s="15">
        <v>67.228915999999998</v>
      </c>
      <c r="E24" s="15">
        <v>5.8634539999999999</v>
      </c>
      <c r="F24" s="15">
        <v>20.080321000000001</v>
      </c>
      <c r="G24" s="15">
        <v>2.3293170000000001</v>
      </c>
    </row>
    <row r="25" spans="1:7">
      <c r="A25" s="23" t="s">
        <v>132</v>
      </c>
      <c r="B25" s="24">
        <v>504</v>
      </c>
      <c r="C25" s="24">
        <v>38</v>
      </c>
      <c r="D25" s="24">
        <v>289</v>
      </c>
      <c r="E25" s="24">
        <v>44</v>
      </c>
      <c r="F25" s="24">
        <v>123</v>
      </c>
      <c r="G25" s="24">
        <v>10</v>
      </c>
    </row>
    <row r="26" spans="1:7">
      <c r="A26" s="10" t="s">
        <v>114</v>
      </c>
      <c r="B26" s="15">
        <v>100</v>
      </c>
      <c r="C26" s="15">
        <v>7.5396830000000001</v>
      </c>
      <c r="D26" s="15">
        <v>57.341270000000002</v>
      </c>
      <c r="E26" s="15">
        <v>8.7301590000000004</v>
      </c>
      <c r="F26" s="15">
        <v>24.404762000000002</v>
      </c>
      <c r="G26" s="15">
        <v>1.984127</v>
      </c>
    </row>
    <row r="27" spans="1:7">
      <c r="A27" s="23" t="s">
        <v>133</v>
      </c>
      <c r="B27" s="24">
        <v>82</v>
      </c>
      <c r="C27" s="24">
        <v>6</v>
      </c>
      <c r="D27" s="24">
        <v>34</v>
      </c>
      <c r="E27" s="24">
        <v>14</v>
      </c>
      <c r="F27" s="24">
        <v>25</v>
      </c>
      <c r="G27" s="24">
        <v>3</v>
      </c>
    </row>
    <row r="28" spans="1:7">
      <c r="A28" s="10" t="s">
        <v>114</v>
      </c>
      <c r="B28" s="15">
        <v>100</v>
      </c>
      <c r="C28" s="15">
        <v>7.3170729999999997</v>
      </c>
      <c r="D28" s="15">
        <v>41.463414999999998</v>
      </c>
      <c r="E28" s="15">
        <v>17.073170999999999</v>
      </c>
      <c r="F28" s="15">
        <v>30.487805000000002</v>
      </c>
      <c r="G28" s="15">
        <v>3.6585369999999999</v>
      </c>
    </row>
    <row r="29" spans="1:7">
      <c r="A29" s="23" t="s">
        <v>128</v>
      </c>
      <c r="B29" s="24">
        <v>47</v>
      </c>
      <c r="C29" s="24">
        <v>2</v>
      </c>
      <c r="D29" s="24">
        <v>36</v>
      </c>
      <c r="E29" s="24">
        <v>4</v>
      </c>
      <c r="F29" s="24">
        <v>5</v>
      </c>
      <c r="G29" s="24">
        <v>0</v>
      </c>
    </row>
    <row r="30" spans="1:7">
      <c r="A30" s="10" t="s">
        <v>114</v>
      </c>
      <c r="B30" s="15">
        <v>100</v>
      </c>
      <c r="C30" s="15">
        <v>4.2553190000000001</v>
      </c>
      <c r="D30" s="15">
        <v>76.595744999999994</v>
      </c>
      <c r="E30" s="15">
        <v>8.5106380000000001</v>
      </c>
      <c r="F30" s="15">
        <v>10.638298000000001</v>
      </c>
      <c r="G30" s="15">
        <v>0</v>
      </c>
    </row>
    <row r="31" spans="1:7">
      <c r="A31" s="8" t="s">
        <v>134</v>
      </c>
      <c r="B31" s="8"/>
      <c r="C31" s="8"/>
      <c r="D31" s="8"/>
      <c r="E31" s="8"/>
      <c r="F31" s="8"/>
      <c r="G31" s="8"/>
    </row>
    <row r="32" spans="1:7">
      <c r="A32" s="23" t="s">
        <v>135</v>
      </c>
      <c r="B32" s="24">
        <v>128</v>
      </c>
      <c r="C32" s="24">
        <v>13</v>
      </c>
      <c r="D32" s="24">
        <v>50</v>
      </c>
      <c r="E32" s="24">
        <v>23</v>
      </c>
      <c r="F32" s="24">
        <v>41</v>
      </c>
      <c r="G32" s="24">
        <v>1</v>
      </c>
    </row>
    <row r="33" spans="1:7">
      <c r="A33" s="10" t="s">
        <v>114</v>
      </c>
      <c r="B33" s="15">
        <v>100</v>
      </c>
      <c r="C33" s="15">
        <v>10.15625</v>
      </c>
      <c r="D33" s="15">
        <v>39.0625</v>
      </c>
      <c r="E33" s="15">
        <v>17.96875</v>
      </c>
      <c r="F33" s="15">
        <v>32.03125</v>
      </c>
      <c r="G33" s="15">
        <v>0.78125</v>
      </c>
    </row>
    <row r="34" spans="1:7">
      <c r="A34" s="23" t="s">
        <v>136</v>
      </c>
      <c r="B34" s="24">
        <v>138</v>
      </c>
      <c r="C34" s="24">
        <v>13</v>
      </c>
      <c r="D34" s="24">
        <v>69</v>
      </c>
      <c r="E34" s="24">
        <v>27</v>
      </c>
      <c r="F34" s="24">
        <v>25</v>
      </c>
      <c r="G34" s="24">
        <v>4</v>
      </c>
    </row>
    <row r="35" spans="1:7">
      <c r="A35" s="10" t="s">
        <v>114</v>
      </c>
      <c r="B35" s="15">
        <v>100</v>
      </c>
      <c r="C35" s="15">
        <v>9.4202899999999996</v>
      </c>
      <c r="D35" s="15">
        <v>50</v>
      </c>
      <c r="E35" s="15">
        <v>19.565217000000001</v>
      </c>
      <c r="F35" s="15">
        <v>18.115942</v>
      </c>
      <c r="G35" s="15">
        <v>2.8985509999999999</v>
      </c>
    </row>
    <row r="36" spans="1:7">
      <c r="A36" s="23" t="s">
        <v>137</v>
      </c>
      <c r="B36" s="24">
        <v>119</v>
      </c>
      <c r="C36" s="24">
        <v>8</v>
      </c>
      <c r="D36" s="24">
        <v>68</v>
      </c>
      <c r="E36" s="24">
        <v>20</v>
      </c>
      <c r="F36" s="24">
        <v>19</v>
      </c>
      <c r="G36" s="24">
        <v>4</v>
      </c>
    </row>
    <row r="37" spans="1:7">
      <c r="A37" s="10" t="s">
        <v>114</v>
      </c>
      <c r="B37" s="15">
        <v>100</v>
      </c>
      <c r="C37" s="15">
        <v>6.7226889999999999</v>
      </c>
      <c r="D37" s="15">
        <v>57.142856999999999</v>
      </c>
      <c r="E37" s="15">
        <v>16.806723000000002</v>
      </c>
      <c r="F37" s="15">
        <v>15.966386999999999</v>
      </c>
      <c r="G37" s="15">
        <v>3.361345</v>
      </c>
    </row>
    <row r="38" spans="1:7">
      <c r="A38" s="23" t="s">
        <v>138</v>
      </c>
      <c r="B38" s="24">
        <v>142</v>
      </c>
      <c r="C38" s="24">
        <v>9</v>
      </c>
      <c r="D38" s="24">
        <v>82</v>
      </c>
      <c r="E38" s="24">
        <v>21</v>
      </c>
      <c r="F38" s="24">
        <v>28</v>
      </c>
      <c r="G38" s="24">
        <v>2</v>
      </c>
    </row>
    <row r="39" spans="1:7">
      <c r="A39" s="10" t="s">
        <v>114</v>
      </c>
      <c r="B39" s="15">
        <v>100</v>
      </c>
      <c r="C39" s="15">
        <v>6.3380280000000004</v>
      </c>
      <c r="D39" s="15">
        <v>57.746479000000001</v>
      </c>
      <c r="E39" s="15">
        <v>14.788732</v>
      </c>
      <c r="F39" s="15">
        <v>19.718309999999999</v>
      </c>
      <c r="G39" s="15">
        <v>1.4084509999999999</v>
      </c>
    </row>
    <row r="40" spans="1:7">
      <c r="A40" s="23" t="s">
        <v>139</v>
      </c>
      <c r="B40" s="24">
        <v>170</v>
      </c>
      <c r="C40" s="24">
        <v>6</v>
      </c>
      <c r="D40" s="24">
        <v>124</v>
      </c>
      <c r="E40" s="24">
        <v>16</v>
      </c>
      <c r="F40" s="24">
        <v>23</v>
      </c>
      <c r="G40" s="24">
        <v>1</v>
      </c>
    </row>
    <row r="41" spans="1:7">
      <c r="A41" s="10" t="s">
        <v>114</v>
      </c>
      <c r="B41" s="15">
        <v>100</v>
      </c>
      <c r="C41" s="15">
        <v>3.5294120000000002</v>
      </c>
      <c r="D41" s="15">
        <v>72.941175999999999</v>
      </c>
      <c r="E41" s="15">
        <v>9.4117650000000008</v>
      </c>
      <c r="F41" s="15">
        <v>13.529412000000001</v>
      </c>
      <c r="G41" s="15">
        <v>0.58823499999999995</v>
      </c>
    </row>
    <row r="42" spans="1:7">
      <c r="A42" s="23" t="s">
        <v>140</v>
      </c>
      <c r="B42" s="24">
        <v>192</v>
      </c>
      <c r="C42" s="24">
        <v>11</v>
      </c>
      <c r="D42" s="24">
        <v>127</v>
      </c>
      <c r="E42" s="24">
        <v>13</v>
      </c>
      <c r="F42" s="24">
        <v>33</v>
      </c>
      <c r="G42" s="24">
        <v>8</v>
      </c>
    </row>
    <row r="43" spans="1:7">
      <c r="A43" s="10" t="s">
        <v>114</v>
      </c>
      <c r="B43" s="15">
        <v>100</v>
      </c>
      <c r="C43" s="15">
        <v>5.7291670000000003</v>
      </c>
      <c r="D43" s="15">
        <v>66.145832999999996</v>
      </c>
      <c r="E43" s="15">
        <v>6.7708329999999997</v>
      </c>
      <c r="F43" s="15">
        <v>17.1875</v>
      </c>
      <c r="G43" s="15">
        <v>4.1666670000000003</v>
      </c>
    </row>
    <row r="44" spans="1:7">
      <c r="A44" s="23" t="s">
        <v>141</v>
      </c>
      <c r="B44" s="24">
        <v>1405</v>
      </c>
      <c r="C44" s="24">
        <v>49</v>
      </c>
      <c r="D44" s="24">
        <v>955</v>
      </c>
      <c r="E44" s="24">
        <v>50</v>
      </c>
      <c r="F44" s="24">
        <v>321</v>
      </c>
      <c r="G44" s="24">
        <v>30</v>
      </c>
    </row>
    <row r="45" spans="1:7">
      <c r="A45" s="10" t="s">
        <v>114</v>
      </c>
      <c r="B45" s="15">
        <v>100</v>
      </c>
      <c r="C45" s="15">
        <v>3.4875440000000002</v>
      </c>
      <c r="D45" s="15">
        <v>67.971530000000001</v>
      </c>
      <c r="E45" s="15">
        <v>3.558719</v>
      </c>
      <c r="F45" s="15">
        <v>22.846975</v>
      </c>
      <c r="G45" s="15">
        <v>2.1352310000000001</v>
      </c>
    </row>
    <row r="46" spans="1:7">
      <c r="A46" s="23" t="s">
        <v>142</v>
      </c>
      <c r="B46" s="24">
        <v>343</v>
      </c>
      <c r="C46" s="24">
        <v>26</v>
      </c>
      <c r="D46" s="24">
        <v>245</v>
      </c>
      <c r="E46" s="24">
        <v>17</v>
      </c>
      <c r="F46" s="24">
        <v>48</v>
      </c>
      <c r="G46" s="24">
        <v>7</v>
      </c>
    </row>
    <row r="47" spans="1:7">
      <c r="A47" s="10" t="s">
        <v>114</v>
      </c>
      <c r="B47" s="15">
        <v>100</v>
      </c>
      <c r="C47" s="15">
        <v>7.5801749999999997</v>
      </c>
      <c r="D47" s="15">
        <v>71.428571000000005</v>
      </c>
      <c r="E47" s="15">
        <v>4.9562679999999997</v>
      </c>
      <c r="F47" s="15">
        <v>13.994168999999999</v>
      </c>
      <c r="G47" s="15">
        <v>2.040816</v>
      </c>
    </row>
    <row r="48" spans="1:7">
      <c r="A48" s="23" t="s">
        <v>128</v>
      </c>
      <c r="B48" s="24">
        <v>40</v>
      </c>
      <c r="C48" s="24">
        <v>3</v>
      </c>
      <c r="D48" s="24">
        <v>27</v>
      </c>
      <c r="E48" s="24">
        <v>4</v>
      </c>
      <c r="F48" s="24">
        <v>6</v>
      </c>
      <c r="G48" s="24">
        <v>0</v>
      </c>
    </row>
    <row r="49" spans="1:7">
      <c r="A49" s="10" t="s">
        <v>114</v>
      </c>
      <c r="B49" s="15">
        <v>100</v>
      </c>
      <c r="C49" s="15">
        <v>7.5</v>
      </c>
      <c r="D49" s="15">
        <v>67.5</v>
      </c>
      <c r="E49" s="15">
        <v>10</v>
      </c>
      <c r="F49" s="15">
        <v>15</v>
      </c>
      <c r="G49" s="15">
        <v>0</v>
      </c>
    </row>
    <row r="50" spans="1:7">
      <c r="A50" s="8" t="s">
        <v>143</v>
      </c>
      <c r="B50" s="8"/>
      <c r="C50" s="8"/>
      <c r="D50" s="8"/>
      <c r="E50" s="8"/>
      <c r="F50" s="8"/>
      <c r="G50" s="8"/>
    </row>
    <row r="51" spans="1:7">
      <c r="A51" s="23" t="s">
        <v>144</v>
      </c>
      <c r="B51" s="24">
        <v>429</v>
      </c>
      <c r="C51" s="24">
        <v>12</v>
      </c>
      <c r="D51" s="24">
        <v>278</v>
      </c>
      <c r="E51" s="24">
        <v>27</v>
      </c>
      <c r="F51" s="24">
        <v>106</v>
      </c>
      <c r="G51" s="24">
        <v>6</v>
      </c>
    </row>
    <row r="52" spans="1:7">
      <c r="A52" s="10" t="s">
        <v>114</v>
      </c>
      <c r="B52" s="15">
        <v>100</v>
      </c>
      <c r="C52" s="15">
        <v>2.7972030000000001</v>
      </c>
      <c r="D52" s="15">
        <v>64.801865000000006</v>
      </c>
      <c r="E52" s="15">
        <v>6.2937060000000002</v>
      </c>
      <c r="F52" s="15">
        <v>24.708625000000001</v>
      </c>
      <c r="G52" s="15">
        <v>1.398601</v>
      </c>
    </row>
    <row r="53" spans="1:7">
      <c r="A53" s="23" t="s">
        <v>145</v>
      </c>
      <c r="B53" s="24">
        <v>319</v>
      </c>
      <c r="C53" s="24">
        <v>4</v>
      </c>
      <c r="D53" s="24">
        <v>231</v>
      </c>
      <c r="E53" s="24">
        <v>11</v>
      </c>
      <c r="F53" s="24">
        <v>66</v>
      </c>
      <c r="G53" s="24">
        <v>7</v>
      </c>
    </row>
    <row r="54" spans="1:7">
      <c r="A54" s="10" t="s">
        <v>114</v>
      </c>
      <c r="B54" s="15">
        <v>100</v>
      </c>
      <c r="C54" s="15">
        <v>1.2539180000000001</v>
      </c>
      <c r="D54" s="15">
        <v>72.413792999999998</v>
      </c>
      <c r="E54" s="15">
        <v>3.4482759999999999</v>
      </c>
      <c r="F54" s="15">
        <v>20.689654999999998</v>
      </c>
      <c r="G54" s="15">
        <v>2.1943570000000001</v>
      </c>
    </row>
    <row r="55" spans="1:7">
      <c r="A55" s="23" t="s">
        <v>146</v>
      </c>
      <c r="B55" s="24">
        <v>504</v>
      </c>
      <c r="C55" s="24">
        <v>16</v>
      </c>
      <c r="D55" s="24">
        <v>343</v>
      </c>
      <c r="E55" s="24">
        <v>32</v>
      </c>
      <c r="F55" s="24">
        <v>103</v>
      </c>
      <c r="G55" s="24">
        <v>10</v>
      </c>
    </row>
    <row r="56" spans="1:7">
      <c r="A56" s="10" t="s">
        <v>114</v>
      </c>
      <c r="B56" s="15">
        <v>100</v>
      </c>
      <c r="C56" s="15">
        <v>3.1746029999999998</v>
      </c>
      <c r="D56" s="15">
        <v>68.055555999999996</v>
      </c>
      <c r="E56" s="15">
        <v>6.3492059999999997</v>
      </c>
      <c r="F56" s="15">
        <v>20.436508</v>
      </c>
      <c r="G56" s="15">
        <v>1.984127</v>
      </c>
    </row>
    <row r="57" spans="1:7">
      <c r="A57" s="23" t="s">
        <v>147</v>
      </c>
      <c r="B57" s="24">
        <v>143</v>
      </c>
      <c r="C57" s="24">
        <v>7</v>
      </c>
      <c r="D57" s="24">
        <v>85</v>
      </c>
      <c r="E57" s="24">
        <v>13</v>
      </c>
      <c r="F57" s="24">
        <v>36</v>
      </c>
      <c r="G57" s="24">
        <v>2</v>
      </c>
    </row>
    <row r="58" spans="1:7">
      <c r="A58" s="10" t="s">
        <v>114</v>
      </c>
      <c r="B58" s="15">
        <v>100</v>
      </c>
      <c r="C58" s="15">
        <v>4.895105</v>
      </c>
      <c r="D58" s="15">
        <v>59.440559</v>
      </c>
      <c r="E58" s="15">
        <v>9.0909089999999999</v>
      </c>
      <c r="F58" s="15">
        <v>25.174824999999998</v>
      </c>
      <c r="G58" s="15">
        <v>1.398601</v>
      </c>
    </row>
    <row r="59" spans="1:7">
      <c r="A59" s="23" t="s">
        <v>148</v>
      </c>
      <c r="B59" s="24">
        <v>168</v>
      </c>
      <c r="C59" s="24">
        <v>6</v>
      </c>
      <c r="D59" s="24">
        <v>95</v>
      </c>
      <c r="E59" s="24">
        <v>16</v>
      </c>
      <c r="F59" s="24">
        <v>48</v>
      </c>
      <c r="G59" s="24">
        <v>3</v>
      </c>
    </row>
    <row r="60" spans="1:7">
      <c r="A60" s="10" t="s">
        <v>114</v>
      </c>
      <c r="B60" s="15">
        <v>100</v>
      </c>
      <c r="C60" s="15">
        <v>3.5714290000000002</v>
      </c>
      <c r="D60" s="15">
        <v>56.547618999999997</v>
      </c>
      <c r="E60" s="15">
        <v>9.5238099999999992</v>
      </c>
      <c r="F60" s="15">
        <v>28.571428999999998</v>
      </c>
      <c r="G60" s="15">
        <v>1.785714</v>
      </c>
    </row>
    <row r="61" spans="1:7">
      <c r="A61" s="23" t="s">
        <v>149</v>
      </c>
      <c r="B61" s="24">
        <v>1270</v>
      </c>
      <c r="C61" s="24">
        <v>37</v>
      </c>
      <c r="D61" s="24">
        <v>892</v>
      </c>
      <c r="E61" s="24">
        <v>66</v>
      </c>
      <c r="F61" s="24">
        <v>253</v>
      </c>
      <c r="G61" s="24">
        <v>22</v>
      </c>
    </row>
    <row r="62" spans="1:7">
      <c r="A62" s="10" t="s">
        <v>114</v>
      </c>
      <c r="B62" s="15">
        <v>100</v>
      </c>
      <c r="C62" s="15">
        <v>2.913386</v>
      </c>
      <c r="D62" s="15">
        <v>70.236220000000003</v>
      </c>
      <c r="E62" s="15">
        <v>5.1968500000000004</v>
      </c>
      <c r="F62" s="15">
        <v>19.92126</v>
      </c>
      <c r="G62" s="15">
        <v>1.732283</v>
      </c>
    </row>
    <row r="63" spans="1:7">
      <c r="A63" s="23" t="s">
        <v>150</v>
      </c>
      <c r="B63" s="24">
        <v>1642</v>
      </c>
      <c r="C63" s="24">
        <v>68</v>
      </c>
      <c r="D63" s="24">
        <v>1115</v>
      </c>
      <c r="E63" s="24">
        <v>95</v>
      </c>
      <c r="F63" s="24">
        <v>329</v>
      </c>
      <c r="G63" s="24">
        <v>35</v>
      </c>
    </row>
    <row r="64" spans="1:7">
      <c r="A64" s="10" t="s">
        <v>114</v>
      </c>
      <c r="B64" s="15">
        <v>100</v>
      </c>
      <c r="C64" s="15">
        <v>4.1412909999999998</v>
      </c>
      <c r="D64" s="15">
        <v>67.904994000000002</v>
      </c>
      <c r="E64" s="15">
        <v>5.7856269999999999</v>
      </c>
      <c r="F64" s="15">
        <v>20.036541</v>
      </c>
      <c r="G64" s="15">
        <v>2.1315469999999999</v>
      </c>
    </row>
    <row r="65" spans="1:7">
      <c r="A65" s="23" t="s">
        <v>151</v>
      </c>
      <c r="B65" s="24">
        <v>2266</v>
      </c>
      <c r="C65" s="24">
        <v>101</v>
      </c>
      <c r="D65" s="24">
        <v>1511</v>
      </c>
      <c r="E65" s="24">
        <v>164</v>
      </c>
      <c r="F65" s="24">
        <v>444</v>
      </c>
      <c r="G65" s="24">
        <v>46</v>
      </c>
    </row>
    <row r="66" spans="1:7">
      <c r="A66" s="10" t="s">
        <v>114</v>
      </c>
      <c r="B66" s="15">
        <v>100</v>
      </c>
      <c r="C66" s="15">
        <v>4.4571930000000002</v>
      </c>
      <c r="D66" s="15">
        <v>66.681376999999998</v>
      </c>
      <c r="E66" s="15">
        <v>7.2374229999999997</v>
      </c>
      <c r="F66" s="15">
        <v>19.593997999999999</v>
      </c>
      <c r="G66" s="15">
        <v>2.0300090000000002</v>
      </c>
    </row>
    <row r="67" spans="1:7">
      <c r="A67" s="23" t="s">
        <v>152</v>
      </c>
      <c r="B67" s="24">
        <v>121</v>
      </c>
      <c r="C67" s="24">
        <v>12</v>
      </c>
      <c r="D67" s="24">
        <v>65</v>
      </c>
      <c r="E67" s="24">
        <v>8</v>
      </c>
      <c r="F67" s="24">
        <v>35</v>
      </c>
      <c r="G67" s="24">
        <v>1</v>
      </c>
    </row>
    <row r="68" spans="1:7">
      <c r="A68" s="10" t="s">
        <v>114</v>
      </c>
      <c r="B68" s="15">
        <v>100</v>
      </c>
      <c r="C68" s="15">
        <v>9.9173550000000006</v>
      </c>
      <c r="D68" s="15">
        <v>53.719008000000002</v>
      </c>
      <c r="E68" s="15">
        <v>6.6115700000000004</v>
      </c>
      <c r="F68" s="15">
        <v>28.925619999999999</v>
      </c>
      <c r="G68" s="15">
        <v>0.82644600000000001</v>
      </c>
    </row>
    <row r="69" spans="1:7">
      <c r="A69" s="23" t="s">
        <v>128</v>
      </c>
      <c r="B69" s="24">
        <v>46</v>
      </c>
      <c r="C69" s="24">
        <v>3</v>
      </c>
      <c r="D69" s="24">
        <v>31</v>
      </c>
      <c r="E69" s="24">
        <v>4</v>
      </c>
      <c r="F69" s="24">
        <v>8</v>
      </c>
      <c r="G69" s="24">
        <v>0</v>
      </c>
    </row>
    <row r="70" spans="1:7">
      <c r="A70" s="10" t="s">
        <v>114</v>
      </c>
      <c r="B70" s="15">
        <v>100</v>
      </c>
      <c r="C70" s="15">
        <v>6.5217390000000002</v>
      </c>
      <c r="D70" s="15">
        <v>67.391304000000005</v>
      </c>
      <c r="E70" s="15">
        <v>8.6956520000000008</v>
      </c>
      <c r="F70" s="15">
        <v>17.391304000000002</v>
      </c>
      <c r="G70" s="15">
        <v>0</v>
      </c>
    </row>
    <row r="71" spans="1:7">
      <c r="A71" s="8" t="s">
        <v>153</v>
      </c>
      <c r="B71" s="8"/>
      <c r="C71" s="8"/>
      <c r="D71" s="8"/>
      <c r="E71" s="8"/>
      <c r="F71" s="8"/>
      <c r="G71" s="8"/>
    </row>
    <row r="72" spans="1:7">
      <c r="A72" s="23" t="s">
        <v>154</v>
      </c>
      <c r="B72" s="24">
        <v>1344</v>
      </c>
      <c r="C72" s="24">
        <v>46</v>
      </c>
      <c r="D72" s="24">
        <v>937</v>
      </c>
      <c r="E72" s="24">
        <v>70</v>
      </c>
      <c r="F72" s="24">
        <v>261</v>
      </c>
      <c r="G72" s="24">
        <v>30</v>
      </c>
    </row>
    <row r="73" spans="1:7">
      <c r="A73" s="10" t="s">
        <v>114</v>
      </c>
      <c r="B73" s="15">
        <v>100</v>
      </c>
      <c r="C73" s="15">
        <v>3.4226190000000001</v>
      </c>
      <c r="D73" s="15">
        <v>69.717262000000005</v>
      </c>
      <c r="E73" s="15">
        <v>5.2083329999999997</v>
      </c>
      <c r="F73" s="15">
        <v>19.419643000000001</v>
      </c>
      <c r="G73" s="15">
        <v>2.2321430000000002</v>
      </c>
    </row>
    <row r="74" spans="1:7">
      <c r="A74" s="23" t="s">
        <v>155</v>
      </c>
      <c r="B74" s="24">
        <v>1107</v>
      </c>
      <c r="C74" s="24">
        <v>30</v>
      </c>
      <c r="D74" s="24">
        <v>730</v>
      </c>
      <c r="E74" s="24">
        <v>64</v>
      </c>
      <c r="F74" s="24">
        <v>261</v>
      </c>
      <c r="G74" s="24">
        <v>22</v>
      </c>
    </row>
    <row r="75" spans="1:7">
      <c r="A75" s="10" t="s">
        <v>114</v>
      </c>
      <c r="B75" s="15">
        <v>100</v>
      </c>
      <c r="C75" s="15">
        <v>2.7100270000000002</v>
      </c>
      <c r="D75" s="15">
        <v>65.943993000000006</v>
      </c>
      <c r="E75" s="15">
        <v>5.7813910000000002</v>
      </c>
      <c r="F75" s="15">
        <v>23.577235999999999</v>
      </c>
      <c r="G75" s="15">
        <v>1.9873529999999999</v>
      </c>
    </row>
    <row r="76" spans="1:7">
      <c r="A76" s="23" t="s">
        <v>156</v>
      </c>
      <c r="B76" s="24">
        <v>1006</v>
      </c>
      <c r="C76" s="24">
        <v>58</v>
      </c>
      <c r="D76" s="24">
        <v>605</v>
      </c>
      <c r="E76" s="24">
        <v>88</v>
      </c>
      <c r="F76" s="24">
        <v>231</v>
      </c>
      <c r="G76" s="24">
        <v>24</v>
      </c>
    </row>
    <row r="77" spans="1:7">
      <c r="A77" s="10" t="s">
        <v>114</v>
      </c>
      <c r="B77" s="15">
        <v>100</v>
      </c>
      <c r="C77" s="15">
        <v>5.7654079999999999</v>
      </c>
      <c r="D77" s="15">
        <v>60.139164999999998</v>
      </c>
      <c r="E77" s="15">
        <v>8.7475149999999999</v>
      </c>
      <c r="F77" s="15">
        <v>22.962226999999999</v>
      </c>
      <c r="G77" s="15">
        <v>2.3856860000000002</v>
      </c>
    </row>
    <row r="78" spans="1:7">
      <c r="A78" s="23" t="s">
        <v>157</v>
      </c>
      <c r="B78" s="24">
        <v>541</v>
      </c>
      <c r="C78" s="24">
        <v>37</v>
      </c>
      <c r="D78" s="24">
        <v>325</v>
      </c>
      <c r="E78" s="24">
        <v>36</v>
      </c>
      <c r="F78" s="24">
        <v>127</v>
      </c>
      <c r="G78" s="24">
        <v>16</v>
      </c>
    </row>
    <row r="79" spans="1:7">
      <c r="A79" s="10" t="s">
        <v>114</v>
      </c>
      <c r="B79" s="15">
        <v>100</v>
      </c>
      <c r="C79" s="15">
        <v>6.8391869999999999</v>
      </c>
      <c r="D79" s="15">
        <v>60.073937000000001</v>
      </c>
      <c r="E79" s="15">
        <v>6.654344</v>
      </c>
      <c r="F79" s="15">
        <v>23.475045999999999</v>
      </c>
      <c r="G79" s="15">
        <v>2.9574859999999998</v>
      </c>
    </row>
    <row r="80" spans="1:7">
      <c r="A80" s="23" t="s">
        <v>158</v>
      </c>
      <c r="B80" s="24">
        <v>1510</v>
      </c>
      <c r="C80" s="24">
        <v>68</v>
      </c>
      <c r="D80" s="24">
        <v>1021</v>
      </c>
      <c r="E80" s="24">
        <v>85</v>
      </c>
      <c r="F80" s="24">
        <v>307</v>
      </c>
      <c r="G80" s="24">
        <v>29</v>
      </c>
    </row>
    <row r="81" spans="1:7">
      <c r="A81" s="10" t="s">
        <v>114</v>
      </c>
      <c r="B81" s="15">
        <v>100</v>
      </c>
      <c r="C81" s="15">
        <v>4.5033110000000001</v>
      </c>
      <c r="D81" s="15">
        <v>67.615893999999997</v>
      </c>
      <c r="E81" s="15">
        <v>5.6291390000000003</v>
      </c>
      <c r="F81" s="15">
        <v>20.331126000000001</v>
      </c>
      <c r="G81" s="15">
        <v>1.9205300000000001</v>
      </c>
    </row>
    <row r="82" spans="1:7">
      <c r="A82" s="23" t="s">
        <v>159</v>
      </c>
      <c r="B82" s="24">
        <v>1011</v>
      </c>
      <c r="C82" s="24">
        <v>47</v>
      </c>
      <c r="D82" s="24">
        <v>709</v>
      </c>
      <c r="E82" s="24">
        <v>80</v>
      </c>
      <c r="F82" s="24">
        <v>151</v>
      </c>
      <c r="G82" s="24">
        <v>24</v>
      </c>
    </row>
    <row r="83" spans="1:7">
      <c r="A83" s="10" t="s">
        <v>114</v>
      </c>
      <c r="B83" s="15">
        <v>100</v>
      </c>
      <c r="C83" s="15">
        <v>4.6488630000000004</v>
      </c>
      <c r="D83" s="15">
        <v>70.128585999999999</v>
      </c>
      <c r="E83" s="15">
        <v>7.9129569999999996</v>
      </c>
      <c r="F83" s="15">
        <v>14.935707000000001</v>
      </c>
      <c r="G83" s="15">
        <v>2.3738869999999999</v>
      </c>
    </row>
    <row r="84" spans="1:7">
      <c r="A84" s="23" t="s">
        <v>160</v>
      </c>
      <c r="B84" s="24">
        <v>1234</v>
      </c>
      <c r="C84" s="24">
        <v>55</v>
      </c>
      <c r="D84" s="24">
        <v>862</v>
      </c>
      <c r="E84" s="24">
        <v>60</v>
      </c>
      <c r="F84" s="24">
        <v>232</v>
      </c>
      <c r="G84" s="24">
        <v>25</v>
      </c>
    </row>
    <row r="85" spans="1:7">
      <c r="A85" s="10" t="s">
        <v>114</v>
      </c>
      <c r="B85" s="15">
        <v>100</v>
      </c>
      <c r="C85" s="15">
        <v>4.4570499999999997</v>
      </c>
      <c r="D85" s="15">
        <v>69.854133000000004</v>
      </c>
      <c r="E85" s="15">
        <v>4.8622370000000004</v>
      </c>
      <c r="F85" s="15">
        <v>18.800647999999999</v>
      </c>
      <c r="G85" s="15">
        <v>2.0259320000000001</v>
      </c>
    </row>
    <row r="86" spans="1:7">
      <c r="A86" s="23" t="s">
        <v>161</v>
      </c>
      <c r="B86" s="24">
        <v>443</v>
      </c>
      <c r="C86" s="24">
        <v>11</v>
      </c>
      <c r="D86" s="24">
        <v>321</v>
      </c>
      <c r="E86" s="24">
        <v>23</v>
      </c>
      <c r="F86" s="24">
        <v>80</v>
      </c>
      <c r="G86" s="24">
        <v>8</v>
      </c>
    </row>
    <row r="87" spans="1:7">
      <c r="A87" s="10" t="s">
        <v>114</v>
      </c>
      <c r="B87" s="15">
        <v>100</v>
      </c>
      <c r="C87" s="15">
        <v>2.4830700000000001</v>
      </c>
      <c r="D87" s="15">
        <v>72.460497000000004</v>
      </c>
      <c r="E87" s="15">
        <v>5.1918740000000003</v>
      </c>
      <c r="F87" s="15">
        <v>18.058691</v>
      </c>
      <c r="G87" s="15">
        <v>1.8058689999999999</v>
      </c>
    </row>
    <row r="88" spans="1:7">
      <c r="A88" s="23" t="s">
        <v>162</v>
      </c>
      <c r="B88" s="24">
        <v>1237</v>
      </c>
      <c r="C88" s="24">
        <v>50</v>
      </c>
      <c r="D88" s="24">
        <v>868</v>
      </c>
      <c r="E88" s="24">
        <v>76</v>
      </c>
      <c r="F88" s="24">
        <v>218</v>
      </c>
      <c r="G88" s="24">
        <v>25</v>
      </c>
    </row>
    <row r="89" spans="1:7">
      <c r="A89" s="10" t="s">
        <v>114</v>
      </c>
      <c r="B89" s="15">
        <v>100</v>
      </c>
      <c r="C89" s="15">
        <v>4.0420369999999997</v>
      </c>
      <c r="D89" s="15">
        <v>70.169765999999996</v>
      </c>
      <c r="E89" s="15">
        <v>6.1438969999999999</v>
      </c>
      <c r="F89" s="15">
        <v>17.623282</v>
      </c>
      <c r="G89" s="15">
        <v>2.0210189999999999</v>
      </c>
    </row>
    <row r="90" spans="1:7">
      <c r="A90" s="23" t="s">
        <v>152</v>
      </c>
      <c r="B90" s="24">
        <v>81</v>
      </c>
      <c r="C90" s="24">
        <v>11</v>
      </c>
      <c r="D90" s="24">
        <v>40</v>
      </c>
      <c r="E90" s="24">
        <v>15</v>
      </c>
      <c r="F90" s="24">
        <v>12</v>
      </c>
      <c r="G90" s="24">
        <v>3</v>
      </c>
    </row>
    <row r="91" spans="1:7">
      <c r="A91" s="10" t="s">
        <v>114</v>
      </c>
      <c r="B91" s="15">
        <v>100</v>
      </c>
      <c r="C91" s="15">
        <v>13.580247</v>
      </c>
      <c r="D91" s="15">
        <v>49.382716000000002</v>
      </c>
      <c r="E91" s="15">
        <v>18.518519000000001</v>
      </c>
      <c r="F91" s="15">
        <v>14.814814999999999</v>
      </c>
      <c r="G91" s="15">
        <v>3.7037040000000001</v>
      </c>
    </row>
    <row r="92" spans="1:7">
      <c r="A92" s="23" t="s">
        <v>163</v>
      </c>
      <c r="B92" s="24">
        <v>67</v>
      </c>
      <c r="C92" s="24">
        <v>9</v>
      </c>
      <c r="D92" s="24">
        <v>39</v>
      </c>
      <c r="E92" s="24">
        <v>7</v>
      </c>
      <c r="F92" s="24">
        <v>12</v>
      </c>
      <c r="G92" s="24">
        <v>0</v>
      </c>
    </row>
    <row r="93" spans="1:7">
      <c r="A93" s="10" t="s">
        <v>114</v>
      </c>
      <c r="B93" s="15">
        <v>100</v>
      </c>
      <c r="C93" s="15">
        <v>13.432836</v>
      </c>
      <c r="D93" s="15">
        <v>58.208955000000003</v>
      </c>
      <c r="E93" s="15">
        <v>10.447761</v>
      </c>
      <c r="F93" s="15">
        <v>17.910447999999999</v>
      </c>
      <c r="G93" s="15">
        <v>0</v>
      </c>
    </row>
    <row r="94" spans="1:7">
      <c r="A94" s="23" t="s">
        <v>128</v>
      </c>
      <c r="B94" s="24">
        <v>52</v>
      </c>
      <c r="C94" s="24">
        <v>4</v>
      </c>
      <c r="D94" s="24">
        <v>29</v>
      </c>
      <c r="E94" s="24">
        <v>4</v>
      </c>
      <c r="F94" s="24">
        <v>15</v>
      </c>
      <c r="G94" s="24">
        <v>0</v>
      </c>
    </row>
    <row r="95" spans="1:7">
      <c r="A95" s="10" t="s">
        <v>114</v>
      </c>
      <c r="B95" s="15">
        <v>100</v>
      </c>
      <c r="C95" s="15">
        <v>7.6923079999999997</v>
      </c>
      <c r="D95" s="15">
        <v>55.769230999999998</v>
      </c>
      <c r="E95" s="15">
        <v>7.6923079999999997</v>
      </c>
      <c r="F95" s="15">
        <v>28.846153999999999</v>
      </c>
      <c r="G95" s="15">
        <v>0</v>
      </c>
    </row>
    <row r="96" spans="1:7">
      <c r="A96" s="8" t="s">
        <v>164</v>
      </c>
      <c r="B96" s="8"/>
      <c r="C96" s="8"/>
      <c r="D96" s="8"/>
      <c r="E96" s="8"/>
      <c r="F96" s="8"/>
      <c r="G96" s="8"/>
    </row>
    <row r="97" spans="1:7">
      <c r="A97" s="23" t="s">
        <v>165</v>
      </c>
      <c r="B97" s="24">
        <v>209</v>
      </c>
      <c r="C97" s="24">
        <v>7</v>
      </c>
      <c r="D97" s="24">
        <v>147</v>
      </c>
      <c r="E97" s="24">
        <v>11</v>
      </c>
      <c r="F97" s="24">
        <v>43</v>
      </c>
      <c r="G97" s="24">
        <v>1</v>
      </c>
    </row>
    <row r="98" spans="1:7">
      <c r="A98" s="10" t="s">
        <v>114</v>
      </c>
      <c r="B98" s="15">
        <v>100</v>
      </c>
      <c r="C98" s="15">
        <v>3.3492820000000001</v>
      </c>
      <c r="D98" s="15">
        <v>70.334928000000005</v>
      </c>
      <c r="E98" s="15">
        <v>5.2631579999999998</v>
      </c>
      <c r="F98" s="15">
        <v>20.574162999999999</v>
      </c>
      <c r="G98" s="15">
        <v>0.47846899999999998</v>
      </c>
    </row>
    <row r="99" spans="1:7">
      <c r="A99" s="23" t="s">
        <v>166</v>
      </c>
      <c r="B99" s="24">
        <v>1043</v>
      </c>
      <c r="C99" s="24">
        <v>38</v>
      </c>
      <c r="D99" s="24">
        <v>731</v>
      </c>
      <c r="E99" s="24">
        <v>54</v>
      </c>
      <c r="F99" s="24">
        <v>195</v>
      </c>
      <c r="G99" s="24">
        <v>25</v>
      </c>
    </row>
    <row r="100" spans="1:7">
      <c r="A100" s="10" t="s">
        <v>114</v>
      </c>
      <c r="B100" s="15">
        <v>100</v>
      </c>
      <c r="C100" s="15">
        <v>3.6433369999999998</v>
      </c>
      <c r="D100" s="15">
        <v>70.086290000000005</v>
      </c>
      <c r="E100" s="15">
        <v>5.1773730000000002</v>
      </c>
      <c r="F100" s="15">
        <v>18.696069000000001</v>
      </c>
      <c r="G100" s="15">
        <v>2.3969320000000001</v>
      </c>
    </row>
    <row r="101" spans="1:7">
      <c r="A101" s="23" t="s">
        <v>167</v>
      </c>
      <c r="B101" s="24">
        <v>963</v>
      </c>
      <c r="C101" s="24">
        <v>53</v>
      </c>
      <c r="D101" s="24">
        <v>609</v>
      </c>
      <c r="E101" s="24">
        <v>71</v>
      </c>
      <c r="F101" s="24">
        <v>212</v>
      </c>
      <c r="G101" s="24">
        <v>18</v>
      </c>
    </row>
    <row r="102" spans="1:7">
      <c r="A102" s="10" t="s">
        <v>114</v>
      </c>
      <c r="B102" s="15">
        <v>100</v>
      </c>
      <c r="C102" s="15">
        <v>5.5036339999999999</v>
      </c>
      <c r="D102" s="15">
        <v>63.239874999999998</v>
      </c>
      <c r="E102" s="15">
        <v>7.3727929999999997</v>
      </c>
      <c r="F102" s="15">
        <v>22.014538000000002</v>
      </c>
      <c r="G102" s="15">
        <v>1.869159</v>
      </c>
    </row>
    <row r="103" spans="1:7">
      <c r="A103" s="23" t="s">
        <v>168</v>
      </c>
      <c r="B103" s="24">
        <v>338</v>
      </c>
      <c r="C103" s="24">
        <v>23</v>
      </c>
      <c r="D103" s="24">
        <v>202</v>
      </c>
      <c r="E103" s="24">
        <v>39</v>
      </c>
      <c r="F103" s="24">
        <v>65</v>
      </c>
      <c r="G103" s="24">
        <v>9</v>
      </c>
    </row>
    <row r="104" spans="1:7">
      <c r="A104" s="10" t="s">
        <v>114</v>
      </c>
      <c r="B104" s="15">
        <v>100</v>
      </c>
      <c r="C104" s="15">
        <v>6.8047339999999998</v>
      </c>
      <c r="D104" s="15">
        <v>59.763314000000001</v>
      </c>
      <c r="E104" s="15">
        <v>11.538462000000001</v>
      </c>
      <c r="F104" s="15">
        <v>19.230768999999999</v>
      </c>
      <c r="G104" s="15">
        <v>2.662722</v>
      </c>
    </row>
    <row r="105" spans="1:7">
      <c r="A105" s="23" t="s">
        <v>169</v>
      </c>
      <c r="B105" s="24">
        <v>94</v>
      </c>
      <c r="C105" s="24">
        <v>14</v>
      </c>
      <c r="D105" s="24">
        <v>45</v>
      </c>
      <c r="E105" s="24">
        <v>13</v>
      </c>
      <c r="F105" s="24">
        <v>21</v>
      </c>
      <c r="G105" s="24">
        <v>1</v>
      </c>
    </row>
    <row r="106" spans="1:7">
      <c r="A106" s="10" t="s">
        <v>114</v>
      </c>
      <c r="B106" s="15">
        <v>100</v>
      </c>
      <c r="C106" s="15">
        <v>14.893617000000001</v>
      </c>
      <c r="D106" s="15">
        <v>47.872340000000001</v>
      </c>
      <c r="E106" s="15">
        <v>13.829787</v>
      </c>
      <c r="F106" s="15">
        <v>22.340426000000001</v>
      </c>
      <c r="G106" s="15">
        <v>1.0638300000000001</v>
      </c>
    </row>
    <row r="107" spans="1:7">
      <c r="A107" s="23" t="s">
        <v>128</v>
      </c>
      <c r="B107" s="24">
        <v>30</v>
      </c>
      <c r="C107" s="24">
        <v>3</v>
      </c>
      <c r="D107" s="24">
        <v>13</v>
      </c>
      <c r="E107" s="24">
        <v>3</v>
      </c>
      <c r="F107" s="24">
        <v>8</v>
      </c>
      <c r="G107" s="24">
        <v>3</v>
      </c>
    </row>
    <row r="108" spans="1:7">
      <c r="A108" s="10" t="s">
        <v>114</v>
      </c>
      <c r="B108" s="15">
        <v>100</v>
      </c>
      <c r="C108" s="15">
        <v>10</v>
      </c>
      <c r="D108" s="15">
        <v>43.333333000000003</v>
      </c>
      <c r="E108" s="15">
        <v>10</v>
      </c>
      <c r="F108" s="15">
        <v>26.666667</v>
      </c>
      <c r="G108" s="15">
        <v>10</v>
      </c>
    </row>
    <row r="109" spans="1:7">
      <c r="A109" s="8" t="s">
        <v>170</v>
      </c>
      <c r="B109" s="8"/>
      <c r="C109" s="8"/>
      <c r="D109" s="8"/>
      <c r="E109" s="8"/>
      <c r="F109" s="8"/>
      <c r="G109" s="8"/>
    </row>
    <row r="110" spans="1:7">
      <c r="A110" s="23" t="s">
        <v>171</v>
      </c>
      <c r="B110" s="24">
        <v>386</v>
      </c>
      <c r="C110" s="24">
        <v>39</v>
      </c>
      <c r="D110" s="24">
        <v>197</v>
      </c>
      <c r="E110" s="24">
        <v>43</v>
      </c>
      <c r="F110" s="24">
        <v>98</v>
      </c>
      <c r="G110" s="24">
        <v>9</v>
      </c>
    </row>
    <row r="111" spans="1:7">
      <c r="A111" s="10" t="s">
        <v>114</v>
      </c>
      <c r="B111" s="15">
        <v>100</v>
      </c>
      <c r="C111" s="15">
        <v>10.103626999999999</v>
      </c>
      <c r="D111" s="15">
        <v>51.036268999999997</v>
      </c>
      <c r="E111" s="15">
        <v>11.139896</v>
      </c>
      <c r="F111" s="15">
        <v>25.388601000000001</v>
      </c>
      <c r="G111" s="15">
        <v>2.3316059999999998</v>
      </c>
    </row>
    <row r="112" spans="1:7">
      <c r="A112" s="23" t="s">
        <v>172</v>
      </c>
      <c r="B112" s="24">
        <v>919</v>
      </c>
      <c r="C112" s="24">
        <v>56</v>
      </c>
      <c r="D112" s="24">
        <v>550</v>
      </c>
      <c r="E112" s="24">
        <v>81</v>
      </c>
      <c r="F112" s="24">
        <v>211</v>
      </c>
      <c r="G112" s="24">
        <v>21</v>
      </c>
    </row>
    <row r="113" spans="1:7">
      <c r="A113" s="10" t="s">
        <v>114</v>
      </c>
      <c r="B113" s="15">
        <v>100</v>
      </c>
      <c r="C113" s="15">
        <v>6.0935800000000002</v>
      </c>
      <c r="D113" s="15">
        <v>59.847661000000002</v>
      </c>
      <c r="E113" s="15">
        <v>8.8139280000000007</v>
      </c>
      <c r="F113" s="15">
        <v>22.959738999999999</v>
      </c>
      <c r="G113" s="15">
        <v>2.2850920000000001</v>
      </c>
    </row>
    <row r="114" spans="1:7">
      <c r="A114" s="23" t="s">
        <v>173</v>
      </c>
      <c r="B114" s="24">
        <v>978</v>
      </c>
      <c r="C114" s="24">
        <v>33</v>
      </c>
      <c r="D114" s="24">
        <v>714</v>
      </c>
      <c r="E114" s="24">
        <v>53</v>
      </c>
      <c r="F114" s="24">
        <v>163</v>
      </c>
      <c r="G114" s="24">
        <v>15</v>
      </c>
    </row>
    <row r="115" spans="1:7">
      <c r="A115" s="10" t="s">
        <v>114</v>
      </c>
      <c r="B115" s="15">
        <v>100</v>
      </c>
      <c r="C115" s="15">
        <v>3.3742329999999998</v>
      </c>
      <c r="D115" s="15">
        <v>73.006135</v>
      </c>
      <c r="E115" s="15">
        <v>5.4192229999999997</v>
      </c>
      <c r="F115" s="15">
        <v>16.666667</v>
      </c>
      <c r="G115" s="15">
        <v>1.5337419999999999</v>
      </c>
    </row>
    <row r="116" spans="1:7">
      <c r="A116" s="23" t="s">
        <v>174</v>
      </c>
      <c r="B116" s="24">
        <v>347</v>
      </c>
      <c r="C116" s="24">
        <v>7</v>
      </c>
      <c r="D116" s="24">
        <v>260</v>
      </c>
      <c r="E116" s="24">
        <v>10</v>
      </c>
      <c r="F116" s="24">
        <v>64</v>
      </c>
      <c r="G116" s="24">
        <v>6</v>
      </c>
    </row>
    <row r="117" spans="1:7">
      <c r="A117" s="10" t="s">
        <v>114</v>
      </c>
      <c r="B117" s="15">
        <v>100</v>
      </c>
      <c r="C117" s="15">
        <v>2.0172910000000002</v>
      </c>
      <c r="D117" s="15">
        <v>74.927954</v>
      </c>
      <c r="E117" s="15">
        <v>2.8818440000000001</v>
      </c>
      <c r="F117" s="15">
        <v>18.443804</v>
      </c>
      <c r="G117" s="15">
        <v>1.7291069999999999</v>
      </c>
    </row>
    <row r="118" spans="1:7">
      <c r="A118" s="23" t="s">
        <v>128</v>
      </c>
      <c r="B118" s="24">
        <v>47</v>
      </c>
      <c r="C118" s="24">
        <v>3</v>
      </c>
      <c r="D118" s="24">
        <v>26</v>
      </c>
      <c r="E118" s="24">
        <v>4</v>
      </c>
      <c r="F118" s="24">
        <v>8</v>
      </c>
      <c r="G118" s="24">
        <v>6</v>
      </c>
    </row>
    <row r="119" spans="1:7">
      <c r="A119" s="10" t="s">
        <v>114</v>
      </c>
      <c r="B119" s="15">
        <v>100</v>
      </c>
      <c r="C119" s="15">
        <v>6.3829789999999997</v>
      </c>
      <c r="D119" s="15">
        <v>55.319149000000003</v>
      </c>
      <c r="E119" s="15">
        <v>8.5106380000000001</v>
      </c>
      <c r="F119" s="15">
        <v>17.021277000000001</v>
      </c>
      <c r="G119" s="15">
        <v>12.765957</v>
      </c>
    </row>
    <row r="120" spans="1:7">
      <c r="A120" s="8" t="s">
        <v>175</v>
      </c>
      <c r="B120" s="8"/>
      <c r="C120" s="8"/>
      <c r="D120" s="8"/>
      <c r="E120" s="8"/>
      <c r="F120" s="8"/>
      <c r="G120" s="8"/>
    </row>
    <row r="121" spans="1:7">
      <c r="A121" s="23" t="s">
        <v>176</v>
      </c>
      <c r="B121" s="24">
        <v>425</v>
      </c>
      <c r="C121" s="24">
        <v>16</v>
      </c>
      <c r="D121" s="24">
        <v>301</v>
      </c>
      <c r="E121" s="24">
        <v>23</v>
      </c>
      <c r="F121" s="24">
        <v>80</v>
      </c>
      <c r="G121" s="24">
        <v>5</v>
      </c>
    </row>
    <row r="122" spans="1:7">
      <c r="A122" s="10" t="s">
        <v>114</v>
      </c>
      <c r="B122" s="15">
        <v>100</v>
      </c>
      <c r="C122" s="15">
        <v>3.7647059999999999</v>
      </c>
      <c r="D122" s="15">
        <v>70.823528999999994</v>
      </c>
      <c r="E122" s="15">
        <v>5.4117649999999999</v>
      </c>
      <c r="F122" s="15">
        <v>18.823529000000001</v>
      </c>
      <c r="G122" s="15">
        <v>1.176471</v>
      </c>
    </row>
    <row r="123" spans="1:7">
      <c r="A123" s="23" t="s">
        <v>177</v>
      </c>
      <c r="B123" s="24">
        <v>811</v>
      </c>
      <c r="C123" s="24">
        <v>29</v>
      </c>
      <c r="D123" s="24">
        <v>564</v>
      </c>
      <c r="E123" s="24">
        <v>50</v>
      </c>
      <c r="F123" s="24">
        <v>153</v>
      </c>
      <c r="G123" s="24">
        <v>15</v>
      </c>
    </row>
    <row r="124" spans="1:7">
      <c r="A124" s="10" t="s">
        <v>114</v>
      </c>
      <c r="B124" s="15">
        <v>100</v>
      </c>
      <c r="C124" s="15">
        <v>3.5758320000000001</v>
      </c>
      <c r="D124" s="15">
        <v>69.543773000000002</v>
      </c>
      <c r="E124" s="15">
        <v>6.1652279999999999</v>
      </c>
      <c r="F124" s="15">
        <v>18.865597999999999</v>
      </c>
      <c r="G124" s="15">
        <v>1.8495680000000001</v>
      </c>
    </row>
    <row r="125" spans="1:7">
      <c r="A125" s="23" t="s">
        <v>178</v>
      </c>
      <c r="B125" s="24">
        <v>207</v>
      </c>
      <c r="C125" s="24">
        <v>4</v>
      </c>
      <c r="D125" s="24">
        <v>155</v>
      </c>
      <c r="E125" s="24">
        <v>16</v>
      </c>
      <c r="F125" s="24">
        <v>27</v>
      </c>
      <c r="G125" s="24">
        <v>5</v>
      </c>
    </row>
    <row r="126" spans="1:7">
      <c r="A126" s="10" t="s">
        <v>114</v>
      </c>
      <c r="B126" s="15">
        <v>100</v>
      </c>
      <c r="C126" s="15">
        <v>1.9323669999999999</v>
      </c>
      <c r="D126" s="15">
        <v>74.879227</v>
      </c>
      <c r="E126" s="15">
        <v>7.7294689999999999</v>
      </c>
      <c r="F126" s="15">
        <v>13.043478</v>
      </c>
      <c r="G126" s="15">
        <v>2.4154589999999998</v>
      </c>
    </row>
    <row r="127" spans="1:7">
      <c r="A127" s="23" t="s">
        <v>179</v>
      </c>
      <c r="B127" s="24">
        <v>154</v>
      </c>
      <c r="C127" s="24">
        <v>6</v>
      </c>
      <c r="D127" s="24">
        <v>120</v>
      </c>
      <c r="E127" s="24">
        <v>8</v>
      </c>
      <c r="F127" s="24">
        <v>19</v>
      </c>
      <c r="G127" s="24">
        <v>1</v>
      </c>
    </row>
    <row r="128" spans="1:7">
      <c r="A128" s="10" t="s">
        <v>114</v>
      </c>
      <c r="B128" s="15">
        <v>100</v>
      </c>
      <c r="C128" s="15">
        <v>3.8961039999999998</v>
      </c>
      <c r="D128" s="15">
        <v>77.922077999999999</v>
      </c>
      <c r="E128" s="15">
        <v>5.1948049999999997</v>
      </c>
      <c r="F128" s="15">
        <v>12.337662</v>
      </c>
      <c r="G128" s="15">
        <v>0.64935100000000001</v>
      </c>
    </row>
    <row r="129" spans="1:7">
      <c r="A129" s="23" t="s">
        <v>180</v>
      </c>
      <c r="B129" s="24">
        <v>318</v>
      </c>
      <c r="C129" s="24">
        <v>10</v>
      </c>
      <c r="D129" s="24">
        <v>252</v>
      </c>
      <c r="E129" s="24">
        <v>15</v>
      </c>
      <c r="F129" s="24">
        <v>37</v>
      </c>
      <c r="G129" s="24">
        <v>4</v>
      </c>
    </row>
    <row r="130" spans="1:7">
      <c r="A130" s="10" t="s">
        <v>114</v>
      </c>
      <c r="B130" s="15">
        <v>100</v>
      </c>
      <c r="C130" s="15">
        <v>3.1446540000000001</v>
      </c>
      <c r="D130" s="15">
        <v>79.245283000000001</v>
      </c>
      <c r="E130" s="15">
        <v>4.7169809999999996</v>
      </c>
      <c r="F130" s="15">
        <v>11.63522</v>
      </c>
      <c r="G130" s="15">
        <v>1.257862</v>
      </c>
    </row>
    <row r="131" spans="1:7">
      <c r="A131" s="23" t="s">
        <v>181</v>
      </c>
      <c r="B131" s="24">
        <v>203</v>
      </c>
      <c r="C131" s="24">
        <v>6</v>
      </c>
      <c r="D131" s="24">
        <v>161</v>
      </c>
      <c r="E131" s="24">
        <v>8</v>
      </c>
      <c r="F131" s="24">
        <v>26</v>
      </c>
      <c r="G131" s="24">
        <v>2</v>
      </c>
    </row>
    <row r="132" spans="1:7">
      <c r="A132" s="10" t="s">
        <v>114</v>
      </c>
      <c r="B132" s="15">
        <v>100</v>
      </c>
      <c r="C132" s="15">
        <v>2.9556650000000002</v>
      </c>
      <c r="D132" s="15">
        <v>79.310344999999998</v>
      </c>
      <c r="E132" s="15">
        <v>3.940887</v>
      </c>
      <c r="F132" s="15">
        <v>12.807881999999999</v>
      </c>
      <c r="G132" s="15">
        <v>0.98522200000000004</v>
      </c>
    </row>
    <row r="133" spans="1:7">
      <c r="A133" s="23" t="s">
        <v>182</v>
      </c>
      <c r="B133" s="24">
        <v>79</v>
      </c>
      <c r="C133" s="24">
        <v>3</v>
      </c>
      <c r="D133" s="24">
        <v>56</v>
      </c>
      <c r="E133" s="24">
        <v>6</v>
      </c>
      <c r="F133" s="24">
        <v>14</v>
      </c>
      <c r="G133" s="24">
        <v>0</v>
      </c>
    </row>
    <row r="134" spans="1:7">
      <c r="A134" s="10" t="s">
        <v>114</v>
      </c>
      <c r="B134" s="15">
        <v>100</v>
      </c>
      <c r="C134" s="15">
        <v>3.7974679999999998</v>
      </c>
      <c r="D134" s="15">
        <v>70.886076000000003</v>
      </c>
      <c r="E134" s="15">
        <v>7.5949369999999998</v>
      </c>
      <c r="F134" s="15">
        <v>17.721519000000001</v>
      </c>
      <c r="G134" s="15">
        <v>0</v>
      </c>
    </row>
    <row r="135" spans="1:7">
      <c r="A135" s="23" t="s">
        <v>183</v>
      </c>
      <c r="B135" s="24">
        <v>68</v>
      </c>
      <c r="C135" s="24">
        <v>0</v>
      </c>
      <c r="D135" s="24">
        <v>58</v>
      </c>
      <c r="E135" s="24">
        <v>6</v>
      </c>
      <c r="F135" s="24">
        <v>3</v>
      </c>
      <c r="G135" s="24">
        <v>1</v>
      </c>
    </row>
    <row r="136" spans="1:7">
      <c r="A136" s="10" t="s">
        <v>114</v>
      </c>
      <c r="B136" s="15">
        <v>100</v>
      </c>
      <c r="C136" s="15">
        <v>0</v>
      </c>
      <c r="D136" s="15">
        <v>85.294117999999997</v>
      </c>
      <c r="E136" s="15">
        <v>8.8235290000000006</v>
      </c>
      <c r="F136" s="15">
        <v>4.4117649999999999</v>
      </c>
      <c r="G136" s="15">
        <v>1.470588</v>
      </c>
    </row>
    <row r="137" spans="1:7">
      <c r="A137" s="23" t="s">
        <v>184</v>
      </c>
      <c r="B137" s="24">
        <v>586</v>
      </c>
      <c r="C137" s="24">
        <v>24</v>
      </c>
      <c r="D137" s="24">
        <v>439</v>
      </c>
      <c r="E137" s="24">
        <v>18</v>
      </c>
      <c r="F137" s="24">
        <v>91</v>
      </c>
      <c r="G137" s="24">
        <v>14</v>
      </c>
    </row>
    <row r="138" spans="1:7">
      <c r="A138" s="10" t="s">
        <v>114</v>
      </c>
      <c r="B138" s="15">
        <v>100</v>
      </c>
      <c r="C138" s="15">
        <v>4.0955630000000003</v>
      </c>
      <c r="D138" s="15">
        <v>74.914676</v>
      </c>
      <c r="E138" s="15">
        <v>3.071672</v>
      </c>
      <c r="F138" s="15">
        <v>15.52901</v>
      </c>
      <c r="G138" s="15">
        <v>2.389078</v>
      </c>
    </row>
    <row r="139" spans="1:7">
      <c r="A139" s="23" t="s">
        <v>185</v>
      </c>
      <c r="B139" s="24">
        <v>276</v>
      </c>
      <c r="C139" s="24">
        <v>10</v>
      </c>
      <c r="D139" s="24">
        <v>216</v>
      </c>
      <c r="E139" s="24">
        <v>9</v>
      </c>
      <c r="F139" s="24">
        <v>39</v>
      </c>
      <c r="G139" s="24">
        <v>2</v>
      </c>
    </row>
    <row r="140" spans="1:7">
      <c r="A140" s="10" t="s">
        <v>114</v>
      </c>
      <c r="B140" s="15">
        <v>100</v>
      </c>
      <c r="C140" s="15">
        <v>3.6231879999999999</v>
      </c>
      <c r="D140" s="15">
        <v>78.260869999999997</v>
      </c>
      <c r="E140" s="15">
        <v>3.2608700000000002</v>
      </c>
      <c r="F140" s="15">
        <v>14.130435</v>
      </c>
      <c r="G140" s="15">
        <v>0.724638</v>
      </c>
    </row>
    <row r="141" spans="1:7">
      <c r="A141" s="23" t="s">
        <v>152</v>
      </c>
      <c r="B141" s="24">
        <v>197</v>
      </c>
      <c r="C141" s="24">
        <v>15</v>
      </c>
      <c r="D141" s="24">
        <v>126</v>
      </c>
      <c r="E141" s="24">
        <v>20</v>
      </c>
      <c r="F141" s="24">
        <v>32</v>
      </c>
      <c r="G141" s="24">
        <v>4</v>
      </c>
    </row>
    <row r="142" spans="1:7">
      <c r="A142" s="10" t="s">
        <v>114</v>
      </c>
      <c r="B142" s="15">
        <v>100</v>
      </c>
      <c r="C142" s="15">
        <v>7.6142130000000003</v>
      </c>
      <c r="D142" s="15">
        <v>63.959390999999997</v>
      </c>
      <c r="E142" s="15">
        <v>10.152284</v>
      </c>
      <c r="F142" s="15">
        <v>16.243655</v>
      </c>
      <c r="G142" s="15">
        <v>2.0304570000000002</v>
      </c>
    </row>
    <row r="143" spans="1:7">
      <c r="A143" s="23" t="s">
        <v>186</v>
      </c>
      <c r="B143" s="24">
        <v>944</v>
      </c>
      <c r="C143" s="24">
        <v>64</v>
      </c>
      <c r="D143" s="24">
        <v>540</v>
      </c>
      <c r="E143" s="24">
        <v>88</v>
      </c>
      <c r="F143" s="24">
        <v>229</v>
      </c>
      <c r="G143" s="24">
        <v>23</v>
      </c>
    </row>
    <row r="144" spans="1:7">
      <c r="A144" s="10" t="s">
        <v>114</v>
      </c>
      <c r="B144" s="15">
        <v>100</v>
      </c>
      <c r="C144" s="15">
        <v>6.7796609999999999</v>
      </c>
      <c r="D144" s="15">
        <v>57.203389999999999</v>
      </c>
      <c r="E144" s="15">
        <v>9.3220340000000004</v>
      </c>
      <c r="F144" s="15">
        <v>24.258475000000001</v>
      </c>
      <c r="G144" s="15">
        <v>2.4364409999999999</v>
      </c>
    </row>
    <row r="145" spans="1:7">
      <c r="A145" s="23" t="s">
        <v>128</v>
      </c>
      <c r="B145" s="24">
        <v>41</v>
      </c>
      <c r="C145" s="24">
        <v>2</v>
      </c>
      <c r="D145" s="24">
        <v>22</v>
      </c>
      <c r="E145" s="24">
        <v>6</v>
      </c>
      <c r="F145" s="24">
        <v>11</v>
      </c>
      <c r="G145" s="24">
        <v>0</v>
      </c>
    </row>
    <row r="146" spans="1:7">
      <c r="A146" s="10" t="s">
        <v>114</v>
      </c>
      <c r="B146" s="15">
        <v>100</v>
      </c>
      <c r="C146" s="15">
        <v>4.8780489999999999</v>
      </c>
      <c r="D146" s="15">
        <v>53.658537000000003</v>
      </c>
      <c r="E146" s="15">
        <v>14.634145999999999</v>
      </c>
      <c r="F146" s="15">
        <v>26.829267999999999</v>
      </c>
      <c r="G146" s="15">
        <v>0</v>
      </c>
    </row>
    <row r="147" spans="1:7">
      <c r="A147" s="8" t="s">
        <v>187</v>
      </c>
      <c r="B147" s="8"/>
      <c r="C147" s="8"/>
      <c r="D147" s="8"/>
      <c r="E147" s="8"/>
      <c r="F147" s="8"/>
      <c r="G147" s="8"/>
    </row>
    <row r="148" spans="1:7">
      <c r="A148" s="23" t="s">
        <v>188</v>
      </c>
      <c r="B148" s="24">
        <v>2041</v>
      </c>
      <c r="C148" s="24">
        <v>69</v>
      </c>
      <c r="D148" s="24">
        <v>1439</v>
      </c>
      <c r="E148" s="24">
        <v>88</v>
      </c>
      <c r="F148" s="24">
        <v>403</v>
      </c>
      <c r="G148" s="24">
        <v>42</v>
      </c>
    </row>
    <row r="149" spans="1:7">
      <c r="A149" s="10" t="s">
        <v>114</v>
      </c>
      <c r="B149" s="15">
        <v>100</v>
      </c>
      <c r="C149" s="15">
        <v>3.3806959999999999</v>
      </c>
      <c r="D149" s="15">
        <v>70.504655</v>
      </c>
      <c r="E149" s="15">
        <v>4.3116120000000002</v>
      </c>
      <c r="F149" s="15">
        <v>19.745222999999999</v>
      </c>
      <c r="G149" s="15">
        <v>2.0578150000000002</v>
      </c>
    </row>
    <row r="150" spans="1:7">
      <c r="A150" s="23" t="s">
        <v>189</v>
      </c>
      <c r="B150" s="24">
        <v>221</v>
      </c>
      <c r="C150" s="24">
        <v>19</v>
      </c>
      <c r="D150" s="24">
        <v>138</v>
      </c>
      <c r="E150" s="24">
        <v>18</v>
      </c>
      <c r="F150" s="24">
        <v>42</v>
      </c>
      <c r="G150" s="24">
        <v>4</v>
      </c>
    </row>
    <row r="151" spans="1:7">
      <c r="A151" s="10" t="s">
        <v>114</v>
      </c>
      <c r="B151" s="15">
        <v>100</v>
      </c>
      <c r="C151" s="15">
        <v>8.5972849999999994</v>
      </c>
      <c r="D151" s="15">
        <v>62.443438999999998</v>
      </c>
      <c r="E151" s="15">
        <v>8.1447959999999995</v>
      </c>
      <c r="F151" s="15">
        <v>19.004525000000001</v>
      </c>
      <c r="G151" s="15">
        <v>1.809955</v>
      </c>
    </row>
    <row r="152" spans="1:7">
      <c r="A152" s="23" t="s">
        <v>190</v>
      </c>
      <c r="B152" s="24">
        <v>64</v>
      </c>
      <c r="C152" s="24">
        <v>1</v>
      </c>
      <c r="D152" s="24">
        <v>34</v>
      </c>
      <c r="E152" s="24">
        <v>15</v>
      </c>
      <c r="F152" s="24">
        <v>11</v>
      </c>
      <c r="G152" s="24">
        <v>3</v>
      </c>
    </row>
    <row r="153" spans="1:7">
      <c r="A153" s="10" t="s">
        <v>114</v>
      </c>
      <c r="B153" s="15">
        <v>100</v>
      </c>
      <c r="C153" s="15">
        <v>1.5625</v>
      </c>
      <c r="D153" s="15">
        <v>53.125</v>
      </c>
      <c r="E153" s="15">
        <v>23.4375</v>
      </c>
      <c r="F153" s="15">
        <v>17.1875</v>
      </c>
      <c r="G153" s="15">
        <v>4.6875</v>
      </c>
    </row>
    <row r="154" spans="1:7">
      <c r="A154" s="23" t="s">
        <v>191</v>
      </c>
      <c r="B154" s="24">
        <v>158</v>
      </c>
      <c r="C154" s="24">
        <v>24</v>
      </c>
      <c r="D154" s="24">
        <v>67</v>
      </c>
      <c r="E154" s="24">
        <v>39</v>
      </c>
      <c r="F154" s="24">
        <v>25</v>
      </c>
      <c r="G154" s="24">
        <v>3</v>
      </c>
    </row>
    <row r="155" spans="1:7">
      <c r="A155" s="10" t="s">
        <v>114</v>
      </c>
      <c r="B155" s="15">
        <v>100</v>
      </c>
      <c r="C155" s="15">
        <v>15.189873</v>
      </c>
      <c r="D155" s="15">
        <v>42.405062999999998</v>
      </c>
      <c r="E155" s="15">
        <v>24.683544000000001</v>
      </c>
      <c r="F155" s="15">
        <v>15.822785</v>
      </c>
      <c r="G155" s="15">
        <v>1.8987339999999999</v>
      </c>
    </row>
    <row r="156" spans="1:7">
      <c r="A156" s="23" t="s">
        <v>192</v>
      </c>
      <c r="B156" s="24">
        <v>120</v>
      </c>
      <c r="C156" s="24">
        <v>12</v>
      </c>
      <c r="D156" s="24">
        <v>47</v>
      </c>
      <c r="E156" s="24">
        <v>24</v>
      </c>
      <c r="F156" s="24">
        <v>35</v>
      </c>
      <c r="G156" s="24">
        <v>2</v>
      </c>
    </row>
    <row r="157" spans="1:7">
      <c r="A157" s="10" t="s">
        <v>114</v>
      </c>
      <c r="B157" s="15">
        <v>100</v>
      </c>
      <c r="C157" s="15">
        <v>10</v>
      </c>
      <c r="D157" s="15">
        <v>39.166666999999997</v>
      </c>
      <c r="E157" s="15">
        <v>20</v>
      </c>
      <c r="F157" s="15">
        <v>29.166667</v>
      </c>
      <c r="G157" s="15">
        <v>1.6666669999999999</v>
      </c>
    </row>
    <row r="158" spans="1:7">
      <c r="A158" s="23" t="s">
        <v>193</v>
      </c>
      <c r="B158" s="24">
        <v>10</v>
      </c>
      <c r="C158" s="24">
        <v>0</v>
      </c>
      <c r="D158" s="24">
        <v>2</v>
      </c>
      <c r="E158" s="24">
        <v>2</v>
      </c>
      <c r="F158" s="24">
        <v>6</v>
      </c>
      <c r="G158" s="24">
        <v>0</v>
      </c>
    </row>
    <row r="159" spans="1:7">
      <c r="A159" s="10" t="s">
        <v>114</v>
      </c>
      <c r="B159" s="15">
        <v>100</v>
      </c>
      <c r="C159" s="15">
        <v>0</v>
      </c>
      <c r="D159" s="15">
        <v>20</v>
      </c>
      <c r="E159" s="15">
        <v>20</v>
      </c>
      <c r="F159" s="15">
        <v>60</v>
      </c>
      <c r="G159" s="15">
        <v>0</v>
      </c>
    </row>
    <row r="160" spans="1:7">
      <c r="A160" s="23" t="s">
        <v>152</v>
      </c>
      <c r="B160" s="24">
        <v>39</v>
      </c>
      <c r="C160" s="24">
        <v>10</v>
      </c>
      <c r="D160" s="24">
        <v>8</v>
      </c>
      <c r="E160" s="24">
        <v>5</v>
      </c>
      <c r="F160" s="24">
        <v>15</v>
      </c>
      <c r="G160" s="24">
        <v>1</v>
      </c>
    </row>
    <row r="161" spans="1:7">
      <c r="A161" s="10" t="s">
        <v>114</v>
      </c>
      <c r="B161" s="15">
        <v>100</v>
      </c>
      <c r="C161" s="15">
        <v>25.641026</v>
      </c>
      <c r="D161" s="15">
        <v>20.512820999999999</v>
      </c>
      <c r="E161" s="15">
        <v>12.820513</v>
      </c>
      <c r="F161" s="15">
        <v>38.461537999999997</v>
      </c>
      <c r="G161" s="15">
        <v>2.5641029999999998</v>
      </c>
    </row>
    <row r="162" spans="1:7">
      <c r="A162" s="23" t="s">
        <v>128</v>
      </c>
      <c r="B162" s="24">
        <v>24</v>
      </c>
      <c r="C162" s="24">
        <v>3</v>
      </c>
      <c r="D162" s="24">
        <v>12</v>
      </c>
      <c r="E162" s="24">
        <v>0</v>
      </c>
      <c r="F162" s="24">
        <v>7</v>
      </c>
      <c r="G162" s="24">
        <v>2</v>
      </c>
    </row>
    <row r="163" spans="1:7">
      <c r="A163" s="10" t="s">
        <v>114</v>
      </c>
      <c r="B163" s="15">
        <v>100</v>
      </c>
      <c r="C163" s="15">
        <v>12.5</v>
      </c>
      <c r="D163" s="15">
        <v>50</v>
      </c>
      <c r="E163" s="15">
        <v>0</v>
      </c>
      <c r="F163" s="15">
        <v>29.166667</v>
      </c>
      <c r="G163" s="15">
        <v>8.3333329999999997</v>
      </c>
    </row>
    <row r="164" spans="1:7">
      <c r="A164" s="8" t="s">
        <v>194</v>
      </c>
      <c r="B164" s="8"/>
      <c r="C164" s="8"/>
      <c r="D164" s="8"/>
      <c r="E164" s="8"/>
      <c r="F164" s="8"/>
      <c r="G164" s="8"/>
    </row>
    <row r="165" spans="1:7">
      <c r="A165" s="23" t="s">
        <v>195</v>
      </c>
      <c r="B165" s="24">
        <v>1341</v>
      </c>
      <c r="C165" s="24">
        <v>71</v>
      </c>
      <c r="D165" s="24">
        <v>892</v>
      </c>
      <c r="E165" s="24">
        <v>99</v>
      </c>
      <c r="F165" s="24">
        <v>252</v>
      </c>
      <c r="G165" s="24">
        <v>27</v>
      </c>
    </row>
    <row r="166" spans="1:7">
      <c r="A166" s="10" t="s">
        <v>114</v>
      </c>
      <c r="B166" s="15">
        <v>100</v>
      </c>
      <c r="C166" s="15">
        <v>5.294556</v>
      </c>
      <c r="D166" s="15">
        <v>66.517523999999995</v>
      </c>
      <c r="E166" s="15">
        <v>7.3825500000000002</v>
      </c>
      <c r="F166" s="15">
        <v>18.791945999999999</v>
      </c>
      <c r="G166" s="15">
        <v>2.013423</v>
      </c>
    </row>
    <row r="167" spans="1:7">
      <c r="A167" s="23" t="s">
        <v>196</v>
      </c>
      <c r="B167" s="24">
        <v>523</v>
      </c>
      <c r="C167" s="24">
        <v>37</v>
      </c>
      <c r="D167" s="24">
        <v>346</v>
      </c>
      <c r="E167" s="24">
        <v>35</v>
      </c>
      <c r="F167" s="24">
        <v>94</v>
      </c>
      <c r="G167" s="24">
        <v>11</v>
      </c>
    </row>
    <row r="168" spans="1:7">
      <c r="A168" s="10" t="s">
        <v>114</v>
      </c>
      <c r="B168" s="15">
        <v>100</v>
      </c>
      <c r="C168" s="15">
        <v>7.0745699999999996</v>
      </c>
      <c r="D168" s="15">
        <v>66.156788000000006</v>
      </c>
      <c r="E168" s="15">
        <v>6.6921609999999996</v>
      </c>
      <c r="F168" s="15">
        <v>17.973230999999998</v>
      </c>
      <c r="G168" s="15">
        <v>2.1032500000000001</v>
      </c>
    </row>
    <row r="169" spans="1:7">
      <c r="A169" s="23" t="s">
        <v>197</v>
      </c>
      <c r="B169" s="24">
        <v>116</v>
      </c>
      <c r="C169" s="24">
        <v>4</v>
      </c>
      <c r="D169" s="24">
        <v>78</v>
      </c>
      <c r="E169" s="24">
        <v>12</v>
      </c>
      <c r="F169" s="24">
        <v>21</v>
      </c>
      <c r="G169" s="24">
        <v>1</v>
      </c>
    </row>
    <row r="170" spans="1:7">
      <c r="A170" s="10" t="s">
        <v>114</v>
      </c>
      <c r="B170" s="15">
        <v>100</v>
      </c>
      <c r="C170" s="15">
        <v>3.4482759999999999</v>
      </c>
      <c r="D170" s="15">
        <v>67.241378999999995</v>
      </c>
      <c r="E170" s="15">
        <v>10.344828</v>
      </c>
      <c r="F170" s="15">
        <v>18.103448</v>
      </c>
      <c r="G170" s="15">
        <v>0.86206899999999997</v>
      </c>
    </row>
    <row r="171" spans="1:7">
      <c r="A171" s="23" t="s">
        <v>198</v>
      </c>
      <c r="B171" s="24">
        <v>25</v>
      </c>
      <c r="C171" s="24">
        <v>1</v>
      </c>
      <c r="D171" s="24">
        <v>9</v>
      </c>
      <c r="E171" s="24">
        <v>1</v>
      </c>
      <c r="F171" s="24">
        <v>13</v>
      </c>
      <c r="G171" s="24">
        <v>1</v>
      </c>
    </row>
    <row r="172" spans="1:7">
      <c r="A172" s="10" t="s">
        <v>114</v>
      </c>
      <c r="B172" s="15">
        <v>100</v>
      </c>
      <c r="C172" s="15">
        <v>4</v>
      </c>
      <c r="D172" s="15">
        <v>36</v>
      </c>
      <c r="E172" s="15">
        <v>4</v>
      </c>
      <c r="F172" s="15">
        <v>52</v>
      </c>
      <c r="G172" s="15">
        <v>4</v>
      </c>
    </row>
    <row r="173" spans="1:7">
      <c r="A173" s="23" t="s">
        <v>199</v>
      </c>
      <c r="B173" s="24">
        <v>68</v>
      </c>
      <c r="C173" s="24">
        <v>3</v>
      </c>
      <c r="D173" s="24">
        <v>48</v>
      </c>
      <c r="E173" s="24">
        <v>6</v>
      </c>
      <c r="F173" s="24">
        <v>9</v>
      </c>
      <c r="G173" s="24">
        <v>2</v>
      </c>
    </row>
    <row r="174" spans="1:7">
      <c r="A174" s="10" t="s">
        <v>114</v>
      </c>
      <c r="B174" s="15">
        <v>100</v>
      </c>
      <c r="C174" s="15">
        <v>4.4117649999999999</v>
      </c>
      <c r="D174" s="15">
        <v>70.588234999999997</v>
      </c>
      <c r="E174" s="15">
        <v>8.8235290000000006</v>
      </c>
      <c r="F174" s="15">
        <v>13.235294</v>
      </c>
      <c r="G174" s="15">
        <v>2.941176</v>
      </c>
    </row>
    <row r="175" spans="1:7">
      <c r="A175" s="23" t="s">
        <v>200</v>
      </c>
      <c r="B175" s="24">
        <v>1248</v>
      </c>
      <c r="C175" s="24">
        <v>48</v>
      </c>
      <c r="D175" s="24">
        <v>953</v>
      </c>
      <c r="E175" s="24">
        <v>72</v>
      </c>
      <c r="F175" s="24">
        <v>150</v>
      </c>
      <c r="G175" s="24">
        <v>25</v>
      </c>
    </row>
    <row r="176" spans="1:7">
      <c r="A176" s="10" t="s">
        <v>114</v>
      </c>
      <c r="B176" s="15">
        <v>100</v>
      </c>
      <c r="C176" s="15">
        <v>3.8461539999999999</v>
      </c>
      <c r="D176" s="15">
        <v>76.362178999999998</v>
      </c>
      <c r="E176" s="15">
        <v>5.7692310000000004</v>
      </c>
      <c r="F176" s="15">
        <v>12.019231</v>
      </c>
      <c r="G176" s="15">
        <v>2.0032049999999999</v>
      </c>
    </row>
    <row r="177" spans="1:7">
      <c r="A177" s="23" t="s">
        <v>201</v>
      </c>
      <c r="B177" s="24">
        <v>725</v>
      </c>
      <c r="C177" s="24">
        <v>10</v>
      </c>
      <c r="D177" s="24">
        <v>514</v>
      </c>
      <c r="E177" s="24">
        <v>32</v>
      </c>
      <c r="F177" s="24">
        <v>162</v>
      </c>
      <c r="G177" s="24">
        <v>7</v>
      </c>
    </row>
    <row r="178" spans="1:7">
      <c r="A178" s="10" t="s">
        <v>114</v>
      </c>
      <c r="B178" s="15">
        <v>100</v>
      </c>
      <c r="C178" s="15">
        <v>1.37931</v>
      </c>
      <c r="D178" s="15">
        <v>70.896552</v>
      </c>
      <c r="E178" s="15">
        <v>4.4137930000000001</v>
      </c>
      <c r="F178" s="15">
        <v>22.344828</v>
      </c>
      <c r="G178" s="15">
        <v>0.96551699999999996</v>
      </c>
    </row>
    <row r="179" spans="1:7">
      <c r="A179" s="23" t="s">
        <v>202</v>
      </c>
      <c r="B179" s="24">
        <v>550</v>
      </c>
      <c r="C179" s="24">
        <v>35</v>
      </c>
      <c r="D179" s="24">
        <v>308</v>
      </c>
      <c r="E179" s="24">
        <v>53</v>
      </c>
      <c r="F179" s="24">
        <v>143</v>
      </c>
      <c r="G179" s="24">
        <v>11</v>
      </c>
    </row>
    <row r="180" spans="1:7">
      <c r="A180" s="10" t="s">
        <v>114</v>
      </c>
      <c r="B180" s="15">
        <v>100</v>
      </c>
      <c r="C180" s="15">
        <v>6.3636359999999996</v>
      </c>
      <c r="D180" s="15">
        <v>56</v>
      </c>
      <c r="E180" s="15">
        <v>9.6363640000000004</v>
      </c>
      <c r="F180" s="15">
        <v>26</v>
      </c>
      <c r="G180" s="15">
        <v>2</v>
      </c>
    </row>
    <row r="181" spans="1:7">
      <c r="A181" s="23" t="s">
        <v>203</v>
      </c>
      <c r="B181" s="24">
        <v>563</v>
      </c>
      <c r="C181" s="24">
        <v>44</v>
      </c>
      <c r="D181" s="24">
        <v>381</v>
      </c>
      <c r="E181" s="24">
        <v>44</v>
      </c>
      <c r="F181" s="24">
        <v>89</v>
      </c>
      <c r="G181" s="24">
        <v>5</v>
      </c>
    </row>
    <row r="182" spans="1:7">
      <c r="A182" s="10" t="s">
        <v>114</v>
      </c>
      <c r="B182" s="15">
        <v>100</v>
      </c>
      <c r="C182" s="15">
        <v>7.8152749999999997</v>
      </c>
      <c r="D182" s="15">
        <v>67.673179000000005</v>
      </c>
      <c r="E182" s="15">
        <v>7.8152749999999997</v>
      </c>
      <c r="F182" s="15">
        <v>15.808171</v>
      </c>
      <c r="G182" s="15">
        <v>0.88809899999999997</v>
      </c>
    </row>
    <row r="183" spans="1:7">
      <c r="A183" s="23" t="s">
        <v>204</v>
      </c>
      <c r="B183" s="24">
        <v>319</v>
      </c>
      <c r="C183" s="24">
        <v>12</v>
      </c>
      <c r="D183" s="24">
        <v>173</v>
      </c>
      <c r="E183" s="24">
        <v>24</v>
      </c>
      <c r="F183" s="24">
        <v>104</v>
      </c>
      <c r="G183" s="24">
        <v>6</v>
      </c>
    </row>
    <row r="184" spans="1:7">
      <c r="A184" s="10" t="s">
        <v>114</v>
      </c>
      <c r="B184" s="15">
        <v>100</v>
      </c>
      <c r="C184" s="15">
        <v>3.761755</v>
      </c>
      <c r="D184" s="15">
        <v>54.231974999999998</v>
      </c>
      <c r="E184" s="15">
        <v>7.5235110000000001</v>
      </c>
      <c r="F184" s="15">
        <v>32.601880999999999</v>
      </c>
      <c r="G184" s="15">
        <v>1.880878</v>
      </c>
    </row>
    <row r="185" spans="1:7">
      <c r="A185" s="23" t="s">
        <v>205</v>
      </c>
      <c r="B185" s="24">
        <v>6</v>
      </c>
      <c r="C185" s="24">
        <v>0</v>
      </c>
      <c r="D185" s="24">
        <v>4</v>
      </c>
      <c r="E185" s="24">
        <v>0</v>
      </c>
      <c r="F185" s="24">
        <v>2</v>
      </c>
      <c r="G185" s="24">
        <v>0</v>
      </c>
    </row>
    <row r="186" spans="1:7">
      <c r="A186" s="10" t="s">
        <v>114</v>
      </c>
      <c r="B186" s="15">
        <v>100</v>
      </c>
      <c r="C186" s="15">
        <v>0</v>
      </c>
      <c r="D186" s="15">
        <v>66.666667000000004</v>
      </c>
      <c r="E186" s="15">
        <v>0</v>
      </c>
      <c r="F186" s="15">
        <v>33.333333000000003</v>
      </c>
      <c r="G186" s="15">
        <v>0</v>
      </c>
    </row>
    <row r="187" spans="1:7">
      <c r="A187" s="23" t="s">
        <v>206</v>
      </c>
      <c r="B187" s="24">
        <v>42</v>
      </c>
      <c r="C187" s="24">
        <v>4</v>
      </c>
      <c r="D187" s="24">
        <v>19</v>
      </c>
      <c r="E187" s="24">
        <v>1</v>
      </c>
      <c r="F187" s="24">
        <v>18</v>
      </c>
      <c r="G187" s="24">
        <v>0</v>
      </c>
    </row>
    <row r="188" spans="1:7">
      <c r="A188" s="10" t="s">
        <v>114</v>
      </c>
      <c r="B188" s="15">
        <v>100</v>
      </c>
      <c r="C188" s="15">
        <v>9.5238099999999992</v>
      </c>
      <c r="D188" s="15">
        <v>45.238095000000001</v>
      </c>
      <c r="E188" s="15">
        <v>2.3809520000000002</v>
      </c>
      <c r="F188" s="15">
        <v>42.857143000000001</v>
      </c>
      <c r="G188" s="15">
        <v>0</v>
      </c>
    </row>
    <row r="189" spans="1:7">
      <c r="A189" s="23" t="s">
        <v>152</v>
      </c>
      <c r="B189" s="24">
        <v>39</v>
      </c>
      <c r="C189" s="24">
        <v>4</v>
      </c>
      <c r="D189" s="24">
        <v>14</v>
      </c>
      <c r="E189" s="24">
        <v>5</v>
      </c>
      <c r="F189" s="24">
        <v>16</v>
      </c>
      <c r="G189" s="24">
        <v>0</v>
      </c>
    </row>
    <row r="190" spans="1:7">
      <c r="A190" s="10" t="s">
        <v>114</v>
      </c>
      <c r="B190" s="15">
        <v>100</v>
      </c>
      <c r="C190" s="15">
        <v>10.256410000000001</v>
      </c>
      <c r="D190" s="15">
        <v>35.897435999999999</v>
      </c>
      <c r="E190" s="15">
        <v>12.820513</v>
      </c>
      <c r="F190" s="15">
        <v>41.025641</v>
      </c>
      <c r="G190" s="15">
        <v>0</v>
      </c>
    </row>
    <row r="191" spans="1:7">
      <c r="A191" s="23" t="s">
        <v>128</v>
      </c>
      <c r="B191" s="24">
        <v>193</v>
      </c>
      <c r="C191" s="24">
        <v>11</v>
      </c>
      <c r="D191" s="24">
        <v>121</v>
      </c>
      <c r="E191" s="24">
        <v>13</v>
      </c>
      <c r="F191" s="24">
        <v>38</v>
      </c>
      <c r="G191" s="24">
        <v>10</v>
      </c>
    </row>
    <row r="192" spans="1:7">
      <c r="A192" s="10" t="s">
        <v>114</v>
      </c>
      <c r="B192" s="15">
        <v>100</v>
      </c>
      <c r="C192" s="15">
        <v>5.6994819999999997</v>
      </c>
      <c r="D192" s="15">
        <v>62.694301000000003</v>
      </c>
      <c r="E192" s="15">
        <v>6.7357509999999996</v>
      </c>
      <c r="F192" s="15">
        <v>19.689119000000002</v>
      </c>
      <c r="G192" s="15">
        <v>5.1813469999999997</v>
      </c>
    </row>
    <row r="193" spans="1:7">
      <c r="A193" s="8" t="s">
        <v>207</v>
      </c>
      <c r="B193" s="8"/>
      <c r="C193" s="8"/>
      <c r="D193" s="8"/>
      <c r="E193" s="8"/>
      <c r="F193" s="8"/>
      <c r="G193" s="8"/>
    </row>
    <row r="194" spans="1:7">
      <c r="A194" s="23" t="s">
        <v>208</v>
      </c>
      <c r="B194" s="24">
        <v>1480</v>
      </c>
      <c r="C194" s="24">
        <v>76</v>
      </c>
      <c r="D194" s="24">
        <v>985</v>
      </c>
      <c r="E194" s="24">
        <v>90</v>
      </c>
      <c r="F194" s="24">
        <v>298</v>
      </c>
      <c r="G194" s="24">
        <v>31</v>
      </c>
    </row>
    <row r="195" spans="1:7">
      <c r="A195" s="10" t="s">
        <v>114</v>
      </c>
      <c r="B195" s="15">
        <v>100</v>
      </c>
      <c r="C195" s="15">
        <v>5.135135</v>
      </c>
      <c r="D195" s="15">
        <v>66.554053999999994</v>
      </c>
      <c r="E195" s="15">
        <v>6.0810810000000002</v>
      </c>
      <c r="F195" s="15">
        <v>20.135134999999998</v>
      </c>
      <c r="G195" s="15">
        <v>2.094595</v>
      </c>
    </row>
    <row r="196" spans="1:7">
      <c r="A196" s="23" t="s">
        <v>209</v>
      </c>
      <c r="B196" s="24">
        <v>1280</v>
      </c>
      <c r="C196" s="24">
        <v>70</v>
      </c>
      <c r="D196" s="24">
        <v>882</v>
      </c>
      <c r="E196" s="24">
        <v>72</v>
      </c>
      <c r="F196" s="24">
        <v>234</v>
      </c>
      <c r="G196" s="24">
        <v>22</v>
      </c>
    </row>
    <row r="197" spans="1:7">
      <c r="A197" s="10" t="s">
        <v>114</v>
      </c>
      <c r="B197" s="15">
        <v>100</v>
      </c>
      <c r="C197" s="15">
        <v>5.46875</v>
      </c>
      <c r="D197" s="15">
        <v>68.90625</v>
      </c>
      <c r="E197" s="15">
        <v>5.625</v>
      </c>
      <c r="F197" s="15">
        <v>18.28125</v>
      </c>
      <c r="G197" s="15">
        <v>1.71875</v>
      </c>
    </row>
    <row r="198" spans="1:7">
      <c r="A198" s="23" t="s">
        <v>210</v>
      </c>
      <c r="B198" s="24">
        <v>1167</v>
      </c>
      <c r="C198" s="24">
        <v>61</v>
      </c>
      <c r="D198" s="24">
        <v>779</v>
      </c>
      <c r="E198" s="24">
        <v>93</v>
      </c>
      <c r="F198" s="24">
        <v>205</v>
      </c>
      <c r="G198" s="24">
        <v>29</v>
      </c>
    </row>
    <row r="199" spans="1:7">
      <c r="A199" s="10" t="s">
        <v>114</v>
      </c>
      <c r="B199" s="15">
        <v>100</v>
      </c>
      <c r="C199" s="15">
        <v>5.2270779999999997</v>
      </c>
      <c r="D199" s="15">
        <v>66.752356000000006</v>
      </c>
      <c r="E199" s="15">
        <v>7.9691520000000002</v>
      </c>
      <c r="F199" s="15">
        <v>17.566410000000001</v>
      </c>
      <c r="G199" s="15">
        <v>2.485004</v>
      </c>
    </row>
    <row r="200" spans="1:7">
      <c r="A200" s="23" t="s">
        <v>211</v>
      </c>
      <c r="B200" s="24">
        <v>715</v>
      </c>
      <c r="C200" s="24">
        <v>25</v>
      </c>
      <c r="D200" s="24">
        <v>494</v>
      </c>
      <c r="E200" s="24">
        <v>44</v>
      </c>
      <c r="F200" s="24">
        <v>136</v>
      </c>
      <c r="G200" s="24">
        <v>16</v>
      </c>
    </row>
    <row r="201" spans="1:7" ht="11.1" customHeight="1">
      <c r="A201" s="10" t="s">
        <v>114</v>
      </c>
      <c r="B201" s="15">
        <v>100</v>
      </c>
      <c r="C201" s="15">
        <v>3.4965030000000001</v>
      </c>
      <c r="D201" s="15">
        <v>69.090908999999996</v>
      </c>
      <c r="E201" s="15">
        <v>6.1538459999999997</v>
      </c>
      <c r="F201" s="15">
        <v>19.020979000000001</v>
      </c>
      <c r="G201" s="15">
        <v>2.237762</v>
      </c>
    </row>
    <row r="202" spans="1:7" ht="11.1" customHeight="1">
      <c r="A202" s="23" t="s">
        <v>212</v>
      </c>
      <c r="B202" s="24">
        <v>387</v>
      </c>
      <c r="C202" s="24">
        <v>17</v>
      </c>
      <c r="D202" s="24">
        <v>251</v>
      </c>
      <c r="E202" s="24">
        <v>48</v>
      </c>
      <c r="F202" s="24">
        <v>61</v>
      </c>
      <c r="G202" s="24">
        <v>10</v>
      </c>
    </row>
    <row r="203" spans="1:7" ht="11.1" customHeight="1">
      <c r="A203" s="10" t="s">
        <v>114</v>
      </c>
      <c r="B203" s="15">
        <v>100</v>
      </c>
      <c r="C203" s="15">
        <v>4.3927649999999998</v>
      </c>
      <c r="D203" s="15">
        <v>64.857881000000006</v>
      </c>
      <c r="E203" s="15">
        <v>12.403100999999999</v>
      </c>
      <c r="F203" s="15">
        <v>15.762274</v>
      </c>
      <c r="G203" s="15">
        <v>2.5839789999999998</v>
      </c>
    </row>
    <row r="204" spans="1:7" ht="11.1" customHeight="1">
      <c r="A204" s="23" t="s">
        <v>213</v>
      </c>
      <c r="B204" s="24">
        <v>404</v>
      </c>
      <c r="C204" s="24">
        <v>34</v>
      </c>
      <c r="D204" s="24">
        <v>224</v>
      </c>
      <c r="E204" s="24">
        <v>50</v>
      </c>
      <c r="F204" s="24">
        <v>83</v>
      </c>
      <c r="G204" s="24">
        <v>13</v>
      </c>
    </row>
    <row r="205" spans="1:7" ht="11.1" customHeight="1">
      <c r="A205" s="10" t="s">
        <v>114</v>
      </c>
      <c r="B205" s="15">
        <v>100</v>
      </c>
      <c r="C205" s="15">
        <v>8.4158419999999996</v>
      </c>
      <c r="D205" s="15">
        <v>55.445545000000003</v>
      </c>
      <c r="E205" s="15">
        <v>12.376238000000001</v>
      </c>
      <c r="F205" s="15">
        <v>20.544554000000002</v>
      </c>
      <c r="G205" s="15">
        <v>3.217822</v>
      </c>
    </row>
    <row r="206" spans="1:7" ht="11.1" customHeight="1">
      <c r="A206" s="23" t="s">
        <v>214</v>
      </c>
      <c r="B206" s="24">
        <v>595</v>
      </c>
      <c r="C206" s="24">
        <v>30</v>
      </c>
      <c r="D206" s="24">
        <v>405</v>
      </c>
      <c r="E206" s="24">
        <v>23</v>
      </c>
      <c r="F206" s="24">
        <v>130</v>
      </c>
      <c r="G206" s="24">
        <v>7</v>
      </c>
    </row>
    <row r="207" spans="1:7" ht="11.1" customHeight="1">
      <c r="A207" s="10" t="s">
        <v>114</v>
      </c>
      <c r="B207" s="15">
        <v>100</v>
      </c>
      <c r="C207" s="15">
        <v>5.0420170000000004</v>
      </c>
      <c r="D207" s="15">
        <v>68.067227000000003</v>
      </c>
      <c r="E207" s="15">
        <v>3.8655460000000001</v>
      </c>
      <c r="F207" s="15">
        <v>21.848738999999998</v>
      </c>
      <c r="G207" s="15">
        <v>1.176471</v>
      </c>
    </row>
    <row r="208" spans="1:7" ht="11.1" customHeight="1">
      <c r="A208" s="23" t="s">
        <v>215</v>
      </c>
      <c r="B208" s="24">
        <v>215</v>
      </c>
      <c r="C208" s="24">
        <v>12</v>
      </c>
      <c r="D208" s="24">
        <v>122</v>
      </c>
      <c r="E208" s="24">
        <v>28</v>
      </c>
      <c r="F208" s="24">
        <v>48</v>
      </c>
      <c r="G208" s="24">
        <v>5</v>
      </c>
    </row>
    <row r="209" spans="1:7" ht="11.1" customHeight="1">
      <c r="A209" s="10" t="s">
        <v>114</v>
      </c>
      <c r="B209" s="15">
        <v>100</v>
      </c>
      <c r="C209" s="15">
        <v>5.5813949999999997</v>
      </c>
      <c r="D209" s="15">
        <v>56.744185999999999</v>
      </c>
      <c r="E209" s="15">
        <v>13.023256</v>
      </c>
      <c r="F209" s="15">
        <v>22.325581</v>
      </c>
      <c r="G209" s="15">
        <v>2.3255810000000001</v>
      </c>
    </row>
    <row r="210" spans="1:7" ht="11.1" customHeight="1">
      <c r="A210" s="23" t="s">
        <v>216</v>
      </c>
      <c r="B210" s="24">
        <v>248</v>
      </c>
      <c r="C210" s="24">
        <v>16</v>
      </c>
      <c r="D210" s="24">
        <v>153</v>
      </c>
      <c r="E210" s="24">
        <v>25</v>
      </c>
      <c r="F210" s="24">
        <v>43</v>
      </c>
      <c r="G210" s="24">
        <v>11</v>
      </c>
    </row>
    <row r="211" spans="1:7" ht="11.1" customHeight="1">
      <c r="A211" s="10" t="s">
        <v>114</v>
      </c>
      <c r="B211" s="15">
        <v>100</v>
      </c>
      <c r="C211" s="15">
        <v>6.451613</v>
      </c>
      <c r="D211" s="15">
        <v>61.693548</v>
      </c>
      <c r="E211" s="15">
        <v>10.080645000000001</v>
      </c>
      <c r="F211" s="15">
        <v>17.338709999999999</v>
      </c>
      <c r="G211" s="15">
        <v>4.4354839999999998</v>
      </c>
    </row>
    <row r="212" spans="1:7" ht="11.1" customHeight="1">
      <c r="A212" s="23" t="s">
        <v>217</v>
      </c>
      <c r="B212" s="24">
        <v>255</v>
      </c>
      <c r="C212" s="24">
        <v>12</v>
      </c>
      <c r="D212" s="24">
        <v>166</v>
      </c>
      <c r="E212" s="24">
        <v>20</v>
      </c>
      <c r="F212" s="24">
        <v>49</v>
      </c>
      <c r="G212" s="24">
        <v>8</v>
      </c>
    </row>
    <row r="213" spans="1:7" ht="11.1" customHeight="1">
      <c r="A213" s="10" t="s">
        <v>114</v>
      </c>
      <c r="B213" s="15">
        <v>100</v>
      </c>
      <c r="C213" s="15">
        <v>4.7058819999999999</v>
      </c>
      <c r="D213" s="15">
        <v>65.098039</v>
      </c>
      <c r="E213" s="15">
        <v>7.8431369999999996</v>
      </c>
      <c r="F213" s="15">
        <v>19.215686000000002</v>
      </c>
      <c r="G213" s="15">
        <v>3.1372550000000001</v>
      </c>
    </row>
    <row r="214" spans="1:7" ht="11.1" customHeight="1">
      <c r="A214" s="23" t="s">
        <v>218</v>
      </c>
      <c r="B214" s="24">
        <v>291</v>
      </c>
      <c r="C214" s="24">
        <v>14</v>
      </c>
      <c r="D214" s="24">
        <v>203</v>
      </c>
      <c r="E214" s="24">
        <v>27</v>
      </c>
      <c r="F214" s="24">
        <v>41</v>
      </c>
      <c r="G214" s="24">
        <v>6</v>
      </c>
    </row>
    <row r="215" spans="1:7" ht="11.1" customHeight="1">
      <c r="A215" s="10" t="s">
        <v>114</v>
      </c>
      <c r="B215" s="15">
        <v>100</v>
      </c>
      <c r="C215" s="15">
        <v>4.8109970000000004</v>
      </c>
      <c r="D215" s="15">
        <v>69.759450000000001</v>
      </c>
      <c r="E215" s="15">
        <v>9.2783510000000007</v>
      </c>
      <c r="F215" s="15">
        <v>14.089347</v>
      </c>
      <c r="G215" s="15">
        <v>2.0618560000000001</v>
      </c>
    </row>
    <row r="216" spans="1:7" ht="11.1" customHeight="1">
      <c r="A216" s="23" t="s">
        <v>219</v>
      </c>
      <c r="B216" s="24">
        <v>338</v>
      </c>
      <c r="C216" s="24">
        <v>11</v>
      </c>
      <c r="D216" s="24">
        <v>248</v>
      </c>
      <c r="E216" s="24">
        <v>25</v>
      </c>
      <c r="F216" s="24">
        <v>49</v>
      </c>
      <c r="G216" s="24">
        <v>5</v>
      </c>
    </row>
    <row r="217" spans="1:7" ht="11.1" customHeight="1">
      <c r="A217" s="10" t="s">
        <v>114</v>
      </c>
      <c r="B217" s="15">
        <v>100</v>
      </c>
      <c r="C217" s="15">
        <v>3.2544379999999999</v>
      </c>
      <c r="D217" s="15">
        <v>73.372781000000003</v>
      </c>
      <c r="E217" s="15">
        <v>7.3964499999999997</v>
      </c>
      <c r="F217" s="15">
        <v>14.497040999999999</v>
      </c>
      <c r="G217" s="15">
        <v>1.47929</v>
      </c>
    </row>
    <row r="218" spans="1:7" ht="11.1" customHeight="1">
      <c r="A218" s="23" t="s">
        <v>220</v>
      </c>
      <c r="B218" s="24">
        <v>812</v>
      </c>
      <c r="C218" s="24">
        <v>29</v>
      </c>
      <c r="D218" s="24">
        <v>552</v>
      </c>
      <c r="E218" s="24">
        <v>48</v>
      </c>
      <c r="F218" s="24">
        <v>168</v>
      </c>
      <c r="G218" s="24">
        <v>15</v>
      </c>
    </row>
    <row r="219" spans="1:7" ht="11.1" customHeight="1">
      <c r="A219" s="10" t="s">
        <v>114</v>
      </c>
      <c r="B219" s="15">
        <v>100</v>
      </c>
      <c r="C219" s="15">
        <v>3.5714290000000002</v>
      </c>
      <c r="D219" s="15">
        <v>67.980295999999996</v>
      </c>
      <c r="E219" s="15">
        <v>5.9113300000000004</v>
      </c>
      <c r="F219" s="15">
        <v>20.689654999999998</v>
      </c>
      <c r="G219" s="15">
        <v>1.847291</v>
      </c>
    </row>
    <row r="220" spans="1:7" ht="11.1" customHeight="1">
      <c r="A220" s="23" t="s">
        <v>221</v>
      </c>
      <c r="B220" s="24">
        <v>816</v>
      </c>
      <c r="C220" s="24">
        <v>36</v>
      </c>
      <c r="D220" s="24">
        <v>561</v>
      </c>
      <c r="E220" s="24">
        <v>41</v>
      </c>
      <c r="F220" s="24">
        <v>165</v>
      </c>
      <c r="G220" s="24">
        <v>13</v>
      </c>
    </row>
    <row r="221" spans="1:7" ht="11.1" customHeight="1">
      <c r="A221" s="10" t="s">
        <v>114</v>
      </c>
      <c r="B221" s="15">
        <v>100</v>
      </c>
      <c r="C221" s="15">
        <v>4.4117649999999999</v>
      </c>
      <c r="D221" s="15">
        <v>68.75</v>
      </c>
      <c r="E221" s="15">
        <v>5.0245100000000003</v>
      </c>
      <c r="F221" s="15">
        <v>20.220587999999999</v>
      </c>
      <c r="G221" s="15">
        <v>1.593137</v>
      </c>
    </row>
    <row r="222" spans="1:7" ht="11.1" customHeight="1">
      <c r="A222" s="23" t="s">
        <v>152</v>
      </c>
      <c r="B222" s="24">
        <v>69</v>
      </c>
      <c r="C222" s="24">
        <v>9</v>
      </c>
      <c r="D222" s="24">
        <v>41</v>
      </c>
      <c r="E222" s="24">
        <v>5</v>
      </c>
      <c r="F222" s="24">
        <v>13</v>
      </c>
      <c r="G222" s="24">
        <v>1</v>
      </c>
    </row>
    <row r="223" spans="1:7" ht="11.1" customHeight="1">
      <c r="A223" s="10" t="s">
        <v>114</v>
      </c>
      <c r="B223" s="15">
        <v>100</v>
      </c>
      <c r="C223" s="15">
        <v>13.043478</v>
      </c>
      <c r="D223" s="15">
        <v>59.420290000000001</v>
      </c>
      <c r="E223" s="15">
        <v>7.2463769999999998</v>
      </c>
      <c r="F223" s="15">
        <v>18.840579999999999</v>
      </c>
      <c r="G223" s="15">
        <v>1.4492750000000001</v>
      </c>
    </row>
    <row r="224" spans="1:7" ht="11.1" customHeight="1">
      <c r="A224" s="23" t="s">
        <v>222</v>
      </c>
      <c r="B224" s="24">
        <v>246</v>
      </c>
      <c r="C224" s="24">
        <v>14</v>
      </c>
      <c r="D224" s="24">
        <v>143</v>
      </c>
      <c r="E224" s="24">
        <v>24</v>
      </c>
      <c r="F224" s="24">
        <v>58</v>
      </c>
      <c r="G224" s="24">
        <v>7</v>
      </c>
    </row>
    <row r="225" spans="1:7" ht="11.1" customHeight="1">
      <c r="A225" s="10" t="s">
        <v>114</v>
      </c>
      <c r="B225" s="15">
        <v>100</v>
      </c>
      <c r="C225" s="15">
        <v>5.6910569999999998</v>
      </c>
      <c r="D225" s="15">
        <v>58.130080999999997</v>
      </c>
      <c r="E225" s="15">
        <v>9.7560979999999997</v>
      </c>
      <c r="F225" s="15">
        <v>23.577235999999999</v>
      </c>
      <c r="G225" s="15">
        <v>2.8455279999999998</v>
      </c>
    </row>
    <row r="226" spans="1:7" ht="11.1" customHeight="1">
      <c r="A226" s="23" t="s">
        <v>128</v>
      </c>
      <c r="B226" s="24">
        <v>47</v>
      </c>
      <c r="C226" s="24">
        <v>3</v>
      </c>
      <c r="D226" s="24">
        <v>19</v>
      </c>
      <c r="E226" s="24">
        <v>2</v>
      </c>
      <c r="F226" s="24">
        <v>21</v>
      </c>
      <c r="G226" s="24">
        <v>2</v>
      </c>
    </row>
    <row r="227" spans="1:7" ht="11.1" customHeight="1">
      <c r="A227" s="11"/>
      <c r="B227" s="16">
        <v>100</v>
      </c>
      <c r="C227" s="16">
        <v>6.3829789999999997</v>
      </c>
      <c r="D227" s="16">
        <v>40.425531999999997</v>
      </c>
      <c r="E227" s="16">
        <v>4.2553190000000001</v>
      </c>
      <c r="F227" s="16">
        <v>44.680850999999997</v>
      </c>
      <c r="G227" s="16">
        <v>4.2553190000000001</v>
      </c>
    </row>
    <row r="228" spans="1:7" ht="11.1" customHeight="1"/>
  </sheetData>
  <phoneticPr fontId="2"/>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38574-6DED-499C-BD94-D2751B38D454}">
  <sheetPr codeName="Sheet105"/>
  <dimension ref="A1:G229"/>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HYPERLINK("#'目次'!B10","[4]")</f>
        <v>[4]</v>
      </c>
    </row>
    <row r="3" spans="1:7">
      <c r="A3" s="6" t="s">
        <v>114</v>
      </c>
      <c r="B3" s="7" t="s">
        <v>265</v>
      </c>
    </row>
    <row r="4" spans="1:7">
      <c r="A4" s="6" t="s">
        <v>114</v>
      </c>
      <c r="B4" s="7" t="s">
        <v>266</v>
      </c>
    </row>
    <row r="5" spans="1:7" s="21" customFormat="1" ht="36">
      <c r="A5" s="19" t="s">
        <v>114</v>
      </c>
      <c r="B5" s="20" t="s">
        <v>118</v>
      </c>
      <c r="C5" s="20" t="s">
        <v>267</v>
      </c>
      <c r="D5" s="20" t="s">
        <v>268</v>
      </c>
      <c r="E5" s="20" t="s">
        <v>269</v>
      </c>
      <c r="F5" s="20" t="s">
        <v>270</v>
      </c>
      <c r="G5" s="20" t="s">
        <v>128</v>
      </c>
    </row>
    <row r="6" spans="1:7">
      <c r="A6" s="22" t="s">
        <v>121</v>
      </c>
      <c r="B6" s="9">
        <v>2677</v>
      </c>
      <c r="C6" s="9">
        <v>360</v>
      </c>
      <c r="D6" s="9">
        <v>1326</v>
      </c>
      <c r="E6" s="9">
        <v>649</v>
      </c>
      <c r="F6" s="9">
        <v>277</v>
      </c>
      <c r="G6" s="9">
        <v>65</v>
      </c>
    </row>
    <row r="7" spans="1:7">
      <c r="A7" s="10" t="s">
        <v>114</v>
      </c>
      <c r="B7" s="15">
        <v>100</v>
      </c>
      <c r="C7" s="15">
        <v>13.447889</v>
      </c>
      <c r="D7" s="15">
        <v>49.533059000000002</v>
      </c>
      <c r="E7" s="15">
        <v>24.243556000000002</v>
      </c>
      <c r="F7" s="15">
        <v>10.347403999999999</v>
      </c>
      <c r="G7" s="15">
        <v>2.4280910000000002</v>
      </c>
    </row>
    <row r="8" spans="1:7">
      <c r="A8" s="8" t="s">
        <v>122</v>
      </c>
      <c r="B8" s="8"/>
      <c r="C8" s="8"/>
      <c r="D8" s="8"/>
      <c r="E8" s="8"/>
      <c r="F8" s="8"/>
      <c r="G8" s="8"/>
    </row>
    <row r="9" spans="1:7">
      <c r="A9" s="23" t="s">
        <v>123</v>
      </c>
      <c r="B9" s="24">
        <v>380</v>
      </c>
      <c r="C9" s="24">
        <v>49</v>
      </c>
      <c r="D9" s="24">
        <v>203</v>
      </c>
      <c r="E9" s="24">
        <v>75</v>
      </c>
      <c r="F9" s="24">
        <v>44</v>
      </c>
      <c r="G9" s="24">
        <v>9</v>
      </c>
    </row>
    <row r="10" spans="1:7">
      <c r="A10" s="10" t="s">
        <v>114</v>
      </c>
      <c r="B10" s="15">
        <v>100</v>
      </c>
      <c r="C10" s="15">
        <v>12.894736999999999</v>
      </c>
      <c r="D10" s="15">
        <v>53.421053000000001</v>
      </c>
      <c r="E10" s="15">
        <v>19.736841999999999</v>
      </c>
      <c r="F10" s="15">
        <v>11.578946999999999</v>
      </c>
      <c r="G10" s="15">
        <v>2.3684210000000001</v>
      </c>
    </row>
    <row r="11" spans="1:7">
      <c r="A11" s="23" t="s">
        <v>124</v>
      </c>
      <c r="B11" s="24">
        <v>489</v>
      </c>
      <c r="C11" s="24">
        <v>64</v>
      </c>
      <c r="D11" s="24">
        <v>241</v>
      </c>
      <c r="E11" s="24">
        <v>128</v>
      </c>
      <c r="F11" s="24">
        <v>39</v>
      </c>
      <c r="G11" s="24">
        <v>17</v>
      </c>
    </row>
    <row r="12" spans="1:7">
      <c r="A12" s="10" t="s">
        <v>114</v>
      </c>
      <c r="B12" s="15">
        <v>100</v>
      </c>
      <c r="C12" s="15">
        <v>13.087935</v>
      </c>
      <c r="D12" s="15">
        <v>49.284253999999997</v>
      </c>
      <c r="E12" s="15">
        <v>26.175868999999999</v>
      </c>
      <c r="F12" s="15">
        <v>7.97546</v>
      </c>
      <c r="G12" s="15">
        <v>3.476483</v>
      </c>
    </row>
    <row r="13" spans="1:7">
      <c r="A13" s="23" t="s">
        <v>125</v>
      </c>
      <c r="B13" s="24">
        <v>1114</v>
      </c>
      <c r="C13" s="24">
        <v>161</v>
      </c>
      <c r="D13" s="24">
        <v>539</v>
      </c>
      <c r="E13" s="24">
        <v>288</v>
      </c>
      <c r="F13" s="24">
        <v>108</v>
      </c>
      <c r="G13" s="24">
        <v>18</v>
      </c>
    </row>
    <row r="14" spans="1:7">
      <c r="A14" s="10" t="s">
        <v>114</v>
      </c>
      <c r="B14" s="15">
        <v>100</v>
      </c>
      <c r="C14" s="15">
        <v>14.452424000000001</v>
      </c>
      <c r="D14" s="15">
        <v>48.384200999999997</v>
      </c>
      <c r="E14" s="15">
        <v>25.852782999999999</v>
      </c>
      <c r="F14" s="15">
        <v>9.6947939999999999</v>
      </c>
      <c r="G14" s="15">
        <v>1.615799</v>
      </c>
    </row>
    <row r="15" spans="1:7">
      <c r="A15" s="23" t="s">
        <v>126</v>
      </c>
      <c r="B15" s="24">
        <v>521</v>
      </c>
      <c r="C15" s="24">
        <v>68</v>
      </c>
      <c r="D15" s="24">
        <v>260</v>
      </c>
      <c r="E15" s="24">
        <v>112</v>
      </c>
      <c r="F15" s="24">
        <v>67</v>
      </c>
      <c r="G15" s="24">
        <v>14</v>
      </c>
    </row>
    <row r="16" spans="1:7">
      <c r="A16" s="10" t="s">
        <v>114</v>
      </c>
      <c r="B16" s="15">
        <v>100</v>
      </c>
      <c r="C16" s="15">
        <v>13.051823000000001</v>
      </c>
      <c r="D16" s="15">
        <v>49.904031000000003</v>
      </c>
      <c r="E16" s="15">
        <v>21.497121</v>
      </c>
      <c r="F16" s="15">
        <v>12.859885</v>
      </c>
      <c r="G16" s="15">
        <v>2.6871399999999999</v>
      </c>
    </row>
    <row r="17" spans="1:7">
      <c r="A17" s="23" t="s">
        <v>127</v>
      </c>
      <c r="B17" s="24">
        <v>129</v>
      </c>
      <c r="C17" s="24">
        <v>16</v>
      </c>
      <c r="D17" s="24">
        <v>60</v>
      </c>
      <c r="E17" s="24">
        <v>32</v>
      </c>
      <c r="F17" s="24">
        <v>16</v>
      </c>
      <c r="G17" s="24">
        <v>5</v>
      </c>
    </row>
    <row r="18" spans="1:7">
      <c r="A18" s="10" t="s">
        <v>114</v>
      </c>
      <c r="B18" s="15">
        <v>100</v>
      </c>
      <c r="C18" s="15">
        <v>12.403100999999999</v>
      </c>
      <c r="D18" s="15">
        <v>46.511628000000002</v>
      </c>
      <c r="E18" s="15">
        <v>24.806201999999999</v>
      </c>
      <c r="F18" s="15">
        <v>12.403100999999999</v>
      </c>
      <c r="G18" s="15">
        <v>3.875969</v>
      </c>
    </row>
    <row r="19" spans="1:7">
      <c r="A19" s="23" t="s">
        <v>128</v>
      </c>
      <c r="B19" s="24">
        <v>44</v>
      </c>
      <c r="C19" s="24">
        <v>2</v>
      </c>
      <c r="D19" s="24">
        <v>23</v>
      </c>
      <c r="E19" s="24">
        <v>14</v>
      </c>
      <c r="F19" s="24">
        <v>3</v>
      </c>
      <c r="G19" s="24">
        <v>2</v>
      </c>
    </row>
    <row r="20" spans="1:7">
      <c r="A20" s="10" t="s">
        <v>114</v>
      </c>
      <c r="B20" s="15">
        <v>100</v>
      </c>
      <c r="C20" s="15">
        <v>4.5454549999999996</v>
      </c>
      <c r="D20" s="15">
        <v>52.272727000000003</v>
      </c>
      <c r="E20" s="15">
        <v>31.818182</v>
      </c>
      <c r="F20" s="15">
        <v>6.8181820000000002</v>
      </c>
      <c r="G20" s="15">
        <v>4.5454549999999996</v>
      </c>
    </row>
    <row r="21" spans="1:7">
      <c r="A21" s="8" t="s">
        <v>129</v>
      </c>
      <c r="B21" s="8"/>
      <c r="C21" s="8"/>
      <c r="D21" s="8"/>
      <c r="E21" s="8"/>
      <c r="F21" s="8"/>
      <c r="G21" s="8"/>
    </row>
    <row r="22" spans="1:7">
      <c r="A22" s="23" t="s">
        <v>130</v>
      </c>
      <c r="B22" s="24">
        <v>799</v>
      </c>
      <c r="C22" s="24">
        <v>116</v>
      </c>
      <c r="D22" s="24">
        <v>404</v>
      </c>
      <c r="E22" s="24">
        <v>187</v>
      </c>
      <c r="F22" s="24">
        <v>73</v>
      </c>
      <c r="G22" s="24">
        <v>19</v>
      </c>
    </row>
    <row r="23" spans="1:7">
      <c r="A23" s="10" t="s">
        <v>114</v>
      </c>
      <c r="B23" s="15">
        <v>100</v>
      </c>
      <c r="C23" s="15">
        <v>14.518148</v>
      </c>
      <c r="D23" s="15">
        <v>50.563203999999999</v>
      </c>
      <c r="E23" s="15">
        <v>23.404254999999999</v>
      </c>
      <c r="F23" s="15">
        <v>9.1364210000000003</v>
      </c>
      <c r="G23" s="15">
        <v>2.3779720000000002</v>
      </c>
    </row>
    <row r="24" spans="1:7">
      <c r="A24" s="23" t="s">
        <v>131</v>
      </c>
      <c r="B24" s="24">
        <v>1245</v>
      </c>
      <c r="C24" s="24">
        <v>161</v>
      </c>
      <c r="D24" s="24">
        <v>612</v>
      </c>
      <c r="E24" s="24">
        <v>331</v>
      </c>
      <c r="F24" s="24">
        <v>109</v>
      </c>
      <c r="G24" s="24">
        <v>32</v>
      </c>
    </row>
    <row r="25" spans="1:7">
      <c r="A25" s="10" t="s">
        <v>114</v>
      </c>
      <c r="B25" s="15">
        <v>100</v>
      </c>
      <c r="C25" s="15">
        <v>12.931727</v>
      </c>
      <c r="D25" s="15">
        <v>49.156627</v>
      </c>
      <c r="E25" s="15">
        <v>26.586345000000001</v>
      </c>
      <c r="F25" s="15">
        <v>8.75502</v>
      </c>
      <c r="G25" s="15">
        <v>2.570281</v>
      </c>
    </row>
    <row r="26" spans="1:7">
      <c r="A26" s="23" t="s">
        <v>132</v>
      </c>
      <c r="B26" s="24">
        <v>504</v>
      </c>
      <c r="C26" s="24">
        <v>67</v>
      </c>
      <c r="D26" s="24">
        <v>246</v>
      </c>
      <c r="E26" s="24">
        <v>105</v>
      </c>
      <c r="F26" s="24">
        <v>76</v>
      </c>
      <c r="G26" s="24">
        <v>10</v>
      </c>
    </row>
    <row r="27" spans="1:7">
      <c r="A27" s="10" t="s">
        <v>114</v>
      </c>
      <c r="B27" s="15">
        <v>100</v>
      </c>
      <c r="C27" s="15">
        <v>13.293651000000001</v>
      </c>
      <c r="D27" s="15">
        <v>48.809524000000003</v>
      </c>
      <c r="E27" s="15">
        <v>20.833333</v>
      </c>
      <c r="F27" s="15">
        <v>15.079364999999999</v>
      </c>
      <c r="G27" s="15">
        <v>1.984127</v>
      </c>
    </row>
    <row r="28" spans="1:7">
      <c r="A28" s="23" t="s">
        <v>133</v>
      </c>
      <c r="B28" s="24">
        <v>82</v>
      </c>
      <c r="C28" s="24">
        <v>11</v>
      </c>
      <c r="D28" s="24">
        <v>35</v>
      </c>
      <c r="E28" s="24">
        <v>16</v>
      </c>
      <c r="F28" s="24">
        <v>17</v>
      </c>
      <c r="G28" s="24">
        <v>3</v>
      </c>
    </row>
    <row r="29" spans="1:7">
      <c r="A29" s="10" t="s">
        <v>114</v>
      </c>
      <c r="B29" s="15">
        <v>100</v>
      </c>
      <c r="C29" s="15">
        <v>13.414634</v>
      </c>
      <c r="D29" s="15">
        <v>42.682926999999999</v>
      </c>
      <c r="E29" s="15">
        <v>19.512194999999998</v>
      </c>
      <c r="F29" s="15">
        <v>20.731707</v>
      </c>
      <c r="G29" s="15">
        <v>3.6585369999999999</v>
      </c>
    </row>
    <row r="30" spans="1:7">
      <c r="A30" s="23" t="s">
        <v>128</v>
      </c>
      <c r="B30" s="24">
        <v>47</v>
      </c>
      <c r="C30" s="24">
        <v>5</v>
      </c>
      <c r="D30" s="24">
        <v>29</v>
      </c>
      <c r="E30" s="24">
        <v>10</v>
      </c>
      <c r="F30" s="24">
        <v>2</v>
      </c>
      <c r="G30" s="24">
        <v>1</v>
      </c>
    </row>
    <row r="31" spans="1:7">
      <c r="A31" s="10" t="s">
        <v>114</v>
      </c>
      <c r="B31" s="15">
        <v>100</v>
      </c>
      <c r="C31" s="15">
        <v>10.638298000000001</v>
      </c>
      <c r="D31" s="15">
        <v>61.702128000000002</v>
      </c>
      <c r="E31" s="15">
        <v>21.276596000000001</v>
      </c>
      <c r="F31" s="15">
        <v>4.2553190000000001</v>
      </c>
      <c r="G31" s="15">
        <v>2.1276600000000001</v>
      </c>
    </row>
    <row r="32" spans="1:7">
      <c r="A32" s="8" t="s">
        <v>134</v>
      </c>
      <c r="B32" s="8"/>
      <c r="C32" s="8"/>
      <c r="D32" s="8"/>
      <c r="E32" s="8"/>
      <c r="F32" s="8"/>
      <c r="G32" s="8"/>
    </row>
    <row r="33" spans="1:7">
      <c r="A33" s="23" t="s">
        <v>135</v>
      </c>
      <c r="B33" s="24">
        <v>128</v>
      </c>
      <c r="C33" s="24">
        <v>14</v>
      </c>
      <c r="D33" s="24">
        <v>63</v>
      </c>
      <c r="E33" s="24">
        <v>26</v>
      </c>
      <c r="F33" s="24">
        <v>23</v>
      </c>
      <c r="G33" s="24">
        <v>2</v>
      </c>
    </row>
    <row r="34" spans="1:7">
      <c r="A34" s="10" t="s">
        <v>114</v>
      </c>
      <c r="B34" s="15">
        <v>100</v>
      </c>
      <c r="C34" s="15">
        <v>10.9375</v>
      </c>
      <c r="D34" s="15">
        <v>49.21875</v>
      </c>
      <c r="E34" s="15">
        <v>20.3125</v>
      </c>
      <c r="F34" s="15">
        <v>17.96875</v>
      </c>
      <c r="G34" s="15">
        <v>1.5625</v>
      </c>
    </row>
    <row r="35" spans="1:7">
      <c r="A35" s="23" t="s">
        <v>136</v>
      </c>
      <c r="B35" s="24">
        <v>138</v>
      </c>
      <c r="C35" s="24">
        <v>18</v>
      </c>
      <c r="D35" s="24">
        <v>78</v>
      </c>
      <c r="E35" s="24">
        <v>17</v>
      </c>
      <c r="F35" s="24">
        <v>20</v>
      </c>
      <c r="G35" s="24">
        <v>5</v>
      </c>
    </row>
    <row r="36" spans="1:7">
      <c r="A36" s="10" t="s">
        <v>114</v>
      </c>
      <c r="B36" s="15">
        <v>100</v>
      </c>
      <c r="C36" s="15">
        <v>13.043478</v>
      </c>
      <c r="D36" s="15">
        <v>56.521738999999997</v>
      </c>
      <c r="E36" s="15">
        <v>12.318841000000001</v>
      </c>
      <c r="F36" s="15">
        <v>14.492754</v>
      </c>
      <c r="G36" s="15">
        <v>3.6231879999999999</v>
      </c>
    </row>
    <row r="37" spans="1:7">
      <c r="A37" s="23" t="s">
        <v>137</v>
      </c>
      <c r="B37" s="24">
        <v>119</v>
      </c>
      <c r="C37" s="24">
        <v>15</v>
      </c>
      <c r="D37" s="24">
        <v>60</v>
      </c>
      <c r="E37" s="24">
        <v>23</v>
      </c>
      <c r="F37" s="24">
        <v>17</v>
      </c>
      <c r="G37" s="24">
        <v>4</v>
      </c>
    </row>
    <row r="38" spans="1:7">
      <c r="A38" s="10" t="s">
        <v>114</v>
      </c>
      <c r="B38" s="15">
        <v>100</v>
      </c>
      <c r="C38" s="15">
        <v>12.605041999999999</v>
      </c>
      <c r="D38" s="15">
        <v>50.420167999999997</v>
      </c>
      <c r="E38" s="15">
        <v>19.327731</v>
      </c>
      <c r="F38" s="15">
        <v>14.285714</v>
      </c>
      <c r="G38" s="15">
        <v>3.361345</v>
      </c>
    </row>
    <row r="39" spans="1:7">
      <c r="A39" s="23" t="s">
        <v>138</v>
      </c>
      <c r="B39" s="24">
        <v>142</v>
      </c>
      <c r="C39" s="24">
        <v>18</v>
      </c>
      <c r="D39" s="24">
        <v>69</v>
      </c>
      <c r="E39" s="24">
        <v>33</v>
      </c>
      <c r="F39" s="24">
        <v>20</v>
      </c>
      <c r="G39" s="24">
        <v>2</v>
      </c>
    </row>
    <row r="40" spans="1:7">
      <c r="A40" s="10" t="s">
        <v>114</v>
      </c>
      <c r="B40" s="15">
        <v>100</v>
      </c>
      <c r="C40" s="15">
        <v>12.676056000000001</v>
      </c>
      <c r="D40" s="15">
        <v>48.591549000000001</v>
      </c>
      <c r="E40" s="15">
        <v>23.239436999999999</v>
      </c>
      <c r="F40" s="15">
        <v>14.084507</v>
      </c>
      <c r="G40" s="15">
        <v>1.4084509999999999</v>
      </c>
    </row>
    <row r="41" spans="1:7">
      <c r="A41" s="23" t="s">
        <v>139</v>
      </c>
      <c r="B41" s="24">
        <v>170</v>
      </c>
      <c r="C41" s="24">
        <v>22</v>
      </c>
      <c r="D41" s="24">
        <v>80</v>
      </c>
      <c r="E41" s="24">
        <v>42</v>
      </c>
      <c r="F41" s="24">
        <v>23</v>
      </c>
      <c r="G41" s="24">
        <v>3</v>
      </c>
    </row>
    <row r="42" spans="1:7">
      <c r="A42" s="10" t="s">
        <v>114</v>
      </c>
      <c r="B42" s="15">
        <v>100</v>
      </c>
      <c r="C42" s="15">
        <v>12.941176</v>
      </c>
      <c r="D42" s="15">
        <v>47.058824000000001</v>
      </c>
      <c r="E42" s="15">
        <v>24.705881999999999</v>
      </c>
      <c r="F42" s="15">
        <v>13.529412000000001</v>
      </c>
      <c r="G42" s="15">
        <v>1.7647060000000001</v>
      </c>
    </row>
    <row r="43" spans="1:7">
      <c r="A43" s="23" t="s">
        <v>140</v>
      </c>
      <c r="B43" s="24">
        <v>192</v>
      </c>
      <c r="C43" s="24">
        <v>25</v>
      </c>
      <c r="D43" s="24">
        <v>93</v>
      </c>
      <c r="E43" s="24">
        <v>37</v>
      </c>
      <c r="F43" s="24">
        <v>30</v>
      </c>
      <c r="G43" s="24">
        <v>7</v>
      </c>
    </row>
    <row r="44" spans="1:7">
      <c r="A44" s="10" t="s">
        <v>114</v>
      </c>
      <c r="B44" s="15">
        <v>100</v>
      </c>
      <c r="C44" s="15">
        <v>13.020833</v>
      </c>
      <c r="D44" s="15">
        <v>48.4375</v>
      </c>
      <c r="E44" s="15">
        <v>19.270833</v>
      </c>
      <c r="F44" s="15">
        <v>15.625</v>
      </c>
      <c r="G44" s="15">
        <v>3.6458330000000001</v>
      </c>
    </row>
    <row r="45" spans="1:7">
      <c r="A45" s="23" t="s">
        <v>141</v>
      </c>
      <c r="B45" s="24">
        <v>1405</v>
      </c>
      <c r="C45" s="24">
        <v>180</v>
      </c>
      <c r="D45" s="24">
        <v>721</v>
      </c>
      <c r="E45" s="24">
        <v>375</v>
      </c>
      <c r="F45" s="24">
        <v>96</v>
      </c>
      <c r="G45" s="24">
        <v>33</v>
      </c>
    </row>
    <row r="46" spans="1:7">
      <c r="A46" s="10" t="s">
        <v>114</v>
      </c>
      <c r="B46" s="15">
        <v>100</v>
      </c>
      <c r="C46" s="15">
        <v>12.811388000000001</v>
      </c>
      <c r="D46" s="15">
        <v>51.316726000000003</v>
      </c>
      <c r="E46" s="15">
        <v>26.690391000000002</v>
      </c>
      <c r="F46" s="15">
        <v>6.8327400000000003</v>
      </c>
      <c r="G46" s="15">
        <v>2.348754</v>
      </c>
    </row>
    <row r="47" spans="1:7">
      <c r="A47" s="23" t="s">
        <v>142</v>
      </c>
      <c r="B47" s="24">
        <v>343</v>
      </c>
      <c r="C47" s="24">
        <v>64</v>
      </c>
      <c r="D47" s="24">
        <v>139</v>
      </c>
      <c r="E47" s="24">
        <v>86</v>
      </c>
      <c r="F47" s="24">
        <v>46</v>
      </c>
      <c r="G47" s="24">
        <v>8</v>
      </c>
    </row>
    <row r="48" spans="1:7">
      <c r="A48" s="10" t="s">
        <v>114</v>
      </c>
      <c r="B48" s="15">
        <v>100</v>
      </c>
      <c r="C48" s="15">
        <v>18.658892000000002</v>
      </c>
      <c r="D48" s="15">
        <v>40.524780999999997</v>
      </c>
      <c r="E48" s="15">
        <v>25.072886</v>
      </c>
      <c r="F48" s="15">
        <v>13.411079000000001</v>
      </c>
      <c r="G48" s="15">
        <v>2.3323619999999998</v>
      </c>
    </row>
    <row r="49" spans="1:7">
      <c r="A49" s="23" t="s">
        <v>128</v>
      </c>
      <c r="B49" s="24">
        <v>40</v>
      </c>
      <c r="C49" s="24">
        <v>4</v>
      </c>
      <c r="D49" s="24">
        <v>23</v>
      </c>
      <c r="E49" s="24">
        <v>10</v>
      </c>
      <c r="F49" s="24">
        <v>2</v>
      </c>
      <c r="G49" s="24">
        <v>1</v>
      </c>
    </row>
    <row r="50" spans="1:7">
      <c r="A50" s="10" t="s">
        <v>114</v>
      </c>
      <c r="B50" s="15">
        <v>100</v>
      </c>
      <c r="C50" s="15">
        <v>10</v>
      </c>
      <c r="D50" s="15">
        <v>57.5</v>
      </c>
      <c r="E50" s="15">
        <v>25</v>
      </c>
      <c r="F50" s="15">
        <v>5</v>
      </c>
      <c r="G50" s="15">
        <v>2.5</v>
      </c>
    </row>
    <row r="51" spans="1:7">
      <c r="A51" s="8" t="s">
        <v>143</v>
      </c>
      <c r="B51" s="8"/>
      <c r="C51" s="8"/>
      <c r="D51" s="8"/>
      <c r="E51" s="8"/>
      <c r="F51" s="8"/>
      <c r="G51" s="8"/>
    </row>
    <row r="52" spans="1:7">
      <c r="A52" s="23" t="s">
        <v>144</v>
      </c>
      <c r="B52" s="24">
        <v>429</v>
      </c>
      <c r="C52" s="24">
        <v>69</v>
      </c>
      <c r="D52" s="24">
        <v>217</v>
      </c>
      <c r="E52" s="24">
        <v>109</v>
      </c>
      <c r="F52" s="24">
        <v>29</v>
      </c>
      <c r="G52" s="24">
        <v>5</v>
      </c>
    </row>
    <row r="53" spans="1:7">
      <c r="A53" s="10" t="s">
        <v>114</v>
      </c>
      <c r="B53" s="15">
        <v>100</v>
      </c>
      <c r="C53" s="15">
        <v>16.083915999999999</v>
      </c>
      <c r="D53" s="15">
        <v>50.582751000000002</v>
      </c>
      <c r="E53" s="15">
        <v>25.407924999999999</v>
      </c>
      <c r="F53" s="15">
        <v>6.7599070000000001</v>
      </c>
      <c r="G53" s="15">
        <v>1.1655009999999999</v>
      </c>
    </row>
    <row r="54" spans="1:7">
      <c r="A54" s="23" t="s">
        <v>145</v>
      </c>
      <c r="B54" s="24">
        <v>319</v>
      </c>
      <c r="C54" s="24">
        <v>57</v>
      </c>
      <c r="D54" s="24">
        <v>162</v>
      </c>
      <c r="E54" s="24">
        <v>74</v>
      </c>
      <c r="F54" s="24">
        <v>18</v>
      </c>
      <c r="G54" s="24">
        <v>8</v>
      </c>
    </row>
    <row r="55" spans="1:7">
      <c r="A55" s="10" t="s">
        <v>114</v>
      </c>
      <c r="B55" s="15">
        <v>100</v>
      </c>
      <c r="C55" s="15">
        <v>17.868338999999999</v>
      </c>
      <c r="D55" s="15">
        <v>50.783698999999999</v>
      </c>
      <c r="E55" s="15">
        <v>23.197492</v>
      </c>
      <c r="F55" s="15">
        <v>5.642633</v>
      </c>
      <c r="G55" s="15">
        <v>2.5078369999999999</v>
      </c>
    </row>
    <row r="56" spans="1:7">
      <c r="A56" s="23" t="s">
        <v>146</v>
      </c>
      <c r="B56" s="24">
        <v>504</v>
      </c>
      <c r="C56" s="24">
        <v>72</v>
      </c>
      <c r="D56" s="24">
        <v>259</v>
      </c>
      <c r="E56" s="24">
        <v>126</v>
      </c>
      <c r="F56" s="24">
        <v>36</v>
      </c>
      <c r="G56" s="24">
        <v>11</v>
      </c>
    </row>
    <row r="57" spans="1:7">
      <c r="A57" s="10" t="s">
        <v>114</v>
      </c>
      <c r="B57" s="15">
        <v>100</v>
      </c>
      <c r="C57" s="15">
        <v>14.285714</v>
      </c>
      <c r="D57" s="15">
        <v>51.388888999999999</v>
      </c>
      <c r="E57" s="15">
        <v>25</v>
      </c>
      <c r="F57" s="15">
        <v>7.1428570000000002</v>
      </c>
      <c r="G57" s="15">
        <v>2.1825399999999999</v>
      </c>
    </row>
    <row r="58" spans="1:7">
      <c r="A58" s="23" t="s">
        <v>147</v>
      </c>
      <c r="B58" s="24">
        <v>143</v>
      </c>
      <c r="C58" s="24">
        <v>20</v>
      </c>
      <c r="D58" s="24">
        <v>78</v>
      </c>
      <c r="E58" s="24">
        <v>29</v>
      </c>
      <c r="F58" s="24">
        <v>12</v>
      </c>
      <c r="G58" s="24">
        <v>4</v>
      </c>
    </row>
    <row r="59" spans="1:7">
      <c r="A59" s="10" t="s">
        <v>114</v>
      </c>
      <c r="B59" s="15">
        <v>100</v>
      </c>
      <c r="C59" s="15">
        <v>13.986014000000001</v>
      </c>
      <c r="D59" s="15">
        <v>54.545454999999997</v>
      </c>
      <c r="E59" s="15">
        <v>20.279720000000001</v>
      </c>
      <c r="F59" s="15">
        <v>8.3916079999999997</v>
      </c>
      <c r="G59" s="15">
        <v>2.7972030000000001</v>
      </c>
    </row>
    <row r="60" spans="1:7">
      <c r="A60" s="23" t="s">
        <v>148</v>
      </c>
      <c r="B60" s="24">
        <v>168</v>
      </c>
      <c r="C60" s="24">
        <v>29</v>
      </c>
      <c r="D60" s="24">
        <v>83</v>
      </c>
      <c r="E60" s="24">
        <v>39</v>
      </c>
      <c r="F60" s="24">
        <v>12</v>
      </c>
      <c r="G60" s="24">
        <v>5</v>
      </c>
    </row>
    <row r="61" spans="1:7">
      <c r="A61" s="10" t="s">
        <v>114</v>
      </c>
      <c r="B61" s="15">
        <v>100</v>
      </c>
      <c r="C61" s="15">
        <v>17.261904999999999</v>
      </c>
      <c r="D61" s="15">
        <v>49.404761999999998</v>
      </c>
      <c r="E61" s="15">
        <v>23.214286000000001</v>
      </c>
      <c r="F61" s="15">
        <v>7.1428570000000002</v>
      </c>
      <c r="G61" s="15">
        <v>2.9761899999999999</v>
      </c>
    </row>
    <row r="62" spans="1:7">
      <c r="A62" s="23" t="s">
        <v>149</v>
      </c>
      <c r="B62" s="24">
        <v>1270</v>
      </c>
      <c r="C62" s="24">
        <v>192</v>
      </c>
      <c r="D62" s="24">
        <v>630</v>
      </c>
      <c r="E62" s="24">
        <v>324</v>
      </c>
      <c r="F62" s="24">
        <v>96</v>
      </c>
      <c r="G62" s="24">
        <v>28</v>
      </c>
    </row>
    <row r="63" spans="1:7">
      <c r="A63" s="10" t="s">
        <v>114</v>
      </c>
      <c r="B63" s="15">
        <v>100</v>
      </c>
      <c r="C63" s="15">
        <v>15.11811</v>
      </c>
      <c r="D63" s="15">
        <v>49.606299</v>
      </c>
      <c r="E63" s="15">
        <v>25.511811000000002</v>
      </c>
      <c r="F63" s="15">
        <v>7.5590549999999999</v>
      </c>
      <c r="G63" s="15">
        <v>2.2047240000000001</v>
      </c>
    </row>
    <row r="64" spans="1:7">
      <c r="A64" s="23" t="s">
        <v>150</v>
      </c>
      <c r="B64" s="24">
        <v>1642</v>
      </c>
      <c r="C64" s="24">
        <v>212</v>
      </c>
      <c r="D64" s="24">
        <v>823</v>
      </c>
      <c r="E64" s="24">
        <v>425</v>
      </c>
      <c r="F64" s="24">
        <v>143</v>
      </c>
      <c r="G64" s="24">
        <v>39</v>
      </c>
    </row>
    <row r="65" spans="1:7">
      <c r="A65" s="10" t="s">
        <v>114</v>
      </c>
      <c r="B65" s="15">
        <v>100</v>
      </c>
      <c r="C65" s="15">
        <v>12.911084000000001</v>
      </c>
      <c r="D65" s="15">
        <v>50.121803</v>
      </c>
      <c r="E65" s="15">
        <v>25.883068999999999</v>
      </c>
      <c r="F65" s="15">
        <v>8.7088920000000005</v>
      </c>
      <c r="G65" s="15">
        <v>2.3751519999999999</v>
      </c>
    </row>
    <row r="66" spans="1:7">
      <c r="A66" s="23" t="s">
        <v>151</v>
      </c>
      <c r="B66" s="24">
        <v>2266</v>
      </c>
      <c r="C66" s="24">
        <v>297</v>
      </c>
      <c r="D66" s="24">
        <v>1138</v>
      </c>
      <c r="E66" s="24">
        <v>554</v>
      </c>
      <c r="F66" s="24">
        <v>222</v>
      </c>
      <c r="G66" s="24">
        <v>55</v>
      </c>
    </row>
    <row r="67" spans="1:7">
      <c r="A67" s="10" t="s">
        <v>114</v>
      </c>
      <c r="B67" s="15">
        <v>100</v>
      </c>
      <c r="C67" s="15">
        <v>13.106795999999999</v>
      </c>
      <c r="D67" s="15">
        <v>50.220652999999999</v>
      </c>
      <c r="E67" s="15">
        <v>24.448367000000001</v>
      </c>
      <c r="F67" s="15">
        <v>9.7969989999999996</v>
      </c>
      <c r="G67" s="15">
        <v>2.427184</v>
      </c>
    </row>
    <row r="68" spans="1:7">
      <c r="A68" s="23" t="s">
        <v>152</v>
      </c>
      <c r="B68" s="24">
        <v>121</v>
      </c>
      <c r="C68" s="24">
        <v>19</v>
      </c>
      <c r="D68" s="24">
        <v>52</v>
      </c>
      <c r="E68" s="24">
        <v>28</v>
      </c>
      <c r="F68" s="24">
        <v>21</v>
      </c>
      <c r="G68" s="24">
        <v>1</v>
      </c>
    </row>
    <row r="69" spans="1:7">
      <c r="A69" s="10" t="s">
        <v>114</v>
      </c>
      <c r="B69" s="15">
        <v>100</v>
      </c>
      <c r="C69" s="15">
        <v>15.702479</v>
      </c>
      <c r="D69" s="15">
        <v>42.975206999999997</v>
      </c>
      <c r="E69" s="15">
        <v>23.140495999999999</v>
      </c>
      <c r="F69" s="15">
        <v>17.355371999999999</v>
      </c>
      <c r="G69" s="15">
        <v>0.82644600000000001</v>
      </c>
    </row>
    <row r="70" spans="1:7">
      <c r="A70" s="23" t="s">
        <v>128</v>
      </c>
      <c r="B70" s="24">
        <v>46</v>
      </c>
      <c r="C70" s="24">
        <v>5</v>
      </c>
      <c r="D70" s="24">
        <v>23</v>
      </c>
      <c r="E70" s="24">
        <v>13</v>
      </c>
      <c r="F70" s="24">
        <v>4</v>
      </c>
      <c r="G70" s="24">
        <v>1</v>
      </c>
    </row>
    <row r="71" spans="1:7">
      <c r="A71" s="10" t="s">
        <v>114</v>
      </c>
      <c r="B71" s="15">
        <v>100</v>
      </c>
      <c r="C71" s="15">
        <v>10.869565</v>
      </c>
      <c r="D71" s="15">
        <v>50</v>
      </c>
      <c r="E71" s="15">
        <v>28.260870000000001</v>
      </c>
      <c r="F71" s="15">
        <v>8.6956520000000008</v>
      </c>
      <c r="G71" s="15">
        <v>2.1739130000000002</v>
      </c>
    </row>
    <row r="72" spans="1:7">
      <c r="A72" s="8" t="s">
        <v>153</v>
      </c>
      <c r="B72" s="8"/>
      <c r="C72" s="8"/>
      <c r="D72" s="8"/>
      <c r="E72" s="8"/>
      <c r="F72" s="8"/>
      <c r="G72" s="8"/>
    </row>
    <row r="73" spans="1:7">
      <c r="A73" s="23" t="s">
        <v>154</v>
      </c>
      <c r="B73" s="24">
        <v>1344</v>
      </c>
      <c r="C73" s="24">
        <v>183</v>
      </c>
      <c r="D73" s="24">
        <v>689</v>
      </c>
      <c r="E73" s="24">
        <v>326</v>
      </c>
      <c r="F73" s="24">
        <v>111</v>
      </c>
      <c r="G73" s="24">
        <v>35</v>
      </c>
    </row>
    <row r="74" spans="1:7">
      <c r="A74" s="10" t="s">
        <v>114</v>
      </c>
      <c r="B74" s="15">
        <v>100</v>
      </c>
      <c r="C74" s="15">
        <v>13.616071</v>
      </c>
      <c r="D74" s="15">
        <v>51.264881000000003</v>
      </c>
      <c r="E74" s="15">
        <v>24.255952000000001</v>
      </c>
      <c r="F74" s="15">
        <v>8.2589290000000002</v>
      </c>
      <c r="G74" s="15">
        <v>2.6041669999999999</v>
      </c>
    </row>
    <row r="75" spans="1:7">
      <c r="A75" s="23" t="s">
        <v>155</v>
      </c>
      <c r="B75" s="24">
        <v>1107</v>
      </c>
      <c r="C75" s="24">
        <v>168</v>
      </c>
      <c r="D75" s="24">
        <v>541</v>
      </c>
      <c r="E75" s="24">
        <v>314</v>
      </c>
      <c r="F75" s="24">
        <v>56</v>
      </c>
      <c r="G75" s="24">
        <v>28</v>
      </c>
    </row>
    <row r="76" spans="1:7">
      <c r="A76" s="10" t="s">
        <v>114</v>
      </c>
      <c r="B76" s="15">
        <v>100</v>
      </c>
      <c r="C76" s="15">
        <v>15.176152</v>
      </c>
      <c r="D76" s="15">
        <v>48.870821999999997</v>
      </c>
      <c r="E76" s="15">
        <v>28.36495</v>
      </c>
      <c r="F76" s="15">
        <v>5.0587169999999997</v>
      </c>
      <c r="G76" s="15">
        <v>2.5293589999999999</v>
      </c>
    </row>
    <row r="77" spans="1:7">
      <c r="A77" s="23" t="s">
        <v>156</v>
      </c>
      <c r="B77" s="24">
        <v>1006</v>
      </c>
      <c r="C77" s="24">
        <v>119</v>
      </c>
      <c r="D77" s="24">
        <v>487</v>
      </c>
      <c r="E77" s="24">
        <v>263</v>
      </c>
      <c r="F77" s="24">
        <v>110</v>
      </c>
      <c r="G77" s="24">
        <v>27</v>
      </c>
    </row>
    <row r="78" spans="1:7">
      <c r="A78" s="10" t="s">
        <v>114</v>
      </c>
      <c r="B78" s="15">
        <v>100</v>
      </c>
      <c r="C78" s="15">
        <v>11.829026000000001</v>
      </c>
      <c r="D78" s="15">
        <v>48.409542999999999</v>
      </c>
      <c r="E78" s="15">
        <v>26.143141</v>
      </c>
      <c r="F78" s="15">
        <v>10.934393999999999</v>
      </c>
      <c r="G78" s="15">
        <v>2.683897</v>
      </c>
    </row>
    <row r="79" spans="1:7">
      <c r="A79" s="23" t="s">
        <v>157</v>
      </c>
      <c r="B79" s="24">
        <v>541</v>
      </c>
      <c r="C79" s="24">
        <v>65</v>
      </c>
      <c r="D79" s="24">
        <v>252</v>
      </c>
      <c r="E79" s="24">
        <v>138</v>
      </c>
      <c r="F79" s="24">
        <v>69</v>
      </c>
      <c r="G79" s="24">
        <v>17</v>
      </c>
    </row>
    <row r="80" spans="1:7">
      <c r="A80" s="10" t="s">
        <v>114</v>
      </c>
      <c r="B80" s="15">
        <v>100</v>
      </c>
      <c r="C80" s="15">
        <v>12.014787</v>
      </c>
      <c r="D80" s="15">
        <v>46.580407000000001</v>
      </c>
      <c r="E80" s="15">
        <v>25.508317999999999</v>
      </c>
      <c r="F80" s="15">
        <v>12.754159</v>
      </c>
      <c r="G80" s="15">
        <v>3.1423290000000001</v>
      </c>
    </row>
    <row r="81" spans="1:7">
      <c r="A81" s="23" t="s">
        <v>158</v>
      </c>
      <c r="B81" s="24">
        <v>1510</v>
      </c>
      <c r="C81" s="24">
        <v>199</v>
      </c>
      <c r="D81" s="24">
        <v>751</v>
      </c>
      <c r="E81" s="24">
        <v>384</v>
      </c>
      <c r="F81" s="24">
        <v>144</v>
      </c>
      <c r="G81" s="24">
        <v>32</v>
      </c>
    </row>
    <row r="82" spans="1:7">
      <c r="A82" s="10" t="s">
        <v>114</v>
      </c>
      <c r="B82" s="15">
        <v>100</v>
      </c>
      <c r="C82" s="15">
        <v>13.178808</v>
      </c>
      <c r="D82" s="15">
        <v>49.735098999999998</v>
      </c>
      <c r="E82" s="15">
        <v>25.430464000000001</v>
      </c>
      <c r="F82" s="15">
        <v>9.5364240000000002</v>
      </c>
      <c r="G82" s="15">
        <v>2.119205</v>
      </c>
    </row>
    <row r="83" spans="1:7">
      <c r="A83" s="23" t="s">
        <v>159</v>
      </c>
      <c r="B83" s="24">
        <v>1011</v>
      </c>
      <c r="C83" s="24">
        <v>126</v>
      </c>
      <c r="D83" s="24">
        <v>494</v>
      </c>
      <c r="E83" s="24">
        <v>263</v>
      </c>
      <c r="F83" s="24">
        <v>103</v>
      </c>
      <c r="G83" s="24">
        <v>25</v>
      </c>
    </row>
    <row r="84" spans="1:7">
      <c r="A84" s="10" t="s">
        <v>114</v>
      </c>
      <c r="B84" s="15">
        <v>100</v>
      </c>
      <c r="C84" s="15">
        <v>12.462908000000001</v>
      </c>
      <c r="D84" s="15">
        <v>48.862512000000002</v>
      </c>
      <c r="E84" s="15">
        <v>26.013847999999999</v>
      </c>
      <c r="F84" s="15">
        <v>10.187932999999999</v>
      </c>
      <c r="G84" s="15">
        <v>2.4727990000000002</v>
      </c>
    </row>
    <row r="85" spans="1:7">
      <c r="A85" s="23" t="s">
        <v>160</v>
      </c>
      <c r="B85" s="24">
        <v>1234</v>
      </c>
      <c r="C85" s="24">
        <v>149</v>
      </c>
      <c r="D85" s="24">
        <v>639</v>
      </c>
      <c r="E85" s="24">
        <v>311</v>
      </c>
      <c r="F85" s="24">
        <v>106</v>
      </c>
      <c r="G85" s="24">
        <v>29</v>
      </c>
    </row>
    <row r="86" spans="1:7">
      <c r="A86" s="10" t="s">
        <v>114</v>
      </c>
      <c r="B86" s="15">
        <v>100</v>
      </c>
      <c r="C86" s="15">
        <v>12.074553999999999</v>
      </c>
      <c r="D86" s="15">
        <v>51.782820000000001</v>
      </c>
      <c r="E86" s="15">
        <v>25.202593</v>
      </c>
      <c r="F86" s="15">
        <v>8.5899509999999992</v>
      </c>
      <c r="G86" s="15">
        <v>2.3500809999999999</v>
      </c>
    </row>
    <row r="87" spans="1:7">
      <c r="A87" s="23" t="s">
        <v>161</v>
      </c>
      <c r="B87" s="24">
        <v>443</v>
      </c>
      <c r="C87" s="24">
        <v>60</v>
      </c>
      <c r="D87" s="24">
        <v>204</v>
      </c>
      <c r="E87" s="24">
        <v>142</v>
      </c>
      <c r="F87" s="24">
        <v>27</v>
      </c>
      <c r="G87" s="24">
        <v>10</v>
      </c>
    </row>
    <row r="88" spans="1:7">
      <c r="A88" s="10" t="s">
        <v>114</v>
      </c>
      <c r="B88" s="15">
        <v>100</v>
      </c>
      <c r="C88" s="15">
        <v>13.544017999999999</v>
      </c>
      <c r="D88" s="15">
        <v>46.049661</v>
      </c>
      <c r="E88" s="15">
        <v>32.054175999999998</v>
      </c>
      <c r="F88" s="15">
        <v>6.0948079999999996</v>
      </c>
      <c r="G88" s="15">
        <v>2.257336</v>
      </c>
    </row>
    <row r="89" spans="1:7">
      <c r="A89" s="23" t="s">
        <v>162</v>
      </c>
      <c r="B89" s="24">
        <v>1237</v>
      </c>
      <c r="C89" s="24">
        <v>148</v>
      </c>
      <c r="D89" s="24">
        <v>628</v>
      </c>
      <c r="E89" s="24">
        <v>325</v>
      </c>
      <c r="F89" s="24">
        <v>107</v>
      </c>
      <c r="G89" s="24">
        <v>29</v>
      </c>
    </row>
    <row r="90" spans="1:7">
      <c r="A90" s="10" t="s">
        <v>114</v>
      </c>
      <c r="B90" s="15">
        <v>100</v>
      </c>
      <c r="C90" s="15">
        <v>11.96443</v>
      </c>
      <c r="D90" s="15">
        <v>50.767986999999998</v>
      </c>
      <c r="E90" s="15">
        <v>26.273242</v>
      </c>
      <c r="F90" s="15">
        <v>8.6499600000000001</v>
      </c>
      <c r="G90" s="15">
        <v>2.344382</v>
      </c>
    </row>
    <row r="91" spans="1:7">
      <c r="A91" s="23" t="s">
        <v>152</v>
      </c>
      <c r="B91" s="24">
        <v>81</v>
      </c>
      <c r="C91" s="24">
        <v>13</v>
      </c>
      <c r="D91" s="24">
        <v>36</v>
      </c>
      <c r="E91" s="24">
        <v>12</v>
      </c>
      <c r="F91" s="24">
        <v>17</v>
      </c>
      <c r="G91" s="24">
        <v>3</v>
      </c>
    </row>
    <row r="92" spans="1:7">
      <c r="A92" s="10" t="s">
        <v>114</v>
      </c>
      <c r="B92" s="15">
        <v>100</v>
      </c>
      <c r="C92" s="15">
        <v>16.049382999999999</v>
      </c>
      <c r="D92" s="15">
        <v>44.444443999999997</v>
      </c>
      <c r="E92" s="15">
        <v>14.814814999999999</v>
      </c>
      <c r="F92" s="15">
        <v>20.987653999999999</v>
      </c>
      <c r="G92" s="15">
        <v>3.7037040000000001</v>
      </c>
    </row>
    <row r="93" spans="1:7">
      <c r="A93" s="23" t="s">
        <v>163</v>
      </c>
      <c r="B93" s="24">
        <v>67</v>
      </c>
      <c r="C93" s="24">
        <v>8</v>
      </c>
      <c r="D93" s="24">
        <v>26</v>
      </c>
      <c r="E93" s="24">
        <v>19</v>
      </c>
      <c r="F93" s="24">
        <v>14</v>
      </c>
      <c r="G93" s="24">
        <v>0</v>
      </c>
    </row>
    <row r="94" spans="1:7">
      <c r="A94" s="10" t="s">
        <v>114</v>
      </c>
      <c r="B94" s="15">
        <v>100</v>
      </c>
      <c r="C94" s="15">
        <v>11.940299</v>
      </c>
      <c r="D94" s="15">
        <v>38.805970000000002</v>
      </c>
      <c r="E94" s="15">
        <v>28.358208999999999</v>
      </c>
      <c r="F94" s="15">
        <v>20.895522</v>
      </c>
      <c r="G94" s="15">
        <v>0</v>
      </c>
    </row>
    <row r="95" spans="1:7">
      <c r="A95" s="23" t="s">
        <v>128</v>
      </c>
      <c r="B95" s="24">
        <v>52</v>
      </c>
      <c r="C95" s="24">
        <v>5</v>
      </c>
      <c r="D95" s="24">
        <v>27</v>
      </c>
      <c r="E95" s="24">
        <v>17</v>
      </c>
      <c r="F95" s="24">
        <v>3</v>
      </c>
      <c r="G95" s="24">
        <v>0</v>
      </c>
    </row>
    <row r="96" spans="1:7">
      <c r="A96" s="10" t="s">
        <v>114</v>
      </c>
      <c r="B96" s="15">
        <v>100</v>
      </c>
      <c r="C96" s="15">
        <v>9.6153849999999998</v>
      </c>
      <c r="D96" s="15">
        <v>51.923076999999999</v>
      </c>
      <c r="E96" s="15">
        <v>32.692307999999997</v>
      </c>
      <c r="F96" s="15">
        <v>5.7692310000000004</v>
      </c>
      <c r="G96" s="15">
        <v>0</v>
      </c>
    </row>
    <row r="97" spans="1:7">
      <c r="A97" s="8" t="s">
        <v>164</v>
      </c>
      <c r="B97" s="8"/>
      <c r="C97" s="8"/>
      <c r="D97" s="8"/>
      <c r="E97" s="8"/>
      <c r="F97" s="8"/>
      <c r="G97" s="8"/>
    </row>
    <row r="98" spans="1:7">
      <c r="A98" s="23" t="s">
        <v>165</v>
      </c>
      <c r="B98" s="24">
        <v>209</v>
      </c>
      <c r="C98" s="24">
        <v>32</v>
      </c>
      <c r="D98" s="24">
        <v>102</v>
      </c>
      <c r="E98" s="24">
        <v>60</v>
      </c>
      <c r="F98" s="24">
        <v>13</v>
      </c>
      <c r="G98" s="24">
        <v>2</v>
      </c>
    </row>
    <row r="99" spans="1:7">
      <c r="A99" s="10" t="s">
        <v>114</v>
      </c>
      <c r="B99" s="15">
        <v>100</v>
      </c>
      <c r="C99" s="15">
        <v>15.311005</v>
      </c>
      <c r="D99" s="15">
        <v>48.803828000000003</v>
      </c>
      <c r="E99" s="15">
        <v>28.708134000000001</v>
      </c>
      <c r="F99" s="15">
        <v>6.2200959999999998</v>
      </c>
      <c r="G99" s="15">
        <v>0.95693799999999996</v>
      </c>
    </row>
    <row r="100" spans="1:7">
      <c r="A100" s="23" t="s">
        <v>166</v>
      </c>
      <c r="B100" s="24">
        <v>1043</v>
      </c>
      <c r="C100" s="24">
        <v>142</v>
      </c>
      <c r="D100" s="24">
        <v>532</v>
      </c>
      <c r="E100" s="24">
        <v>253</v>
      </c>
      <c r="F100" s="24">
        <v>87</v>
      </c>
      <c r="G100" s="24">
        <v>29</v>
      </c>
    </row>
    <row r="101" spans="1:7">
      <c r="A101" s="10" t="s">
        <v>114</v>
      </c>
      <c r="B101" s="15">
        <v>100</v>
      </c>
      <c r="C101" s="15">
        <v>13.614573</v>
      </c>
      <c r="D101" s="15">
        <v>51.006711000000003</v>
      </c>
      <c r="E101" s="15">
        <v>24.256951000000001</v>
      </c>
      <c r="F101" s="15">
        <v>8.3413229999999992</v>
      </c>
      <c r="G101" s="15">
        <v>2.7804410000000002</v>
      </c>
    </row>
    <row r="102" spans="1:7">
      <c r="A102" s="23" t="s">
        <v>167</v>
      </c>
      <c r="B102" s="24">
        <v>963</v>
      </c>
      <c r="C102" s="24">
        <v>125</v>
      </c>
      <c r="D102" s="24">
        <v>484</v>
      </c>
      <c r="E102" s="24">
        <v>231</v>
      </c>
      <c r="F102" s="24">
        <v>106</v>
      </c>
      <c r="G102" s="24">
        <v>17</v>
      </c>
    </row>
    <row r="103" spans="1:7">
      <c r="A103" s="10" t="s">
        <v>114</v>
      </c>
      <c r="B103" s="15">
        <v>100</v>
      </c>
      <c r="C103" s="15">
        <v>12.980270000000001</v>
      </c>
      <c r="D103" s="15">
        <v>50.259605000000001</v>
      </c>
      <c r="E103" s="15">
        <v>23.987539000000002</v>
      </c>
      <c r="F103" s="15">
        <v>11.007269000000001</v>
      </c>
      <c r="G103" s="15">
        <v>1.765317</v>
      </c>
    </row>
    <row r="104" spans="1:7">
      <c r="A104" s="23" t="s">
        <v>168</v>
      </c>
      <c r="B104" s="24">
        <v>338</v>
      </c>
      <c r="C104" s="24">
        <v>37</v>
      </c>
      <c r="D104" s="24">
        <v>162</v>
      </c>
      <c r="E104" s="24">
        <v>85</v>
      </c>
      <c r="F104" s="24">
        <v>43</v>
      </c>
      <c r="G104" s="24">
        <v>11</v>
      </c>
    </row>
    <row r="105" spans="1:7">
      <c r="A105" s="10" t="s">
        <v>114</v>
      </c>
      <c r="B105" s="15">
        <v>100</v>
      </c>
      <c r="C105" s="15">
        <v>10.946745999999999</v>
      </c>
      <c r="D105" s="15">
        <v>47.928994000000003</v>
      </c>
      <c r="E105" s="15">
        <v>25.147929000000001</v>
      </c>
      <c r="F105" s="15">
        <v>12.721893</v>
      </c>
      <c r="G105" s="15">
        <v>3.2544379999999999</v>
      </c>
    </row>
    <row r="106" spans="1:7">
      <c r="A106" s="23" t="s">
        <v>169</v>
      </c>
      <c r="B106" s="24">
        <v>94</v>
      </c>
      <c r="C106" s="24">
        <v>15</v>
      </c>
      <c r="D106" s="24">
        <v>38</v>
      </c>
      <c r="E106" s="24">
        <v>15</v>
      </c>
      <c r="F106" s="24">
        <v>25</v>
      </c>
      <c r="G106" s="24">
        <v>1</v>
      </c>
    </row>
    <row r="107" spans="1:7">
      <c r="A107" s="10" t="s">
        <v>114</v>
      </c>
      <c r="B107" s="15">
        <v>100</v>
      </c>
      <c r="C107" s="15">
        <v>15.957447</v>
      </c>
      <c r="D107" s="15">
        <v>40.425531999999997</v>
      </c>
      <c r="E107" s="15">
        <v>15.957447</v>
      </c>
      <c r="F107" s="15">
        <v>26.595745000000001</v>
      </c>
      <c r="G107" s="15">
        <v>1.0638300000000001</v>
      </c>
    </row>
    <row r="108" spans="1:7">
      <c r="A108" s="23" t="s">
        <v>128</v>
      </c>
      <c r="B108" s="24">
        <v>30</v>
      </c>
      <c r="C108" s="24">
        <v>9</v>
      </c>
      <c r="D108" s="24">
        <v>8</v>
      </c>
      <c r="E108" s="24">
        <v>5</v>
      </c>
      <c r="F108" s="24">
        <v>3</v>
      </c>
      <c r="G108" s="24">
        <v>5</v>
      </c>
    </row>
    <row r="109" spans="1:7">
      <c r="A109" s="10" t="s">
        <v>114</v>
      </c>
      <c r="B109" s="15">
        <v>100</v>
      </c>
      <c r="C109" s="15">
        <v>30</v>
      </c>
      <c r="D109" s="15">
        <v>26.666667</v>
      </c>
      <c r="E109" s="15">
        <v>16.666667</v>
      </c>
      <c r="F109" s="15">
        <v>10</v>
      </c>
      <c r="G109" s="15">
        <v>16.666667</v>
      </c>
    </row>
    <row r="110" spans="1:7">
      <c r="A110" s="8" t="s">
        <v>170</v>
      </c>
      <c r="B110" s="8"/>
      <c r="C110" s="8"/>
      <c r="D110" s="8"/>
      <c r="E110" s="8"/>
      <c r="F110" s="8"/>
      <c r="G110" s="8"/>
    </row>
    <row r="111" spans="1:7">
      <c r="A111" s="23" t="s">
        <v>171</v>
      </c>
      <c r="B111" s="24">
        <v>386</v>
      </c>
      <c r="C111" s="24">
        <v>51</v>
      </c>
      <c r="D111" s="24">
        <v>201</v>
      </c>
      <c r="E111" s="24">
        <v>50</v>
      </c>
      <c r="F111" s="24">
        <v>73</v>
      </c>
      <c r="G111" s="24">
        <v>11</v>
      </c>
    </row>
    <row r="112" spans="1:7">
      <c r="A112" s="10" t="s">
        <v>114</v>
      </c>
      <c r="B112" s="15">
        <v>100</v>
      </c>
      <c r="C112" s="15">
        <v>13.212434999999999</v>
      </c>
      <c r="D112" s="15">
        <v>52.072538999999999</v>
      </c>
      <c r="E112" s="15">
        <v>12.953367999999999</v>
      </c>
      <c r="F112" s="15">
        <v>18.911916999999999</v>
      </c>
      <c r="G112" s="15">
        <v>2.8497409999999999</v>
      </c>
    </row>
    <row r="113" spans="1:7">
      <c r="A113" s="23" t="s">
        <v>172</v>
      </c>
      <c r="B113" s="24">
        <v>919</v>
      </c>
      <c r="C113" s="24">
        <v>98</v>
      </c>
      <c r="D113" s="24">
        <v>494</v>
      </c>
      <c r="E113" s="24">
        <v>182</v>
      </c>
      <c r="F113" s="24">
        <v>121</v>
      </c>
      <c r="G113" s="24">
        <v>24</v>
      </c>
    </row>
    <row r="114" spans="1:7">
      <c r="A114" s="10" t="s">
        <v>114</v>
      </c>
      <c r="B114" s="15">
        <v>100</v>
      </c>
      <c r="C114" s="15">
        <v>10.663765</v>
      </c>
      <c r="D114" s="15">
        <v>53.754080999999999</v>
      </c>
      <c r="E114" s="15">
        <v>19.804134999999999</v>
      </c>
      <c r="F114" s="15">
        <v>13.166485</v>
      </c>
      <c r="G114" s="15">
        <v>2.6115339999999998</v>
      </c>
    </row>
    <row r="115" spans="1:7">
      <c r="A115" s="23" t="s">
        <v>173</v>
      </c>
      <c r="B115" s="24">
        <v>978</v>
      </c>
      <c r="C115" s="24">
        <v>140</v>
      </c>
      <c r="D115" s="24">
        <v>467</v>
      </c>
      <c r="E115" s="24">
        <v>294</v>
      </c>
      <c r="F115" s="24">
        <v>60</v>
      </c>
      <c r="G115" s="24">
        <v>17</v>
      </c>
    </row>
    <row r="116" spans="1:7">
      <c r="A116" s="10" t="s">
        <v>114</v>
      </c>
      <c r="B116" s="15">
        <v>100</v>
      </c>
      <c r="C116" s="15">
        <v>14.314928</v>
      </c>
      <c r="D116" s="15">
        <v>47.750511000000003</v>
      </c>
      <c r="E116" s="15">
        <v>30.061350000000001</v>
      </c>
      <c r="F116" s="15">
        <v>6.1349689999999999</v>
      </c>
      <c r="G116" s="15">
        <v>1.7382409999999999</v>
      </c>
    </row>
    <row r="117" spans="1:7">
      <c r="A117" s="23" t="s">
        <v>174</v>
      </c>
      <c r="B117" s="24">
        <v>347</v>
      </c>
      <c r="C117" s="24">
        <v>61</v>
      </c>
      <c r="D117" s="24">
        <v>146</v>
      </c>
      <c r="E117" s="24">
        <v>115</v>
      </c>
      <c r="F117" s="24">
        <v>19</v>
      </c>
      <c r="G117" s="24">
        <v>6</v>
      </c>
    </row>
    <row r="118" spans="1:7">
      <c r="A118" s="10" t="s">
        <v>114</v>
      </c>
      <c r="B118" s="15">
        <v>100</v>
      </c>
      <c r="C118" s="15">
        <v>17.579250999999999</v>
      </c>
      <c r="D118" s="15">
        <v>42.074928</v>
      </c>
      <c r="E118" s="15">
        <v>33.141210000000001</v>
      </c>
      <c r="F118" s="15">
        <v>5.4755039999999999</v>
      </c>
      <c r="G118" s="15">
        <v>1.7291069999999999</v>
      </c>
    </row>
    <row r="119" spans="1:7">
      <c r="A119" s="23" t="s">
        <v>128</v>
      </c>
      <c r="B119" s="24">
        <v>47</v>
      </c>
      <c r="C119" s="24">
        <v>10</v>
      </c>
      <c r="D119" s="24">
        <v>18</v>
      </c>
      <c r="E119" s="24">
        <v>8</v>
      </c>
      <c r="F119" s="24">
        <v>4</v>
      </c>
      <c r="G119" s="24">
        <v>7</v>
      </c>
    </row>
    <row r="120" spans="1:7">
      <c r="A120" s="10" t="s">
        <v>114</v>
      </c>
      <c r="B120" s="15">
        <v>100</v>
      </c>
      <c r="C120" s="15">
        <v>21.276596000000001</v>
      </c>
      <c r="D120" s="15">
        <v>38.297871999999998</v>
      </c>
      <c r="E120" s="15">
        <v>17.021277000000001</v>
      </c>
      <c r="F120" s="15">
        <v>8.5106380000000001</v>
      </c>
      <c r="G120" s="15">
        <v>14.893617000000001</v>
      </c>
    </row>
    <row r="121" spans="1:7">
      <c r="A121" s="8" t="s">
        <v>175</v>
      </c>
      <c r="B121" s="8"/>
      <c r="C121" s="8"/>
      <c r="D121" s="8"/>
      <c r="E121" s="8"/>
      <c r="F121" s="8"/>
      <c r="G121" s="8"/>
    </row>
    <row r="122" spans="1:7">
      <c r="A122" s="23" t="s">
        <v>176</v>
      </c>
      <c r="B122" s="24">
        <v>425</v>
      </c>
      <c r="C122" s="24">
        <v>47</v>
      </c>
      <c r="D122" s="24">
        <v>224</v>
      </c>
      <c r="E122" s="24">
        <v>114</v>
      </c>
      <c r="F122" s="24">
        <v>33</v>
      </c>
      <c r="G122" s="24">
        <v>7</v>
      </c>
    </row>
    <row r="123" spans="1:7">
      <c r="A123" s="10" t="s">
        <v>114</v>
      </c>
      <c r="B123" s="15">
        <v>100</v>
      </c>
      <c r="C123" s="15">
        <v>11.058824</v>
      </c>
      <c r="D123" s="15">
        <v>52.705882000000003</v>
      </c>
      <c r="E123" s="15">
        <v>26.823529000000001</v>
      </c>
      <c r="F123" s="15">
        <v>7.7647060000000003</v>
      </c>
      <c r="G123" s="15">
        <v>1.6470590000000001</v>
      </c>
    </row>
    <row r="124" spans="1:7">
      <c r="A124" s="23" t="s">
        <v>177</v>
      </c>
      <c r="B124" s="24">
        <v>811</v>
      </c>
      <c r="C124" s="24">
        <v>96</v>
      </c>
      <c r="D124" s="24">
        <v>435</v>
      </c>
      <c r="E124" s="24">
        <v>191</v>
      </c>
      <c r="F124" s="24">
        <v>74</v>
      </c>
      <c r="G124" s="24">
        <v>15</v>
      </c>
    </row>
    <row r="125" spans="1:7">
      <c r="A125" s="10" t="s">
        <v>114</v>
      </c>
      <c r="B125" s="15">
        <v>100</v>
      </c>
      <c r="C125" s="15">
        <v>11.837237999999999</v>
      </c>
      <c r="D125" s="15">
        <v>53.637484999999998</v>
      </c>
      <c r="E125" s="15">
        <v>23.551171</v>
      </c>
      <c r="F125" s="15">
        <v>9.1245379999999994</v>
      </c>
      <c r="G125" s="15">
        <v>1.8495680000000001</v>
      </c>
    </row>
    <row r="126" spans="1:7">
      <c r="A126" s="23" t="s">
        <v>178</v>
      </c>
      <c r="B126" s="24">
        <v>207</v>
      </c>
      <c r="C126" s="24">
        <v>32</v>
      </c>
      <c r="D126" s="24">
        <v>99</v>
      </c>
      <c r="E126" s="24">
        <v>53</v>
      </c>
      <c r="F126" s="24">
        <v>17</v>
      </c>
      <c r="G126" s="24">
        <v>6</v>
      </c>
    </row>
    <row r="127" spans="1:7">
      <c r="A127" s="10" t="s">
        <v>114</v>
      </c>
      <c r="B127" s="15">
        <v>100</v>
      </c>
      <c r="C127" s="15">
        <v>15.458937000000001</v>
      </c>
      <c r="D127" s="15">
        <v>47.826087000000001</v>
      </c>
      <c r="E127" s="15">
        <v>25.603864999999999</v>
      </c>
      <c r="F127" s="15">
        <v>8.2125599999999999</v>
      </c>
      <c r="G127" s="15">
        <v>2.8985509999999999</v>
      </c>
    </row>
    <row r="128" spans="1:7">
      <c r="A128" s="23" t="s">
        <v>179</v>
      </c>
      <c r="B128" s="24">
        <v>154</v>
      </c>
      <c r="C128" s="24">
        <v>24</v>
      </c>
      <c r="D128" s="24">
        <v>69</v>
      </c>
      <c r="E128" s="24">
        <v>47</v>
      </c>
      <c r="F128" s="24">
        <v>13</v>
      </c>
      <c r="G128" s="24">
        <v>1</v>
      </c>
    </row>
    <row r="129" spans="1:7">
      <c r="A129" s="10" t="s">
        <v>114</v>
      </c>
      <c r="B129" s="15">
        <v>100</v>
      </c>
      <c r="C129" s="15">
        <v>15.584415999999999</v>
      </c>
      <c r="D129" s="15">
        <v>44.805194999999998</v>
      </c>
      <c r="E129" s="15">
        <v>30.519480999999999</v>
      </c>
      <c r="F129" s="15">
        <v>8.4415580000000006</v>
      </c>
      <c r="G129" s="15">
        <v>0.64935100000000001</v>
      </c>
    </row>
    <row r="130" spans="1:7">
      <c r="A130" s="23" t="s">
        <v>180</v>
      </c>
      <c r="B130" s="24">
        <v>318</v>
      </c>
      <c r="C130" s="24">
        <v>55</v>
      </c>
      <c r="D130" s="24">
        <v>145</v>
      </c>
      <c r="E130" s="24">
        <v>88</v>
      </c>
      <c r="F130" s="24">
        <v>24</v>
      </c>
      <c r="G130" s="24">
        <v>6</v>
      </c>
    </row>
    <row r="131" spans="1:7">
      <c r="A131" s="10" t="s">
        <v>114</v>
      </c>
      <c r="B131" s="15">
        <v>100</v>
      </c>
      <c r="C131" s="15">
        <v>17.295597000000001</v>
      </c>
      <c r="D131" s="15">
        <v>45.597484000000001</v>
      </c>
      <c r="E131" s="15">
        <v>27.672955999999999</v>
      </c>
      <c r="F131" s="15">
        <v>7.5471700000000004</v>
      </c>
      <c r="G131" s="15">
        <v>1.886792</v>
      </c>
    </row>
    <row r="132" spans="1:7">
      <c r="A132" s="23" t="s">
        <v>181</v>
      </c>
      <c r="B132" s="24">
        <v>203</v>
      </c>
      <c r="C132" s="24">
        <v>32</v>
      </c>
      <c r="D132" s="24">
        <v>105</v>
      </c>
      <c r="E132" s="24">
        <v>47</v>
      </c>
      <c r="F132" s="24">
        <v>17</v>
      </c>
      <c r="G132" s="24">
        <v>2</v>
      </c>
    </row>
    <row r="133" spans="1:7">
      <c r="A133" s="10" t="s">
        <v>114</v>
      </c>
      <c r="B133" s="15">
        <v>100</v>
      </c>
      <c r="C133" s="15">
        <v>15.763547000000001</v>
      </c>
      <c r="D133" s="15">
        <v>51.724138000000004</v>
      </c>
      <c r="E133" s="15">
        <v>23.152709000000002</v>
      </c>
      <c r="F133" s="15">
        <v>8.3743839999999992</v>
      </c>
      <c r="G133" s="15">
        <v>0.98522200000000004</v>
      </c>
    </row>
    <row r="134" spans="1:7">
      <c r="A134" s="23" t="s">
        <v>182</v>
      </c>
      <c r="B134" s="24">
        <v>79</v>
      </c>
      <c r="C134" s="24">
        <v>13</v>
      </c>
      <c r="D134" s="24">
        <v>35</v>
      </c>
      <c r="E134" s="24">
        <v>24</v>
      </c>
      <c r="F134" s="24">
        <v>6</v>
      </c>
      <c r="G134" s="24">
        <v>1</v>
      </c>
    </row>
    <row r="135" spans="1:7">
      <c r="A135" s="10" t="s">
        <v>114</v>
      </c>
      <c r="B135" s="15">
        <v>100</v>
      </c>
      <c r="C135" s="15">
        <v>16.455696</v>
      </c>
      <c r="D135" s="15">
        <v>44.303797000000003</v>
      </c>
      <c r="E135" s="15">
        <v>30.379746999999998</v>
      </c>
      <c r="F135" s="15">
        <v>7.5949369999999998</v>
      </c>
      <c r="G135" s="15">
        <v>1.2658229999999999</v>
      </c>
    </row>
    <row r="136" spans="1:7">
      <c r="A136" s="23" t="s">
        <v>183</v>
      </c>
      <c r="B136" s="24">
        <v>68</v>
      </c>
      <c r="C136" s="24">
        <v>4</v>
      </c>
      <c r="D136" s="24">
        <v>35</v>
      </c>
      <c r="E136" s="24">
        <v>28</v>
      </c>
      <c r="F136" s="24">
        <v>0</v>
      </c>
      <c r="G136" s="24">
        <v>1</v>
      </c>
    </row>
    <row r="137" spans="1:7">
      <c r="A137" s="10" t="s">
        <v>114</v>
      </c>
      <c r="B137" s="15">
        <v>100</v>
      </c>
      <c r="C137" s="15">
        <v>5.8823530000000002</v>
      </c>
      <c r="D137" s="15">
        <v>51.470587999999999</v>
      </c>
      <c r="E137" s="15">
        <v>41.176470999999999</v>
      </c>
      <c r="F137" s="15">
        <v>0</v>
      </c>
      <c r="G137" s="15">
        <v>1.470588</v>
      </c>
    </row>
    <row r="138" spans="1:7">
      <c r="A138" s="23" t="s">
        <v>184</v>
      </c>
      <c r="B138" s="24">
        <v>586</v>
      </c>
      <c r="C138" s="24">
        <v>92</v>
      </c>
      <c r="D138" s="24">
        <v>276</v>
      </c>
      <c r="E138" s="24">
        <v>155</v>
      </c>
      <c r="F138" s="24">
        <v>45</v>
      </c>
      <c r="G138" s="24">
        <v>18</v>
      </c>
    </row>
    <row r="139" spans="1:7">
      <c r="A139" s="10" t="s">
        <v>114</v>
      </c>
      <c r="B139" s="15">
        <v>100</v>
      </c>
      <c r="C139" s="15">
        <v>15.699659</v>
      </c>
      <c r="D139" s="15">
        <v>47.098976</v>
      </c>
      <c r="E139" s="15">
        <v>26.450512</v>
      </c>
      <c r="F139" s="15">
        <v>7.6791809999999998</v>
      </c>
      <c r="G139" s="15">
        <v>3.071672</v>
      </c>
    </row>
    <row r="140" spans="1:7">
      <c r="A140" s="23" t="s">
        <v>185</v>
      </c>
      <c r="B140" s="24">
        <v>276</v>
      </c>
      <c r="C140" s="24">
        <v>51</v>
      </c>
      <c r="D140" s="24">
        <v>132</v>
      </c>
      <c r="E140" s="24">
        <v>69</v>
      </c>
      <c r="F140" s="24">
        <v>21</v>
      </c>
      <c r="G140" s="24">
        <v>3</v>
      </c>
    </row>
    <row r="141" spans="1:7">
      <c r="A141" s="10" t="s">
        <v>114</v>
      </c>
      <c r="B141" s="15">
        <v>100</v>
      </c>
      <c r="C141" s="15">
        <v>18.478261</v>
      </c>
      <c r="D141" s="15">
        <v>47.826087000000001</v>
      </c>
      <c r="E141" s="15">
        <v>25</v>
      </c>
      <c r="F141" s="15">
        <v>7.6086960000000001</v>
      </c>
      <c r="G141" s="15">
        <v>1.086957</v>
      </c>
    </row>
    <row r="142" spans="1:7">
      <c r="A142" s="23" t="s">
        <v>152</v>
      </c>
      <c r="B142" s="24">
        <v>197</v>
      </c>
      <c r="C142" s="24">
        <v>27</v>
      </c>
      <c r="D142" s="24">
        <v>98</v>
      </c>
      <c r="E142" s="24">
        <v>39</v>
      </c>
      <c r="F142" s="24">
        <v>27</v>
      </c>
      <c r="G142" s="24">
        <v>6</v>
      </c>
    </row>
    <row r="143" spans="1:7">
      <c r="A143" s="10" t="s">
        <v>114</v>
      </c>
      <c r="B143" s="15">
        <v>100</v>
      </c>
      <c r="C143" s="15">
        <v>13.705584</v>
      </c>
      <c r="D143" s="15">
        <v>49.746192999999998</v>
      </c>
      <c r="E143" s="15">
        <v>19.796953999999999</v>
      </c>
      <c r="F143" s="15">
        <v>13.705584</v>
      </c>
      <c r="G143" s="15">
        <v>3.0456850000000002</v>
      </c>
    </row>
    <row r="144" spans="1:7">
      <c r="A144" s="23" t="s">
        <v>186</v>
      </c>
      <c r="B144" s="24">
        <v>944</v>
      </c>
      <c r="C144" s="24">
        <v>128</v>
      </c>
      <c r="D144" s="24">
        <v>447</v>
      </c>
      <c r="E144" s="24">
        <v>221</v>
      </c>
      <c r="F144" s="24">
        <v>126</v>
      </c>
      <c r="G144" s="24">
        <v>22</v>
      </c>
    </row>
    <row r="145" spans="1:7">
      <c r="A145" s="10" t="s">
        <v>114</v>
      </c>
      <c r="B145" s="15">
        <v>100</v>
      </c>
      <c r="C145" s="15">
        <v>13.559322</v>
      </c>
      <c r="D145" s="15">
        <v>47.351694999999999</v>
      </c>
      <c r="E145" s="15">
        <v>23.411017000000001</v>
      </c>
      <c r="F145" s="15">
        <v>13.347458</v>
      </c>
      <c r="G145" s="15">
        <v>2.330508</v>
      </c>
    </row>
    <row r="146" spans="1:7">
      <c r="A146" s="23" t="s">
        <v>128</v>
      </c>
      <c r="B146" s="24">
        <v>41</v>
      </c>
      <c r="C146" s="24">
        <v>7</v>
      </c>
      <c r="D146" s="24">
        <v>18</v>
      </c>
      <c r="E146" s="24">
        <v>13</v>
      </c>
      <c r="F146" s="24">
        <v>2</v>
      </c>
      <c r="G146" s="24">
        <v>1</v>
      </c>
    </row>
    <row r="147" spans="1:7">
      <c r="A147" s="10" t="s">
        <v>114</v>
      </c>
      <c r="B147" s="15">
        <v>100</v>
      </c>
      <c r="C147" s="15">
        <v>17.073170999999999</v>
      </c>
      <c r="D147" s="15">
        <v>43.902439000000001</v>
      </c>
      <c r="E147" s="15">
        <v>31.707317</v>
      </c>
      <c r="F147" s="15">
        <v>4.8780489999999999</v>
      </c>
      <c r="G147" s="15">
        <v>2.4390239999999999</v>
      </c>
    </row>
    <row r="148" spans="1:7">
      <c r="A148" s="8" t="s">
        <v>187</v>
      </c>
      <c r="B148" s="8"/>
      <c r="C148" s="8"/>
      <c r="D148" s="8"/>
      <c r="E148" s="8"/>
      <c r="F148" s="8"/>
      <c r="G148" s="8"/>
    </row>
    <row r="149" spans="1:7">
      <c r="A149" s="23" t="s">
        <v>188</v>
      </c>
      <c r="B149" s="24">
        <v>2041</v>
      </c>
      <c r="C149" s="24">
        <v>300</v>
      </c>
      <c r="D149" s="24">
        <v>995</v>
      </c>
      <c r="E149" s="24">
        <v>551</v>
      </c>
      <c r="F149" s="24">
        <v>147</v>
      </c>
      <c r="G149" s="24">
        <v>48</v>
      </c>
    </row>
    <row r="150" spans="1:7">
      <c r="A150" s="10" t="s">
        <v>114</v>
      </c>
      <c r="B150" s="15">
        <v>100</v>
      </c>
      <c r="C150" s="15">
        <v>14.698677</v>
      </c>
      <c r="D150" s="15">
        <v>48.750611999999997</v>
      </c>
      <c r="E150" s="15">
        <v>26.996569999999998</v>
      </c>
      <c r="F150" s="15">
        <v>7.2023520000000003</v>
      </c>
      <c r="G150" s="15">
        <v>2.351788</v>
      </c>
    </row>
    <row r="151" spans="1:7">
      <c r="A151" s="23" t="s">
        <v>189</v>
      </c>
      <c r="B151" s="24">
        <v>221</v>
      </c>
      <c r="C151" s="24">
        <v>20</v>
      </c>
      <c r="D151" s="24">
        <v>113</v>
      </c>
      <c r="E151" s="24">
        <v>45</v>
      </c>
      <c r="F151" s="24">
        <v>41</v>
      </c>
      <c r="G151" s="24">
        <v>2</v>
      </c>
    </row>
    <row r="152" spans="1:7">
      <c r="A152" s="10" t="s">
        <v>114</v>
      </c>
      <c r="B152" s="15">
        <v>100</v>
      </c>
      <c r="C152" s="15">
        <v>9.0497739999999993</v>
      </c>
      <c r="D152" s="15">
        <v>51.131222000000001</v>
      </c>
      <c r="E152" s="15">
        <v>20.361991</v>
      </c>
      <c r="F152" s="15">
        <v>18.552036000000001</v>
      </c>
      <c r="G152" s="15">
        <v>0.90497700000000003</v>
      </c>
    </row>
    <row r="153" spans="1:7">
      <c r="A153" s="23" t="s">
        <v>190</v>
      </c>
      <c r="B153" s="24">
        <v>64</v>
      </c>
      <c r="C153" s="24">
        <v>7</v>
      </c>
      <c r="D153" s="24">
        <v>33</v>
      </c>
      <c r="E153" s="24">
        <v>9</v>
      </c>
      <c r="F153" s="24">
        <v>12</v>
      </c>
      <c r="G153" s="24">
        <v>3</v>
      </c>
    </row>
    <row r="154" spans="1:7">
      <c r="A154" s="10" t="s">
        <v>114</v>
      </c>
      <c r="B154" s="15">
        <v>100</v>
      </c>
      <c r="C154" s="15">
        <v>10.9375</v>
      </c>
      <c r="D154" s="15">
        <v>51.5625</v>
      </c>
      <c r="E154" s="15">
        <v>14.0625</v>
      </c>
      <c r="F154" s="15">
        <v>18.75</v>
      </c>
      <c r="G154" s="15">
        <v>4.6875</v>
      </c>
    </row>
    <row r="155" spans="1:7">
      <c r="A155" s="23" t="s">
        <v>191</v>
      </c>
      <c r="B155" s="24">
        <v>158</v>
      </c>
      <c r="C155" s="24">
        <v>16</v>
      </c>
      <c r="D155" s="24">
        <v>82</v>
      </c>
      <c r="E155" s="24">
        <v>16</v>
      </c>
      <c r="F155" s="24">
        <v>41</v>
      </c>
      <c r="G155" s="24">
        <v>3</v>
      </c>
    </row>
    <row r="156" spans="1:7">
      <c r="A156" s="10" t="s">
        <v>114</v>
      </c>
      <c r="B156" s="15">
        <v>100</v>
      </c>
      <c r="C156" s="15">
        <v>10.126582000000001</v>
      </c>
      <c r="D156" s="15">
        <v>51.898733999999997</v>
      </c>
      <c r="E156" s="15">
        <v>10.126582000000001</v>
      </c>
      <c r="F156" s="15">
        <v>25.949366999999999</v>
      </c>
      <c r="G156" s="15">
        <v>1.8987339999999999</v>
      </c>
    </row>
    <row r="157" spans="1:7">
      <c r="A157" s="23" t="s">
        <v>192</v>
      </c>
      <c r="B157" s="24">
        <v>120</v>
      </c>
      <c r="C157" s="24">
        <v>7</v>
      </c>
      <c r="D157" s="24">
        <v>71</v>
      </c>
      <c r="E157" s="24">
        <v>18</v>
      </c>
      <c r="F157" s="24">
        <v>20</v>
      </c>
      <c r="G157" s="24">
        <v>4</v>
      </c>
    </row>
    <row r="158" spans="1:7">
      <c r="A158" s="10" t="s">
        <v>114</v>
      </c>
      <c r="B158" s="15">
        <v>100</v>
      </c>
      <c r="C158" s="15">
        <v>5.8333329999999997</v>
      </c>
      <c r="D158" s="15">
        <v>59.166666999999997</v>
      </c>
      <c r="E158" s="15">
        <v>15</v>
      </c>
      <c r="F158" s="15">
        <v>16.666667</v>
      </c>
      <c r="G158" s="15">
        <v>3.3333330000000001</v>
      </c>
    </row>
    <row r="159" spans="1:7">
      <c r="A159" s="23" t="s">
        <v>193</v>
      </c>
      <c r="B159" s="24">
        <v>10</v>
      </c>
      <c r="C159" s="24">
        <v>0</v>
      </c>
      <c r="D159" s="24">
        <v>6</v>
      </c>
      <c r="E159" s="24">
        <v>0</v>
      </c>
      <c r="F159" s="24">
        <v>4</v>
      </c>
      <c r="G159" s="24">
        <v>0</v>
      </c>
    </row>
    <row r="160" spans="1:7">
      <c r="A160" s="10" t="s">
        <v>114</v>
      </c>
      <c r="B160" s="15">
        <v>100</v>
      </c>
      <c r="C160" s="15">
        <v>0</v>
      </c>
      <c r="D160" s="15">
        <v>60</v>
      </c>
      <c r="E160" s="15">
        <v>0</v>
      </c>
      <c r="F160" s="15">
        <v>40</v>
      </c>
      <c r="G160" s="15">
        <v>0</v>
      </c>
    </row>
    <row r="161" spans="1:7">
      <c r="A161" s="23" t="s">
        <v>152</v>
      </c>
      <c r="B161" s="24">
        <v>39</v>
      </c>
      <c r="C161" s="24">
        <v>4</v>
      </c>
      <c r="D161" s="24">
        <v>17</v>
      </c>
      <c r="E161" s="24">
        <v>7</v>
      </c>
      <c r="F161" s="24">
        <v>10</v>
      </c>
      <c r="G161" s="24">
        <v>1</v>
      </c>
    </row>
    <row r="162" spans="1:7">
      <c r="A162" s="10" t="s">
        <v>114</v>
      </c>
      <c r="B162" s="15">
        <v>100</v>
      </c>
      <c r="C162" s="15">
        <v>10.256410000000001</v>
      </c>
      <c r="D162" s="15">
        <v>43.589744000000003</v>
      </c>
      <c r="E162" s="15">
        <v>17.948718</v>
      </c>
      <c r="F162" s="15">
        <v>25.641026</v>
      </c>
      <c r="G162" s="15">
        <v>2.5641029999999998</v>
      </c>
    </row>
    <row r="163" spans="1:7">
      <c r="A163" s="23" t="s">
        <v>128</v>
      </c>
      <c r="B163" s="24">
        <v>24</v>
      </c>
      <c r="C163" s="24">
        <v>6</v>
      </c>
      <c r="D163" s="24">
        <v>9</v>
      </c>
      <c r="E163" s="24">
        <v>3</v>
      </c>
      <c r="F163" s="24">
        <v>2</v>
      </c>
      <c r="G163" s="24">
        <v>4</v>
      </c>
    </row>
    <row r="164" spans="1:7">
      <c r="A164" s="10" t="s">
        <v>114</v>
      </c>
      <c r="B164" s="15">
        <v>100</v>
      </c>
      <c r="C164" s="15">
        <v>25</v>
      </c>
      <c r="D164" s="15">
        <v>37.5</v>
      </c>
      <c r="E164" s="15">
        <v>12.5</v>
      </c>
      <c r="F164" s="15">
        <v>8.3333329999999997</v>
      </c>
      <c r="G164" s="15">
        <v>16.666667</v>
      </c>
    </row>
    <row r="165" spans="1:7">
      <c r="A165" s="8" t="s">
        <v>194</v>
      </c>
      <c r="B165" s="8"/>
      <c r="C165" s="8"/>
      <c r="D165" s="8"/>
      <c r="E165" s="8"/>
      <c r="F165" s="8"/>
      <c r="G165" s="8"/>
    </row>
    <row r="166" spans="1:7">
      <c r="A166" s="23" t="s">
        <v>195</v>
      </c>
      <c r="B166" s="24">
        <v>1341</v>
      </c>
      <c r="C166" s="24">
        <v>150</v>
      </c>
      <c r="D166" s="24">
        <v>678</v>
      </c>
      <c r="E166" s="24">
        <v>332</v>
      </c>
      <c r="F166" s="24">
        <v>149</v>
      </c>
      <c r="G166" s="24">
        <v>32</v>
      </c>
    </row>
    <row r="167" spans="1:7">
      <c r="A167" s="10" t="s">
        <v>114</v>
      </c>
      <c r="B167" s="15">
        <v>100</v>
      </c>
      <c r="C167" s="15">
        <v>11.185682</v>
      </c>
      <c r="D167" s="15">
        <v>50.559283999999998</v>
      </c>
      <c r="E167" s="15">
        <v>24.757643999999999</v>
      </c>
      <c r="F167" s="15">
        <v>11.111110999999999</v>
      </c>
      <c r="G167" s="15">
        <v>2.386279</v>
      </c>
    </row>
    <row r="168" spans="1:7">
      <c r="A168" s="23" t="s">
        <v>196</v>
      </c>
      <c r="B168" s="24">
        <v>523</v>
      </c>
      <c r="C168" s="24">
        <v>66</v>
      </c>
      <c r="D168" s="24">
        <v>237</v>
      </c>
      <c r="E168" s="24">
        <v>140</v>
      </c>
      <c r="F168" s="24">
        <v>67</v>
      </c>
      <c r="G168" s="24">
        <v>13</v>
      </c>
    </row>
    <row r="169" spans="1:7">
      <c r="A169" s="10" t="s">
        <v>114</v>
      </c>
      <c r="B169" s="15">
        <v>100</v>
      </c>
      <c r="C169" s="15">
        <v>12.619503</v>
      </c>
      <c r="D169" s="15">
        <v>45.315488000000002</v>
      </c>
      <c r="E169" s="15">
        <v>26.768642</v>
      </c>
      <c r="F169" s="15">
        <v>12.810707000000001</v>
      </c>
      <c r="G169" s="15">
        <v>2.4856600000000002</v>
      </c>
    </row>
    <row r="170" spans="1:7">
      <c r="A170" s="23" t="s">
        <v>197</v>
      </c>
      <c r="B170" s="24">
        <v>116</v>
      </c>
      <c r="C170" s="24">
        <v>7</v>
      </c>
      <c r="D170" s="24">
        <v>69</v>
      </c>
      <c r="E170" s="24">
        <v>26</v>
      </c>
      <c r="F170" s="24">
        <v>12</v>
      </c>
      <c r="G170" s="24">
        <v>2</v>
      </c>
    </row>
    <row r="171" spans="1:7">
      <c r="A171" s="10" t="s">
        <v>114</v>
      </c>
      <c r="B171" s="15">
        <v>100</v>
      </c>
      <c r="C171" s="15">
        <v>6.0344829999999998</v>
      </c>
      <c r="D171" s="15">
        <v>59.482759000000001</v>
      </c>
      <c r="E171" s="15">
        <v>22.413792999999998</v>
      </c>
      <c r="F171" s="15">
        <v>10.344828</v>
      </c>
      <c r="G171" s="15">
        <v>1.7241379999999999</v>
      </c>
    </row>
    <row r="172" spans="1:7">
      <c r="A172" s="23" t="s">
        <v>198</v>
      </c>
      <c r="B172" s="24">
        <v>25</v>
      </c>
      <c r="C172" s="24">
        <v>5</v>
      </c>
      <c r="D172" s="24">
        <v>9</v>
      </c>
      <c r="E172" s="24">
        <v>9</v>
      </c>
      <c r="F172" s="24">
        <v>2</v>
      </c>
      <c r="G172" s="24">
        <v>0</v>
      </c>
    </row>
    <row r="173" spans="1:7">
      <c r="A173" s="10" t="s">
        <v>114</v>
      </c>
      <c r="B173" s="15">
        <v>100</v>
      </c>
      <c r="C173" s="15">
        <v>20</v>
      </c>
      <c r="D173" s="15">
        <v>36</v>
      </c>
      <c r="E173" s="15">
        <v>36</v>
      </c>
      <c r="F173" s="15">
        <v>8</v>
      </c>
      <c r="G173" s="15">
        <v>0</v>
      </c>
    </row>
    <row r="174" spans="1:7">
      <c r="A174" s="23" t="s">
        <v>199</v>
      </c>
      <c r="B174" s="24">
        <v>68</v>
      </c>
      <c r="C174" s="24">
        <v>10</v>
      </c>
      <c r="D174" s="24">
        <v>35</v>
      </c>
      <c r="E174" s="24">
        <v>17</v>
      </c>
      <c r="F174" s="24">
        <v>4</v>
      </c>
      <c r="G174" s="24">
        <v>2</v>
      </c>
    </row>
    <row r="175" spans="1:7">
      <c r="A175" s="10" t="s">
        <v>114</v>
      </c>
      <c r="B175" s="15">
        <v>100</v>
      </c>
      <c r="C175" s="15">
        <v>14.705882000000001</v>
      </c>
      <c r="D175" s="15">
        <v>51.470587999999999</v>
      </c>
      <c r="E175" s="15">
        <v>25</v>
      </c>
      <c r="F175" s="15">
        <v>5.8823530000000002</v>
      </c>
      <c r="G175" s="15">
        <v>2.941176</v>
      </c>
    </row>
    <row r="176" spans="1:7">
      <c r="A176" s="23" t="s">
        <v>200</v>
      </c>
      <c r="B176" s="24">
        <v>1248</v>
      </c>
      <c r="C176" s="24">
        <v>160</v>
      </c>
      <c r="D176" s="24">
        <v>647</v>
      </c>
      <c r="E176" s="24">
        <v>305</v>
      </c>
      <c r="F176" s="24">
        <v>108</v>
      </c>
      <c r="G176" s="24">
        <v>28</v>
      </c>
    </row>
    <row r="177" spans="1:7">
      <c r="A177" s="10" t="s">
        <v>114</v>
      </c>
      <c r="B177" s="15">
        <v>100</v>
      </c>
      <c r="C177" s="15">
        <v>12.820513</v>
      </c>
      <c r="D177" s="15">
        <v>51.842948999999997</v>
      </c>
      <c r="E177" s="15">
        <v>24.439102999999999</v>
      </c>
      <c r="F177" s="15">
        <v>8.6538459999999997</v>
      </c>
      <c r="G177" s="15">
        <v>2.2435900000000002</v>
      </c>
    </row>
    <row r="178" spans="1:7">
      <c r="A178" s="23" t="s">
        <v>201</v>
      </c>
      <c r="B178" s="24">
        <v>725</v>
      </c>
      <c r="C178" s="24">
        <v>117</v>
      </c>
      <c r="D178" s="24">
        <v>344</v>
      </c>
      <c r="E178" s="24">
        <v>220</v>
      </c>
      <c r="F178" s="24">
        <v>36</v>
      </c>
      <c r="G178" s="24">
        <v>8</v>
      </c>
    </row>
    <row r="179" spans="1:7">
      <c r="A179" s="10" t="s">
        <v>114</v>
      </c>
      <c r="B179" s="15">
        <v>100</v>
      </c>
      <c r="C179" s="15">
        <v>16.137930999999998</v>
      </c>
      <c r="D179" s="15">
        <v>47.448276</v>
      </c>
      <c r="E179" s="15">
        <v>30.344828</v>
      </c>
      <c r="F179" s="15">
        <v>4.9655170000000002</v>
      </c>
      <c r="G179" s="15">
        <v>1.103448</v>
      </c>
    </row>
    <row r="180" spans="1:7">
      <c r="A180" s="23" t="s">
        <v>202</v>
      </c>
      <c r="B180" s="24">
        <v>550</v>
      </c>
      <c r="C180" s="24">
        <v>56</v>
      </c>
      <c r="D180" s="24">
        <v>291</v>
      </c>
      <c r="E180" s="24">
        <v>118</v>
      </c>
      <c r="F180" s="24">
        <v>70</v>
      </c>
      <c r="G180" s="24">
        <v>15</v>
      </c>
    </row>
    <row r="181" spans="1:7">
      <c r="A181" s="10" t="s">
        <v>114</v>
      </c>
      <c r="B181" s="15">
        <v>100</v>
      </c>
      <c r="C181" s="15">
        <v>10.181818</v>
      </c>
      <c r="D181" s="15">
        <v>52.909090999999997</v>
      </c>
      <c r="E181" s="15">
        <v>21.454545</v>
      </c>
      <c r="F181" s="15">
        <v>12.727273</v>
      </c>
      <c r="G181" s="15">
        <v>2.7272729999999998</v>
      </c>
    </row>
    <row r="182" spans="1:7">
      <c r="A182" s="23" t="s">
        <v>203</v>
      </c>
      <c r="B182" s="24">
        <v>563</v>
      </c>
      <c r="C182" s="24">
        <v>49</v>
      </c>
      <c r="D182" s="24">
        <v>297</v>
      </c>
      <c r="E182" s="24">
        <v>131</v>
      </c>
      <c r="F182" s="24">
        <v>81</v>
      </c>
      <c r="G182" s="24">
        <v>5</v>
      </c>
    </row>
    <row r="183" spans="1:7">
      <c r="A183" s="10" t="s">
        <v>114</v>
      </c>
      <c r="B183" s="15">
        <v>100</v>
      </c>
      <c r="C183" s="15">
        <v>8.7033749999999994</v>
      </c>
      <c r="D183" s="15">
        <v>52.753107999999997</v>
      </c>
      <c r="E183" s="15">
        <v>23.268205999999999</v>
      </c>
      <c r="F183" s="15">
        <v>14.387211000000001</v>
      </c>
      <c r="G183" s="15">
        <v>0.88809899999999997</v>
      </c>
    </row>
    <row r="184" spans="1:7">
      <c r="A184" s="23" t="s">
        <v>204</v>
      </c>
      <c r="B184" s="24">
        <v>319</v>
      </c>
      <c r="C184" s="24">
        <v>41</v>
      </c>
      <c r="D184" s="24">
        <v>167</v>
      </c>
      <c r="E184" s="24">
        <v>74</v>
      </c>
      <c r="F184" s="24">
        <v>30</v>
      </c>
      <c r="G184" s="24">
        <v>7</v>
      </c>
    </row>
    <row r="185" spans="1:7">
      <c r="A185" s="10" t="s">
        <v>114</v>
      </c>
      <c r="B185" s="15">
        <v>100</v>
      </c>
      <c r="C185" s="15">
        <v>12.852665</v>
      </c>
      <c r="D185" s="15">
        <v>52.351097000000003</v>
      </c>
      <c r="E185" s="15">
        <v>23.197492</v>
      </c>
      <c r="F185" s="15">
        <v>9.4043890000000001</v>
      </c>
      <c r="G185" s="15">
        <v>2.1943570000000001</v>
      </c>
    </row>
    <row r="186" spans="1:7">
      <c r="A186" s="23" t="s">
        <v>205</v>
      </c>
      <c r="B186" s="24">
        <v>6</v>
      </c>
      <c r="C186" s="24">
        <v>1</v>
      </c>
      <c r="D186" s="24">
        <v>4</v>
      </c>
      <c r="E186" s="24">
        <v>0</v>
      </c>
      <c r="F186" s="24">
        <v>0</v>
      </c>
      <c r="G186" s="24">
        <v>1</v>
      </c>
    </row>
    <row r="187" spans="1:7">
      <c r="A187" s="10" t="s">
        <v>114</v>
      </c>
      <c r="B187" s="15">
        <v>100</v>
      </c>
      <c r="C187" s="15">
        <v>16.666667</v>
      </c>
      <c r="D187" s="15">
        <v>66.666667000000004</v>
      </c>
      <c r="E187" s="15">
        <v>0</v>
      </c>
      <c r="F187" s="15">
        <v>0</v>
      </c>
      <c r="G187" s="15">
        <v>16.666667</v>
      </c>
    </row>
    <row r="188" spans="1:7">
      <c r="A188" s="23" t="s">
        <v>206</v>
      </c>
      <c r="B188" s="24">
        <v>42</v>
      </c>
      <c r="C188" s="24">
        <v>6</v>
      </c>
      <c r="D188" s="24">
        <v>15</v>
      </c>
      <c r="E188" s="24">
        <v>15</v>
      </c>
      <c r="F188" s="24">
        <v>5</v>
      </c>
      <c r="G188" s="24">
        <v>1</v>
      </c>
    </row>
    <row r="189" spans="1:7">
      <c r="A189" s="10" t="s">
        <v>114</v>
      </c>
      <c r="B189" s="15">
        <v>100</v>
      </c>
      <c r="C189" s="15">
        <v>14.285714</v>
      </c>
      <c r="D189" s="15">
        <v>35.714286000000001</v>
      </c>
      <c r="E189" s="15">
        <v>35.714286000000001</v>
      </c>
      <c r="F189" s="15">
        <v>11.904762</v>
      </c>
      <c r="G189" s="15">
        <v>2.3809520000000002</v>
      </c>
    </row>
    <row r="190" spans="1:7">
      <c r="A190" s="23" t="s">
        <v>152</v>
      </c>
      <c r="B190" s="24">
        <v>39</v>
      </c>
      <c r="C190" s="24">
        <v>6</v>
      </c>
      <c r="D190" s="24">
        <v>13</v>
      </c>
      <c r="E190" s="24">
        <v>14</v>
      </c>
      <c r="F190" s="24">
        <v>6</v>
      </c>
      <c r="G190" s="24">
        <v>0</v>
      </c>
    </row>
    <row r="191" spans="1:7">
      <c r="A191" s="10" t="s">
        <v>114</v>
      </c>
      <c r="B191" s="15">
        <v>100</v>
      </c>
      <c r="C191" s="15">
        <v>15.384615</v>
      </c>
      <c r="D191" s="15">
        <v>33.333333000000003</v>
      </c>
      <c r="E191" s="15">
        <v>35.897435999999999</v>
      </c>
      <c r="F191" s="15">
        <v>15.384615</v>
      </c>
      <c r="G191" s="15">
        <v>0</v>
      </c>
    </row>
    <row r="192" spans="1:7">
      <c r="A192" s="23" t="s">
        <v>128</v>
      </c>
      <c r="B192" s="24">
        <v>193</v>
      </c>
      <c r="C192" s="24">
        <v>27</v>
      </c>
      <c r="D192" s="24">
        <v>97</v>
      </c>
      <c r="E192" s="24">
        <v>35</v>
      </c>
      <c r="F192" s="24">
        <v>24</v>
      </c>
      <c r="G192" s="24">
        <v>10</v>
      </c>
    </row>
    <row r="193" spans="1:7">
      <c r="A193" s="10" t="s">
        <v>114</v>
      </c>
      <c r="B193" s="15">
        <v>100</v>
      </c>
      <c r="C193" s="15">
        <v>13.989637</v>
      </c>
      <c r="D193" s="15">
        <v>50.259067000000002</v>
      </c>
      <c r="E193" s="15">
        <v>18.134715</v>
      </c>
      <c r="F193" s="15">
        <v>12.435233</v>
      </c>
      <c r="G193" s="15">
        <v>5.1813469999999997</v>
      </c>
    </row>
    <row r="194" spans="1:7">
      <c r="A194" s="8" t="s">
        <v>207</v>
      </c>
      <c r="B194" s="8"/>
      <c r="C194" s="8"/>
      <c r="D194" s="8"/>
      <c r="E194" s="8"/>
      <c r="F194" s="8"/>
      <c r="G194" s="8"/>
    </row>
    <row r="195" spans="1:7">
      <c r="A195" s="23" t="s">
        <v>208</v>
      </c>
      <c r="B195" s="24">
        <v>1480</v>
      </c>
      <c r="C195" s="24">
        <v>195</v>
      </c>
      <c r="D195" s="24">
        <v>743</v>
      </c>
      <c r="E195" s="24">
        <v>362</v>
      </c>
      <c r="F195" s="24">
        <v>144</v>
      </c>
      <c r="G195" s="24">
        <v>36</v>
      </c>
    </row>
    <row r="196" spans="1:7">
      <c r="A196" s="10" t="s">
        <v>114</v>
      </c>
      <c r="B196" s="15">
        <v>100</v>
      </c>
      <c r="C196" s="15">
        <v>13.175675999999999</v>
      </c>
      <c r="D196" s="15">
        <v>50.202703</v>
      </c>
      <c r="E196" s="15">
        <v>24.459458999999999</v>
      </c>
      <c r="F196" s="15">
        <v>9.72973</v>
      </c>
      <c r="G196" s="15">
        <v>2.4324319999999999</v>
      </c>
    </row>
    <row r="197" spans="1:7">
      <c r="A197" s="23" t="s">
        <v>209</v>
      </c>
      <c r="B197" s="24">
        <v>1280</v>
      </c>
      <c r="C197" s="24">
        <v>181</v>
      </c>
      <c r="D197" s="24">
        <v>625</v>
      </c>
      <c r="E197" s="24">
        <v>323</v>
      </c>
      <c r="F197" s="24">
        <v>123</v>
      </c>
      <c r="G197" s="24">
        <v>28</v>
      </c>
    </row>
    <row r="198" spans="1:7">
      <c r="A198" s="10" t="s">
        <v>114</v>
      </c>
      <c r="B198" s="15">
        <v>100</v>
      </c>
      <c r="C198" s="15">
        <v>14.140625</v>
      </c>
      <c r="D198" s="15">
        <v>48.828125</v>
      </c>
      <c r="E198" s="15">
        <v>25.234375</v>
      </c>
      <c r="F198" s="15">
        <v>9.609375</v>
      </c>
      <c r="G198" s="15">
        <v>2.1875</v>
      </c>
    </row>
    <row r="199" spans="1:7">
      <c r="A199" s="23" t="s">
        <v>210</v>
      </c>
      <c r="B199" s="24">
        <v>1167</v>
      </c>
      <c r="C199" s="24">
        <v>159</v>
      </c>
      <c r="D199" s="24">
        <v>553</v>
      </c>
      <c r="E199" s="24">
        <v>300</v>
      </c>
      <c r="F199" s="24">
        <v>122</v>
      </c>
      <c r="G199" s="24">
        <v>33</v>
      </c>
    </row>
    <row r="200" spans="1:7">
      <c r="A200" s="10" t="s">
        <v>114</v>
      </c>
      <c r="B200" s="15">
        <v>100</v>
      </c>
      <c r="C200" s="15">
        <v>13.624679</v>
      </c>
      <c r="D200" s="15">
        <v>47.386460999999997</v>
      </c>
      <c r="E200" s="15">
        <v>25.706941</v>
      </c>
      <c r="F200" s="15">
        <v>10.454155999999999</v>
      </c>
      <c r="G200" s="15">
        <v>2.827763</v>
      </c>
    </row>
    <row r="201" spans="1:7" ht="11.1" customHeight="1">
      <c r="A201" s="23" t="s">
        <v>211</v>
      </c>
      <c r="B201" s="24">
        <v>715</v>
      </c>
      <c r="C201" s="24">
        <v>93</v>
      </c>
      <c r="D201" s="24">
        <v>355</v>
      </c>
      <c r="E201" s="24">
        <v>185</v>
      </c>
      <c r="F201" s="24">
        <v>63</v>
      </c>
      <c r="G201" s="24">
        <v>19</v>
      </c>
    </row>
    <row r="202" spans="1:7" ht="11.1" customHeight="1">
      <c r="A202" s="10" t="s">
        <v>114</v>
      </c>
      <c r="B202" s="15">
        <v>100</v>
      </c>
      <c r="C202" s="15">
        <v>13.006993</v>
      </c>
      <c r="D202" s="15">
        <v>49.650350000000003</v>
      </c>
      <c r="E202" s="15">
        <v>25.874126</v>
      </c>
      <c r="F202" s="15">
        <v>8.8111890000000006</v>
      </c>
      <c r="G202" s="15">
        <v>2.657343</v>
      </c>
    </row>
    <row r="203" spans="1:7" ht="11.1" customHeight="1">
      <c r="A203" s="23" t="s">
        <v>212</v>
      </c>
      <c r="B203" s="24">
        <v>387</v>
      </c>
      <c r="C203" s="24">
        <v>52</v>
      </c>
      <c r="D203" s="24">
        <v>184</v>
      </c>
      <c r="E203" s="24">
        <v>108</v>
      </c>
      <c r="F203" s="24">
        <v>33</v>
      </c>
      <c r="G203" s="24">
        <v>10</v>
      </c>
    </row>
    <row r="204" spans="1:7" ht="11.1" customHeight="1">
      <c r="A204" s="10" t="s">
        <v>114</v>
      </c>
      <c r="B204" s="15">
        <v>100</v>
      </c>
      <c r="C204" s="15">
        <v>13.436693</v>
      </c>
      <c r="D204" s="15">
        <v>47.54522</v>
      </c>
      <c r="E204" s="15">
        <v>27.906977000000001</v>
      </c>
      <c r="F204" s="15">
        <v>8.5271319999999999</v>
      </c>
      <c r="G204" s="15">
        <v>2.5839789999999998</v>
      </c>
    </row>
    <row r="205" spans="1:7" ht="11.1" customHeight="1">
      <c r="A205" s="23" t="s">
        <v>213</v>
      </c>
      <c r="B205" s="24">
        <v>404</v>
      </c>
      <c r="C205" s="24">
        <v>43</v>
      </c>
      <c r="D205" s="24">
        <v>205</v>
      </c>
      <c r="E205" s="24">
        <v>73</v>
      </c>
      <c r="F205" s="24">
        <v>70</v>
      </c>
      <c r="G205" s="24">
        <v>13</v>
      </c>
    </row>
    <row r="206" spans="1:7" ht="11.1" customHeight="1">
      <c r="A206" s="10" t="s">
        <v>114</v>
      </c>
      <c r="B206" s="15">
        <v>100</v>
      </c>
      <c r="C206" s="15">
        <v>10.643564</v>
      </c>
      <c r="D206" s="15">
        <v>50.742573999999998</v>
      </c>
      <c r="E206" s="15">
        <v>18.069306999999998</v>
      </c>
      <c r="F206" s="15">
        <v>17.326733000000001</v>
      </c>
      <c r="G206" s="15">
        <v>3.217822</v>
      </c>
    </row>
    <row r="207" spans="1:7" ht="11.1" customHeight="1">
      <c r="A207" s="23" t="s">
        <v>214</v>
      </c>
      <c r="B207" s="24">
        <v>595</v>
      </c>
      <c r="C207" s="24">
        <v>83</v>
      </c>
      <c r="D207" s="24">
        <v>280</v>
      </c>
      <c r="E207" s="24">
        <v>167</v>
      </c>
      <c r="F207" s="24">
        <v>57</v>
      </c>
      <c r="G207" s="24">
        <v>8</v>
      </c>
    </row>
    <row r="208" spans="1:7" ht="11.1" customHeight="1">
      <c r="A208" s="10" t="s">
        <v>114</v>
      </c>
      <c r="B208" s="15">
        <v>100</v>
      </c>
      <c r="C208" s="15">
        <v>13.949579999999999</v>
      </c>
      <c r="D208" s="15">
        <v>47.058824000000001</v>
      </c>
      <c r="E208" s="15">
        <v>28.067226999999999</v>
      </c>
      <c r="F208" s="15">
        <v>9.5798319999999997</v>
      </c>
      <c r="G208" s="15">
        <v>1.344538</v>
      </c>
    </row>
    <row r="209" spans="1:7" ht="11.1" customHeight="1">
      <c r="A209" s="23" t="s">
        <v>215</v>
      </c>
      <c r="B209" s="24">
        <v>215</v>
      </c>
      <c r="C209" s="24">
        <v>39</v>
      </c>
      <c r="D209" s="24">
        <v>90</v>
      </c>
      <c r="E209" s="24">
        <v>58</v>
      </c>
      <c r="F209" s="24">
        <v>22</v>
      </c>
      <c r="G209" s="24">
        <v>6</v>
      </c>
    </row>
    <row r="210" spans="1:7" ht="11.1" customHeight="1">
      <c r="A210" s="10" t="s">
        <v>114</v>
      </c>
      <c r="B210" s="15">
        <v>100</v>
      </c>
      <c r="C210" s="15">
        <v>18.139534999999999</v>
      </c>
      <c r="D210" s="15">
        <v>41.860464999999998</v>
      </c>
      <c r="E210" s="15">
        <v>26.976744</v>
      </c>
      <c r="F210" s="15">
        <v>10.232557999999999</v>
      </c>
      <c r="G210" s="15">
        <v>2.7906979999999999</v>
      </c>
    </row>
    <row r="211" spans="1:7" ht="11.1" customHeight="1">
      <c r="A211" s="23" t="s">
        <v>216</v>
      </c>
      <c r="B211" s="24">
        <v>248</v>
      </c>
      <c r="C211" s="24">
        <v>39</v>
      </c>
      <c r="D211" s="24">
        <v>109</v>
      </c>
      <c r="E211" s="24">
        <v>58</v>
      </c>
      <c r="F211" s="24">
        <v>33</v>
      </c>
      <c r="G211" s="24">
        <v>9</v>
      </c>
    </row>
    <row r="212" spans="1:7" ht="11.1" customHeight="1">
      <c r="A212" s="10" t="s">
        <v>114</v>
      </c>
      <c r="B212" s="15">
        <v>100</v>
      </c>
      <c r="C212" s="15">
        <v>15.725806</v>
      </c>
      <c r="D212" s="15">
        <v>43.951613000000002</v>
      </c>
      <c r="E212" s="15">
        <v>23.387097000000001</v>
      </c>
      <c r="F212" s="15">
        <v>13.306452</v>
      </c>
      <c r="G212" s="15">
        <v>3.629032</v>
      </c>
    </row>
    <row r="213" spans="1:7" ht="11.1" customHeight="1">
      <c r="A213" s="23" t="s">
        <v>217</v>
      </c>
      <c r="B213" s="24">
        <v>255</v>
      </c>
      <c r="C213" s="24">
        <v>31</v>
      </c>
      <c r="D213" s="24">
        <v>136</v>
      </c>
      <c r="E213" s="24">
        <v>55</v>
      </c>
      <c r="F213" s="24">
        <v>23</v>
      </c>
      <c r="G213" s="24">
        <v>10</v>
      </c>
    </row>
    <row r="214" spans="1:7" ht="11.1" customHeight="1">
      <c r="A214" s="10" t="s">
        <v>114</v>
      </c>
      <c r="B214" s="15">
        <v>100</v>
      </c>
      <c r="C214" s="15">
        <v>12.156863</v>
      </c>
      <c r="D214" s="15">
        <v>53.333333000000003</v>
      </c>
      <c r="E214" s="15">
        <v>21.568626999999999</v>
      </c>
      <c r="F214" s="15">
        <v>9.0196079999999998</v>
      </c>
      <c r="G214" s="15">
        <v>3.9215689999999999</v>
      </c>
    </row>
    <row r="215" spans="1:7" ht="11.1" customHeight="1">
      <c r="A215" s="23" t="s">
        <v>218</v>
      </c>
      <c r="B215" s="24">
        <v>291</v>
      </c>
      <c r="C215" s="24">
        <v>31</v>
      </c>
      <c r="D215" s="24">
        <v>153</v>
      </c>
      <c r="E215" s="24">
        <v>67</v>
      </c>
      <c r="F215" s="24">
        <v>32</v>
      </c>
      <c r="G215" s="24">
        <v>8</v>
      </c>
    </row>
    <row r="216" spans="1:7" ht="11.1" customHeight="1">
      <c r="A216" s="10" t="s">
        <v>114</v>
      </c>
      <c r="B216" s="15">
        <v>100</v>
      </c>
      <c r="C216" s="15">
        <v>10.652920999999999</v>
      </c>
      <c r="D216" s="15">
        <v>52.57732</v>
      </c>
      <c r="E216" s="15">
        <v>23.024055000000001</v>
      </c>
      <c r="F216" s="15">
        <v>10.996563999999999</v>
      </c>
      <c r="G216" s="15">
        <v>2.7491409999999998</v>
      </c>
    </row>
    <row r="217" spans="1:7" ht="11.1" customHeight="1">
      <c r="A217" s="23" t="s">
        <v>219</v>
      </c>
      <c r="B217" s="24">
        <v>338</v>
      </c>
      <c r="C217" s="24">
        <v>42</v>
      </c>
      <c r="D217" s="24">
        <v>173</v>
      </c>
      <c r="E217" s="24">
        <v>99</v>
      </c>
      <c r="F217" s="24">
        <v>17</v>
      </c>
      <c r="G217" s="24">
        <v>7</v>
      </c>
    </row>
    <row r="218" spans="1:7" ht="11.1" customHeight="1">
      <c r="A218" s="10" t="s">
        <v>114</v>
      </c>
      <c r="B218" s="15">
        <v>100</v>
      </c>
      <c r="C218" s="15">
        <v>12.426036</v>
      </c>
      <c r="D218" s="15">
        <v>51.183432000000003</v>
      </c>
      <c r="E218" s="15">
        <v>29.289940999999999</v>
      </c>
      <c r="F218" s="15">
        <v>5.0295860000000001</v>
      </c>
      <c r="G218" s="15">
        <v>2.0710060000000001</v>
      </c>
    </row>
    <row r="219" spans="1:7" ht="11.1" customHeight="1">
      <c r="A219" s="23" t="s">
        <v>220</v>
      </c>
      <c r="B219" s="24">
        <v>812</v>
      </c>
      <c r="C219" s="24">
        <v>97</v>
      </c>
      <c r="D219" s="24">
        <v>399</v>
      </c>
      <c r="E219" s="24">
        <v>255</v>
      </c>
      <c r="F219" s="24">
        <v>45</v>
      </c>
      <c r="G219" s="24">
        <v>16</v>
      </c>
    </row>
    <row r="220" spans="1:7" ht="11.1" customHeight="1">
      <c r="A220" s="10" t="s">
        <v>114</v>
      </c>
      <c r="B220" s="15">
        <v>100</v>
      </c>
      <c r="C220" s="15">
        <v>11.945812999999999</v>
      </c>
      <c r="D220" s="15">
        <v>49.137931000000002</v>
      </c>
      <c r="E220" s="15">
        <v>31.403941</v>
      </c>
      <c r="F220" s="15">
        <v>5.5418719999999997</v>
      </c>
      <c r="G220" s="15">
        <v>1.9704429999999999</v>
      </c>
    </row>
    <row r="221" spans="1:7" ht="11.1" customHeight="1">
      <c r="A221" s="23" t="s">
        <v>221</v>
      </c>
      <c r="B221" s="24">
        <v>816</v>
      </c>
      <c r="C221" s="24">
        <v>106</v>
      </c>
      <c r="D221" s="24">
        <v>402</v>
      </c>
      <c r="E221" s="24">
        <v>223</v>
      </c>
      <c r="F221" s="24">
        <v>70</v>
      </c>
      <c r="G221" s="24">
        <v>15</v>
      </c>
    </row>
    <row r="222" spans="1:7" ht="11.1" customHeight="1">
      <c r="A222" s="10" t="s">
        <v>114</v>
      </c>
      <c r="B222" s="15">
        <v>100</v>
      </c>
      <c r="C222" s="15">
        <v>12.990195999999999</v>
      </c>
      <c r="D222" s="15">
        <v>49.264705999999997</v>
      </c>
      <c r="E222" s="15">
        <v>27.328430999999998</v>
      </c>
      <c r="F222" s="15">
        <v>8.5784310000000001</v>
      </c>
      <c r="G222" s="15">
        <v>1.8382350000000001</v>
      </c>
    </row>
    <row r="223" spans="1:7" ht="11.1" customHeight="1">
      <c r="A223" s="23" t="s">
        <v>152</v>
      </c>
      <c r="B223" s="24">
        <v>69</v>
      </c>
      <c r="C223" s="24">
        <v>9</v>
      </c>
      <c r="D223" s="24">
        <v>33</v>
      </c>
      <c r="E223" s="24">
        <v>13</v>
      </c>
      <c r="F223" s="24">
        <v>12</v>
      </c>
      <c r="G223" s="24">
        <v>2</v>
      </c>
    </row>
    <row r="224" spans="1:7" ht="11.1" customHeight="1">
      <c r="A224" s="10" t="s">
        <v>114</v>
      </c>
      <c r="B224" s="15">
        <v>100</v>
      </c>
      <c r="C224" s="15">
        <v>13.043478</v>
      </c>
      <c r="D224" s="15">
        <v>47.826087000000001</v>
      </c>
      <c r="E224" s="15">
        <v>18.840579999999999</v>
      </c>
      <c r="F224" s="15">
        <v>17.391304000000002</v>
      </c>
      <c r="G224" s="15">
        <v>2.8985509999999999</v>
      </c>
    </row>
    <row r="225" spans="1:7" ht="11.1" customHeight="1">
      <c r="A225" s="23" t="s">
        <v>222</v>
      </c>
      <c r="B225" s="24">
        <v>246</v>
      </c>
      <c r="C225" s="24">
        <v>45</v>
      </c>
      <c r="D225" s="24">
        <v>116</v>
      </c>
      <c r="E225" s="24">
        <v>46</v>
      </c>
      <c r="F225" s="24">
        <v>33</v>
      </c>
      <c r="G225" s="24">
        <v>6</v>
      </c>
    </row>
    <row r="226" spans="1:7" ht="11.1" customHeight="1">
      <c r="A226" s="10" t="s">
        <v>114</v>
      </c>
      <c r="B226" s="15">
        <v>100</v>
      </c>
      <c r="C226" s="15">
        <v>18.292683</v>
      </c>
      <c r="D226" s="15">
        <v>47.154471999999998</v>
      </c>
      <c r="E226" s="15">
        <v>18.699186999999998</v>
      </c>
      <c r="F226" s="15">
        <v>13.414634</v>
      </c>
      <c r="G226" s="15">
        <v>2.4390239999999999</v>
      </c>
    </row>
    <row r="227" spans="1:7" ht="11.1" customHeight="1">
      <c r="A227" s="23" t="s">
        <v>128</v>
      </c>
      <c r="B227" s="24">
        <v>47</v>
      </c>
      <c r="C227" s="24">
        <v>10</v>
      </c>
      <c r="D227" s="24">
        <v>20</v>
      </c>
      <c r="E227" s="24">
        <v>6</v>
      </c>
      <c r="F227" s="24">
        <v>7</v>
      </c>
      <c r="G227" s="24">
        <v>4</v>
      </c>
    </row>
    <row r="228" spans="1:7" ht="11.1" customHeight="1">
      <c r="A228" s="11"/>
      <c r="B228" s="16">
        <v>100</v>
      </c>
      <c r="C228" s="16">
        <v>21.276596000000001</v>
      </c>
      <c r="D228" s="16">
        <v>42.553190999999998</v>
      </c>
      <c r="E228" s="16">
        <v>12.765957</v>
      </c>
      <c r="F228" s="16">
        <v>14.893617000000001</v>
      </c>
      <c r="G228" s="16">
        <v>8.5106380000000001</v>
      </c>
    </row>
    <row r="229" spans="1:7" ht="11.1" customHeight="1"/>
  </sheetData>
  <phoneticPr fontId="2"/>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ED794-3228-4067-A0E0-DF79D3C58F55}">
  <sheetPr codeName="Sheet106"/>
  <dimension ref="A1:H229"/>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HYPERLINK("#'目次'!B11","[5]")</f>
        <v>[5]</v>
      </c>
    </row>
    <row r="3" spans="1:8">
      <c r="A3" s="6" t="s">
        <v>114</v>
      </c>
      <c r="B3" s="7" t="s">
        <v>271</v>
      </c>
    </row>
    <row r="4" spans="1:8">
      <c r="A4" s="6" t="s">
        <v>114</v>
      </c>
      <c r="B4" s="7" t="s">
        <v>272</v>
      </c>
    </row>
    <row r="5" spans="1:8" s="21" customFormat="1" ht="60">
      <c r="A5" s="19" t="s">
        <v>114</v>
      </c>
      <c r="B5" s="20" t="s">
        <v>118</v>
      </c>
      <c r="C5" s="20" t="s">
        <v>273</v>
      </c>
      <c r="D5" s="20" t="s">
        <v>274</v>
      </c>
      <c r="E5" s="20" t="s">
        <v>275</v>
      </c>
      <c r="F5" s="20" t="s">
        <v>276</v>
      </c>
      <c r="G5" s="20" t="s">
        <v>277</v>
      </c>
      <c r="H5" s="20" t="s">
        <v>128</v>
      </c>
    </row>
    <row r="6" spans="1:8">
      <c r="A6" s="22" t="s">
        <v>121</v>
      </c>
      <c r="B6" s="9">
        <v>2677</v>
      </c>
      <c r="C6" s="9">
        <v>537</v>
      </c>
      <c r="D6" s="9">
        <v>1667</v>
      </c>
      <c r="E6" s="9">
        <v>99</v>
      </c>
      <c r="F6" s="9">
        <v>819</v>
      </c>
      <c r="G6" s="9">
        <v>87</v>
      </c>
      <c r="H6" s="9">
        <v>55</v>
      </c>
    </row>
    <row r="7" spans="1:8">
      <c r="A7" s="10" t="s">
        <v>114</v>
      </c>
      <c r="B7" s="15">
        <v>100</v>
      </c>
      <c r="C7" s="15">
        <v>20.059767999999998</v>
      </c>
      <c r="D7" s="15">
        <v>62.271199000000003</v>
      </c>
      <c r="E7" s="15">
        <v>3.6981700000000002</v>
      </c>
      <c r="F7" s="15">
        <v>30.593948000000001</v>
      </c>
      <c r="G7" s="15">
        <v>3.2499069999999999</v>
      </c>
      <c r="H7" s="15">
        <v>2.0545390000000001</v>
      </c>
    </row>
    <row r="8" spans="1:8">
      <c r="A8" s="8" t="s">
        <v>122</v>
      </c>
      <c r="B8" s="8"/>
      <c r="C8" s="8"/>
      <c r="D8" s="8"/>
      <c r="E8" s="8"/>
      <c r="F8" s="8"/>
      <c r="G8" s="8"/>
      <c r="H8" s="8"/>
    </row>
    <row r="9" spans="1:8">
      <c r="A9" s="23" t="s">
        <v>123</v>
      </c>
      <c r="B9" s="24">
        <v>380</v>
      </c>
      <c r="C9" s="24">
        <v>80</v>
      </c>
      <c r="D9" s="24">
        <v>252</v>
      </c>
      <c r="E9" s="24">
        <v>18</v>
      </c>
      <c r="F9" s="24">
        <v>104</v>
      </c>
      <c r="G9" s="24">
        <v>9</v>
      </c>
      <c r="H9" s="24">
        <v>7</v>
      </c>
    </row>
    <row r="10" spans="1:8">
      <c r="A10" s="10" t="s">
        <v>114</v>
      </c>
      <c r="B10" s="15">
        <v>100</v>
      </c>
      <c r="C10" s="15">
        <v>21.052631999999999</v>
      </c>
      <c r="D10" s="15">
        <v>66.315788999999995</v>
      </c>
      <c r="E10" s="15">
        <v>4.7368420000000002</v>
      </c>
      <c r="F10" s="15">
        <v>27.368421000000001</v>
      </c>
      <c r="G10" s="15">
        <v>2.3684210000000001</v>
      </c>
      <c r="H10" s="15">
        <v>1.8421050000000001</v>
      </c>
    </row>
    <row r="11" spans="1:8">
      <c r="A11" s="23" t="s">
        <v>124</v>
      </c>
      <c r="B11" s="24">
        <v>489</v>
      </c>
      <c r="C11" s="24">
        <v>74</v>
      </c>
      <c r="D11" s="24">
        <v>342</v>
      </c>
      <c r="E11" s="24">
        <v>23</v>
      </c>
      <c r="F11" s="24">
        <v>152</v>
      </c>
      <c r="G11" s="24">
        <v>9</v>
      </c>
      <c r="H11" s="24">
        <v>15</v>
      </c>
    </row>
    <row r="12" spans="1:8">
      <c r="A12" s="10" t="s">
        <v>114</v>
      </c>
      <c r="B12" s="15">
        <v>100</v>
      </c>
      <c r="C12" s="15">
        <v>15.132923999999999</v>
      </c>
      <c r="D12" s="15">
        <v>69.938649999999996</v>
      </c>
      <c r="E12" s="15">
        <v>4.7034760000000002</v>
      </c>
      <c r="F12" s="15">
        <v>31.083845</v>
      </c>
      <c r="G12" s="15">
        <v>1.8404910000000001</v>
      </c>
      <c r="H12" s="15">
        <v>3.067485</v>
      </c>
    </row>
    <row r="13" spans="1:8">
      <c r="A13" s="23" t="s">
        <v>125</v>
      </c>
      <c r="B13" s="24">
        <v>1114</v>
      </c>
      <c r="C13" s="24">
        <v>207</v>
      </c>
      <c r="D13" s="24">
        <v>706</v>
      </c>
      <c r="E13" s="24">
        <v>38</v>
      </c>
      <c r="F13" s="24">
        <v>366</v>
      </c>
      <c r="G13" s="24">
        <v>44</v>
      </c>
      <c r="H13" s="24">
        <v>18</v>
      </c>
    </row>
    <row r="14" spans="1:8">
      <c r="A14" s="10" t="s">
        <v>114</v>
      </c>
      <c r="B14" s="15">
        <v>100</v>
      </c>
      <c r="C14" s="15">
        <v>18.581688</v>
      </c>
      <c r="D14" s="15">
        <v>63.375224000000003</v>
      </c>
      <c r="E14" s="15">
        <v>3.4111310000000001</v>
      </c>
      <c r="F14" s="15">
        <v>32.854577999999997</v>
      </c>
      <c r="G14" s="15">
        <v>3.9497309999999999</v>
      </c>
      <c r="H14" s="15">
        <v>1.615799</v>
      </c>
    </row>
    <row r="15" spans="1:8">
      <c r="A15" s="23" t="s">
        <v>126</v>
      </c>
      <c r="B15" s="24">
        <v>521</v>
      </c>
      <c r="C15" s="24">
        <v>135</v>
      </c>
      <c r="D15" s="24">
        <v>279</v>
      </c>
      <c r="E15" s="24">
        <v>15</v>
      </c>
      <c r="F15" s="24">
        <v>145</v>
      </c>
      <c r="G15" s="24">
        <v>18</v>
      </c>
      <c r="H15" s="24">
        <v>9</v>
      </c>
    </row>
    <row r="16" spans="1:8">
      <c r="A16" s="10" t="s">
        <v>114</v>
      </c>
      <c r="B16" s="15">
        <v>100</v>
      </c>
      <c r="C16" s="15">
        <v>25.911708000000001</v>
      </c>
      <c r="D16" s="15">
        <v>53.550863999999997</v>
      </c>
      <c r="E16" s="15">
        <v>2.8790789999999999</v>
      </c>
      <c r="F16" s="15">
        <v>27.831094</v>
      </c>
      <c r="G16" s="15">
        <v>3.4548939999999999</v>
      </c>
      <c r="H16" s="15">
        <v>1.727447</v>
      </c>
    </row>
    <row r="17" spans="1:8">
      <c r="A17" s="23" t="s">
        <v>127</v>
      </c>
      <c r="B17" s="24">
        <v>129</v>
      </c>
      <c r="C17" s="24">
        <v>32</v>
      </c>
      <c r="D17" s="24">
        <v>63</v>
      </c>
      <c r="E17" s="24">
        <v>4</v>
      </c>
      <c r="F17" s="24">
        <v>38</v>
      </c>
      <c r="G17" s="24">
        <v>6</v>
      </c>
      <c r="H17" s="24">
        <v>4</v>
      </c>
    </row>
    <row r="18" spans="1:8">
      <c r="A18" s="10" t="s">
        <v>114</v>
      </c>
      <c r="B18" s="15">
        <v>100</v>
      </c>
      <c r="C18" s="15">
        <v>24.806201999999999</v>
      </c>
      <c r="D18" s="15">
        <v>48.837209000000001</v>
      </c>
      <c r="E18" s="15">
        <v>3.1007750000000001</v>
      </c>
      <c r="F18" s="15">
        <v>29.457363999999998</v>
      </c>
      <c r="G18" s="15">
        <v>4.6511630000000004</v>
      </c>
      <c r="H18" s="15">
        <v>3.1007750000000001</v>
      </c>
    </row>
    <row r="19" spans="1:8">
      <c r="A19" s="23" t="s">
        <v>128</v>
      </c>
      <c r="B19" s="24">
        <v>44</v>
      </c>
      <c r="C19" s="24">
        <v>9</v>
      </c>
      <c r="D19" s="24">
        <v>25</v>
      </c>
      <c r="E19" s="24">
        <v>1</v>
      </c>
      <c r="F19" s="24">
        <v>14</v>
      </c>
      <c r="G19" s="24">
        <v>1</v>
      </c>
      <c r="H19" s="24">
        <v>2</v>
      </c>
    </row>
    <row r="20" spans="1:8">
      <c r="A20" s="10" t="s">
        <v>114</v>
      </c>
      <c r="B20" s="15">
        <v>100</v>
      </c>
      <c r="C20" s="15">
        <v>20.454545</v>
      </c>
      <c r="D20" s="15">
        <v>56.818182</v>
      </c>
      <c r="E20" s="15">
        <v>2.2727270000000002</v>
      </c>
      <c r="F20" s="15">
        <v>31.818182</v>
      </c>
      <c r="G20" s="15">
        <v>2.2727270000000002</v>
      </c>
      <c r="H20" s="15">
        <v>4.5454549999999996</v>
      </c>
    </row>
    <row r="21" spans="1:8">
      <c r="A21" s="8" t="s">
        <v>129</v>
      </c>
      <c r="B21" s="8"/>
      <c r="C21" s="8"/>
      <c r="D21" s="8"/>
      <c r="E21" s="8"/>
      <c r="F21" s="8"/>
      <c r="G21" s="8"/>
      <c r="H21" s="8"/>
    </row>
    <row r="22" spans="1:8">
      <c r="A22" s="23" t="s">
        <v>130</v>
      </c>
      <c r="B22" s="24">
        <v>799</v>
      </c>
      <c r="C22" s="24">
        <v>142</v>
      </c>
      <c r="D22" s="24">
        <v>528</v>
      </c>
      <c r="E22" s="24">
        <v>28</v>
      </c>
      <c r="F22" s="24">
        <v>251</v>
      </c>
      <c r="G22" s="24">
        <v>22</v>
      </c>
      <c r="H22" s="24">
        <v>15</v>
      </c>
    </row>
    <row r="23" spans="1:8">
      <c r="A23" s="10" t="s">
        <v>114</v>
      </c>
      <c r="B23" s="15">
        <v>100</v>
      </c>
      <c r="C23" s="15">
        <v>17.772214999999999</v>
      </c>
      <c r="D23" s="15">
        <v>66.082603000000006</v>
      </c>
      <c r="E23" s="15">
        <v>3.5043799999999998</v>
      </c>
      <c r="F23" s="15">
        <v>31.414268</v>
      </c>
      <c r="G23" s="15">
        <v>2.7534420000000002</v>
      </c>
      <c r="H23" s="15">
        <v>1.8773470000000001</v>
      </c>
    </row>
    <row r="24" spans="1:8">
      <c r="A24" s="23" t="s">
        <v>131</v>
      </c>
      <c r="B24" s="24">
        <v>1245</v>
      </c>
      <c r="C24" s="24">
        <v>226</v>
      </c>
      <c r="D24" s="24">
        <v>808</v>
      </c>
      <c r="E24" s="24">
        <v>49</v>
      </c>
      <c r="F24" s="24">
        <v>402</v>
      </c>
      <c r="G24" s="24">
        <v>40</v>
      </c>
      <c r="H24" s="24">
        <v>27</v>
      </c>
    </row>
    <row r="25" spans="1:8">
      <c r="A25" s="10" t="s">
        <v>114</v>
      </c>
      <c r="B25" s="15">
        <v>100</v>
      </c>
      <c r="C25" s="15">
        <v>18.152609999999999</v>
      </c>
      <c r="D25" s="15">
        <v>64.899597999999997</v>
      </c>
      <c r="E25" s="15">
        <v>3.935743</v>
      </c>
      <c r="F25" s="15">
        <v>32.289157000000003</v>
      </c>
      <c r="G25" s="15">
        <v>3.2128510000000001</v>
      </c>
      <c r="H25" s="15">
        <v>2.1686749999999999</v>
      </c>
    </row>
    <row r="26" spans="1:8">
      <c r="A26" s="23" t="s">
        <v>132</v>
      </c>
      <c r="B26" s="24">
        <v>504</v>
      </c>
      <c r="C26" s="24">
        <v>136</v>
      </c>
      <c r="D26" s="24">
        <v>265</v>
      </c>
      <c r="E26" s="24">
        <v>20</v>
      </c>
      <c r="F26" s="24">
        <v>131</v>
      </c>
      <c r="G26" s="24">
        <v>20</v>
      </c>
      <c r="H26" s="24">
        <v>10</v>
      </c>
    </row>
    <row r="27" spans="1:8">
      <c r="A27" s="10" t="s">
        <v>114</v>
      </c>
      <c r="B27" s="15">
        <v>100</v>
      </c>
      <c r="C27" s="15">
        <v>26.984127000000001</v>
      </c>
      <c r="D27" s="15">
        <v>52.579365000000003</v>
      </c>
      <c r="E27" s="15">
        <v>3.9682539999999999</v>
      </c>
      <c r="F27" s="15">
        <v>25.992063000000002</v>
      </c>
      <c r="G27" s="15">
        <v>3.9682539999999999</v>
      </c>
      <c r="H27" s="15">
        <v>1.984127</v>
      </c>
    </row>
    <row r="28" spans="1:8">
      <c r="A28" s="23" t="s">
        <v>133</v>
      </c>
      <c r="B28" s="24">
        <v>82</v>
      </c>
      <c r="C28" s="24">
        <v>29</v>
      </c>
      <c r="D28" s="24">
        <v>31</v>
      </c>
      <c r="E28" s="24">
        <v>1</v>
      </c>
      <c r="F28" s="24">
        <v>23</v>
      </c>
      <c r="G28" s="24">
        <v>3</v>
      </c>
      <c r="H28" s="24">
        <v>3</v>
      </c>
    </row>
    <row r="29" spans="1:8">
      <c r="A29" s="10" t="s">
        <v>114</v>
      </c>
      <c r="B29" s="15">
        <v>100</v>
      </c>
      <c r="C29" s="15">
        <v>35.365853999999999</v>
      </c>
      <c r="D29" s="15">
        <v>37.804878000000002</v>
      </c>
      <c r="E29" s="15">
        <v>1.2195119999999999</v>
      </c>
      <c r="F29" s="15">
        <v>28.048780000000001</v>
      </c>
      <c r="G29" s="15">
        <v>3.6585369999999999</v>
      </c>
      <c r="H29" s="15">
        <v>3.6585369999999999</v>
      </c>
    </row>
    <row r="30" spans="1:8">
      <c r="A30" s="23" t="s">
        <v>128</v>
      </c>
      <c r="B30" s="24">
        <v>47</v>
      </c>
      <c r="C30" s="24">
        <v>4</v>
      </c>
      <c r="D30" s="24">
        <v>35</v>
      </c>
      <c r="E30" s="24">
        <v>1</v>
      </c>
      <c r="F30" s="24">
        <v>12</v>
      </c>
      <c r="G30" s="24">
        <v>2</v>
      </c>
      <c r="H30" s="24">
        <v>0</v>
      </c>
    </row>
    <row r="31" spans="1:8">
      <c r="A31" s="10" t="s">
        <v>114</v>
      </c>
      <c r="B31" s="15">
        <v>100</v>
      </c>
      <c r="C31" s="15">
        <v>8.5106380000000001</v>
      </c>
      <c r="D31" s="15">
        <v>74.468085000000002</v>
      </c>
      <c r="E31" s="15">
        <v>2.1276600000000001</v>
      </c>
      <c r="F31" s="15">
        <v>25.531915000000001</v>
      </c>
      <c r="G31" s="15">
        <v>4.2553190000000001</v>
      </c>
      <c r="H31" s="15">
        <v>0</v>
      </c>
    </row>
    <row r="32" spans="1:8">
      <c r="A32" s="8" t="s">
        <v>134</v>
      </c>
      <c r="B32" s="8"/>
      <c r="C32" s="8"/>
      <c r="D32" s="8"/>
      <c r="E32" s="8"/>
      <c r="F32" s="8"/>
      <c r="G32" s="8"/>
      <c r="H32" s="8"/>
    </row>
    <row r="33" spans="1:8">
      <c r="A33" s="23" t="s">
        <v>135</v>
      </c>
      <c r="B33" s="24">
        <v>128</v>
      </c>
      <c r="C33" s="24">
        <v>55</v>
      </c>
      <c r="D33" s="24">
        <v>41</v>
      </c>
      <c r="E33" s="24">
        <v>3</v>
      </c>
      <c r="F33" s="24">
        <v>35</v>
      </c>
      <c r="G33" s="24">
        <v>9</v>
      </c>
      <c r="H33" s="24">
        <v>0</v>
      </c>
    </row>
    <row r="34" spans="1:8">
      <c r="A34" s="10" t="s">
        <v>114</v>
      </c>
      <c r="B34" s="15">
        <v>100</v>
      </c>
      <c r="C34" s="15">
        <v>42.96875</v>
      </c>
      <c r="D34" s="15">
        <v>32.03125</v>
      </c>
      <c r="E34" s="15">
        <v>2.34375</v>
      </c>
      <c r="F34" s="15">
        <v>27.34375</v>
      </c>
      <c r="G34" s="15">
        <v>7.03125</v>
      </c>
      <c r="H34" s="15">
        <v>0</v>
      </c>
    </row>
    <row r="35" spans="1:8">
      <c r="A35" s="23" t="s">
        <v>136</v>
      </c>
      <c r="B35" s="24">
        <v>138</v>
      </c>
      <c r="C35" s="24">
        <v>46</v>
      </c>
      <c r="D35" s="24">
        <v>63</v>
      </c>
      <c r="E35" s="24">
        <v>4</v>
      </c>
      <c r="F35" s="24">
        <v>30</v>
      </c>
      <c r="G35" s="24">
        <v>11</v>
      </c>
      <c r="H35" s="24">
        <v>4</v>
      </c>
    </row>
    <row r="36" spans="1:8">
      <c r="A36" s="10" t="s">
        <v>114</v>
      </c>
      <c r="B36" s="15">
        <v>100</v>
      </c>
      <c r="C36" s="15">
        <v>33.333333000000003</v>
      </c>
      <c r="D36" s="15">
        <v>45.652174000000002</v>
      </c>
      <c r="E36" s="15">
        <v>2.8985509999999999</v>
      </c>
      <c r="F36" s="15">
        <v>21.739129999999999</v>
      </c>
      <c r="G36" s="15">
        <v>7.9710140000000003</v>
      </c>
      <c r="H36" s="15">
        <v>2.8985509999999999</v>
      </c>
    </row>
    <row r="37" spans="1:8">
      <c r="A37" s="23" t="s">
        <v>137</v>
      </c>
      <c r="B37" s="24">
        <v>119</v>
      </c>
      <c r="C37" s="24">
        <v>37</v>
      </c>
      <c r="D37" s="24">
        <v>61</v>
      </c>
      <c r="E37" s="24">
        <v>4</v>
      </c>
      <c r="F37" s="24">
        <v>28</v>
      </c>
      <c r="G37" s="24">
        <v>1</v>
      </c>
      <c r="H37" s="24">
        <v>4</v>
      </c>
    </row>
    <row r="38" spans="1:8">
      <c r="A38" s="10" t="s">
        <v>114</v>
      </c>
      <c r="B38" s="15">
        <v>100</v>
      </c>
      <c r="C38" s="15">
        <v>31.092437</v>
      </c>
      <c r="D38" s="15">
        <v>51.260503999999997</v>
      </c>
      <c r="E38" s="15">
        <v>3.361345</v>
      </c>
      <c r="F38" s="15">
        <v>23.529412000000001</v>
      </c>
      <c r="G38" s="15">
        <v>0.84033599999999997</v>
      </c>
      <c r="H38" s="15">
        <v>3.361345</v>
      </c>
    </row>
    <row r="39" spans="1:8">
      <c r="A39" s="23" t="s">
        <v>138</v>
      </c>
      <c r="B39" s="24">
        <v>142</v>
      </c>
      <c r="C39" s="24">
        <v>38</v>
      </c>
      <c r="D39" s="24">
        <v>79</v>
      </c>
      <c r="E39" s="24">
        <v>2</v>
      </c>
      <c r="F39" s="24">
        <v>41</v>
      </c>
      <c r="G39" s="24">
        <v>4</v>
      </c>
      <c r="H39" s="24">
        <v>2</v>
      </c>
    </row>
    <row r="40" spans="1:8">
      <c r="A40" s="10" t="s">
        <v>114</v>
      </c>
      <c r="B40" s="15">
        <v>100</v>
      </c>
      <c r="C40" s="15">
        <v>26.760563000000001</v>
      </c>
      <c r="D40" s="15">
        <v>55.633803</v>
      </c>
      <c r="E40" s="15">
        <v>1.4084509999999999</v>
      </c>
      <c r="F40" s="15">
        <v>28.873239000000002</v>
      </c>
      <c r="G40" s="15">
        <v>2.8169010000000001</v>
      </c>
      <c r="H40" s="15">
        <v>1.4084509999999999</v>
      </c>
    </row>
    <row r="41" spans="1:8">
      <c r="A41" s="23" t="s">
        <v>139</v>
      </c>
      <c r="B41" s="24">
        <v>170</v>
      </c>
      <c r="C41" s="24">
        <v>30</v>
      </c>
      <c r="D41" s="24">
        <v>121</v>
      </c>
      <c r="E41" s="24">
        <v>0</v>
      </c>
      <c r="F41" s="24">
        <v>59</v>
      </c>
      <c r="G41" s="24">
        <v>1</v>
      </c>
      <c r="H41" s="24">
        <v>1</v>
      </c>
    </row>
    <row r="42" spans="1:8">
      <c r="A42" s="10" t="s">
        <v>114</v>
      </c>
      <c r="B42" s="15">
        <v>100</v>
      </c>
      <c r="C42" s="15">
        <v>17.647058999999999</v>
      </c>
      <c r="D42" s="15">
        <v>71.176471000000006</v>
      </c>
      <c r="E42" s="15">
        <v>0</v>
      </c>
      <c r="F42" s="15">
        <v>34.705882000000003</v>
      </c>
      <c r="G42" s="15">
        <v>0.58823499999999995</v>
      </c>
      <c r="H42" s="15">
        <v>0.58823499999999995</v>
      </c>
    </row>
    <row r="43" spans="1:8">
      <c r="A43" s="23" t="s">
        <v>140</v>
      </c>
      <c r="B43" s="24">
        <v>192</v>
      </c>
      <c r="C43" s="24">
        <v>39</v>
      </c>
      <c r="D43" s="24">
        <v>123</v>
      </c>
      <c r="E43" s="24">
        <v>6</v>
      </c>
      <c r="F43" s="24">
        <v>50</v>
      </c>
      <c r="G43" s="24">
        <v>1</v>
      </c>
      <c r="H43" s="24">
        <v>7</v>
      </c>
    </row>
    <row r="44" spans="1:8">
      <c r="A44" s="10" t="s">
        <v>114</v>
      </c>
      <c r="B44" s="15">
        <v>100</v>
      </c>
      <c r="C44" s="15">
        <v>20.3125</v>
      </c>
      <c r="D44" s="15">
        <v>64.0625</v>
      </c>
      <c r="E44" s="15">
        <v>3.125</v>
      </c>
      <c r="F44" s="15">
        <v>26.041667</v>
      </c>
      <c r="G44" s="15">
        <v>0.52083299999999999</v>
      </c>
      <c r="H44" s="15">
        <v>3.6458330000000001</v>
      </c>
    </row>
    <row r="45" spans="1:8">
      <c r="A45" s="23" t="s">
        <v>141</v>
      </c>
      <c r="B45" s="24">
        <v>1405</v>
      </c>
      <c r="C45" s="24">
        <v>242</v>
      </c>
      <c r="D45" s="24">
        <v>919</v>
      </c>
      <c r="E45" s="24">
        <v>51</v>
      </c>
      <c r="F45" s="24">
        <v>447</v>
      </c>
      <c r="G45" s="24">
        <v>42</v>
      </c>
      <c r="H45" s="24">
        <v>27</v>
      </c>
    </row>
    <row r="46" spans="1:8">
      <c r="A46" s="10" t="s">
        <v>114</v>
      </c>
      <c r="B46" s="15">
        <v>100</v>
      </c>
      <c r="C46" s="15">
        <v>17.224198999999999</v>
      </c>
      <c r="D46" s="15">
        <v>65.409253000000007</v>
      </c>
      <c r="E46" s="15">
        <v>3.629893</v>
      </c>
      <c r="F46" s="15">
        <v>31.814947</v>
      </c>
      <c r="G46" s="15">
        <v>2.9893239999999999</v>
      </c>
      <c r="H46" s="15">
        <v>1.921708</v>
      </c>
    </row>
    <row r="47" spans="1:8">
      <c r="A47" s="23" t="s">
        <v>142</v>
      </c>
      <c r="B47" s="24">
        <v>343</v>
      </c>
      <c r="C47" s="24">
        <v>44</v>
      </c>
      <c r="D47" s="24">
        <v>233</v>
      </c>
      <c r="E47" s="24">
        <v>28</v>
      </c>
      <c r="F47" s="24">
        <v>120</v>
      </c>
      <c r="G47" s="24">
        <v>17</v>
      </c>
      <c r="H47" s="24">
        <v>9</v>
      </c>
    </row>
    <row r="48" spans="1:8">
      <c r="A48" s="10" t="s">
        <v>114</v>
      </c>
      <c r="B48" s="15">
        <v>100</v>
      </c>
      <c r="C48" s="15">
        <v>12.827988</v>
      </c>
      <c r="D48" s="15">
        <v>67.930029000000005</v>
      </c>
      <c r="E48" s="15">
        <v>8.1632650000000009</v>
      </c>
      <c r="F48" s="15">
        <v>34.985422999999997</v>
      </c>
      <c r="G48" s="15">
        <v>4.9562679999999997</v>
      </c>
      <c r="H48" s="15">
        <v>2.623907</v>
      </c>
    </row>
    <row r="49" spans="1:8">
      <c r="A49" s="23" t="s">
        <v>128</v>
      </c>
      <c r="B49" s="24">
        <v>40</v>
      </c>
      <c r="C49" s="24">
        <v>6</v>
      </c>
      <c r="D49" s="24">
        <v>27</v>
      </c>
      <c r="E49" s="24">
        <v>1</v>
      </c>
      <c r="F49" s="24">
        <v>9</v>
      </c>
      <c r="G49" s="24">
        <v>1</v>
      </c>
      <c r="H49" s="24">
        <v>1</v>
      </c>
    </row>
    <row r="50" spans="1:8">
      <c r="A50" s="10" t="s">
        <v>114</v>
      </c>
      <c r="B50" s="15">
        <v>100</v>
      </c>
      <c r="C50" s="15">
        <v>15</v>
      </c>
      <c r="D50" s="15">
        <v>67.5</v>
      </c>
      <c r="E50" s="15">
        <v>2.5</v>
      </c>
      <c r="F50" s="15">
        <v>22.5</v>
      </c>
      <c r="G50" s="15">
        <v>2.5</v>
      </c>
      <c r="H50" s="15">
        <v>2.5</v>
      </c>
    </row>
    <row r="51" spans="1:8">
      <c r="A51" s="8" t="s">
        <v>143</v>
      </c>
      <c r="B51" s="8"/>
      <c r="C51" s="8"/>
      <c r="D51" s="8"/>
      <c r="E51" s="8"/>
      <c r="F51" s="8"/>
      <c r="G51" s="8"/>
      <c r="H51" s="8"/>
    </row>
    <row r="52" spans="1:8">
      <c r="A52" s="23" t="s">
        <v>144</v>
      </c>
      <c r="B52" s="24">
        <v>429</v>
      </c>
      <c r="C52" s="24">
        <v>95</v>
      </c>
      <c r="D52" s="24">
        <v>261</v>
      </c>
      <c r="E52" s="24">
        <v>13</v>
      </c>
      <c r="F52" s="24">
        <v>131</v>
      </c>
      <c r="G52" s="24">
        <v>13</v>
      </c>
      <c r="H52" s="24">
        <v>7</v>
      </c>
    </row>
    <row r="53" spans="1:8">
      <c r="A53" s="10" t="s">
        <v>114</v>
      </c>
      <c r="B53" s="15">
        <v>100</v>
      </c>
      <c r="C53" s="15">
        <v>22.144521999999998</v>
      </c>
      <c r="D53" s="15">
        <v>60.839160999999997</v>
      </c>
      <c r="E53" s="15">
        <v>3.030303</v>
      </c>
      <c r="F53" s="15">
        <v>30.536131000000001</v>
      </c>
      <c r="G53" s="15">
        <v>3.030303</v>
      </c>
      <c r="H53" s="15">
        <v>1.631702</v>
      </c>
    </row>
    <row r="54" spans="1:8">
      <c r="A54" s="23" t="s">
        <v>145</v>
      </c>
      <c r="B54" s="24">
        <v>319</v>
      </c>
      <c r="C54" s="24">
        <v>51</v>
      </c>
      <c r="D54" s="24">
        <v>218</v>
      </c>
      <c r="E54" s="24">
        <v>17</v>
      </c>
      <c r="F54" s="24">
        <v>99</v>
      </c>
      <c r="G54" s="24">
        <v>11</v>
      </c>
      <c r="H54" s="24">
        <v>8</v>
      </c>
    </row>
    <row r="55" spans="1:8">
      <c r="A55" s="10" t="s">
        <v>114</v>
      </c>
      <c r="B55" s="15">
        <v>100</v>
      </c>
      <c r="C55" s="15">
        <v>15.987461</v>
      </c>
      <c r="D55" s="15">
        <v>68.338558000000006</v>
      </c>
      <c r="E55" s="15">
        <v>5.3291539999999999</v>
      </c>
      <c r="F55" s="15">
        <v>31.034483000000002</v>
      </c>
      <c r="G55" s="15">
        <v>3.4482759999999999</v>
      </c>
      <c r="H55" s="15">
        <v>2.5078369999999999</v>
      </c>
    </row>
    <row r="56" spans="1:8">
      <c r="A56" s="23" t="s">
        <v>146</v>
      </c>
      <c r="B56" s="24">
        <v>504</v>
      </c>
      <c r="C56" s="24">
        <v>94</v>
      </c>
      <c r="D56" s="24">
        <v>325</v>
      </c>
      <c r="E56" s="24">
        <v>21</v>
      </c>
      <c r="F56" s="24">
        <v>154</v>
      </c>
      <c r="G56" s="24">
        <v>16</v>
      </c>
      <c r="H56" s="24">
        <v>10</v>
      </c>
    </row>
    <row r="57" spans="1:8">
      <c r="A57" s="10" t="s">
        <v>114</v>
      </c>
      <c r="B57" s="15">
        <v>100</v>
      </c>
      <c r="C57" s="15">
        <v>18.650794000000001</v>
      </c>
      <c r="D57" s="15">
        <v>64.484127000000001</v>
      </c>
      <c r="E57" s="15">
        <v>4.1666670000000003</v>
      </c>
      <c r="F57" s="15">
        <v>30.555555999999999</v>
      </c>
      <c r="G57" s="15">
        <v>3.1746029999999998</v>
      </c>
      <c r="H57" s="15">
        <v>1.984127</v>
      </c>
    </row>
    <row r="58" spans="1:8">
      <c r="A58" s="23" t="s">
        <v>147</v>
      </c>
      <c r="B58" s="24">
        <v>143</v>
      </c>
      <c r="C58" s="24">
        <v>39</v>
      </c>
      <c r="D58" s="24">
        <v>84</v>
      </c>
      <c r="E58" s="24">
        <v>3</v>
      </c>
      <c r="F58" s="24">
        <v>36</v>
      </c>
      <c r="G58" s="24">
        <v>5</v>
      </c>
      <c r="H58" s="24">
        <v>2</v>
      </c>
    </row>
    <row r="59" spans="1:8">
      <c r="A59" s="10" t="s">
        <v>114</v>
      </c>
      <c r="B59" s="15">
        <v>100</v>
      </c>
      <c r="C59" s="15">
        <v>27.272727</v>
      </c>
      <c r="D59" s="15">
        <v>58.741258999999999</v>
      </c>
      <c r="E59" s="15">
        <v>2.0979019999999999</v>
      </c>
      <c r="F59" s="15">
        <v>25.174824999999998</v>
      </c>
      <c r="G59" s="15">
        <v>3.4965030000000001</v>
      </c>
      <c r="H59" s="15">
        <v>1.398601</v>
      </c>
    </row>
    <row r="60" spans="1:8">
      <c r="A60" s="23" t="s">
        <v>148</v>
      </c>
      <c r="B60" s="24">
        <v>168</v>
      </c>
      <c r="C60" s="24">
        <v>44</v>
      </c>
      <c r="D60" s="24">
        <v>89</v>
      </c>
      <c r="E60" s="24">
        <v>6</v>
      </c>
      <c r="F60" s="24">
        <v>55</v>
      </c>
      <c r="G60" s="24">
        <v>11</v>
      </c>
      <c r="H60" s="24">
        <v>4</v>
      </c>
    </row>
    <row r="61" spans="1:8">
      <c r="A61" s="10" t="s">
        <v>114</v>
      </c>
      <c r="B61" s="15">
        <v>100</v>
      </c>
      <c r="C61" s="15">
        <v>26.190476</v>
      </c>
      <c r="D61" s="15">
        <v>52.976190000000003</v>
      </c>
      <c r="E61" s="15">
        <v>3.5714290000000002</v>
      </c>
      <c r="F61" s="15">
        <v>32.738095000000001</v>
      </c>
      <c r="G61" s="15">
        <v>6.5476190000000001</v>
      </c>
      <c r="H61" s="15">
        <v>2.3809520000000002</v>
      </c>
    </row>
    <row r="62" spans="1:8">
      <c r="A62" s="23" t="s">
        <v>149</v>
      </c>
      <c r="B62" s="24">
        <v>1270</v>
      </c>
      <c r="C62" s="24">
        <v>203</v>
      </c>
      <c r="D62" s="24">
        <v>854</v>
      </c>
      <c r="E62" s="24">
        <v>54</v>
      </c>
      <c r="F62" s="24">
        <v>423</v>
      </c>
      <c r="G62" s="24">
        <v>42</v>
      </c>
      <c r="H62" s="24">
        <v>22</v>
      </c>
    </row>
    <row r="63" spans="1:8">
      <c r="A63" s="10" t="s">
        <v>114</v>
      </c>
      <c r="B63" s="15">
        <v>100</v>
      </c>
      <c r="C63" s="15">
        <v>15.984252</v>
      </c>
      <c r="D63" s="15">
        <v>67.244094000000004</v>
      </c>
      <c r="E63" s="15">
        <v>4.2519689999999999</v>
      </c>
      <c r="F63" s="15">
        <v>33.307087000000003</v>
      </c>
      <c r="G63" s="15">
        <v>3.3070870000000001</v>
      </c>
      <c r="H63" s="15">
        <v>1.732283</v>
      </c>
    </row>
    <row r="64" spans="1:8">
      <c r="A64" s="23" t="s">
        <v>150</v>
      </c>
      <c r="B64" s="24">
        <v>1642</v>
      </c>
      <c r="C64" s="24">
        <v>301</v>
      </c>
      <c r="D64" s="24">
        <v>1070</v>
      </c>
      <c r="E64" s="24">
        <v>64</v>
      </c>
      <c r="F64" s="24">
        <v>525</v>
      </c>
      <c r="G64" s="24">
        <v>51</v>
      </c>
      <c r="H64" s="24">
        <v>35</v>
      </c>
    </row>
    <row r="65" spans="1:8">
      <c r="A65" s="10" t="s">
        <v>114</v>
      </c>
      <c r="B65" s="15">
        <v>100</v>
      </c>
      <c r="C65" s="15">
        <v>18.331302999999998</v>
      </c>
      <c r="D65" s="15">
        <v>65.164434</v>
      </c>
      <c r="E65" s="15">
        <v>3.8976860000000002</v>
      </c>
      <c r="F65" s="15">
        <v>31.973203000000002</v>
      </c>
      <c r="G65" s="15">
        <v>3.1059679999999998</v>
      </c>
      <c r="H65" s="15">
        <v>2.1315469999999999</v>
      </c>
    </row>
    <row r="66" spans="1:8">
      <c r="A66" s="23" t="s">
        <v>151</v>
      </c>
      <c r="B66" s="24">
        <v>2266</v>
      </c>
      <c r="C66" s="24">
        <v>454</v>
      </c>
      <c r="D66" s="24">
        <v>1442</v>
      </c>
      <c r="E66" s="24">
        <v>84</v>
      </c>
      <c r="F66" s="24">
        <v>704</v>
      </c>
      <c r="G66" s="24">
        <v>63</v>
      </c>
      <c r="H66" s="24">
        <v>48</v>
      </c>
    </row>
    <row r="67" spans="1:8">
      <c r="A67" s="10" t="s">
        <v>114</v>
      </c>
      <c r="B67" s="15">
        <v>100</v>
      </c>
      <c r="C67" s="15">
        <v>20.035305000000001</v>
      </c>
      <c r="D67" s="15">
        <v>63.636364</v>
      </c>
      <c r="E67" s="15">
        <v>3.7069730000000001</v>
      </c>
      <c r="F67" s="15">
        <v>31.067961</v>
      </c>
      <c r="G67" s="15">
        <v>2.7802289999999998</v>
      </c>
      <c r="H67" s="15">
        <v>2.1182699999999999</v>
      </c>
    </row>
    <row r="68" spans="1:8">
      <c r="A68" s="23" t="s">
        <v>152</v>
      </c>
      <c r="B68" s="24">
        <v>121</v>
      </c>
      <c r="C68" s="24">
        <v>29</v>
      </c>
      <c r="D68" s="24">
        <v>62</v>
      </c>
      <c r="E68" s="24">
        <v>3</v>
      </c>
      <c r="F68" s="24">
        <v>34</v>
      </c>
      <c r="G68" s="24">
        <v>13</v>
      </c>
      <c r="H68" s="24">
        <v>0</v>
      </c>
    </row>
    <row r="69" spans="1:8">
      <c r="A69" s="10" t="s">
        <v>114</v>
      </c>
      <c r="B69" s="15">
        <v>100</v>
      </c>
      <c r="C69" s="15">
        <v>23.966942</v>
      </c>
      <c r="D69" s="15">
        <v>51.239668999999999</v>
      </c>
      <c r="E69" s="15">
        <v>2.479339</v>
      </c>
      <c r="F69" s="15">
        <v>28.099174000000001</v>
      </c>
      <c r="G69" s="15">
        <v>10.743802000000001</v>
      </c>
      <c r="H69" s="15">
        <v>0</v>
      </c>
    </row>
    <row r="70" spans="1:8">
      <c r="A70" s="23" t="s">
        <v>128</v>
      </c>
      <c r="B70" s="24">
        <v>46</v>
      </c>
      <c r="C70" s="24">
        <v>6</v>
      </c>
      <c r="D70" s="24">
        <v>29</v>
      </c>
      <c r="E70" s="24">
        <v>2</v>
      </c>
      <c r="F70" s="24">
        <v>12</v>
      </c>
      <c r="G70" s="24">
        <v>3</v>
      </c>
      <c r="H70" s="24">
        <v>0</v>
      </c>
    </row>
    <row r="71" spans="1:8">
      <c r="A71" s="10" t="s">
        <v>114</v>
      </c>
      <c r="B71" s="15">
        <v>100</v>
      </c>
      <c r="C71" s="15">
        <v>13.043478</v>
      </c>
      <c r="D71" s="15">
        <v>63.043478</v>
      </c>
      <c r="E71" s="15">
        <v>4.3478260000000004</v>
      </c>
      <c r="F71" s="15">
        <v>26.086957000000002</v>
      </c>
      <c r="G71" s="15">
        <v>6.5217390000000002</v>
      </c>
      <c r="H71" s="15">
        <v>0</v>
      </c>
    </row>
    <row r="72" spans="1:8">
      <c r="A72" s="8" t="s">
        <v>153</v>
      </c>
      <c r="B72" s="8"/>
      <c r="C72" s="8"/>
      <c r="D72" s="8"/>
      <c r="E72" s="8"/>
      <c r="F72" s="8"/>
      <c r="G72" s="8"/>
      <c r="H72" s="8"/>
    </row>
    <row r="73" spans="1:8">
      <c r="A73" s="23" t="s">
        <v>154</v>
      </c>
      <c r="B73" s="24">
        <v>1344</v>
      </c>
      <c r="C73" s="24">
        <v>228</v>
      </c>
      <c r="D73" s="24">
        <v>899</v>
      </c>
      <c r="E73" s="24">
        <v>57</v>
      </c>
      <c r="F73" s="24">
        <v>416</v>
      </c>
      <c r="G73" s="24">
        <v>38</v>
      </c>
      <c r="H73" s="24">
        <v>28</v>
      </c>
    </row>
    <row r="74" spans="1:8">
      <c r="A74" s="10" t="s">
        <v>114</v>
      </c>
      <c r="B74" s="15">
        <v>100</v>
      </c>
      <c r="C74" s="15">
        <v>16.964286000000001</v>
      </c>
      <c r="D74" s="15">
        <v>66.889881000000003</v>
      </c>
      <c r="E74" s="15">
        <v>4.2410709999999998</v>
      </c>
      <c r="F74" s="15">
        <v>30.952380999999999</v>
      </c>
      <c r="G74" s="15">
        <v>2.8273809999999999</v>
      </c>
      <c r="H74" s="15">
        <v>2.0833330000000001</v>
      </c>
    </row>
    <row r="75" spans="1:8">
      <c r="A75" s="23" t="s">
        <v>155</v>
      </c>
      <c r="B75" s="24">
        <v>1107</v>
      </c>
      <c r="C75" s="24">
        <v>187</v>
      </c>
      <c r="D75" s="24">
        <v>690</v>
      </c>
      <c r="E75" s="24">
        <v>44</v>
      </c>
      <c r="F75" s="24">
        <v>406</v>
      </c>
      <c r="G75" s="24">
        <v>40</v>
      </c>
      <c r="H75" s="24">
        <v>23</v>
      </c>
    </row>
    <row r="76" spans="1:8">
      <c r="A76" s="10" t="s">
        <v>114</v>
      </c>
      <c r="B76" s="15">
        <v>100</v>
      </c>
      <c r="C76" s="15">
        <v>16.892502</v>
      </c>
      <c r="D76" s="15">
        <v>62.330623000000003</v>
      </c>
      <c r="E76" s="15">
        <v>3.9747059999999999</v>
      </c>
      <c r="F76" s="15">
        <v>36.675699999999999</v>
      </c>
      <c r="G76" s="15">
        <v>3.6133690000000001</v>
      </c>
      <c r="H76" s="15">
        <v>2.0776870000000001</v>
      </c>
    </row>
    <row r="77" spans="1:8">
      <c r="A77" s="23" t="s">
        <v>156</v>
      </c>
      <c r="B77" s="24">
        <v>1006</v>
      </c>
      <c r="C77" s="24">
        <v>225</v>
      </c>
      <c r="D77" s="24">
        <v>566</v>
      </c>
      <c r="E77" s="24">
        <v>45</v>
      </c>
      <c r="F77" s="24">
        <v>318</v>
      </c>
      <c r="G77" s="24">
        <v>34</v>
      </c>
      <c r="H77" s="24">
        <v>24</v>
      </c>
    </row>
    <row r="78" spans="1:8">
      <c r="A78" s="10" t="s">
        <v>114</v>
      </c>
      <c r="B78" s="15">
        <v>100</v>
      </c>
      <c r="C78" s="15">
        <v>22.365805000000002</v>
      </c>
      <c r="D78" s="15">
        <v>56.262425</v>
      </c>
      <c r="E78" s="15">
        <v>4.4731610000000002</v>
      </c>
      <c r="F78" s="15">
        <v>31.610337999999999</v>
      </c>
      <c r="G78" s="15">
        <v>3.3797220000000001</v>
      </c>
      <c r="H78" s="15">
        <v>2.3856860000000002</v>
      </c>
    </row>
    <row r="79" spans="1:8">
      <c r="A79" s="23" t="s">
        <v>157</v>
      </c>
      <c r="B79" s="24">
        <v>541</v>
      </c>
      <c r="C79" s="24">
        <v>118</v>
      </c>
      <c r="D79" s="24">
        <v>304</v>
      </c>
      <c r="E79" s="24">
        <v>24</v>
      </c>
      <c r="F79" s="24">
        <v>172</v>
      </c>
      <c r="G79" s="24">
        <v>16</v>
      </c>
      <c r="H79" s="24">
        <v>18</v>
      </c>
    </row>
    <row r="80" spans="1:8">
      <c r="A80" s="10" t="s">
        <v>114</v>
      </c>
      <c r="B80" s="15">
        <v>100</v>
      </c>
      <c r="C80" s="15">
        <v>21.81146</v>
      </c>
      <c r="D80" s="15">
        <v>56.192236999999999</v>
      </c>
      <c r="E80" s="15">
        <v>4.436229</v>
      </c>
      <c r="F80" s="15">
        <v>31.792975999999999</v>
      </c>
      <c r="G80" s="15">
        <v>2.9574859999999998</v>
      </c>
      <c r="H80" s="15">
        <v>3.327172</v>
      </c>
    </row>
    <row r="81" spans="1:8">
      <c r="A81" s="23" t="s">
        <v>158</v>
      </c>
      <c r="B81" s="24">
        <v>1510</v>
      </c>
      <c r="C81" s="24">
        <v>264</v>
      </c>
      <c r="D81" s="24">
        <v>982</v>
      </c>
      <c r="E81" s="24">
        <v>60</v>
      </c>
      <c r="F81" s="24">
        <v>476</v>
      </c>
      <c r="G81" s="24">
        <v>49</v>
      </c>
      <c r="H81" s="24">
        <v>27</v>
      </c>
    </row>
    <row r="82" spans="1:8">
      <c r="A82" s="10" t="s">
        <v>114</v>
      </c>
      <c r="B82" s="15">
        <v>100</v>
      </c>
      <c r="C82" s="15">
        <v>17.483443999999999</v>
      </c>
      <c r="D82" s="15">
        <v>65.033113</v>
      </c>
      <c r="E82" s="15">
        <v>3.9735100000000001</v>
      </c>
      <c r="F82" s="15">
        <v>31.523178999999999</v>
      </c>
      <c r="G82" s="15">
        <v>3.2450329999999998</v>
      </c>
      <c r="H82" s="15">
        <v>1.788079</v>
      </c>
    </row>
    <row r="83" spans="1:8">
      <c r="A83" s="23" t="s">
        <v>159</v>
      </c>
      <c r="B83" s="24">
        <v>1011</v>
      </c>
      <c r="C83" s="24">
        <v>158</v>
      </c>
      <c r="D83" s="24">
        <v>680</v>
      </c>
      <c r="E83" s="24">
        <v>48</v>
      </c>
      <c r="F83" s="24">
        <v>334</v>
      </c>
      <c r="G83" s="24">
        <v>30</v>
      </c>
      <c r="H83" s="24">
        <v>24</v>
      </c>
    </row>
    <row r="84" spans="1:8">
      <c r="A84" s="10" t="s">
        <v>114</v>
      </c>
      <c r="B84" s="15">
        <v>100</v>
      </c>
      <c r="C84" s="15">
        <v>15.628091</v>
      </c>
      <c r="D84" s="15">
        <v>67.260137999999998</v>
      </c>
      <c r="E84" s="15">
        <v>4.7477739999999997</v>
      </c>
      <c r="F84" s="15">
        <v>33.036597</v>
      </c>
      <c r="G84" s="15">
        <v>2.9673590000000001</v>
      </c>
      <c r="H84" s="15">
        <v>2.3738869999999999</v>
      </c>
    </row>
    <row r="85" spans="1:8">
      <c r="A85" s="23" t="s">
        <v>160</v>
      </c>
      <c r="B85" s="24">
        <v>1234</v>
      </c>
      <c r="C85" s="24">
        <v>216</v>
      </c>
      <c r="D85" s="24">
        <v>826</v>
      </c>
      <c r="E85" s="24">
        <v>55</v>
      </c>
      <c r="F85" s="24">
        <v>381</v>
      </c>
      <c r="G85" s="24">
        <v>38</v>
      </c>
      <c r="H85" s="24">
        <v>25</v>
      </c>
    </row>
    <row r="86" spans="1:8">
      <c r="A86" s="10" t="s">
        <v>114</v>
      </c>
      <c r="B86" s="15">
        <v>100</v>
      </c>
      <c r="C86" s="15">
        <v>17.504052000000001</v>
      </c>
      <c r="D86" s="15">
        <v>66.936790999999999</v>
      </c>
      <c r="E86" s="15">
        <v>4.4570499999999997</v>
      </c>
      <c r="F86" s="15">
        <v>30.875202999999999</v>
      </c>
      <c r="G86" s="15">
        <v>3.0794169999999998</v>
      </c>
      <c r="H86" s="15">
        <v>2.0259320000000001</v>
      </c>
    </row>
    <row r="87" spans="1:8">
      <c r="A87" s="23" t="s">
        <v>161</v>
      </c>
      <c r="B87" s="24">
        <v>443</v>
      </c>
      <c r="C87" s="24">
        <v>55</v>
      </c>
      <c r="D87" s="24">
        <v>303</v>
      </c>
      <c r="E87" s="24">
        <v>19</v>
      </c>
      <c r="F87" s="24">
        <v>167</v>
      </c>
      <c r="G87" s="24">
        <v>13</v>
      </c>
      <c r="H87" s="24">
        <v>8</v>
      </c>
    </row>
    <row r="88" spans="1:8">
      <c r="A88" s="10" t="s">
        <v>114</v>
      </c>
      <c r="B88" s="15">
        <v>100</v>
      </c>
      <c r="C88" s="15">
        <v>12.41535</v>
      </c>
      <c r="D88" s="15">
        <v>68.397290999999996</v>
      </c>
      <c r="E88" s="15">
        <v>4.2889390000000001</v>
      </c>
      <c r="F88" s="15">
        <v>37.697516999999998</v>
      </c>
      <c r="G88" s="15">
        <v>2.9345370000000002</v>
      </c>
      <c r="H88" s="15">
        <v>1.8058689999999999</v>
      </c>
    </row>
    <row r="89" spans="1:8">
      <c r="A89" s="23" t="s">
        <v>162</v>
      </c>
      <c r="B89" s="24">
        <v>1237</v>
      </c>
      <c r="C89" s="24">
        <v>205</v>
      </c>
      <c r="D89" s="24">
        <v>832</v>
      </c>
      <c r="E89" s="24">
        <v>46</v>
      </c>
      <c r="F89" s="24">
        <v>398</v>
      </c>
      <c r="G89" s="24">
        <v>34</v>
      </c>
      <c r="H89" s="24">
        <v>25</v>
      </c>
    </row>
    <row r="90" spans="1:8">
      <c r="A90" s="10" t="s">
        <v>114</v>
      </c>
      <c r="B90" s="15">
        <v>100</v>
      </c>
      <c r="C90" s="15">
        <v>16.572351999999999</v>
      </c>
      <c r="D90" s="15">
        <v>67.259499000000005</v>
      </c>
      <c r="E90" s="15">
        <v>3.718674</v>
      </c>
      <c r="F90" s="15">
        <v>32.174616</v>
      </c>
      <c r="G90" s="15">
        <v>2.7485849999999998</v>
      </c>
      <c r="H90" s="15">
        <v>2.0210189999999999</v>
      </c>
    </row>
    <row r="91" spans="1:8">
      <c r="A91" s="23" t="s">
        <v>152</v>
      </c>
      <c r="B91" s="24">
        <v>81</v>
      </c>
      <c r="C91" s="24">
        <v>26</v>
      </c>
      <c r="D91" s="24">
        <v>41</v>
      </c>
      <c r="E91" s="24">
        <v>2</v>
      </c>
      <c r="F91" s="24">
        <v>18</v>
      </c>
      <c r="G91" s="24">
        <v>5</v>
      </c>
      <c r="H91" s="24">
        <v>2</v>
      </c>
    </row>
    <row r="92" spans="1:8">
      <c r="A92" s="10" t="s">
        <v>114</v>
      </c>
      <c r="B92" s="15">
        <v>100</v>
      </c>
      <c r="C92" s="15">
        <v>32.098765</v>
      </c>
      <c r="D92" s="15">
        <v>50.617283999999998</v>
      </c>
      <c r="E92" s="15">
        <v>2.4691360000000002</v>
      </c>
      <c r="F92" s="15">
        <v>22.222221999999999</v>
      </c>
      <c r="G92" s="15">
        <v>6.1728399999999999</v>
      </c>
      <c r="H92" s="15">
        <v>2.4691360000000002</v>
      </c>
    </row>
    <row r="93" spans="1:8">
      <c r="A93" s="23" t="s">
        <v>163</v>
      </c>
      <c r="B93" s="24">
        <v>67</v>
      </c>
      <c r="C93" s="24">
        <v>19</v>
      </c>
      <c r="D93" s="24">
        <v>36</v>
      </c>
      <c r="E93" s="24">
        <v>1</v>
      </c>
      <c r="F93" s="24">
        <v>20</v>
      </c>
      <c r="G93" s="24">
        <v>5</v>
      </c>
      <c r="H93" s="24">
        <v>1</v>
      </c>
    </row>
    <row r="94" spans="1:8">
      <c r="A94" s="10" t="s">
        <v>114</v>
      </c>
      <c r="B94" s="15">
        <v>100</v>
      </c>
      <c r="C94" s="15">
        <v>28.358208999999999</v>
      </c>
      <c r="D94" s="15">
        <v>53.731343000000003</v>
      </c>
      <c r="E94" s="15">
        <v>1.492537</v>
      </c>
      <c r="F94" s="15">
        <v>29.850746000000001</v>
      </c>
      <c r="G94" s="15">
        <v>7.4626869999999998</v>
      </c>
      <c r="H94" s="15">
        <v>1.492537</v>
      </c>
    </row>
    <row r="95" spans="1:8">
      <c r="A95" s="23" t="s">
        <v>128</v>
      </c>
      <c r="B95" s="24">
        <v>52</v>
      </c>
      <c r="C95" s="24">
        <v>12</v>
      </c>
      <c r="D95" s="24">
        <v>28</v>
      </c>
      <c r="E95" s="24">
        <v>2</v>
      </c>
      <c r="F95" s="24">
        <v>15</v>
      </c>
      <c r="G95" s="24">
        <v>2</v>
      </c>
      <c r="H95" s="24">
        <v>1</v>
      </c>
    </row>
    <row r="96" spans="1:8">
      <c r="A96" s="10" t="s">
        <v>114</v>
      </c>
      <c r="B96" s="15">
        <v>100</v>
      </c>
      <c r="C96" s="15">
        <v>23.076923000000001</v>
      </c>
      <c r="D96" s="15">
        <v>53.846153999999999</v>
      </c>
      <c r="E96" s="15">
        <v>3.8461539999999999</v>
      </c>
      <c r="F96" s="15">
        <v>28.846153999999999</v>
      </c>
      <c r="G96" s="15">
        <v>3.8461539999999999</v>
      </c>
      <c r="H96" s="15">
        <v>1.9230769999999999</v>
      </c>
    </row>
    <row r="97" spans="1:8">
      <c r="A97" s="8" t="s">
        <v>164</v>
      </c>
      <c r="B97" s="8"/>
      <c r="C97" s="8"/>
      <c r="D97" s="8"/>
      <c r="E97" s="8"/>
      <c r="F97" s="8"/>
      <c r="G97" s="8"/>
      <c r="H97" s="8"/>
    </row>
    <row r="98" spans="1:8">
      <c r="A98" s="23" t="s">
        <v>165</v>
      </c>
      <c r="B98" s="24">
        <v>209</v>
      </c>
      <c r="C98" s="24">
        <v>36</v>
      </c>
      <c r="D98" s="24">
        <v>141</v>
      </c>
      <c r="E98" s="24">
        <v>6</v>
      </c>
      <c r="F98" s="24">
        <v>76</v>
      </c>
      <c r="G98" s="24">
        <v>4</v>
      </c>
      <c r="H98" s="24">
        <v>1</v>
      </c>
    </row>
    <row r="99" spans="1:8">
      <c r="A99" s="10" t="s">
        <v>114</v>
      </c>
      <c r="B99" s="15">
        <v>100</v>
      </c>
      <c r="C99" s="15">
        <v>17.224879999999999</v>
      </c>
      <c r="D99" s="15">
        <v>67.464115000000007</v>
      </c>
      <c r="E99" s="15">
        <v>2.8708130000000001</v>
      </c>
      <c r="F99" s="15">
        <v>36.363636</v>
      </c>
      <c r="G99" s="15">
        <v>1.9138759999999999</v>
      </c>
      <c r="H99" s="15">
        <v>0.47846899999999998</v>
      </c>
    </row>
    <row r="100" spans="1:8">
      <c r="A100" s="23" t="s">
        <v>166</v>
      </c>
      <c r="B100" s="24">
        <v>1043</v>
      </c>
      <c r="C100" s="24">
        <v>174</v>
      </c>
      <c r="D100" s="24">
        <v>704</v>
      </c>
      <c r="E100" s="24">
        <v>40</v>
      </c>
      <c r="F100" s="24">
        <v>313</v>
      </c>
      <c r="G100" s="24">
        <v>38</v>
      </c>
      <c r="H100" s="24">
        <v>24</v>
      </c>
    </row>
    <row r="101" spans="1:8">
      <c r="A101" s="10" t="s">
        <v>114</v>
      </c>
      <c r="B101" s="15">
        <v>100</v>
      </c>
      <c r="C101" s="15">
        <v>16.682645999999998</v>
      </c>
      <c r="D101" s="15">
        <v>67.497602999999998</v>
      </c>
      <c r="E101" s="15">
        <v>3.8350909999999998</v>
      </c>
      <c r="F101" s="15">
        <v>30.009588000000001</v>
      </c>
      <c r="G101" s="15">
        <v>3.6433369999999998</v>
      </c>
      <c r="H101" s="15">
        <v>2.3010549999999999</v>
      </c>
    </row>
    <row r="102" spans="1:8">
      <c r="A102" s="23" t="s">
        <v>167</v>
      </c>
      <c r="B102" s="24">
        <v>963</v>
      </c>
      <c r="C102" s="24">
        <v>212</v>
      </c>
      <c r="D102" s="24">
        <v>580</v>
      </c>
      <c r="E102" s="24">
        <v>40</v>
      </c>
      <c r="F102" s="24">
        <v>292</v>
      </c>
      <c r="G102" s="24">
        <v>26</v>
      </c>
      <c r="H102" s="24">
        <v>15</v>
      </c>
    </row>
    <row r="103" spans="1:8">
      <c r="A103" s="10" t="s">
        <v>114</v>
      </c>
      <c r="B103" s="15">
        <v>100</v>
      </c>
      <c r="C103" s="15">
        <v>22.014538000000002</v>
      </c>
      <c r="D103" s="15">
        <v>60.228453000000002</v>
      </c>
      <c r="E103" s="15">
        <v>4.1536860000000004</v>
      </c>
      <c r="F103" s="15">
        <v>30.321911</v>
      </c>
      <c r="G103" s="15">
        <v>2.6998959999999999</v>
      </c>
      <c r="H103" s="15">
        <v>1.5576319999999999</v>
      </c>
    </row>
    <row r="104" spans="1:8">
      <c r="A104" s="23" t="s">
        <v>168</v>
      </c>
      <c r="B104" s="24">
        <v>338</v>
      </c>
      <c r="C104" s="24">
        <v>79</v>
      </c>
      <c r="D104" s="24">
        <v>188</v>
      </c>
      <c r="E104" s="24">
        <v>8</v>
      </c>
      <c r="F104" s="24">
        <v>108</v>
      </c>
      <c r="G104" s="24">
        <v>13</v>
      </c>
      <c r="H104" s="24">
        <v>9</v>
      </c>
    </row>
    <row r="105" spans="1:8">
      <c r="A105" s="10" t="s">
        <v>114</v>
      </c>
      <c r="B105" s="15">
        <v>100</v>
      </c>
      <c r="C105" s="15">
        <v>23.372781</v>
      </c>
      <c r="D105" s="15">
        <v>55.621302</v>
      </c>
      <c r="E105" s="15">
        <v>2.3668640000000001</v>
      </c>
      <c r="F105" s="15">
        <v>31.952663000000001</v>
      </c>
      <c r="G105" s="15">
        <v>3.8461539999999999</v>
      </c>
      <c r="H105" s="15">
        <v>2.662722</v>
      </c>
    </row>
    <row r="106" spans="1:8">
      <c r="A106" s="23" t="s">
        <v>169</v>
      </c>
      <c r="B106" s="24">
        <v>94</v>
      </c>
      <c r="C106" s="24">
        <v>29</v>
      </c>
      <c r="D106" s="24">
        <v>40</v>
      </c>
      <c r="E106" s="24">
        <v>3</v>
      </c>
      <c r="F106" s="24">
        <v>25</v>
      </c>
      <c r="G106" s="24">
        <v>5</v>
      </c>
      <c r="H106" s="24">
        <v>2</v>
      </c>
    </row>
    <row r="107" spans="1:8">
      <c r="A107" s="10" t="s">
        <v>114</v>
      </c>
      <c r="B107" s="15">
        <v>100</v>
      </c>
      <c r="C107" s="15">
        <v>30.851064000000001</v>
      </c>
      <c r="D107" s="15">
        <v>42.553190999999998</v>
      </c>
      <c r="E107" s="15">
        <v>3.1914889999999998</v>
      </c>
      <c r="F107" s="15">
        <v>26.595745000000001</v>
      </c>
      <c r="G107" s="15">
        <v>5.3191490000000003</v>
      </c>
      <c r="H107" s="15">
        <v>2.1276600000000001</v>
      </c>
    </row>
    <row r="108" spans="1:8">
      <c r="A108" s="23" t="s">
        <v>128</v>
      </c>
      <c r="B108" s="24">
        <v>30</v>
      </c>
      <c r="C108" s="24">
        <v>7</v>
      </c>
      <c r="D108" s="24">
        <v>14</v>
      </c>
      <c r="E108" s="24">
        <v>2</v>
      </c>
      <c r="F108" s="24">
        <v>5</v>
      </c>
      <c r="G108" s="24">
        <v>1</v>
      </c>
      <c r="H108" s="24">
        <v>4</v>
      </c>
    </row>
    <row r="109" spans="1:8">
      <c r="A109" s="10" t="s">
        <v>114</v>
      </c>
      <c r="B109" s="15">
        <v>100</v>
      </c>
      <c r="C109" s="15">
        <v>23.333333</v>
      </c>
      <c r="D109" s="15">
        <v>46.666666999999997</v>
      </c>
      <c r="E109" s="15">
        <v>6.6666670000000003</v>
      </c>
      <c r="F109" s="15">
        <v>16.666667</v>
      </c>
      <c r="G109" s="15">
        <v>3.3333330000000001</v>
      </c>
      <c r="H109" s="15">
        <v>13.333333</v>
      </c>
    </row>
    <row r="110" spans="1:8">
      <c r="A110" s="8" t="s">
        <v>170</v>
      </c>
      <c r="B110" s="8"/>
      <c r="C110" s="8"/>
      <c r="D110" s="8"/>
      <c r="E110" s="8"/>
      <c r="F110" s="8"/>
      <c r="G110" s="8"/>
      <c r="H110" s="8"/>
    </row>
    <row r="111" spans="1:8">
      <c r="A111" s="23" t="s">
        <v>171</v>
      </c>
      <c r="B111" s="24">
        <v>386</v>
      </c>
      <c r="C111" s="24">
        <v>138</v>
      </c>
      <c r="D111" s="24">
        <v>192</v>
      </c>
      <c r="E111" s="24">
        <v>10</v>
      </c>
      <c r="F111" s="24">
        <v>71</v>
      </c>
      <c r="G111" s="24">
        <v>10</v>
      </c>
      <c r="H111" s="24">
        <v>8</v>
      </c>
    </row>
    <row r="112" spans="1:8">
      <c r="A112" s="10" t="s">
        <v>114</v>
      </c>
      <c r="B112" s="15">
        <v>100</v>
      </c>
      <c r="C112" s="15">
        <v>35.751294999999999</v>
      </c>
      <c r="D112" s="15">
        <v>49.740932999999998</v>
      </c>
      <c r="E112" s="15">
        <v>2.5906739999999999</v>
      </c>
      <c r="F112" s="15">
        <v>18.393782000000002</v>
      </c>
      <c r="G112" s="15">
        <v>2.5906739999999999</v>
      </c>
      <c r="H112" s="15">
        <v>2.0725389999999999</v>
      </c>
    </row>
    <row r="113" spans="1:8">
      <c r="A113" s="23" t="s">
        <v>172</v>
      </c>
      <c r="B113" s="24">
        <v>919</v>
      </c>
      <c r="C113" s="24">
        <v>256</v>
      </c>
      <c r="D113" s="24">
        <v>520</v>
      </c>
      <c r="E113" s="24">
        <v>31</v>
      </c>
      <c r="F113" s="24">
        <v>227</v>
      </c>
      <c r="G113" s="24">
        <v>19</v>
      </c>
      <c r="H113" s="24">
        <v>18</v>
      </c>
    </row>
    <row r="114" spans="1:8">
      <c r="A114" s="10" t="s">
        <v>114</v>
      </c>
      <c r="B114" s="15">
        <v>100</v>
      </c>
      <c r="C114" s="15">
        <v>27.856366000000001</v>
      </c>
      <c r="D114" s="15">
        <v>56.583243000000003</v>
      </c>
      <c r="E114" s="15">
        <v>3.3732319999999998</v>
      </c>
      <c r="F114" s="15">
        <v>24.700762000000001</v>
      </c>
      <c r="G114" s="15">
        <v>2.0674649999999999</v>
      </c>
      <c r="H114" s="15">
        <v>1.9586509999999999</v>
      </c>
    </row>
    <row r="115" spans="1:8">
      <c r="A115" s="23" t="s">
        <v>173</v>
      </c>
      <c r="B115" s="24">
        <v>978</v>
      </c>
      <c r="C115" s="24">
        <v>112</v>
      </c>
      <c r="D115" s="24">
        <v>679</v>
      </c>
      <c r="E115" s="24">
        <v>41</v>
      </c>
      <c r="F115" s="24">
        <v>364</v>
      </c>
      <c r="G115" s="24">
        <v>44</v>
      </c>
      <c r="H115" s="24">
        <v>18</v>
      </c>
    </row>
    <row r="116" spans="1:8">
      <c r="A116" s="10" t="s">
        <v>114</v>
      </c>
      <c r="B116" s="15">
        <v>100</v>
      </c>
      <c r="C116" s="15">
        <v>11.451943</v>
      </c>
      <c r="D116" s="15">
        <v>69.427402999999998</v>
      </c>
      <c r="E116" s="15">
        <v>4.1922290000000002</v>
      </c>
      <c r="F116" s="15">
        <v>37.218814000000002</v>
      </c>
      <c r="G116" s="15">
        <v>4.4989780000000001</v>
      </c>
      <c r="H116" s="15">
        <v>1.8404910000000001</v>
      </c>
    </row>
    <row r="117" spans="1:8">
      <c r="A117" s="23" t="s">
        <v>174</v>
      </c>
      <c r="B117" s="24">
        <v>347</v>
      </c>
      <c r="C117" s="24">
        <v>23</v>
      </c>
      <c r="D117" s="24">
        <v>250</v>
      </c>
      <c r="E117" s="24">
        <v>13</v>
      </c>
      <c r="F117" s="24">
        <v>150</v>
      </c>
      <c r="G117" s="24">
        <v>11</v>
      </c>
      <c r="H117" s="24">
        <v>6</v>
      </c>
    </row>
    <row r="118" spans="1:8">
      <c r="A118" s="10" t="s">
        <v>114</v>
      </c>
      <c r="B118" s="15">
        <v>100</v>
      </c>
      <c r="C118" s="15">
        <v>6.6282420000000002</v>
      </c>
      <c r="D118" s="15">
        <v>72.046109999999999</v>
      </c>
      <c r="E118" s="15">
        <v>3.7463980000000001</v>
      </c>
      <c r="F118" s="15">
        <v>43.227665999999999</v>
      </c>
      <c r="G118" s="15">
        <v>3.170029</v>
      </c>
      <c r="H118" s="15">
        <v>1.7291069999999999</v>
      </c>
    </row>
    <row r="119" spans="1:8">
      <c r="A119" s="23" t="s">
        <v>128</v>
      </c>
      <c r="B119" s="24">
        <v>47</v>
      </c>
      <c r="C119" s="24">
        <v>8</v>
      </c>
      <c r="D119" s="24">
        <v>26</v>
      </c>
      <c r="E119" s="24">
        <v>4</v>
      </c>
      <c r="F119" s="24">
        <v>7</v>
      </c>
      <c r="G119" s="24">
        <v>3</v>
      </c>
      <c r="H119" s="24">
        <v>5</v>
      </c>
    </row>
    <row r="120" spans="1:8">
      <c r="A120" s="10" t="s">
        <v>114</v>
      </c>
      <c r="B120" s="15">
        <v>100</v>
      </c>
      <c r="C120" s="15">
        <v>17.021277000000001</v>
      </c>
      <c r="D120" s="15">
        <v>55.319149000000003</v>
      </c>
      <c r="E120" s="15">
        <v>8.5106380000000001</v>
      </c>
      <c r="F120" s="15">
        <v>14.893617000000001</v>
      </c>
      <c r="G120" s="15">
        <v>6.3829789999999997</v>
      </c>
      <c r="H120" s="15">
        <v>10.638298000000001</v>
      </c>
    </row>
    <row r="121" spans="1:8">
      <c r="A121" s="8" t="s">
        <v>175</v>
      </c>
      <c r="B121" s="8"/>
      <c r="C121" s="8"/>
      <c r="D121" s="8"/>
      <c r="E121" s="8"/>
      <c r="F121" s="8"/>
      <c r="G121" s="8"/>
      <c r="H121" s="8"/>
    </row>
    <row r="122" spans="1:8">
      <c r="A122" s="23" t="s">
        <v>176</v>
      </c>
      <c r="B122" s="24">
        <v>425</v>
      </c>
      <c r="C122" s="24">
        <v>76</v>
      </c>
      <c r="D122" s="24">
        <v>284</v>
      </c>
      <c r="E122" s="24">
        <v>12</v>
      </c>
      <c r="F122" s="24">
        <v>134</v>
      </c>
      <c r="G122" s="24">
        <v>12</v>
      </c>
      <c r="H122" s="24">
        <v>4</v>
      </c>
    </row>
    <row r="123" spans="1:8">
      <c r="A123" s="10" t="s">
        <v>114</v>
      </c>
      <c r="B123" s="15">
        <v>100</v>
      </c>
      <c r="C123" s="15">
        <v>17.882352999999998</v>
      </c>
      <c r="D123" s="15">
        <v>66.823528999999994</v>
      </c>
      <c r="E123" s="15">
        <v>2.8235290000000002</v>
      </c>
      <c r="F123" s="15">
        <v>31.529412000000001</v>
      </c>
      <c r="G123" s="15">
        <v>2.8235290000000002</v>
      </c>
      <c r="H123" s="15">
        <v>0.94117600000000001</v>
      </c>
    </row>
    <row r="124" spans="1:8">
      <c r="A124" s="23" t="s">
        <v>177</v>
      </c>
      <c r="B124" s="24">
        <v>811</v>
      </c>
      <c r="C124" s="24">
        <v>145</v>
      </c>
      <c r="D124" s="24">
        <v>543</v>
      </c>
      <c r="E124" s="24">
        <v>41</v>
      </c>
      <c r="F124" s="24">
        <v>223</v>
      </c>
      <c r="G124" s="24">
        <v>25</v>
      </c>
      <c r="H124" s="24">
        <v>17</v>
      </c>
    </row>
    <row r="125" spans="1:8">
      <c r="A125" s="10" t="s">
        <v>114</v>
      </c>
      <c r="B125" s="15">
        <v>100</v>
      </c>
      <c r="C125" s="15">
        <v>17.879162000000001</v>
      </c>
      <c r="D125" s="15">
        <v>66.954376999999994</v>
      </c>
      <c r="E125" s="15">
        <v>5.0554870000000003</v>
      </c>
      <c r="F125" s="15">
        <v>27.496917</v>
      </c>
      <c r="G125" s="15">
        <v>3.082614</v>
      </c>
      <c r="H125" s="15">
        <v>2.0961780000000001</v>
      </c>
    </row>
    <row r="126" spans="1:8">
      <c r="A126" s="23" t="s">
        <v>178</v>
      </c>
      <c r="B126" s="24">
        <v>207</v>
      </c>
      <c r="C126" s="24">
        <v>25</v>
      </c>
      <c r="D126" s="24">
        <v>148</v>
      </c>
      <c r="E126" s="24">
        <v>15</v>
      </c>
      <c r="F126" s="24">
        <v>73</v>
      </c>
      <c r="G126" s="24">
        <v>9</v>
      </c>
      <c r="H126" s="24">
        <v>6</v>
      </c>
    </row>
    <row r="127" spans="1:8">
      <c r="A127" s="10" t="s">
        <v>114</v>
      </c>
      <c r="B127" s="15">
        <v>100</v>
      </c>
      <c r="C127" s="15">
        <v>12.077294999999999</v>
      </c>
      <c r="D127" s="15">
        <v>71.497585000000001</v>
      </c>
      <c r="E127" s="15">
        <v>7.2463769999999998</v>
      </c>
      <c r="F127" s="15">
        <v>35.265700000000002</v>
      </c>
      <c r="G127" s="15">
        <v>4.3478260000000004</v>
      </c>
      <c r="H127" s="15">
        <v>2.8985509999999999</v>
      </c>
    </row>
    <row r="128" spans="1:8">
      <c r="A128" s="23" t="s">
        <v>179</v>
      </c>
      <c r="B128" s="24">
        <v>154</v>
      </c>
      <c r="C128" s="24">
        <v>16</v>
      </c>
      <c r="D128" s="24">
        <v>116</v>
      </c>
      <c r="E128" s="24">
        <v>8</v>
      </c>
      <c r="F128" s="24">
        <v>59</v>
      </c>
      <c r="G128" s="24">
        <v>6</v>
      </c>
      <c r="H128" s="24">
        <v>1</v>
      </c>
    </row>
    <row r="129" spans="1:8">
      <c r="A129" s="10" t="s">
        <v>114</v>
      </c>
      <c r="B129" s="15">
        <v>100</v>
      </c>
      <c r="C129" s="15">
        <v>10.389609999999999</v>
      </c>
      <c r="D129" s="15">
        <v>75.324674999999999</v>
      </c>
      <c r="E129" s="15">
        <v>5.1948049999999997</v>
      </c>
      <c r="F129" s="15">
        <v>38.311687999999997</v>
      </c>
      <c r="G129" s="15">
        <v>3.8961039999999998</v>
      </c>
      <c r="H129" s="15">
        <v>0.64935100000000001</v>
      </c>
    </row>
    <row r="130" spans="1:8">
      <c r="A130" s="23" t="s">
        <v>180</v>
      </c>
      <c r="B130" s="24">
        <v>318</v>
      </c>
      <c r="C130" s="24">
        <v>36</v>
      </c>
      <c r="D130" s="24">
        <v>236</v>
      </c>
      <c r="E130" s="24">
        <v>19</v>
      </c>
      <c r="F130" s="24">
        <v>121</v>
      </c>
      <c r="G130" s="24">
        <v>13</v>
      </c>
      <c r="H130" s="24">
        <v>5</v>
      </c>
    </row>
    <row r="131" spans="1:8">
      <c r="A131" s="10" t="s">
        <v>114</v>
      </c>
      <c r="B131" s="15">
        <v>100</v>
      </c>
      <c r="C131" s="15">
        <v>11.320755</v>
      </c>
      <c r="D131" s="15">
        <v>74.213836000000001</v>
      </c>
      <c r="E131" s="15">
        <v>5.9748429999999999</v>
      </c>
      <c r="F131" s="15">
        <v>38.050314</v>
      </c>
      <c r="G131" s="15">
        <v>4.08805</v>
      </c>
      <c r="H131" s="15">
        <v>1.572327</v>
      </c>
    </row>
    <row r="132" spans="1:8">
      <c r="A132" s="23" t="s">
        <v>181</v>
      </c>
      <c r="B132" s="24">
        <v>203</v>
      </c>
      <c r="C132" s="24">
        <v>22</v>
      </c>
      <c r="D132" s="24">
        <v>153</v>
      </c>
      <c r="E132" s="24">
        <v>16</v>
      </c>
      <c r="F132" s="24">
        <v>62</v>
      </c>
      <c r="G132" s="24">
        <v>9</v>
      </c>
      <c r="H132" s="24">
        <v>2</v>
      </c>
    </row>
    <row r="133" spans="1:8">
      <c r="A133" s="10" t="s">
        <v>114</v>
      </c>
      <c r="B133" s="15">
        <v>100</v>
      </c>
      <c r="C133" s="15">
        <v>10.837438000000001</v>
      </c>
      <c r="D133" s="15">
        <v>75.369457999999995</v>
      </c>
      <c r="E133" s="15">
        <v>7.8817729999999999</v>
      </c>
      <c r="F133" s="15">
        <v>30.541872000000001</v>
      </c>
      <c r="G133" s="15">
        <v>4.4334980000000002</v>
      </c>
      <c r="H133" s="15">
        <v>0.98522200000000004</v>
      </c>
    </row>
    <row r="134" spans="1:8">
      <c r="A134" s="23" t="s">
        <v>182</v>
      </c>
      <c r="B134" s="24">
        <v>79</v>
      </c>
      <c r="C134" s="24">
        <v>14</v>
      </c>
      <c r="D134" s="24">
        <v>51</v>
      </c>
      <c r="E134" s="24">
        <v>5</v>
      </c>
      <c r="F134" s="24">
        <v>29</v>
      </c>
      <c r="G134" s="24">
        <v>2</v>
      </c>
      <c r="H134" s="24">
        <v>0</v>
      </c>
    </row>
    <row r="135" spans="1:8">
      <c r="A135" s="10" t="s">
        <v>114</v>
      </c>
      <c r="B135" s="15">
        <v>100</v>
      </c>
      <c r="C135" s="15">
        <v>17.721519000000001</v>
      </c>
      <c r="D135" s="15">
        <v>64.556961999999999</v>
      </c>
      <c r="E135" s="15">
        <v>6.3291139999999997</v>
      </c>
      <c r="F135" s="15">
        <v>36.708860999999999</v>
      </c>
      <c r="G135" s="15">
        <v>2.5316459999999998</v>
      </c>
      <c r="H135" s="15">
        <v>0</v>
      </c>
    </row>
    <row r="136" spans="1:8">
      <c r="A136" s="23" t="s">
        <v>183</v>
      </c>
      <c r="B136" s="24">
        <v>68</v>
      </c>
      <c r="C136" s="24">
        <v>6</v>
      </c>
      <c r="D136" s="24">
        <v>55</v>
      </c>
      <c r="E136" s="24">
        <v>3</v>
      </c>
      <c r="F136" s="24">
        <v>30</v>
      </c>
      <c r="G136" s="24">
        <v>2</v>
      </c>
      <c r="H136" s="24">
        <v>1</v>
      </c>
    </row>
    <row r="137" spans="1:8">
      <c r="A137" s="10" t="s">
        <v>114</v>
      </c>
      <c r="B137" s="15">
        <v>100</v>
      </c>
      <c r="C137" s="15">
        <v>8.8235290000000006</v>
      </c>
      <c r="D137" s="15">
        <v>80.882352999999995</v>
      </c>
      <c r="E137" s="15">
        <v>4.4117649999999999</v>
      </c>
      <c r="F137" s="15">
        <v>44.117646999999998</v>
      </c>
      <c r="G137" s="15">
        <v>2.941176</v>
      </c>
      <c r="H137" s="15">
        <v>1.470588</v>
      </c>
    </row>
    <row r="138" spans="1:8">
      <c r="A138" s="23" t="s">
        <v>184</v>
      </c>
      <c r="B138" s="24">
        <v>586</v>
      </c>
      <c r="C138" s="24">
        <v>75</v>
      </c>
      <c r="D138" s="24">
        <v>414</v>
      </c>
      <c r="E138" s="24">
        <v>36</v>
      </c>
      <c r="F138" s="24">
        <v>198</v>
      </c>
      <c r="G138" s="24">
        <v>21</v>
      </c>
      <c r="H138" s="24">
        <v>15</v>
      </c>
    </row>
    <row r="139" spans="1:8">
      <c r="A139" s="10" t="s">
        <v>114</v>
      </c>
      <c r="B139" s="15">
        <v>100</v>
      </c>
      <c r="C139" s="15">
        <v>12.798635000000001</v>
      </c>
      <c r="D139" s="15">
        <v>70.648464000000004</v>
      </c>
      <c r="E139" s="15">
        <v>6.1433450000000001</v>
      </c>
      <c r="F139" s="15">
        <v>33.788395999999999</v>
      </c>
      <c r="G139" s="15">
        <v>3.583618</v>
      </c>
      <c r="H139" s="15">
        <v>2.5597270000000001</v>
      </c>
    </row>
    <row r="140" spans="1:8">
      <c r="A140" s="23" t="s">
        <v>185</v>
      </c>
      <c r="B140" s="24">
        <v>276</v>
      </c>
      <c r="C140" s="24">
        <v>37</v>
      </c>
      <c r="D140" s="24">
        <v>207</v>
      </c>
      <c r="E140" s="24">
        <v>23</v>
      </c>
      <c r="F140" s="24">
        <v>95</v>
      </c>
      <c r="G140" s="24">
        <v>10</v>
      </c>
      <c r="H140" s="24">
        <v>2</v>
      </c>
    </row>
    <row r="141" spans="1:8">
      <c r="A141" s="10" t="s">
        <v>114</v>
      </c>
      <c r="B141" s="15">
        <v>100</v>
      </c>
      <c r="C141" s="15">
        <v>13.405797</v>
      </c>
      <c r="D141" s="15">
        <v>75</v>
      </c>
      <c r="E141" s="15">
        <v>8.3333329999999997</v>
      </c>
      <c r="F141" s="15">
        <v>34.420290000000001</v>
      </c>
      <c r="G141" s="15">
        <v>3.6231879999999999</v>
      </c>
      <c r="H141" s="15">
        <v>0.724638</v>
      </c>
    </row>
    <row r="142" spans="1:8">
      <c r="A142" s="23" t="s">
        <v>152</v>
      </c>
      <c r="B142" s="24">
        <v>197</v>
      </c>
      <c r="C142" s="24">
        <v>49</v>
      </c>
      <c r="D142" s="24">
        <v>117</v>
      </c>
      <c r="E142" s="24">
        <v>8</v>
      </c>
      <c r="F142" s="24">
        <v>49</v>
      </c>
      <c r="G142" s="24">
        <v>4</v>
      </c>
      <c r="H142" s="24">
        <v>4</v>
      </c>
    </row>
    <row r="143" spans="1:8">
      <c r="A143" s="10" t="s">
        <v>114</v>
      </c>
      <c r="B143" s="15">
        <v>100</v>
      </c>
      <c r="C143" s="15">
        <v>24.873096</v>
      </c>
      <c r="D143" s="15">
        <v>59.390863000000003</v>
      </c>
      <c r="E143" s="15">
        <v>4.0609140000000004</v>
      </c>
      <c r="F143" s="15">
        <v>24.873096</v>
      </c>
      <c r="G143" s="15">
        <v>2.0304570000000002</v>
      </c>
      <c r="H143" s="15">
        <v>2.0304570000000002</v>
      </c>
    </row>
    <row r="144" spans="1:8">
      <c r="A144" s="23" t="s">
        <v>186</v>
      </c>
      <c r="B144" s="24">
        <v>944</v>
      </c>
      <c r="C144" s="24">
        <v>234</v>
      </c>
      <c r="D144" s="24">
        <v>517</v>
      </c>
      <c r="E144" s="24">
        <v>16</v>
      </c>
      <c r="F144" s="24">
        <v>295</v>
      </c>
      <c r="G144" s="24">
        <v>30</v>
      </c>
      <c r="H144" s="24">
        <v>20</v>
      </c>
    </row>
    <row r="145" spans="1:8">
      <c r="A145" s="10" t="s">
        <v>114</v>
      </c>
      <c r="B145" s="15">
        <v>100</v>
      </c>
      <c r="C145" s="15">
        <v>24.788136000000002</v>
      </c>
      <c r="D145" s="15">
        <v>54.766948999999997</v>
      </c>
      <c r="E145" s="15">
        <v>1.6949149999999999</v>
      </c>
      <c r="F145" s="15">
        <v>31.25</v>
      </c>
      <c r="G145" s="15">
        <v>3.1779660000000001</v>
      </c>
      <c r="H145" s="15">
        <v>2.1186440000000002</v>
      </c>
    </row>
    <row r="146" spans="1:8">
      <c r="A146" s="23" t="s">
        <v>128</v>
      </c>
      <c r="B146" s="24">
        <v>41</v>
      </c>
      <c r="C146" s="24">
        <v>11</v>
      </c>
      <c r="D146" s="24">
        <v>21</v>
      </c>
      <c r="E146" s="24">
        <v>2</v>
      </c>
      <c r="F146" s="24">
        <v>12</v>
      </c>
      <c r="G146" s="24">
        <v>3</v>
      </c>
      <c r="H146" s="24">
        <v>0</v>
      </c>
    </row>
    <row r="147" spans="1:8">
      <c r="A147" s="10" t="s">
        <v>114</v>
      </c>
      <c r="B147" s="15">
        <v>100</v>
      </c>
      <c r="C147" s="15">
        <v>26.829267999999999</v>
      </c>
      <c r="D147" s="15">
        <v>51.219512000000002</v>
      </c>
      <c r="E147" s="15">
        <v>4.8780489999999999</v>
      </c>
      <c r="F147" s="15">
        <v>29.268293</v>
      </c>
      <c r="G147" s="15">
        <v>7.3170729999999997</v>
      </c>
      <c r="H147" s="15">
        <v>0</v>
      </c>
    </row>
    <row r="148" spans="1:8">
      <c r="A148" s="8" t="s">
        <v>187</v>
      </c>
      <c r="B148" s="8"/>
      <c r="C148" s="8"/>
      <c r="D148" s="8"/>
      <c r="E148" s="8"/>
      <c r="F148" s="8"/>
      <c r="G148" s="8"/>
      <c r="H148" s="8"/>
    </row>
    <row r="149" spans="1:8">
      <c r="A149" s="23" t="s">
        <v>188</v>
      </c>
      <c r="B149" s="24">
        <v>2041</v>
      </c>
      <c r="C149" s="24">
        <v>292</v>
      </c>
      <c r="D149" s="24">
        <v>1373</v>
      </c>
      <c r="E149" s="24">
        <v>92</v>
      </c>
      <c r="F149" s="24">
        <v>696</v>
      </c>
      <c r="G149" s="24">
        <v>60</v>
      </c>
      <c r="H149" s="24">
        <v>44</v>
      </c>
    </row>
    <row r="150" spans="1:8">
      <c r="A150" s="10" t="s">
        <v>114</v>
      </c>
      <c r="B150" s="15">
        <v>100</v>
      </c>
      <c r="C150" s="15">
        <v>14.306711999999999</v>
      </c>
      <c r="D150" s="15">
        <v>67.270945999999995</v>
      </c>
      <c r="E150" s="15">
        <v>4.5075940000000001</v>
      </c>
      <c r="F150" s="15">
        <v>34.100931000000003</v>
      </c>
      <c r="G150" s="15">
        <v>2.9397350000000002</v>
      </c>
      <c r="H150" s="15">
        <v>2.1558060000000001</v>
      </c>
    </row>
    <row r="151" spans="1:8">
      <c r="A151" s="23" t="s">
        <v>189</v>
      </c>
      <c r="B151" s="24">
        <v>221</v>
      </c>
      <c r="C151" s="24">
        <v>59</v>
      </c>
      <c r="D151" s="24">
        <v>135</v>
      </c>
      <c r="E151" s="24">
        <v>1</v>
      </c>
      <c r="F151" s="24">
        <v>57</v>
      </c>
      <c r="G151" s="24">
        <v>7</v>
      </c>
      <c r="H151" s="24">
        <v>2</v>
      </c>
    </row>
    <row r="152" spans="1:8">
      <c r="A152" s="10" t="s">
        <v>114</v>
      </c>
      <c r="B152" s="15">
        <v>100</v>
      </c>
      <c r="C152" s="15">
        <v>26.696833000000002</v>
      </c>
      <c r="D152" s="15">
        <v>61.085973000000003</v>
      </c>
      <c r="E152" s="15">
        <v>0.45248899999999997</v>
      </c>
      <c r="F152" s="15">
        <v>25.791855000000002</v>
      </c>
      <c r="G152" s="15">
        <v>3.167421</v>
      </c>
      <c r="H152" s="15">
        <v>0.90497700000000003</v>
      </c>
    </row>
    <row r="153" spans="1:8">
      <c r="A153" s="23" t="s">
        <v>190</v>
      </c>
      <c r="B153" s="24">
        <v>64</v>
      </c>
      <c r="C153" s="24">
        <v>21</v>
      </c>
      <c r="D153" s="24">
        <v>32</v>
      </c>
      <c r="E153" s="24">
        <v>1</v>
      </c>
      <c r="F153" s="24">
        <v>12</v>
      </c>
      <c r="G153" s="24">
        <v>4</v>
      </c>
      <c r="H153" s="24">
        <v>3</v>
      </c>
    </row>
    <row r="154" spans="1:8">
      <c r="A154" s="10" t="s">
        <v>114</v>
      </c>
      <c r="B154" s="15">
        <v>100</v>
      </c>
      <c r="C154" s="15">
        <v>32.8125</v>
      </c>
      <c r="D154" s="15">
        <v>50</v>
      </c>
      <c r="E154" s="15">
        <v>1.5625</v>
      </c>
      <c r="F154" s="15">
        <v>18.75</v>
      </c>
      <c r="G154" s="15">
        <v>6.25</v>
      </c>
      <c r="H154" s="15">
        <v>4.6875</v>
      </c>
    </row>
    <row r="155" spans="1:8">
      <c r="A155" s="23" t="s">
        <v>191</v>
      </c>
      <c r="B155" s="24">
        <v>158</v>
      </c>
      <c r="C155" s="24">
        <v>81</v>
      </c>
      <c r="D155" s="24">
        <v>59</v>
      </c>
      <c r="E155" s="24">
        <v>2</v>
      </c>
      <c r="F155" s="24">
        <v>22</v>
      </c>
      <c r="G155" s="24">
        <v>2</v>
      </c>
      <c r="H155" s="24">
        <v>2</v>
      </c>
    </row>
    <row r="156" spans="1:8">
      <c r="A156" s="10" t="s">
        <v>114</v>
      </c>
      <c r="B156" s="15">
        <v>100</v>
      </c>
      <c r="C156" s="15">
        <v>51.265822999999997</v>
      </c>
      <c r="D156" s="15">
        <v>37.341771999999999</v>
      </c>
      <c r="E156" s="15">
        <v>1.2658229999999999</v>
      </c>
      <c r="F156" s="15">
        <v>13.924051</v>
      </c>
      <c r="G156" s="15">
        <v>1.2658229999999999</v>
      </c>
      <c r="H156" s="15">
        <v>1.2658229999999999</v>
      </c>
    </row>
    <row r="157" spans="1:8">
      <c r="A157" s="23" t="s">
        <v>192</v>
      </c>
      <c r="B157" s="24">
        <v>120</v>
      </c>
      <c r="C157" s="24">
        <v>60</v>
      </c>
      <c r="D157" s="24">
        <v>47</v>
      </c>
      <c r="E157" s="24">
        <v>0</v>
      </c>
      <c r="F157" s="24">
        <v>15</v>
      </c>
      <c r="G157" s="24">
        <v>1</v>
      </c>
      <c r="H157" s="24">
        <v>2</v>
      </c>
    </row>
    <row r="158" spans="1:8">
      <c r="A158" s="10" t="s">
        <v>114</v>
      </c>
      <c r="B158" s="15">
        <v>100</v>
      </c>
      <c r="C158" s="15">
        <v>50</v>
      </c>
      <c r="D158" s="15">
        <v>39.166666999999997</v>
      </c>
      <c r="E158" s="15">
        <v>0</v>
      </c>
      <c r="F158" s="15">
        <v>12.5</v>
      </c>
      <c r="G158" s="15">
        <v>0.83333299999999999</v>
      </c>
      <c r="H158" s="15">
        <v>1.6666669999999999</v>
      </c>
    </row>
    <row r="159" spans="1:8">
      <c r="A159" s="23" t="s">
        <v>193</v>
      </c>
      <c r="B159" s="24">
        <v>10</v>
      </c>
      <c r="C159" s="24">
        <v>7</v>
      </c>
      <c r="D159" s="24">
        <v>1</v>
      </c>
      <c r="E159" s="24">
        <v>0</v>
      </c>
      <c r="F159" s="24">
        <v>0</v>
      </c>
      <c r="G159" s="24">
        <v>2</v>
      </c>
      <c r="H159" s="24">
        <v>0</v>
      </c>
    </row>
    <row r="160" spans="1:8">
      <c r="A160" s="10" t="s">
        <v>114</v>
      </c>
      <c r="B160" s="15">
        <v>100</v>
      </c>
      <c r="C160" s="15">
        <v>70</v>
      </c>
      <c r="D160" s="15">
        <v>10</v>
      </c>
      <c r="E160" s="15">
        <v>0</v>
      </c>
      <c r="F160" s="15">
        <v>0</v>
      </c>
      <c r="G160" s="15">
        <v>20</v>
      </c>
      <c r="H160" s="15">
        <v>0</v>
      </c>
    </row>
    <row r="161" spans="1:8">
      <c r="A161" s="23" t="s">
        <v>152</v>
      </c>
      <c r="B161" s="24">
        <v>39</v>
      </c>
      <c r="C161" s="24">
        <v>13</v>
      </c>
      <c r="D161" s="24">
        <v>8</v>
      </c>
      <c r="E161" s="24">
        <v>2</v>
      </c>
      <c r="F161" s="24">
        <v>9</v>
      </c>
      <c r="G161" s="24">
        <v>10</v>
      </c>
      <c r="H161" s="24">
        <v>0</v>
      </c>
    </row>
    <row r="162" spans="1:8">
      <c r="A162" s="10" t="s">
        <v>114</v>
      </c>
      <c r="B162" s="15">
        <v>100</v>
      </c>
      <c r="C162" s="15">
        <v>33.333333000000003</v>
      </c>
      <c r="D162" s="15">
        <v>20.512820999999999</v>
      </c>
      <c r="E162" s="15">
        <v>5.1282050000000003</v>
      </c>
      <c r="F162" s="15">
        <v>23.076923000000001</v>
      </c>
      <c r="G162" s="15">
        <v>25.641026</v>
      </c>
      <c r="H162" s="15">
        <v>0</v>
      </c>
    </row>
    <row r="163" spans="1:8">
      <c r="A163" s="23" t="s">
        <v>128</v>
      </c>
      <c r="B163" s="24">
        <v>24</v>
      </c>
      <c r="C163" s="24">
        <v>4</v>
      </c>
      <c r="D163" s="24">
        <v>12</v>
      </c>
      <c r="E163" s="24">
        <v>1</v>
      </c>
      <c r="F163" s="24">
        <v>8</v>
      </c>
      <c r="G163" s="24">
        <v>1</v>
      </c>
      <c r="H163" s="24">
        <v>2</v>
      </c>
    </row>
    <row r="164" spans="1:8">
      <c r="A164" s="10" t="s">
        <v>114</v>
      </c>
      <c r="B164" s="15">
        <v>100</v>
      </c>
      <c r="C164" s="15">
        <v>16.666667</v>
      </c>
      <c r="D164" s="15">
        <v>50</v>
      </c>
      <c r="E164" s="15">
        <v>4.1666670000000003</v>
      </c>
      <c r="F164" s="15">
        <v>33.333333000000003</v>
      </c>
      <c r="G164" s="15">
        <v>4.1666670000000003</v>
      </c>
      <c r="H164" s="15">
        <v>8.3333329999999997</v>
      </c>
    </row>
    <row r="165" spans="1:8">
      <c r="A165" s="8" t="s">
        <v>194</v>
      </c>
      <c r="B165" s="8"/>
      <c r="C165" s="8"/>
      <c r="D165" s="8"/>
      <c r="E165" s="8"/>
      <c r="F165" s="8"/>
      <c r="G165" s="8"/>
      <c r="H165" s="8"/>
    </row>
    <row r="166" spans="1:8">
      <c r="A166" s="23" t="s">
        <v>195</v>
      </c>
      <c r="B166" s="24">
        <v>1341</v>
      </c>
      <c r="C166" s="24">
        <v>273</v>
      </c>
      <c r="D166" s="24">
        <v>859</v>
      </c>
      <c r="E166" s="24">
        <v>42</v>
      </c>
      <c r="F166" s="24">
        <v>399</v>
      </c>
      <c r="G166" s="24">
        <v>46</v>
      </c>
      <c r="H166" s="24">
        <v>29</v>
      </c>
    </row>
    <row r="167" spans="1:8">
      <c r="A167" s="10" t="s">
        <v>114</v>
      </c>
      <c r="B167" s="15">
        <v>100</v>
      </c>
      <c r="C167" s="15">
        <v>20.357942000000001</v>
      </c>
      <c r="D167" s="15">
        <v>64.056674000000001</v>
      </c>
      <c r="E167" s="15">
        <v>3.1319910000000002</v>
      </c>
      <c r="F167" s="15">
        <v>29.753914999999999</v>
      </c>
      <c r="G167" s="15">
        <v>3.4302760000000001</v>
      </c>
      <c r="H167" s="15">
        <v>2.1625649999999998</v>
      </c>
    </row>
    <row r="168" spans="1:8">
      <c r="A168" s="23" t="s">
        <v>196</v>
      </c>
      <c r="B168" s="24">
        <v>523</v>
      </c>
      <c r="C168" s="24">
        <v>110</v>
      </c>
      <c r="D168" s="24">
        <v>335</v>
      </c>
      <c r="E168" s="24">
        <v>20</v>
      </c>
      <c r="F168" s="24">
        <v>172</v>
      </c>
      <c r="G168" s="24">
        <v>16</v>
      </c>
      <c r="H168" s="24">
        <v>12</v>
      </c>
    </row>
    <row r="169" spans="1:8">
      <c r="A169" s="10" t="s">
        <v>114</v>
      </c>
      <c r="B169" s="15">
        <v>100</v>
      </c>
      <c r="C169" s="15">
        <v>21.032505</v>
      </c>
      <c r="D169" s="15">
        <v>64.053537000000006</v>
      </c>
      <c r="E169" s="15">
        <v>3.8240919999999998</v>
      </c>
      <c r="F169" s="15">
        <v>32.887188999999999</v>
      </c>
      <c r="G169" s="15">
        <v>3.0592730000000001</v>
      </c>
      <c r="H169" s="15">
        <v>2.2944550000000001</v>
      </c>
    </row>
    <row r="170" spans="1:8">
      <c r="A170" s="23" t="s">
        <v>197</v>
      </c>
      <c r="B170" s="24">
        <v>116</v>
      </c>
      <c r="C170" s="24">
        <v>26</v>
      </c>
      <c r="D170" s="24">
        <v>75</v>
      </c>
      <c r="E170" s="24">
        <v>1</v>
      </c>
      <c r="F170" s="24">
        <v>31</v>
      </c>
      <c r="G170" s="24">
        <v>6</v>
      </c>
      <c r="H170" s="24">
        <v>1</v>
      </c>
    </row>
    <row r="171" spans="1:8">
      <c r="A171" s="10" t="s">
        <v>114</v>
      </c>
      <c r="B171" s="15">
        <v>100</v>
      </c>
      <c r="C171" s="15">
        <v>22.413792999999998</v>
      </c>
      <c r="D171" s="15">
        <v>64.655171999999993</v>
      </c>
      <c r="E171" s="15">
        <v>0.86206899999999997</v>
      </c>
      <c r="F171" s="15">
        <v>26.724138</v>
      </c>
      <c r="G171" s="15">
        <v>5.1724139999999998</v>
      </c>
      <c r="H171" s="15">
        <v>0.86206899999999997</v>
      </c>
    </row>
    <row r="172" spans="1:8">
      <c r="A172" s="23" t="s">
        <v>198</v>
      </c>
      <c r="B172" s="24">
        <v>25</v>
      </c>
      <c r="C172" s="24">
        <v>4</v>
      </c>
      <c r="D172" s="24">
        <v>9</v>
      </c>
      <c r="E172" s="24">
        <v>0</v>
      </c>
      <c r="F172" s="24">
        <v>13</v>
      </c>
      <c r="G172" s="24">
        <v>0</v>
      </c>
      <c r="H172" s="24">
        <v>0</v>
      </c>
    </row>
    <row r="173" spans="1:8">
      <c r="A173" s="10" t="s">
        <v>114</v>
      </c>
      <c r="B173" s="15">
        <v>100</v>
      </c>
      <c r="C173" s="15">
        <v>16</v>
      </c>
      <c r="D173" s="15">
        <v>36</v>
      </c>
      <c r="E173" s="15">
        <v>0</v>
      </c>
      <c r="F173" s="15">
        <v>52</v>
      </c>
      <c r="G173" s="15">
        <v>0</v>
      </c>
      <c r="H173" s="15">
        <v>0</v>
      </c>
    </row>
    <row r="174" spans="1:8">
      <c r="A174" s="23" t="s">
        <v>199</v>
      </c>
      <c r="B174" s="24">
        <v>68</v>
      </c>
      <c r="C174" s="24">
        <v>8</v>
      </c>
      <c r="D174" s="24">
        <v>47</v>
      </c>
      <c r="E174" s="24">
        <v>4</v>
      </c>
      <c r="F174" s="24">
        <v>23</v>
      </c>
      <c r="G174" s="24">
        <v>3</v>
      </c>
      <c r="H174" s="24">
        <v>2</v>
      </c>
    </row>
    <row r="175" spans="1:8">
      <c r="A175" s="10" t="s">
        <v>114</v>
      </c>
      <c r="B175" s="15">
        <v>100</v>
      </c>
      <c r="C175" s="15">
        <v>11.764706</v>
      </c>
      <c r="D175" s="15">
        <v>69.117647000000005</v>
      </c>
      <c r="E175" s="15">
        <v>5.8823530000000002</v>
      </c>
      <c r="F175" s="15">
        <v>33.823529000000001</v>
      </c>
      <c r="G175" s="15">
        <v>4.4117649999999999</v>
      </c>
      <c r="H175" s="15">
        <v>2.941176</v>
      </c>
    </row>
    <row r="176" spans="1:8">
      <c r="A176" s="23" t="s">
        <v>200</v>
      </c>
      <c r="B176" s="24">
        <v>1248</v>
      </c>
      <c r="C176" s="24">
        <v>166</v>
      </c>
      <c r="D176" s="24">
        <v>924</v>
      </c>
      <c r="E176" s="24">
        <v>74</v>
      </c>
      <c r="F176" s="24">
        <v>372</v>
      </c>
      <c r="G176" s="24">
        <v>32</v>
      </c>
      <c r="H176" s="24">
        <v>25</v>
      </c>
    </row>
    <row r="177" spans="1:8">
      <c r="A177" s="10" t="s">
        <v>114</v>
      </c>
      <c r="B177" s="15">
        <v>100</v>
      </c>
      <c r="C177" s="15">
        <v>13.301282</v>
      </c>
      <c r="D177" s="15">
        <v>74.038461999999996</v>
      </c>
      <c r="E177" s="15">
        <v>5.929487</v>
      </c>
      <c r="F177" s="15">
        <v>29.807691999999999</v>
      </c>
      <c r="G177" s="15">
        <v>2.5641029999999998</v>
      </c>
      <c r="H177" s="15">
        <v>2.0032049999999999</v>
      </c>
    </row>
    <row r="178" spans="1:8">
      <c r="A178" s="23" t="s">
        <v>201</v>
      </c>
      <c r="B178" s="24">
        <v>725</v>
      </c>
      <c r="C178" s="24">
        <v>81</v>
      </c>
      <c r="D178" s="24">
        <v>492</v>
      </c>
      <c r="E178" s="24">
        <v>19</v>
      </c>
      <c r="F178" s="24">
        <v>284</v>
      </c>
      <c r="G178" s="24">
        <v>27</v>
      </c>
      <c r="H178" s="24">
        <v>8</v>
      </c>
    </row>
    <row r="179" spans="1:8">
      <c r="A179" s="10" t="s">
        <v>114</v>
      </c>
      <c r="B179" s="15">
        <v>100</v>
      </c>
      <c r="C179" s="15">
        <v>11.172414</v>
      </c>
      <c r="D179" s="15">
        <v>67.862069000000005</v>
      </c>
      <c r="E179" s="15">
        <v>2.6206900000000002</v>
      </c>
      <c r="F179" s="15">
        <v>39.172414000000003</v>
      </c>
      <c r="G179" s="15">
        <v>3.7241379999999999</v>
      </c>
      <c r="H179" s="15">
        <v>1.103448</v>
      </c>
    </row>
    <row r="180" spans="1:8">
      <c r="A180" s="23" t="s">
        <v>202</v>
      </c>
      <c r="B180" s="24">
        <v>550</v>
      </c>
      <c r="C180" s="24">
        <v>162</v>
      </c>
      <c r="D180" s="24">
        <v>292</v>
      </c>
      <c r="E180" s="24">
        <v>11</v>
      </c>
      <c r="F180" s="24">
        <v>149</v>
      </c>
      <c r="G180" s="24">
        <v>16</v>
      </c>
      <c r="H180" s="24">
        <v>13</v>
      </c>
    </row>
    <row r="181" spans="1:8">
      <c r="A181" s="10" t="s">
        <v>114</v>
      </c>
      <c r="B181" s="15">
        <v>100</v>
      </c>
      <c r="C181" s="15">
        <v>29.454545</v>
      </c>
      <c r="D181" s="15">
        <v>53.090909000000003</v>
      </c>
      <c r="E181" s="15">
        <v>2</v>
      </c>
      <c r="F181" s="15">
        <v>27.090909</v>
      </c>
      <c r="G181" s="15">
        <v>2.9090910000000001</v>
      </c>
      <c r="H181" s="15">
        <v>2.3636360000000001</v>
      </c>
    </row>
    <row r="182" spans="1:8">
      <c r="A182" s="23" t="s">
        <v>203</v>
      </c>
      <c r="B182" s="24">
        <v>563</v>
      </c>
      <c r="C182" s="24">
        <v>135</v>
      </c>
      <c r="D182" s="24">
        <v>364</v>
      </c>
      <c r="E182" s="24">
        <v>17</v>
      </c>
      <c r="F182" s="24">
        <v>165</v>
      </c>
      <c r="G182" s="24">
        <v>19</v>
      </c>
      <c r="H182" s="24">
        <v>4</v>
      </c>
    </row>
    <row r="183" spans="1:8">
      <c r="A183" s="10" t="s">
        <v>114</v>
      </c>
      <c r="B183" s="15">
        <v>100</v>
      </c>
      <c r="C183" s="15">
        <v>23.978686</v>
      </c>
      <c r="D183" s="15">
        <v>64.653640999999993</v>
      </c>
      <c r="E183" s="15">
        <v>3.0195379999999998</v>
      </c>
      <c r="F183" s="15">
        <v>29.307282000000001</v>
      </c>
      <c r="G183" s="15">
        <v>3.3747780000000001</v>
      </c>
      <c r="H183" s="15">
        <v>0.71048</v>
      </c>
    </row>
    <row r="184" spans="1:8">
      <c r="A184" s="23" t="s">
        <v>204</v>
      </c>
      <c r="B184" s="24">
        <v>319</v>
      </c>
      <c r="C184" s="24">
        <v>94</v>
      </c>
      <c r="D184" s="24">
        <v>163</v>
      </c>
      <c r="E184" s="24">
        <v>4</v>
      </c>
      <c r="F184" s="24">
        <v>94</v>
      </c>
      <c r="G184" s="24">
        <v>6</v>
      </c>
      <c r="H184" s="24">
        <v>5</v>
      </c>
    </row>
    <row r="185" spans="1:8">
      <c r="A185" s="10" t="s">
        <v>114</v>
      </c>
      <c r="B185" s="15">
        <v>100</v>
      </c>
      <c r="C185" s="15">
        <v>29.467085000000001</v>
      </c>
      <c r="D185" s="15">
        <v>51.097178999999997</v>
      </c>
      <c r="E185" s="15">
        <v>1.2539180000000001</v>
      </c>
      <c r="F185" s="15">
        <v>29.467085000000001</v>
      </c>
      <c r="G185" s="15">
        <v>1.880878</v>
      </c>
      <c r="H185" s="15">
        <v>1.5673980000000001</v>
      </c>
    </row>
    <row r="186" spans="1:8">
      <c r="A186" s="23" t="s">
        <v>205</v>
      </c>
      <c r="B186" s="24">
        <v>6</v>
      </c>
      <c r="C186" s="24">
        <v>1</v>
      </c>
      <c r="D186" s="24">
        <v>4</v>
      </c>
      <c r="E186" s="24">
        <v>0</v>
      </c>
      <c r="F186" s="24">
        <v>2</v>
      </c>
      <c r="G186" s="24">
        <v>0</v>
      </c>
      <c r="H186" s="24">
        <v>0</v>
      </c>
    </row>
    <row r="187" spans="1:8">
      <c r="A187" s="10" t="s">
        <v>114</v>
      </c>
      <c r="B187" s="15">
        <v>100</v>
      </c>
      <c r="C187" s="15">
        <v>16.666667</v>
      </c>
      <c r="D187" s="15">
        <v>66.666667000000004</v>
      </c>
      <c r="E187" s="15">
        <v>0</v>
      </c>
      <c r="F187" s="15">
        <v>33.333333000000003</v>
      </c>
      <c r="G187" s="15">
        <v>0</v>
      </c>
      <c r="H187" s="15">
        <v>0</v>
      </c>
    </row>
    <row r="188" spans="1:8">
      <c r="A188" s="23" t="s">
        <v>206</v>
      </c>
      <c r="B188" s="24">
        <v>42</v>
      </c>
      <c r="C188" s="24">
        <v>7</v>
      </c>
      <c r="D188" s="24">
        <v>17</v>
      </c>
      <c r="E188" s="24">
        <v>1</v>
      </c>
      <c r="F188" s="24">
        <v>19</v>
      </c>
      <c r="G188" s="24">
        <v>4</v>
      </c>
      <c r="H188" s="24">
        <v>1</v>
      </c>
    </row>
    <row r="189" spans="1:8">
      <c r="A189" s="10" t="s">
        <v>114</v>
      </c>
      <c r="B189" s="15">
        <v>100</v>
      </c>
      <c r="C189" s="15">
        <v>16.666667</v>
      </c>
      <c r="D189" s="15">
        <v>40.476190000000003</v>
      </c>
      <c r="E189" s="15">
        <v>2.3809520000000002</v>
      </c>
      <c r="F189" s="15">
        <v>45.238095000000001</v>
      </c>
      <c r="G189" s="15">
        <v>9.5238099999999992</v>
      </c>
      <c r="H189" s="15">
        <v>2.3809520000000002</v>
      </c>
    </row>
    <row r="190" spans="1:8">
      <c r="A190" s="23" t="s">
        <v>152</v>
      </c>
      <c r="B190" s="24">
        <v>39</v>
      </c>
      <c r="C190" s="24">
        <v>11</v>
      </c>
      <c r="D190" s="24">
        <v>10</v>
      </c>
      <c r="E190" s="24">
        <v>2</v>
      </c>
      <c r="F190" s="24">
        <v>19</v>
      </c>
      <c r="G190" s="24">
        <v>4</v>
      </c>
      <c r="H190" s="24">
        <v>0</v>
      </c>
    </row>
    <row r="191" spans="1:8">
      <c r="A191" s="10" t="s">
        <v>114</v>
      </c>
      <c r="B191" s="15">
        <v>100</v>
      </c>
      <c r="C191" s="15">
        <v>28.205127999999998</v>
      </c>
      <c r="D191" s="15">
        <v>25.641026</v>
      </c>
      <c r="E191" s="15">
        <v>5.1282050000000003</v>
      </c>
      <c r="F191" s="15">
        <v>48.717948999999997</v>
      </c>
      <c r="G191" s="15">
        <v>10.256410000000001</v>
      </c>
      <c r="H191" s="15">
        <v>0</v>
      </c>
    </row>
    <row r="192" spans="1:8">
      <c r="A192" s="23" t="s">
        <v>128</v>
      </c>
      <c r="B192" s="24">
        <v>193</v>
      </c>
      <c r="C192" s="24">
        <v>47</v>
      </c>
      <c r="D192" s="24">
        <v>115</v>
      </c>
      <c r="E192" s="24">
        <v>7</v>
      </c>
      <c r="F192" s="24">
        <v>43</v>
      </c>
      <c r="G192" s="24">
        <v>7</v>
      </c>
      <c r="H192" s="24">
        <v>8</v>
      </c>
    </row>
    <row r="193" spans="1:8">
      <c r="A193" s="10" t="s">
        <v>114</v>
      </c>
      <c r="B193" s="15">
        <v>100</v>
      </c>
      <c r="C193" s="15">
        <v>24.352332000000001</v>
      </c>
      <c r="D193" s="15">
        <v>59.585492000000002</v>
      </c>
      <c r="E193" s="15">
        <v>3.6269429999999998</v>
      </c>
      <c r="F193" s="15">
        <v>22.279793000000002</v>
      </c>
      <c r="G193" s="15">
        <v>3.6269429999999998</v>
      </c>
      <c r="H193" s="15">
        <v>4.1450779999999998</v>
      </c>
    </row>
    <row r="194" spans="1:8">
      <c r="A194" s="8" t="s">
        <v>207</v>
      </c>
      <c r="B194" s="8"/>
      <c r="C194" s="8"/>
      <c r="D194" s="8"/>
      <c r="E194" s="8"/>
      <c r="F194" s="8"/>
      <c r="G194" s="8"/>
      <c r="H194" s="8"/>
    </row>
    <row r="195" spans="1:8">
      <c r="A195" s="23" t="s">
        <v>208</v>
      </c>
      <c r="B195" s="24">
        <v>1480</v>
      </c>
      <c r="C195" s="24">
        <v>290</v>
      </c>
      <c r="D195" s="24">
        <v>940</v>
      </c>
      <c r="E195" s="24">
        <v>60</v>
      </c>
      <c r="F195" s="24">
        <v>457</v>
      </c>
      <c r="G195" s="24">
        <v>37</v>
      </c>
      <c r="H195" s="24">
        <v>31</v>
      </c>
    </row>
    <row r="196" spans="1:8">
      <c r="A196" s="10" t="s">
        <v>114</v>
      </c>
      <c r="B196" s="15">
        <v>100</v>
      </c>
      <c r="C196" s="15">
        <v>19.594595000000002</v>
      </c>
      <c r="D196" s="15">
        <v>63.513514000000001</v>
      </c>
      <c r="E196" s="15">
        <v>4.0540539999999998</v>
      </c>
      <c r="F196" s="15">
        <v>30.878378000000001</v>
      </c>
      <c r="G196" s="15">
        <v>2.5</v>
      </c>
      <c r="H196" s="15">
        <v>2.094595</v>
      </c>
    </row>
    <row r="197" spans="1:8">
      <c r="A197" s="23" t="s">
        <v>209</v>
      </c>
      <c r="B197" s="24">
        <v>1280</v>
      </c>
      <c r="C197" s="24">
        <v>215</v>
      </c>
      <c r="D197" s="24">
        <v>840</v>
      </c>
      <c r="E197" s="24">
        <v>47</v>
      </c>
      <c r="F197" s="24">
        <v>421</v>
      </c>
      <c r="G197" s="24">
        <v>37</v>
      </c>
      <c r="H197" s="24">
        <v>25</v>
      </c>
    </row>
    <row r="198" spans="1:8">
      <c r="A198" s="10" t="s">
        <v>114</v>
      </c>
      <c r="B198" s="15">
        <v>100</v>
      </c>
      <c r="C198" s="15">
        <v>16.796875</v>
      </c>
      <c r="D198" s="15">
        <v>65.625</v>
      </c>
      <c r="E198" s="15">
        <v>3.671875</v>
      </c>
      <c r="F198" s="15">
        <v>32.890625</v>
      </c>
      <c r="G198" s="15">
        <v>2.890625</v>
      </c>
      <c r="H198" s="15">
        <v>1.953125</v>
      </c>
    </row>
    <row r="199" spans="1:8">
      <c r="A199" s="23" t="s">
        <v>210</v>
      </c>
      <c r="B199" s="24">
        <v>1167</v>
      </c>
      <c r="C199" s="24">
        <v>210</v>
      </c>
      <c r="D199" s="24">
        <v>738</v>
      </c>
      <c r="E199" s="24">
        <v>44</v>
      </c>
      <c r="F199" s="24">
        <v>378</v>
      </c>
      <c r="G199" s="24">
        <v>40</v>
      </c>
      <c r="H199" s="24">
        <v>31</v>
      </c>
    </row>
    <row r="200" spans="1:8">
      <c r="A200" s="10" t="s">
        <v>114</v>
      </c>
      <c r="B200" s="15">
        <v>100</v>
      </c>
      <c r="C200" s="15">
        <v>17.994859000000002</v>
      </c>
      <c r="D200" s="15">
        <v>63.239075</v>
      </c>
      <c r="E200" s="15">
        <v>3.7703509999999998</v>
      </c>
      <c r="F200" s="15">
        <v>32.390746</v>
      </c>
      <c r="G200" s="15">
        <v>3.4275920000000002</v>
      </c>
      <c r="H200" s="15">
        <v>2.6563840000000001</v>
      </c>
    </row>
    <row r="201" spans="1:8" ht="11.1" customHeight="1">
      <c r="A201" s="23" t="s">
        <v>211</v>
      </c>
      <c r="B201" s="24">
        <v>715</v>
      </c>
      <c r="C201" s="24">
        <v>122</v>
      </c>
      <c r="D201" s="24">
        <v>463</v>
      </c>
      <c r="E201" s="24">
        <v>27</v>
      </c>
      <c r="F201" s="24">
        <v>221</v>
      </c>
      <c r="G201" s="24">
        <v>19</v>
      </c>
      <c r="H201" s="24">
        <v>17</v>
      </c>
    </row>
    <row r="202" spans="1:8" ht="11.1" customHeight="1">
      <c r="A202" s="10" t="s">
        <v>114</v>
      </c>
      <c r="B202" s="15">
        <v>100</v>
      </c>
      <c r="C202" s="15">
        <v>17.062937000000002</v>
      </c>
      <c r="D202" s="15">
        <v>64.755245000000002</v>
      </c>
      <c r="E202" s="15">
        <v>3.776224</v>
      </c>
      <c r="F202" s="15">
        <v>30.909091</v>
      </c>
      <c r="G202" s="15">
        <v>2.657343</v>
      </c>
      <c r="H202" s="15">
        <v>2.3776220000000001</v>
      </c>
    </row>
    <row r="203" spans="1:8" ht="11.1" customHeight="1">
      <c r="A203" s="23" t="s">
        <v>212</v>
      </c>
      <c r="B203" s="24">
        <v>387</v>
      </c>
      <c r="C203" s="24">
        <v>77</v>
      </c>
      <c r="D203" s="24">
        <v>234</v>
      </c>
      <c r="E203" s="24">
        <v>17</v>
      </c>
      <c r="F203" s="24">
        <v>138</v>
      </c>
      <c r="G203" s="24">
        <v>14</v>
      </c>
      <c r="H203" s="24">
        <v>9</v>
      </c>
    </row>
    <row r="204" spans="1:8" ht="11.1" customHeight="1">
      <c r="A204" s="10" t="s">
        <v>114</v>
      </c>
      <c r="B204" s="15">
        <v>100</v>
      </c>
      <c r="C204" s="15">
        <v>19.896640999999999</v>
      </c>
      <c r="D204" s="15">
        <v>60.465116000000002</v>
      </c>
      <c r="E204" s="15">
        <v>4.3927649999999998</v>
      </c>
      <c r="F204" s="15">
        <v>35.658915</v>
      </c>
      <c r="G204" s="15">
        <v>3.6175709999999999</v>
      </c>
      <c r="H204" s="15">
        <v>2.3255810000000001</v>
      </c>
    </row>
    <row r="205" spans="1:8" ht="11.1" customHeight="1">
      <c r="A205" s="23" t="s">
        <v>213</v>
      </c>
      <c r="B205" s="24">
        <v>404</v>
      </c>
      <c r="C205" s="24">
        <v>124</v>
      </c>
      <c r="D205" s="24">
        <v>209</v>
      </c>
      <c r="E205" s="24">
        <v>13</v>
      </c>
      <c r="F205" s="24">
        <v>87</v>
      </c>
      <c r="G205" s="24">
        <v>15</v>
      </c>
      <c r="H205" s="24">
        <v>13</v>
      </c>
    </row>
    <row r="206" spans="1:8" ht="11.1" customHeight="1">
      <c r="A206" s="10" t="s">
        <v>114</v>
      </c>
      <c r="B206" s="15">
        <v>100</v>
      </c>
      <c r="C206" s="15">
        <v>30.693069000000001</v>
      </c>
      <c r="D206" s="15">
        <v>51.732672999999998</v>
      </c>
      <c r="E206" s="15">
        <v>3.217822</v>
      </c>
      <c r="F206" s="15">
        <v>21.534652999999999</v>
      </c>
      <c r="G206" s="15">
        <v>3.7128709999999998</v>
      </c>
      <c r="H206" s="15">
        <v>3.217822</v>
      </c>
    </row>
    <row r="207" spans="1:8" ht="11.1" customHeight="1">
      <c r="A207" s="23" t="s">
        <v>214</v>
      </c>
      <c r="B207" s="24">
        <v>595</v>
      </c>
      <c r="C207" s="24">
        <v>97</v>
      </c>
      <c r="D207" s="24">
        <v>389</v>
      </c>
      <c r="E207" s="24">
        <v>23</v>
      </c>
      <c r="F207" s="24">
        <v>202</v>
      </c>
      <c r="G207" s="24">
        <v>17</v>
      </c>
      <c r="H207" s="24">
        <v>8</v>
      </c>
    </row>
    <row r="208" spans="1:8" ht="11.1" customHeight="1">
      <c r="A208" s="10" t="s">
        <v>114</v>
      </c>
      <c r="B208" s="15">
        <v>100</v>
      </c>
      <c r="C208" s="15">
        <v>16.302520999999999</v>
      </c>
      <c r="D208" s="15">
        <v>65.378151000000003</v>
      </c>
      <c r="E208" s="15">
        <v>3.8655460000000001</v>
      </c>
      <c r="F208" s="15">
        <v>33.949579999999997</v>
      </c>
      <c r="G208" s="15">
        <v>2.8571430000000002</v>
      </c>
      <c r="H208" s="15">
        <v>1.344538</v>
      </c>
    </row>
    <row r="209" spans="1:8" ht="11.1" customHeight="1">
      <c r="A209" s="23" t="s">
        <v>215</v>
      </c>
      <c r="B209" s="24">
        <v>215</v>
      </c>
      <c r="C209" s="24">
        <v>43</v>
      </c>
      <c r="D209" s="24">
        <v>118</v>
      </c>
      <c r="E209" s="24">
        <v>7</v>
      </c>
      <c r="F209" s="24">
        <v>78</v>
      </c>
      <c r="G209" s="24">
        <v>5</v>
      </c>
      <c r="H209" s="24">
        <v>4</v>
      </c>
    </row>
    <row r="210" spans="1:8" ht="11.1" customHeight="1">
      <c r="A210" s="10" t="s">
        <v>114</v>
      </c>
      <c r="B210" s="15">
        <v>100</v>
      </c>
      <c r="C210" s="15">
        <v>20</v>
      </c>
      <c r="D210" s="15">
        <v>54.883721000000001</v>
      </c>
      <c r="E210" s="15">
        <v>3.255814</v>
      </c>
      <c r="F210" s="15">
        <v>36.279069999999997</v>
      </c>
      <c r="G210" s="15">
        <v>2.3255810000000001</v>
      </c>
      <c r="H210" s="15">
        <v>1.860465</v>
      </c>
    </row>
    <row r="211" spans="1:8" ht="11.1" customHeight="1">
      <c r="A211" s="23" t="s">
        <v>216</v>
      </c>
      <c r="B211" s="24">
        <v>248</v>
      </c>
      <c r="C211" s="24">
        <v>53</v>
      </c>
      <c r="D211" s="24">
        <v>144</v>
      </c>
      <c r="E211" s="24">
        <v>14</v>
      </c>
      <c r="F211" s="24">
        <v>79</v>
      </c>
      <c r="G211" s="24">
        <v>7</v>
      </c>
      <c r="H211" s="24">
        <v>10</v>
      </c>
    </row>
    <row r="212" spans="1:8" ht="11.1" customHeight="1">
      <c r="A212" s="10" t="s">
        <v>114</v>
      </c>
      <c r="B212" s="15">
        <v>100</v>
      </c>
      <c r="C212" s="15">
        <v>21.370968000000001</v>
      </c>
      <c r="D212" s="15">
        <v>58.064515999999998</v>
      </c>
      <c r="E212" s="15">
        <v>5.6451609999999999</v>
      </c>
      <c r="F212" s="15">
        <v>31.854838999999998</v>
      </c>
      <c r="G212" s="15">
        <v>2.822581</v>
      </c>
      <c r="H212" s="15">
        <v>4.0322579999999997</v>
      </c>
    </row>
    <row r="213" spans="1:8" ht="11.1" customHeight="1">
      <c r="A213" s="23" t="s">
        <v>217</v>
      </c>
      <c r="B213" s="24">
        <v>255</v>
      </c>
      <c r="C213" s="24">
        <v>56</v>
      </c>
      <c r="D213" s="24">
        <v>157</v>
      </c>
      <c r="E213" s="24">
        <v>11</v>
      </c>
      <c r="F213" s="24">
        <v>72</v>
      </c>
      <c r="G213" s="24">
        <v>6</v>
      </c>
      <c r="H213" s="24">
        <v>8</v>
      </c>
    </row>
    <row r="214" spans="1:8" ht="11.1" customHeight="1">
      <c r="A214" s="10" t="s">
        <v>114</v>
      </c>
      <c r="B214" s="15">
        <v>100</v>
      </c>
      <c r="C214" s="15">
        <v>21.960784</v>
      </c>
      <c r="D214" s="15">
        <v>61.568626999999999</v>
      </c>
      <c r="E214" s="15">
        <v>4.3137249999999998</v>
      </c>
      <c r="F214" s="15">
        <v>28.235294</v>
      </c>
      <c r="G214" s="15">
        <v>2.3529409999999999</v>
      </c>
      <c r="H214" s="15">
        <v>3.1372550000000001</v>
      </c>
    </row>
    <row r="215" spans="1:8" ht="11.1" customHeight="1">
      <c r="A215" s="23" t="s">
        <v>218</v>
      </c>
      <c r="B215" s="24">
        <v>291</v>
      </c>
      <c r="C215" s="24">
        <v>54</v>
      </c>
      <c r="D215" s="24">
        <v>193</v>
      </c>
      <c r="E215" s="24">
        <v>16</v>
      </c>
      <c r="F215" s="24">
        <v>82</v>
      </c>
      <c r="G215" s="24">
        <v>12</v>
      </c>
      <c r="H215" s="24">
        <v>6</v>
      </c>
    </row>
    <row r="216" spans="1:8" ht="11.1" customHeight="1">
      <c r="A216" s="10" t="s">
        <v>114</v>
      </c>
      <c r="B216" s="15">
        <v>100</v>
      </c>
      <c r="C216" s="15">
        <v>18.556701</v>
      </c>
      <c r="D216" s="15">
        <v>66.323024000000004</v>
      </c>
      <c r="E216" s="15">
        <v>5.4982819999999997</v>
      </c>
      <c r="F216" s="15">
        <v>28.178694</v>
      </c>
      <c r="G216" s="15">
        <v>4.1237110000000001</v>
      </c>
      <c r="H216" s="15">
        <v>2.0618560000000001</v>
      </c>
    </row>
    <row r="217" spans="1:8" ht="11.1" customHeight="1">
      <c r="A217" s="23" t="s">
        <v>219</v>
      </c>
      <c r="B217" s="24">
        <v>338</v>
      </c>
      <c r="C217" s="24">
        <v>51</v>
      </c>
      <c r="D217" s="24">
        <v>238</v>
      </c>
      <c r="E217" s="24">
        <v>16</v>
      </c>
      <c r="F217" s="24">
        <v>118</v>
      </c>
      <c r="G217" s="24">
        <v>9</v>
      </c>
      <c r="H217" s="24">
        <v>5</v>
      </c>
    </row>
    <row r="218" spans="1:8" ht="11.1" customHeight="1">
      <c r="A218" s="10" t="s">
        <v>114</v>
      </c>
      <c r="B218" s="15">
        <v>100</v>
      </c>
      <c r="C218" s="15">
        <v>15.088756999999999</v>
      </c>
      <c r="D218" s="15">
        <v>70.414201000000006</v>
      </c>
      <c r="E218" s="15">
        <v>4.7337280000000002</v>
      </c>
      <c r="F218" s="15">
        <v>34.911242999999999</v>
      </c>
      <c r="G218" s="15">
        <v>2.662722</v>
      </c>
      <c r="H218" s="15">
        <v>1.47929</v>
      </c>
    </row>
    <row r="219" spans="1:8" ht="11.1" customHeight="1">
      <c r="A219" s="23" t="s">
        <v>220</v>
      </c>
      <c r="B219" s="24">
        <v>812</v>
      </c>
      <c r="C219" s="24">
        <v>128</v>
      </c>
      <c r="D219" s="24">
        <v>525</v>
      </c>
      <c r="E219" s="24">
        <v>34</v>
      </c>
      <c r="F219" s="24">
        <v>296</v>
      </c>
      <c r="G219" s="24">
        <v>23</v>
      </c>
      <c r="H219" s="24">
        <v>15</v>
      </c>
    </row>
    <row r="220" spans="1:8" ht="11.1" customHeight="1">
      <c r="A220" s="10" t="s">
        <v>114</v>
      </c>
      <c r="B220" s="15">
        <v>100</v>
      </c>
      <c r="C220" s="15">
        <v>15.763547000000001</v>
      </c>
      <c r="D220" s="15">
        <v>64.655171999999993</v>
      </c>
      <c r="E220" s="15">
        <v>4.1871919999999996</v>
      </c>
      <c r="F220" s="15">
        <v>36.453201999999997</v>
      </c>
      <c r="G220" s="15">
        <v>2.8325119999999999</v>
      </c>
      <c r="H220" s="15">
        <v>1.847291</v>
      </c>
    </row>
    <row r="221" spans="1:8" ht="11.1" customHeight="1">
      <c r="A221" s="23" t="s">
        <v>221</v>
      </c>
      <c r="B221" s="24">
        <v>816</v>
      </c>
      <c r="C221" s="24">
        <v>134</v>
      </c>
      <c r="D221" s="24">
        <v>540</v>
      </c>
      <c r="E221" s="24">
        <v>38</v>
      </c>
      <c r="F221" s="24">
        <v>271</v>
      </c>
      <c r="G221" s="24">
        <v>23</v>
      </c>
      <c r="H221" s="24">
        <v>15</v>
      </c>
    </row>
    <row r="222" spans="1:8" ht="11.1" customHeight="1">
      <c r="A222" s="10" t="s">
        <v>114</v>
      </c>
      <c r="B222" s="15">
        <v>100</v>
      </c>
      <c r="C222" s="15">
        <v>16.421569000000002</v>
      </c>
      <c r="D222" s="15">
        <v>66.176471000000006</v>
      </c>
      <c r="E222" s="15">
        <v>4.6568630000000004</v>
      </c>
      <c r="F222" s="15">
        <v>33.210783999999997</v>
      </c>
      <c r="G222" s="15">
        <v>2.8186270000000002</v>
      </c>
      <c r="H222" s="15">
        <v>1.8382350000000001</v>
      </c>
    </row>
    <row r="223" spans="1:8" ht="11.1" customHeight="1">
      <c r="A223" s="23" t="s">
        <v>152</v>
      </c>
      <c r="B223" s="24">
        <v>69</v>
      </c>
      <c r="C223" s="24">
        <v>15</v>
      </c>
      <c r="D223" s="24">
        <v>41</v>
      </c>
      <c r="E223" s="24">
        <v>2</v>
      </c>
      <c r="F223" s="24">
        <v>19</v>
      </c>
      <c r="G223" s="24">
        <v>4</v>
      </c>
      <c r="H223" s="24">
        <v>1</v>
      </c>
    </row>
    <row r="224" spans="1:8" ht="11.1" customHeight="1">
      <c r="A224" s="10" t="s">
        <v>114</v>
      </c>
      <c r="B224" s="15">
        <v>100</v>
      </c>
      <c r="C224" s="15">
        <v>21.739129999999999</v>
      </c>
      <c r="D224" s="15">
        <v>59.420290000000001</v>
      </c>
      <c r="E224" s="15">
        <v>2.8985509999999999</v>
      </c>
      <c r="F224" s="15">
        <v>27.536231999999998</v>
      </c>
      <c r="G224" s="15">
        <v>5.7971009999999996</v>
      </c>
      <c r="H224" s="15">
        <v>1.4492750000000001</v>
      </c>
    </row>
    <row r="225" spans="1:8" ht="11.1" customHeight="1">
      <c r="A225" s="23" t="s">
        <v>222</v>
      </c>
      <c r="B225" s="24">
        <v>246</v>
      </c>
      <c r="C225" s="24">
        <v>65</v>
      </c>
      <c r="D225" s="24">
        <v>134</v>
      </c>
      <c r="E225" s="24">
        <v>11</v>
      </c>
      <c r="F225" s="24">
        <v>71</v>
      </c>
      <c r="G225" s="24">
        <v>12</v>
      </c>
      <c r="H225" s="24">
        <v>7</v>
      </c>
    </row>
    <row r="226" spans="1:8" ht="11.1" customHeight="1">
      <c r="A226" s="10" t="s">
        <v>114</v>
      </c>
      <c r="B226" s="15">
        <v>100</v>
      </c>
      <c r="C226" s="15">
        <v>26.422764000000001</v>
      </c>
      <c r="D226" s="15">
        <v>54.471544999999999</v>
      </c>
      <c r="E226" s="15">
        <v>4.4715449999999999</v>
      </c>
      <c r="F226" s="15">
        <v>28.861789000000002</v>
      </c>
      <c r="G226" s="15">
        <v>4.8780489999999999</v>
      </c>
      <c r="H226" s="15">
        <v>2.8455279999999998</v>
      </c>
    </row>
    <row r="227" spans="1:8" ht="11.1" customHeight="1">
      <c r="A227" s="23" t="s">
        <v>128</v>
      </c>
      <c r="B227" s="24">
        <v>47</v>
      </c>
      <c r="C227" s="24">
        <v>17</v>
      </c>
      <c r="D227" s="24">
        <v>19</v>
      </c>
      <c r="E227" s="24">
        <v>1</v>
      </c>
      <c r="F227" s="24">
        <v>14</v>
      </c>
      <c r="G227" s="24">
        <v>2</v>
      </c>
      <c r="H227" s="24">
        <v>1</v>
      </c>
    </row>
    <row r="228" spans="1:8" ht="11.1" customHeight="1">
      <c r="A228" s="11"/>
      <c r="B228" s="16">
        <v>100</v>
      </c>
      <c r="C228" s="16">
        <v>36.170212999999997</v>
      </c>
      <c r="D228" s="16">
        <v>40.425531999999997</v>
      </c>
      <c r="E228" s="16">
        <v>2.1276600000000001</v>
      </c>
      <c r="F228" s="16">
        <v>29.787234000000002</v>
      </c>
      <c r="G228" s="16">
        <v>4.2553190000000001</v>
      </c>
      <c r="H228" s="16">
        <v>2.1276600000000001</v>
      </c>
    </row>
    <row r="229" spans="1:8" ht="11.1" customHeight="1"/>
  </sheetData>
  <phoneticPr fontId="2"/>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8ECA1-464A-4417-A0F7-E0EC2A55587C}">
  <sheetPr codeName="Sheet107"/>
  <dimension ref="A1:J228"/>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HYPERLINK("#'目次'!B12","[6]")</f>
        <v>[6]</v>
      </c>
    </row>
    <row r="3" spans="1:10">
      <c r="A3" s="6" t="s">
        <v>114</v>
      </c>
      <c r="B3" s="7" t="s">
        <v>278</v>
      </c>
    </row>
    <row r="4" spans="1:10" s="21" customFormat="1" ht="24">
      <c r="A4" s="19" t="s">
        <v>114</v>
      </c>
      <c r="B4" s="20" t="s">
        <v>118</v>
      </c>
      <c r="C4" s="20" t="s">
        <v>279</v>
      </c>
      <c r="D4" s="20" t="s">
        <v>280</v>
      </c>
      <c r="E4" s="20" t="s">
        <v>281</v>
      </c>
      <c r="F4" s="20" t="s">
        <v>282</v>
      </c>
      <c r="G4" s="20" t="s">
        <v>283</v>
      </c>
      <c r="H4" s="20" t="s">
        <v>284</v>
      </c>
      <c r="I4" s="20" t="s">
        <v>128</v>
      </c>
      <c r="J4" s="20" t="s">
        <v>285</v>
      </c>
    </row>
    <row r="5" spans="1:10">
      <c r="A5" s="22" t="s">
        <v>121</v>
      </c>
      <c r="B5" s="9">
        <v>2677</v>
      </c>
      <c r="C5" s="9">
        <v>537</v>
      </c>
      <c r="D5" s="9">
        <v>1329</v>
      </c>
      <c r="E5" s="9">
        <v>406</v>
      </c>
      <c r="F5" s="9">
        <v>152</v>
      </c>
      <c r="G5" s="9">
        <v>88</v>
      </c>
      <c r="H5" s="9">
        <v>84</v>
      </c>
      <c r="I5" s="9">
        <v>81</v>
      </c>
      <c r="J5" s="9">
        <v>0</v>
      </c>
    </row>
    <row r="6" spans="1:10">
      <c r="A6" s="10" t="s">
        <v>114</v>
      </c>
      <c r="B6" s="15">
        <v>100</v>
      </c>
      <c r="C6" s="15">
        <v>20.059767999999998</v>
      </c>
      <c r="D6" s="15">
        <v>49.645125</v>
      </c>
      <c r="E6" s="15">
        <v>15.166231</v>
      </c>
      <c r="F6" s="15">
        <v>5.6779979999999997</v>
      </c>
      <c r="G6" s="15">
        <v>3.2872620000000001</v>
      </c>
      <c r="H6" s="15">
        <v>3.1378409999999999</v>
      </c>
      <c r="I6" s="15">
        <v>3.0257749999999999</v>
      </c>
      <c r="J6" s="15">
        <v>2.31433</v>
      </c>
    </row>
    <row r="7" spans="1:10">
      <c r="A7" s="8" t="s">
        <v>122</v>
      </c>
      <c r="B7" s="8"/>
      <c r="C7" s="8"/>
      <c r="D7" s="8"/>
      <c r="E7" s="8"/>
      <c r="F7" s="8"/>
      <c r="G7" s="8"/>
      <c r="H7" s="8"/>
      <c r="I7" s="8"/>
      <c r="J7" s="8"/>
    </row>
    <row r="8" spans="1:10">
      <c r="A8" s="23" t="s">
        <v>123</v>
      </c>
      <c r="B8" s="24">
        <v>380</v>
      </c>
      <c r="C8" s="24">
        <v>80</v>
      </c>
      <c r="D8" s="24">
        <v>186</v>
      </c>
      <c r="E8" s="24">
        <v>57</v>
      </c>
      <c r="F8" s="24">
        <v>27</v>
      </c>
      <c r="G8" s="24">
        <v>11</v>
      </c>
      <c r="H8" s="24">
        <v>9</v>
      </c>
      <c r="I8" s="24">
        <v>10</v>
      </c>
      <c r="J8" s="24">
        <v>0</v>
      </c>
    </row>
    <row r="9" spans="1:10">
      <c r="A9" s="10" t="s">
        <v>114</v>
      </c>
      <c r="B9" s="15">
        <v>100</v>
      </c>
      <c r="C9" s="15">
        <v>21.052631999999999</v>
      </c>
      <c r="D9" s="15">
        <v>48.947367999999997</v>
      </c>
      <c r="E9" s="15">
        <v>15</v>
      </c>
      <c r="F9" s="15">
        <v>7.1052629999999999</v>
      </c>
      <c r="G9" s="15">
        <v>2.8947370000000001</v>
      </c>
      <c r="H9" s="15">
        <v>2.3684210000000001</v>
      </c>
      <c r="I9" s="15">
        <v>2.6315789999999999</v>
      </c>
      <c r="J9" s="15">
        <v>2.2729729999999999</v>
      </c>
    </row>
    <row r="10" spans="1:10">
      <c r="A10" s="23" t="s">
        <v>124</v>
      </c>
      <c r="B10" s="24">
        <v>489</v>
      </c>
      <c r="C10" s="24">
        <v>74</v>
      </c>
      <c r="D10" s="24">
        <v>248</v>
      </c>
      <c r="E10" s="24">
        <v>83</v>
      </c>
      <c r="F10" s="24">
        <v>28</v>
      </c>
      <c r="G10" s="24">
        <v>15</v>
      </c>
      <c r="H10" s="24">
        <v>21</v>
      </c>
      <c r="I10" s="24">
        <v>20</v>
      </c>
      <c r="J10" s="24">
        <v>0</v>
      </c>
    </row>
    <row r="11" spans="1:10">
      <c r="A11" s="10" t="s">
        <v>114</v>
      </c>
      <c r="B11" s="15">
        <v>100</v>
      </c>
      <c r="C11" s="15">
        <v>15.132923999999999</v>
      </c>
      <c r="D11" s="15">
        <v>50.715746000000003</v>
      </c>
      <c r="E11" s="15">
        <v>16.973414999999999</v>
      </c>
      <c r="F11" s="15">
        <v>5.7259710000000004</v>
      </c>
      <c r="G11" s="15">
        <v>3.067485</v>
      </c>
      <c r="H11" s="15">
        <v>4.2944789999999999</v>
      </c>
      <c r="I11" s="15">
        <v>4.0899799999999997</v>
      </c>
      <c r="J11" s="15">
        <v>2.4264389999999998</v>
      </c>
    </row>
    <row r="12" spans="1:10">
      <c r="A12" s="23" t="s">
        <v>125</v>
      </c>
      <c r="B12" s="24">
        <v>1114</v>
      </c>
      <c r="C12" s="24">
        <v>207</v>
      </c>
      <c r="D12" s="24">
        <v>552</v>
      </c>
      <c r="E12" s="24">
        <v>178</v>
      </c>
      <c r="F12" s="24">
        <v>68</v>
      </c>
      <c r="G12" s="24">
        <v>46</v>
      </c>
      <c r="H12" s="24">
        <v>37</v>
      </c>
      <c r="I12" s="24">
        <v>26</v>
      </c>
      <c r="J12" s="24">
        <v>0</v>
      </c>
    </row>
    <row r="13" spans="1:10">
      <c r="A13" s="10" t="s">
        <v>114</v>
      </c>
      <c r="B13" s="15">
        <v>100</v>
      </c>
      <c r="C13" s="15">
        <v>18.581688</v>
      </c>
      <c r="D13" s="15">
        <v>49.551167</v>
      </c>
      <c r="E13" s="15">
        <v>15.978456</v>
      </c>
      <c r="F13" s="15">
        <v>6.1041290000000004</v>
      </c>
      <c r="G13" s="15">
        <v>4.129264</v>
      </c>
      <c r="H13" s="15">
        <v>3.321364</v>
      </c>
      <c r="I13" s="15">
        <v>2.3339319999999999</v>
      </c>
      <c r="J13" s="15">
        <v>2.3878680000000001</v>
      </c>
    </row>
    <row r="14" spans="1:10">
      <c r="A14" s="23" t="s">
        <v>126</v>
      </c>
      <c r="B14" s="24">
        <v>521</v>
      </c>
      <c r="C14" s="24">
        <v>135</v>
      </c>
      <c r="D14" s="24">
        <v>263</v>
      </c>
      <c r="E14" s="24">
        <v>61</v>
      </c>
      <c r="F14" s="24">
        <v>20</v>
      </c>
      <c r="G14" s="24">
        <v>15</v>
      </c>
      <c r="H14" s="24">
        <v>12</v>
      </c>
      <c r="I14" s="24">
        <v>15</v>
      </c>
      <c r="J14" s="24">
        <v>0</v>
      </c>
    </row>
    <row r="15" spans="1:10">
      <c r="A15" s="10" t="s">
        <v>114</v>
      </c>
      <c r="B15" s="15">
        <v>100</v>
      </c>
      <c r="C15" s="15">
        <v>25.911708000000001</v>
      </c>
      <c r="D15" s="15">
        <v>50.479846000000002</v>
      </c>
      <c r="E15" s="15">
        <v>11.708252999999999</v>
      </c>
      <c r="F15" s="15">
        <v>3.8387720000000001</v>
      </c>
      <c r="G15" s="15">
        <v>2.8790789999999999</v>
      </c>
      <c r="H15" s="15">
        <v>2.3032629999999998</v>
      </c>
      <c r="I15" s="15">
        <v>2.8790789999999999</v>
      </c>
      <c r="J15" s="15">
        <v>2.1245059999999998</v>
      </c>
    </row>
    <row r="16" spans="1:10">
      <c r="A16" s="23" t="s">
        <v>127</v>
      </c>
      <c r="B16" s="24">
        <v>129</v>
      </c>
      <c r="C16" s="24">
        <v>32</v>
      </c>
      <c r="D16" s="24">
        <v>61</v>
      </c>
      <c r="E16" s="24">
        <v>16</v>
      </c>
      <c r="F16" s="24">
        <v>6</v>
      </c>
      <c r="G16" s="24">
        <v>1</v>
      </c>
      <c r="H16" s="24">
        <v>5</v>
      </c>
      <c r="I16" s="24">
        <v>8</v>
      </c>
      <c r="J16" s="24">
        <v>0</v>
      </c>
    </row>
    <row r="17" spans="1:10">
      <c r="A17" s="10" t="s">
        <v>114</v>
      </c>
      <c r="B17" s="15">
        <v>100</v>
      </c>
      <c r="C17" s="15">
        <v>24.806201999999999</v>
      </c>
      <c r="D17" s="15">
        <v>47.286822000000001</v>
      </c>
      <c r="E17" s="15">
        <v>12.403100999999999</v>
      </c>
      <c r="F17" s="15">
        <v>4.6511630000000004</v>
      </c>
      <c r="G17" s="15">
        <v>0.77519400000000005</v>
      </c>
      <c r="H17" s="15">
        <v>3.875969</v>
      </c>
      <c r="I17" s="15">
        <v>6.2015500000000001</v>
      </c>
      <c r="J17" s="15">
        <v>2.1818179999999998</v>
      </c>
    </row>
    <row r="18" spans="1:10">
      <c r="A18" s="23" t="s">
        <v>128</v>
      </c>
      <c r="B18" s="24">
        <v>44</v>
      </c>
      <c r="C18" s="24">
        <v>9</v>
      </c>
      <c r="D18" s="24">
        <v>19</v>
      </c>
      <c r="E18" s="24">
        <v>11</v>
      </c>
      <c r="F18" s="24">
        <v>3</v>
      </c>
      <c r="G18" s="24">
        <v>0</v>
      </c>
      <c r="H18" s="24">
        <v>0</v>
      </c>
      <c r="I18" s="24">
        <v>2</v>
      </c>
      <c r="J18" s="24">
        <v>0</v>
      </c>
    </row>
    <row r="19" spans="1:10">
      <c r="A19" s="10" t="s">
        <v>114</v>
      </c>
      <c r="B19" s="15">
        <v>100</v>
      </c>
      <c r="C19" s="15">
        <v>20.454545</v>
      </c>
      <c r="D19" s="15">
        <v>43.181818</v>
      </c>
      <c r="E19" s="15">
        <v>25</v>
      </c>
      <c r="F19" s="15">
        <v>6.8181820000000002</v>
      </c>
      <c r="G19" s="15">
        <v>0</v>
      </c>
      <c r="H19" s="15">
        <v>0</v>
      </c>
      <c r="I19" s="15">
        <v>4.5454549999999996</v>
      </c>
      <c r="J19" s="15">
        <v>2.1904759999999999</v>
      </c>
    </row>
    <row r="20" spans="1:10">
      <c r="A20" s="8" t="s">
        <v>129</v>
      </c>
      <c r="B20" s="8"/>
      <c r="C20" s="8"/>
      <c r="D20" s="8"/>
      <c r="E20" s="8"/>
      <c r="F20" s="8"/>
      <c r="G20" s="8"/>
      <c r="H20" s="8"/>
      <c r="I20" s="8"/>
      <c r="J20" s="8"/>
    </row>
    <row r="21" spans="1:10">
      <c r="A21" s="23" t="s">
        <v>130</v>
      </c>
      <c r="B21" s="24">
        <v>799</v>
      </c>
      <c r="C21" s="24">
        <v>142</v>
      </c>
      <c r="D21" s="24">
        <v>399</v>
      </c>
      <c r="E21" s="24">
        <v>122</v>
      </c>
      <c r="F21" s="24">
        <v>46</v>
      </c>
      <c r="G21" s="24">
        <v>32</v>
      </c>
      <c r="H21" s="24">
        <v>36</v>
      </c>
      <c r="I21" s="24">
        <v>22</v>
      </c>
      <c r="J21" s="24">
        <v>0</v>
      </c>
    </row>
    <row r="22" spans="1:10">
      <c r="A22" s="10" t="s">
        <v>114</v>
      </c>
      <c r="B22" s="15">
        <v>100</v>
      </c>
      <c r="C22" s="15">
        <v>17.772214999999999</v>
      </c>
      <c r="D22" s="15">
        <v>49.937421999999998</v>
      </c>
      <c r="E22" s="15">
        <v>15.269086</v>
      </c>
      <c r="F22" s="15">
        <v>5.7571960000000004</v>
      </c>
      <c r="G22" s="15">
        <v>4.0050059999999998</v>
      </c>
      <c r="H22" s="15">
        <v>4.5056320000000003</v>
      </c>
      <c r="I22" s="15">
        <v>2.7534420000000002</v>
      </c>
      <c r="J22" s="15">
        <v>2.418275</v>
      </c>
    </row>
    <row r="23" spans="1:10">
      <c r="A23" s="23" t="s">
        <v>131</v>
      </c>
      <c r="B23" s="24">
        <v>1245</v>
      </c>
      <c r="C23" s="24">
        <v>226</v>
      </c>
      <c r="D23" s="24">
        <v>633</v>
      </c>
      <c r="E23" s="24">
        <v>194</v>
      </c>
      <c r="F23" s="24">
        <v>75</v>
      </c>
      <c r="G23" s="24">
        <v>43</v>
      </c>
      <c r="H23" s="24">
        <v>36</v>
      </c>
      <c r="I23" s="24">
        <v>38</v>
      </c>
      <c r="J23" s="24">
        <v>0</v>
      </c>
    </row>
    <row r="24" spans="1:10">
      <c r="A24" s="10" t="s">
        <v>114</v>
      </c>
      <c r="B24" s="15">
        <v>100</v>
      </c>
      <c r="C24" s="15">
        <v>18.152609999999999</v>
      </c>
      <c r="D24" s="15">
        <v>50.843373</v>
      </c>
      <c r="E24" s="15">
        <v>15.582329</v>
      </c>
      <c r="F24" s="15">
        <v>6.0240960000000001</v>
      </c>
      <c r="G24" s="15">
        <v>3.4538150000000001</v>
      </c>
      <c r="H24" s="15">
        <v>2.8915660000000001</v>
      </c>
      <c r="I24" s="15">
        <v>3.0522089999999999</v>
      </c>
      <c r="J24" s="15">
        <v>2.3330570000000002</v>
      </c>
    </row>
    <row r="25" spans="1:10">
      <c r="A25" s="23" t="s">
        <v>132</v>
      </c>
      <c r="B25" s="24">
        <v>504</v>
      </c>
      <c r="C25" s="24">
        <v>136</v>
      </c>
      <c r="D25" s="24">
        <v>237</v>
      </c>
      <c r="E25" s="24">
        <v>66</v>
      </c>
      <c r="F25" s="24">
        <v>26</v>
      </c>
      <c r="G25" s="24">
        <v>11</v>
      </c>
      <c r="H25" s="24">
        <v>12</v>
      </c>
      <c r="I25" s="24">
        <v>16</v>
      </c>
      <c r="J25" s="24">
        <v>0</v>
      </c>
    </row>
    <row r="26" spans="1:10">
      <c r="A26" s="10" t="s">
        <v>114</v>
      </c>
      <c r="B26" s="15">
        <v>100</v>
      </c>
      <c r="C26" s="15">
        <v>26.984127000000001</v>
      </c>
      <c r="D26" s="15">
        <v>47.023809999999997</v>
      </c>
      <c r="E26" s="15">
        <v>13.095238</v>
      </c>
      <c r="F26" s="15">
        <v>5.1587300000000003</v>
      </c>
      <c r="G26" s="15">
        <v>2.1825399999999999</v>
      </c>
      <c r="H26" s="15">
        <v>2.3809520000000002</v>
      </c>
      <c r="I26" s="15">
        <v>3.1746029999999998</v>
      </c>
      <c r="J26" s="15">
        <v>2.1680329999999999</v>
      </c>
    </row>
    <row r="27" spans="1:10">
      <c r="A27" s="23" t="s">
        <v>133</v>
      </c>
      <c r="B27" s="24">
        <v>82</v>
      </c>
      <c r="C27" s="24">
        <v>29</v>
      </c>
      <c r="D27" s="24">
        <v>30</v>
      </c>
      <c r="E27" s="24">
        <v>15</v>
      </c>
      <c r="F27" s="24">
        <v>2</v>
      </c>
      <c r="G27" s="24">
        <v>1</v>
      </c>
      <c r="H27" s="24">
        <v>0</v>
      </c>
      <c r="I27" s="24">
        <v>5</v>
      </c>
      <c r="J27" s="24">
        <v>0</v>
      </c>
    </row>
    <row r="28" spans="1:10">
      <c r="A28" s="10" t="s">
        <v>114</v>
      </c>
      <c r="B28" s="15">
        <v>100</v>
      </c>
      <c r="C28" s="15">
        <v>35.365853999999999</v>
      </c>
      <c r="D28" s="15">
        <v>36.585366</v>
      </c>
      <c r="E28" s="15">
        <v>18.292683</v>
      </c>
      <c r="F28" s="15">
        <v>2.4390239999999999</v>
      </c>
      <c r="G28" s="15">
        <v>1.2195119999999999</v>
      </c>
      <c r="H28" s="15">
        <v>0</v>
      </c>
      <c r="I28" s="15">
        <v>6.0975609999999998</v>
      </c>
      <c r="J28" s="15">
        <v>1.9090910000000001</v>
      </c>
    </row>
    <row r="29" spans="1:10">
      <c r="A29" s="23" t="s">
        <v>128</v>
      </c>
      <c r="B29" s="24">
        <v>47</v>
      </c>
      <c r="C29" s="24">
        <v>4</v>
      </c>
      <c r="D29" s="24">
        <v>30</v>
      </c>
      <c r="E29" s="24">
        <v>9</v>
      </c>
      <c r="F29" s="24">
        <v>3</v>
      </c>
      <c r="G29" s="24">
        <v>1</v>
      </c>
      <c r="H29" s="24">
        <v>0</v>
      </c>
      <c r="I29" s="24">
        <v>0</v>
      </c>
      <c r="J29" s="24">
        <v>0</v>
      </c>
    </row>
    <row r="30" spans="1:10">
      <c r="A30" s="10" t="s">
        <v>114</v>
      </c>
      <c r="B30" s="15">
        <v>100</v>
      </c>
      <c r="C30" s="15">
        <v>8.5106380000000001</v>
      </c>
      <c r="D30" s="15">
        <v>63.829787000000003</v>
      </c>
      <c r="E30" s="15">
        <v>19.148935999999999</v>
      </c>
      <c r="F30" s="15">
        <v>6.3829789999999997</v>
      </c>
      <c r="G30" s="15">
        <v>2.1276600000000001</v>
      </c>
      <c r="H30" s="15">
        <v>0</v>
      </c>
      <c r="I30" s="15">
        <v>0</v>
      </c>
      <c r="J30" s="15">
        <v>2.2978719999999999</v>
      </c>
    </row>
    <row r="31" spans="1:10">
      <c r="A31" s="8" t="s">
        <v>134</v>
      </c>
      <c r="B31" s="8"/>
      <c r="C31" s="8"/>
      <c r="D31" s="8"/>
      <c r="E31" s="8"/>
      <c r="F31" s="8"/>
      <c r="G31" s="8"/>
      <c r="H31" s="8"/>
      <c r="I31" s="8"/>
      <c r="J31" s="8"/>
    </row>
    <row r="32" spans="1:10">
      <c r="A32" s="23" t="s">
        <v>135</v>
      </c>
      <c r="B32" s="24">
        <v>128</v>
      </c>
      <c r="C32" s="24">
        <v>55</v>
      </c>
      <c r="D32" s="24">
        <v>35</v>
      </c>
      <c r="E32" s="24">
        <v>15</v>
      </c>
      <c r="F32" s="24">
        <v>8</v>
      </c>
      <c r="G32" s="24">
        <v>7</v>
      </c>
      <c r="H32" s="24">
        <v>2</v>
      </c>
      <c r="I32" s="24">
        <v>6</v>
      </c>
      <c r="J32" s="24">
        <v>0</v>
      </c>
    </row>
    <row r="33" spans="1:10">
      <c r="A33" s="10" t="s">
        <v>114</v>
      </c>
      <c r="B33" s="15">
        <v>100</v>
      </c>
      <c r="C33" s="15">
        <v>42.96875</v>
      </c>
      <c r="D33" s="15">
        <v>27.34375</v>
      </c>
      <c r="E33" s="15">
        <v>11.71875</v>
      </c>
      <c r="F33" s="15">
        <v>6.25</v>
      </c>
      <c r="G33" s="15">
        <v>5.46875</v>
      </c>
      <c r="H33" s="15">
        <v>1.5625</v>
      </c>
      <c r="I33" s="15">
        <v>4.6875</v>
      </c>
      <c r="J33" s="15">
        <v>2.1393439999999999</v>
      </c>
    </row>
    <row r="34" spans="1:10">
      <c r="A34" s="23" t="s">
        <v>136</v>
      </c>
      <c r="B34" s="24">
        <v>138</v>
      </c>
      <c r="C34" s="24">
        <v>46</v>
      </c>
      <c r="D34" s="24">
        <v>57</v>
      </c>
      <c r="E34" s="24">
        <v>16</v>
      </c>
      <c r="F34" s="24">
        <v>5</v>
      </c>
      <c r="G34" s="24">
        <v>1</v>
      </c>
      <c r="H34" s="24">
        <v>4</v>
      </c>
      <c r="I34" s="24">
        <v>9</v>
      </c>
      <c r="J34" s="24">
        <v>0</v>
      </c>
    </row>
    <row r="35" spans="1:10">
      <c r="A35" s="10" t="s">
        <v>114</v>
      </c>
      <c r="B35" s="15">
        <v>100</v>
      </c>
      <c r="C35" s="15">
        <v>33.333333000000003</v>
      </c>
      <c r="D35" s="15">
        <v>41.304347999999997</v>
      </c>
      <c r="E35" s="15">
        <v>11.594203</v>
      </c>
      <c r="F35" s="15">
        <v>3.6231879999999999</v>
      </c>
      <c r="G35" s="15">
        <v>0.724638</v>
      </c>
      <c r="H35" s="15">
        <v>2.8985509999999999</v>
      </c>
      <c r="I35" s="15">
        <v>6.5217390000000002</v>
      </c>
      <c r="J35" s="15">
        <v>2.007752</v>
      </c>
    </row>
    <row r="36" spans="1:10">
      <c r="A36" s="23" t="s">
        <v>137</v>
      </c>
      <c r="B36" s="24">
        <v>119</v>
      </c>
      <c r="C36" s="24">
        <v>37</v>
      </c>
      <c r="D36" s="24">
        <v>54</v>
      </c>
      <c r="E36" s="24">
        <v>14</v>
      </c>
      <c r="F36" s="24">
        <v>3</v>
      </c>
      <c r="G36" s="24">
        <v>2</v>
      </c>
      <c r="H36" s="24">
        <v>4</v>
      </c>
      <c r="I36" s="24">
        <v>5</v>
      </c>
      <c r="J36" s="24">
        <v>0</v>
      </c>
    </row>
    <row r="37" spans="1:10">
      <c r="A37" s="10" t="s">
        <v>114</v>
      </c>
      <c r="B37" s="15">
        <v>100</v>
      </c>
      <c r="C37" s="15">
        <v>31.092437</v>
      </c>
      <c r="D37" s="15">
        <v>45.378151000000003</v>
      </c>
      <c r="E37" s="15">
        <v>11.764706</v>
      </c>
      <c r="F37" s="15">
        <v>2.5210080000000001</v>
      </c>
      <c r="G37" s="15">
        <v>1.6806719999999999</v>
      </c>
      <c r="H37" s="15">
        <v>3.361345</v>
      </c>
      <c r="I37" s="15">
        <v>4.2016809999999998</v>
      </c>
      <c r="J37" s="15">
        <v>2.04386</v>
      </c>
    </row>
    <row r="38" spans="1:10">
      <c r="A38" s="23" t="s">
        <v>138</v>
      </c>
      <c r="B38" s="24">
        <v>142</v>
      </c>
      <c r="C38" s="24">
        <v>38</v>
      </c>
      <c r="D38" s="24">
        <v>73</v>
      </c>
      <c r="E38" s="24">
        <v>17</v>
      </c>
      <c r="F38" s="24">
        <v>7</v>
      </c>
      <c r="G38" s="24">
        <v>1</v>
      </c>
      <c r="H38" s="24">
        <v>4</v>
      </c>
      <c r="I38" s="24">
        <v>2</v>
      </c>
      <c r="J38" s="24">
        <v>0</v>
      </c>
    </row>
    <row r="39" spans="1:10">
      <c r="A39" s="10" t="s">
        <v>114</v>
      </c>
      <c r="B39" s="15">
        <v>100</v>
      </c>
      <c r="C39" s="15">
        <v>26.760563000000001</v>
      </c>
      <c r="D39" s="15">
        <v>51.408450999999999</v>
      </c>
      <c r="E39" s="15">
        <v>11.971831</v>
      </c>
      <c r="F39" s="15">
        <v>4.9295770000000001</v>
      </c>
      <c r="G39" s="15">
        <v>0.70422499999999999</v>
      </c>
      <c r="H39" s="15">
        <v>2.8169010000000001</v>
      </c>
      <c r="I39" s="15">
        <v>1.4084509999999999</v>
      </c>
      <c r="J39" s="15">
        <v>2.1</v>
      </c>
    </row>
    <row r="40" spans="1:10">
      <c r="A40" s="23" t="s">
        <v>139</v>
      </c>
      <c r="B40" s="24">
        <v>170</v>
      </c>
      <c r="C40" s="24">
        <v>30</v>
      </c>
      <c r="D40" s="24">
        <v>88</v>
      </c>
      <c r="E40" s="24">
        <v>35</v>
      </c>
      <c r="F40" s="24">
        <v>6</v>
      </c>
      <c r="G40" s="24">
        <v>1</v>
      </c>
      <c r="H40" s="24">
        <v>8</v>
      </c>
      <c r="I40" s="24">
        <v>2</v>
      </c>
      <c r="J40" s="24">
        <v>0</v>
      </c>
    </row>
    <row r="41" spans="1:10">
      <c r="A41" s="10" t="s">
        <v>114</v>
      </c>
      <c r="B41" s="15">
        <v>100</v>
      </c>
      <c r="C41" s="15">
        <v>17.647058999999999</v>
      </c>
      <c r="D41" s="15">
        <v>51.764705999999997</v>
      </c>
      <c r="E41" s="15">
        <v>20.588235000000001</v>
      </c>
      <c r="F41" s="15">
        <v>3.5294120000000002</v>
      </c>
      <c r="G41" s="15">
        <v>0.58823499999999995</v>
      </c>
      <c r="H41" s="15">
        <v>4.7058819999999999</v>
      </c>
      <c r="I41" s="15">
        <v>1.176471</v>
      </c>
      <c r="J41" s="15">
        <v>2.3333330000000001</v>
      </c>
    </row>
    <row r="42" spans="1:10">
      <c r="A42" s="23" t="s">
        <v>140</v>
      </c>
      <c r="B42" s="24">
        <v>192</v>
      </c>
      <c r="C42" s="24">
        <v>39</v>
      </c>
      <c r="D42" s="24">
        <v>104</v>
      </c>
      <c r="E42" s="24">
        <v>26</v>
      </c>
      <c r="F42" s="24">
        <v>6</v>
      </c>
      <c r="G42" s="24">
        <v>4</v>
      </c>
      <c r="H42" s="24">
        <v>4</v>
      </c>
      <c r="I42" s="24">
        <v>9</v>
      </c>
      <c r="J42" s="24">
        <v>0</v>
      </c>
    </row>
    <row r="43" spans="1:10">
      <c r="A43" s="10" t="s">
        <v>114</v>
      </c>
      <c r="B43" s="15">
        <v>100</v>
      </c>
      <c r="C43" s="15">
        <v>20.3125</v>
      </c>
      <c r="D43" s="15">
        <v>54.166666999999997</v>
      </c>
      <c r="E43" s="15">
        <v>13.541667</v>
      </c>
      <c r="F43" s="15">
        <v>3.125</v>
      </c>
      <c r="G43" s="15">
        <v>2.0833330000000001</v>
      </c>
      <c r="H43" s="15">
        <v>2.0833330000000001</v>
      </c>
      <c r="I43" s="15">
        <v>4.6875</v>
      </c>
      <c r="J43" s="15">
        <v>2.1584699999999999</v>
      </c>
    </row>
    <row r="44" spans="1:10">
      <c r="A44" s="23" t="s">
        <v>141</v>
      </c>
      <c r="B44" s="24">
        <v>1405</v>
      </c>
      <c r="C44" s="24">
        <v>242</v>
      </c>
      <c r="D44" s="24">
        <v>729</v>
      </c>
      <c r="E44" s="24">
        <v>217</v>
      </c>
      <c r="F44" s="24">
        <v>90</v>
      </c>
      <c r="G44" s="24">
        <v>51</v>
      </c>
      <c r="H44" s="24">
        <v>38</v>
      </c>
      <c r="I44" s="24">
        <v>38</v>
      </c>
      <c r="J44" s="24">
        <v>0</v>
      </c>
    </row>
    <row r="45" spans="1:10">
      <c r="A45" s="10" t="s">
        <v>114</v>
      </c>
      <c r="B45" s="15">
        <v>100</v>
      </c>
      <c r="C45" s="15">
        <v>17.224198999999999</v>
      </c>
      <c r="D45" s="15">
        <v>51.886121000000003</v>
      </c>
      <c r="E45" s="15">
        <v>15.444839999999999</v>
      </c>
      <c r="F45" s="15">
        <v>6.4056940000000004</v>
      </c>
      <c r="G45" s="15">
        <v>3.629893</v>
      </c>
      <c r="H45" s="15">
        <v>2.7046260000000002</v>
      </c>
      <c r="I45" s="15">
        <v>2.7046260000000002</v>
      </c>
      <c r="J45" s="15">
        <v>2.3452820000000001</v>
      </c>
    </row>
    <row r="46" spans="1:10">
      <c r="A46" s="23" t="s">
        <v>142</v>
      </c>
      <c r="B46" s="24">
        <v>343</v>
      </c>
      <c r="C46" s="24">
        <v>44</v>
      </c>
      <c r="D46" s="24">
        <v>166</v>
      </c>
      <c r="E46" s="24">
        <v>57</v>
      </c>
      <c r="F46" s="24">
        <v>27</v>
      </c>
      <c r="G46" s="24">
        <v>19</v>
      </c>
      <c r="H46" s="24">
        <v>20</v>
      </c>
      <c r="I46" s="24">
        <v>10</v>
      </c>
      <c r="J46" s="24">
        <v>0</v>
      </c>
    </row>
    <row r="47" spans="1:10">
      <c r="A47" s="10" t="s">
        <v>114</v>
      </c>
      <c r="B47" s="15">
        <v>100</v>
      </c>
      <c r="C47" s="15">
        <v>12.827988</v>
      </c>
      <c r="D47" s="15">
        <v>48.396501000000001</v>
      </c>
      <c r="E47" s="15">
        <v>16.618075999999999</v>
      </c>
      <c r="F47" s="15">
        <v>7.8717199999999998</v>
      </c>
      <c r="G47" s="15">
        <v>5.5393590000000001</v>
      </c>
      <c r="H47" s="15">
        <v>5.8309040000000003</v>
      </c>
      <c r="I47" s="15">
        <v>2.9154520000000002</v>
      </c>
      <c r="J47" s="15">
        <v>2.63964</v>
      </c>
    </row>
    <row r="48" spans="1:10">
      <c r="A48" s="23" t="s">
        <v>128</v>
      </c>
      <c r="B48" s="24">
        <v>40</v>
      </c>
      <c r="C48" s="24">
        <v>6</v>
      </c>
      <c r="D48" s="24">
        <v>23</v>
      </c>
      <c r="E48" s="24">
        <v>9</v>
      </c>
      <c r="F48" s="24">
        <v>0</v>
      </c>
      <c r="G48" s="24">
        <v>2</v>
      </c>
      <c r="H48" s="24">
        <v>0</v>
      </c>
      <c r="I48" s="24">
        <v>0</v>
      </c>
      <c r="J48" s="24">
        <v>0</v>
      </c>
    </row>
    <row r="49" spans="1:10">
      <c r="A49" s="10" t="s">
        <v>114</v>
      </c>
      <c r="B49" s="15">
        <v>100</v>
      </c>
      <c r="C49" s="15">
        <v>15</v>
      </c>
      <c r="D49" s="15">
        <v>57.5</v>
      </c>
      <c r="E49" s="15">
        <v>22.5</v>
      </c>
      <c r="F49" s="15">
        <v>0</v>
      </c>
      <c r="G49" s="15">
        <v>5</v>
      </c>
      <c r="H49" s="15">
        <v>0</v>
      </c>
      <c r="I49" s="15">
        <v>0</v>
      </c>
      <c r="J49" s="15">
        <v>2.2250000000000001</v>
      </c>
    </row>
    <row r="50" spans="1:10">
      <c r="A50" s="8" t="s">
        <v>143</v>
      </c>
      <c r="B50" s="8"/>
      <c r="C50" s="8"/>
      <c r="D50" s="8"/>
      <c r="E50" s="8"/>
      <c r="F50" s="8"/>
      <c r="G50" s="8"/>
      <c r="H50" s="8"/>
      <c r="I50" s="8"/>
      <c r="J50" s="8"/>
    </row>
    <row r="51" spans="1:10">
      <c r="A51" s="23" t="s">
        <v>144</v>
      </c>
      <c r="B51" s="24">
        <v>429</v>
      </c>
      <c r="C51" s="24">
        <v>95</v>
      </c>
      <c r="D51" s="24">
        <v>206</v>
      </c>
      <c r="E51" s="24">
        <v>55</v>
      </c>
      <c r="F51" s="24">
        <v>27</v>
      </c>
      <c r="G51" s="24">
        <v>23</v>
      </c>
      <c r="H51" s="24">
        <v>15</v>
      </c>
      <c r="I51" s="24">
        <v>8</v>
      </c>
      <c r="J51" s="24">
        <v>0</v>
      </c>
    </row>
    <row r="52" spans="1:10">
      <c r="A52" s="10" t="s">
        <v>114</v>
      </c>
      <c r="B52" s="15">
        <v>100</v>
      </c>
      <c r="C52" s="15">
        <v>22.144521999999998</v>
      </c>
      <c r="D52" s="15">
        <v>48.018647999999999</v>
      </c>
      <c r="E52" s="15">
        <v>12.820513</v>
      </c>
      <c r="F52" s="15">
        <v>6.2937060000000002</v>
      </c>
      <c r="G52" s="15">
        <v>5.3613049999999998</v>
      </c>
      <c r="H52" s="15">
        <v>3.4965030000000001</v>
      </c>
      <c r="I52" s="15">
        <v>1.8648020000000001</v>
      </c>
      <c r="J52" s="15">
        <v>2.3610449999999998</v>
      </c>
    </row>
    <row r="53" spans="1:10">
      <c r="A53" s="23" t="s">
        <v>145</v>
      </c>
      <c r="B53" s="24">
        <v>319</v>
      </c>
      <c r="C53" s="24">
        <v>51</v>
      </c>
      <c r="D53" s="24">
        <v>161</v>
      </c>
      <c r="E53" s="24">
        <v>39</v>
      </c>
      <c r="F53" s="24">
        <v>26</v>
      </c>
      <c r="G53" s="24">
        <v>15</v>
      </c>
      <c r="H53" s="24">
        <v>17</v>
      </c>
      <c r="I53" s="24">
        <v>10</v>
      </c>
      <c r="J53" s="24">
        <v>0</v>
      </c>
    </row>
    <row r="54" spans="1:10">
      <c r="A54" s="10" t="s">
        <v>114</v>
      </c>
      <c r="B54" s="15">
        <v>100</v>
      </c>
      <c r="C54" s="15">
        <v>15.987461</v>
      </c>
      <c r="D54" s="15">
        <v>50.470219</v>
      </c>
      <c r="E54" s="15">
        <v>12.225705</v>
      </c>
      <c r="F54" s="15">
        <v>8.1504700000000003</v>
      </c>
      <c r="G54" s="15">
        <v>4.7021940000000004</v>
      </c>
      <c r="H54" s="15">
        <v>5.3291539999999999</v>
      </c>
      <c r="I54" s="15">
        <v>3.1347960000000001</v>
      </c>
      <c r="J54" s="15">
        <v>2.5113270000000001</v>
      </c>
    </row>
    <row r="55" spans="1:10">
      <c r="A55" s="23" t="s">
        <v>146</v>
      </c>
      <c r="B55" s="24">
        <v>504</v>
      </c>
      <c r="C55" s="24">
        <v>94</v>
      </c>
      <c r="D55" s="24">
        <v>249</v>
      </c>
      <c r="E55" s="24">
        <v>65</v>
      </c>
      <c r="F55" s="24">
        <v>36</v>
      </c>
      <c r="G55" s="24">
        <v>23</v>
      </c>
      <c r="H55" s="24">
        <v>23</v>
      </c>
      <c r="I55" s="24">
        <v>14</v>
      </c>
      <c r="J55" s="24">
        <v>0</v>
      </c>
    </row>
    <row r="56" spans="1:10">
      <c r="A56" s="10" t="s">
        <v>114</v>
      </c>
      <c r="B56" s="15">
        <v>100</v>
      </c>
      <c r="C56" s="15">
        <v>18.650794000000001</v>
      </c>
      <c r="D56" s="15">
        <v>49.404761999999998</v>
      </c>
      <c r="E56" s="15">
        <v>12.896825</v>
      </c>
      <c r="F56" s="15">
        <v>7.1428570000000002</v>
      </c>
      <c r="G56" s="15">
        <v>4.5634920000000001</v>
      </c>
      <c r="H56" s="15">
        <v>4.5634920000000001</v>
      </c>
      <c r="I56" s="15">
        <v>2.7777780000000001</v>
      </c>
      <c r="J56" s="15">
        <v>2.4326530000000002</v>
      </c>
    </row>
    <row r="57" spans="1:10">
      <c r="A57" s="23" t="s">
        <v>147</v>
      </c>
      <c r="B57" s="24">
        <v>143</v>
      </c>
      <c r="C57" s="24">
        <v>39</v>
      </c>
      <c r="D57" s="24">
        <v>69</v>
      </c>
      <c r="E57" s="24">
        <v>16</v>
      </c>
      <c r="F57" s="24">
        <v>8</v>
      </c>
      <c r="G57" s="24">
        <v>3</v>
      </c>
      <c r="H57" s="24">
        <v>5</v>
      </c>
      <c r="I57" s="24">
        <v>3</v>
      </c>
      <c r="J57" s="24">
        <v>0</v>
      </c>
    </row>
    <row r="58" spans="1:10">
      <c r="A58" s="10" t="s">
        <v>114</v>
      </c>
      <c r="B58" s="15">
        <v>100</v>
      </c>
      <c r="C58" s="15">
        <v>27.272727</v>
      </c>
      <c r="D58" s="15">
        <v>48.251747999999999</v>
      </c>
      <c r="E58" s="15">
        <v>11.188810999999999</v>
      </c>
      <c r="F58" s="15">
        <v>5.5944060000000002</v>
      </c>
      <c r="G58" s="15">
        <v>2.0979019999999999</v>
      </c>
      <c r="H58" s="15">
        <v>3.4965030000000001</v>
      </c>
      <c r="I58" s="15">
        <v>2.0979019999999999</v>
      </c>
      <c r="J58" s="15">
        <v>2.1714289999999998</v>
      </c>
    </row>
    <row r="59" spans="1:10">
      <c r="A59" s="23" t="s">
        <v>148</v>
      </c>
      <c r="B59" s="24">
        <v>168</v>
      </c>
      <c r="C59" s="24">
        <v>44</v>
      </c>
      <c r="D59" s="24">
        <v>72</v>
      </c>
      <c r="E59" s="24">
        <v>18</v>
      </c>
      <c r="F59" s="24">
        <v>8</v>
      </c>
      <c r="G59" s="24">
        <v>11</v>
      </c>
      <c r="H59" s="24">
        <v>8</v>
      </c>
      <c r="I59" s="24">
        <v>7</v>
      </c>
      <c r="J59" s="24">
        <v>0</v>
      </c>
    </row>
    <row r="60" spans="1:10">
      <c r="A60" s="10" t="s">
        <v>114</v>
      </c>
      <c r="B60" s="15">
        <v>100</v>
      </c>
      <c r="C60" s="15">
        <v>26.190476</v>
      </c>
      <c r="D60" s="15">
        <v>42.857143000000001</v>
      </c>
      <c r="E60" s="15">
        <v>10.714286</v>
      </c>
      <c r="F60" s="15">
        <v>4.7619049999999996</v>
      </c>
      <c r="G60" s="15">
        <v>6.5476190000000001</v>
      </c>
      <c r="H60" s="15">
        <v>4.7619049999999996</v>
      </c>
      <c r="I60" s="15">
        <v>4.1666670000000003</v>
      </c>
      <c r="J60" s="15">
        <v>2.3540369999999999</v>
      </c>
    </row>
    <row r="61" spans="1:10">
      <c r="A61" s="23" t="s">
        <v>149</v>
      </c>
      <c r="B61" s="24">
        <v>1270</v>
      </c>
      <c r="C61" s="24">
        <v>203</v>
      </c>
      <c r="D61" s="24">
        <v>648</v>
      </c>
      <c r="E61" s="24">
        <v>191</v>
      </c>
      <c r="F61" s="24">
        <v>89</v>
      </c>
      <c r="G61" s="24">
        <v>54</v>
      </c>
      <c r="H61" s="24">
        <v>54</v>
      </c>
      <c r="I61" s="24">
        <v>31</v>
      </c>
      <c r="J61" s="24">
        <v>0</v>
      </c>
    </row>
    <row r="62" spans="1:10">
      <c r="A62" s="10" t="s">
        <v>114</v>
      </c>
      <c r="B62" s="15">
        <v>100</v>
      </c>
      <c r="C62" s="15">
        <v>15.984252</v>
      </c>
      <c r="D62" s="15">
        <v>51.023622000000003</v>
      </c>
      <c r="E62" s="15">
        <v>15.03937</v>
      </c>
      <c r="F62" s="15">
        <v>7.0078740000000002</v>
      </c>
      <c r="G62" s="15">
        <v>4.2519689999999999</v>
      </c>
      <c r="H62" s="15">
        <v>4.2519689999999999</v>
      </c>
      <c r="I62" s="15">
        <v>2.4409450000000001</v>
      </c>
      <c r="J62" s="15">
        <v>2.456013</v>
      </c>
    </row>
    <row r="63" spans="1:10">
      <c r="A63" s="23" t="s">
        <v>150</v>
      </c>
      <c r="B63" s="24">
        <v>1642</v>
      </c>
      <c r="C63" s="24">
        <v>301</v>
      </c>
      <c r="D63" s="24">
        <v>814</v>
      </c>
      <c r="E63" s="24">
        <v>270</v>
      </c>
      <c r="F63" s="24">
        <v>90</v>
      </c>
      <c r="G63" s="24">
        <v>64</v>
      </c>
      <c r="H63" s="24">
        <v>59</v>
      </c>
      <c r="I63" s="24">
        <v>44</v>
      </c>
      <c r="J63" s="24">
        <v>0</v>
      </c>
    </row>
    <row r="64" spans="1:10">
      <c r="A64" s="10" t="s">
        <v>114</v>
      </c>
      <c r="B64" s="15">
        <v>100</v>
      </c>
      <c r="C64" s="15">
        <v>18.331302999999998</v>
      </c>
      <c r="D64" s="15">
        <v>49.573690999999997</v>
      </c>
      <c r="E64" s="15">
        <v>16.443362</v>
      </c>
      <c r="F64" s="15">
        <v>5.4811209999999999</v>
      </c>
      <c r="G64" s="15">
        <v>3.8976860000000002</v>
      </c>
      <c r="H64" s="15">
        <v>3.5931790000000001</v>
      </c>
      <c r="I64" s="15">
        <v>2.679659</v>
      </c>
      <c r="J64" s="15">
        <v>2.3729659999999999</v>
      </c>
    </row>
    <row r="65" spans="1:10">
      <c r="A65" s="23" t="s">
        <v>151</v>
      </c>
      <c r="B65" s="24">
        <v>2266</v>
      </c>
      <c r="C65" s="24">
        <v>454</v>
      </c>
      <c r="D65" s="24">
        <v>1111</v>
      </c>
      <c r="E65" s="24">
        <v>347</v>
      </c>
      <c r="F65" s="24">
        <v>135</v>
      </c>
      <c r="G65" s="24">
        <v>78</v>
      </c>
      <c r="H65" s="24">
        <v>74</v>
      </c>
      <c r="I65" s="24">
        <v>67</v>
      </c>
      <c r="J65" s="24">
        <v>0</v>
      </c>
    </row>
    <row r="66" spans="1:10">
      <c r="A66" s="10" t="s">
        <v>114</v>
      </c>
      <c r="B66" s="15">
        <v>100</v>
      </c>
      <c r="C66" s="15">
        <v>20.035305000000001</v>
      </c>
      <c r="D66" s="15">
        <v>49.029125999999998</v>
      </c>
      <c r="E66" s="15">
        <v>15.313326999999999</v>
      </c>
      <c r="F66" s="15">
        <v>5.9576349999999998</v>
      </c>
      <c r="G66" s="15">
        <v>3.4421889999999999</v>
      </c>
      <c r="H66" s="15">
        <v>3.265666</v>
      </c>
      <c r="I66" s="15">
        <v>2.9567519999999998</v>
      </c>
      <c r="J66" s="15">
        <v>2.3269669999999998</v>
      </c>
    </row>
    <row r="67" spans="1:10">
      <c r="A67" s="23" t="s">
        <v>152</v>
      </c>
      <c r="B67" s="24">
        <v>121</v>
      </c>
      <c r="C67" s="24">
        <v>29</v>
      </c>
      <c r="D67" s="24">
        <v>52</v>
      </c>
      <c r="E67" s="24">
        <v>17</v>
      </c>
      <c r="F67" s="24">
        <v>6</v>
      </c>
      <c r="G67" s="24">
        <v>4</v>
      </c>
      <c r="H67" s="24">
        <v>6</v>
      </c>
      <c r="I67" s="24">
        <v>7</v>
      </c>
      <c r="J67" s="24">
        <v>0</v>
      </c>
    </row>
    <row r="68" spans="1:10">
      <c r="A68" s="10" t="s">
        <v>114</v>
      </c>
      <c r="B68" s="15">
        <v>100</v>
      </c>
      <c r="C68" s="15">
        <v>23.966942</v>
      </c>
      <c r="D68" s="15">
        <v>42.975206999999997</v>
      </c>
      <c r="E68" s="15">
        <v>14.049587000000001</v>
      </c>
      <c r="F68" s="15">
        <v>4.9586779999999999</v>
      </c>
      <c r="G68" s="15">
        <v>3.3057850000000002</v>
      </c>
      <c r="H68" s="15">
        <v>4.9586779999999999</v>
      </c>
      <c r="I68" s="15">
        <v>5.7851239999999997</v>
      </c>
      <c r="J68" s="15">
        <v>2.438596</v>
      </c>
    </row>
    <row r="69" spans="1:10">
      <c r="A69" s="23" t="s">
        <v>128</v>
      </c>
      <c r="B69" s="24">
        <v>46</v>
      </c>
      <c r="C69" s="24">
        <v>6</v>
      </c>
      <c r="D69" s="24">
        <v>27</v>
      </c>
      <c r="E69" s="24">
        <v>10</v>
      </c>
      <c r="F69" s="24">
        <v>1</v>
      </c>
      <c r="G69" s="24">
        <v>1</v>
      </c>
      <c r="H69" s="24">
        <v>0</v>
      </c>
      <c r="I69" s="24">
        <v>1</v>
      </c>
      <c r="J69" s="24">
        <v>0</v>
      </c>
    </row>
    <row r="70" spans="1:10">
      <c r="A70" s="10" t="s">
        <v>114</v>
      </c>
      <c r="B70" s="15">
        <v>100</v>
      </c>
      <c r="C70" s="15">
        <v>13.043478</v>
      </c>
      <c r="D70" s="15">
        <v>58.695652000000003</v>
      </c>
      <c r="E70" s="15">
        <v>21.739129999999999</v>
      </c>
      <c r="F70" s="15">
        <v>2.1739130000000002</v>
      </c>
      <c r="G70" s="15">
        <v>2.1739130000000002</v>
      </c>
      <c r="H70" s="15">
        <v>0</v>
      </c>
      <c r="I70" s="15">
        <v>2.1739130000000002</v>
      </c>
      <c r="J70" s="15">
        <v>2.2000000000000002</v>
      </c>
    </row>
    <row r="71" spans="1:10">
      <c r="A71" s="8" t="s">
        <v>153</v>
      </c>
      <c r="B71" s="8"/>
      <c r="C71" s="8"/>
      <c r="D71" s="8"/>
      <c r="E71" s="8"/>
      <c r="F71" s="8"/>
      <c r="G71" s="8"/>
      <c r="H71" s="8"/>
      <c r="I71" s="8"/>
      <c r="J71" s="8"/>
    </row>
    <row r="72" spans="1:10">
      <c r="A72" s="23" t="s">
        <v>154</v>
      </c>
      <c r="B72" s="24">
        <v>1344</v>
      </c>
      <c r="C72" s="24">
        <v>228</v>
      </c>
      <c r="D72" s="24">
        <v>696</v>
      </c>
      <c r="E72" s="24">
        <v>195</v>
      </c>
      <c r="F72" s="24">
        <v>85</v>
      </c>
      <c r="G72" s="24">
        <v>50</v>
      </c>
      <c r="H72" s="24">
        <v>49</v>
      </c>
      <c r="I72" s="24">
        <v>41</v>
      </c>
      <c r="J72" s="24">
        <v>0</v>
      </c>
    </row>
    <row r="73" spans="1:10">
      <c r="A73" s="10" t="s">
        <v>114</v>
      </c>
      <c r="B73" s="15">
        <v>100</v>
      </c>
      <c r="C73" s="15">
        <v>16.964286000000001</v>
      </c>
      <c r="D73" s="15">
        <v>51.785713999999999</v>
      </c>
      <c r="E73" s="15">
        <v>14.508929</v>
      </c>
      <c r="F73" s="15">
        <v>6.3244049999999996</v>
      </c>
      <c r="G73" s="15">
        <v>3.7202380000000002</v>
      </c>
      <c r="H73" s="15">
        <v>3.6458330000000001</v>
      </c>
      <c r="I73" s="15">
        <v>3.0505949999999999</v>
      </c>
      <c r="J73" s="15">
        <v>2.3837299999999999</v>
      </c>
    </row>
    <row r="74" spans="1:10">
      <c r="A74" s="23" t="s">
        <v>155</v>
      </c>
      <c r="B74" s="24">
        <v>1107</v>
      </c>
      <c r="C74" s="24">
        <v>187</v>
      </c>
      <c r="D74" s="24">
        <v>530</v>
      </c>
      <c r="E74" s="24">
        <v>185</v>
      </c>
      <c r="F74" s="24">
        <v>79</v>
      </c>
      <c r="G74" s="24">
        <v>44</v>
      </c>
      <c r="H74" s="24">
        <v>51</v>
      </c>
      <c r="I74" s="24">
        <v>31</v>
      </c>
      <c r="J74" s="24">
        <v>0</v>
      </c>
    </row>
    <row r="75" spans="1:10">
      <c r="A75" s="10" t="s">
        <v>114</v>
      </c>
      <c r="B75" s="15">
        <v>100</v>
      </c>
      <c r="C75" s="15">
        <v>16.892502</v>
      </c>
      <c r="D75" s="15">
        <v>47.877144999999999</v>
      </c>
      <c r="E75" s="15">
        <v>16.711834</v>
      </c>
      <c r="F75" s="15">
        <v>7.1364049999999999</v>
      </c>
      <c r="G75" s="15">
        <v>3.9747059999999999</v>
      </c>
      <c r="H75" s="15">
        <v>4.6070460000000004</v>
      </c>
      <c r="I75" s="15">
        <v>2.8003610000000001</v>
      </c>
      <c r="J75" s="15">
        <v>2.4879180000000001</v>
      </c>
    </row>
    <row r="76" spans="1:10">
      <c r="A76" s="23" t="s">
        <v>156</v>
      </c>
      <c r="B76" s="24">
        <v>1006</v>
      </c>
      <c r="C76" s="24">
        <v>225</v>
      </c>
      <c r="D76" s="24">
        <v>487</v>
      </c>
      <c r="E76" s="24">
        <v>144</v>
      </c>
      <c r="F76" s="24">
        <v>49</v>
      </c>
      <c r="G76" s="24">
        <v>32</v>
      </c>
      <c r="H76" s="24">
        <v>33</v>
      </c>
      <c r="I76" s="24">
        <v>36</v>
      </c>
      <c r="J76" s="24">
        <v>0</v>
      </c>
    </row>
    <row r="77" spans="1:10">
      <c r="A77" s="10" t="s">
        <v>114</v>
      </c>
      <c r="B77" s="15">
        <v>100</v>
      </c>
      <c r="C77" s="15">
        <v>22.365805000000002</v>
      </c>
      <c r="D77" s="15">
        <v>48.409542999999999</v>
      </c>
      <c r="E77" s="15">
        <v>14.314114999999999</v>
      </c>
      <c r="F77" s="15">
        <v>4.8707750000000001</v>
      </c>
      <c r="G77" s="15">
        <v>3.1809150000000002</v>
      </c>
      <c r="H77" s="15">
        <v>3.2803179999999998</v>
      </c>
      <c r="I77" s="15">
        <v>3.5785290000000001</v>
      </c>
      <c r="J77" s="15">
        <v>2.2639179999999999</v>
      </c>
    </row>
    <row r="78" spans="1:10">
      <c r="A78" s="23" t="s">
        <v>157</v>
      </c>
      <c r="B78" s="24">
        <v>541</v>
      </c>
      <c r="C78" s="24">
        <v>118</v>
      </c>
      <c r="D78" s="24">
        <v>256</v>
      </c>
      <c r="E78" s="24">
        <v>82</v>
      </c>
      <c r="F78" s="24">
        <v>28</v>
      </c>
      <c r="G78" s="24">
        <v>17</v>
      </c>
      <c r="H78" s="24">
        <v>18</v>
      </c>
      <c r="I78" s="24">
        <v>22</v>
      </c>
      <c r="J78" s="24">
        <v>0</v>
      </c>
    </row>
    <row r="79" spans="1:10">
      <c r="A79" s="10" t="s">
        <v>114</v>
      </c>
      <c r="B79" s="15">
        <v>100</v>
      </c>
      <c r="C79" s="15">
        <v>21.81146</v>
      </c>
      <c r="D79" s="15">
        <v>47.319777999999999</v>
      </c>
      <c r="E79" s="15">
        <v>15.157116</v>
      </c>
      <c r="F79" s="15">
        <v>5.1756010000000003</v>
      </c>
      <c r="G79" s="15">
        <v>3.1423290000000001</v>
      </c>
      <c r="H79" s="15">
        <v>3.327172</v>
      </c>
      <c r="I79" s="15">
        <v>4.0665430000000002</v>
      </c>
      <c r="J79" s="15">
        <v>2.2870910000000002</v>
      </c>
    </row>
    <row r="80" spans="1:10">
      <c r="A80" s="23" t="s">
        <v>158</v>
      </c>
      <c r="B80" s="24">
        <v>1510</v>
      </c>
      <c r="C80" s="24">
        <v>264</v>
      </c>
      <c r="D80" s="24">
        <v>800</v>
      </c>
      <c r="E80" s="24">
        <v>225</v>
      </c>
      <c r="F80" s="24">
        <v>84</v>
      </c>
      <c r="G80" s="24">
        <v>49</v>
      </c>
      <c r="H80" s="24">
        <v>47</v>
      </c>
      <c r="I80" s="24">
        <v>41</v>
      </c>
      <c r="J80" s="24">
        <v>0</v>
      </c>
    </row>
    <row r="81" spans="1:10">
      <c r="A81" s="10" t="s">
        <v>114</v>
      </c>
      <c r="B81" s="15">
        <v>100</v>
      </c>
      <c r="C81" s="15">
        <v>17.483443999999999</v>
      </c>
      <c r="D81" s="15">
        <v>52.980131999999998</v>
      </c>
      <c r="E81" s="15">
        <v>14.900662000000001</v>
      </c>
      <c r="F81" s="15">
        <v>5.5629140000000001</v>
      </c>
      <c r="G81" s="15">
        <v>3.2450329999999998</v>
      </c>
      <c r="H81" s="15">
        <v>3.1125829999999999</v>
      </c>
      <c r="I81" s="15">
        <v>2.7152319999999999</v>
      </c>
      <c r="J81" s="15">
        <v>2.3294760000000001</v>
      </c>
    </row>
    <row r="82" spans="1:10">
      <c r="A82" s="23" t="s">
        <v>159</v>
      </c>
      <c r="B82" s="24">
        <v>1011</v>
      </c>
      <c r="C82" s="24">
        <v>158</v>
      </c>
      <c r="D82" s="24">
        <v>523</v>
      </c>
      <c r="E82" s="24">
        <v>165</v>
      </c>
      <c r="F82" s="24">
        <v>68</v>
      </c>
      <c r="G82" s="24">
        <v>31</v>
      </c>
      <c r="H82" s="24">
        <v>33</v>
      </c>
      <c r="I82" s="24">
        <v>33</v>
      </c>
      <c r="J82" s="24">
        <v>0</v>
      </c>
    </row>
    <row r="83" spans="1:10">
      <c r="A83" s="10" t="s">
        <v>114</v>
      </c>
      <c r="B83" s="15">
        <v>100</v>
      </c>
      <c r="C83" s="15">
        <v>15.628091</v>
      </c>
      <c r="D83" s="15">
        <v>51.730958999999999</v>
      </c>
      <c r="E83" s="15">
        <v>16.320474999999998</v>
      </c>
      <c r="F83" s="15">
        <v>6.7260140000000002</v>
      </c>
      <c r="G83" s="15">
        <v>3.066271</v>
      </c>
      <c r="H83" s="15">
        <v>3.2640950000000002</v>
      </c>
      <c r="I83" s="15">
        <v>3.2640950000000002</v>
      </c>
      <c r="J83" s="15">
        <v>2.3875259999999998</v>
      </c>
    </row>
    <row r="84" spans="1:10">
      <c r="A84" s="23" t="s">
        <v>160</v>
      </c>
      <c r="B84" s="24">
        <v>1234</v>
      </c>
      <c r="C84" s="24">
        <v>216</v>
      </c>
      <c r="D84" s="24">
        <v>634</v>
      </c>
      <c r="E84" s="24">
        <v>199</v>
      </c>
      <c r="F84" s="24">
        <v>72</v>
      </c>
      <c r="G84" s="24">
        <v>37</v>
      </c>
      <c r="H84" s="24">
        <v>40</v>
      </c>
      <c r="I84" s="24">
        <v>36</v>
      </c>
      <c r="J84" s="24">
        <v>0</v>
      </c>
    </row>
    <row r="85" spans="1:10">
      <c r="A85" s="10" t="s">
        <v>114</v>
      </c>
      <c r="B85" s="15">
        <v>100</v>
      </c>
      <c r="C85" s="15">
        <v>17.504052000000001</v>
      </c>
      <c r="D85" s="15">
        <v>51.377634</v>
      </c>
      <c r="E85" s="15">
        <v>16.126418000000001</v>
      </c>
      <c r="F85" s="15">
        <v>5.8346840000000002</v>
      </c>
      <c r="G85" s="15">
        <v>2.9983789999999999</v>
      </c>
      <c r="H85" s="15">
        <v>3.2414909999999999</v>
      </c>
      <c r="I85" s="15">
        <v>2.9173420000000001</v>
      </c>
      <c r="J85" s="15">
        <v>2.3422369999999999</v>
      </c>
    </row>
    <row r="86" spans="1:10">
      <c r="A86" s="23" t="s">
        <v>161</v>
      </c>
      <c r="B86" s="24">
        <v>443</v>
      </c>
      <c r="C86" s="24">
        <v>55</v>
      </c>
      <c r="D86" s="24">
        <v>226</v>
      </c>
      <c r="E86" s="24">
        <v>73</v>
      </c>
      <c r="F86" s="24">
        <v>30</v>
      </c>
      <c r="G86" s="24">
        <v>19</v>
      </c>
      <c r="H86" s="24">
        <v>28</v>
      </c>
      <c r="I86" s="24">
        <v>12</v>
      </c>
      <c r="J86" s="24">
        <v>0</v>
      </c>
    </row>
    <row r="87" spans="1:10">
      <c r="A87" s="10" t="s">
        <v>114</v>
      </c>
      <c r="B87" s="15">
        <v>100</v>
      </c>
      <c r="C87" s="15">
        <v>12.41535</v>
      </c>
      <c r="D87" s="15">
        <v>51.015801000000003</v>
      </c>
      <c r="E87" s="15">
        <v>16.478555</v>
      </c>
      <c r="F87" s="15">
        <v>6.7720089999999997</v>
      </c>
      <c r="G87" s="15">
        <v>4.2889390000000001</v>
      </c>
      <c r="H87" s="15">
        <v>6.3205419999999997</v>
      </c>
      <c r="I87" s="15">
        <v>2.7088040000000002</v>
      </c>
      <c r="J87" s="15">
        <v>2.6009280000000001</v>
      </c>
    </row>
    <row r="88" spans="1:10">
      <c r="A88" s="23" t="s">
        <v>162</v>
      </c>
      <c r="B88" s="24">
        <v>1237</v>
      </c>
      <c r="C88" s="24">
        <v>205</v>
      </c>
      <c r="D88" s="24">
        <v>647</v>
      </c>
      <c r="E88" s="24">
        <v>199</v>
      </c>
      <c r="F88" s="24">
        <v>69</v>
      </c>
      <c r="G88" s="24">
        <v>42</v>
      </c>
      <c r="H88" s="24">
        <v>42</v>
      </c>
      <c r="I88" s="24">
        <v>33</v>
      </c>
      <c r="J88" s="24">
        <v>0</v>
      </c>
    </row>
    <row r="89" spans="1:10">
      <c r="A89" s="10" t="s">
        <v>114</v>
      </c>
      <c r="B89" s="15">
        <v>100</v>
      </c>
      <c r="C89" s="15">
        <v>16.572351999999999</v>
      </c>
      <c r="D89" s="15">
        <v>52.303961000000001</v>
      </c>
      <c r="E89" s="15">
        <v>16.087308</v>
      </c>
      <c r="F89" s="15">
        <v>5.5780110000000001</v>
      </c>
      <c r="G89" s="15">
        <v>3.395311</v>
      </c>
      <c r="H89" s="15">
        <v>3.395311</v>
      </c>
      <c r="I89" s="15">
        <v>2.667745</v>
      </c>
      <c r="J89" s="15">
        <v>2.3646180000000001</v>
      </c>
    </row>
    <row r="90" spans="1:10">
      <c r="A90" s="23" t="s">
        <v>152</v>
      </c>
      <c r="B90" s="24">
        <v>81</v>
      </c>
      <c r="C90" s="24">
        <v>26</v>
      </c>
      <c r="D90" s="24">
        <v>32</v>
      </c>
      <c r="E90" s="24">
        <v>11</v>
      </c>
      <c r="F90" s="24">
        <v>4</v>
      </c>
      <c r="G90" s="24">
        <v>3</v>
      </c>
      <c r="H90" s="24">
        <v>1</v>
      </c>
      <c r="I90" s="24">
        <v>4</v>
      </c>
      <c r="J90" s="24">
        <v>0</v>
      </c>
    </row>
    <row r="91" spans="1:10">
      <c r="A91" s="10" t="s">
        <v>114</v>
      </c>
      <c r="B91" s="15">
        <v>100</v>
      </c>
      <c r="C91" s="15">
        <v>32.098765</v>
      </c>
      <c r="D91" s="15">
        <v>39.506172999999997</v>
      </c>
      <c r="E91" s="15">
        <v>13.580247</v>
      </c>
      <c r="F91" s="15">
        <v>4.9382720000000004</v>
      </c>
      <c r="G91" s="15">
        <v>3.7037040000000001</v>
      </c>
      <c r="H91" s="15">
        <v>1.2345680000000001</v>
      </c>
      <c r="I91" s="15">
        <v>4.9382720000000004</v>
      </c>
      <c r="J91" s="15">
        <v>2.077922</v>
      </c>
    </row>
    <row r="92" spans="1:10">
      <c r="A92" s="23" t="s">
        <v>163</v>
      </c>
      <c r="B92" s="24">
        <v>67</v>
      </c>
      <c r="C92" s="24">
        <v>19</v>
      </c>
      <c r="D92" s="24">
        <v>25</v>
      </c>
      <c r="E92" s="24">
        <v>10</v>
      </c>
      <c r="F92" s="24">
        <v>8</v>
      </c>
      <c r="G92" s="24">
        <v>1</v>
      </c>
      <c r="H92" s="24">
        <v>2</v>
      </c>
      <c r="I92" s="24">
        <v>2</v>
      </c>
      <c r="J92" s="24">
        <v>0</v>
      </c>
    </row>
    <row r="93" spans="1:10">
      <c r="A93" s="10" t="s">
        <v>114</v>
      </c>
      <c r="B93" s="15">
        <v>100</v>
      </c>
      <c r="C93" s="15">
        <v>28.358208999999999</v>
      </c>
      <c r="D93" s="15">
        <v>37.313433000000003</v>
      </c>
      <c r="E93" s="15">
        <v>14.925373</v>
      </c>
      <c r="F93" s="15">
        <v>11.940299</v>
      </c>
      <c r="G93" s="15">
        <v>1.492537</v>
      </c>
      <c r="H93" s="15">
        <v>2.9850750000000001</v>
      </c>
      <c r="I93" s="15">
        <v>2.9850750000000001</v>
      </c>
      <c r="J93" s="15">
        <v>2.276923</v>
      </c>
    </row>
    <row r="94" spans="1:10">
      <c r="A94" s="23" t="s">
        <v>128</v>
      </c>
      <c r="B94" s="24">
        <v>52</v>
      </c>
      <c r="C94" s="24">
        <v>12</v>
      </c>
      <c r="D94" s="24">
        <v>22</v>
      </c>
      <c r="E94" s="24">
        <v>13</v>
      </c>
      <c r="F94" s="24">
        <v>2</v>
      </c>
      <c r="G94" s="24">
        <v>2</v>
      </c>
      <c r="H94" s="24">
        <v>0</v>
      </c>
      <c r="I94" s="24">
        <v>1</v>
      </c>
      <c r="J94" s="24">
        <v>0</v>
      </c>
    </row>
    <row r="95" spans="1:10">
      <c r="A95" s="10" t="s">
        <v>114</v>
      </c>
      <c r="B95" s="15">
        <v>100</v>
      </c>
      <c r="C95" s="15">
        <v>23.076923000000001</v>
      </c>
      <c r="D95" s="15">
        <v>42.307692000000003</v>
      </c>
      <c r="E95" s="15">
        <v>25</v>
      </c>
      <c r="F95" s="15">
        <v>3.8461539999999999</v>
      </c>
      <c r="G95" s="15">
        <v>3.8461539999999999</v>
      </c>
      <c r="H95" s="15">
        <v>0</v>
      </c>
      <c r="I95" s="15">
        <v>1.9230769999999999</v>
      </c>
      <c r="J95" s="15">
        <v>2.2156859999999998</v>
      </c>
    </row>
    <row r="96" spans="1:10">
      <c r="A96" s="8" t="s">
        <v>164</v>
      </c>
      <c r="B96" s="8"/>
      <c r="C96" s="8"/>
      <c r="D96" s="8"/>
      <c r="E96" s="8"/>
      <c r="F96" s="8"/>
      <c r="G96" s="8"/>
      <c r="H96" s="8"/>
      <c r="I96" s="8"/>
      <c r="J96" s="8"/>
    </row>
    <row r="97" spans="1:10">
      <c r="A97" s="23" t="s">
        <v>165</v>
      </c>
      <c r="B97" s="24">
        <v>209</v>
      </c>
      <c r="C97" s="24">
        <v>36</v>
      </c>
      <c r="D97" s="24">
        <v>101</v>
      </c>
      <c r="E97" s="24">
        <v>34</v>
      </c>
      <c r="F97" s="24">
        <v>12</v>
      </c>
      <c r="G97" s="24">
        <v>8</v>
      </c>
      <c r="H97" s="24">
        <v>14</v>
      </c>
      <c r="I97" s="24">
        <v>4</v>
      </c>
      <c r="J97" s="24">
        <v>0</v>
      </c>
    </row>
    <row r="98" spans="1:10">
      <c r="A98" s="10" t="s">
        <v>114</v>
      </c>
      <c r="B98" s="15">
        <v>100</v>
      </c>
      <c r="C98" s="15">
        <v>17.224879999999999</v>
      </c>
      <c r="D98" s="15">
        <v>48.325358999999999</v>
      </c>
      <c r="E98" s="15">
        <v>16.267942999999999</v>
      </c>
      <c r="F98" s="15">
        <v>5.7416270000000003</v>
      </c>
      <c r="G98" s="15">
        <v>3.8277510000000001</v>
      </c>
      <c r="H98" s="15">
        <v>6.6985650000000003</v>
      </c>
      <c r="I98" s="15">
        <v>1.9138759999999999</v>
      </c>
      <c r="J98" s="15">
        <v>2.5219510000000001</v>
      </c>
    </row>
    <row r="99" spans="1:10">
      <c r="A99" s="23" t="s">
        <v>166</v>
      </c>
      <c r="B99" s="24">
        <v>1043</v>
      </c>
      <c r="C99" s="24">
        <v>174</v>
      </c>
      <c r="D99" s="24">
        <v>549</v>
      </c>
      <c r="E99" s="24">
        <v>151</v>
      </c>
      <c r="F99" s="24">
        <v>74</v>
      </c>
      <c r="G99" s="24">
        <v>31</v>
      </c>
      <c r="H99" s="24">
        <v>31</v>
      </c>
      <c r="I99" s="24">
        <v>33</v>
      </c>
      <c r="J99" s="24">
        <v>0</v>
      </c>
    </row>
    <row r="100" spans="1:10">
      <c r="A100" s="10" t="s">
        <v>114</v>
      </c>
      <c r="B100" s="15">
        <v>100</v>
      </c>
      <c r="C100" s="15">
        <v>16.682645999999998</v>
      </c>
      <c r="D100" s="15">
        <v>52.636625000000002</v>
      </c>
      <c r="E100" s="15">
        <v>14.477468999999999</v>
      </c>
      <c r="F100" s="15">
        <v>7.094919</v>
      </c>
      <c r="G100" s="15">
        <v>2.9721959999999998</v>
      </c>
      <c r="H100" s="15">
        <v>2.9721959999999998</v>
      </c>
      <c r="I100" s="15">
        <v>3.1639499999999998</v>
      </c>
      <c r="J100" s="15">
        <v>2.3485149999999999</v>
      </c>
    </row>
    <row r="101" spans="1:10">
      <c r="A101" s="23" t="s">
        <v>167</v>
      </c>
      <c r="B101" s="24">
        <v>963</v>
      </c>
      <c r="C101" s="24">
        <v>212</v>
      </c>
      <c r="D101" s="24">
        <v>466</v>
      </c>
      <c r="E101" s="24">
        <v>152</v>
      </c>
      <c r="F101" s="24">
        <v>47</v>
      </c>
      <c r="G101" s="24">
        <v>39</v>
      </c>
      <c r="H101" s="24">
        <v>26</v>
      </c>
      <c r="I101" s="24">
        <v>21</v>
      </c>
      <c r="J101" s="24">
        <v>0</v>
      </c>
    </row>
    <row r="102" spans="1:10">
      <c r="A102" s="10" t="s">
        <v>114</v>
      </c>
      <c r="B102" s="15">
        <v>100</v>
      </c>
      <c r="C102" s="15">
        <v>22.014538000000002</v>
      </c>
      <c r="D102" s="15">
        <v>48.390447000000002</v>
      </c>
      <c r="E102" s="15">
        <v>15.784008</v>
      </c>
      <c r="F102" s="15">
        <v>4.8805820000000004</v>
      </c>
      <c r="G102" s="15">
        <v>4.0498440000000002</v>
      </c>
      <c r="H102" s="15">
        <v>2.6998959999999999</v>
      </c>
      <c r="I102" s="15">
        <v>2.180685</v>
      </c>
      <c r="J102" s="15">
        <v>2.2845010000000001</v>
      </c>
    </row>
    <row r="103" spans="1:10">
      <c r="A103" s="23" t="s">
        <v>168</v>
      </c>
      <c r="B103" s="24">
        <v>338</v>
      </c>
      <c r="C103" s="24">
        <v>79</v>
      </c>
      <c r="D103" s="24">
        <v>160</v>
      </c>
      <c r="E103" s="24">
        <v>58</v>
      </c>
      <c r="F103" s="24">
        <v>11</v>
      </c>
      <c r="G103" s="24">
        <v>5</v>
      </c>
      <c r="H103" s="24">
        <v>10</v>
      </c>
      <c r="I103" s="24">
        <v>15</v>
      </c>
      <c r="J103" s="24">
        <v>0</v>
      </c>
    </row>
    <row r="104" spans="1:10">
      <c r="A104" s="10" t="s">
        <v>114</v>
      </c>
      <c r="B104" s="15">
        <v>100</v>
      </c>
      <c r="C104" s="15">
        <v>23.372781</v>
      </c>
      <c r="D104" s="15">
        <v>47.337277999999998</v>
      </c>
      <c r="E104" s="15">
        <v>17.159763000000002</v>
      </c>
      <c r="F104" s="15">
        <v>3.2544379999999999</v>
      </c>
      <c r="G104" s="15">
        <v>1.47929</v>
      </c>
      <c r="H104" s="15">
        <v>2.95858</v>
      </c>
      <c r="I104" s="15">
        <v>4.4378700000000002</v>
      </c>
      <c r="J104" s="15">
        <v>2.1826629999999998</v>
      </c>
    </row>
    <row r="105" spans="1:10">
      <c r="A105" s="23" t="s">
        <v>169</v>
      </c>
      <c r="B105" s="24">
        <v>94</v>
      </c>
      <c r="C105" s="24">
        <v>29</v>
      </c>
      <c r="D105" s="24">
        <v>38</v>
      </c>
      <c r="E105" s="24">
        <v>9</v>
      </c>
      <c r="F105" s="24">
        <v>7</v>
      </c>
      <c r="G105" s="24">
        <v>4</v>
      </c>
      <c r="H105" s="24">
        <v>3</v>
      </c>
      <c r="I105" s="24">
        <v>4</v>
      </c>
      <c r="J105" s="24">
        <v>0</v>
      </c>
    </row>
    <row r="106" spans="1:10">
      <c r="A106" s="10" t="s">
        <v>114</v>
      </c>
      <c r="B106" s="15">
        <v>100</v>
      </c>
      <c r="C106" s="15">
        <v>30.851064000000001</v>
      </c>
      <c r="D106" s="15">
        <v>40.425531999999997</v>
      </c>
      <c r="E106" s="15">
        <v>9.5744679999999995</v>
      </c>
      <c r="F106" s="15">
        <v>7.446809</v>
      </c>
      <c r="G106" s="15">
        <v>4.2553190000000001</v>
      </c>
      <c r="H106" s="15">
        <v>3.1914889999999998</v>
      </c>
      <c r="I106" s="15">
        <v>4.2553190000000001</v>
      </c>
      <c r="J106" s="15">
        <v>2.3333330000000001</v>
      </c>
    </row>
    <row r="107" spans="1:10">
      <c r="A107" s="23" t="s">
        <v>128</v>
      </c>
      <c r="B107" s="24">
        <v>30</v>
      </c>
      <c r="C107" s="24">
        <v>7</v>
      </c>
      <c r="D107" s="24">
        <v>15</v>
      </c>
      <c r="E107" s="24">
        <v>2</v>
      </c>
      <c r="F107" s="24">
        <v>1</v>
      </c>
      <c r="G107" s="24">
        <v>1</v>
      </c>
      <c r="H107" s="24">
        <v>0</v>
      </c>
      <c r="I107" s="24">
        <v>4</v>
      </c>
      <c r="J107" s="24">
        <v>0</v>
      </c>
    </row>
    <row r="108" spans="1:10">
      <c r="A108" s="10" t="s">
        <v>114</v>
      </c>
      <c r="B108" s="15">
        <v>100</v>
      </c>
      <c r="C108" s="15">
        <v>23.333333</v>
      </c>
      <c r="D108" s="15">
        <v>50</v>
      </c>
      <c r="E108" s="15">
        <v>6.6666670000000003</v>
      </c>
      <c r="F108" s="15">
        <v>3.3333330000000001</v>
      </c>
      <c r="G108" s="15">
        <v>3.3333330000000001</v>
      </c>
      <c r="H108" s="15">
        <v>0</v>
      </c>
      <c r="I108" s="15">
        <v>13.333333</v>
      </c>
      <c r="J108" s="15">
        <v>2</v>
      </c>
    </row>
    <row r="109" spans="1:10">
      <c r="A109" s="8" t="s">
        <v>170</v>
      </c>
      <c r="B109" s="8"/>
      <c r="C109" s="8"/>
      <c r="D109" s="8"/>
      <c r="E109" s="8"/>
      <c r="F109" s="8"/>
      <c r="G109" s="8"/>
      <c r="H109" s="8"/>
      <c r="I109" s="8"/>
      <c r="J109" s="8"/>
    </row>
    <row r="110" spans="1:10">
      <c r="A110" s="23" t="s">
        <v>171</v>
      </c>
      <c r="B110" s="24">
        <v>386</v>
      </c>
      <c r="C110" s="24">
        <v>138</v>
      </c>
      <c r="D110" s="24">
        <v>178</v>
      </c>
      <c r="E110" s="24">
        <v>33</v>
      </c>
      <c r="F110" s="24">
        <v>13</v>
      </c>
      <c r="G110" s="24">
        <v>9</v>
      </c>
      <c r="H110" s="24">
        <v>6</v>
      </c>
      <c r="I110" s="24">
        <v>9</v>
      </c>
      <c r="J110" s="24">
        <v>0</v>
      </c>
    </row>
    <row r="111" spans="1:10">
      <c r="A111" s="10" t="s">
        <v>114</v>
      </c>
      <c r="B111" s="15">
        <v>100</v>
      </c>
      <c r="C111" s="15">
        <v>35.751294999999999</v>
      </c>
      <c r="D111" s="15">
        <v>46.113990000000001</v>
      </c>
      <c r="E111" s="15">
        <v>8.5492229999999996</v>
      </c>
      <c r="F111" s="15">
        <v>3.3678759999999999</v>
      </c>
      <c r="G111" s="15">
        <v>2.3316059999999998</v>
      </c>
      <c r="H111" s="15">
        <v>1.5544039999999999</v>
      </c>
      <c r="I111" s="15">
        <v>2.3316059999999998</v>
      </c>
      <c r="J111" s="15">
        <v>1.9336869999999999</v>
      </c>
    </row>
    <row r="112" spans="1:10">
      <c r="A112" s="23" t="s">
        <v>172</v>
      </c>
      <c r="B112" s="24">
        <v>919</v>
      </c>
      <c r="C112" s="24">
        <v>256</v>
      </c>
      <c r="D112" s="24">
        <v>451</v>
      </c>
      <c r="E112" s="24">
        <v>120</v>
      </c>
      <c r="F112" s="24">
        <v>34</v>
      </c>
      <c r="G112" s="24">
        <v>21</v>
      </c>
      <c r="H112" s="24">
        <v>12</v>
      </c>
      <c r="I112" s="24">
        <v>25</v>
      </c>
      <c r="J112" s="24">
        <v>0</v>
      </c>
    </row>
    <row r="113" spans="1:10">
      <c r="A113" s="10" t="s">
        <v>114</v>
      </c>
      <c r="B113" s="15">
        <v>100</v>
      </c>
      <c r="C113" s="15">
        <v>27.856366000000001</v>
      </c>
      <c r="D113" s="15">
        <v>49.075082000000002</v>
      </c>
      <c r="E113" s="15">
        <v>13.057670999999999</v>
      </c>
      <c r="F113" s="15">
        <v>3.6996739999999999</v>
      </c>
      <c r="G113" s="15">
        <v>2.2850920000000001</v>
      </c>
      <c r="H113" s="15">
        <v>1.3057669999999999</v>
      </c>
      <c r="I113" s="15">
        <v>2.720348</v>
      </c>
      <c r="J113" s="15">
        <v>2.0503360000000002</v>
      </c>
    </row>
    <row r="114" spans="1:10">
      <c r="A114" s="23" t="s">
        <v>173</v>
      </c>
      <c r="B114" s="24">
        <v>978</v>
      </c>
      <c r="C114" s="24">
        <v>112</v>
      </c>
      <c r="D114" s="24">
        <v>500</v>
      </c>
      <c r="E114" s="24">
        <v>184</v>
      </c>
      <c r="F114" s="24">
        <v>76</v>
      </c>
      <c r="G114" s="24">
        <v>37</v>
      </c>
      <c r="H114" s="24">
        <v>39</v>
      </c>
      <c r="I114" s="24">
        <v>30</v>
      </c>
      <c r="J114" s="24">
        <v>0</v>
      </c>
    </row>
    <row r="115" spans="1:10">
      <c r="A115" s="10" t="s">
        <v>114</v>
      </c>
      <c r="B115" s="15">
        <v>100</v>
      </c>
      <c r="C115" s="15">
        <v>11.451943</v>
      </c>
      <c r="D115" s="15">
        <v>51.124744</v>
      </c>
      <c r="E115" s="15">
        <v>18.813905999999999</v>
      </c>
      <c r="F115" s="15">
        <v>7.7709609999999998</v>
      </c>
      <c r="G115" s="15">
        <v>3.7832309999999998</v>
      </c>
      <c r="H115" s="15">
        <v>3.98773</v>
      </c>
      <c r="I115" s="15">
        <v>3.067485</v>
      </c>
      <c r="J115" s="15">
        <v>2.5348099999999998</v>
      </c>
    </row>
    <row r="116" spans="1:10">
      <c r="A116" s="23" t="s">
        <v>174</v>
      </c>
      <c r="B116" s="24">
        <v>347</v>
      </c>
      <c r="C116" s="24">
        <v>23</v>
      </c>
      <c r="D116" s="24">
        <v>172</v>
      </c>
      <c r="E116" s="24">
        <v>65</v>
      </c>
      <c r="F116" s="24">
        <v>28</v>
      </c>
      <c r="G116" s="24">
        <v>20</v>
      </c>
      <c r="H116" s="24">
        <v>27</v>
      </c>
      <c r="I116" s="24">
        <v>12</v>
      </c>
      <c r="J116" s="24">
        <v>0</v>
      </c>
    </row>
    <row r="117" spans="1:10">
      <c r="A117" s="10" t="s">
        <v>114</v>
      </c>
      <c r="B117" s="15">
        <v>100</v>
      </c>
      <c r="C117" s="15">
        <v>6.6282420000000002</v>
      </c>
      <c r="D117" s="15">
        <v>49.567723000000001</v>
      </c>
      <c r="E117" s="15">
        <v>18.731988000000001</v>
      </c>
      <c r="F117" s="15">
        <v>8.0691640000000007</v>
      </c>
      <c r="G117" s="15">
        <v>5.7636890000000003</v>
      </c>
      <c r="H117" s="15">
        <v>7.7809799999999996</v>
      </c>
      <c r="I117" s="15">
        <v>3.4582130000000002</v>
      </c>
      <c r="J117" s="15">
        <v>2.8597009999999998</v>
      </c>
    </row>
    <row r="118" spans="1:10">
      <c r="A118" s="23" t="s">
        <v>128</v>
      </c>
      <c r="B118" s="24">
        <v>47</v>
      </c>
      <c r="C118" s="24">
        <v>8</v>
      </c>
      <c r="D118" s="24">
        <v>28</v>
      </c>
      <c r="E118" s="24">
        <v>4</v>
      </c>
      <c r="F118" s="24">
        <v>1</v>
      </c>
      <c r="G118" s="24">
        <v>1</v>
      </c>
      <c r="H118" s="24">
        <v>0</v>
      </c>
      <c r="I118" s="24">
        <v>5</v>
      </c>
      <c r="J118" s="24">
        <v>0</v>
      </c>
    </row>
    <row r="119" spans="1:10">
      <c r="A119" s="10" t="s">
        <v>114</v>
      </c>
      <c r="B119" s="15">
        <v>100</v>
      </c>
      <c r="C119" s="15">
        <v>17.021277000000001</v>
      </c>
      <c r="D119" s="15">
        <v>59.574468000000003</v>
      </c>
      <c r="E119" s="15">
        <v>8.5106380000000001</v>
      </c>
      <c r="F119" s="15">
        <v>2.1276600000000001</v>
      </c>
      <c r="G119" s="15">
        <v>2.1276600000000001</v>
      </c>
      <c r="H119" s="15">
        <v>0</v>
      </c>
      <c r="I119" s="15">
        <v>10.638298000000001</v>
      </c>
      <c r="J119" s="15">
        <v>2.0238100000000001</v>
      </c>
    </row>
    <row r="120" spans="1:10">
      <c r="A120" s="8" t="s">
        <v>175</v>
      </c>
      <c r="B120" s="8"/>
      <c r="C120" s="8"/>
      <c r="D120" s="8"/>
      <c r="E120" s="8"/>
      <c r="F120" s="8"/>
      <c r="G120" s="8"/>
      <c r="H120" s="8"/>
      <c r="I120" s="8"/>
      <c r="J120" s="8"/>
    </row>
    <row r="121" spans="1:10">
      <c r="A121" s="23" t="s">
        <v>176</v>
      </c>
      <c r="B121" s="24">
        <v>425</v>
      </c>
      <c r="C121" s="24">
        <v>76</v>
      </c>
      <c r="D121" s="24">
        <v>211</v>
      </c>
      <c r="E121" s="24">
        <v>78</v>
      </c>
      <c r="F121" s="24">
        <v>21</v>
      </c>
      <c r="G121" s="24">
        <v>16</v>
      </c>
      <c r="H121" s="24">
        <v>16</v>
      </c>
      <c r="I121" s="24">
        <v>7</v>
      </c>
      <c r="J121" s="24">
        <v>0</v>
      </c>
    </row>
    <row r="122" spans="1:10">
      <c r="A122" s="10" t="s">
        <v>114</v>
      </c>
      <c r="B122" s="15">
        <v>100</v>
      </c>
      <c r="C122" s="15">
        <v>17.882352999999998</v>
      </c>
      <c r="D122" s="15">
        <v>49.647058999999999</v>
      </c>
      <c r="E122" s="15">
        <v>18.352941000000001</v>
      </c>
      <c r="F122" s="15">
        <v>4.9411759999999996</v>
      </c>
      <c r="G122" s="15">
        <v>3.7647059999999999</v>
      </c>
      <c r="H122" s="15">
        <v>3.7647059999999999</v>
      </c>
      <c r="I122" s="15">
        <v>1.6470590000000001</v>
      </c>
      <c r="J122" s="15">
        <v>2.392344</v>
      </c>
    </row>
    <row r="123" spans="1:10">
      <c r="A123" s="23" t="s">
        <v>177</v>
      </c>
      <c r="B123" s="24">
        <v>811</v>
      </c>
      <c r="C123" s="24">
        <v>145</v>
      </c>
      <c r="D123" s="24">
        <v>430</v>
      </c>
      <c r="E123" s="24">
        <v>116</v>
      </c>
      <c r="F123" s="24">
        <v>42</v>
      </c>
      <c r="G123" s="24">
        <v>31</v>
      </c>
      <c r="H123" s="24">
        <v>24</v>
      </c>
      <c r="I123" s="24">
        <v>23</v>
      </c>
      <c r="J123" s="24">
        <v>0</v>
      </c>
    </row>
    <row r="124" spans="1:10">
      <c r="A124" s="10" t="s">
        <v>114</v>
      </c>
      <c r="B124" s="15">
        <v>100</v>
      </c>
      <c r="C124" s="15">
        <v>17.879162000000001</v>
      </c>
      <c r="D124" s="15">
        <v>53.020961999999997</v>
      </c>
      <c r="E124" s="15">
        <v>14.303329</v>
      </c>
      <c r="F124" s="15">
        <v>5.1787919999999996</v>
      </c>
      <c r="G124" s="15">
        <v>3.822441</v>
      </c>
      <c r="H124" s="15">
        <v>2.9593090000000002</v>
      </c>
      <c r="I124" s="15">
        <v>2.8360050000000001</v>
      </c>
      <c r="J124" s="15">
        <v>2.3159900000000002</v>
      </c>
    </row>
    <row r="125" spans="1:10">
      <c r="A125" s="23" t="s">
        <v>178</v>
      </c>
      <c r="B125" s="24">
        <v>207</v>
      </c>
      <c r="C125" s="24">
        <v>25</v>
      </c>
      <c r="D125" s="24">
        <v>100</v>
      </c>
      <c r="E125" s="24">
        <v>34</v>
      </c>
      <c r="F125" s="24">
        <v>13</v>
      </c>
      <c r="G125" s="24">
        <v>15</v>
      </c>
      <c r="H125" s="24">
        <v>12</v>
      </c>
      <c r="I125" s="24">
        <v>8</v>
      </c>
      <c r="J125" s="24">
        <v>0</v>
      </c>
    </row>
    <row r="126" spans="1:10">
      <c r="A126" s="10" t="s">
        <v>114</v>
      </c>
      <c r="B126" s="15">
        <v>100</v>
      </c>
      <c r="C126" s="15">
        <v>12.077294999999999</v>
      </c>
      <c r="D126" s="15">
        <v>48.309179</v>
      </c>
      <c r="E126" s="15">
        <v>16.425121000000001</v>
      </c>
      <c r="F126" s="15">
        <v>6.2801929999999997</v>
      </c>
      <c r="G126" s="15">
        <v>7.2463769999999998</v>
      </c>
      <c r="H126" s="15">
        <v>5.7971009999999996</v>
      </c>
      <c r="I126" s="15">
        <v>3.8647339999999999</v>
      </c>
      <c r="J126" s="15">
        <v>2.6633170000000002</v>
      </c>
    </row>
    <row r="127" spans="1:10">
      <c r="A127" s="23" t="s">
        <v>179</v>
      </c>
      <c r="B127" s="24">
        <v>154</v>
      </c>
      <c r="C127" s="24">
        <v>16</v>
      </c>
      <c r="D127" s="24">
        <v>82</v>
      </c>
      <c r="E127" s="24">
        <v>30</v>
      </c>
      <c r="F127" s="24">
        <v>11</v>
      </c>
      <c r="G127" s="24">
        <v>6</v>
      </c>
      <c r="H127" s="24">
        <v>6</v>
      </c>
      <c r="I127" s="24">
        <v>3</v>
      </c>
      <c r="J127" s="24">
        <v>0</v>
      </c>
    </row>
    <row r="128" spans="1:10">
      <c r="A128" s="10" t="s">
        <v>114</v>
      </c>
      <c r="B128" s="15">
        <v>100</v>
      </c>
      <c r="C128" s="15">
        <v>10.389609999999999</v>
      </c>
      <c r="D128" s="15">
        <v>53.246752999999998</v>
      </c>
      <c r="E128" s="15">
        <v>19.480519000000001</v>
      </c>
      <c r="F128" s="15">
        <v>7.1428570000000002</v>
      </c>
      <c r="G128" s="15">
        <v>3.8961039999999998</v>
      </c>
      <c r="H128" s="15">
        <v>3.8961039999999998</v>
      </c>
      <c r="I128" s="15">
        <v>1.9480519999999999</v>
      </c>
      <c r="J128" s="15">
        <v>2.529801</v>
      </c>
    </row>
    <row r="129" spans="1:10">
      <c r="A129" s="23" t="s">
        <v>180</v>
      </c>
      <c r="B129" s="24">
        <v>318</v>
      </c>
      <c r="C129" s="24">
        <v>36</v>
      </c>
      <c r="D129" s="24">
        <v>157</v>
      </c>
      <c r="E129" s="24">
        <v>63</v>
      </c>
      <c r="F129" s="24">
        <v>30</v>
      </c>
      <c r="G129" s="24">
        <v>15</v>
      </c>
      <c r="H129" s="24">
        <v>12</v>
      </c>
      <c r="I129" s="24">
        <v>5</v>
      </c>
      <c r="J129" s="24">
        <v>0</v>
      </c>
    </row>
    <row r="130" spans="1:10">
      <c r="A130" s="10" t="s">
        <v>114</v>
      </c>
      <c r="B130" s="15">
        <v>100</v>
      </c>
      <c r="C130" s="15">
        <v>11.320755</v>
      </c>
      <c r="D130" s="15">
        <v>49.371068999999999</v>
      </c>
      <c r="E130" s="15">
        <v>19.811321</v>
      </c>
      <c r="F130" s="15">
        <v>9.4339619999999993</v>
      </c>
      <c r="G130" s="15">
        <v>4.7169809999999996</v>
      </c>
      <c r="H130" s="15">
        <v>3.7735850000000002</v>
      </c>
      <c r="I130" s="15">
        <v>1.572327</v>
      </c>
      <c r="J130" s="15">
        <v>2.594249</v>
      </c>
    </row>
    <row r="131" spans="1:10">
      <c r="A131" s="23" t="s">
        <v>181</v>
      </c>
      <c r="B131" s="24">
        <v>203</v>
      </c>
      <c r="C131" s="24">
        <v>22</v>
      </c>
      <c r="D131" s="24">
        <v>113</v>
      </c>
      <c r="E131" s="24">
        <v>35</v>
      </c>
      <c r="F131" s="24">
        <v>11</v>
      </c>
      <c r="G131" s="24">
        <v>7</v>
      </c>
      <c r="H131" s="24">
        <v>10</v>
      </c>
      <c r="I131" s="24">
        <v>5</v>
      </c>
      <c r="J131" s="24">
        <v>0</v>
      </c>
    </row>
    <row r="132" spans="1:10">
      <c r="A132" s="10" t="s">
        <v>114</v>
      </c>
      <c r="B132" s="15">
        <v>100</v>
      </c>
      <c r="C132" s="15">
        <v>10.837438000000001</v>
      </c>
      <c r="D132" s="15">
        <v>55.665025</v>
      </c>
      <c r="E132" s="15">
        <v>17.241378999999998</v>
      </c>
      <c r="F132" s="15">
        <v>5.4187190000000003</v>
      </c>
      <c r="G132" s="15">
        <v>3.4482759999999999</v>
      </c>
      <c r="H132" s="15">
        <v>4.9261080000000002</v>
      </c>
      <c r="I132" s="15">
        <v>2.4630540000000001</v>
      </c>
      <c r="J132" s="15">
        <v>2.4898989999999999</v>
      </c>
    </row>
    <row r="133" spans="1:10">
      <c r="A133" s="23" t="s">
        <v>182</v>
      </c>
      <c r="B133" s="24">
        <v>79</v>
      </c>
      <c r="C133" s="24">
        <v>14</v>
      </c>
      <c r="D133" s="24">
        <v>35</v>
      </c>
      <c r="E133" s="24">
        <v>14</v>
      </c>
      <c r="F133" s="24">
        <v>8</v>
      </c>
      <c r="G133" s="24">
        <v>3</v>
      </c>
      <c r="H133" s="24">
        <v>5</v>
      </c>
      <c r="I133" s="24">
        <v>0</v>
      </c>
      <c r="J133" s="24">
        <v>0</v>
      </c>
    </row>
    <row r="134" spans="1:10">
      <c r="A134" s="10" t="s">
        <v>114</v>
      </c>
      <c r="B134" s="15">
        <v>100</v>
      </c>
      <c r="C134" s="15">
        <v>17.721519000000001</v>
      </c>
      <c r="D134" s="15">
        <v>44.303797000000003</v>
      </c>
      <c r="E134" s="15">
        <v>17.721519000000001</v>
      </c>
      <c r="F134" s="15">
        <v>10.126582000000001</v>
      </c>
      <c r="G134" s="15">
        <v>3.7974679999999998</v>
      </c>
      <c r="H134" s="15">
        <v>6.3291139999999997</v>
      </c>
      <c r="I134" s="15">
        <v>0</v>
      </c>
      <c r="J134" s="15">
        <v>2.7215189999999998</v>
      </c>
    </row>
    <row r="135" spans="1:10">
      <c r="A135" s="23" t="s">
        <v>183</v>
      </c>
      <c r="B135" s="24">
        <v>68</v>
      </c>
      <c r="C135" s="24">
        <v>6</v>
      </c>
      <c r="D135" s="24">
        <v>29</v>
      </c>
      <c r="E135" s="24">
        <v>15</v>
      </c>
      <c r="F135" s="24">
        <v>5</v>
      </c>
      <c r="G135" s="24">
        <v>4</v>
      </c>
      <c r="H135" s="24">
        <v>7</v>
      </c>
      <c r="I135" s="24">
        <v>2</v>
      </c>
      <c r="J135" s="24">
        <v>0</v>
      </c>
    </row>
    <row r="136" spans="1:10">
      <c r="A136" s="10" t="s">
        <v>114</v>
      </c>
      <c r="B136" s="15">
        <v>100</v>
      </c>
      <c r="C136" s="15">
        <v>8.8235290000000006</v>
      </c>
      <c r="D136" s="15">
        <v>42.647058999999999</v>
      </c>
      <c r="E136" s="15">
        <v>22.058824000000001</v>
      </c>
      <c r="F136" s="15">
        <v>7.3529410000000004</v>
      </c>
      <c r="G136" s="15">
        <v>5.8823530000000002</v>
      </c>
      <c r="H136" s="15">
        <v>10.294117999999999</v>
      </c>
      <c r="I136" s="15">
        <v>2.941176</v>
      </c>
      <c r="J136" s="15">
        <v>2.924242</v>
      </c>
    </row>
    <row r="137" spans="1:10">
      <c r="A137" s="23" t="s">
        <v>184</v>
      </c>
      <c r="B137" s="24">
        <v>586</v>
      </c>
      <c r="C137" s="24">
        <v>75</v>
      </c>
      <c r="D137" s="24">
        <v>292</v>
      </c>
      <c r="E137" s="24">
        <v>99</v>
      </c>
      <c r="F137" s="24">
        <v>45</v>
      </c>
      <c r="G137" s="24">
        <v>26</v>
      </c>
      <c r="H137" s="24">
        <v>29</v>
      </c>
      <c r="I137" s="24">
        <v>20</v>
      </c>
      <c r="J137" s="24">
        <v>0</v>
      </c>
    </row>
    <row r="138" spans="1:10">
      <c r="A138" s="10" t="s">
        <v>114</v>
      </c>
      <c r="B138" s="15">
        <v>100</v>
      </c>
      <c r="C138" s="15">
        <v>12.798635000000001</v>
      </c>
      <c r="D138" s="15">
        <v>49.829352</v>
      </c>
      <c r="E138" s="15">
        <v>16.894197999999999</v>
      </c>
      <c r="F138" s="15">
        <v>7.6791809999999998</v>
      </c>
      <c r="G138" s="15">
        <v>4.4368600000000002</v>
      </c>
      <c r="H138" s="15">
        <v>4.9488050000000001</v>
      </c>
      <c r="I138" s="15">
        <v>3.4129689999999999</v>
      </c>
      <c r="J138" s="15">
        <v>2.568905</v>
      </c>
    </row>
    <row r="139" spans="1:10">
      <c r="A139" s="23" t="s">
        <v>185</v>
      </c>
      <c r="B139" s="24">
        <v>276</v>
      </c>
      <c r="C139" s="24">
        <v>37</v>
      </c>
      <c r="D139" s="24">
        <v>136</v>
      </c>
      <c r="E139" s="24">
        <v>49</v>
      </c>
      <c r="F139" s="24">
        <v>20</v>
      </c>
      <c r="G139" s="24">
        <v>13</v>
      </c>
      <c r="H139" s="24">
        <v>15</v>
      </c>
      <c r="I139" s="24">
        <v>6</v>
      </c>
      <c r="J139" s="24">
        <v>0</v>
      </c>
    </row>
    <row r="140" spans="1:10">
      <c r="A140" s="10" t="s">
        <v>114</v>
      </c>
      <c r="B140" s="15">
        <v>100</v>
      </c>
      <c r="C140" s="15">
        <v>13.405797</v>
      </c>
      <c r="D140" s="15">
        <v>49.275362000000001</v>
      </c>
      <c r="E140" s="15">
        <v>17.753623000000001</v>
      </c>
      <c r="F140" s="15">
        <v>7.2463769999999998</v>
      </c>
      <c r="G140" s="15">
        <v>4.7101449999999998</v>
      </c>
      <c r="H140" s="15">
        <v>5.4347830000000004</v>
      </c>
      <c r="I140" s="15">
        <v>2.1739130000000002</v>
      </c>
      <c r="J140" s="15">
        <v>2.574074</v>
      </c>
    </row>
    <row r="141" spans="1:10">
      <c r="A141" s="23" t="s">
        <v>152</v>
      </c>
      <c r="B141" s="24">
        <v>197</v>
      </c>
      <c r="C141" s="24">
        <v>49</v>
      </c>
      <c r="D141" s="24">
        <v>97</v>
      </c>
      <c r="E141" s="24">
        <v>24</v>
      </c>
      <c r="F141" s="24">
        <v>13</v>
      </c>
      <c r="G141" s="24">
        <v>5</v>
      </c>
      <c r="H141" s="24">
        <v>4</v>
      </c>
      <c r="I141" s="24">
        <v>5</v>
      </c>
      <c r="J141" s="24">
        <v>0</v>
      </c>
    </row>
    <row r="142" spans="1:10">
      <c r="A142" s="10" t="s">
        <v>114</v>
      </c>
      <c r="B142" s="15">
        <v>100</v>
      </c>
      <c r="C142" s="15">
        <v>24.873096</v>
      </c>
      <c r="D142" s="15">
        <v>49.238579000000001</v>
      </c>
      <c r="E142" s="15">
        <v>12.182741</v>
      </c>
      <c r="F142" s="15">
        <v>6.5989849999999999</v>
      </c>
      <c r="G142" s="15">
        <v>2.538071</v>
      </c>
      <c r="H142" s="15">
        <v>2.0304570000000002</v>
      </c>
      <c r="I142" s="15">
        <v>2.538071</v>
      </c>
      <c r="J142" s="15">
        <v>2.1666669999999999</v>
      </c>
    </row>
    <row r="143" spans="1:10">
      <c r="A143" s="23" t="s">
        <v>186</v>
      </c>
      <c r="B143" s="24">
        <v>944</v>
      </c>
      <c r="C143" s="24">
        <v>234</v>
      </c>
      <c r="D143" s="24">
        <v>442</v>
      </c>
      <c r="E143" s="24">
        <v>145</v>
      </c>
      <c r="F143" s="24">
        <v>49</v>
      </c>
      <c r="G143" s="24">
        <v>24</v>
      </c>
      <c r="H143" s="24">
        <v>21</v>
      </c>
      <c r="I143" s="24">
        <v>29</v>
      </c>
      <c r="J143" s="24">
        <v>0</v>
      </c>
    </row>
    <row r="144" spans="1:10">
      <c r="A144" s="10" t="s">
        <v>114</v>
      </c>
      <c r="B144" s="15">
        <v>100</v>
      </c>
      <c r="C144" s="15">
        <v>24.788136000000002</v>
      </c>
      <c r="D144" s="15">
        <v>46.822034000000002</v>
      </c>
      <c r="E144" s="15">
        <v>15.360169000000001</v>
      </c>
      <c r="F144" s="15">
        <v>5.1906780000000001</v>
      </c>
      <c r="G144" s="15">
        <v>2.542373</v>
      </c>
      <c r="H144" s="15">
        <v>2.2245759999999999</v>
      </c>
      <c r="I144" s="15">
        <v>3.0720339999999999</v>
      </c>
      <c r="J144" s="15">
        <v>2.1879780000000002</v>
      </c>
    </row>
    <row r="145" spans="1:10">
      <c r="A145" s="23" t="s">
        <v>128</v>
      </c>
      <c r="B145" s="24">
        <v>41</v>
      </c>
      <c r="C145" s="24">
        <v>11</v>
      </c>
      <c r="D145" s="24">
        <v>17</v>
      </c>
      <c r="E145" s="24">
        <v>6</v>
      </c>
      <c r="F145" s="24">
        <v>3</v>
      </c>
      <c r="G145" s="24">
        <v>1</v>
      </c>
      <c r="H145" s="24">
        <v>1</v>
      </c>
      <c r="I145" s="24">
        <v>2</v>
      </c>
      <c r="J145" s="24">
        <v>0</v>
      </c>
    </row>
    <row r="146" spans="1:10">
      <c r="A146" s="10" t="s">
        <v>114</v>
      </c>
      <c r="B146" s="15">
        <v>100</v>
      </c>
      <c r="C146" s="15">
        <v>26.829267999999999</v>
      </c>
      <c r="D146" s="15">
        <v>41.463414999999998</v>
      </c>
      <c r="E146" s="15">
        <v>14.634145999999999</v>
      </c>
      <c r="F146" s="15">
        <v>7.3170729999999997</v>
      </c>
      <c r="G146" s="15">
        <v>2.4390239999999999</v>
      </c>
      <c r="H146" s="15">
        <v>2.4390239999999999</v>
      </c>
      <c r="I146" s="15">
        <v>4.8780489999999999</v>
      </c>
      <c r="J146" s="15">
        <v>2.230769</v>
      </c>
    </row>
    <row r="147" spans="1:10">
      <c r="A147" s="8" t="s">
        <v>187</v>
      </c>
      <c r="B147" s="8"/>
      <c r="C147" s="8"/>
      <c r="D147" s="8"/>
      <c r="E147" s="8"/>
      <c r="F147" s="8"/>
      <c r="G147" s="8"/>
      <c r="H147" s="8"/>
      <c r="I147" s="8"/>
      <c r="J147" s="8"/>
    </row>
    <row r="148" spans="1:10">
      <c r="A148" s="23" t="s">
        <v>188</v>
      </c>
      <c r="B148" s="24">
        <v>2041</v>
      </c>
      <c r="C148" s="24">
        <v>292</v>
      </c>
      <c r="D148" s="24">
        <v>1055</v>
      </c>
      <c r="E148" s="24">
        <v>345</v>
      </c>
      <c r="F148" s="24">
        <v>128</v>
      </c>
      <c r="G148" s="24">
        <v>81</v>
      </c>
      <c r="H148" s="24">
        <v>81</v>
      </c>
      <c r="I148" s="24">
        <v>59</v>
      </c>
      <c r="J148" s="24">
        <v>0</v>
      </c>
    </row>
    <row r="149" spans="1:10">
      <c r="A149" s="10" t="s">
        <v>114</v>
      </c>
      <c r="B149" s="15">
        <v>100</v>
      </c>
      <c r="C149" s="15">
        <v>14.306711999999999</v>
      </c>
      <c r="D149" s="15">
        <v>51.690348</v>
      </c>
      <c r="E149" s="15">
        <v>16.903479000000001</v>
      </c>
      <c r="F149" s="15">
        <v>6.2714359999999996</v>
      </c>
      <c r="G149" s="15">
        <v>3.9686430000000001</v>
      </c>
      <c r="H149" s="15">
        <v>3.9686430000000001</v>
      </c>
      <c r="I149" s="15">
        <v>2.8907400000000001</v>
      </c>
      <c r="J149" s="15">
        <v>2.4571139999999998</v>
      </c>
    </row>
    <row r="150" spans="1:10">
      <c r="A150" s="23" t="s">
        <v>189</v>
      </c>
      <c r="B150" s="24">
        <v>221</v>
      </c>
      <c r="C150" s="24">
        <v>59</v>
      </c>
      <c r="D150" s="24">
        <v>115</v>
      </c>
      <c r="E150" s="24">
        <v>34</v>
      </c>
      <c r="F150" s="24">
        <v>9</v>
      </c>
      <c r="G150" s="24">
        <v>0</v>
      </c>
      <c r="H150" s="24">
        <v>1</v>
      </c>
      <c r="I150" s="24">
        <v>3</v>
      </c>
      <c r="J150" s="24">
        <v>0</v>
      </c>
    </row>
    <row r="151" spans="1:10">
      <c r="A151" s="10" t="s">
        <v>114</v>
      </c>
      <c r="B151" s="15">
        <v>100</v>
      </c>
      <c r="C151" s="15">
        <v>26.696833000000002</v>
      </c>
      <c r="D151" s="15">
        <v>52.036199000000003</v>
      </c>
      <c r="E151" s="15">
        <v>15.384615</v>
      </c>
      <c r="F151" s="15">
        <v>4.0723979999999997</v>
      </c>
      <c r="G151" s="15">
        <v>0</v>
      </c>
      <c r="H151" s="15">
        <v>0.45248899999999997</v>
      </c>
      <c r="I151" s="15">
        <v>1.3574660000000001</v>
      </c>
      <c r="J151" s="15">
        <v>1.990826</v>
      </c>
    </row>
    <row r="152" spans="1:10">
      <c r="A152" s="23" t="s">
        <v>190</v>
      </c>
      <c r="B152" s="24">
        <v>64</v>
      </c>
      <c r="C152" s="24">
        <v>21</v>
      </c>
      <c r="D152" s="24">
        <v>28</v>
      </c>
      <c r="E152" s="24">
        <v>4</v>
      </c>
      <c r="F152" s="24">
        <v>5</v>
      </c>
      <c r="G152" s="24">
        <v>2</v>
      </c>
      <c r="H152" s="24">
        <v>0</v>
      </c>
      <c r="I152" s="24">
        <v>4</v>
      </c>
      <c r="J152" s="24">
        <v>0</v>
      </c>
    </row>
    <row r="153" spans="1:10">
      <c r="A153" s="10" t="s">
        <v>114</v>
      </c>
      <c r="B153" s="15">
        <v>100</v>
      </c>
      <c r="C153" s="15">
        <v>32.8125</v>
      </c>
      <c r="D153" s="15">
        <v>43.75</v>
      </c>
      <c r="E153" s="15">
        <v>6.25</v>
      </c>
      <c r="F153" s="15">
        <v>7.8125</v>
      </c>
      <c r="G153" s="15">
        <v>3.125</v>
      </c>
      <c r="H153" s="15">
        <v>0</v>
      </c>
      <c r="I153" s="15">
        <v>6.25</v>
      </c>
      <c r="J153" s="15">
        <v>1.983333</v>
      </c>
    </row>
    <row r="154" spans="1:10">
      <c r="A154" s="23" t="s">
        <v>191</v>
      </c>
      <c r="B154" s="24">
        <v>158</v>
      </c>
      <c r="C154" s="24">
        <v>81</v>
      </c>
      <c r="D154" s="24">
        <v>60</v>
      </c>
      <c r="E154" s="24">
        <v>8</v>
      </c>
      <c r="F154" s="24">
        <v>5</v>
      </c>
      <c r="G154" s="24">
        <v>1</v>
      </c>
      <c r="H154" s="24">
        <v>0</v>
      </c>
      <c r="I154" s="24">
        <v>3</v>
      </c>
      <c r="J154" s="24">
        <v>0</v>
      </c>
    </row>
    <row r="155" spans="1:10">
      <c r="A155" s="10" t="s">
        <v>114</v>
      </c>
      <c r="B155" s="15">
        <v>100</v>
      </c>
      <c r="C155" s="15">
        <v>51.265822999999997</v>
      </c>
      <c r="D155" s="15">
        <v>37.974684000000003</v>
      </c>
      <c r="E155" s="15">
        <v>5.0632910000000004</v>
      </c>
      <c r="F155" s="15">
        <v>3.1645569999999998</v>
      </c>
      <c r="G155" s="15">
        <v>0.632911</v>
      </c>
      <c r="H155" s="15">
        <v>0</v>
      </c>
      <c r="I155" s="15">
        <v>1.8987339999999999</v>
      </c>
      <c r="J155" s="15">
        <v>1.612903</v>
      </c>
    </row>
    <row r="156" spans="1:10">
      <c r="A156" s="23" t="s">
        <v>192</v>
      </c>
      <c r="B156" s="24">
        <v>120</v>
      </c>
      <c r="C156" s="24">
        <v>60</v>
      </c>
      <c r="D156" s="24">
        <v>51</v>
      </c>
      <c r="E156" s="24">
        <v>6</v>
      </c>
      <c r="F156" s="24">
        <v>1</v>
      </c>
      <c r="G156" s="24">
        <v>0</v>
      </c>
      <c r="H156" s="24">
        <v>0</v>
      </c>
      <c r="I156" s="24">
        <v>2</v>
      </c>
      <c r="J156" s="24">
        <v>0</v>
      </c>
    </row>
    <row r="157" spans="1:10">
      <c r="A157" s="10" t="s">
        <v>114</v>
      </c>
      <c r="B157" s="15">
        <v>100</v>
      </c>
      <c r="C157" s="15">
        <v>50</v>
      </c>
      <c r="D157" s="15">
        <v>42.5</v>
      </c>
      <c r="E157" s="15">
        <v>5</v>
      </c>
      <c r="F157" s="15">
        <v>0.83333299999999999</v>
      </c>
      <c r="G157" s="15">
        <v>0</v>
      </c>
      <c r="H157" s="15">
        <v>0</v>
      </c>
      <c r="I157" s="15">
        <v>1.6666669999999999</v>
      </c>
      <c r="J157" s="15">
        <v>1.5593220000000001</v>
      </c>
    </row>
    <row r="158" spans="1:10">
      <c r="A158" s="23" t="s">
        <v>193</v>
      </c>
      <c r="B158" s="24">
        <v>10</v>
      </c>
      <c r="C158" s="24">
        <v>7</v>
      </c>
      <c r="D158" s="24">
        <v>1</v>
      </c>
      <c r="E158" s="24">
        <v>0</v>
      </c>
      <c r="F158" s="24">
        <v>0</v>
      </c>
      <c r="G158" s="24">
        <v>0</v>
      </c>
      <c r="H158" s="24">
        <v>0</v>
      </c>
      <c r="I158" s="24">
        <v>2</v>
      </c>
      <c r="J158" s="24">
        <v>0</v>
      </c>
    </row>
    <row r="159" spans="1:10">
      <c r="A159" s="10" t="s">
        <v>114</v>
      </c>
      <c r="B159" s="15">
        <v>100</v>
      </c>
      <c r="C159" s="15">
        <v>70</v>
      </c>
      <c r="D159" s="15">
        <v>10</v>
      </c>
      <c r="E159" s="15">
        <v>0</v>
      </c>
      <c r="F159" s="15">
        <v>0</v>
      </c>
      <c r="G159" s="15">
        <v>0</v>
      </c>
      <c r="H159" s="15">
        <v>0</v>
      </c>
      <c r="I159" s="15">
        <v>20</v>
      </c>
      <c r="J159" s="15">
        <v>1.125</v>
      </c>
    </row>
    <row r="160" spans="1:10">
      <c r="A160" s="23" t="s">
        <v>152</v>
      </c>
      <c r="B160" s="24">
        <v>39</v>
      </c>
      <c r="C160" s="24">
        <v>13</v>
      </c>
      <c r="D160" s="24">
        <v>9</v>
      </c>
      <c r="E160" s="24">
        <v>5</v>
      </c>
      <c r="F160" s="24">
        <v>2</v>
      </c>
      <c r="G160" s="24">
        <v>3</v>
      </c>
      <c r="H160" s="24">
        <v>2</v>
      </c>
      <c r="I160" s="24">
        <v>5</v>
      </c>
      <c r="J160" s="24">
        <v>0</v>
      </c>
    </row>
    <row r="161" spans="1:10">
      <c r="A161" s="10" t="s">
        <v>114</v>
      </c>
      <c r="B161" s="15">
        <v>100</v>
      </c>
      <c r="C161" s="15">
        <v>33.333333000000003</v>
      </c>
      <c r="D161" s="15">
        <v>23.076923000000001</v>
      </c>
      <c r="E161" s="15">
        <v>12.820513</v>
      </c>
      <c r="F161" s="15">
        <v>5.1282050000000003</v>
      </c>
      <c r="G161" s="15">
        <v>7.6923079999999997</v>
      </c>
      <c r="H161" s="15">
        <v>5.1282050000000003</v>
      </c>
      <c r="I161" s="15">
        <v>12.820513</v>
      </c>
      <c r="J161" s="15">
        <v>2.7352940000000001</v>
      </c>
    </row>
    <row r="162" spans="1:10">
      <c r="A162" s="23" t="s">
        <v>128</v>
      </c>
      <c r="B162" s="24">
        <v>24</v>
      </c>
      <c r="C162" s="24">
        <v>4</v>
      </c>
      <c r="D162" s="24">
        <v>10</v>
      </c>
      <c r="E162" s="24">
        <v>4</v>
      </c>
      <c r="F162" s="24">
        <v>2</v>
      </c>
      <c r="G162" s="24">
        <v>1</v>
      </c>
      <c r="H162" s="24">
        <v>0</v>
      </c>
      <c r="I162" s="24">
        <v>3</v>
      </c>
      <c r="J162" s="24">
        <v>0</v>
      </c>
    </row>
    <row r="163" spans="1:10">
      <c r="A163" s="10" t="s">
        <v>114</v>
      </c>
      <c r="B163" s="15">
        <v>100</v>
      </c>
      <c r="C163" s="15">
        <v>16.666667</v>
      </c>
      <c r="D163" s="15">
        <v>41.666666999999997</v>
      </c>
      <c r="E163" s="15">
        <v>16.666667</v>
      </c>
      <c r="F163" s="15">
        <v>8.3333329999999997</v>
      </c>
      <c r="G163" s="15">
        <v>4.1666670000000003</v>
      </c>
      <c r="H163" s="15">
        <v>0</v>
      </c>
      <c r="I163" s="15">
        <v>12.5</v>
      </c>
      <c r="J163" s="15">
        <v>2.3333330000000001</v>
      </c>
    </row>
    <row r="164" spans="1:10">
      <c r="A164" s="8" t="s">
        <v>194</v>
      </c>
      <c r="B164" s="8"/>
      <c r="C164" s="8"/>
      <c r="D164" s="8"/>
      <c r="E164" s="8"/>
      <c r="F164" s="8"/>
      <c r="G164" s="8"/>
      <c r="H164" s="8"/>
      <c r="I164" s="8"/>
      <c r="J164" s="8"/>
    </row>
    <row r="165" spans="1:10">
      <c r="A165" s="23" t="s">
        <v>195</v>
      </c>
      <c r="B165" s="24">
        <v>1341</v>
      </c>
      <c r="C165" s="24">
        <v>273</v>
      </c>
      <c r="D165" s="24">
        <v>665</v>
      </c>
      <c r="E165" s="24">
        <v>216</v>
      </c>
      <c r="F165" s="24">
        <v>68</v>
      </c>
      <c r="G165" s="24">
        <v>41</v>
      </c>
      <c r="H165" s="24">
        <v>41</v>
      </c>
      <c r="I165" s="24">
        <v>37</v>
      </c>
      <c r="J165" s="24">
        <v>0</v>
      </c>
    </row>
    <row r="166" spans="1:10">
      <c r="A166" s="10" t="s">
        <v>114</v>
      </c>
      <c r="B166" s="15">
        <v>100</v>
      </c>
      <c r="C166" s="15">
        <v>20.357942000000001</v>
      </c>
      <c r="D166" s="15">
        <v>49.589858</v>
      </c>
      <c r="E166" s="15">
        <v>16.107382999999999</v>
      </c>
      <c r="F166" s="15">
        <v>5.070843</v>
      </c>
      <c r="G166" s="15">
        <v>3.05742</v>
      </c>
      <c r="H166" s="15">
        <v>3.05742</v>
      </c>
      <c r="I166" s="15">
        <v>2.7591350000000001</v>
      </c>
      <c r="J166" s="15">
        <v>2.2921779999999998</v>
      </c>
    </row>
    <row r="167" spans="1:10">
      <c r="A167" s="23" t="s">
        <v>196</v>
      </c>
      <c r="B167" s="24">
        <v>523</v>
      </c>
      <c r="C167" s="24">
        <v>110</v>
      </c>
      <c r="D167" s="24">
        <v>245</v>
      </c>
      <c r="E167" s="24">
        <v>95</v>
      </c>
      <c r="F167" s="24">
        <v>22</v>
      </c>
      <c r="G167" s="24">
        <v>20</v>
      </c>
      <c r="H167" s="24">
        <v>17</v>
      </c>
      <c r="I167" s="24">
        <v>14</v>
      </c>
      <c r="J167" s="24">
        <v>0</v>
      </c>
    </row>
    <row r="168" spans="1:10">
      <c r="A168" s="10" t="s">
        <v>114</v>
      </c>
      <c r="B168" s="15">
        <v>100</v>
      </c>
      <c r="C168" s="15">
        <v>21.032505</v>
      </c>
      <c r="D168" s="15">
        <v>46.845123999999998</v>
      </c>
      <c r="E168" s="15">
        <v>18.164435999999998</v>
      </c>
      <c r="F168" s="15">
        <v>4.2065010000000003</v>
      </c>
      <c r="G168" s="15">
        <v>3.8240919999999998</v>
      </c>
      <c r="H168" s="15">
        <v>3.2504780000000002</v>
      </c>
      <c r="I168" s="15">
        <v>2.6768640000000001</v>
      </c>
      <c r="J168" s="15">
        <v>2.320236</v>
      </c>
    </row>
    <row r="169" spans="1:10">
      <c r="A169" s="23" t="s">
        <v>197</v>
      </c>
      <c r="B169" s="24">
        <v>116</v>
      </c>
      <c r="C169" s="24">
        <v>26</v>
      </c>
      <c r="D169" s="24">
        <v>57</v>
      </c>
      <c r="E169" s="24">
        <v>18</v>
      </c>
      <c r="F169" s="24">
        <v>6</v>
      </c>
      <c r="G169" s="24">
        <v>5</v>
      </c>
      <c r="H169" s="24">
        <v>1</v>
      </c>
      <c r="I169" s="24">
        <v>3</v>
      </c>
      <c r="J169" s="24">
        <v>0</v>
      </c>
    </row>
    <row r="170" spans="1:10">
      <c r="A170" s="10" t="s">
        <v>114</v>
      </c>
      <c r="B170" s="15">
        <v>100</v>
      </c>
      <c r="C170" s="15">
        <v>22.413792999999998</v>
      </c>
      <c r="D170" s="15">
        <v>49.137931000000002</v>
      </c>
      <c r="E170" s="15">
        <v>15.517241</v>
      </c>
      <c r="F170" s="15">
        <v>5.1724139999999998</v>
      </c>
      <c r="G170" s="15">
        <v>4.3103449999999999</v>
      </c>
      <c r="H170" s="15">
        <v>0.86206899999999997</v>
      </c>
      <c r="I170" s="15">
        <v>2.5862069999999999</v>
      </c>
      <c r="J170" s="15">
        <v>2.2035399999999998</v>
      </c>
    </row>
    <row r="171" spans="1:10">
      <c r="A171" s="23" t="s">
        <v>198</v>
      </c>
      <c r="B171" s="24">
        <v>25</v>
      </c>
      <c r="C171" s="24">
        <v>4</v>
      </c>
      <c r="D171" s="24">
        <v>14</v>
      </c>
      <c r="E171" s="24">
        <v>6</v>
      </c>
      <c r="F171" s="24">
        <v>0</v>
      </c>
      <c r="G171" s="24">
        <v>0</v>
      </c>
      <c r="H171" s="24">
        <v>1</v>
      </c>
      <c r="I171" s="24">
        <v>0</v>
      </c>
      <c r="J171" s="24">
        <v>0</v>
      </c>
    </row>
    <row r="172" spans="1:10">
      <c r="A172" s="10" t="s">
        <v>114</v>
      </c>
      <c r="B172" s="15">
        <v>100</v>
      </c>
      <c r="C172" s="15">
        <v>16</v>
      </c>
      <c r="D172" s="15">
        <v>56</v>
      </c>
      <c r="E172" s="15">
        <v>24</v>
      </c>
      <c r="F172" s="15">
        <v>0</v>
      </c>
      <c r="G172" s="15">
        <v>0</v>
      </c>
      <c r="H172" s="15">
        <v>4</v>
      </c>
      <c r="I172" s="15">
        <v>0</v>
      </c>
      <c r="J172" s="15">
        <v>2.2400000000000002</v>
      </c>
    </row>
    <row r="173" spans="1:10">
      <c r="A173" s="23" t="s">
        <v>199</v>
      </c>
      <c r="B173" s="24">
        <v>68</v>
      </c>
      <c r="C173" s="24">
        <v>8</v>
      </c>
      <c r="D173" s="24">
        <v>38</v>
      </c>
      <c r="E173" s="24">
        <v>7</v>
      </c>
      <c r="F173" s="24">
        <v>5</v>
      </c>
      <c r="G173" s="24">
        <v>3</v>
      </c>
      <c r="H173" s="24">
        <v>4</v>
      </c>
      <c r="I173" s="24">
        <v>3</v>
      </c>
      <c r="J173" s="24">
        <v>0</v>
      </c>
    </row>
    <row r="174" spans="1:10">
      <c r="A174" s="10" t="s">
        <v>114</v>
      </c>
      <c r="B174" s="15">
        <v>100</v>
      </c>
      <c r="C174" s="15">
        <v>11.764706</v>
      </c>
      <c r="D174" s="15">
        <v>55.882353000000002</v>
      </c>
      <c r="E174" s="15">
        <v>10.294117999999999</v>
      </c>
      <c r="F174" s="15">
        <v>7.3529410000000004</v>
      </c>
      <c r="G174" s="15">
        <v>4.4117649999999999</v>
      </c>
      <c r="H174" s="15">
        <v>5.8823530000000002</v>
      </c>
      <c r="I174" s="15">
        <v>4.4117649999999999</v>
      </c>
      <c r="J174" s="15">
        <v>2.6</v>
      </c>
    </row>
    <row r="175" spans="1:10">
      <c r="A175" s="23" t="s">
        <v>200</v>
      </c>
      <c r="B175" s="24">
        <v>1248</v>
      </c>
      <c r="C175" s="24">
        <v>166</v>
      </c>
      <c r="D175" s="24">
        <v>682</v>
      </c>
      <c r="E175" s="24">
        <v>203</v>
      </c>
      <c r="F175" s="24">
        <v>73</v>
      </c>
      <c r="G175" s="24">
        <v>46</v>
      </c>
      <c r="H175" s="24">
        <v>45</v>
      </c>
      <c r="I175" s="24">
        <v>33</v>
      </c>
      <c r="J175" s="24">
        <v>0</v>
      </c>
    </row>
    <row r="176" spans="1:10">
      <c r="A176" s="10" t="s">
        <v>114</v>
      </c>
      <c r="B176" s="15">
        <v>100</v>
      </c>
      <c r="C176" s="15">
        <v>13.301282</v>
      </c>
      <c r="D176" s="15">
        <v>54.647435999999999</v>
      </c>
      <c r="E176" s="15">
        <v>16.266026</v>
      </c>
      <c r="F176" s="15">
        <v>5.8493589999999998</v>
      </c>
      <c r="G176" s="15">
        <v>3.6858970000000002</v>
      </c>
      <c r="H176" s="15">
        <v>3.605769</v>
      </c>
      <c r="I176" s="15">
        <v>2.644231</v>
      </c>
      <c r="J176" s="15">
        <v>2.4288069999999999</v>
      </c>
    </row>
    <row r="177" spans="1:10">
      <c r="A177" s="23" t="s">
        <v>201</v>
      </c>
      <c r="B177" s="24">
        <v>725</v>
      </c>
      <c r="C177" s="24">
        <v>81</v>
      </c>
      <c r="D177" s="24">
        <v>382</v>
      </c>
      <c r="E177" s="24">
        <v>129</v>
      </c>
      <c r="F177" s="24">
        <v>52</v>
      </c>
      <c r="G177" s="24">
        <v>35</v>
      </c>
      <c r="H177" s="24">
        <v>32</v>
      </c>
      <c r="I177" s="24">
        <v>14</v>
      </c>
      <c r="J177" s="24">
        <v>0</v>
      </c>
    </row>
    <row r="178" spans="1:10">
      <c r="A178" s="10" t="s">
        <v>114</v>
      </c>
      <c r="B178" s="15">
        <v>100</v>
      </c>
      <c r="C178" s="15">
        <v>11.172414</v>
      </c>
      <c r="D178" s="15">
        <v>52.689655000000002</v>
      </c>
      <c r="E178" s="15">
        <v>17.793102999999999</v>
      </c>
      <c r="F178" s="15">
        <v>7.1724139999999998</v>
      </c>
      <c r="G178" s="15">
        <v>4.8275860000000002</v>
      </c>
      <c r="H178" s="15">
        <v>4.4137930000000001</v>
      </c>
      <c r="I178" s="15">
        <v>1.9310339999999999</v>
      </c>
      <c r="J178" s="15">
        <v>2.552743</v>
      </c>
    </row>
    <row r="179" spans="1:10">
      <c r="A179" s="23" t="s">
        <v>202</v>
      </c>
      <c r="B179" s="24">
        <v>550</v>
      </c>
      <c r="C179" s="24">
        <v>162</v>
      </c>
      <c r="D179" s="24">
        <v>251</v>
      </c>
      <c r="E179" s="24">
        <v>77</v>
      </c>
      <c r="F179" s="24">
        <v>22</v>
      </c>
      <c r="G179" s="24">
        <v>12</v>
      </c>
      <c r="H179" s="24">
        <v>12</v>
      </c>
      <c r="I179" s="24">
        <v>14</v>
      </c>
      <c r="J179" s="24">
        <v>0</v>
      </c>
    </row>
    <row r="180" spans="1:10">
      <c r="A180" s="10" t="s">
        <v>114</v>
      </c>
      <c r="B180" s="15">
        <v>100</v>
      </c>
      <c r="C180" s="15">
        <v>29.454545</v>
      </c>
      <c r="D180" s="15">
        <v>45.636364</v>
      </c>
      <c r="E180" s="15">
        <v>14</v>
      </c>
      <c r="F180" s="15">
        <v>4</v>
      </c>
      <c r="G180" s="15">
        <v>2.1818179999999998</v>
      </c>
      <c r="H180" s="15">
        <v>2.1818179999999998</v>
      </c>
      <c r="I180" s="15">
        <v>2.545455</v>
      </c>
      <c r="J180" s="15">
        <v>2.0858210000000001</v>
      </c>
    </row>
    <row r="181" spans="1:10">
      <c r="A181" s="23" t="s">
        <v>203</v>
      </c>
      <c r="B181" s="24">
        <v>563</v>
      </c>
      <c r="C181" s="24">
        <v>135</v>
      </c>
      <c r="D181" s="24">
        <v>267</v>
      </c>
      <c r="E181" s="24">
        <v>97</v>
      </c>
      <c r="F181" s="24">
        <v>34</v>
      </c>
      <c r="G181" s="24">
        <v>12</v>
      </c>
      <c r="H181" s="24">
        <v>8</v>
      </c>
      <c r="I181" s="24">
        <v>10</v>
      </c>
      <c r="J181" s="24">
        <v>0</v>
      </c>
    </row>
    <row r="182" spans="1:10">
      <c r="A182" s="10" t="s">
        <v>114</v>
      </c>
      <c r="B182" s="15">
        <v>100</v>
      </c>
      <c r="C182" s="15">
        <v>23.978686</v>
      </c>
      <c r="D182" s="15">
        <v>47.424512</v>
      </c>
      <c r="E182" s="15">
        <v>17.229130000000001</v>
      </c>
      <c r="F182" s="15">
        <v>6.0390759999999997</v>
      </c>
      <c r="G182" s="15">
        <v>2.1314389999999999</v>
      </c>
      <c r="H182" s="15">
        <v>1.4209590000000001</v>
      </c>
      <c r="I182" s="15">
        <v>1.7761990000000001</v>
      </c>
      <c r="J182" s="15">
        <v>2.1790240000000001</v>
      </c>
    </row>
    <row r="183" spans="1:10">
      <c r="A183" s="23" t="s">
        <v>204</v>
      </c>
      <c r="B183" s="24">
        <v>319</v>
      </c>
      <c r="C183" s="24">
        <v>94</v>
      </c>
      <c r="D183" s="24">
        <v>146</v>
      </c>
      <c r="E183" s="24">
        <v>45</v>
      </c>
      <c r="F183" s="24">
        <v>12</v>
      </c>
      <c r="G183" s="24">
        <v>3</v>
      </c>
      <c r="H183" s="24">
        <v>9</v>
      </c>
      <c r="I183" s="24">
        <v>10</v>
      </c>
      <c r="J183" s="24">
        <v>0</v>
      </c>
    </row>
    <row r="184" spans="1:10">
      <c r="A184" s="10" t="s">
        <v>114</v>
      </c>
      <c r="B184" s="15">
        <v>100</v>
      </c>
      <c r="C184" s="15">
        <v>29.467085000000001</v>
      </c>
      <c r="D184" s="15">
        <v>45.768025000000002</v>
      </c>
      <c r="E184" s="15">
        <v>14.106583000000001</v>
      </c>
      <c r="F184" s="15">
        <v>3.761755</v>
      </c>
      <c r="G184" s="15">
        <v>0.94043900000000002</v>
      </c>
      <c r="H184" s="15">
        <v>2.8213170000000001</v>
      </c>
      <c r="I184" s="15">
        <v>3.1347960000000001</v>
      </c>
      <c r="J184" s="15">
        <v>2.0906150000000001</v>
      </c>
    </row>
    <row r="185" spans="1:10">
      <c r="A185" s="23" t="s">
        <v>205</v>
      </c>
      <c r="B185" s="24">
        <v>6</v>
      </c>
      <c r="C185" s="24">
        <v>1</v>
      </c>
      <c r="D185" s="24">
        <v>3</v>
      </c>
      <c r="E185" s="24">
        <v>2</v>
      </c>
      <c r="F185" s="24">
        <v>0</v>
      </c>
      <c r="G185" s="24">
        <v>0</v>
      </c>
      <c r="H185" s="24">
        <v>0</v>
      </c>
      <c r="I185" s="24">
        <v>0</v>
      </c>
      <c r="J185" s="24">
        <v>0</v>
      </c>
    </row>
    <row r="186" spans="1:10">
      <c r="A186" s="10" t="s">
        <v>114</v>
      </c>
      <c r="B186" s="15">
        <v>100</v>
      </c>
      <c r="C186" s="15">
        <v>16.666667</v>
      </c>
      <c r="D186" s="15">
        <v>50</v>
      </c>
      <c r="E186" s="15">
        <v>33.333333000000003</v>
      </c>
      <c r="F186" s="15">
        <v>0</v>
      </c>
      <c r="G186" s="15">
        <v>0</v>
      </c>
      <c r="H186" s="15">
        <v>0</v>
      </c>
      <c r="I186" s="15">
        <v>0</v>
      </c>
      <c r="J186" s="15">
        <v>2.1666669999999999</v>
      </c>
    </row>
    <row r="187" spans="1:10">
      <c r="A187" s="23" t="s">
        <v>206</v>
      </c>
      <c r="B187" s="24">
        <v>42</v>
      </c>
      <c r="C187" s="24">
        <v>7</v>
      </c>
      <c r="D187" s="24">
        <v>18</v>
      </c>
      <c r="E187" s="24">
        <v>8</v>
      </c>
      <c r="F187" s="24">
        <v>3</v>
      </c>
      <c r="G187" s="24">
        <v>1</v>
      </c>
      <c r="H187" s="24">
        <v>1</v>
      </c>
      <c r="I187" s="24">
        <v>4</v>
      </c>
      <c r="J187" s="24">
        <v>0</v>
      </c>
    </row>
    <row r="188" spans="1:10">
      <c r="A188" s="10" t="s">
        <v>114</v>
      </c>
      <c r="B188" s="15">
        <v>100</v>
      </c>
      <c r="C188" s="15">
        <v>16.666667</v>
      </c>
      <c r="D188" s="15">
        <v>42.857143000000001</v>
      </c>
      <c r="E188" s="15">
        <v>19.047619000000001</v>
      </c>
      <c r="F188" s="15">
        <v>7.1428570000000002</v>
      </c>
      <c r="G188" s="15">
        <v>2.3809520000000002</v>
      </c>
      <c r="H188" s="15">
        <v>2.3809520000000002</v>
      </c>
      <c r="I188" s="15">
        <v>9.5238099999999992</v>
      </c>
      <c r="J188" s="15">
        <v>2.3684210000000001</v>
      </c>
    </row>
    <row r="189" spans="1:10">
      <c r="A189" s="23" t="s">
        <v>152</v>
      </c>
      <c r="B189" s="24">
        <v>39</v>
      </c>
      <c r="C189" s="24">
        <v>11</v>
      </c>
      <c r="D189" s="24">
        <v>9</v>
      </c>
      <c r="E189" s="24">
        <v>10</v>
      </c>
      <c r="F189" s="24">
        <v>2</v>
      </c>
      <c r="G189" s="24">
        <v>2</v>
      </c>
      <c r="H189" s="24">
        <v>3</v>
      </c>
      <c r="I189" s="24">
        <v>2</v>
      </c>
      <c r="J189" s="24">
        <v>0</v>
      </c>
    </row>
    <row r="190" spans="1:10">
      <c r="A190" s="10" t="s">
        <v>114</v>
      </c>
      <c r="B190" s="15">
        <v>100</v>
      </c>
      <c r="C190" s="15">
        <v>28.205127999999998</v>
      </c>
      <c r="D190" s="15">
        <v>23.076923000000001</v>
      </c>
      <c r="E190" s="15">
        <v>25.641026</v>
      </c>
      <c r="F190" s="15">
        <v>5.1282050000000003</v>
      </c>
      <c r="G190" s="15">
        <v>5.1282050000000003</v>
      </c>
      <c r="H190" s="15">
        <v>7.6923079999999997</v>
      </c>
      <c r="I190" s="15">
        <v>5.1282050000000003</v>
      </c>
      <c r="J190" s="15">
        <v>2.9189189999999998</v>
      </c>
    </row>
    <row r="191" spans="1:10">
      <c r="A191" s="23" t="s">
        <v>128</v>
      </c>
      <c r="B191" s="24">
        <v>193</v>
      </c>
      <c r="C191" s="24">
        <v>47</v>
      </c>
      <c r="D191" s="24">
        <v>96</v>
      </c>
      <c r="E191" s="24">
        <v>21</v>
      </c>
      <c r="F191" s="24">
        <v>14</v>
      </c>
      <c r="G191" s="24">
        <v>3</v>
      </c>
      <c r="H191" s="24">
        <v>3</v>
      </c>
      <c r="I191" s="24">
        <v>9</v>
      </c>
      <c r="J191" s="24">
        <v>0</v>
      </c>
    </row>
    <row r="192" spans="1:10">
      <c r="A192" s="10" t="s">
        <v>114</v>
      </c>
      <c r="B192" s="15">
        <v>100</v>
      </c>
      <c r="C192" s="15">
        <v>24.352332000000001</v>
      </c>
      <c r="D192" s="15">
        <v>49.740932999999998</v>
      </c>
      <c r="E192" s="15">
        <v>10.880829</v>
      </c>
      <c r="F192" s="15">
        <v>7.2538859999999996</v>
      </c>
      <c r="G192" s="15">
        <v>1.5544039999999999</v>
      </c>
      <c r="H192" s="15">
        <v>1.5544039999999999</v>
      </c>
      <c r="I192" s="15">
        <v>4.6632119999999997</v>
      </c>
      <c r="J192" s="15">
        <v>2.1358700000000002</v>
      </c>
    </row>
    <row r="193" spans="1:10">
      <c r="A193" s="8" t="s">
        <v>207</v>
      </c>
      <c r="B193" s="8"/>
      <c r="C193" s="8"/>
      <c r="D193" s="8"/>
      <c r="E193" s="8"/>
      <c r="F193" s="8"/>
      <c r="G193" s="8"/>
      <c r="H193" s="8"/>
      <c r="I193" s="8"/>
      <c r="J193" s="8"/>
    </row>
    <row r="194" spans="1:10">
      <c r="A194" s="23" t="s">
        <v>208</v>
      </c>
      <c r="B194" s="24">
        <v>1480</v>
      </c>
      <c r="C194" s="24">
        <v>290</v>
      </c>
      <c r="D194" s="24">
        <v>732</v>
      </c>
      <c r="E194" s="24">
        <v>232</v>
      </c>
      <c r="F194" s="24">
        <v>86</v>
      </c>
      <c r="G194" s="24">
        <v>49</v>
      </c>
      <c r="H194" s="24">
        <v>48</v>
      </c>
      <c r="I194" s="24">
        <v>43</v>
      </c>
      <c r="J194" s="24">
        <v>0</v>
      </c>
    </row>
    <row r="195" spans="1:10">
      <c r="A195" s="10" t="s">
        <v>114</v>
      </c>
      <c r="B195" s="15">
        <v>100</v>
      </c>
      <c r="C195" s="15">
        <v>19.594595000000002</v>
      </c>
      <c r="D195" s="15">
        <v>49.459459000000003</v>
      </c>
      <c r="E195" s="15">
        <v>15.675675999999999</v>
      </c>
      <c r="F195" s="15">
        <v>5.8108110000000002</v>
      </c>
      <c r="G195" s="15">
        <v>3.3108110000000002</v>
      </c>
      <c r="H195" s="15">
        <v>3.2432430000000001</v>
      </c>
      <c r="I195" s="15">
        <v>2.905405</v>
      </c>
      <c r="J195" s="15">
        <v>2.324983</v>
      </c>
    </row>
    <row r="196" spans="1:10">
      <c r="A196" s="23" t="s">
        <v>209</v>
      </c>
      <c r="B196" s="24">
        <v>1280</v>
      </c>
      <c r="C196" s="24">
        <v>215</v>
      </c>
      <c r="D196" s="24">
        <v>659</v>
      </c>
      <c r="E196" s="24">
        <v>202</v>
      </c>
      <c r="F196" s="24">
        <v>79</v>
      </c>
      <c r="G196" s="24">
        <v>45</v>
      </c>
      <c r="H196" s="24">
        <v>48</v>
      </c>
      <c r="I196" s="24">
        <v>32</v>
      </c>
      <c r="J196" s="24">
        <v>0</v>
      </c>
    </row>
    <row r="197" spans="1:10">
      <c r="A197" s="10" t="s">
        <v>114</v>
      </c>
      <c r="B197" s="15">
        <v>100</v>
      </c>
      <c r="C197" s="15">
        <v>16.796875</v>
      </c>
      <c r="D197" s="15">
        <v>51.484375</v>
      </c>
      <c r="E197" s="15">
        <v>15.78125</v>
      </c>
      <c r="F197" s="15">
        <v>6.171875</v>
      </c>
      <c r="G197" s="15">
        <v>3.515625</v>
      </c>
      <c r="H197" s="15">
        <v>3.75</v>
      </c>
      <c r="I197" s="15">
        <v>2.5</v>
      </c>
      <c r="J197" s="15">
        <v>2.395032</v>
      </c>
    </row>
    <row r="198" spans="1:10">
      <c r="A198" s="23" t="s">
        <v>210</v>
      </c>
      <c r="B198" s="24">
        <v>1167</v>
      </c>
      <c r="C198" s="24">
        <v>210</v>
      </c>
      <c r="D198" s="24">
        <v>585</v>
      </c>
      <c r="E198" s="24">
        <v>186</v>
      </c>
      <c r="F198" s="24">
        <v>69</v>
      </c>
      <c r="G198" s="24">
        <v>37</v>
      </c>
      <c r="H198" s="24">
        <v>40</v>
      </c>
      <c r="I198" s="24">
        <v>40</v>
      </c>
      <c r="J198" s="24">
        <v>0</v>
      </c>
    </row>
    <row r="199" spans="1:10">
      <c r="A199" s="10" t="s">
        <v>114</v>
      </c>
      <c r="B199" s="15">
        <v>100</v>
      </c>
      <c r="C199" s="15">
        <v>17.994859000000002</v>
      </c>
      <c r="D199" s="15">
        <v>50.128534999999999</v>
      </c>
      <c r="E199" s="15">
        <v>15.938302999999999</v>
      </c>
      <c r="F199" s="15">
        <v>5.9125959999999997</v>
      </c>
      <c r="G199" s="15">
        <v>3.1705230000000002</v>
      </c>
      <c r="H199" s="15">
        <v>3.4275920000000002</v>
      </c>
      <c r="I199" s="15">
        <v>3.4275920000000002</v>
      </c>
      <c r="J199" s="15">
        <v>2.3558119999999998</v>
      </c>
    </row>
    <row r="200" spans="1:10">
      <c r="A200" s="23" t="s">
        <v>211</v>
      </c>
      <c r="B200" s="24">
        <v>715</v>
      </c>
      <c r="C200" s="24">
        <v>122</v>
      </c>
      <c r="D200" s="24">
        <v>376</v>
      </c>
      <c r="E200" s="24">
        <v>111</v>
      </c>
      <c r="F200" s="24">
        <v>38</v>
      </c>
      <c r="G200" s="24">
        <v>19</v>
      </c>
      <c r="H200" s="24">
        <v>23</v>
      </c>
      <c r="I200" s="24">
        <v>26</v>
      </c>
      <c r="J200" s="24">
        <v>0</v>
      </c>
    </row>
    <row r="201" spans="1:10" ht="11.1" customHeight="1">
      <c r="A201" s="10" t="s">
        <v>114</v>
      </c>
      <c r="B201" s="15">
        <v>100</v>
      </c>
      <c r="C201" s="15">
        <v>17.062937000000002</v>
      </c>
      <c r="D201" s="15">
        <v>52.587412999999998</v>
      </c>
      <c r="E201" s="15">
        <v>15.524476</v>
      </c>
      <c r="F201" s="15">
        <v>5.3146849999999999</v>
      </c>
      <c r="G201" s="15">
        <v>2.657343</v>
      </c>
      <c r="H201" s="15">
        <v>3.2167829999999999</v>
      </c>
      <c r="I201" s="15">
        <v>3.6363639999999999</v>
      </c>
      <c r="J201" s="15">
        <v>2.322206</v>
      </c>
    </row>
    <row r="202" spans="1:10" ht="11.1" customHeight="1">
      <c r="A202" s="23" t="s">
        <v>212</v>
      </c>
      <c r="B202" s="24">
        <v>387</v>
      </c>
      <c r="C202" s="24">
        <v>77</v>
      </c>
      <c r="D202" s="24">
        <v>174</v>
      </c>
      <c r="E202" s="24">
        <v>54</v>
      </c>
      <c r="F202" s="24">
        <v>35</v>
      </c>
      <c r="G202" s="24">
        <v>10</v>
      </c>
      <c r="H202" s="24">
        <v>19</v>
      </c>
      <c r="I202" s="24">
        <v>18</v>
      </c>
      <c r="J202" s="24">
        <v>0</v>
      </c>
    </row>
    <row r="203" spans="1:10" ht="11.1" customHeight="1">
      <c r="A203" s="10" t="s">
        <v>114</v>
      </c>
      <c r="B203" s="15">
        <v>100</v>
      </c>
      <c r="C203" s="15">
        <v>19.896640999999999</v>
      </c>
      <c r="D203" s="15">
        <v>44.961239999999997</v>
      </c>
      <c r="E203" s="15">
        <v>13.953488</v>
      </c>
      <c r="F203" s="15">
        <v>9.0439279999999993</v>
      </c>
      <c r="G203" s="15">
        <v>2.5839789999999998</v>
      </c>
      <c r="H203" s="15">
        <v>4.9095610000000001</v>
      </c>
      <c r="I203" s="15">
        <v>4.6511630000000004</v>
      </c>
      <c r="J203" s="15">
        <v>2.4471539999999998</v>
      </c>
    </row>
    <row r="204" spans="1:10" ht="11.1" customHeight="1">
      <c r="A204" s="23" t="s">
        <v>213</v>
      </c>
      <c r="B204" s="24">
        <v>404</v>
      </c>
      <c r="C204" s="24">
        <v>124</v>
      </c>
      <c r="D204" s="24">
        <v>187</v>
      </c>
      <c r="E204" s="24">
        <v>47</v>
      </c>
      <c r="F204" s="24">
        <v>13</v>
      </c>
      <c r="G204" s="24">
        <v>10</v>
      </c>
      <c r="H204" s="24">
        <v>5</v>
      </c>
      <c r="I204" s="24">
        <v>18</v>
      </c>
      <c r="J204" s="24">
        <v>0</v>
      </c>
    </row>
    <row r="205" spans="1:10" ht="11.1" customHeight="1">
      <c r="A205" s="10" t="s">
        <v>114</v>
      </c>
      <c r="B205" s="15">
        <v>100</v>
      </c>
      <c r="C205" s="15">
        <v>30.693069000000001</v>
      </c>
      <c r="D205" s="15">
        <v>46.287129</v>
      </c>
      <c r="E205" s="15">
        <v>11.633663</v>
      </c>
      <c r="F205" s="15">
        <v>3.217822</v>
      </c>
      <c r="G205" s="15">
        <v>2.4752480000000001</v>
      </c>
      <c r="H205" s="15">
        <v>1.2376240000000001</v>
      </c>
      <c r="I205" s="15">
        <v>4.4554460000000002</v>
      </c>
      <c r="J205" s="15">
        <v>2</v>
      </c>
    </row>
    <row r="206" spans="1:10" ht="11.1" customHeight="1">
      <c r="A206" s="23" t="s">
        <v>214</v>
      </c>
      <c r="B206" s="24">
        <v>595</v>
      </c>
      <c r="C206" s="24">
        <v>97</v>
      </c>
      <c r="D206" s="24">
        <v>317</v>
      </c>
      <c r="E206" s="24">
        <v>92</v>
      </c>
      <c r="F206" s="24">
        <v>30</v>
      </c>
      <c r="G206" s="24">
        <v>19</v>
      </c>
      <c r="H206" s="24">
        <v>26</v>
      </c>
      <c r="I206" s="24">
        <v>14</v>
      </c>
      <c r="J206" s="24">
        <v>0</v>
      </c>
    </row>
    <row r="207" spans="1:10" ht="11.1" customHeight="1">
      <c r="A207" s="10" t="s">
        <v>114</v>
      </c>
      <c r="B207" s="15">
        <v>100</v>
      </c>
      <c r="C207" s="15">
        <v>16.302520999999999</v>
      </c>
      <c r="D207" s="15">
        <v>53.277310999999997</v>
      </c>
      <c r="E207" s="15">
        <v>15.462185</v>
      </c>
      <c r="F207" s="15">
        <v>5.0420170000000004</v>
      </c>
      <c r="G207" s="15">
        <v>3.1932770000000001</v>
      </c>
      <c r="H207" s="15">
        <v>4.3697480000000004</v>
      </c>
      <c r="I207" s="15">
        <v>2.3529409999999999</v>
      </c>
      <c r="J207" s="15">
        <v>2.3855420000000001</v>
      </c>
    </row>
    <row r="208" spans="1:10" ht="11.1" customHeight="1">
      <c r="A208" s="23" t="s">
        <v>215</v>
      </c>
      <c r="B208" s="24">
        <v>215</v>
      </c>
      <c r="C208" s="24">
        <v>43</v>
      </c>
      <c r="D208" s="24">
        <v>106</v>
      </c>
      <c r="E208" s="24">
        <v>32</v>
      </c>
      <c r="F208" s="24">
        <v>12</v>
      </c>
      <c r="G208" s="24">
        <v>9</v>
      </c>
      <c r="H208" s="24">
        <v>5</v>
      </c>
      <c r="I208" s="24">
        <v>8</v>
      </c>
      <c r="J208" s="24">
        <v>0</v>
      </c>
    </row>
    <row r="209" spans="1:10" ht="11.1" customHeight="1">
      <c r="A209" s="10" t="s">
        <v>114</v>
      </c>
      <c r="B209" s="15">
        <v>100</v>
      </c>
      <c r="C209" s="15">
        <v>20</v>
      </c>
      <c r="D209" s="15">
        <v>49.302326000000001</v>
      </c>
      <c r="E209" s="15">
        <v>14.883721</v>
      </c>
      <c r="F209" s="15">
        <v>5.5813949999999997</v>
      </c>
      <c r="G209" s="15">
        <v>4.1860470000000003</v>
      </c>
      <c r="H209" s="15">
        <v>2.3255810000000001</v>
      </c>
      <c r="I209" s="15">
        <v>3.7209300000000001</v>
      </c>
      <c r="J209" s="15">
        <v>2.2995169999999998</v>
      </c>
    </row>
    <row r="210" spans="1:10" ht="11.1" customHeight="1">
      <c r="A210" s="23" t="s">
        <v>216</v>
      </c>
      <c r="B210" s="24">
        <v>248</v>
      </c>
      <c r="C210" s="24">
        <v>53</v>
      </c>
      <c r="D210" s="24">
        <v>115</v>
      </c>
      <c r="E210" s="24">
        <v>41</v>
      </c>
      <c r="F210" s="24">
        <v>14</v>
      </c>
      <c r="G210" s="24">
        <v>9</v>
      </c>
      <c r="H210" s="24">
        <v>3</v>
      </c>
      <c r="I210" s="24">
        <v>13</v>
      </c>
      <c r="J210" s="24">
        <v>0</v>
      </c>
    </row>
    <row r="211" spans="1:10" ht="11.1" customHeight="1">
      <c r="A211" s="10" t="s">
        <v>114</v>
      </c>
      <c r="B211" s="15">
        <v>100</v>
      </c>
      <c r="C211" s="15">
        <v>21.370968000000001</v>
      </c>
      <c r="D211" s="15">
        <v>46.370967999999998</v>
      </c>
      <c r="E211" s="15">
        <v>16.532257999999999</v>
      </c>
      <c r="F211" s="15">
        <v>5.6451609999999999</v>
      </c>
      <c r="G211" s="15">
        <v>3.629032</v>
      </c>
      <c r="H211" s="15">
        <v>1.2096769999999999</v>
      </c>
      <c r="I211" s="15">
        <v>5.2419349999999998</v>
      </c>
      <c r="J211" s="15">
        <v>2.2382979999999999</v>
      </c>
    </row>
    <row r="212" spans="1:10" ht="11.1" customHeight="1">
      <c r="A212" s="23" t="s">
        <v>217</v>
      </c>
      <c r="B212" s="24">
        <v>255</v>
      </c>
      <c r="C212" s="24">
        <v>56</v>
      </c>
      <c r="D212" s="24">
        <v>121</v>
      </c>
      <c r="E212" s="24">
        <v>36</v>
      </c>
      <c r="F212" s="24">
        <v>11</v>
      </c>
      <c r="G212" s="24">
        <v>10</v>
      </c>
      <c r="H212" s="24">
        <v>10</v>
      </c>
      <c r="I212" s="24">
        <v>11</v>
      </c>
      <c r="J212" s="24">
        <v>0</v>
      </c>
    </row>
    <row r="213" spans="1:10" ht="11.1" customHeight="1">
      <c r="A213" s="10" t="s">
        <v>114</v>
      </c>
      <c r="B213" s="15">
        <v>100</v>
      </c>
      <c r="C213" s="15">
        <v>21.960784</v>
      </c>
      <c r="D213" s="15">
        <v>47.450980000000001</v>
      </c>
      <c r="E213" s="15">
        <v>14.117647</v>
      </c>
      <c r="F213" s="15">
        <v>4.3137249999999998</v>
      </c>
      <c r="G213" s="15">
        <v>3.9215689999999999</v>
      </c>
      <c r="H213" s="15">
        <v>3.9215689999999999</v>
      </c>
      <c r="I213" s="15">
        <v>4.3137249999999998</v>
      </c>
      <c r="J213" s="15">
        <v>2.3073769999999998</v>
      </c>
    </row>
    <row r="214" spans="1:10" ht="11.1" customHeight="1">
      <c r="A214" s="23" t="s">
        <v>218</v>
      </c>
      <c r="B214" s="24">
        <v>291</v>
      </c>
      <c r="C214" s="24">
        <v>54</v>
      </c>
      <c r="D214" s="24">
        <v>148</v>
      </c>
      <c r="E214" s="24">
        <v>48</v>
      </c>
      <c r="F214" s="24">
        <v>18</v>
      </c>
      <c r="G214" s="24">
        <v>8</v>
      </c>
      <c r="H214" s="24">
        <v>7</v>
      </c>
      <c r="I214" s="24">
        <v>8</v>
      </c>
      <c r="J214" s="24">
        <v>0</v>
      </c>
    </row>
    <row r="215" spans="1:10" ht="11.1" customHeight="1">
      <c r="A215" s="10" t="s">
        <v>114</v>
      </c>
      <c r="B215" s="15">
        <v>100</v>
      </c>
      <c r="C215" s="15">
        <v>18.556701</v>
      </c>
      <c r="D215" s="15">
        <v>50.859107000000002</v>
      </c>
      <c r="E215" s="15">
        <v>16.494845000000002</v>
      </c>
      <c r="F215" s="15">
        <v>6.1855669999999998</v>
      </c>
      <c r="G215" s="15">
        <v>2.7491409999999998</v>
      </c>
      <c r="H215" s="15">
        <v>2.4054980000000001</v>
      </c>
      <c r="I215" s="15">
        <v>2.7491409999999998</v>
      </c>
      <c r="J215" s="15">
        <v>2.3180209999999999</v>
      </c>
    </row>
    <row r="216" spans="1:10" ht="11.1" customHeight="1">
      <c r="A216" s="23" t="s">
        <v>219</v>
      </c>
      <c r="B216" s="24">
        <v>338</v>
      </c>
      <c r="C216" s="24">
        <v>51</v>
      </c>
      <c r="D216" s="24">
        <v>175</v>
      </c>
      <c r="E216" s="24">
        <v>51</v>
      </c>
      <c r="F216" s="24">
        <v>15</v>
      </c>
      <c r="G216" s="24">
        <v>17</v>
      </c>
      <c r="H216" s="24">
        <v>22</v>
      </c>
      <c r="I216" s="24">
        <v>7</v>
      </c>
      <c r="J216" s="24">
        <v>0</v>
      </c>
    </row>
    <row r="217" spans="1:10" ht="11.1" customHeight="1">
      <c r="A217" s="10" t="s">
        <v>114</v>
      </c>
      <c r="B217" s="15">
        <v>100</v>
      </c>
      <c r="C217" s="15">
        <v>15.088756999999999</v>
      </c>
      <c r="D217" s="15">
        <v>51.775148000000002</v>
      </c>
      <c r="E217" s="15">
        <v>15.088756999999999</v>
      </c>
      <c r="F217" s="15">
        <v>4.4378700000000002</v>
      </c>
      <c r="G217" s="15">
        <v>5.0295860000000001</v>
      </c>
      <c r="H217" s="15">
        <v>6.5088759999999999</v>
      </c>
      <c r="I217" s="15">
        <v>2.0710060000000001</v>
      </c>
      <c r="J217" s="15">
        <v>2.5317219999999998</v>
      </c>
    </row>
    <row r="218" spans="1:10" ht="11.1" customHeight="1">
      <c r="A218" s="23" t="s">
        <v>220</v>
      </c>
      <c r="B218" s="24">
        <v>812</v>
      </c>
      <c r="C218" s="24">
        <v>128</v>
      </c>
      <c r="D218" s="24">
        <v>394</v>
      </c>
      <c r="E218" s="24">
        <v>142</v>
      </c>
      <c r="F218" s="24">
        <v>56</v>
      </c>
      <c r="G218" s="24">
        <v>31</v>
      </c>
      <c r="H218" s="24">
        <v>38</v>
      </c>
      <c r="I218" s="24">
        <v>23</v>
      </c>
      <c r="J218" s="24">
        <v>0</v>
      </c>
    </row>
    <row r="219" spans="1:10" ht="11.1" customHeight="1">
      <c r="A219" s="10" t="s">
        <v>114</v>
      </c>
      <c r="B219" s="15">
        <v>100</v>
      </c>
      <c r="C219" s="15">
        <v>15.763547000000001</v>
      </c>
      <c r="D219" s="15">
        <v>48.522167000000003</v>
      </c>
      <c r="E219" s="15">
        <v>17.487684999999999</v>
      </c>
      <c r="F219" s="15">
        <v>6.8965519999999998</v>
      </c>
      <c r="G219" s="15">
        <v>3.8177340000000002</v>
      </c>
      <c r="H219" s="15">
        <v>4.6798029999999997</v>
      </c>
      <c r="I219" s="15">
        <v>2.8325119999999999</v>
      </c>
      <c r="J219" s="15">
        <v>2.4854250000000002</v>
      </c>
    </row>
    <row r="220" spans="1:10" ht="11.1" customHeight="1">
      <c r="A220" s="23" t="s">
        <v>221</v>
      </c>
      <c r="B220" s="24">
        <v>816</v>
      </c>
      <c r="C220" s="24">
        <v>134</v>
      </c>
      <c r="D220" s="24">
        <v>426</v>
      </c>
      <c r="E220" s="24">
        <v>136</v>
      </c>
      <c r="F220" s="24">
        <v>44</v>
      </c>
      <c r="G220" s="24">
        <v>25</v>
      </c>
      <c r="H220" s="24">
        <v>33</v>
      </c>
      <c r="I220" s="24">
        <v>18</v>
      </c>
      <c r="J220" s="24">
        <v>0</v>
      </c>
    </row>
    <row r="221" spans="1:10" ht="11.1" customHeight="1">
      <c r="A221" s="10" t="s">
        <v>114</v>
      </c>
      <c r="B221" s="15">
        <v>100</v>
      </c>
      <c r="C221" s="15">
        <v>16.421569000000002</v>
      </c>
      <c r="D221" s="15">
        <v>52.205882000000003</v>
      </c>
      <c r="E221" s="15">
        <v>16.666667</v>
      </c>
      <c r="F221" s="15">
        <v>5.3921570000000001</v>
      </c>
      <c r="G221" s="15">
        <v>3.0637249999999998</v>
      </c>
      <c r="H221" s="15">
        <v>4.0441180000000001</v>
      </c>
      <c r="I221" s="15">
        <v>2.2058819999999999</v>
      </c>
      <c r="J221" s="15">
        <v>2.3834590000000002</v>
      </c>
    </row>
    <row r="222" spans="1:10" ht="11.1" customHeight="1">
      <c r="A222" s="23" t="s">
        <v>152</v>
      </c>
      <c r="B222" s="24">
        <v>69</v>
      </c>
      <c r="C222" s="24">
        <v>15</v>
      </c>
      <c r="D222" s="24">
        <v>33</v>
      </c>
      <c r="E222" s="24">
        <v>13</v>
      </c>
      <c r="F222" s="24">
        <v>3</v>
      </c>
      <c r="G222" s="24">
        <v>2</v>
      </c>
      <c r="H222" s="24">
        <v>2</v>
      </c>
      <c r="I222" s="24">
        <v>1</v>
      </c>
      <c r="J222" s="24">
        <v>0</v>
      </c>
    </row>
    <row r="223" spans="1:10" ht="11.1" customHeight="1">
      <c r="A223" s="10" t="s">
        <v>114</v>
      </c>
      <c r="B223" s="15">
        <v>100</v>
      </c>
      <c r="C223" s="15">
        <v>21.739129999999999</v>
      </c>
      <c r="D223" s="15">
        <v>47.826087000000001</v>
      </c>
      <c r="E223" s="15">
        <v>18.840579999999999</v>
      </c>
      <c r="F223" s="15">
        <v>4.3478260000000004</v>
      </c>
      <c r="G223" s="15">
        <v>2.8985509999999999</v>
      </c>
      <c r="H223" s="15">
        <v>2.8985509999999999</v>
      </c>
      <c r="I223" s="15">
        <v>1.4492750000000001</v>
      </c>
      <c r="J223" s="15">
        <v>2.2647059999999999</v>
      </c>
    </row>
    <row r="224" spans="1:10" ht="11.1" customHeight="1">
      <c r="A224" s="23" t="s">
        <v>222</v>
      </c>
      <c r="B224" s="24">
        <v>246</v>
      </c>
      <c r="C224" s="24">
        <v>65</v>
      </c>
      <c r="D224" s="24">
        <v>101</v>
      </c>
      <c r="E224" s="24">
        <v>34</v>
      </c>
      <c r="F224" s="24">
        <v>19</v>
      </c>
      <c r="G224" s="24">
        <v>9</v>
      </c>
      <c r="H224" s="24">
        <v>8</v>
      </c>
      <c r="I224" s="24">
        <v>10</v>
      </c>
      <c r="J224" s="24">
        <v>0</v>
      </c>
    </row>
    <row r="225" spans="1:10" ht="11.1" customHeight="1">
      <c r="A225" s="10" t="s">
        <v>114</v>
      </c>
      <c r="B225" s="15">
        <v>100</v>
      </c>
      <c r="C225" s="15">
        <v>26.422764000000001</v>
      </c>
      <c r="D225" s="15">
        <v>41.056910999999999</v>
      </c>
      <c r="E225" s="15">
        <v>13.821137999999999</v>
      </c>
      <c r="F225" s="15">
        <v>7.7235769999999997</v>
      </c>
      <c r="G225" s="15">
        <v>3.6585369999999999</v>
      </c>
      <c r="H225" s="15">
        <v>3.252033</v>
      </c>
      <c r="I225" s="15">
        <v>4.0650409999999999</v>
      </c>
      <c r="J225" s="15">
        <v>2.3389829999999998</v>
      </c>
    </row>
    <row r="226" spans="1:10" ht="11.1" customHeight="1">
      <c r="A226" s="23" t="s">
        <v>128</v>
      </c>
      <c r="B226" s="24">
        <v>47</v>
      </c>
      <c r="C226" s="24">
        <v>17</v>
      </c>
      <c r="D226" s="24">
        <v>19</v>
      </c>
      <c r="E226" s="24">
        <v>5</v>
      </c>
      <c r="F226" s="24">
        <v>1</v>
      </c>
      <c r="G226" s="24">
        <v>1</v>
      </c>
      <c r="H226" s="24">
        <v>1</v>
      </c>
      <c r="I226" s="24">
        <v>3</v>
      </c>
      <c r="J226" s="24">
        <v>0</v>
      </c>
    </row>
    <row r="227" spans="1:10" ht="11.1" customHeight="1">
      <c r="A227" s="11"/>
      <c r="B227" s="16">
        <v>100</v>
      </c>
      <c r="C227" s="16">
        <v>36.170212999999997</v>
      </c>
      <c r="D227" s="16">
        <v>40.425531999999997</v>
      </c>
      <c r="E227" s="16">
        <v>10.638298000000001</v>
      </c>
      <c r="F227" s="16">
        <v>2.1276600000000001</v>
      </c>
      <c r="G227" s="16">
        <v>2.1276600000000001</v>
      </c>
      <c r="H227" s="16">
        <v>2.1276600000000001</v>
      </c>
      <c r="I227" s="16">
        <v>6.3829789999999997</v>
      </c>
      <c r="J227" s="16">
        <v>1.931818</v>
      </c>
    </row>
    <row r="228" spans="1:10" ht="11.1" customHeight="1"/>
  </sheetData>
  <phoneticPr fontId="2"/>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BA29EB-49C2-4983-91B6-D0403B4085BE}">
  <sheetPr codeName="Sheet108"/>
  <dimension ref="A1:E228"/>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HYPERLINK("#'目次'!B13","[7]")</f>
        <v>[7]</v>
      </c>
    </row>
    <row r="3" spans="1:5">
      <c r="A3" s="6" t="s">
        <v>114</v>
      </c>
      <c r="B3" s="7" t="s">
        <v>286</v>
      </c>
    </row>
    <row r="4" spans="1:5" s="21" customFormat="1" ht="24">
      <c r="A4" s="19" t="s">
        <v>114</v>
      </c>
      <c r="B4" s="20" t="s">
        <v>118</v>
      </c>
      <c r="C4" s="20" t="s">
        <v>287</v>
      </c>
      <c r="D4" s="20" t="s">
        <v>288</v>
      </c>
      <c r="E4" s="20" t="s">
        <v>128</v>
      </c>
    </row>
    <row r="5" spans="1:5">
      <c r="A5" s="22" t="s">
        <v>121</v>
      </c>
      <c r="B5" s="9">
        <v>2677</v>
      </c>
      <c r="C5" s="9">
        <v>788</v>
      </c>
      <c r="D5" s="9">
        <v>1824</v>
      </c>
      <c r="E5" s="9">
        <v>65</v>
      </c>
    </row>
    <row r="6" spans="1:5">
      <c r="A6" s="10" t="s">
        <v>114</v>
      </c>
      <c r="B6" s="15">
        <v>100</v>
      </c>
      <c r="C6" s="15">
        <v>29.435936000000002</v>
      </c>
      <c r="D6" s="15">
        <v>68.135973000000007</v>
      </c>
      <c r="E6" s="15">
        <v>2.4280910000000002</v>
      </c>
    </row>
    <row r="7" spans="1:5">
      <c r="A7" s="8" t="s">
        <v>122</v>
      </c>
      <c r="B7" s="8"/>
      <c r="C7" s="8"/>
      <c r="D7" s="8"/>
      <c r="E7" s="8"/>
    </row>
    <row r="8" spans="1:5">
      <c r="A8" s="23" t="s">
        <v>123</v>
      </c>
      <c r="B8" s="24">
        <v>380</v>
      </c>
      <c r="C8" s="24">
        <v>168</v>
      </c>
      <c r="D8" s="24">
        <v>202</v>
      </c>
      <c r="E8" s="24">
        <v>10</v>
      </c>
    </row>
    <row r="9" spans="1:5">
      <c r="A9" s="10" t="s">
        <v>114</v>
      </c>
      <c r="B9" s="15">
        <v>100</v>
      </c>
      <c r="C9" s="15">
        <v>44.210526000000002</v>
      </c>
      <c r="D9" s="15">
        <v>53.157895000000003</v>
      </c>
      <c r="E9" s="15">
        <v>2.6315789999999999</v>
      </c>
    </row>
    <row r="10" spans="1:5">
      <c r="A10" s="23" t="s">
        <v>124</v>
      </c>
      <c r="B10" s="24">
        <v>489</v>
      </c>
      <c r="C10" s="24">
        <v>186</v>
      </c>
      <c r="D10" s="24">
        <v>286</v>
      </c>
      <c r="E10" s="24">
        <v>17</v>
      </c>
    </row>
    <row r="11" spans="1:5">
      <c r="A11" s="10" t="s">
        <v>114</v>
      </c>
      <c r="B11" s="15">
        <v>100</v>
      </c>
      <c r="C11" s="15">
        <v>38.036810000000003</v>
      </c>
      <c r="D11" s="15">
        <v>58.486708</v>
      </c>
      <c r="E11" s="15">
        <v>3.476483</v>
      </c>
    </row>
    <row r="12" spans="1:5">
      <c r="A12" s="23" t="s">
        <v>125</v>
      </c>
      <c r="B12" s="24">
        <v>1114</v>
      </c>
      <c r="C12" s="24">
        <v>323</v>
      </c>
      <c r="D12" s="24">
        <v>772</v>
      </c>
      <c r="E12" s="24">
        <v>19</v>
      </c>
    </row>
    <row r="13" spans="1:5">
      <c r="A13" s="10" t="s">
        <v>114</v>
      </c>
      <c r="B13" s="15">
        <v>100</v>
      </c>
      <c r="C13" s="15">
        <v>28.994613999999999</v>
      </c>
      <c r="D13" s="15">
        <v>69.299819999999997</v>
      </c>
      <c r="E13" s="15">
        <v>1.7055659999999999</v>
      </c>
    </row>
    <row r="14" spans="1:5">
      <c r="A14" s="23" t="s">
        <v>126</v>
      </c>
      <c r="B14" s="24">
        <v>521</v>
      </c>
      <c r="C14" s="24">
        <v>90</v>
      </c>
      <c r="D14" s="24">
        <v>419</v>
      </c>
      <c r="E14" s="24">
        <v>12</v>
      </c>
    </row>
    <row r="15" spans="1:5">
      <c r="A15" s="10" t="s">
        <v>114</v>
      </c>
      <c r="B15" s="15">
        <v>100</v>
      </c>
      <c r="C15" s="15">
        <v>17.274471999999999</v>
      </c>
      <c r="D15" s="15">
        <v>80.422264999999996</v>
      </c>
      <c r="E15" s="15">
        <v>2.3032629999999998</v>
      </c>
    </row>
    <row r="16" spans="1:5">
      <c r="A16" s="23" t="s">
        <v>127</v>
      </c>
      <c r="B16" s="24">
        <v>129</v>
      </c>
      <c r="C16" s="24">
        <v>10</v>
      </c>
      <c r="D16" s="24">
        <v>114</v>
      </c>
      <c r="E16" s="24">
        <v>5</v>
      </c>
    </row>
    <row r="17" spans="1:5">
      <c r="A17" s="10" t="s">
        <v>114</v>
      </c>
      <c r="B17" s="15">
        <v>100</v>
      </c>
      <c r="C17" s="15">
        <v>7.751938</v>
      </c>
      <c r="D17" s="15">
        <v>88.372093000000007</v>
      </c>
      <c r="E17" s="15">
        <v>3.875969</v>
      </c>
    </row>
    <row r="18" spans="1:5">
      <c r="A18" s="23" t="s">
        <v>128</v>
      </c>
      <c r="B18" s="24">
        <v>44</v>
      </c>
      <c r="C18" s="24">
        <v>11</v>
      </c>
      <c r="D18" s="24">
        <v>31</v>
      </c>
      <c r="E18" s="24">
        <v>2</v>
      </c>
    </row>
    <row r="19" spans="1:5">
      <c r="A19" s="10" t="s">
        <v>114</v>
      </c>
      <c r="B19" s="15">
        <v>100</v>
      </c>
      <c r="C19" s="15">
        <v>25</v>
      </c>
      <c r="D19" s="15">
        <v>70.454544999999996</v>
      </c>
      <c r="E19" s="15">
        <v>4.5454549999999996</v>
      </c>
    </row>
    <row r="20" spans="1:5">
      <c r="A20" s="8" t="s">
        <v>129</v>
      </c>
      <c r="B20" s="8"/>
      <c r="C20" s="8"/>
      <c r="D20" s="8"/>
      <c r="E20" s="8"/>
    </row>
    <row r="21" spans="1:5">
      <c r="A21" s="23" t="s">
        <v>130</v>
      </c>
      <c r="B21" s="24">
        <v>799</v>
      </c>
      <c r="C21" s="24">
        <v>300</v>
      </c>
      <c r="D21" s="24">
        <v>480</v>
      </c>
      <c r="E21" s="24">
        <v>19</v>
      </c>
    </row>
    <row r="22" spans="1:5">
      <c r="A22" s="10" t="s">
        <v>114</v>
      </c>
      <c r="B22" s="15">
        <v>100</v>
      </c>
      <c r="C22" s="15">
        <v>37.546934</v>
      </c>
      <c r="D22" s="15">
        <v>60.075094</v>
      </c>
      <c r="E22" s="15">
        <v>2.3779720000000002</v>
      </c>
    </row>
    <row r="23" spans="1:5">
      <c r="A23" s="23" t="s">
        <v>131</v>
      </c>
      <c r="B23" s="24">
        <v>1245</v>
      </c>
      <c r="C23" s="24">
        <v>370</v>
      </c>
      <c r="D23" s="24">
        <v>845</v>
      </c>
      <c r="E23" s="24">
        <v>30</v>
      </c>
    </row>
    <row r="24" spans="1:5">
      <c r="A24" s="10" t="s">
        <v>114</v>
      </c>
      <c r="B24" s="15">
        <v>100</v>
      </c>
      <c r="C24" s="15">
        <v>29.718876000000002</v>
      </c>
      <c r="D24" s="15">
        <v>67.871486000000004</v>
      </c>
      <c r="E24" s="15">
        <v>2.4096389999999999</v>
      </c>
    </row>
    <row r="25" spans="1:5">
      <c r="A25" s="23" t="s">
        <v>132</v>
      </c>
      <c r="B25" s="24">
        <v>504</v>
      </c>
      <c r="C25" s="24">
        <v>101</v>
      </c>
      <c r="D25" s="24">
        <v>391</v>
      </c>
      <c r="E25" s="24">
        <v>12</v>
      </c>
    </row>
    <row r="26" spans="1:5">
      <c r="A26" s="10" t="s">
        <v>114</v>
      </c>
      <c r="B26" s="15">
        <v>100</v>
      </c>
      <c r="C26" s="15">
        <v>20.039683</v>
      </c>
      <c r="D26" s="15">
        <v>77.579364999999996</v>
      </c>
      <c r="E26" s="15">
        <v>2.3809520000000002</v>
      </c>
    </row>
    <row r="27" spans="1:5">
      <c r="A27" s="23" t="s">
        <v>133</v>
      </c>
      <c r="B27" s="24">
        <v>82</v>
      </c>
      <c r="C27" s="24">
        <v>7</v>
      </c>
      <c r="D27" s="24">
        <v>71</v>
      </c>
      <c r="E27" s="24">
        <v>4</v>
      </c>
    </row>
    <row r="28" spans="1:5">
      <c r="A28" s="10" t="s">
        <v>114</v>
      </c>
      <c r="B28" s="15">
        <v>100</v>
      </c>
      <c r="C28" s="15">
        <v>8.5365850000000005</v>
      </c>
      <c r="D28" s="15">
        <v>86.585365999999993</v>
      </c>
      <c r="E28" s="15">
        <v>4.8780489999999999</v>
      </c>
    </row>
    <row r="29" spans="1:5">
      <c r="A29" s="23" t="s">
        <v>128</v>
      </c>
      <c r="B29" s="24">
        <v>47</v>
      </c>
      <c r="C29" s="24">
        <v>10</v>
      </c>
      <c r="D29" s="24">
        <v>37</v>
      </c>
      <c r="E29" s="24">
        <v>0</v>
      </c>
    </row>
    <row r="30" spans="1:5">
      <c r="A30" s="10" t="s">
        <v>114</v>
      </c>
      <c r="B30" s="15">
        <v>100</v>
      </c>
      <c r="C30" s="15">
        <v>21.276596000000001</v>
      </c>
      <c r="D30" s="15">
        <v>78.723404000000002</v>
      </c>
      <c r="E30" s="15">
        <v>0</v>
      </c>
    </row>
    <row r="31" spans="1:5">
      <c r="A31" s="8" t="s">
        <v>134</v>
      </c>
      <c r="B31" s="8"/>
      <c r="C31" s="8"/>
      <c r="D31" s="8"/>
      <c r="E31" s="8"/>
    </row>
    <row r="32" spans="1:5">
      <c r="A32" s="23" t="s">
        <v>135</v>
      </c>
      <c r="B32" s="24">
        <v>128</v>
      </c>
      <c r="C32" s="24">
        <v>32</v>
      </c>
      <c r="D32" s="24">
        <v>93</v>
      </c>
      <c r="E32" s="24">
        <v>3</v>
      </c>
    </row>
    <row r="33" spans="1:5">
      <c r="A33" s="10" t="s">
        <v>114</v>
      </c>
      <c r="B33" s="15">
        <v>100</v>
      </c>
      <c r="C33" s="15">
        <v>25</v>
      </c>
      <c r="D33" s="15">
        <v>72.65625</v>
      </c>
      <c r="E33" s="15">
        <v>2.34375</v>
      </c>
    </row>
    <row r="34" spans="1:5">
      <c r="A34" s="23" t="s">
        <v>136</v>
      </c>
      <c r="B34" s="24">
        <v>138</v>
      </c>
      <c r="C34" s="24">
        <v>35</v>
      </c>
      <c r="D34" s="24">
        <v>99</v>
      </c>
      <c r="E34" s="24">
        <v>4</v>
      </c>
    </row>
    <row r="35" spans="1:5">
      <c r="A35" s="10" t="s">
        <v>114</v>
      </c>
      <c r="B35" s="15">
        <v>100</v>
      </c>
      <c r="C35" s="15">
        <v>25.362318999999999</v>
      </c>
      <c r="D35" s="15">
        <v>71.739130000000003</v>
      </c>
      <c r="E35" s="15">
        <v>2.8985509999999999</v>
      </c>
    </row>
    <row r="36" spans="1:5">
      <c r="A36" s="23" t="s">
        <v>137</v>
      </c>
      <c r="B36" s="24">
        <v>119</v>
      </c>
      <c r="C36" s="24">
        <v>41</v>
      </c>
      <c r="D36" s="24">
        <v>73</v>
      </c>
      <c r="E36" s="24">
        <v>5</v>
      </c>
    </row>
    <row r="37" spans="1:5">
      <c r="A37" s="10" t="s">
        <v>114</v>
      </c>
      <c r="B37" s="15">
        <v>100</v>
      </c>
      <c r="C37" s="15">
        <v>34.453781999999997</v>
      </c>
      <c r="D37" s="15">
        <v>61.344538</v>
      </c>
      <c r="E37" s="15">
        <v>4.2016809999999998</v>
      </c>
    </row>
    <row r="38" spans="1:5">
      <c r="A38" s="23" t="s">
        <v>138</v>
      </c>
      <c r="B38" s="24">
        <v>142</v>
      </c>
      <c r="C38" s="24">
        <v>44</v>
      </c>
      <c r="D38" s="24">
        <v>95</v>
      </c>
      <c r="E38" s="24">
        <v>3</v>
      </c>
    </row>
    <row r="39" spans="1:5">
      <c r="A39" s="10" t="s">
        <v>114</v>
      </c>
      <c r="B39" s="15">
        <v>100</v>
      </c>
      <c r="C39" s="15">
        <v>30.985914999999999</v>
      </c>
      <c r="D39" s="15">
        <v>66.901408000000004</v>
      </c>
      <c r="E39" s="15">
        <v>2.112676</v>
      </c>
    </row>
    <row r="40" spans="1:5">
      <c r="A40" s="23" t="s">
        <v>139</v>
      </c>
      <c r="B40" s="24">
        <v>170</v>
      </c>
      <c r="C40" s="24">
        <v>51</v>
      </c>
      <c r="D40" s="24">
        <v>118</v>
      </c>
      <c r="E40" s="24">
        <v>1</v>
      </c>
    </row>
    <row r="41" spans="1:5">
      <c r="A41" s="10" t="s">
        <v>114</v>
      </c>
      <c r="B41" s="15">
        <v>100</v>
      </c>
      <c r="C41" s="15">
        <v>30</v>
      </c>
      <c r="D41" s="15">
        <v>69.411765000000003</v>
      </c>
      <c r="E41" s="15">
        <v>0.58823499999999995</v>
      </c>
    </row>
    <row r="42" spans="1:5">
      <c r="A42" s="23" t="s">
        <v>140</v>
      </c>
      <c r="B42" s="24">
        <v>192</v>
      </c>
      <c r="C42" s="24">
        <v>67</v>
      </c>
      <c r="D42" s="24">
        <v>117</v>
      </c>
      <c r="E42" s="24">
        <v>8</v>
      </c>
    </row>
    <row r="43" spans="1:5">
      <c r="A43" s="10" t="s">
        <v>114</v>
      </c>
      <c r="B43" s="15">
        <v>100</v>
      </c>
      <c r="C43" s="15">
        <v>34.895833000000003</v>
      </c>
      <c r="D43" s="15">
        <v>60.9375</v>
      </c>
      <c r="E43" s="15">
        <v>4.1666670000000003</v>
      </c>
    </row>
    <row r="44" spans="1:5">
      <c r="A44" s="23" t="s">
        <v>141</v>
      </c>
      <c r="B44" s="24">
        <v>1405</v>
      </c>
      <c r="C44" s="24">
        <v>371</v>
      </c>
      <c r="D44" s="24">
        <v>1001</v>
      </c>
      <c r="E44" s="24">
        <v>33</v>
      </c>
    </row>
    <row r="45" spans="1:5">
      <c r="A45" s="10" t="s">
        <v>114</v>
      </c>
      <c r="B45" s="15">
        <v>100</v>
      </c>
      <c r="C45" s="15">
        <v>26.405694</v>
      </c>
      <c r="D45" s="15">
        <v>71.245552000000004</v>
      </c>
      <c r="E45" s="15">
        <v>2.348754</v>
      </c>
    </row>
    <row r="46" spans="1:5">
      <c r="A46" s="23" t="s">
        <v>142</v>
      </c>
      <c r="B46" s="24">
        <v>343</v>
      </c>
      <c r="C46" s="24">
        <v>136</v>
      </c>
      <c r="D46" s="24">
        <v>199</v>
      </c>
      <c r="E46" s="24">
        <v>8</v>
      </c>
    </row>
    <row r="47" spans="1:5">
      <c r="A47" s="10" t="s">
        <v>114</v>
      </c>
      <c r="B47" s="15">
        <v>100</v>
      </c>
      <c r="C47" s="15">
        <v>39.650145999999999</v>
      </c>
      <c r="D47" s="15">
        <v>58.017493000000002</v>
      </c>
      <c r="E47" s="15">
        <v>2.3323619999999998</v>
      </c>
    </row>
    <row r="48" spans="1:5">
      <c r="A48" s="23" t="s">
        <v>128</v>
      </c>
      <c r="B48" s="24">
        <v>40</v>
      </c>
      <c r="C48" s="24">
        <v>11</v>
      </c>
      <c r="D48" s="24">
        <v>29</v>
      </c>
      <c r="E48" s="24">
        <v>0</v>
      </c>
    </row>
    <row r="49" spans="1:5">
      <c r="A49" s="10" t="s">
        <v>114</v>
      </c>
      <c r="B49" s="15">
        <v>100</v>
      </c>
      <c r="C49" s="15">
        <v>27.5</v>
      </c>
      <c r="D49" s="15">
        <v>72.5</v>
      </c>
      <c r="E49" s="15">
        <v>0</v>
      </c>
    </row>
    <row r="50" spans="1:5">
      <c r="A50" s="8" t="s">
        <v>143</v>
      </c>
      <c r="B50" s="8"/>
      <c r="C50" s="8"/>
      <c r="D50" s="8"/>
      <c r="E50" s="8"/>
    </row>
    <row r="51" spans="1:5">
      <c r="A51" s="23" t="s">
        <v>144</v>
      </c>
      <c r="B51" s="24">
        <v>429</v>
      </c>
      <c r="C51" s="24">
        <v>118</v>
      </c>
      <c r="D51" s="24">
        <v>304</v>
      </c>
      <c r="E51" s="24">
        <v>7</v>
      </c>
    </row>
    <row r="52" spans="1:5">
      <c r="A52" s="10" t="s">
        <v>114</v>
      </c>
      <c r="B52" s="15">
        <v>100</v>
      </c>
      <c r="C52" s="15">
        <v>27.505828000000001</v>
      </c>
      <c r="D52" s="15">
        <v>70.862470999999999</v>
      </c>
      <c r="E52" s="15">
        <v>1.631702</v>
      </c>
    </row>
    <row r="53" spans="1:5">
      <c r="A53" s="23" t="s">
        <v>145</v>
      </c>
      <c r="B53" s="24">
        <v>319</v>
      </c>
      <c r="C53" s="24">
        <v>84</v>
      </c>
      <c r="D53" s="24">
        <v>226</v>
      </c>
      <c r="E53" s="24">
        <v>9</v>
      </c>
    </row>
    <row r="54" spans="1:5">
      <c r="A54" s="10" t="s">
        <v>114</v>
      </c>
      <c r="B54" s="15">
        <v>100</v>
      </c>
      <c r="C54" s="15">
        <v>26.332287999999998</v>
      </c>
      <c r="D54" s="15">
        <v>70.846395000000001</v>
      </c>
      <c r="E54" s="15">
        <v>2.8213170000000001</v>
      </c>
    </row>
    <row r="55" spans="1:5">
      <c r="A55" s="23" t="s">
        <v>146</v>
      </c>
      <c r="B55" s="24">
        <v>504</v>
      </c>
      <c r="C55" s="24">
        <v>147</v>
      </c>
      <c r="D55" s="24">
        <v>344</v>
      </c>
      <c r="E55" s="24">
        <v>13</v>
      </c>
    </row>
    <row r="56" spans="1:5">
      <c r="A56" s="10" t="s">
        <v>114</v>
      </c>
      <c r="B56" s="15">
        <v>100</v>
      </c>
      <c r="C56" s="15">
        <v>29.166667</v>
      </c>
      <c r="D56" s="15">
        <v>68.253968</v>
      </c>
      <c r="E56" s="15">
        <v>2.5793650000000001</v>
      </c>
    </row>
    <row r="57" spans="1:5">
      <c r="A57" s="23" t="s">
        <v>147</v>
      </c>
      <c r="B57" s="24">
        <v>143</v>
      </c>
      <c r="C57" s="24">
        <v>32</v>
      </c>
      <c r="D57" s="24">
        <v>108</v>
      </c>
      <c r="E57" s="24">
        <v>3</v>
      </c>
    </row>
    <row r="58" spans="1:5">
      <c r="A58" s="10" t="s">
        <v>114</v>
      </c>
      <c r="B58" s="15">
        <v>100</v>
      </c>
      <c r="C58" s="15">
        <v>22.377621999999999</v>
      </c>
      <c r="D58" s="15">
        <v>75.524476000000007</v>
      </c>
      <c r="E58" s="15">
        <v>2.0979019999999999</v>
      </c>
    </row>
    <row r="59" spans="1:5">
      <c r="A59" s="23" t="s">
        <v>148</v>
      </c>
      <c r="B59" s="24">
        <v>168</v>
      </c>
      <c r="C59" s="24">
        <v>50</v>
      </c>
      <c r="D59" s="24">
        <v>114</v>
      </c>
      <c r="E59" s="24">
        <v>4</v>
      </c>
    </row>
    <row r="60" spans="1:5">
      <c r="A60" s="10" t="s">
        <v>114</v>
      </c>
      <c r="B60" s="15">
        <v>100</v>
      </c>
      <c r="C60" s="15">
        <v>29.761904999999999</v>
      </c>
      <c r="D60" s="15">
        <v>67.857142999999994</v>
      </c>
      <c r="E60" s="15">
        <v>2.3809520000000002</v>
      </c>
    </row>
    <row r="61" spans="1:5">
      <c r="A61" s="23" t="s">
        <v>149</v>
      </c>
      <c r="B61" s="24">
        <v>1270</v>
      </c>
      <c r="C61" s="24">
        <v>367</v>
      </c>
      <c r="D61" s="24">
        <v>876</v>
      </c>
      <c r="E61" s="24">
        <v>27</v>
      </c>
    </row>
    <row r="62" spans="1:5">
      <c r="A62" s="10" t="s">
        <v>114</v>
      </c>
      <c r="B62" s="15">
        <v>100</v>
      </c>
      <c r="C62" s="15">
        <v>28.897638000000001</v>
      </c>
      <c r="D62" s="15">
        <v>68.976377999999997</v>
      </c>
      <c r="E62" s="15">
        <v>2.1259839999999999</v>
      </c>
    </row>
    <row r="63" spans="1:5">
      <c r="A63" s="23" t="s">
        <v>150</v>
      </c>
      <c r="B63" s="24">
        <v>1642</v>
      </c>
      <c r="C63" s="24">
        <v>475</v>
      </c>
      <c r="D63" s="24">
        <v>1129</v>
      </c>
      <c r="E63" s="24">
        <v>38</v>
      </c>
    </row>
    <row r="64" spans="1:5">
      <c r="A64" s="10" t="s">
        <v>114</v>
      </c>
      <c r="B64" s="15">
        <v>100</v>
      </c>
      <c r="C64" s="15">
        <v>28.928135999999999</v>
      </c>
      <c r="D64" s="15">
        <v>68.757613000000006</v>
      </c>
      <c r="E64" s="15">
        <v>2.3142510000000001</v>
      </c>
    </row>
    <row r="65" spans="1:5">
      <c r="A65" s="23" t="s">
        <v>151</v>
      </c>
      <c r="B65" s="24">
        <v>2266</v>
      </c>
      <c r="C65" s="24">
        <v>693</v>
      </c>
      <c r="D65" s="24">
        <v>1518</v>
      </c>
      <c r="E65" s="24">
        <v>55</v>
      </c>
    </row>
    <row r="66" spans="1:5">
      <c r="A66" s="10" t="s">
        <v>114</v>
      </c>
      <c r="B66" s="15">
        <v>100</v>
      </c>
      <c r="C66" s="15">
        <v>30.582523999999999</v>
      </c>
      <c r="D66" s="15">
        <v>66.990290999999999</v>
      </c>
      <c r="E66" s="15">
        <v>2.427184</v>
      </c>
    </row>
    <row r="67" spans="1:5">
      <c r="A67" s="23" t="s">
        <v>152</v>
      </c>
      <c r="B67" s="24">
        <v>121</v>
      </c>
      <c r="C67" s="24">
        <v>24</v>
      </c>
      <c r="D67" s="24">
        <v>97</v>
      </c>
      <c r="E67" s="24">
        <v>0</v>
      </c>
    </row>
    <row r="68" spans="1:5">
      <c r="A68" s="10" t="s">
        <v>114</v>
      </c>
      <c r="B68" s="15">
        <v>100</v>
      </c>
      <c r="C68" s="15">
        <v>19.834710999999999</v>
      </c>
      <c r="D68" s="15">
        <v>80.165289000000001</v>
      </c>
      <c r="E68" s="15">
        <v>0</v>
      </c>
    </row>
    <row r="69" spans="1:5">
      <c r="A69" s="23" t="s">
        <v>128</v>
      </c>
      <c r="B69" s="24">
        <v>46</v>
      </c>
      <c r="C69" s="24">
        <v>8</v>
      </c>
      <c r="D69" s="24">
        <v>37</v>
      </c>
      <c r="E69" s="24">
        <v>1</v>
      </c>
    </row>
    <row r="70" spans="1:5">
      <c r="A70" s="10" t="s">
        <v>114</v>
      </c>
      <c r="B70" s="15">
        <v>100</v>
      </c>
      <c r="C70" s="15">
        <v>17.391304000000002</v>
      </c>
      <c r="D70" s="15">
        <v>80.434782999999996</v>
      </c>
      <c r="E70" s="15">
        <v>2.1739130000000002</v>
      </c>
    </row>
    <row r="71" spans="1:5">
      <c r="A71" s="8" t="s">
        <v>153</v>
      </c>
      <c r="B71" s="8"/>
      <c r="C71" s="8"/>
      <c r="D71" s="8"/>
      <c r="E71" s="8"/>
    </row>
    <row r="72" spans="1:5">
      <c r="A72" s="23" t="s">
        <v>154</v>
      </c>
      <c r="B72" s="24">
        <v>1344</v>
      </c>
      <c r="C72" s="24">
        <v>396</v>
      </c>
      <c r="D72" s="24">
        <v>917</v>
      </c>
      <c r="E72" s="24">
        <v>31</v>
      </c>
    </row>
    <row r="73" spans="1:5">
      <c r="A73" s="10" t="s">
        <v>114</v>
      </c>
      <c r="B73" s="15">
        <v>100</v>
      </c>
      <c r="C73" s="15">
        <v>29.464286000000001</v>
      </c>
      <c r="D73" s="15">
        <v>68.229167000000004</v>
      </c>
      <c r="E73" s="15">
        <v>2.3065479999999998</v>
      </c>
    </row>
    <row r="74" spans="1:5">
      <c r="A74" s="23" t="s">
        <v>155</v>
      </c>
      <c r="B74" s="24">
        <v>1107</v>
      </c>
      <c r="C74" s="24">
        <v>298</v>
      </c>
      <c r="D74" s="24">
        <v>782</v>
      </c>
      <c r="E74" s="24">
        <v>27</v>
      </c>
    </row>
    <row r="75" spans="1:5">
      <c r="A75" s="10" t="s">
        <v>114</v>
      </c>
      <c r="B75" s="15">
        <v>100</v>
      </c>
      <c r="C75" s="15">
        <v>26.919602999999999</v>
      </c>
      <c r="D75" s="15">
        <v>70.641373000000002</v>
      </c>
      <c r="E75" s="15">
        <v>2.4390239999999999</v>
      </c>
    </row>
    <row r="76" spans="1:5">
      <c r="A76" s="23" t="s">
        <v>156</v>
      </c>
      <c r="B76" s="24">
        <v>1006</v>
      </c>
      <c r="C76" s="24">
        <v>297</v>
      </c>
      <c r="D76" s="24">
        <v>678</v>
      </c>
      <c r="E76" s="24">
        <v>31</v>
      </c>
    </row>
    <row r="77" spans="1:5">
      <c r="A77" s="10" t="s">
        <v>114</v>
      </c>
      <c r="B77" s="15">
        <v>100</v>
      </c>
      <c r="C77" s="15">
        <v>29.522863000000001</v>
      </c>
      <c r="D77" s="15">
        <v>67.395625999999993</v>
      </c>
      <c r="E77" s="15">
        <v>3.0815109999999999</v>
      </c>
    </row>
    <row r="78" spans="1:5">
      <c r="A78" s="23" t="s">
        <v>157</v>
      </c>
      <c r="B78" s="24">
        <v>541</v>
      </c>
      <c r="C78" s="24">
        <v>144</v>
      </c>
      <c r="D78" s="24">
        <v>379</v>
      </c>
      <c r="E78" s="24">
        <v>18</v>
      </c>
    </row>
    <row r="79" spans="1:5">
      <c r="A79" s="10" t="s">
        <v>114</v>
      </c>
      <c r="B79" s="15">
        <v>100</v>
      </c>
      <c r="C79" s="15">
        <v>26.617374999999999</v>
      </c>
      <c r="D79" s="15">
        <v>70.055453</v>
      </c>
      <c r="E79" s="15">
        <v>3.327172</v>
      </c>
    </row>
    <row r="80" spans="1:5">
      <c r="A80" s="23" t="s">
        <v>158</v>
      </c>
      <c r="B80" s="24">
        <v>1510</v>
      </c>
      <c r="C80" s="24">
        <v>422</v>
      </c>
      <c r="D80" s="24">
        <v>1054</v>
      </c>
      <c r="E80" s="24">
        <v>34</v>
      </c>
    </row>
    <row r="81" spans="1:5">
      <c r="A81" s="10" t="s">
        <v>114</v>
      </c>
      <c r="B81" s="15">
        <v>100</v>
      </c>
      <c r="C81" s="15">
        <v>27.947019999999998</v>
      </c>
      <c r="D81" s="15">
        <v>69.801325000000006</v>
      </c>
      <c r="E81" s="15">
        <v>2.2516560000000001</v>
      </c>
    </row>
    <row r="82" spans="1:5">
      <c r="A82" s="23" t="s">
        <v>159</v>
      </c>
      <c r="B82" s="24">
        <v>1011</v>
      </c>
      <c r="C82" s="24">
        <v>371</v>
      </c>
      <c r="D82" s="24">
        <v>612</v>
      </c>
      <c r="E82" s="24">
        <v>28</v>
      </c>
    </row>
    <row r="83" spans="1:5">
      <c r="A83" s="10" t="s">
        <v>114</v>
      </c>
      <c r="B83" s="15">
        <v>100</v>
      </c>
      <c r="C83" s="15">
        <v>36.696339999999999</v>
      </c>
      <c r="D83" s="15">
        <v>60.534125000000003</v>
      </c>
      <c r="E83" s="15">
        <v>2.7695349999999999</v>
      </c>
    </row>
    <row r="84" spans="1:5">
      <c r="A84" s="23" t="s">
        <v>160</v>
      </c>
      <c r="B84" s="24">
        <v>1234</v>
      </c>
      <c r="C84" s="24">
        <v>342</v>
      </c>
      <c r="D84" s="24">
        <v>862</v>
      </c>
      <c r="E84" s="24">
        <v>30</v>
      </c>
    </row>
    <row r="85" spans="1:5">
      <c r="A85" s="10" t="s">
        <v>114</v>
      </c>
      <c r="B85" s="15">
        <v>100</v>
      </c>
      <c r="C85" s="15">
        <v>27.714749000000001</v>
      </c>
      <c r="D85" s="15">
        <v>69.854133000000004</v>
      </c>
      <c r="E85" s="15">
        <v>2.4311180000000001</v>
      </c>
    </row>
    <row r="86" spans="1:5">
      <c r="A86" s="23" t="s">
        <v>161</v>
      </c>
      <c r="B86" s="24">
        <v>443</v>
      </c>
      <c r="C86" s="24">
        <v>132</v>
      </c>
      <c r="D86" s="24">
        <v>301</v>
      </c>
      <c r="E86" s="24">
        <v>10</v>
      </c>
    </row>
    <row r="87" spans="1:5">
      <c r="A87" s="10" t="s">
        <v>114</v>
      </c>
      <c r="B87" s="15">
        <v>100</v>
      </c>
      <c r="C87" s="15">
        <v>29.79684</v>
      </c>
      <c r="D87" s="15">
        <v>67.945824000000002</v>
      </c>
      <c r="E87" s="15">
        <v>2.257336</v>
      </c>
    </row>
    <row r="88" spans="1:5">
      <c r="A88" s="23" t="s">
        <v>162</v>
      </c>
      <c r="B88" s="24">
        <v>1237</v>
      </c>
      <c r="C88" s="24">
        <v>395</v>
      </c>
      <c r="D88" s="24">
        <v>814</v>
      </c>
      <c r="E88" s="24">
        <v>28</v>
      </c>
    </row>
    <row r="89" spans="1:5">
      <c r="A89" s="10" t="s">
        <v>114</v>
      </c>
      <c r="B89" s="15">
        <v>100</v>
      </c>
      <c r="C89" s="15">
        <v>31.932093999999999</v>
      </c>
      <c r="D89" s="15">
        <v>65.804365000000004</v>
      </c>
      <c r="E89" s="15">
        <v>2.263541</v>
      </c>
    </row>
    <row r="90" spans="1:5">
      <c r="A90" s="23" t="s">
        <v>152</v>
      </c>
      <c r="B90" s="24">
        <v>81</v>
      </c>
      <c r="C90" s="24">
        <v>27</v>
      </c>
      <c r="D90" s="24">
        <v>52</v>
      </c>
      <c r="E90" s="24">
        <v>2</v>
      </c>
    </row>
    <row r="91" spans="1:5">
      <c r="A91" s="10" t="s">
        <v>114</v>
      </c>
      <c r="B91" s="15">
        <v>100</v>
      </c>
      <c r="C91" s="15">
        <v>33.333333000000003</v>
      </c>
      <c r="D91" s="15">
        <v>64.197530999999998</v>
      </c>
      <c r="E91" s="15">
        <v>2.4691360000000002</v>
      </c>
    </row>
    <row r="92" spans="1:5">
      <c r="A92" s="23" t="s">
        <v>163</v>
      </c>
      <c r="B92" s="24">
        <v>67</v>
      </c>
      <c r="C92" s="24">
        <v>20</v>
      </c>
      <c r="D92" s="24">
        <v>47</v>
      </c>
      <c r="E92" s="24">
        <v>0</v>
      </c>
    </row>
    <row r="93" spans="1:5">
      <c r="A93" s="10" t="s">
        <v>114</v>
      </c>
      <c r="B93" s="15">
        <v>100</v>
      </c>
      <c r="C93" s="15">
        <v>29.850746000000001</v>
      </c>
      <c r="D93" s="15">
        <v>70.149253999999999</v>
      </c>
      <c r="E93" s="15">
        <v>0</v>
      </c>
    </row>
    <row r="94" spans="1:5">
      <c r="A94" s="23" t="s">
        <v>128</v>
      </c>
      <c r="B94" s="24">
        <v>52</v>
      </c>
      <c r="C94" s="24">
        <v>13</v>
      </c>
      <c r="D94" s="24">
        <v>39</v>
      </c>
      <c r="E94" s="24">
        <v>0</v>
      </c>
    </row>
    <row r="95" spans="1:5">
      <c r="A95" s="10" t="s">
        <v>114</v>
      </c>
      <c r="B95" s="15">
        <v>100</v>
      </c>
      <c r="C95" s="15">
        <v>25</v>
      </c>
      <c r="D95" s="15">
        <v>75</v>
      </c>
      <c r="E95" s="15">
        <v>0</v>
      </c>
    </row>
    <row r="96" spans="1:5">
      <c r="A96" s="8" t="s">
        <v>164</v>
      </c>
      <c r="B96" s="8"/>
      <c r="C96" s="8"/>
      <c r="D96" s="8"/>
      <c r="E96" s="8"/>
    </row>
    <row r="97" spans="1:5">
      <c r="A97" s="23" t="s">
        <v>165</v>
      </c>
      <c r="B97" s="24">
        <v>209</v>
      </c>
      <c r="C97" s="24">
        <v>86</v>
      </c>
      <c r="D97" s="24">
        <v>121</v>
      </c>
      <c r="E97" s="24">
        <v>2</v>
      </c>
    </row>
    <row r="98" spans="1:5">
      <c r="A98" s="10" t="s">
        <v>114</v>
      </c>
      <c r="B98" s="15">
        <v>100</v>
      </c>
      <c r="C98" s="15">
        <v>41.148325</v>
      </c>
      <c r="D98" s="15">
        <v>57.894736999999999</v>
      </c>
      <c r="E98" s="15">
        <v>0.95693799999999996</v>
      </c>
    </row>
    <row r="99" spans="1:5">
      <c r="A99" s="23" t="s">
        <v>166</v>
      </c>
      <c r="B99" s="24">
        <v>1043</v>
      </c>
      <c r="C99" s="24">
        <v>352</v>
      </c>
      <c r="D99" s="24">
        <v>662</v>
      </c>
      <c r="E99" s="24">
        <v>29</v>
      </c>
    </row>
    <row r="100" spans="1:5">
      <c r="A100" s="10" t="s">
        <v>114</v>
      </c>
      <c r="B100" s="15">
        <v>100</v>
      </c>
      <c r="C100" s="15">
        <v>33.748801999999998</v>
      </c>
      <c r="D100" s="15">
        <v>63.470756999999999</v>
      </c>
      <c r="E100" s="15">
        <v>2.7804410000000002</v>
      </c>
    </row>
    <row r="101" spans="1:5">
      <c r="A101" s="23" t="s">
        <v>167</v>
      </c>
      <c r="B101" s="24">
        <v>963</v>
      </c>
      <c r="C101" s="24">
        <v>274</v>
      </c>
      <c r="D101" s="24">
        <v>668</v>
      </c>
      <c r="E101" s="24">
        <v>21</v>
      </c>
    </row>
    <row r="102" spans="1:5">
      <c r="A102" s="10" t="s">
        <v>114</v>
      </c>
      <c r="B102" s="15">
        <v>100</v>
      </c>
      <c r="C102" s="15">
        <v>28.452752</v>
      </c>
      <c r="D102" s="15">
        <v>69.366562999999999</v>
      </c>
      <c r="E102" s="15">
        <v>2.180685</v>
      </c>
    </row>
    <row r="103" spans="1:5">
      <c r="A103" s="23" t="s">
        <v>168</v>
      </c>
      <c r="B103" s="24">
        <v>338</v>
      </c>
      <c r="C103" s="24">
        <v>59</v>
      </c>
      <c r="D103" s="24">
        <v>271</v>
      </c>
      <c r="E103" s="24">
        <v>8</v>
      </c>
    </row>
    <row r="104" spans="1:5">
      <c r="A104" s="10" t="s">
        <v>114</v>
      </c>
      <c r="B104" s="15">
        <v>100</v>
      </c>
      <c r="C104" s="15">
        <v>17.455621000000001</v>
      </c>
      <c r="D104" s="15">
        <v>80.177515</v>
      </c>
      <c r="E104" s="15">
        <v>2.3668640000000001</v>
      </c>
    </row>
    <row r="105" spans="1:5">
      <c r="A105" s="23" t="s">
        <v>169</v>
      </c>
      <c r="B105" s="24">
        <v>94</v>
      </c>
      <c r="C105" s="24">
        <v>13</v>
      </c>
      <c r="D105" s="24">
        <v>79</v>
      </c>
      <c r="E105" s="24">
        <v>2</v>
      </c>
    </row>
    <row r="106" spans="1:5">
      <c r="A106" s="10" t="s">
        <v>114</v>
      </c>
      <c r="B106" s="15">
        <v>100</v>
      </c>
      <c r="C106" s="15">
        <v>13.829787</v>
      </c>
      <c r="D106" s="15">
        <v>84.042552999999998</v>
      </c>
      <c r="E106" s="15">
        <v>2.1276600000000001</v>
      </c>
    </row>
    <row r="107" spans="1:5">
      <c r="A107" s="23" t="s">
        <v>128</v>
      </c>
      <c r="B107" s="24">
        <v>30</v>
      </c>
      <c r="C107" s="24">
        <v>4</v>
      </c>
      <c r="D107" s="24">
        <v>23</v>
      </c>
      <c r="E107" s="24">
        <v>3</v>
      </c>
    </row>
    <row r="108" spans="1:5">
      <c r="A108" s="10" t="s">
        <v>114</v>
      </c>
      <c r="B108" s="15">
        <v>100</v>
      </c>
      <c r="C108" s="15">
        <v>13.333333</v>
      </c>
      <c r="D108" s="15">
        <v>76.666667000000004</v>
      </c>
      <c r="E108" s="15">
        <v>10</v>
      </c>
    </row>
    <row r="109" spans="1:5">
      <c r="A109" s="8" t="s">
        <v>170</v>
      </c>
      <c r="B109" s="8"/>
      <c r="C109" s="8"/>
      <c r="D109" s="8"/>
      <c r="E109" s="8"/>
    </row>
    <row r="110" spans="1:5">
      <c r="A110" s="23" t="s">
        <v>171</v>
      </c>
      <c r="B110" s="24">
        <v>386</v>
      </c>
      <c r="C110" s="24">
        <v>100</v>
      </c>
      <c r="D110" s="24">
        <v>278</v>
      </c>
      <c r="E110" s="24">
        <v>8</v>
      </c>
    </row>
    <row r="111" spans="1:5">
      <c r="A111" s="10" t="s">
        <v>114</v>
      </c>
      <c r="B111" s="15">
        <v>100</v>
      </c>
      <c r="C111" s="15">
        <v>25.906735999999999</v>
      </c>
      <c r="D111" s="15">
        <v>72.020724999999999</v>
      </c>
      <c r="E111" s="15">
        <v>2.0725389999999999</v>
      </c>
    </row>
    <row r="112" spans="1:5">
      <c r="A112" s="23" t="s">
        <v>172</v>
      </c>
      <c r="B112" s="24">
        <v>919</v>
      </c>
      <c r="C112" s="24">
        <v>263</v>
      </c>
      <c r="D112" s="24">
        <v>630</v>
      </c>
      <c r="E112" s="24">
        <v>26</v>
      </c>
    </row>
    <row r="113" spans="1:5">
      <c r="A113" s="10" t="s">
        <v>114</v>
      </c>
      <c r="B113" s="15">
        <v>100</v>
      </c>
      <c r="C113" s="15">
        <v>28.618062999999999</v>
      </c>
      <c r="D113" s="15">
        <v>68.552774999999997</v>
      </c>
      <c r="E113" s="15">
        <v>2.8291620000000002</v>
      </c>
    </row>
    <row r="114" spans="1:5">
      <c r="A114" s="23" t="s">
        <v>173</v>
      </c>
      <c r="B114" s="24">
        <v>978</v>
      </c>
      <c r="C114" s="24">
        <v>312</v>
      </c>
      <c r="D114" s="24">
        <v>649</v>
      </c>
      <c r="E114" s="24">
        <v>17</v>
      </c>
    </row>
    <row r="115" spans="1:5">
      <c r="A115" s="10" t="s">
        <v>114</v>
      </c>
      <c r="B115" s="15">
        <v>100</v>
      </c>
      <c r="C115" s="15">
        <v>31.90184</v>
      </c>
      <c r="D115" s="15">
        <v>66.359917999999993</v>
      </c>
      <c r="E115" s="15">
        <v>1.7382409999999999</v>
      </c>
    </row>
    <row r="116" spans="1:5">
      <c r="A116" s="23" t="s">
        <v>174</v>
      </c>
      <c r="B116" s="24">
        <v>347</v>
      </c>
      <c r="C116" s="24">
        <v>106</v>
      </c>
      <c r="D116" s="24">
        <v>233</v>
      </c>
      <c r="E116" s="24">
        <v>8</v>
      </c>
    </row>
    <row r="117" spans="1:5">
      <c r="A117" s="10" t="s">
        <v>114</v>
      </c>
      <c r="B117" s="15">
        <v>100</v>
      </c>
      <c r="C117" s="15">
        <v>30.547550000000001</v>
      </c>
      <c r="D117" s="15">
        <v>67.146974</v>
      </c>
      <c r="E117" s="15">
        <v>2.3054760000000001</v>
      </c>
    </row>
    <row r="118" spans="1:5">
      <c r="A118" s="23" t="s">
        <v>128</v>
      </c>
      <c r="B118" s="24">
        <v>47</v>
      </c>
      <c r="C118" s="24">
        <v>7</v>
      </c>
      <c r="D118" s="24">
        <v>34</v>
      </c>
      <c r="E118" s="24">
        <v>6</v>
      </c>
    </row>
    <row r="119" spans="1:5">
      <c r="A119" s="10" t="s">
        <v>114</v>
      </c>
      <c r="B119" s="15">
        <v>100</v>
      </c>
      <c r="C119" s="15">
        <v>14.893617000000001</v>
      </c>
      <c r="D119" s="15">
        <v>72.340425999999994</v>
      </c>
      <c r="E119" s="15">
        <v>12.765957</v>
      </c>
    </row>
    <row r="120" spans="1:5">
      <c r="A120" s="8" t="s">
        <v>175</v>
      </c>
      <c r="B120" s="8"/>
      <c r="C120" s="8"/>
      <c r="D120" s="8"/>
      <c r="E120" s="8"/>
    </row>
    <row r="121" spans="1:5">
      <c r="A121" s="23" t="s">
        <v>176</v>
      </c>
      <c r="B121" s="24">
        <v>425</v>
      </c>
      <c r="C121" s="24">
        <v>123</v>
      </c>
      <c r="D121" s="24">
        <v>298</v>
      </c>
      <c r="E121" s="24">
        <v>4</v>
      </c>
    </row>
    <row r="122" spans="1:5">
      <c r="A122" s="10" t="s">
        <v>114</v>
      </c>
      <c r="B122" s="15">
        <v>100</v>
      </c>
      <c r="C122" s="15">
        <v>28.941175999999999</v>
      </c>
      <c r="D122" s="15">
        <v>70.117647000000005</v>
      </c>
      <c r="E122" s="15">
        <v>0.94117600000000001</v>
      </c>
    </row>
    <row r="123" spans="1:5">
      <c r="A123" s="23" t="s">
        <v>177</v>
      </c>
      <c r="B123" s="24">
        <v>811</v>
      </c>
      <c r="C123" s="24">
        <v>235</v>
      </c>
      <c r="D123" s="24">
        <v>557</v>
      </c>
      <c r="E123" s="24">
        <v>19</v>
      </c>
    </row>
    <row r="124" spans="1:5">
      <c r="A124" s="10" t="s">
        <v>114</v>
      </c>
      <c r="B124" s="15">
        <v>100</v>
      </c>
      <c r="C124" s="15">
        <v>28.976572000000001</v>
      </c>
      <c r="D124" s="15">
        <v>68.680640999999994</v>
      </c>
      <c r="E124" s="15">
        <v>2.342787</v>
      </c>
    </row>
    <row r="125" spans="1:5">
      <c r="A125" s="23" t="s">
        <v>178</v>
      </c>
      <c r="B125" s="24">
        <v>207</v>
      </c>
      <c r="C125" s="24">
        <v>106</v>
      </c>
      <c r="D125" s="24">
        <v>94</v>
      </c>
      <c r="E125" s="24">
        <v>7</v>
      </c>
    </row>
    <row r="126" spans="1:5">
      <c r="A126" s="10" t="s">
        <v>114</v>
      </c>
      <c r="B126" s="15">
        <v>100</v>
      </c>
      <c r="C126" s="15">
        <v>51.207729</v>
      </c>
      <c r="D126" s="15">
        <v>45.410628000000003</v>
      </c>
      <c r="E126" s="15">
        <v>3.381643</v>
      </c>
    </row>
    <row r="127" spans="1:5">
      <c r="A127" s="23" t="s">
        <v>179</v>
      </c>
      <c r="B127" s="24">
        <v>154</v>
      </c>
      <c r="C127" s="24">
        <v>64</v>
      </c>
      <c r="D127" s="24">
        <v>89</v>
      </c>
      <c r="E127" s="24">
        <v>1</v>
      </c>
    </row>
    <row r="128" spans="1:5">
      <c r="A128" s="10" t="s">
        <v>114</v>
      </c>
      <c r="B128" s="15">
        <v>100</v>
      </c>
      <c r="C128" s="15">
        <v>41.558441999999999</v>
      </c>
      <c r="D128" s="15">
        <v>57.792208000000002</v>
      </c>
      <c r="E128" s="15">
        <v>0.64935100000000001</v>
      </c>
    </row>
    <row r="129" spans="1:5">
      <c r="A129" s="23" t="s">
        <v>180</v>
      </c>
      <c r="B129" s="24">
        <v>318</v>
      </c>
      <c r="C129" s="24">
        <v>112</v>
      </c>
      <c r="D129" s="24">
        <v>199</v>
      </c>
      <c r="E129" s="24">
        <v>7</v>
      </c>
    </row>
    <row r="130" spans="1:5">
      <c r="A130" s="10" t="s">
        <v>114</v>
      </c>
      <c r="B130" s="15">
        <v>100</v>
      </c>
      <c r="C130" s="15">
        <v>35.220126</v>
      </c>
      <c r="D130" s="15">
        <v>62.578615999999997</v>
      </c>
      <c r="E130" s="15">
        <v>2.2012580000000002</v>
      </c>
    </row>
    <row r="131" spans="1:5">
      <c r="A131" s="23" t="s">
        <v>181</v>
      </c>
      <c r="B131" s="24">
        <v>203</v>
      </c>
      <c r="C131" s="24">
        <v>74</v>
      </c>
      <c r="D131" s="24">
        <v>125</v>
      </c>
      <c r="E131" s="24">
        <v>4</v>
      </c>
    </row>
    <row r="132" spans="1:5">
      <c r="A132" s="10" t="s">
        <v>114</v>
      </c>
      <c r="B132" s="15">
        <v>100</v>
      </c>
      <c r="C132" s="15">
        <v>36.453201999999997</v>
      </c>
      <c r="D132" s="15">
        <v>61.576355</v>
      </c>
      <c r="E132" s="15">
        <v>1.9704429999999999</v>
      </c>
    </row>
    <row r="133" spans="1:5">
      <c r="A133" s="23" t="s">
        <v>182</v>
      </c>
      <c r="B133" s="24">
        <v>79</v>
      </c>
      <c r="C133" s="24">
        <v>30</v>
      </c>
      <c r="D133" s="24">
        <v>49</v>
      </c>
      <c r="E133" s="24">
        <v>0</v>
      </c>
    </row>
    <row r="134" spans="1:5">
      <c r="A134" s="10" t="s">
        <v>114</v>
      </c>
      <c r="B134" s="15">
        <v>100</v>
      </c>
      <c r="C134" s="15">
        <v>37.974684000000003</v>
      </c>
      <c r="D134" s="15">
        <v>62.025315999999997</v>
      </c>
      <c r="E134" s="15">
        <v>0</v>
      </c>
    </row>
    <row r="135" spans="1:5">
      <c r="A135" s="23" t="s">
        <v>183</v>
      </c>
      <c r="B135" s="24">
        <v>68</v>
      </c>
      <c r="C135" s="24">
        <v>35</v>
      </c>
      <c r="D135" s="24">
        <v>31</v>
      </c>
      <c r="E135" s="24">
        <v>2</v>
      </c>
    </row>
    <row r="136" spans="1:5">
      <c r="A136" s="10" t="s">
        <v>114</v>
      </c>
      <c r="B136" s="15">
        <v>100</v>
      </c>
      <c r="C136" s="15">
        <v>51.470587999999999</v>
      </c>
      <c r="D136" s="15">
        <v>45.588234999999997</v>
      </c>
      <c r="E136" s="15">
        <v>2.941176</v>
      </c>
    </row>
    <row r="137" spans="1:5">
      <c r="A137" s="23" t="s">
        <v>184</v>
      </c>
      <c r="B137" s="24">
        <v>586</v>
      </c>
      <c r="C137" s="24">
        <v>199</v>
      </c>
      <c r="D137" s="24">
        <v>369</v>
      </c>
      <c r="E137" s="24">
        <v>18</v>
      </c>
    </row>
    <row r="138" spans="1:5">
      <c r="A138" s="10" t="s">
        <v>114</v>
      </c>
      <c r="B138" s="15">
        <v>100</v>
      </c>
      <c r="C138" s="15">
        <v>33.959043999999999</v>
      </c>
      <c r="D138" s="15">
        <v>62.969282999999997</v>
      </c>
      <c r="E138" s="15">
        <v>3.071672</v>
      </c>
    </row>
    <row r="139" spans="1:5">
      <c r="A139" s="23" t="s">
        <v>185</v>
      </c>
      <c r="B139" s="24">
        <v>276</v>
      </c>
      <c r="C139" s="24">
        <v>104</v>
      </c>
      <c r="D139" s="24">
        <v>167</v>
      </c>
      <c r="E139" s="24">
        <v>5</v>
      </c>
    </row>
    <row r="140" spans="1:5">
      <c r="A140" s="10" t="s">
        <v>114</v>
      </c>
      <c r="B140" s="15">
        <v>100</v>
      </c>
      <c r="C140" s="15">
        <v>37.681159000000001</v>
      </c>
      <c r="D140" s="15">
        <v>60.507246000000002</v>
      </c>
      <c r="E140" s="15">
        <v>1.8115939999999999</v>
      </c>
    </row>
    <row r="141" spans="1:5">
      <c r="A141" s="23" t="s">
        <v>152</v>
      </c>
      <c r="B141" s="24">
        <v>197</v>
      </c>
      <c r="C141" s="24">
        <v>59</v>
      </c>
      <c r="D141" s="24">
        <v>134</v>
      </c>
      <c r="E141" s="24">
        <v>4</v>
      </c>
    </row>
    <row r="142" spans="1:5">
      <c r="A142" s="10" t="s">
        <v>114</v>
      </c>
      <c r="B142" s="15">
        <v>100</v>
      </c>
      <c r="C142" s="15">
        <v>29.949238999999999</v>
      </c>
      <c r="D142" s="15">
        <v>68.020304999999993</v>
      </c>
      <c r="E142" s="15">
        <v>2.0304570000000002</v>
      </c>
    </row>
    <row r="143" spans="1:5">
      <c r="A143" s="23" t="s">
        <v>186</v>
      </c>
      <c r="B143" s="24">
        <v>944</v>
      </c>
      <c r="C143" s="24">
        <v>233</v>
      </c>
      <c r="D143" s="24">
        <v>686</v>
      </c>
      <c r="E143" s="24">
        <v>25</v>
      </c>
    </row>
    <row r="144" spans="1:5">
      <c r="A144" s="10" t="s">
        <v>114</v>
      </c>
      <c r="B144" s="15">
        <v>100</v>
      </c>
      <c r="C144" s="15">
        <v>24.682203000000001</v>
      </c>
      <c r="D144" s="15">
        <v>72.669492000000005</v>
      </c>
      <c r="E144" s="15">
        <v>2.6483050000000001</v>
      </c>
    </row>
    <row r="145" spans="1:5">
      <c r="A145" s="23" t="s">
        <v>128</v>
      </c>
      <c r="B145" s="24">
        <v>41</v>
      </c>
      <c r="C145" s="24">
        <v>12</v>
      </c>
      <c r="D145" s="24">
        <v>29</v>
      </c>
      <c r="E145" s="24">
        <v>0</v>
      </c>
    </row>
    <row r="146" spans="1:5">
      <c r="A146" s="10" t="s">
        <v>114</v>
      </c>
      <c r="B146" s="15">
        <v>100</v>
      </c>
      <c r="C146" s="15">
        <v>29.268293</v>
      </c>
      <c r="D146" s="15">
        <v>70.731707</v>
      </c>
      <c r="E146" s="15">
        <v>0</v>
      </c>
    </row>
    <row r="147" spans="1:5">
      <c r="A147" s="8" t="s">
        <v>187</v>
      </c>
      <c r="B147" s="8"/>
      <c r="C147" s="8"/>
      <c r="D147" s="8"/>
      <c r="E147" s="8"/>
    </row>
    <row r="148" spans="1:5">
      <c r="A148" s="23" t="s">
        <v>188</v>
      </c>
      <c r="B148" s="24">
        <v>2041</v>
      </c>
      <c r="C148" s="24">
        <v>585</v>
      </c>
      <c r="D148" s="24">
        <v>1408</v>
      </c>
      <c r="E148" s="24">
        <v>48</v>
      </c>
    </row>
    <row r="149" spans="1:5">
      <c r="A149" s="10" t="s">
        <v>114</v>
      </c>
      <c r="B149" s="15">
        <v>100</v>
      </c>
      <c r="C149" s="15">
        <v>28.662420000000001</v>
      </c>
      <c r="D149" s="15">
        <v>68.985791000000006</v>
      </c>
      <c r="E149" s="15">
        <v>2.351788</v>
      </c>
    </row>
    <row r="150" spans="1:5">
      <c r="A150" s="23" t="s">
        <v>189</v>
      </c>
      <c r="B150" s="24">
        <v>221</v>
      </c>
      <c r="C150" s="24">
        <v>67</v>
      </c>
      <c r="D150" s="24">
        <v>149</v>
      </c>
      <c r="E150" s="24">
        <v>5</v>
      </c>
    </row>
    <row r="151" spans="1:5">
      <c r="A151" s="10" t="s">
        <v>114</v>
      </c>
      <c r="B151" s="15">
        <v>100</v>
      </c>
      <c r="C151" s="15">
        <v>30.316742000000001</v>
      </c>
      <c r="D151" s="15">
        <v>67.420813999999993</v>
      </c>
      <c r="E151" s="15">
        <v>2.2624430000000002</v>
      </c>
    </row>
    <row r="152" spans="1:5">
      <c r="A152" s="23" t="s">
        <v>190</v>
      </c>
      <c r="B152" s="24">
        <v>64</v>
      </c>
      <c r="C152" s="24">
        <v>25</v>
      </c>
      <c r="D152" s="24">
        <v>36</v>
      </c>
      <c r="E152" s="24">
        <v>3</v>
      </c>
    </row>
    <row r="153" spans="1:5">
      <c r="A153" s="10" t="s">
        <v>114</v>
      </c>
      <c r="B153" s="15">
        <v>100</v>
      </c>
      <c r="C153" s="15">
        <v>39.0625</v>
      </c>
      <c r="D153" s="15">
        <v>56.25</v>
      </c>
      <c r="E153" s="15">
        <v>4.6875</v>
      </c>
    </row>
    <row r="154" spans="1:5">
      <c r="A154" s="23" t="s">
        <v>191</v>
      </c>
      <c r="B154" s="24">
        <v>158</v>
      </c>
      <c r="C154" s="24">
        <v>58</v>
      </c>
      <c r="D154" s="24">
        <v>97</v>
      </c>
      <c r="E154" s="24">
        <v>3</v>
      </c>
    </row>
    <row r="155" spans="1:5">
      <c r="A155" s="10" t="s">
        <v>114</v>
      </c>
      <c r="B155" s="15">
        <v>100</v>
      </c>
      <c r="C155" s="15">
        <v>36.708860999999999</v>
      </c>
      <c r="D155" s="15">
        <v>61.392404999999997</v>
      </c>
      <c r="E155" s="15">
        <v>1.8987339999999999</v>
      </c>
    </row>
    <row r="156" spans="1:5">
      <c r="A156" s="23" t="s">
        <v>192</v>
      </c>
      <c r="B156" s="24">
        <v>120</v>
      </c>
      <c r="C156" s="24">
        <v>32</v>
      </c>
      <c r="D156" s="24">
        <v>84</v>
      </c>
      <c r="E156" s="24">
        <v>4</v>
      </c>
    </row>
    <row r="157" spans="1:5">
      <c r="A157" s="10" t="s">
        <v>114</v>
      </c>
      <c r="B157" s="15">
        <v>100</v>
      </c>
      <c r="C157" s="15">
        <v>26.666667</v>
      </c>
      <c r="D157" s="15">
        <v>70</v>
      </c>
      <c r="E157" s="15">
        <v>3.3333330000000001</v>
      </c>
    </row>
    <row r="158" spans="1:5">
      <c r="A158" s="23" t="s">
        <v>193</v>
      </c>
      <c r="B158" s="24">
        <v>10</v>
      </c>
      <c r="C158" s="24">
        <v>1</v>
      </c>
      <c r="D158" s="24">
        <v>9</v>
      </c>
      <c r="E158" s="24">
        <v>0</v>
      </c>
    </row>
    <row r="159" spans="1:5">
      <c r="A159" s="10" t="s">
        <v>114</v>
      </c>
      <c r="B159" s="15">
        <v>100</v>
      </c>
      <c r="C159" s="15">
        <v>10</v>
      </c>
      <c r="D159" s="15">
        <v>90</v>
      </c>
      <c r="E159" s="15">
        <v>0</v>
      </c>
    </row>
    <row r="160" spans="1:5">
      <c r="A160" s="23" t="s">
        <v>152</v>
      </c>
      <c r="B160" s="24">
        <v>39</v>
      </c>
      <c r="C160" s="24">
        <v>13</v>
      </c>
      <c r="D160" s="24">
        <v>26</v>
      </c>
      <c r="E160" s="24">
        <v>0</v>
      </c>
    </row>
    <row r="161" spans="1:5">
      <c r="A161" s="10" t="s">
        <v>114</v>
      </c>
      <c r="B161" s="15">
        <v>100</v>
      </c>
      <c r="C161" s="15">
        <v>33.333333000000003</v>
      </c>
      <c r="D161" s="15">
        <v>66.666667000000004</v>
      </c>
      <c r="E161" s="15">
        <v>0</v>
      </c>
    </row>
    <row r="162" spans="1:5">
      <c r="A162" s="23" t="s">
        <v>128</v>
      </c>
      <c r="B162" s="24">
        <v>24</v>
      </c>
      <c r="C162" s="24">
        <v>7</v>
      </c>
      <c r="D162" s="24">
        <v>15</v>
      </c>
      <c r="E162" s="24">
        <v>2</v>
      </c>
    </row>
    <row r="163" spans="1:5">
      <c r="A163" s="10" t="s">
        <v>114</v>
      </c>
      <c r="B163" s="15">
        <v>100</v>
      </c>
      <c r="C163" s="15">
        <v>29.166667</v>
      </c>
      <c r="D163" s="15">
        <v>62.5</v>
      </c>
      <c r="E163" s="15">
        <v>8.3333329999999997</v>
      </c>
    </row>
    <row r="164" spans="1:5">
      <c r="A164" s="8" t="s">
        <v>194</v>
      </c>
      <c r="B164" s="8"/>
      <c r="C164" s="8"/>
      <c r="D164" s="8"/>
      <c r="E164" s="8"/>
    </row>
    <row r="165" spans="1:5">
      <c r="A165" s="23" t="s">
        <v>195</v>
      </c>
      <c r="B165" s="24">
        <v>1341</v>
      </c>
      <c r="C165" s="24">
        <v>352</v>
      </c>
      <c r="D165" s="24">
        <v>960</v>
      </c>
      <c r="E165" s="24">
        <v>29</v>
      </c>
    </row>
    <row r="166" spans="1:5">
      <c r="A166" s="10" t="s">
        <v>114</v>
      </c>
      <c r="B166" s="15">
        <v>100</v>
      </c>
      <c r="C166" s="15">
        <v>26.249068000000001</v>
      </c>
      <c r="D166" s="15">
        <v>71.588367000000005</v>
      </c>
      <c r="E166" s="15">
        <v>2.1625649999999998</v>
      </c>
    </row>
    <row r="167" spans="1:5">
      <c r="A167" s="23" t="s">
        <v>196</v>
      </c>
      <c r="B167" s="24">
        <v>523</v>
      </c>
      <c r="C167" s="24">
        <v>173</v>
      </c>
      <c r="D167" s="24">
        <v>336</v>
      </c>
      <c r="E167" s="24">
        <v>14</v>
      </c>
    </row>
    <row r="168" spans="1:5">
      <c r="A168" s="10" t="s">
        <v>114</v>
      </c>
      <c r="B168" s="15">
        <v>100</v>
      </c>
      <c r="C168" s="15">
        <v>33.078394000000003</v>
      </c>
      <c r="D168" s="15">
        <v>64.244742000000002</v>
      </c>
      <c r="E168" s="15">
        <v>2.6768640000000001</v>
      </c>
    </row>
    <row r="169" spans="1:5">
      <c r="A169" s="23" t="s">
        <v>197</v>
      </c>
      <c r="B169" s="24">
        <v>116</v>
      </c>
      <c r="C169" s="24">
        <v>34</v>
      </c>
      <c r="D169" s="24">
        <v>81</v>
      </c>
      <c r="E169" s="24">
        <v>1</v>
      </c>
    </row>
    <row r="170" spans="1:5">
      <c r="A170" s="10" t="s">
        <v>114</v>
      </c>
      <c r="B170" s="15">
        <v>100</v>
      </c>
      <c r="C170" s="15">
        <v>29.310345000000002</v>
      </c>
      <c r="D170" s="15">
        <v>69.827585999999997</v>
      </c>
      <c r="E170" s="15">
        <v>0.86206899999999997</v>
      </c>
    </row>
    <row r="171" spans="1:5">
      <c r="A171" s="23" t="s">
        <v>198</v>
      </c>
      <c r="B171" s="24">
        <v>25</v>
      </c>
      <c r="C171" s="24">
        <v>1</v>
      </c>
      <c r="D171" s="24">
        <v>24</v>
      </c>
      <c r="E171" s="24">
        <v>0</v>
      </c>
    </row>
    <row r="172" spans="1:5">
      <c r="A172" s="10" t="s">
        <v>114</v>
      </c>
      <c r="B172" s="15">
        <v>100</v>
      </c>
      <c r="C172" s="15">
        <v>4</v>
      </c>
      <c r="D172" s="15">
        <v>96</v>
      </c>
      <c r="E172" s="15">
        <v>0</v>
      </c>
    </row>
    <row r="173" spans="1:5">
      <c r="A173" s="23" t="s">
        <v>199</v>
      </c>
      <c r="B173" s="24">
        <v>68</v>
      </c>
      <c r="C173" s="24">
        <v>30</v>
      </c>
      <c r="D173" s="24">
        <v>36</v>
      </c>
      <c r="E173" s="24">
        <v>2</v>
      </c>
    </row>
    <row r="174" spans="1:5">
      <c r="A174" s="10" t="s">
        <v>114</v>
      </c>
      <c r="B174" s="15">
        <v>100</v>
      </c>
      <c r="C174" s="15">
        <v>44.117646999999998</v>
      </c>
      <c r="D174" s="15">
        <v>52.941175999999999</v>
      </c>
      <c r="E174" s="15">
        <v>2.941176</v>
      </c>
    </row>
    <row r="175" spans="1:5">
      <c r="A175" s="23" t="s">
        <v>200</v>
      </c>
      <c r="B175" s="24">
        <v>1248</v>
      </c>
      <c r="C175" s="24">
        <v>515</v>
      </c>
      <c r="D175" s="24">
        <v>703</v>
      </c>
      <c r="E175" s="24">
        <v>30</v>
      </c>
    </row>
    <row r="176" spans="1:5">
      <c r="A176" s="10" t="s">
        <v>114</v>
      </c>
      <c r="B176" s="15">
        <v>100</v>
      </c>
      <c r="C176" s="15">
        <v>41.266025999999997</v>
      </c>
      <c r="D176" s="15">
        <v>56.330128000000002</v>
      </c>
      <c r="E176" s="15">
        <v>2.4038460000000001</v>
      </c>
    </row>
    <row r="177" spans="1:5">
      <c r="A177" s="23" t="s">
        <v>201</v>
      </c>
      <c r="B177" s="24">
        <v>725</v>
      </c>
      <c r="C177" s="24">
        <v>146</v>
      </c>
      <c r="D177" s="24">
        <v>569</v>
      </c>
      <c r="E177" s="24">
        <v>10</v>
      </c>
    </row>
    <row r="178" spans="1:5">
      <c r="A178" s="10" t="s">
        <v>114</v>
      </c>
      <c r="B178" s="15">
        <v>100</v>
      </c>
      <c r="C178" s="15">
        <v>20.137930999999998</v>
      </c>
      <c r="D178" s="15">
        <v>78.482759000000001</v>
      </c>
      <c r="E178" s="15">
        <v>1.37931</v>
      </c>
    </row>
    <row r="179" spans="1:5">
      <c r="A179" s="23" t="s">
        <v>202</v>
      </c>
      <c r="B179" s="24">
        <v>550</v>
      </c>
      <c r="C179" s="24">
        <v>123</v>
      </c>
      <c r="D179" s="24">
        <v>413</v>
      </c>
      <c r="E179" s="24">
        <v>14</v>
      </c>
    </row>
    <row r="180" spans="1:5">
      <c r="A180" s="10" t="s">
        <v>114</v>
      </c>
      <c r="B180" s="15">
        <v>100</v>
      </c>
      <c r="C180" s="15">
        <v>22.363636</v>
      </c>
      <c r="D180" s="15">
        <v>75.090908999999996</v>
      </c>
      <c r="E180" s="15">
        <v>2.545455</v>
      </c>
    </row>
    <row r="181" spans="1:5">
      <c r="A181" s="23" t="s">
        <v>203</v>
      </c>
      <c r="B181" s="24">
        <v>563</v>
      </c>
      <c r="C181" s="24">
        <v>184</v>
      </c>
      <c r="D181" s="24">
        <v>374</v>
      </c>
      <c r="E181" s="24">
        <v>5</v>
      </c>
    </row>
    <row r="182" spans="1:5">
      <c r="A182" s="10" t="s">
        <v>114</v>
      </c>
      <c r="B182" s="15">
        <v>100</v>
      </c>
      <c r="C182" s="15">
        <v>32.68206</v>
      </c>
      <c r="D182" s="15">
        <v>66.429839999999999</v>
      </c>
      <c r="E182" s="15">
        <v>0.88809899999999997</v>
      </c>
    </row>
    <row r="183" spans="1:5">
      <c r="A183" s="23" t="s">
        <v>204</v>
      </c>
      <c r="B183" s="24">
        <v>319</v>
      </c>
      <c r="C183" s="24">
        <v>54</v>
      </c>
      <c r="D183" s="24">
        <v>259</v>
      </c>
      <c r="E183" s="24">
        <v>6</v>
      </c>
    </row>
    <row r="184" spans="1:5">
      <c r="A184" s="10" t="s">
        <v>114</v>
      </c>
      <c r="B184" s="15">
        <v>100</v>
      </c>
      <c r="C184" s="15">
        <v>16.927900000000001</v>
      </c>
      <c r="D184" s="15">
        <v>81.191222999999994</v>
      </c>
      <c r="E184" s="15">
        <v>1.880878</v>
      </c>
    </row>
    <row r="185" spans="1:5">
      <c r="A185" s="23" t="s">
        <v>205</v>
      </c>
      <c r="B185" s="24">
        <v>6</v>
      </c>
      <c r="C185" s="24">
        <v>1</v>
      </c>
      <c r="D185" s="24">
        <v>5</v>
      </c>
      <c r="E185" s="24">
        <v>0</v>
      </c>
    </row>
    <row r="186" spans="1:5">
      <c r="A186" s="10" t="s">
        <v>114</v>
      </c>
      <c r="B186" s="15">
        <v>100</v>
      </c>
      <c r="C186" s="15">
        <v>16.666667</v>
      </c>
      <c r="D186" s="15">
        <v>83.333332999999996</v>
      </c>
      <c r="E186" s="15">
        <v>0</v>
      </c>
    </row>
    <row r="187" spans="1:5">
      <c r="A187" s="23" t="s">
        <v>206</v>
      </c>
      <c r="B187" s="24">
        <v>42</v>
      </c>
      <c r="C187" s="24">
        <v>2</v>
      </c>
      <c r="D187" s="24">
        <v>40</v>
      </c>
      <c r="E187" s="24">
        <v>0</v>
      </c>
    </row>
    <row r="188" spans="1:5">
      <c r="A188" s="10" t="s">
        <v>114</v>
      </c>
      <c r="B188" s="15">
        <v>100</v>
      </c>
      <c r="C188" s="15">
        <v>4.7619049999999996</v>
      </c>
      <c r="D188" s="15">
        <v>95.238095000000001</v>
      </c>
      <c r="E188" s="15">
        <v>0</v>
      </c>
    </row>
    <row r="189" spans="1:5">
      <c r="A189" s="23" t="s">
        <v>152</v>
      </c>
      <c r="B189" s="24">
        <v>39</v>
      </c>
      <c r="C189" s="24">
        <v>4</v>
      </c>
      <c r="D189" s="24">
        <v>35</v>
      </c>
      <c r="E189" s="24">
        <v>0</v>
      </c>
    </row>
    <row r="190" spans="1:5">
      <c r="A190" s="10" t="s">
        <v>114</v>
      </c>
      <c r="B190" s="15">
        <v>100</v>
      </c>
      <c r="C190" s="15">
        <v>10.256410000000001</v>
      </c>
      <c r="D190" s="15">
        <v>89.743589999999998</v>
      </c>
      <c r="E190" s="15">
        <v>0</v>
      </c>
    </row>
    <row r="191" spans="1:5">
      <c r="A191" s="23" t="s">
        <v>128</v>
      </c>
      <c r="B191" s="24">
        <v>193</v>
      </c>
      <c r="C191" s="24">
        <v>58</v>
      </c>
      <c r="D191" s="24">
        <v>124</v>
      </c>
      <c r="E191" s="24">
        <v>11</v>
      </c>
    </row>
    <row r="192" spans="1:5">
      <c r="A192" s="10" t="s">
        <v>114</v>
      </c>
      <c r="B192" s="15">
        <v>100</v>
      </c>
      <c r="C192" s="15">
        <v>30.051812999999999</v>
      </c>
      <c r="D192" s="15">
        <v>64.248705000000001</v>
      </c>
      <c r="E192" s="15">
        <v>5.6994819999999997</v>
      </c>
    </row>
    <row r="193" spans="1:5">
      <c r="A193" s="8" t="s">
        <v>207</v>
      </c>
      <c r="B193" s="8"/>
      <c r="C193" s="8"/>
      <c r="D193" s="8"/>
      <c r="E193" s="8"/>
    </row>
    <row r="194" spans="1:5">
      <c r="A194" s="23" t="s">
        <v>208</v>
      </c>
      <c r="B194" s="24">
        <v>1480</v>
      </c>
      <c r="C194" s="24">
        <v>423</v>
      </c>
      <c r="D194" s="24">
        <v>1020</v>
      </c>
      <c r="E194" s="24">
        <v>37</v>
      </c>
    </row>
    <row r="195" spans="1:5">
      <c r="A195" s="10" t="s">
        <v>114</v>
      </c>
      <c r="B195" s="15">
        <v>100</v>
      </c>
      <c r="C195" s="15">
        <v>28.581081000000001</v>
      </c>
      <c r="D195" s="15">
        <v>68.918919000000002</v>
      </c>
      <c r="E195" s="15">
        <v>2.5</v>
      </c>
    </row>
    <row r="196" spans="1:5">
      <c r="A196" s="23" t="s">
        <v>209</v>
      </c>
      <c r="B196" s="24">
        <v>1280</v>
      </c>
      <c r="C196" s="24">
        <v>362</v>
      </c>
      <c r="D196" s="24">
        <v>890</v>
      </c>
      <c r="E196" s="24">
        <v>28</v>
      </c>
    </row>
    <row r="197" spans="1:5">
      <c r="A197" s="10" t="s">
        <v>114</v>
      </c>
      <c r="B197" s="15">
        <v>100</v>
      </c>
      <c r="C197" s="15">
        <v>28.28125</v>
      </c>
      <c r="D197" s="15">
        <v>69.53125</v>
      </c>
      <c r="E197" s="15">
        <v>2.1875</v>
      </c>
    </row>
    <row r="198" spans="1:5">
      <c r="A198" s="23" t="s">
        <v>210</v>
      </c>
      <c r="B198" s="24">
        <v>1167</v>
      </c>
      <c r="C198" s="24">
        <v>365</v>
      </c>
      <c r="D198" s="24">
        <v>768</v>
      </c>
      <c r="E198" s="24">
        <v>34</v>
      </c>
    </row>
    <row r="199" spans="1:5">
      <c r="A199" s="10" t="s">
        <v>114</v>
      </c>
      <c r="B199" s="15">
        <v>100</v>
      </c>
      <c r="C199" s="15">
        <v>31.276778</v>
      </c>
      <c r="D199" s="15">
        <v>65.809769000000003</v>
      </c>
      <c r="E199" s="15">
        <v>2.9134530000000001</v>
      </c>
    </row>
    <row r="200" spans="1:5">
      <c r="A200" s="23" t="s">
        <v>211</v>
      </c>
      <c r="B200" s="24">
        <v>715</v>
      </c>
      <c r="C200" s="24">
        <v>191</v>
      </c>
      <c r="D200" s="24">
        <v>505</v>
      </c>
      <c r="E200" s="24">
        <v>19</v>
      </c>
    </row>
    <row r="201" spans="1:5" ht="11.1" customHeight="1">
      <c r="A201" s="10" t="s">
        <v>114</v>
      </c>
      <c r="B201" s="15">
        <v>100</v>
      </c>
      <c r="C201" s="15">
        <v>26.713287000000001</v>
      </c>
      <c r="D201" s="15">
        <v>70.629371000000006</v>
      </c>
      <c r="E201" s="15">
        <v>2.657343</v>
      </c>
    </row>
    <row r="202" spans="1:5" ht="11.1" customHeight="1">
      <c r="A202" s="23" t="s">
        <v>212</v>
      </c>
      <c r="B202" s="24">
        <v>387</v>
      </c>
      <c r="C202" s="24">
        <v>205</v>
      </c>
      <c r="D202" s="24">
        <v>170</v>
      </c>
      <c r="E202" s="24">
        <v>12</v>
      </c>
    </row>
    <row r="203" spans="1:5" ht="11.1" customHeight="1">
      <c r="A203" s="10" t="s">
        <v>114</v>
      </c>
      <c r="B203" s="15">
        <v>100</v>
      </c>
      <c r="C203" s="15">
        <v>52.971575999999999</v>
      </c>
      <c r="D203" s="15">
        <v>43.927649000000002</v>
      </c>
      <c r="E203" s="15">
        <v>3.1007750000000001</v>
      </c>
    </row>
    <row r="204" spans="1:5" ht="11.1" customHeight="1">
      <c r="A204" s="23" t="s">
        <v>213</v>
      </c>
      <c r="B204" s="24">
        <v>404</v>
      </c>
      <c r="C204" s="24">
        <v>133</v>
      </c>
      <c r="D204" s="24">
        <v>258</v>
      </c>
      <c r="E204" s="24">
        <v>13</v>
      </c>
    </row>
    <row r="205" spans="1:5" ht="11.1" customHeight="1">
      <c r="A205" s="10" t="s">
        <v>114</v>
      </c>
      <c r="B205" s="15">
        <v>100</v>
      </c>
      <c r="C205" s="15">
        <v>32.920791999999999</v>
      </c>
      <c r="D205" s="15">
        <v>63.861386000000003</v>
      </c>
      <c r="E205" s="15">
        <v>3.217822</v>
      </c>
    </row>
    <row r="206" spans="1:5" ht="11.1" customHeight="1">
      <c r="A206" s="23" t="s">
        <v>214</v>
      </c>
      <c r="B206" s="24">
        <v>595</v>
      </c>
      <c r="C206" s="24">
        <v>178</v>
      </c>
      <c r="D206" s="24">
        <v>410</v>
      </c>
      <c r="E206" s="24">
        <v>7</v>
      </c>
    </row>
    <row r="207" spans="1:5" ht="11.1" customHeight="1">
      <c r="A207" s="10" t="s">
        <v>114</v>
      </c>
      <c r="B207" s="15">
        <v>100</v>
      </c>
      <c r="C207" s="15">
        <v>29.915966000000001</v>
      </c>
      <c r="D207" s="15">
        <v>68.907562999999996</v>
      </c>
      <c r="E207" s="15">
        <v>1.176471</v>
      </c>
    </row>
    <row r="208" spans="1:5" ht="11.1" customHeight="1">
      <c r="A208" s="23" t="s">
        <v>215</v>
      </c>
      <c r="B208" s="24">
        <v>215</v>
      </c>
      <c r="C208" s="24">
        <v>71</v>
      </c>
      <c r="D208" s="24">
        <v>140</v>
      </c>
      <c r="E208" s="24">
        <v>4</v>
      </c>
    </row>
    <row r="209" spans="1:5" ht="11.1" customHeight="1">
      <c r="A209" s="10" t="s">
        <v>114</v>
      </c>
      <c r="B209" s="15">
        <v>100</v>
      </c>
      <c r="C209" s="15">
        <v>33.023256000000003</v>
      </c>
      <c r="D209" s="15">
        <v>65.116279000000006</v>
      </c>
      <c r="E209" s="15">
        <v>1.860465</v>
      </c>
    </row>
    <row r="210" spans="1:5" ht="11.1" customHeight="1">
      <c r="A210" s="23" t="s">
        <v>216</v>
      </c>
      <c r="B210" s="24">
        <v>248</v>
      </c>
      <c r="C210" s="24">
        <v>87</v>
      </c>
      <c r="D210" s="24">
        <v>151</v>
      </c>
      <c r="E210" s="24">
        <v>10</v>
      </c>
    </row>
    <row r="211" spans="1:5" ht="11.1" customHeight="1">
      <c r="A211" s="10" t="s">
        <v>114</v>
      </c>
      <c r="B211" s="15">
        <v>100</v>
      </c>
      <c r="C211" s="15">
        <v>35.080644999999997</v>
      </c>
      <c r="D211" s="15">
        <v>60.887096999999997</v>
      </c>
      <c r="E211" s="15">
        <v>4.0322579999999997</v>
      </c>
    </row>
    <row r="212" spans="1:5" ht="11.1" customHeight="1">
      <c r="A212" s="23" t="s">
        <v>217</v>
      </c>
      <c r="B212" s="24">
        <v>255</v>
      </c>
      <c r="C212" s="24">
        <v>95</v>
      </c>
      <c r="D212" s="24">
        <v>150</v>
      </c>
      <c r="E212" s="24">
        <v>10</v>
      </c>
    </row>
    <row r="213" spans="1:5" ht="11.1" customHeight="1">
      <c r="A213" s="10" t="s">
        <v>114</v>
      </c>
      <c r="B213" s="15">
        <v>100</v>
      </c>
      <c r="C213" s="15">
        <v>37.254902000000001</v>
      </c>
      <c r="D213" s="15">
        <v>58.823529000000001</v>
      </c>
      <c r="E213" s="15">
        <v>3.9215689999999999</v>
      </c>
    </row>
    <row r="214" spans="1:5" ht="11.1" customHeight="1">
      <c r="A214" s="23" t="s">
        <v>218</v>
      </c>
      <c r="B214" s="24">
        <v>291</v>
      </c>
      <c r="C214" s="24">
        <v>108</v>
      </c>
      <c r="D214" s="24">
        <v>175</v>
      </c>
      <c r="E214" s="24">
        <v>8</v>
      </c>
    </row>
    <row r="215" spans="1:5" ht="11.1" customHeight="1">
      <c r="A215" s="10" t="s">
        <v>114</v>
      </c>
      <c r="B215" s="15">
        <v>100</v>
      </c>
      <c r="C215" s="15">
        <v>37.113402000000001</v>
      </c>
      <c r="D215" s="15">
        <v>60.137456999999998</v>
      </c>
      <c r="E215" s="15">
        <v>2.7491409999999998</v>
      </c>
    </row>
    <row r="216" spans="1:5" ht="11.1" customHeight="1">
      <c r="A216" s="23" t="s">
        <v>219</v>
      </c>
      <c r="B216" s="24">
        <v>338</v>
      </c>
      <c r="C216" s="24">
        <v>128</v>
      </c>
      <c r="D216" s="24">
        <v>203</v>
      </c>
      <c r="E216" s="24">
        <v>7</v>
      </c>
    </row>
    <row r="217" spans="1:5" ht="11.1" customHeight="1">
      <c r="A217" s="10" t="s">
        <v>114</v>
      </c>
      <c r="B217" s="15">
        <v>100</v>
      </c>
      <c r="C217" s="15">
        <v>37.869821999999999</v>
      </c>
      <c r="D217" s="15">
        <v>60.059171999999997</v>
      </c>
      <c r="E217" s="15">
        <v>2.0710060000000001</v>
      </c>
    </row>
    <row r="218" spans="1:5" ht="11.1" customHeight="1">
      <c r="A218" s="23" t="s">
        <v>220</v>
      </c>
      <c r="B218" s="24">
        <v>812</v>
      </c>
      <c r="C218" s="24">
        <v>254</v>
      </c>
      <c r="D218" s="24">
        <v>540</v>
      </c>
      <c r="E218" s="24">
        <v>18</v>
      </c>
    </row>
    <row r="219" spans="1:5" ht="11.1" customHeight="1">
      <c r="A219" s="10" t="s">
        <v>114</v>
      </c>
      <c r="B219" s="15">
        <v>100</v>
      </c>
      <c r="C219" s="15">
        <v>31.280788000000001</v>
      </c>
      <c r="D219" s="15">
        <v>66.502463000000006</v>
      </c>
      <c r="E219" s="15">
        <v>2.2167490000000001</v>
      </c>
    </row>
    <row r="220" spans="1:5" ht="11.1" customHeight="1">
      <c r="A220" s="23" t="s">
        <v>221</v>
      </c>
      <c r="B220" s="24">
        <v>816</v>
      </c>
      <c r="C220" s="24">
        <v>244</v>
      </c>
      <c r="D220" s="24">
        <v>555</v>
      </c>
      <c r="E220" s="24">
        <v>17</v>
      </c>
    </row>
    <row r="221" spans="1:5" ht="11.1" customHeight="1">
      <c r="A221" s="10" t="s">
        <v>114</v>
      </c>
      <c r="B221" s="15">
        <v>100</v>
      </c>
      <c r="C221" s="15">
        <v>29.901961</v>
      </c>
      <c r="D221" s="15">
        <v>68.014706000000004</v>
      </c>
      <c r="E221" s="15">
        <v>2.0833330000000001</v>
      </c>
    </row>
    <row r="222" spans="1:5" ht="11.1" customHeight="1">
      <c r="A222" s="23" t="s">
        <v>152</v>
      </c>
      <c r="B222" s="24">
        <v>69</v>
      </c>
      <c r="C222" s="24">
        <v>19</v>
      </c>
      <c r="D222" s="24">
        <v>49</v>
      </c>
      <c r="E222" s="24">
        <v>1</v>
      </c>
    </row>
    <row r="223" spans="1:5" ht="11.1" customHeight="1">
      <c r="A223" s="10" t="s">
        <v>114</v>
      </c>
      <c r="B223" s="15">
        <v>100</v>
      </c>
      <c r="C223" s="15">
        <v>27.536231999999998</v>
      </c>
      <c r="D223" s="15">
        <v>71.014493000000002</v>
      </c>
      <c r="E223" s="15">
        <v>1.4492750000000001</v>
      </c>
    </row>
    <row r="224" spans="1:5" ht="11.1" customHeight="1">
      <c r="A224" s="23" t="s">
        <v>222</v>
      </c>
      <c r="B224" s="24">
        <v>246</v>
      </c>
      <c r="C224" s="24">
        <v>67</v>
      </c>
      <c r="D224" s="24">
        <v>172</v>
      </c>
      <c r="E224" s="24">
        <v>7</v>
      </c>
    </row>
    <row r="225" spans="1:5" ht="11.1" customHeight="1">
      <c r="A225" s="10" t="s">
        <v>114</v>
      </c>
      <c r="B225" s="15">
        <v>100</v>
      </c>
      <c r="C225" s="15">
        <v>27.235772000000001</v>
      </c>
      <c r="D225" s="15">
        <v>69.918699000000004</v>
      </c>
      <c r="E225" s="15">
        <v>2.8455279999999998</v>
      </c>
    </row>
    <row r="226" spans="1:5" ht="11.1" customHeight="1">
      <c r="A226" s="23" t="s">
        <v>128</v>
      </c>
      <c r="B226" s="24">
        <v>47</v>
      </c>
      <c r="C226" s="24">
        <v>11</v>
      </c>
      <c r="D226" s="24">
        <v>35</v>
      </c>
      <c r="E226" s="24">
        <v>1</v>
      </c>
    </row>
    <row r="227" spans="1:5" ht="11.1" customHeight="1">
      <c r="A227" s="11"/>
      <c r="B227" s="16">
        <v>100</v>
      </c>
      <c r="C227" s="16">
        <v>23.404254999999999</v>
      </c>
      <c r="D227" s="16">
        <v>74.468085000000002</v>
      </c>
      <c r="E227" s="16">
        <v>2.1276600000000001</v>
      </c>
    </row>
    <row r="228" spans="1:5" ht="11.1" customHeight="1"/>
  </sheetData>
  <phoneticPr fontId="2"/>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69C59-AE87-4413-B0AC-C8529F0BA0D7}">
  <sheetPr codeName="Sheet109"/>
  <dimension ref="A1:K228"/>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HYPERLINK("#'目次'!B14","[8]")</f>
        <v>[8]</v>
      </c>
    </row>
    <row r="3" spans="1:11">
      <c r="A3" s="6" t="s">
        <v>114</v>
      </c>
      <c r="B3" s="7" t="s">
        <v>289</v>
      </c>
    </row>
    <row r="4" spans="1:11" s="21" customFormat="1" ht="60">
      <c r="A4" s="19" t="s">
        <v>114</v>
      </c>
      <c r="B4" s="20" t="s">
        <v>118</v>
      </c>
      <c r="C4" s="20" t="s">
        <v>290</v>
      </c>
      <c r="D4" s="20" t="s">
        <v>291</v>
      </c>
      <c r="E4" s="20" t="s">
        <v>292</v>
      </c>
      <c r="F4" s="20" t="s">
        <v>293</v>
      </c>
      <c r="G4" s="20" t="s">
        <v>294</v>
      </c>
      <c r="H4" s="20" t="s">
        <v>295</v>
      </c>
      <c r="I4" s="20" t="s">
        <v>296</v>
      </c>
      <c r="J4" s="20" t="s">
        <v>152</v>
      </c>
      <c r="K4" s="20" t="s">
        <v>128</v>
      </c>
    </row>
    <row r="5" spans="1:11">
      <c r="A5" s="22" t="s">
        <v>121</v>
      </c>
      <c r="B5" s="9">
        <v>2677</v>
      </c>
      <c r="C5" s="9">
        <v>393</v>
      </c>
      <c r="D5" s="9">
        <v>1944</v>
      </c>
      <c r="E5" s="9">
        <v>38</v>
      </c>
      <c r="F5" s="9">
        <v>36</v>
      </c>
      <c r="G5" s="9">
        <v>53</v>
      </c>
      <c r="H5" s="9">
        <v>22</v>
      </c>
      <c r="I5" s="9">
        <v>32</v>
      </c>
      <c r="J5" s="9">
        <v>9</v>
      </c>
      <c r="K5" s="9">
        <v>150</v>
      </c>
    </row>
    <row r="6" spans="1:11">
      <c r="A6" s="10" t="s">
        <v>114</v>
      </c>
      <c r="B6" s="15">
        <v>100</v>
      </c>
      <c r="C6" s="15">
        <v>14.680612999999999</v>
      </c>
      <c r="D6" s="15">
        <v>72.618602999999993</v>
      </c>
      <c r="E6" s="15">
        <v>1.4194990000000001</v>
      </c>
      <c r="F6" s="15">
        <v>1.344789</v>
      </c>
      <c r="G6" s="15">
        <v>1.9798279999999999</v>
      </c>
      <c r="H6" s="15">
        <v>0.82181499999999996</v>
      </c>
      <c r="I6" s="15">
        <v>1.195368</v>
      </c>
      <c r="J6" s="15">
        <v>0.33619700000000002</v>
      </c>
      <c r="K6" s="15">
        <v>5.6032869999999999</v>
      </c>
    </row>
    <row r="7" spans="1:11">
      <c r="A7" s="8" t="s">
        <v>122</v>
      </c>
      <c r="B7" s="8"/>
      <c r="C7" s="8"/>
      <c r="D7" s="8"/>
      <c r="E7" s="8"/>
      <c r="F7" s="8"/>
      <c r="G7" s="8"/>
      <c r="H7" s="8"/>
      <c r="I7" s="8"/>
      <c r="J7" s="8"/>
      <c r="K7" s="8"/>
    </row>
    <row r="8" spans="1:11">
      <c r="A8" s="23" t="s">
        <v>123</v>
      </c>
      <c r="B8" s="24">
        <v>380</v>
      </c>
      <c r="C8" s="24">
        <v>96</v>
      </c>
      <c r="D8" s="24">
        <v>249</v>
      </c>
      <c r="E8" s="24">
        <v>4</v>
      </c>
      <c r="F8" s="24">
        <v>1</v>
      </c>
      <c r="G8" s="24">
        <v>5</v>
      </c>
      <c r="H8" s="24">
        <v>0</v>
      </c>
      <c r="I8" s="24">
        <v>3</v>
      </c>
      <c r="J8" s="24">
        <v>1</v>
      </c>
      <c r="K8" s="24">
        <v>21</v>
      </c>
    </row>
    <row r="9" spans="1:11">
      <c r="A9" s="10" t="s">
        <v>114</v>
      </c>
      <c r="B9" s="15">
        <v>100</v>
      </c>
      <c r="C9" s="15">
        <v>25.263158000000001</v>
      </c>
      <c r="D9" s="15">
        <v>65.526315999999994</v>
      </c>
      <c r="E9" s="15">
        <v>1.052632</v>
      </c>
      <c r="F9" s="15">
        <v>0.263158</v>
      </c>
      <c r="G9" s="15">
        <v>1.3157890000000001</v>
      </c>
      <c r="H9" s="15">
        <v>0</v>
      </c>
      <c r="I9" s="15">
        <v>0.78947400000000001</v>
      </c>
      <c r="J9" s="15">
        <v>0.263158</v>
      </c>
      <c r="K9" s="15">
        <v>5.5263159999999996</v>
      </c>
    </row>
    <row r="10" spans="1:11">
      <c r="A10" s="23" t="s">
        <v>124</v>
      </c>
      <c r="B10" s="24">
        <v>489</v>
      </c>
      <c r="C10" s="24">
        <v>91</v>
      </c>
      <c r="D10" s="24">
        <v>333</v>
      </c>
      <c r="E10" s="24">
        <v>10</v>
      </c>
      <c r="F10" s="24">
        <v>6</v>
      </c>
      <c r="G10" s="24">
        <v>13</v>
      </c>
      <c r="H10" s="24">
        <v>0</v>
      </c>
      <c r="I10" s="24">
        <v>2</v>
      </c>
      <c r="J10" s="24">
        <v>2</v>
      </c>
      <c r="K10" s="24">
        <v>32</v>
      </c>
    </row>
    <row r="11" spans="1:11">
      <c r="A11" s="10" t="s">
        <v>114</v>
      </c>
      <c r="B11" s="15">
        <v>100</v>
      </c>
      <c r="C11" s="15">
        <v>18.609407000000001</v>
      </c>
      <c r="D11" s="15">
        <v>68.098159999999993</v>
      </c>
      <c r="E11" s="15">
        <v>2.0449899999999999</v>
      </c>
      <c r="F11" s="15">
        <v>1.2269939999999999</v>
      </c>
      <c r="G11" s="15">
        <v>2.658487</v>
      </c>
      <c r="H11" s="15">
        <v>0</v>
      </c>
      <c r="I11" s="15">
        <v>0.40899799999999997</v>
      </c>
      <c r="J11" s="15">
        <v>0.40899799999999997</v>
      </c>
      <c r="K11" s="15">
        <v>6.5439670000000003</v>
      </c>
    </row>
    <row r="12" spans="1:11">
      <c r="A12" s="23" t="s">
        <v>125</v>
      </c>
      <c r="B12" s="24">
        <v>1114</v>
      </c>
      <c r="C12" s="24">
        <v>152</v>
      </c>
      <c r="D12" s="24">
        <v>831</v>
      </c>
      <c r="E12" s="24">
        <v>15</v>
      </c>
      <c r="F12" s="24">
        <v>14</v>
      </c>
      <c r="G12" s="24">
        <v>24</v>
      </c>
      <c r="H12" s="24">
        <v>14</v>
      </c>
      <c r="I12" s="24">
        <v>12</v>
      </c>
      <c r="J12" s="24">
        <v>2</v>
      </c>
      <c r="K12" s="24">
        <v>50</v>
      </c>
    </row>
    <row r="13" spans="1:11">
      <c r="A13" s="10" t="s">
        <v>114</v>
      </c>
      <c r="B13" s="15">
        <v>100</v>
      </c>
      <c r="C13" s="15">
        <v>13.644524000000001</v>
      </c>
      <c r="D13" s="15">
        <v>74.596050000000005</v>
      </c>
      <c r="E13" s="15">
        <v>1.3464989999999999</v>
      </c>
      <c r="F13" s="15">
        <v>1.256732</v>
      </c>
      <c r="G13" s="15">
        <v>2.1543990000000002</v>
      </c>
      <c r="H13" s="15">
        <v>1.256732</v>
      </c>
      <c r="I13" s="15">
        <v>1.077199</v>
      </c>
      <c r="J13" s="15">
        <v>0.179533</v>
      </c>
      <c r="K13" s="15">
        <v>4.4883300000000004</v>
      </c>
    </row>
    <row r="14" spans="1:11">
      <c r="A14" s="23" t="s">
        <v>126</v>
      </c>
      <c r="B14" s="24">
        <v>521</v>
      </c>
      <c r="C14" s="24">
        <v>44</v>
      </c>
      <c r="D14" s="24">
        <v>395</v>
      </c>
      <c r="E14" s="24">
        <v>5</v>
      </c>
      <c r="F14" s="24">
        <v>13</v>
      </c>
      <c r="G14" s="24">
        <v>8</v>
      </c>
      <c r="H14" s="24">
        <v>6</v>
      </c>
      <c r="I14" s="24">
        <v>12</v>
      </c>
      <c r="J14" s="24">
        <v>4</v>
      </c>
      <c r="K14" s="24">
        <v>34</v>
      </c>
    </row>
    <row r="15" spans="1:11">
      <c r="A15" s="10" t="s">
        <v>114</v>
      </c>
      <c r="B15" s="15">
        <v>100</v>
      </c>
      <c r="C15" s="15">
        <v>8.4452979999999993</v>
      </c>
      <c r="D15" s="15">
        <v>75.815738999999994</v>
      </c>
      <c r="E15" s="15">
        <v>0.95969300000000002</v>
      </c>
      <c r="F15" s="15">
        <v>2.4952019999999999</v>
      </c>
      <c r="G15" s="15">
        <v>1.535509</v>
      </c>
      <c r="H15" s="15">
        <v>1.1516310000000001</v>
      </c>
      <c r="I15" s="15">
        <v>2.3032629999999998</v>
      </c>
      <c r="J15" s="15">
        <v>0.76775400000000005</v>
      </c>
      <c r="K15" s="15">
        <v>6.5259119999999999</v>
      </c>
    </row>
    <row r="16" spans="1:11">
      <c r="A16" s="23" t="s">
        <v>127</v>
      </c>
      <c r="B16" s="24">
        <v>129</v>
      </c>
      <c r="C16" s="24">
        <v>5</v>
      </c>
      <c r="D16" s="24">
        <v>102</v>
      </c>
      <c r="E16" s="24">
        <v>4</v>
      </c>
      <c r="F16" s="24">
        <v>2</v>
      </c>
      <c r="G16" s="24">
        <v>3</v>
      </c>
      <c r="H16" s="24">
        <v>1</v>
      </c>
      <c r="I16" s="24">
        <v>2</v>
      </c>
      <c r="J16" s="24">
        <v>0</v>
      </c>
      <c r="K16" s="24">
        <v>10</v>
      </c>
    </row>
    <row r="17" spans="1:11">
      <c r="A17" s="10" t="s">
        <v>114</v>
      </c>
      <c r="B17" s="15">
        <v>100</v>
      </c>
      <c r="C17" s="15">
        <v>3.875969</v>
      </c>
      <c r="D17" s="15">
        <v>79.069766999999999</v>
      </c>
      <c r="E17" s="15">
        <v>3.1007750000000001</v>
      </c>
      <c r="F17" s="15">
        <v>1.5503880000000001</v>
      </c>
      <c r="G17" s="15">
        <v>2.3255810000000001</v>
      </c>
      <c r="H17" s="15">
        <v>0.77519400000000005</v>
      </c>
      <c r="I17" s="15">
        <v>1.5503880000000001</v>
      </c>
      <c r="J17" s="15">
        <v>0</v>
      </c>
      <c r="K17" s="15">
        <v>7.751938</v>
      </c>
    </row>
    <row r="18" spans="1:11">
      <c r="A18" s="23" t="s">
        <v>128</v>
      </c>
      <c r="B18" s="24">
        <v>44</v>
      </c>
      <c r="C18" s="24">
        <v>5</v>
      </c>
      <c r="D18" s="24">
        <v>34</v>
      </c>
      <c r="E18" s="24">
        <v>0</v>
      </c>
      <c r="F18" s="24">
        <v>0</v>
      </c>
      <c r="G18" s="24">
        <v>0</v>
      </c>
      <c r="H18" s="24">
        <v>1</v>
      </c>
      <c r="I18" s="24">
        <v>1</v>
      </c>
      <c r="J18" s="24">
        <v>0</v>
      </c>
      <c r="K18" s="24">
        <v>3</v>
      </c>
    </row>
    <row r="19" spans="1:11">
      <c r="A19" s="10" t="s">
        <v>114</v>
      </c>
      <c r="B19" s="15">
        <v>100</v>
      </c>
      <c r="C19" s="15">
        <v>11.363636</v>
      </c>
      <c r="D19" s="15">
        <v>77.272727000000003</v>
      </c>
      <c r="E19" s="15">
        <v>0</v>
      </c>
      <c r="F19" s="15">
        <v>0</v>
      </c>
      <c r="G19" s="15">
        <v>0</v>
      </c>
      <c r="H19" s="15">
        <v>2.2727270000000002</v>
      </c>
      <c r="I19" s="15">
        <v>2.2727270000000002</v>
      </c>
      <c r="J19" s="15">
        <v>0</v>
      </c>
      <c r="K19" s="15">
        <v>6.8181820000000002</v>
      </c>
    </row>
    <row r="20" spans="1:11">
      <c r="A20" s="8" t="s">
        <v>129</v>
      </c>
      <c r="B20" s="8"/>
      <c r="C20" s="8"/>
      <c r="D20" s="8"/>
      <c r="E20" s="8"/>
      <c r="F20" s="8"/>
      <c r="G20" s="8"/>
      <c r="H20" s="8"/>
      <c r="I20" s="8"/>
      <c r="J20" s="8"/>
      <c r="K20" s="8"/>
    </row>
    <row r="21" spans="1:11">
      <c r="A21" s="23" t="s">
        <v>130</v>
      </c>
      <c r="B21" s="24">
        <v>799</v>
      </c>
      <c r="C21" s="24">
        <v>148</v>
      </c>
      <c r="D21" s="24">
        <v>562</v>
      </c>
      <c r="E21" s="24">
        <v>11</v>
      </c>
      <c r="F21" s="24">
        <v>8</v>
      </c>
      <c r="G21" s="24">
        <v>21</v>
      </c>
      <c r="H21" s="24">
        <v>4</v>
      </c>
      <c r="I21" s="24">
        <v>5</v>
      </c>
      <c r="J21" s="24">
        <v>3</v>
      </c>
      <c r="K21" s="24">
        <v>37</v>
      </c>
    </row>
    <row r="22" spans="1:11">
      <c r="A22" s="10" t="s">
        <v>114</v>
      </c>
      <c r="B22" s="15">
        <v>100</v>
      </c>
      <c r="C22" s="15">
        <v>18.523154000000002</v>
      </c>
      <c r="D22" s="15">
        <v>70.337922000000006</v>
      </c>
      <c r="E22" s="15">
        <v>1.3767210000000001</v>
      </c>
      <c r="F22" s="15">
        <v>1.001252</v>
      </c>
      <c r="G22" s="15">
        <v>2.628285</v>
      </c>
      <c r="H22" s="15">
        <v>0.50062600000000002</v>
      </c>
      <c r="I22" s="15">
        <v>0.62578199999999995</v>
      </c>
      <c r="J22" s="15">
        <v>0.375469</v>
      </c>
      <c r="K22" s="15">
        <v>4.6307879999999999</v>
      </c>
    </row>
    <row r="23" spans="1:11">
      <c r="A23" s="23" t="s">
        <v>131</v>
      </c>
      <c r="B23" s="24">
        <v>1245</v>
      </c>
      <c r="C23" s="24">
        <v>195</v>
      </c>
      <c r="D23" s="24">
        <v>902</v>
      </c>
      <c r="E23" s="24">
        <v>17</v>
      </c>
      <c r="F23" s="24">
        <v>18</v>
      </c>
      <c r="G23" s="24">
        <v>21</v>
      </c>
      <c r="H23" s="24">
        <v>9</v>
      </c>
      <c r="I23" s="24">
        <v>12</v>
      </c>
      <c r="J23" s="24">
        <v>4</v>
      </c>
      <c r="K23" s="24">
        <v>67</v>
      </c>
    </row>
    <row r="24" spans="1:11">
      <c r="A24" s="10" t="s">
        <v>114</v>
      </c>
      <c r="B24" s="15">
        <v>100</v>
      </c>
      <c r="C24" s="15">
        <v>15.662651</v>
      </c>
      <c r="D24" s="15">
        <v>72.449798999999999</v>
      </c>
      <c r="E24" s="15">
        <v>1.365462</v>
      </c>
      <c r="F24" s="15">
        <v>1.445783</v>
      </c>
      <c r="G24" s="15">
        <v>1.686747</v>
      </c>
      <c r="H24" s="15">
        <v>0.72289199999999998</v>
      </c>
      <c r="I24" s="15">
        <v>0.96385500000000002</v>
      </c>
      <c r="J24" s="15">
        <v>0.32128499999999999</v>
      </c>
      <c r="K24" s="15">
        <v>5.381526</v>
      </c>
    </row>
    <row r="25" spans="1:11">
      <c r="A25" s="23" t="s">
        <v>132</v>
      </c>
      <c r="B25" s="24">
        <v>504</v>
      </c>
      <c r="C25" s="24">
        <v>42</v>
      </c>
      <c r="D25" s="24">
        <v>382</v>
      </c>
      <c r="E25" s="24">
        <v>8</v>
      </c>
      <c r="F25" s="24">
        <v>7</v>
      </c>
      <c r="G25" s="24">
        <v>11</v>
      </c>
      <c r="H25" s="24">
        <v>7</v>
      </c>
      <c r="I25" s="24">
        <v>12</v>
      </c>
      <c r="J25" s="24">
        <v>1</v>
      </c>
      <c r="K25" s="24">
        <v>34</v>
      </c>
    </row>
    <row r="26" spans="1:11">
      <c r="A26" s="10" t="s">
        <v>114</v>
      </c>
      <c r="B26" s="15">
        <v>100</v>
      </c>
      <c r="C26" s="15">
        <v>8.3333329999999997</v>
      </c>
      <c r="D26" s="15">
        <v>75.793650999999997</v>
      </c>
      <c r="E26" s="15">
        <v>1.587302</v>
      </c>
      <c r="F26" s="15">
        <v>1.388889</v>
      </c>
      <c r="G26" s="15">
        <v>2.1825399999999999</v>
      </c>
      <c r="H26" s="15">
        <v>1.388889</v>
      </c>
      <c r="I26" s="15">
        <v>2.3809520000000002</v>
      </c>
      <c r="J26" s="15">
        <v>0.19841300000000001</v>
      </c>
      <c r="K26" s="15">
        <v>6.7460319999999996</v>
      </c>
    </row>
    <row r="27" spans="1:11">
      <c r="A27" s="23" t="s">
        <v>133</v>
      </c>
      <c r="B27" s="24">
        <v>82</v>
      </c>
      <c r="C27" s="24">
        <v>3</v>
      </c>
      <c r="D27" s="24">
        <v>62</v>
      </c>
      <c r="E27" s="24">
        <v>2</v>
      </c>
      <c r="F27" s="24">
        <v>2</v>
      </c>
      <c r="G27" s="24">
        <v>0</v>
      </c>
      <c r="H27" s="24">
        <v>1</v>
      </c>
      <c r="I27" s="24">
        <v>3</v>
      </c>
      <c r="J27" s="24">
        <v>1</v>
      </c>
      <c r="K27" s="24">
        <v>8</v>
      </c>
    </row>
    <row r="28" spans="1:11">
      <c r="A28" s="10" t="s">
        <v>114</v>
      </c>
      <c r="B28" s="15">
        <v>100</v>
      </c>
      <c r="C28" s="15">
        <v>3.6585369999999999</v>
      </c>
      <c r="D28" s="15">
        <v>75.609756000000004</v>
      </c>
      <c r="E28" s="15">
        <v>2.4390239999999999</v>
      </c>
      <c r="F28" s="15">
        <v>2.4390239999999999</v>
      </c>
      <c r="G28" s="15">
        <v>0</v>
      </c>
      <c r="H28" s="15">
        <v>1.2195119999999999</v>
      </c>
      <c r="I28" s="15">
        <v>3.6585369999999999</v>
      </c>
      <c r="J28" s="15">
        <v>1.2195119999999999</v>
      </c>
      <c r="K28" s="15">
        <v>9.7560979999999997</v>
      </c>
    </row>
    <row r="29" spans="1:11">
      <c r="A29" s="23" t="s">
        <v>128</v>
      </c>
      <c r="B29" s="24">
        <v>47</v>
      </c>
      <c r="C29" s="24">
        <v>5</v>
      </c>
      <c r="D29" s="24">
        <v>36</v>
      </c>
      <c r="E29" s="24">
        <v>0</v>
      </c>
      <c r="F29" s="24">
        <v>1</v>
      </c>
      <c r="G29" s="24">
        <v>0</v>
      </c>
      <c r="H29" s="24">
        <v>1</v>
      </c>
      <c r="I29" s="24">
        <v>0</v>
      </c>
      <c r="J29" s="24">
        <v>0</v>
      </c>
      <c r="K29" s="24">
        <v>4</v>
      </c>
    </row>
    <row r="30" spans="1:11">
      <c r="A30" s="10" t="s">
        <v>114</v>
      </c>
      <c r="B30" s="15">
        <v>100</v>
      </c>
      <c r="C30" s="15">
        <v>10.638298000000001</v>
      </c>
      <c r="D30" s="15">
        <v>76.595744999999994</v>
      </c>
      <c r="E30" s="15">
        <v>0</v>
      </c>
      <c r="F30" s="15">
        <v>2.1276600000000001</v>
      </c>
      <c r="G30" s="15">
        <v>0</v>
      </c>
      <c r="H30" s="15">
        <v>2.1276600000000001</v>
      </c>
      <c r="I30" s="15">
        <v>0</v>
      </c>
      <c r="J30" s="15">
        <v>0</v>
      </c>
      <c r="K30" s="15">
        <v>8.5106380000000001</v>
      </c>
    </row>
    <row r="31" spans="1:11">
      <c r="A31" s="8" t="s">
        <v>134</v>
      </c>
      <c r="B31" s="8"/>
      <c r="C31" s="8"/>
      <c r="D31" s="8"/>
      <c r="E31" s="8"/>
      <c r="F31" s="8"/>
      <c r="G31" s="8"/>
      <c r="H31" s="8"/>
      <c r="I31" s="8"/>
      <c r="J31" s="8"/>
      <c r="K31" s="8"/>
    </row>
    <row r="32" spans="1:11">
      <c r="A32" s="23" t="s">
        <v>135</v>
      </c>
      <c r="B32" s="24">
        <v>128</v>
      </c>
      <c r="C32" s="24">
        <v>17</v>
      </c>
      <c r="D32" s="24">
        <v>90</v>
      </c>
      <c r="E32" s="24">
        <v>0</v>
      </c>
      <c r="F32" s="24">
        <v>3</v>
      </c>
      <c r="G32" s="24">
        <v>1</v>
      </c>
      <c r="H32" s="24">
        <v>2</v>
      </c>
      <c r="I32" s="24">
        <v>7</v>
      </c>
      <c r="J32" s="24">
        <v>0</v>
      </c>
      <c r="K32" s="24">
        <v>8</v>
      </c>
    </row>
    <row r="33" spans="1:11">
      <c r="A33" s="10" t="s">
        <v>114</v>
      </c>
      <c r="B33" s="15">
        <v>100</v>
      </c>
      <c r="C33" s="15">
        <v>13.28125</v>
      </c>
      <c r="D33" s="15">
        <v>70.3125</v>
      </c>
      <c r="E33" s="15">
        <v>0</v>
      </c>
      <c r="F33" s="15">
        <v>2.34375</v>
      </c>
      <c r="G33" s="15">
        <v>0.78125</v>
      </c>
      <c r="H33" s="15">
        <v>1.5625</v>
      </c>
      <c r="I33" s="15">
        <v>5.46875</v>
      </c>
      <c r="J33" s="15">
        <v>0</v>
      </c>
      <c r="K33" s="15">
        <v>6.25</v>
      </c>
    </row>
    <row r="34" spans="1:11">
      <c r="A34" s="23" t="s">
        <v>136</v>
      </c>
      <c r="B34" s="24">
        <v>138</v>
      </c>
      <c r="C34" s="24">
        <v>19</v>
      </c>
      <c r="D34" s="24">
        <v>94</v>
      </c>
      <c r="E34" s="24">
        <v>2</v>
      </c>
      <c r="F34" s="24">
        <v>3</v>
      </c>
      <c r="G34" s="24">
        <v>2</v>
      </c>
      <c r="H34" s="24">
        <v>1</v>
      </c>
      <c r="I34" s="24">
        <v>6</v>
      </c>
      <c r="J34" s="24">
        <v>0</v>
      </c>
      <c r="K34" s="24">
        <v>11</v>
      </c>
    </row>
    <row r="35" spans="1:11">
      <c r="A35" s="10" t="s">
        <v>114</v>
      </c>
      <c r="B35" s="15">
        <v>100</v>
      </c>
      <c r="C35" s="15">
        <v>13.768115999999999</v>
      </c>
      <c r="D35" s="15">
        <v>68.115942000000004</v>
      </c>
      <c r="E35" s="15">
        <v>1.4492750000000001</v>
      </c>
      <c r="F35" s="15">
        <v>2.1739130000000002</v>
      </c>
      <c r="G35" s="15">
        <v>1.4492750000000001</v>
      </c>
      <c r="H35" s="15">
        <v>0.724638</v>
      </c>
      <c r="I35" s="15">
        <v>4.3478260000000004</v>
      </c>
      <c r="J35" s="15">
        <v>0</v>
      </c>
      <c r="K35" s="15">
        <v>7.9710140000000003</v>
      </c>
    </row>
    <row r="36" spans="1:11">
      <c r="A36" s="23" t="s">
        <v>137</v>
      </c>
      <c r="B36" s="24">
        <v>119</v>
      </c>
      <c r="C36" s="24">
        <v>27</v>
      </c>
      <c r="D36" s="24">
        <v>69</v>
      </c>
      <c r="E36" s="24">
        <v>1</v>
      </c>
      <c r="F36" s="24">
        <v>2</v>
      </c>
      <c r="G36" s="24">
        <v>4</v>
      </c>
      <c r="H36" s="24">
        <v>1</v>
      </c>
      <c r="I36" s="24">
        <v>2</v>
      </c>
      <c r="J36" s="24">
        <v>2</v>
      </c>
      <c r="K36" s="24">
        <v>11</v>
      </c>
    </row>
    <row r="37" spans="1:11">
      <c r="A37" s="10" t="s">
        <v>114</v>
      </c>
      <c r="B37" s="15">
        <v>100</v>
      </c>
      <c r="C37" s="15">
        <v>22.689076</v>
      </c>
      <c r="D37" s="15">
        <v>57.983193</v>
      </c>
      <c r="E37" s="15">
        <v>0.84033599999999997</v>
      </c>
      <c r="F37" s="15">
        <v>1.6806719999999999</v>
      </c>
      <c r="G37" s="15">
        <v>3.361345</v>
      </c>
      <c r="H37" s="15">
        <v>0.84033599999999997</v>
      </c>
      <c r="I37" s="15">
        <v>1.6806719999999999</v>
      </c>
      <c r="J37" s="15">
        <v>1.6806719999999999</v>
      </c>
      <c r="K37" s="15">
        <v>9.2436969999999992</v>
      </c>
    </row>
    <row r="38" spans="1:11">
      <c r="A38" s="23" t="s">
        <v>138</v>
      </c>
      <c r="B38" s="24">
        <v>142</v>
      </c>
      <c r="C38" s="24">
        <v>24</v>
      </c>
      <c r="D38" s="24">
        <v>99</v>
      </c>
      <c r="E38" s="24">
        <v>3</v>
      </c>
      <c r="F38" s="24">
        <v>2</v>
      </c>
      <c r="G38" s="24">
        <v>1</v>
      </c>
      <c r="H38" s="24">
        <v>1</v>
      </c>
      <c r="I38" s="24">
        <v>3</v>
      </c>
      <c r="J38" s="24">
        <v>0</v>
      </c>
      <c r="K38" s="24">
        <v>9</v>
      </c>
    </row>
    <row r="39" spans="1:11">
      <c r="A39" s="10" t="s">
        <v>114</v>
      </c>
      <c r="B39" s="15">
        <v>100</v>
      </c>
      <c r="C39" s="15">
        <v>16.901408</v>
      </c>
      <c r="D39" s="15">
        <v>69.718310000000002</v>
      </c>
      <c r="E39" s="15">
        <v>2.112676</v>
      </c>
      <c r="F39" s="15">
        <v>1.4084509999999999</v>
      </c>
      <c r="G39" s="15">
        <v>0.70422499999999999</v>
      </c>
      <c r="H39" s="15">
        <v>0.70422499999999999</v>
      </c>
      <c r="I39" s="15">
        <v>2.112676</v>
      </c>
      <c r="J39" s="15">
        <v>0</v>
      </c>
      <c r="K39" s="15">
        <v>6.3380280000000004</v>
      </c>
    </row>
    <row r="40" spans="1:11">
      <c r="A40" s="23" t="s">
        <v>139</v>
      </c>
      <c r="B40" s="24">
        <v>170</v>
      </c>
      <c r="C40" s="24">
        <v>25</v>
      </c>
      <c r="D40" s="24">
        <v>119</v>
      </c>
      <c r="E40" s="24">
        <v>6</v>
      </c>
      <c r="F40" s="24">
        <v>1</v>
      </c>
      <c r="G40" s="24">
        <v>6</v>
      </c>
      <c r="H40" s="24">
        <v>2</v>
      </c>
      <c r="I40" s="24">
        <v>2</v>
      </c>
      <c r="J40" s="24">
        <v>1</v>
      </c>
      <c r="K40" s="24">
        <v>8</v>
      </c>
    </row>
    <row r="41" spans="1:11">
      <c r="A41" s="10" t="s">
        <v>114</v>
      </c>
      <c r="B41" s="15">
        <v>100</v>
      </c>
      <c r="C41" s="15">
        <v>14.705882000000001</v>
      </c>
      <c r="D41" s="15">
        <v>70</v>
      </c>
      <c r="E41" s="15">
        <v>3.5294120000000002</v>
      </c>
      <c r="F41" s="15">
        <v>0.58823499999999995</v>
      </c>
      <c r="G41" s="15">
        <v>3.5294120000000002</v>
      </c>
      <c r="H41" s="15">
        <v>1.176471</v>
      </c>
      <c r="I41" s="15">
        <v>1.176471</v>
      </c>
      <c r="J41" s="15">
        <v>0.58823499999999995</v>
      </c>
      <c r="K41" s="15">
        <v>4.7058819999999999</v>
      </c>
    </row>
    <row r="42" spans="1:11">
      <c r="A42" s="23" t="s">
        <v>140</v>
      </c>
      <c r="B42" s="24">
        <v>192</v>
      </c>
      <c r="C42" s="24">
        <v>36</v>
      </c>
      <c r="D42" s="24">
        <v>136</v>
      </c>
      <c r="E42" s="24">
        <v>2</v>
      </c>
      <c r="F42" s="24">
        <v>4</v>
      </c>
      <c r="G42" s="24">
        <v>1</v>
      </c>
      <c r="H42" s="24">
        <v>1</v>
      </c>
      <c r="I42" s="24">
        <v>0</v>
      </c>
      <c r="J42" s="24">
        <v>0</v>
      </c>
      <c r="K42" s="24">
        <v>12</v>
      </c>
    </row>
    <row r="43" spans="1:11">
      <c r="A43" s="10" t="s">
        <v>114</v>
      </c>
      <c r="B43" s="15">
        <v>100</v>
      </c>
      <c r="C43" s="15">
        <v>18.75</v>
      </c>
      <c r="D43" s="15">
        <v>70.833332999999996</v>
      </c>
      <c r="E43" s="15">
        <v>1.0416669999999999</v>
      </c>
      <c r="F43" s="15">
        <v>2.0833330000000001</v>
      </c>
      <c r="G43" s="15">
        <v>0.52083299999999999</v>
      </c>
      <c r="H43" s="15">
        <v>0.52083299999999999</v>
      </c>
      <c r="I43" s="15">
        <v>0</v>
      </c>
      <c r="J43" s="15">
        <v>0</v>
      </c>
      <c r="K43" s="15">
        <v>6.25</v>
      </c>
    </row>
    <row r="44" spans="1:11">
      <c r="A44" s="23" t="s">
        <v>141</v>
      </c>
      <c r="B44" s="24">
        <v>1405</v>
      </c>
      <c r="C44" s="24">
        <v>172</v>
      </c>
      <c r="D44" s="24">
        <v>1070</v>
      </c>
      <c r="E44" s="24">
        <v>21</v>
      </c>
      <c r="F44" s="24">
        <v>17</v>
      </c>
      <c r="G44" s="24">
        <v>27</v>
      </c>
      <c r="H44" s="24">
        <v>11</v>
      </c>
      <c r="I44" s="24">
        <v>10</v>
      </c>
      <c r="J44" s="24">
        <v>3</v>
      </c>
      <c r="K44" s="24">
        <v>74</v>
      </c>
    </row>
    <row r="45" spans="1:11">
      <c r="A45" s="10" t="s">
        <v>114</v>
      </c>
      <c r="B45" s="15">
        <v>100</v>
      </c>
      <c r="C45" s="15">
        <v>12.241993000000001</v>
      </c>
      <c r="D45" s="15">
        <v>76.156583999999995</v>
      </c>
      <c r="E45" s="15">
        <v>1.4946619999999999</v>
      </c>
      <c r="F45" s="15">
        <v>1.209964</v>
      </c>
      <c r="G45" s="15">
        <v>1.921708</v>
      </c>
      <c r="H45" s="15">
        <v>0.782918</v>
      </c>
      <c r="I45" s="15">
        <v>0.71174400000000004</v>
      </c>
      <c r="J45" s="15">
        <v>0.21352299999999999</v>
      </c>
      <c r="K45" s="15">
        <v>5.2669040000000003</v>
      </c>
    </row>
    <row r="46" spans="1:11">
      <c r="A46" s="23" t="s">
        <v>142</v>
      </c>
      <c r="B46" s="24">
        <v>343</v>
      </c>
      <c r="C46" s="24">
        <v>69</v>
      </c>
      <c r="D46" s="24">
        <v>236</v>
      </c>
      <c r="E46" s="24">
        <v>3</v>
      </c>
      <c r="F46" s="24">
        <v>4</v>
      </c>
      <c r="G46" s="24">
        <v>11</v>
      </c>
      <c r="H46" s="24">
        <v>2</v>
      </c>
      <c r="I46" s="24">
        <v>2</v>
      </c>
      <c r="J46" s="24">
        <v>3</v>
      </c>
      <c r="K46" s="24">
        <v>13</v>
      </c>
    </row>
    <row r="47" spans="1:11">
      <c r="A47" s="10" t="s">
        <v>114</v>
      </c>
      <c r="B47" s="15">
        <v>100</v>
      </c>
      <c r="C47" s="15">
        <v>20.116617999999999</v>
      </c>
      <c r="D47" s="15">
        <v>68.804665</v>
      </c>
      <c r="E47" s="15">
        <v>0.87463599999999997</v>
      </c>
      <c r="F47" s="15">
        <v>1.1661809999999999</v>
      </c>
      <c r="G47" s="15">
        <v>3.2069969999999999</v>
      </c>
      <c r="H47" s="15">
        <v>0.58309</v>
      </c>
      <c r="I47" s="15">
        <v>0.58309</v>
      </c>
      <c r="J47" s="15">
        <v>0.87463599999999997</v>
      </c>
      <c r="K47" s="15">
        <v>3.7900870000000002</v>
      </c>
    </row>
    <row r="48" spans="1:11">
      <c r="A48" s="23" t="s">
        <v>128</v>
      </c>
      <c r="B48" s="24">
        <v>40</v>
      </c>
      <c r="C48" s="24">
        <v>4</v>
      </c>
      <c r="D48" s="24">
        <v>31</v>
      </c>
      <c r="E48" s="24">
        <v>0</v>
      </c>
      <c r="F48" s="24">
        <v>0</v>
      </c>
      <c r="G48" s="24">
        <v>0</v>
      </c>
      <c r="H48" s="24">
        <v>1</v>
      </c>
      <c r="I48" s="24">
        <v>0</v>
      </c>
      <c r="J48" s="24">
        <v>0</v>
      </c>
      <c r="K48" s="24">
        <v>4</v>
      </c>
    </row>
    <row r="49" spans="1:11">
      <c r="A49" s="10" t="s">
        <v>114</v>
      </c>
      <c r="B49" s="15">
        <v>100</v>
      </c>
      <c r="C49" s="15">
        <v>10</v>
      </c>
      <c r="D49" s="15">
        <v>77.5</v>
      </c>
      <c r="E49" s="15">
        <v>0</v>
      </c>
      <c r="F49" s="15">
        <v>0</v>
      </c>
      <c r="G49" s="15">
        <v>0</v>
      </c>
      <c r="H49" s="15">
        <v>2.5</v>
      </c>
      <c r="I49" s="15">
        <v>0</v>
      </c>
      <c r="J49" s="15">
        <v>0</v>
      </c>
      <c r="K49" s="15">
        <v>10</v>
      </c>
    </row>
    <row r="50" spans="1:11">
      <c r="A50" s="8" t="s">
        <v>143</v>
      </c>
      <c r="B50" s="8"/>
      <c r="C50" s="8"/>
      <c r="D50" s="8"/>
      <c r="E50" s="8"/>
      <c r="F50" s="8"/>
      <c r="G50" s="8"/>
      <c r="H50" s="8"/>
      <c r="I50" s="8"/>
      <c r="J50" s="8"/>
      <c r="K50" s="8"/>
    </row>
    <row r="51" spans="1:11">
      <c r="A51" s="23" t="s">
        <v>144</v>
      </c>
      <c r="B51" s="24">
        <v>429</v>
      </c>
      <c r="C51" s="24">
        <v>57</v>
      </c>
      <c r="D51" s="24">
        <v>319</v>
      </c>
      <c r="E51" s="24">
        <v>6</v>
      </c>
      <c r="F51" s="24">
        <v>8</v>
      </c>
      <c r="G51" s="24">
        <v>9</v>
      </c>
      <c r="H51" s="24">
        <v>4</v>
      </c>
      <c r="I51" s="24">
        <v>3</v>
      </c>
      <c r="J51" s="24">
        <v>2</v>
      </c>
      <c r="K51" s="24">
        <v>21</v>
      </c>
    </row>
    <row r="52" spans="1:11">
      <c r="A52" s="10" t="s">
        <v>114</v>
      </c>
      <c r="B52" s="15">
        <v>100</v>
      </c>
      <c r="C52" s="15">
        <v>13.286713000000001</v>
      </c>
      <c r="D52" s="15">
        <v>74.358974000000003</v>
      </c>
      <c r="E52" s="15">
        <v>1.398601</v>
      </c>
      <c r="F52" s="15">
        <v>1.8648020000000001</v>
      </c>
      <c r="G52" s="15">
        <v>2.0979019999999999</v>
      </c>
      <c r="H52" s="15">
        <v>0.93240100000000004</v>
      </c>
      <c r="I52" s="15">
        <v>0.69930099999999995</v>
      </c>
      <c r="J52" s="15">
        <v>0.4662</v>
      </c>
      <c r="K52" s="15">
        <v>4.895105</v>
      </c>
    </row>
    <row r="53" spans="1:11">
      <c r="A53" s="23" t="s">
        <v>145</v>
      </c>
      <c r="B53" s="24">
        <v>319</v>
      </c>
      <c r="C53" s="24">
        <v>33</v>
      </c>
      <c r="D53" s="24">
        <v>249</v>
      </c>
      <c r="E53" s="24">
        <v>4</v>
      </c>
      <c r="F53" s="24">
        <v>6</v>
      </c>
      <c r="G53" s="24">
        <v>12</v>
      </c>
      <c r="H53" s="24">
        <v>2</v>
      </c>
      <c r="I53" s="24">
        <v>0</v>
      </c>
      <c r="J53" s="24">
        <v>1</v>
      </c>
      <c r="K53" s="24">
        <v>12</v>
      </c>
    </row>
    <row r="54" spans="1:11">
      <c r="A54" s="10" t="s">
        <v>114</v>
      </c>
      <c r="B54" s="15">
        <v>100</v>
      </c>
      <c r="C54" s="15">
        <v>10.344828</v>
      </c>
      <c r="D54" s="15">
        <v>78.056426000000002</v>
      </c>
      <c r="E54" s="15">
        <v>1.2539180000000001</v>
      </c>
      <c r="F54" s="15">
        <v>1.880878</v>
      </c>
      <c r="G54" s="15">
        <v>3.761755</v>
      </c>
      <c r="H54" s="15">
        <v>0.62695900000000004</v>
      </c>
      <c r="I54" s="15">
        <v>0</v>
      </c>
      <c r="J54" s="15">
        <v>0.31347999999999998</v>
      </c>
      <c r="K54" s="15">
        <v>3.761755</v>
      </c>
    </row>
    <row r="55" spans="1:11">
      <c r="A55" s="23" t="s">
        <v>146</v>
      </c>
      <c r="B55" s="24">
        <v>504</v>
      </c>
      <c r="C55" s="24">
        <v>64</v>
      </c>
      <c r="D55" s="24">
        <v>378</v>
      </c>
      <c r="E55" s="24">
        <v>7</v>
      </c>
      <c r="F55" s="24">
        <v>5</v>
      </c>
      <c r="G55" s="24">
        <v>13</v>
      </c>
      <c r="H55" s="24">
        <v>2</v>
      </c>
      <c r="I55" s="24">
        <v>6</v>
      </c>
      <c r="J55" s="24">
        <v>2</v>
      </c>
      <c r="K55" s="24">
        <v>27</v>
      </c>
    </row>
    <row r="56" spans="1:11">
      <c r="A56" s="10" t="s">
        <v>114</v>
      </c>
      <c r="B56" s="15">
        <v>100</v>
      </c>
      <c r="C56" s="15">
        <v>12.698413</v>
      </c>
      <c r="D56" s="15">
        <v>75</v>
      </c>
      <c r="E56" s="15">
        <v>1.388889</v>
      </c>
      <c r="F56" s="15">
        <v>0.99206300000000003</v>
      </c>
      <c r="G56" s="15">
        <v>2.5793650000000001</v>
      </c>
      <c r="H56" s="15">
        <v>0.39682499999999998</v>
      </c>
      <c r="I56" s="15">
        <v>1.1904760000000001</v>
      </c>
      <c r="J56" s="15">
        <v>0.39682499999999998</v>
      </c>
      <c r="K56" s="15">
        <v>5.3571429999999998</v>
      </c>
    </row>
    <row r="57" spans="1:11">
      <c r="A57" s="23" t="s">
        <v>147</v>
      </c>
      <c r="B57" s="24">
        <v>143</v>
      </c>
      <c r="C57" s="24">
        <v>14</v>
      </c>
      <c r="D57" s="24">
        <v>109</v>
      </c>
      <c r="E57" s="24">
        <v>4</v>
      </c>
      <c r="F57" s="24">
        <v>3</v>
      </c>
      <c r="G57" s="24">
        <v>4</v>
      </c>
      <c r="H57" s="24">
        <v>0</v>
      </c>
      <c r="I57" s="24">
        <v>3</v>
      </c>
      <c r="J57" s="24">
        <v>0</v>
      </c>
      <c r="K57" s="24">
        <v>6</v>
      </c>
    </row>
    <row r="58" spans="1:11">
      <c r="A58" s="10" t="s">
        <v>114</v>
      </c>
      <c r="B58" s="15">
        <v>100</v>
      </c>
      <c r="C58" s="15">
        <v>9.7902100000000001</v>
      </c>
      <c r="D58" s="15">
        <v>76.223776000000001</v>
      </c>
      <c r="E58" s="15">
        <v>2.7972030000000001</v>
      </c>
      <c r="F58" s="15">
        <v>2.0979019999999999</v>
      </c>
      <c r="G58" s="15">
        <v>2.7972030000000001</v>
      </c>
      <c r="H58" s="15">
        <v>0</v>
      </c>
      <c r="I58" s="15">
        <v>2.0979019999999999</v>
      </c>
      <c r="J58" s="15">
        <v>0</v>
      </c>
      <c r="K58" s="15">
        <v>4.1958039999999999</v>
      </c>
    </row>
    <row r="59" spans="1:11">
      <c r="A59" s="23" t="s">
        <v>148</v>
      </c>
      <c r="B59" s="24">
        <v>168</v>
      </c>
      <c r="C59" s="24">
        <v>21</v>
      </c>
      <c r="D59" s="24">
        <v>129</v>
      </c>
      <c r="E59" s="24">
        <v>3</v>
      </c>
      <c r="F59" s="24">
        <v>3</v>
      </c>
      <c r="G59" s="24">
        <v>3</v>
      </c>
      <c r="H59" s="24">
        <v>0</v>
      </c>
      <c r="I59" s="24">
        <v>2</v>
      </c>
      <c r="J59" s="24">
        <v>0</v>
      </c>
      <c r="K59" s="24">
        <v>7</v>
      </c>
    </row>
    <row r="60" spans="1:11">
      <c r="A60" s="10" t="s">
        <v>114</v>
      </c>
      <c r="B60" s="15">
        <v>100</v>
      </c>
      <c r="C60" s="15">
        <v>12.5</v>
      </c>
      <c r="D60" s="15">
        <v>76.785713999999999</v>
      </c>
      <c r="E60" s="15">
        <v>1.785714</v>
      </c>
      <c r="F60" s="15">
        <v>1.785714</v>
      </c>
      <c r="G60" s="15">
        <v>1.785714</v>
      </c>
      <c r="H60" s="15">
        <v>0</v>
      </c>
      <c r="I60" s="15">
        <v>1.1904760000000001</v>
      </c>
      <c r="J60" s="15">
        <v>0</v>
      </c>
      <c r="K60" s="15">
        <v>4.1666670000000003</v>
      </c>
    </row>
    <row r="61" spans="1:11">
      <c r="A61" s="23" t="s">
        <v>149</v>
      </c>
      <c r="B61" s="24">
        <v>1270</v>
      </c>
      <c r="C61" s="24">
        <v>162</v>
      </c>
      <c r="D61" s="24">
        <v>962</v>
      </c>
      <c r="E61" s="24">
        <v>20</v>
      </c>
      <c r="F61" s="24">
        <v>14</v>
      </c>
      <c r="G61" s="24">
        <v>30</v>
      </c>
      <c r="H61" s="24">
        <v>10</v>
      </c>
      <c r="I61" s="24">
        <v>6</v>
      </c>
      <c r="J61" s="24">
        <v>6</v>
      </c>
      <c r="K61" s="24">
        <v>60</v>
      </c>
    </row>
    <row r="62" spans="1:11">
      <c r="A62" s="10" t="s">
        <v>114</v>
      </c>
      <c r="B62" s="15">
        <v>100</v>
      </c>
      <c r="C62" s="15">
        <v>12.755906</v>
      </c>
      <c r="D62" s="15">
        <v>75.748030999999997</v>
      </c>
      <c r="E62" s="15">
        <v>1.574803</v>
      </c>
      <c r="F62" s="15">
        <v>1.1023620000000001</v>
      </c>
      <c r="G62" s="15">
        <v>2.3622049999999999</v>
      </c>
      <c r="H62" s="15">
        <v>0.78740200000000005</v>
      </c>
      <c r="I62" s="15">
        <v>0.472441</v>
      </c>
      <c r="J62" s="15">
        <v>0.472441</v>
      </c>
      <c r="K62" s="15">
        <v>4.7244089999999996</v>
      </c>
    </row>
    <row r="63" spans="1:11">
      <c r="A63" s="23" t="s">
        <v>150</v>
      </c>
      <c r="B63" s="24">
        <v>1642</v>
      </c>
      <c r="C63" s="24">
        <v>226</v>
      </c>
      <c r="D63" s="24">
        <v>1224</v>
      </c>
      <c r="E63" s="24">
        <v>17</v>
      </c>
      <c r="F63" s="24">
        <v>19</v>
      </c>
      <c r="G63" s="24">
        <v>34</v>
      </c>
      <c r="H63" s="24">
        <v>9</v>
      </c>
      <c r="I63" s="24">
        <v>16</v>
      </c>
      <c r="J63" s="24">
        <v>7</v>
      </c>
      <c r="K63" s="24">
        <v>90</v>
      </c>
    </row>
    <row r="64" spans="1:11">
      <c r="A64" s="10" t="s">
        <v>114</v>
      </c>
      <c r="B64" s="15">
        <v>100</v>
      </c>
      <c r="C64" s="15">
        <v>13.763703</v>
      </c>
      <c r="D64" s="15">
        <v>74.543239999999997</v>
      </c>
      <c r="E64" s="15">
        <v>1.035323</v>
      </c>
      <c r="F64" s="15">
        <v>1.157125</v>
      </c>
      <c r="G64" s="15">
        <v>2.070646</v>
      </c>
      <c r="H64" s="15">
        <v>0.54811200000000004</v>
      </c>
      <c r="I64" s="15">
        <v>0.97442099999999998</v>
      </c>
      <c r="J64" s="15">
        <v>0.42630899999999999</v>
      </c>
      <c r="K64" s="15">
        <v>5.4811209999999999</v>
      </c>
    </row>
    <row r="65" spans="1:11">
      <c r="A65" s="23" t="s">
        <v>151</v>
      </c>
      <c r="B65" s="24">
        <v>2266</v>
      </c>
      <c r="C65" s="24">
        <v>349</v>
      </c>
      <c r="D65" s="24">
        <v>1645</v>
      </c>
      <c r="E65" s="24">
        <v>30</v>
      </c>
      <c r="F65" s="24">
        <v>32</v>
      </c>
      <c r="G65" s="24">
        <v>48</v>
      </c>
      <c r="H65" s="24">
        <v>14</v>
      </c>
      <c r="I65" s="24">
        <v>23</v>
      </c>
      <c r="J65" s="24">
        <v>8</v>
      </c>
      <c r="K65" s="24">
        <v>117</v>
      </c>
    </row>
    <row r="66" spans="1:11">
      <c r="A66" s="10" t="s">
        <v>114</v>
      </c>
      <c r="B66" s="15">
        <v>100</v>
      </c>
      <c r="C66" s="15">
        <v>15.401589</v>
      </c>
      <c r="D66" s="15">
        <v>72.594881000000001</v>
      </c>
      <c r="E66" s="15">
        <v>1.3239190000000001</v>
      </c>
      <c r="F66" s="15">
        <v>1.41218</v>
      </c>
      <c r="G66" s="15">
        <v>2.1182699999999999</v>
      </c>
      <c r="H66" s="15">
        <v>0.61782899999999996</v>
      </c>
      <c r="I66" s="15">
        <v>1.015004</v>
      </c>
      <c r="J66" s="15">
        <v>0.353045</v>
      </c>
      <c r="K66" s="15">
        <v>5.1632829999999998</v>
      </c>
    </row>
    <row r="67" spans="1:11">
      <c r="A67" s="23" t="s">
        <v>152</v>
      </c>
      <c r="B67" s="24">
        <v>121</v>
      </c>
      <c r="C67" s="24">
        <v>10</v>
      </c>
      <c r="D67" s="24">
        <v>97</v>
      </c>
      <c r="E67" s="24">
        <v>1</v>
      </c>
      <c r="F67" s="24">
        <v>2</v>
      </c>
      <c r="G67" s="24">
        <v>2</v>
      </c>
      <c r="H67" s="24">
        <v>2</v>
      </c>
      <c r="I67" s="24">
        <v>1</v>
      </c>
      <c r="J67" s="24">
        <v>0</v>
      </c>
      <c r="K67" s="24">
        <v>6</v>
      </c>
    </row>
    <row r="68" spans="1:11">
      <c r="A68" s="10" t="s">
        <v>114</v>
      </c>
      <c r="B68" s="15">
        <v>100</v>
      </c>
      <c r="C68" s="15">
        <v>8.2644629999999992</v>
      </c>
      <c r="D68" s="15">
        <v>80.165289000000001</v>
      </c>
      <c r="E68" s="15">
        <v>0.82644600000000001</v>
      </c>
      <c r="F68" s="15">
        <v>1.6528929999999999</v>
      </c>
      <c r="G68" s="15">
        <v>1.6528929999999999</v>
      </c>
      <c r="H68" s="15">
        <v>1.6528929999999999</v>
      </c>
      <c r="I68" s="15">
        <v>0.82644600000000001</v>
      </c>
      <c r="J68" s="15">
        <v>0</v>
      </c>
      <c r="K68" s="15">
        <v>4.9586779999999999</v>
      </c>
    </row>
    <row r="69" spans="1:11">
      <c r="A69" s="23" t="s">
        <v>128</v>
      </c>
      <c r="B69" s="24">
        <v>46</v>
      </c>
      <c r="C69" s="24">
        <v>4</v>
      </c>
      <c r="D69" s="24">
        <v>38</v>
      </c>
      <c r="E69" s="24">
        <v>1</v>
      </c>
      <c r="F69" s="24">
        <v>0</v>
      </c>
      <c r="G69" s="24">
        <v>0</v>
      </c>
      <c r="H69" s="24">
        <v>1</v>
      </c>
      <c r="I69" s="24">
        <v>0</v>
      </c>
      <c r="J69" s="24">
        <v>0</v>
      </c>
      <c r="K69" s="24">
        <v>2</v>
      </c>
    </row>
    <row r="70" spans="1:11">
      <c r="A70" s="10" t="s">
        <v>114</v>
      </c>
      <c r="B70" s="15">
        <v>100</v>
      </c>
      <c r="C70" s="15">
        <v>8.6956520000000008</v>
      </c>
      <c r="D70" s="15">
        <v>82.608695999999995</v>
      </c>
      <c r="E70" s="15">
        <v>2.1739130000000002</v>
      </c>
      <c r="F70" s="15">
        <v>0</v>
      </c>
      <c r="G70" s="15">
        <v>0</v>
      </c>
      <c r="H70" s="15">
        <v>2.1739130000000002</v>
      </c>
      <c r="I70" s="15">
        <v>0</v>
      </c>
      <c r="J70" s="15">
        <v>0</v>
      </c>
      <c r="K70" s="15">
        <v>4.3478260000000004</v>
      </c>
    </row>
    <row r="71" spans="1:11">
      <c r="A71" s="8" t="s">
        <v>153</v>
      </c>
      <c r="B71" s="8"/>
      <c r="C71" s="8"/>
      <c r="D71" s="8"/>
      <c r="E71" s="8"/>
      <c r="F71" s="8"/>
      <c r="G71" s="8"/>
      <c r="H71" s="8"/>
      <c r="I71" s="8"/>
      <c r="J71" s="8"/>
      <c r="K71" s="8"/>
    </row>
    <row r="72" spans="1:11">
      <c r="A72" s="23" t="s">
        <v>154</v>
      </c>
      <c r="B72" s="24">
        <v>1344</v>
      </c>
      <c r="C72" s="24">
        <v>189</v>
      </c>
      <c r="D72" s="24">
        <v>1011</v>
      </c>
      <c r="E72" s="24">
        <v>15</v>
      </c>
      <c r="F72" s="24">
        <v>16</v>
      </c>
      <c r="G72" s="24">
        <v>26</v>
      </c>
      <c r="H72" s="24">
        <v>7</v>
      </c>
      <c r="I72" s="24">
        <v>8</v>
      </c>
      <c r="J72" s="24">
        <v>5</v>
      </c>
      <c r="K72" s="24">
        <v>67</v>
      </c>
    </row>
    <row r="73" spans="1:11">
      <c r="A73" s="10" t="s">
        <v>114</v>
      </c>
      <c r="B73" s="15">
        <v>100</v>
      </c>
      <c r="C73" s="15">
        <v>14.0625</v>
      </c>
      <c r="D73" s="15">
        <v>75.223213999999999</v>
      </c>
      <c r="E73" s="15">
        <v>1.116071</v>
      </c>
      <c r="F73" s="15">
        <v>1.1904760000000001</v>
      </c>
      <c r="G73" s="15">
        <v>1.9345239999999999</v>
      </c>
      <c r="H73" s="15">
        <v>0.52083299999999999</v>
      </c>
      <c r="I73" s="15">
        <v>0.59523800000000004</v>
      </c>
      <c r="J73" s="15">
        <v>0.37202400000000002</v>
      </c>
      <c r="K73" s="15">
        <v>4.9851190000000001</v>
      </c>
    </row>
    <row r="74" spans="1:11">
      <c r="A74" s="23" t="s">
        <v>155</v>
      </c>
      <c r="B74" s="24">
        <v>1107</v>
      </c>
      <c r="C74" s="24">
        <v>148</v>
      </c>
      <c r="D74" s="24">
        <v>828</v>
      </c>
      <c r="E74" s="24">
        <v>17</v>
      </c>
      <c r="F74" s="24">
        <v>19</v>
      </c>
      <c r="G74" s="24">
        <v>25</v>
      </c>
      <c r="H74" s="24">
        <v>8</v>
      </c>
      <c r="I74" s="24">
        <v>5</v>
      </c>
      <c r="J74" s="24">
        <v>4</v>
      </c>
      <c r="K74" s="24">
        <v>53</v>
      </c>
    </row>
    <row r="75" spans="1:11">
      <c r="A75" s="10" t="s">
        <v>114</v>
      </c>
      <c r="B75" s="15">
        <v>100</v>
      </c>
      <c r="C75" s="15">
        <v>13.369467</v>
      </c>
      <c r="D75" s="15">
        <v>74.796747999999994</v>
      </c>
      <c r="E75" s="15">
        <v>1.535682</v>
      </c>
      <c r="F75" s="15">
        <v>1.71635</v>
      </c>
      <c r="G75" s="15">
        <v>2.258356</v>
      </c>
      <c r="H75" s="15">
        <v>0.72267400000000004</v>
      </c>
      <c r="I75" s="15">
        <v>0.45167099999999999</v>
      </c>
      <c r="J75" s="15">
        <v>0.36133700000000002</v>
      </c>
      <c r="K75" s="15">
        <v>4.7877150000000004</v>
      </c>
    </row>
    <row r="76" spans="1:11">
      <c r="A76" s="23" t="s">
        <v>156</v>
      </c>
      <c r="B76" s="24">
        <v>1006</v>
      </c>
      <c r="C76" s="24">
        <v>135</v>
      </c>
      <c r="D76" s="24">
        <v>749</v>
      </c>
      <c r="E76" s="24">
        <v>11</v>
      </c>
      <c r="F76" s="24">
        <v>12</v>
      </c>
      <c r="G76" s="24">
        <v>9</v>
      </c>
      <c r="H76" s="24">
        <v>10</v>
      </c>
      <c r="I76" s="24">
        <v>18</v>
      </c>
      <c r="J76" s="24">
        <v>1</v>
      </c>
      <c r="K76" s="24">
        <v>61</v>
      </c>
    </row>
    <row r="77" spans="1:11">
      <c r="A77" s="10" t="s">
        <v>114</v>
      </c>
      <c r="B77" s="15">
        <v>100</v>
      </c>
      <c r="C77" s="15">
        <v>13.419483</v>
      </c>
      <c r="D77" s="15">
        <v>74.453280000000007</v>
      </c>
      <c r="E77" s="15">
        <v>1.093439</v>
      </c>
      <c r="F77" s="15">
        <v>1.1928430000000001</v>
      </c>
      <c r="G77" s="15">
        <v>0.89463199999999998</v>
      </c>
      <c r="H77" s="15">
        <v>0.99403600000000003</v>
      </c>
      <c r="I77" s="15">
        <v>1.789264</v>
      </c>
      <c r="J77" s="15">
        <v>9.9404000000000006E-2</v>
      </c>
      <c r="K77" s="15">
        <v>6.063618</v>
      </c>
    </row>
    <row r="78" spans="1:11">
      <c r="A78" s="23" t="s">
        <v>157</v>
      </c>
      <c r="B78" s="24">
        <v>541</v>
      </c>
      <c r="C78" s="24">
        <v>81</v>
      </c>
      <c r="D78" s="24">
        <v>389</v>
      </c>
      <c r="E78" s="24">
        <v>5</v>
      </c>
      <c r="F78" s="24">
        <v>14</v>
      </c>
      <c r="G78" s="24">
        <v>10</v>
      </c>
      <c r="H78" s="24">
        <v>2</v>
      </c>
      <c r="I78" s="24">
        <v>3</v>
      </c>
      <c r="J78" s="24">
        <v>1</v>
      </c>
      <c r="K78" s="24">
        <v>36</v>
      </c>
    </row>
    <row r="79" spans="1:11">
      <c r="A79" s="10" t="s">
        <v>114</v>
      </c>
      <c r="B79" s="15">
        <v>100</v>
      </c>
      <c r="C79" s="15">
        <v>14.972274000000001</v>
      </c>
      <c r="D79" s="15">
        <v>71.903881999999996</v>
      </c>
      <c r="E79" s="15">
        <v>0.92421399999999998</v>
      </c>
      <c r="F79" s="15">
        <v>2.5878000000000001</v>
      </c>
      <c r="G79" s="15">
        <v>1.8484290000000001</v>
      </c>
      <c r="H79" s="15">
        <v>0.36968600000000001</v>
      </c>
      <c r="I79" s="15">
        <v>0.55452900000000005</v>
      </c>
      <c r="J79" s="15">
        <v>0.18484300000000001</v>
      </c>
      <c r="K79" s="15">
        <v>6.654344</v>
      </c>
    </row>
    <row r="80" spans="1:11">
      <c r="A80" s="23" t="s">
        <v>158</v>
      </c>
      <c r="B80" s="24">
        <v>1510</v>
      </c>
      <c r="C80" s="24">
        <v>197</v>
      </c>
      <c r="D80" s="24">
        <v>1135</v>
      </c>
      <c r="E80" s="24">
        <v>24</v>
      </c>
      <c r="F80" s="24">
        <v>23</v>
      </c>
      <c r="G80" s="24">
        <v>31</v>
      </c>
      <c r="H80" s="24">
        <v>9</v>
      </c>
      <c r="I80" s="24">
        <v>11</v>
      </c>
      <c r="J80" s="24">
        <v>6</v>
      </c>
      <c r="K80" s="24">
        <v>74</v>
      </c>
    </row>
    <row r="81" spans="1:11">
      <c r="A81" s="10" t="s">
        <v>114</v>
      </c>
      <c r="B81" s="15">
        <v>100</v>
      </c>
      <c r="C81" s="15">
        <v>13.046358</v>
      </c>
      <c r="D81" s="15">
        <v>75.165563000000006</v>
      </c>
      <c r="E81" s="15">
        <v>1.589404</v>
      </c>
      <c r="F81" s="15">
        <v>1.5231790000000001</v>
      </c>
      <c r="G81" s="15">
        <v>2.0529799999999998</v>
      </c>
      <c r="H81" s="15">
        <v>0.59602599999999994</v>
      </c>
      <c r="I81" s="15">
        <v>0.72847700000000004</v>
      </c>
      <c r="J81" s="15">
        <v>0.39735100000000001</v>
      </c>
      <c r="K81" s="15">
        <v>4.9006619999999996</v>
      </c>
    </row>
    <row r="82" spans="1:11">
      <c r="A82" s="23" t="s">
        <v>159</v>
      </c>
      <c r="B82" s="24">
        <v>1011</v>
      </c>
      <c r="C82" s="24">
        <v>191</v>
      </c>
      <c r="D82" s="24">
        <v>701</v>
      </c>
      <c r="E82" s="24">
        <v>14</v>
      </c>
      <c r="F82" s="24">
        <v>13</v>
      </c>
      <c r="G82" s="24">
        <v>25</v>
      </c>
      <c r="H82" s="24">
        <v>5</v>
      </c>
      <c r="I82" s="24">
        <v>5</v>
      </c>
      <c r="J82" s="24">
        <v>3</v>
      </c>
      <c r="K82" s="24">
        <v>54</v>
      </c>
    </row>
    <row r="83" spans="1:11">
      <c r="A83" s="10" t="s">
        <v>114</v>
      </c>
      <c r="B83" s="15">
        <v>100</v>
      </c>
      <c r="C83" s="15">
        <v>18.892185999999999</v>
      </c>
      <c r="D83" s="15">
        <v>69.337289999999996</v>
      </c>
      <c r="E83" s="15">
        <v>1.384768</v>
      </c>
      <c r="F83" s="15">
        <v>1.2858560000000001</v>
      </c>
      <c r="G83" s="15">
        <v>2.4727990000000002</v>
      </c>
      <c r="H83" s="15">
        <v>0.49456</v>
      </c>
      <c r="I83" s="15">
        <v>0.49456</v>
      </c>
      <c r="J83" s="15">
        <v>0.296736</v>
      </c>
      <c r="K83" s="15">
        <v>5.3412459999999999</v>
      </c>
    </row>
    <row r="84" spans="1:11">
      <c r="A84" s="23" t="s">
        <v>160</v>
      </c>
      <c r="B84" s="24">
        <v>1234</v>
      </c>
      <c r="C84" s="24">
        <v>151</v>
      </c>
      <c r="D84" s="24">
        <v>963</v>
      </c>
      <c r="E84" s="24">
        <v>11</v>
      </c>
      <c r="F84" s="24">
        <v>14</v>
      </c>
      <c r="G84" s="24">
        <v>24</v>
      </c>
      <c r="H84" s="24">
        <v>4</v>
      </c>
      <c r="I84" s="24">
        <v>4</v>
      </c>
      <c r="J84" s="24">
        <v>4</v>
      </c>
      <c r="K84" s="24">
        <v>59</v>
      </c>
    </row>
    <row r="85" spans="1:11">
      <c r="A85" s="10" t="s">
        <v>114</v>
      </c>
      <c r="B85" s="15">
        <v>100</v>
      </c>
      <c r="C85" s="15">
        <v>12.236629000000001</v>
      </c>
      <c r="D85" s="15">
        <v>78.038898000000003</v>
      </c>
      <c r="E85" s="15">
        <v>0.89141000000000004</v>
      </c>
      <c r="F85" s="15">
        <v>1.134522</v>
      </c>
      <c r="G85" s="15">
        <v>1.944895</v>
      </c>
      <c r="H85" s="15">
        <v>0.32414900000000002</v>
      </c>
      <c r="I85" s="15">
        <v>0.32414900000000002</v>
      </c>
      <c r="J85" s="15">
        <v>0.32414900000000002</v>
      </c>
      <c r="K85" s="15">
        <v>4.781199</v>
      </c>
    </row>
    <row r="86" spans="1:11">
      <c r="A86" s="23" t="s">
        <v>161</v>
      </c>
      <c r="B86" s="24">
        <v>443</v>
      </c>
      <c r="C86" s="24">
        <v>63</v>
      </c>
      <c r="D86" s="24">
        <v>323</v>
      </c>
      <c r="E86" s="24">
        <v>6</v>
      </c>
      <c r="F86" s="24">
        <v>4</v>
      </c>
      <c r="G86" s="24">
        <v>15</v>
      </c>
      <c r="H86" s="24">
        <v>7</v>
      </c>
      <c r="I86" s="24">
        <v>2</v>
      </c>
      <c r="J86" s="24">
        <v>3</v>
      </c>
      <c r="K86" s="24">
        <v>20</v>
      </c>
    </row>
    <row r="87" spans="1:11">
      <c r="A87" s="10" t="s">
        <v>114</v>
      </c>
      <c r="B87" s="15">
        <v>100</v>
      </c>
      <c r="C87" s="15">
        <v>14.221219</v>
      </c>
      <c r="D87" s="15">
        <v>72.911963999999998</v>
      </c>
      <c r="E87" s="15">
        <v>1.3544020000000001</v>
      </c>
      <c r="F87" s="15">
        <v>0.90293500000000004</v>
      </c>
      <c r="G87" s="15">
        <v>3.3860049999999999</v>
      </c>
      <c r="H87" s="15">
        <v>1.5801350000000001</v>
      </c>
      <c r="I87" s="15">
        <v>0.45146700000000001</v>
      </c>
      <c r="J87" s="15">
        <v>0.67720100000000005</v>
      </c>
      <c r="K87" s="15">
        <v>4.5146730000000002</v>
      </c>
    </row>
    <row r="88" spans="1:11">
      <c r="A88" s="23" t="s">
        <v>162</v>
      </c>
      <c r="B88" s="24">
        <v>1237</v>
      </c>
      <c r="C88" s="24">
        <v>187</v>
      </c>
      <c r="D88" s="24">
        <v>907</v>
      </c>
      <c r="E88" s="24">
        <v>16</v>
      </c>
      <c r="F88" s="24">
        <v>17</v>
      </c>
      <c r="G88" s="24">
        <v>34</v>
      </c>
      <c r="H88" s="24">
        <v>10</v>
      </c>
      <c r="I88" s="24">
        <v>8</v>
      </c>
      <c r="J88" s="24">
        <v>2</v>
      </c>
      <c r="K88" s="24">
        <v>56</v>
      </c>
    </row>
    <row r="89" spans="1:11">
      <c r="A89" s="10" t="s">
        <v>114</v>
      </c>
      <c r="B89" s="15">
        <v>100</v>
      </c>
      <c r="C89" s="15">
        <v>15.117219</v>
      </c>
      <c r="D89" s="15">
        <v>73.322554999999994</v>
      </c>
      <c r="E89" s="15">
        <v>1.293452</v>
      </c>
      <c r="F89" s="15">
        <v>1.374293</v>
      </c>
      <c r="G89" s="15">
        <v>2.7485849999999998</v>
      </c>
      <c r="H89" s="15">
        <v>0.80840699999999999</v>
      </c>
      <c r="I89" s="15">
        <v>0.64672600000000002</v>
      </c>
      <c r="J89" s="15">
        <v>0.16168099999999999</v>
      </c>
      <c r="K89" s="15">
        <v>4.5270820000000001</v>
      </c>
    </row>
    <row r="90" spans="1:11">
      <c r="A90" s="23" t="s">
        <v>152</v>
      </c>
      <c r="B90" s="24">
        <v>81</v>
      </c>
      <c r="C90" s="24">
        <v>13</v>
      </c>
      <c r="D90" s="24">
        <v>55</v>
      </c>
      <c r="E90" s="24">
        <v>1</v>
      </c>
      <c r="F90" s="24">
        <v>1</v>
      </c>
      <c r="G90" s="24">
        <v>1</v>
      </c>
      <c r="H90" s="24">
        <v>1</v>
      </c>
      <c r="I90" s="24">
        <v>2</v>
      </c>
      <c r="J90" s="24">
        <v>0</v>
      </c>
      <c r="K90" s="24">
        <v>7</v>
      </c>
    </row>
    <row r="91" spans="1:11">
      <c r="A91" s="10" t="s">
        <v>114</v>
      </c>
      <c r="B91" s="15">
        <v>100</v>
      </c>
      <c r="C91" s="15">
        <v>16.049382999999999</v>
      </c>
      <c r="D91" s="15">
        <v>67.901235</v>
      </c>
      <c r="E91" s="15">
        <v>1.2345680000000001</v>
      </c>
      <c r="F91" s="15">
        <v>1.2345680000000001</v>
      </c>
      <c r="G91" s="15">
        <v>1.2345680000000001</v>
      </c>
      <c r="H91" s="15">
        <v>1.2345680000000001</v>
      </c>
      <c r="I91" s="15">
        <v>2.4691360000000002</v>
      </c>
      <c r="J91" s="15">
        <v>0</v>
      </c>
      <c r="K91" s="15">
        <v>8.6419750000000004</v>
      </c>
    </row>
    <row r="92" spans="1:11">
      <c r="A92" s="23" t="s">
        <v>163</v>
      </c>
      <c r="B92" s="24">
        <v>67</v>
      </c>
      <c r="C92" s="24">
        <v>11</v>
      </c>
      <c r="D92" s="24">
        <v>43</v>
      </c>
      <c r="E92" s="24">
        <v>2</v>
      </c>
      <c r="F92" s="24">
        <v>0</v>
      </c>
      <c r="G92" s="24">
        <v>1</v>
      </c>
      <c r="H92" s="24">
        <v>1</v>
      </c>
      <c r="I92" s="24">
        <v>2</v>
      </c>
      <c r="J92" s="24">
        <v>1</v>
      </c>
      <c r="K92" s="24">
        <v>6</v>
      </c>
    </row>
    <row r="93" spans="1:11">
      <c r="A93" s="10" t="s">
        <v>114</v>
      </c>
      <c r="B93" s="15">
        <v>100</v>
      </c>
      <c r="C93" s="15">
        <v>16.417909999999999</v>
      </c>
      <c r="D93" s="15">
        <v>64.179103999999995</v>
      </c>
      <c r="E93" s="15">
        <v>2.9850750000000001</v>
      </c>
      <c r="F93" s="15">
        <v>0</v>
      </c>
      <c r="G93" s="15">
        <v>1.492537</v>
      </c>
      <c r="H93" s="15">
        <v>1.492537</v>
      </c>
      <c r="I93" s="15">
        <v>2.9850750000000001</v>
      </c>
      <c r="J93" s="15">
        <v>1.492537</v>
      </c>
      <c r="K93" s="15">
        <v>8.9552239999999994</v>
      </c>
    </row>
    <row r="94" spans="1:11">
      <c r="A94" s="23" t="s">
        <v>128</v>
      </c>
      <c r="B94" s="24">
        <v>52</v>
      </c>
      <c r="C94" s="24">
        <v>6</v>
      </c>
      <c r="D94" s="24">
        <v>43</v>
      </c>
      <c r="E94" s="24">
        <v>0</v>
      </c>
      <c r="F94" s="24">
        <v>0</v>
      </c>
      <c r="G94" s="24">
        <v>1</v>
      </c>
      <c r="H94" s="24">
        <v>1</v>
      </c>
      <c r="I94" s="24">
        <v>0</v>
      </c>
      <c r="J94" s="24">
        <v>0</v>
      </c>
      <c r="K94" s="24">
        <v>1</v>
      </c>
    </row>
    <row r="95" spans="1:11">
      <c r="A95" s="10" t="s">
        <v>114</v>
      </c>
      <c r="B95" s="15">
        <v>100</v>
      </c>
      <c r="C95" s="15">
        <v>11.538462000000001</v>
      </c>
      <c r="D95" s="15">
        <v>82.692307999999997</v>
      </c>
      <c r="E95" s="15">
        <v>0</v>
      </c>
      <c r="F95" s="15">
        <v>0</v>
      </c>
      <c r="G95" s="15">
        <v>1.9230769999999999</v>
      </c>
      <c r="H95" s="15">
        <v>1.9230769999999999</v>
      </c>
      <c r="I95" s="15">
        <v>0</v>
      </c>
      <c r="J95" s="15">
        <v>0</v>
      </c>
      <c r="K95" s="15">
        <v>1.9230769999999999</v>
      </c>
    </row>
    <row r="96" spans="1:11">
      <c r="A96" s="8" t="s">
        <v>164</v>
      </c>
      <c r="B96" s="8"/>
      <c r="C96" s="8"/>
      <c r="D96" s="8"/>
      <c r="E96" s="8"/>
      <c r="F96" s="8"/>
      <c r="G96" s="8"/>
      <c r="H96" s="8"/>
      <c r="I96" s="8"/>
      <c r="J96" s="8"/>
      <c r="K96" s="8"/>
    </row>
    <row r="97" spans="1:11">
      <c r="A97" s="23" t="s">
        <v>165</v>
      </c>
      <c r="B97" s="24">
        <v>209</v>
      </c>
      <c r="C97" s="24">
        <v>37</v>
      </c>
      <c r="D97" s="24">
        <v>137</v>
      </c>
      <c r="E97" s="24">
        <v>4</v>
      </c>
      <c r="F97" s="24">
        <v>4</v>
      </c>
      <c r="G97" s="24">
        <v>14</v>
      </c>
      <c r="H97" s="24">
        <v>0</v>
      </c>
      <c r="I97" s="24">
        <v>1</v>
      </c>
      <c r="J97" s="24">
        <v>2</v>
      </c>
      <c r="K97" s="24">
        <v>10</v>
      </c>
    </row>
    <row r="98" spans="1:11">
      <c r="A98" s="10" t="s">
        <v>114</v>
      </c>
      <c r="B98" s="15">
        <v>100</v>
      </c>
      <c r="C98" s="15">
        <v>17.703348999999999</v>
      </c>
      <c r="D98" s="15">
        <v>65.550239000000005</v>
      </c>
      <c r="E98" s="15">
        <v>1.9138759999999999</v>
      </c>
      <c r="F98" s="15">
        <v>1.9138759999999999</v>
      </c>
      <c r="G98" s="15">
        <v>6.6985650000000003</v>
      </c>
      <c r="H98" s="15">
        <v>0</v>
      </c>
      <c r="I98" s="15">
        <v>0.47846899999999998</v>
      </c>
      <c r="J98" s="15">
        <v>0.95693799999999996</v>
      </c>
      <c r="K98" s="15">
        <v>4.7846890000000002</v>
      </c>
    </row>
    <row r="99" spans="1:11">
      <c r="A99" s="23" t="s">
        <v>166</v>
      </c>
      <c r="B99" s="24">
        <v>1043</v>
      </c>
      <c r="C99" s="24">
        <v>173</v>
      </c>
      <c r="D99" s="24">
        <v>764</v>
      </c>
      <c r="E99" s="24">
        <v>11</v>
      </c>
      <c r="F99" s="24">
        <v>9</v>
      </c>
      <c r="G99" s="24">
        <v>16</v>
      </c>
      <c r="H99" s="24">
        <v>5</v>
      </c>
      <c r="I99" s="24">
        <v>7</v>
      </c>
      <c r="J99" s="24">
        <v>3</v>
      </c>
      <c r="K99" s="24">
        <v>55</v>
      </c>
    </row>
    <row r="100" spans="1:11">
      <c r="A100" s="10" t="s">
        <v>114</v>
      </c>
      <c r="B100" s="15">
        <v>100</v>
      </c>
      <c r="C100" s="15">
        <v>16.586769</v>
      </c>
      <c r="D100" s="15">
        <v>73.250240000000005</v>
      </c>
      <c r="E100" s="15">
        <v>1.0546500000000001</v>
      </c>
      <c r="F100" s="15">
        <v>0.86289499999999997</v>
      </c>
      <c r="G100" s="15">
        <v>1.534036</v>
      </c>
      <c r="H100" s="15">
        <v>0.47938599999999998</v>
      </c>
      <c r="I100" s="15">
        <v>0.67114099999999999</v>
      </c>
      <c r="J100" s="15">
        <v>0.287632</v>
      </c>
      <c r="K100" s="15">
        <v>5.27325</v>
      </c>
    </row>
    <row r="101" spans="1:11">
      <c r="A101" s="23" t="s">
        <v>167</v>
      </c>
      <c r="B101" s="24">
        <v>963</v>
      </c>
      <c r="C101" s="24">
        <v>147</v>
      </c>
      <c r="D101" s="24">
        <v>694</v>
      </c>
      <c r="E101" s="24">
        <v>15</v>
      </c>
      <c r="F101" s="24">
        <v>15</v>
      </c>
      <c r="G101" s="24">
        <v>19</v>
      </c>
      <c r="H101" s="24">
        <v>9</v>
      </c>
      <c r="I101" s="24">
        <v>13</v>
      </c>
      <c r="J101" s="24">
        <v>1</v>
      </c>
      <c r="K101" s="24">
        <v>50</v>
      </c>
    </row>
    <row r="102" spans="1:11">
      <c r="A102" s="10" t="s">
        <v>114</v>
      </c>
      <c r="B102" s="15">
        <v>100</v>
      </c>
      <c r="C102" s="15">
        <v>15.264798000000001</v>
      </c>
      <c r="D102" s="15">
        <v>72.066458999999995</v>
      </c>
      <c r="E102" s="15">
        <v>1.5576319999999999</v>
      </c>
      <c r="F102" s="15">
        <v>1.5576319999999999</v>
      </c>
      <c r="G102" s="15">
        <v>1.973001</v>
      </c>
      <c r="H102" s="15">
        <v>0.93457900000000005</v>
      </c>
      <c r="I102" s="15">
        <v>1.3499479999999999</v>
      </c>
      <c r="J102" s="15">
        <v>0.103842</v>
      </c>
      <c r="K102" s="15">
        <v>5.1921080000000002</v>
      </c>
    </row>
    <row r="103" spans="1:11">
      <c r="A103" s="23" t="s">
        <v>168</v>
      </c>
      <c r="B103" s="24">
        <v>338</v>
      </c>
      <c r="C103" s="24">
        <v>26</v>
      </c>
      <c r="D103" s="24">
        <v>257</v>
      </c>
      <c r="E103" s="24">
        <v>3</v>
      </c>
      <c r="F103" s="24">
        <v>7</v>
      </c>
      <c r="G103" s="24">
        <v>4</v>
      </c>
      <c r="H103" s="24">
        <v>7</v>
      </c>
      <c r="I103" s="24">
        <v>9</v>
      </c>
      <c r="J103" s="24">
        <v>2</v>
      </c>
      <c r="K103" s="24">
        <v>23</v>
      </c>
    </row>
    <row r="104" spans="1:11">
      <c r="A104" s="10" t="s">
        <v>114</v>
      </c>
      <c r="B104" s="15">
        <v>100</v>
      </c>
      <c r="C104" s="15">
        <v>7.6923079999999997</v>
      </c>
      <c r="D104" s="15">
        <v>76.035503000000006</v>
      </c>
      <c r="E104" s="15">
        <v>0.88757399999999997</v>
      </c>
      <c r="F104" s="15">
        <v>2.0710060000000001</v>
      </c>
      <c r="G104" s="15">
        <v>1.183432</v>
      </c>
      <c r="H104" s="15">
        <v>2.0710060000000001</v>
      </c>
      <c r="I104" s="15">
        <v>2.662722</v>
      </c>
      <c r="J104" s="15">
        <v>0.59171600000000002</v>
      </c>
      <c r="K104" s="15">
        <v>6.8047339999999998</v>
      </c>
    </row>
    <row r="105" spans="1:11">
      <c r="A105" s="23" t="s">
        <v>169</v>
      </c>
      <c r="B105" s="24">
        <v>94</v>
      </c>
      <c r="C105" s="24">
        <v>9</v>
      </c>
      <c r="D105" s="24">
        <v>71</v>
      </c>
      <c r="E105" s="24">
        <v>4</v>
      </c>
      <c r="F105" s="24">
        <v>1</v>
      </c>
      <c r="G105" s="24">
        <v>0</v>
      </c>
      <c r="H105" s="24">
        <v>0</v>
      </c>
      <c r="I105" s="24">
        <v>2</v>
      </c>
      <c r="J105" s="24">
        <v>1</v>
      </c>
      <c r="K105" s="24">
        <v>6</v>
      </c>
    </row>
    <row r="106" spans="1:11">
      <c r="A106" s="10" t="s">
        <v>114</v>
      </c>
      <c r="B106" s="15">
        <v>100</v>
      </c>
      <c r="C106" s="15">
        <v>9.5744679999999995</v>
      </c>
      <c r="D106" s="15">
        <v>75.531914999999998</v>
      </c>
      <c r="E106" s="15">
        <v>4.2553190000000001</v>
      </c>
      <c r="F106" s="15">
        <v>1.0638300000000001</v>
      </c>
      <c r="G106" s="15">
        <v>0</v>
      </c>
      <c r="H106" s="15">
        <v>0</v>
      </c>
      <c r="I106" s="15">
        <v>2.1276600000000001</v>
      </c>
      <c r="J106" s="15">
        <v>1.0638300000000001</v>
      </c>
      <c r="K106" s="15">
        <v>6.3829789999999997</v>
      </c>
    </row>
    <row r="107" spans="1:11">
      <c r="A107" s="23" t="s">
        <v>128</v>
      </c>
      <c r="B107" s="24">
        <v>30</v>
      </c>
      <c r="C107" s="24">
        <v>1</v>
      </c>
      <c r="D107" s="24">
        <v>21</v>
      </c>
      <c r="E107" s="24">
        <v>1</v>
      </c>
      <c r="F107" s="24">
        <v>0</v>
      </c>
      <c r="G107" s="24">
        <v>0</v>
      </c>
      <c r="H107" s="24">
        <v>1</v>
      </c>
      <c r="I107" s="24">
        <v>0</v>
      </c>
      <c r="J107" s="24">
        <v>0</v>
      </c>
      <c r="K107" s="24">
        <v>6</v>
      </c>
    </row>
    <row r="108" spans="1:11">
      <c r="A108" s="10" t="s">
        <v>114</v>
      </c>
      <c r="B108" s="15">
        <v>100</v>
      </c>
      <c r="C108" s="15">
        <v>3.3333330000000001</v>
      </c>
      <c r="D108" s="15">
        <v>70</v>
      </c>
      <c r="E108" s="15">
        <v>3.3333330000000001</v>
      </c>
      <c r="F108" s="15">
        <v>0</v>
      </c>
      <c r="G108" s="15">
        <v>0</v>
      </c>
      <c r="H108" s="15">
        <v>3.3333330000000001</v>
      </c>
      <c r="I108" s="15">
        <v>0</v>
      </c>
      <c r="J108" s="15">
        <v>0</v>
      </c>
      <c r="K108" s="15">
        <v>20</v>
      </c>
    </row>
    <row r="109" spans="1:11">
      <c r="A109" s="8" t="s">
        <v>170</v>
      </c>
      <c r="B109" s="8"/>
      <c r="C109" s="8"/>
      <c r="D109" s="8"/>
      <c r="E109" s="8"/>
      <c r="F109" s="8"/>
      <c r="G109" s="8"/>
      <c r="H109" s="8"/>
      <c r="I109" s="8"/>
      <c r="J109" s="8"/>
      <c r="K109" s="8"/>
    </row>
    <row r="110" spans="1:11">
      <c r="A110" s="23" t="s">
        <v>171</v>
      </c>
      <c r="B110" s="24">
        <v>386</v>
      </c>
      <c r="C110" s="24">
        <v>45</v>
      </c>
      <c r="D110" s="24">
        <v>281</v>
      </c>
      <c r="E110" s="24">
        <v>7</v>
      </c>
      <c r="F110" s="24">
        <v>9</v>
      </c>
      <c r="G110" s="24">
        <v>9</v>
      </c>
      <c r="H110" s="24">
        <v>4</v>
      </c>
      <c r="I110" s="24">
        <v>10</v>
      </c>
      <c r="J110" s="24">
        <v>2</v>
      </c>
      <c r="K110" s="24">
        <v>19</v>
      </c>
    </row>
    <row r="111" spans="1:11">
      <c r="A111" s="10" t="s">
        <v>114</v>
      </c>
      <c r="B111" s="15">
        <v>100</v>
      </c>
      <c r="C111" s="15">
        <v>11.658030999999999</v>
      </c>
      <c r="D111" s="15">
        <v>72.797927000000001</v>
      </c>
      <c r="E111" s="15">
        <v>1.813472</v>
      </c>
      <c r="F111" s="15">
        <v>2.3316059999999998</v>
      </c>
      <c r="G111" s="15">
        <v>2.3316059999999998</v>
      </c>
      <c r="H111" s="15">
        <v>1.0362690000000001</v>
      </c>
      <c r="I111" s="15">
        <v>2.5906739999999999</v>
      </c>
      <c r="J111" s="15">
        <v>0.51813500000000001</v>
      </c>
      <c r="K111" s="15">
        <v>4.9222799999999998</v>
      </c>
    </row>
    <row r="112" spans="1:11">
      <c r="A112" s="23" t="s">
        <v>172</v>
      </c>
      <c r="B112" s="24">
        <v>919</v>
      </c>
      <c r="C112" s="24">
        <v>133</v>
      </c>
      <c r="D112" s="24">
        <v>671</v>
      </c>
      <c r="E112" s="24">
        <v>15</v>
      </c>
      <c r="F112" s="24">
        <v>10</v>
      </c>
      <c r="G112" s="24">
        <v>17</v>
      </c>
      <c r="H112" s="24">
        <v>6</v>
      </c>
      <c r="I112" s="24">
        <v>9</v>
      </c>
      <c r="J112" s="24">
        <v>1</v>
      </c>
      <c r="K112" s="24">
        <v>57</v>
      </c>
    </row>
    <row r="113" spans="1:11">
      <c r="A113" s="10" t="s">
        <v>114</v>
      </c>
      <c r="B113" s="15">
        <v>100</v>
      </c>
      <c r="C113" s="15">
        <v>14.472251999999999</v>
      </c>
      <c r="D113" s="15">
        <v>73.014145999999997</v>
      </c>
      <c r="E113" s="15">
        <v>1.632209</v>
      </c>
      <c r="F113" s="15">
        <v>1.088139</v>
      </c>
      <c r="G113" s="15">
        <v>1.849837</v>
      </c>
      <c r="H113" s="15">
        <v>0.65288400000000002</v>
      </c>
      <c r="I113" s="15">
        <v>0.979325</v>
      </c>
      <c r="J113" s="15">
        <v>0.10881399999999999</v>
      </c>
      <c r="K113" s="15">
        <v>6.202394</v>
      </c>
    </row>
    <row r="114" spans="1:11">
      <c r="A114" s="23" t="s">
        <v>173</v>
      </c>
      <c r="B114" s="24">
        <v>978</v>
      </c>
      <c r="C114" s="24">
        <v>146</v>
      </c>
      <c r="D114" s="24">
        <v>722</v>
      </c>
      <c r="E114" s="24">
        <v>10</v>
      </c>
      <c r="F114" s="24">
        <v>13</v>
      </c>
      <c r="G114" s="24">
        <v>16</v>
      </c>
      <c r="H114" s="24">
        <v>10</v>
      </c>
      <c r="I114" s="24">
        <v>11</v>
      </c>
      <c r="J114" s="24">
        <v>3</v>
      </c>
      <c r="K114" s="24">
        <v>47</v>
      </c>
    </row>
    <row r="115" spans="1:11">
      <c r="A115" s="10" t="s">
        <v>114</v>
      </c>
      <c r="B115" s="15">
        <v>100</v>
      </c>
      <c r="C115" s="15">
        <v>14.928425000000001</v>
      </c>
      <c r="D115" s="15">
        <v>73.824130999999994</v>
      </c>
      <c r="E115" s="15">
        <v>1.0224949999999999</v>
      </c>
      <c r="F115" s="15">
        <v>1.329243</v>
      </c>
      <c r="G115" s="15">
        <v>1.6359919999999999</v>
      </c>
      <c r="H115" s="15">
        <v>1.0224949999999999</v>
      </c>
      <c r="I115" s="15">
        <v>1.124744</v>
      </c>
      <c r="J115" s="15">
        <v>0.30674800000000002</v>
      </c>
      <c r="K115" s="15">
        <v>4.8057259999999999</v>
      </c>
    </row>
    <row r="116" spans="1:11">
      <c r="A116" s="23" t="s">
        <v>174</v>
      </c>
      <c r="B116" s="24">
        <v>347</v>
      </c>
      <c r="C116" s="24">
        <v>66</v>
      </c>
      <c r="D116" s="24">
        <v>237</v>
      </c>
      <c r="E116" s="24">
        <v>5</v>
      </c>
      <c r="F116" s="24">
        <v>4</v>
      </c>
      <c r="G116" s="24">
        <v>11</v>
      </c>
      <c r="H116" s="24">
        <v>2</v>
      </c>
      <c r="I116" s="24">
        <v>1</v>
      </c>
      <c r="J116" s="24">
        <v>3</v>
      </c>
      <c r="K116" s="24">
        <v>18</v>
      </c>
    </row>
    <row r="117" spans="1:11">
      <c r="A117" s="10" t="s">
        <v>114</v>
      </c>
      <c r="B117" s="15">
        <v>100</v>
      </c>
      <c r="C117" s="15">
        <v>19.020173</v>
      </c>
      <c r="D117" s="15">
        <v>68.299712</v>
      </c>
      <c r="E117" s="15">
        <v>1.440922</v>
      </c>
      <c r="F117" s="15">
        <v>1.152738</v>
      </c>
      <c r="G117" s="15">
        <v>3.170029</v>
      </c>
      <c r="H117" s="15">
        <v>0.57636900000000002</v>
      </c>
      <c r="I117" s="15">
        <v>0.288184</v>
      </c>
      <c r="J117" s="15">
        <v>0.86455300000000002</v>
      </c>
      <c r="K117" s="15">
        <v>5.1873199999999997</v>
      </c>
    </row>
    <row r="118" spans="1:11">
      <c r="A118" s="23" t="s">
        <v>128</v>
      </c>
      <c r="B118" s="24">
        <v>47</v>
      </c>
      <c r="C118" s="24">
        <v>3</v>
      </c>
      <c r="D118" s="24">
        <v>33</v>
      </c>
      <c r="E118" s="24">
        <v>1</v>
      </c>
      <c r="F118" s="24">
        <v>0</v>
      </c>
      <c r="G118" s="24">
        <v>0</v>
      </c>
      <c r="H118" s="24">
        <v>0</v>
      </c>
      <c r="I118" s="24">
        <v>1</v>
      </c>
      <c r="J118" s="24">
        <v>0</v>
      </c>
      <c r="K118" s="24">
        <v>9</v>
      </c>
    </row>
    <row r="119" spans="1:11">
      <c r="A119" s="10" t="s">
        <v>114</v>
      </c>
      <c r="B119" s="15">
        <v>100</v>
      </c>
      <c r="C119" s="15">
        <v>6.3829789999999997</v>
      </c>
      <c r="D119" s="15">
        <v>70.212766000000002</v>
      </c>
      <c r="E119" s="15">
        <v>2.1276600000000001</v>
      </c>
      <c r="F119" s="15">
        <v>0</v>
      </c>
      <c r="G119" s="15">
        <v>0</v>
      </c>
      <c r="H119" s="15">
        <v>0</v>
      </c>
      <c r="I119" s="15">
        <v>2.1276600000000001</v>
      </c>
      <c r="J119" s="15">
        <v>0</v>
      </c>
      <c r="K119" s="15">
        <v>19.148935999999999</v>
      </c>
    </row>
    <row r="120" spans="1:11">
      <c r="A120" s="8" t="s">
        <v>175</v>
      </c>
      <c r="B120" s="8"/>
      <c r="C120" s="8"/>
      <c r="D120" s="8"/>
      <c r="E120" s="8"/>
      <c r="F120" s="8"/>
      <c r="G120" s="8"/>
      <c r="H120" s="8"/>
      <c r="I120" s="8"/>
      <c r="J120" s="8"/>
      <c r="K120" s="8"/>
    </row>
    <row r="121" spans="1:11">
      <c r="A121" s="23" t="s">
        <v>176</v>
      </c>
      <c r="B121" s="24">
        <v>425</v>
      </c>
      <c r="C121" s="24">
        <v>45</v>
      </c>
      <c r="D121" s="24">
        <v>333</v>
      </c>
      <c r="E121" s="24">
        <v>10</v>
      </c>
      <c r="F121" s="24">
        <v>6</v>
      </c>
      <c r="G121" s="24">
        <v>13</v>
      </c>
      <c r="H121" s="24">
        <v>3</v>
      </c>
      <c r="I121" s="24">
        <v>0</v>
      </c>
      <c r="J121" s="24">
        <v>2</v>
      </c>
      <c r="K121" s="24">
        <v>13</v>
      </c>
    </row>
    <row r="122" spans="1:11">
      <c r="A122" s="10" t="s">
        <v>114</v>
      </c>
      <c r="B122" s="15">
        <v>100</v>
      </c>
      <c r="C122" s="15">
        <v>10.588234999999999</v>
      </c>
      <c r="D122" s="15">
        <v>78.352941000000001</v>
      </c>
      <c r="E122" s="15">
        <v>2.3529409999999999</v>
      </c>
      <c r="F122" s="15">
        <v>1.4117649999999999</v>
      </c>
      <c r="G122" s="15">
        <v>3.058824</v>
      </c>
      <c r="H122" s="15">
        <v>0.70588200000000001</v>
      </c>
      <c r="I122" s="15">
        <v>0</v>
      </c>
      <c r="J122" s="15">
        <v>0.47058800000000001</v>
      </c>
      <c r="K122" s="15">
        <v>3.058824</v>
      </c>
    </row>
    <row r="123" spans="1:11">
      <c r="A123" s="23" t="s">
        <v>177</v>
      </c>
      <c r="B123" s="24">
        <v>811</v>
      </c>
      <c r="C123" s="24">
        <v>99</v>
      </c>
      <c r="D123" s="24">
        <v>622</v>
      </c>
      <c r="E123" s="24">
        <v>8</v>
      </c>
      <c r="F123" s="24">
        <v>14</v>
      </c>
      <c r="G123" s="24">
        <v>18</v>
      </c>
      <c r="H123" s="24">
        <v>4</v>
      </c>
      <c r="I123" s="24">
        <v>5</v>
      </c>
      <c r="J123" s="24">
        <v>2</v>
      </c>
      <c r="K123" s="24">
        <v>39</v>
      </c>
    </row>
    <row r="124" spans="1:11">
      <c r="A124" s="10" t="s">
        <v>114</v>
      </c>
      <c r="B124" s="15">
        <v>100</v>
      </c>
      <c r="C124" s="15">
        <v>12.207152000000001</v>
      </c>
      <c r="D124" s="15">
        <v>76.695437999999996</v>
      </c>
      <c r="E124" s="15">
        <v>0.98643599999999998</v>
      </c>
      <c r="F124" s="15">
        <v>1.726264</v>
      </c>
      <c r="G124" s="15">
        <v>2.2194820000000002</v>
      </c>
      <c r="H124" s="15">
        <v>0.49321799999999999</v>
      </c>
      <c r="I124" s="15">
        <v>0.61652300000000004</v>
      </c>
      <c r="J124" s="15">
        <v>0.24660899999999999</v>
      </c>
      <c r="K124" s="15">
        <v>4.808878</v>
      </c>
    </row>
    <row r="125" spans="1:11">
      <c r="A125" s="23" t="s">
        <v>178</v>
      </c>
      <c r="B125" s="24">
        <v>207</v>
      </c>
      <c r="C125" s="24">
        <v>33</v>
      </c>
      <c r="D125" s="24">
        <v>154</v>
      </c>
      <c r="E125" s="24">
        <v>1</v>
      </c>
      <c r="F125" s="24">
        <v>2</v>
      </c>
      <c r="G125" s="24">
        <v>5</v>
      </c>
      <c r="H125" s="24">
        <v>0</v>
      </c>
      <c r="I125" s="24">
        <v>0</v>
      </c>
      <c r="J125" s="24">
        <v>0</v>
      </c>
      <c r="K125" s="24">
        <v>12</v>
      </c>
    </row>
    <row r="126" spans="1:11">
      <c r="A126" s="10" t="s">
        <v>114</v>
      </c>
      <c r="B126" s="15">
        <v>100</v>
      </c>
      <c r="C126" s="15">
        <v>15.942029</v>
      </c>
      <c r="D126" s="15">
        <v>74.396135000000001</v>
      </c>
      <c r="E126" s="15">
        <v>0.48309200000000002</v>
      </c>
      <c r="F126" s="15">
        <v>0.96618400000000004</v>
      </c>
      <c r="G126" s="15">
        <v>2.4154589999999998</v>
      </c>
      <c r="H126" s="15">
        <v>0</v>
      </c>
      <c r="I126" s="15">
        <v>0</v>
      </c>
      <c r="J126" s="15">
        <v>0</v>
      </c>
      <c r="K126" s="15">
        <v>5.7971009999999996</v>
      </c>
    </row>
    <row r="127" spans="1:11">
      <c r="A127" s="23" t="s">
        <v>179</v>
      </c>
      <c r="B127" s="24">
        <v>154</v>
      </c>
      <c r="C127" s="24">
        <v>25</v>
      </c>
      <c r="D127" s="24">
        <v>115</v>
      </c>
      <c r="E127" s="24">
        <v>4</v>
      </c>
      <c r="F127" s="24">
        <v>1</v>
      </c>
      <c r="G127" s="24">
        <v>5</v>
      </c>
      <c r="H127" s="24">
        <v>0</v>
      </c>
      <c r="I127" s="24">
        <v>0</v>
      </c>
      <c r="J127" s="24">
        <v>0</v>
      </c>
      <c r="K127" s="24">
        <v>4</v>
      </c>
    </row>
    <row r="128" spans="1:11">
      <c r="A128" s="10" t="s">
        <v>114</v>
      </c>
      <c r="B128" s="15">
        <v>100</v>
      </c>
      <c r="C128" s="15">
        <v>16.233765999999999</v>
      </c>
      <c r="D128" s="15">
        <v>74.675325000000001</v>
      </c>
      <c r="E128" s="15">
        <v>2.5974029999999999</v>
      </c>
      <c r="F128" s="15">
        <v>0.64935100000000001</v>
      </c>
      <c r="G128" s="15">
        <v>3.246753</v>
      </c>
      <c r="H128" s="15">
        <v>0</v>
      </c>
      <c r="I128" s="15">
        <v>0</v>
      </c>
      <c r="J128" s="15">
        <v>0</v>
      </c>
      <c r="K128" s="15">
        <v>2.5974029999999999</v>
      </c>
    </row>
    <row r="129" spans="1:11">
      <c r="A129" s="23" t="s">
        <v>180</v>
      </c>
      <c r="B129" s="24">
        <v>318</v>
      </c>
      <c r="C129" s="24">
        <v>54</v>
      </c>
      <c r="D129" s="24">
        <v>232</v>
      </c>
      <c r="E129" s="24">
        <v>5</v>
      </c>
      <c r="F129" s="24">
        <v>7</v>
      </c>
      <c r="G129" s="24">
        <v>9</v>
      </c>
      <c r="H129" s="24">
        <v>0</v>
      </c>
      <c r="I129" s="24">
        <v>0</v>
      </c>
      <c r="J129" s="24">
        <v>0</v>
      </c>
      <c r="K129" s="24">
        <v>11</v>
      </c>
    </row>
    <row r="130" spans="1:11">
      <c r="A130" s="10" t="s">
        <v>114</v>
      </c>
      <c r="B130" s="15">
        <v>100</v>
      </c>
      <c r="C130" s="15">
        <v>16.981131999999999</v>
      </c>
      <c r="D130" s="15">
        <v>72.955974999999995</v>
      </c>
      <c r="E130" s="15">
        <v>1.572327</v>
      </c>
      <c r="F130" s="15">
        <v>2.2012580000000002</v>
      </c>
      <c r="G130" s="15">
        <v>2.8301889999999998</v>
      </c>
      <c r="H130" s="15">
        <v>0</v>
      </c>
      <c r="I130" s="15">
        <v>0</v>
      </c>
      <c r="J130" s="15">
        <v>0</v>
      </c>
      <c r="K130" s="15">
        <v>3.4591189999999998</v>
      </c>
    </row>
    <row r="131" spans="1:11">
      <c r="A131" s="23" t="s">
        <v>181</v>
      </c>
      <c r="B131" s="24">
        <v>203</v>
      </c>
      <c r="C131" s="24">
        <v>28</v>
      </c>
      <c r="D131" s="24">
        <v>159</v>
      </c>
      <c r="E131" s="24">
        <v>4</v>
      </c>
      <c r="F131" s="24">
        <v>1</v>
      </c>
      <c r="G131" s="24">
        <v>5</v>
      </c>
      <c r="H131" s="24">
        <v>0</v>
      </c>
      <c r="I131" s="24">
        <v>0</v>
      </c>
      <c r="J131" s="24">
        <v>0</v>
      </c>
      <c r="K131" s="24">
        <v>6</v>
      </c>
    </row>
    <row r="132" spans="1:11">
      <c r="A132" s="10" t="s">
        <v>114</v>
      </c>
      <c r="B132" s="15">
        <v>100</v>
      </c>
      <c r="C132" s="15">
        <v>13.793103</v>
      </c>
      <c r="D132" s="15">
        <v>78.325123000000005</v>
      </c>
      <c r="E132" s="15">
        <v>1.9704429999999999</v>
      </c>
      <c r="F132" s="15">
        <v>0.49261100000000002</v>
      </c>
      <c r="G132" s="15">
        <v>2.4630540000000001</v>
      </c>
      <c r="H132" s="15">
        <v>0</v>
      </c>
      <c r="I132" s="15">
        <v>0</v>
      </c>
      <c r="J132" s="15">
        <v>0</v>
      </c>
      <c r="K132" s="15">
        <v>2.9556650000000002</v>
      </c>
    </row>
    <row r="133" spans="1:11">
      <c r="A133" s="23" t="s">
        <v>182</v>
      </c>
      <c r="B133" s="24">
        <v>79</v>
      </c>
      <c r="C133" s="24">
        <v>9</v>
      </c>
      <c r="D133" s="24">
        <v>60</v>
      </c>
      <c r="E133" s="24">
        <v>3</v>
      </c>
      <c r="F133" s="24">
        <v>0</v>
      </c>
      <c r="G133" s="24">
        <v>3</v>
      </c>
      <c r="H133" s="24">
        <v>2</v>
      </c>
      <c r="I133" s="24">
        <v>0</v>
      </c>
      <c r="J133" s="24">
        <v>1</v>
      </c>
      <c r="K133" s="24">
        <v>1</v>
      </c>
    </row>
    <row r="134" spans="1:11">
      <c r="A134" s="10" t="s">
        <v>114</v>
      </c>
      <c r="B134" s="15">
        <v>100</v>
      </c>
      <c r="C134" s="15">
        <v>11.392405</v>
      </c>
      <c r="D134" s="15">
        <v>75.949366999999995</v>
      </c>
      <c r="E134" s="15">
        <v>3.7974679999999998</v>
      </c>
      <c r="F134" s="15">
        <v>0</v>
      </c>
      <c r="G134" s="15">
        <v>3.7974679999999998</v>
      </c>
      <c r="H134" s="15">
        <v>2.5316459999999998</v>
      </c>
      <c r="I134" s="15">
        <v>0</v>
      </c>
      <c r="J134" s="15">
        <v>1.2658229999999999</v>
      </c>
      <c r="K134" s="15">
        <v>1.2658229999999999</v>
      </c>
    </row>
    <row r="135" spans="1:11">
      <c r="A135" s="23" t="s">
        <v>183</v>
      </c>
      <c r="B135" s="24">
        <v>68</v>
      </c>
      <c r="C135" s="24">
        <v>16</v>
      </c>
      <c r="D135" s="24">
        <v>45</v>
      </c>
      <c r="E135" s="24">
        <v>0</v>
      </c>
      <c r="F135" s="24">
        <v>0</v>
      </c>
      <c r="G135" s="24">
        <v>3</v>
      </c>
      <c r="H135" s="24">
        <v>0</v>
      </c>
      <c r="I135" s="24">
        <v>0</v>
      </c>
      <c r="J135" s="24">
        <v>0</v>
      </c>
      <c r="K135" s="24">
        <v>4</v>
      </c>
    </row>
    <row r="136" spans="1:11">
      <c r="A136" s="10" t="s">
        <v>114</v>
      </c>
      <c r="B136" s="15">
        <v>100</v>
      </c>
      <c r="C136" s="15">
        <v>23.529412000000001</v>
      </c>
      <c r="D136" s="15">
        <v>66.176471000000006</v>
      </c>
      <c r="E136" s="15">
        <v>0</v>
      </c>
      <c r="F136" s="15">
        <v>0</v>
      </c>
      <c r="G136" s="15">
        <v>4.4117649999999999</v>
      </c>
      <c r="H136" s="15">
        <v>0</v>
      </c>
      <c r="I136" s="15">
        <v>0</v>
      </c>
      <c r="J136" s="15">
        <v>0</v>
      </c>
      <c r="K136" s="15">
        <v>5.8823530000000002</v>
      </c>
    </row>
    <row r="137" spans="1:11">
      <c r="A137" s="23" t="s">
        <v>184</v>
      </c>
      <c r="B137" s="24">
        <v>586</v>
      </c>
      <c r="C137" s="24">
        <v>96</v>
      </c>
      <c r="D137" s="24">
        <v>424</v>
      </c>
      <c r="E137" s="24">
        <v>8</v>
      </c>
      <c r="F137" s="24">
        <v>5</v>
      </c>
      <c r="G137" s="24">
        <v>16</v>
      </c>
      <c r="H137" s="24">
        <v>1</v>
      </c>
      <c r="I137" s="24">
        <v>3</v>
      </c>
      <c r="J137" s="24">
        <v>1</v>
      </c>
      <c r="K137" s="24">
        <v>32</v>
      </c>
    </row>
    <row r="138" spans="1:11">
      <c r="A138" s="10" t="s">
        <v>114</v>
      </c>
      <c r="B138" s="15">
        <v>100</v>
      </c>
      <c r="C138" s="15">
        <v>16.382252999999999</v>
      </c>
      <c r="D138" s="15">
        <v>72.354949000000005</v>
      </c>
      <c r="E138" s="15">
        <v>1.3651880000000001</v>
      </c>
      <c r="F138" s="15">
        <v>0.85324199999999994</v>
      </c>
      <c r="G138" s="15">
        <v>2.730375</v>
      </c>
      <c r="H138" s="15">
        <v>0.17064799999999999</v>
      </c>
      <c r="I138" s="15">
        <v>0.51194499999999998</v>
      </c>
      <c r="J138" s="15">
        <v>0.17064799999999999</v>
      </c>
      <c r="K138" s="15">
        <v>5.4607510000000001</v>
      </c>
    </row>
    <row r="139" spans="1:11">
      <c r="A139" s="23" t="s">
        <v>185</v>
      </c>
      <c r="B139" s="24">
        <v>276</v>
      </c>
      <c r="C139" s="24">
        <v>49</v>
      </c>
      <c r="D139" s="24">
        <v>198</v>
      </c>
      <c r="E139" s="24">
        <v>3</v>
      </c>
      <c r="F139" s="24">
        <v>8</v>
      </c>
      <c r="G139" s="24">
        <v>9</v>
      </c>
      <c r="H139" s="24">
        <v>0</v>
      </c>
      <c r="I139" s="24">
        <v>1</v>
      </c>
      <c r="J139" s="24">
        <v>0</v>
      </c>
      <c r="K139" s="24">
        <v>8</v>
      </c>
    </row>
    <row r="140" spans="1:11">
      <c r="A140" s="10" t="s">
        <v>114</v>
      </c>
      <c r="B140" s="15">
        <v>100</v>
      </c>
      <c r="C140" s="15">
        <v>17.753623000000001</v>
      </c>
      <c r="D140" s="15">
        <v>71.739130000000003</v>
      </c>
      <c r="E140" s="15">
        <v>1.086957</v>
      </c>
      <c r="F140" s="15">
        <v>2.8985509999999999</v>
      </c>
      <c r="G140" s="15">
        <v>3.2608700000000002</v>
      </c>
      <c r="H140" s="15">
        <v>0</v>
      </c>
      <c r="I140" s="15">
        <v>0.362319</v>
      </c>
      <c r="J140" s="15">
        <v>0</v>
      </c>
      <c r="K140" s="15">
        <v>2.8985509999999999</v>
      </c>
    </row>
    <row r="141" spans="1:11">
      <c r="A141" s="23" t="s">
        <v>152</v>
      </c>
      <c r="B141" s="24">
        <v>197</v>
      </c>
      <c r="C141" s="24">
        <v>31</v>
      </c>
      <c r="D141" s="24">
        <v>135</v>
      </c>
      <c r="E141" s="24">
        <v>2</v>
      </c>
      <c r="F141" s="24">
        <v>2</v>
      </c>
      <c r="G141" s="24">
        <v>1</v>
      </c>
      <c r="H141" s="24">
        <v>0</v>
      </c>
      <c r="I141" s="24">
        <v>5</v>
      </c>
      <c r="J141" s="24">
        <v>2</v>
      </c>
      <c r="K141" s="24">
        <v>19</v>
      </c>
    </row>
    <row r="142" spans="1:11">
      <c r="A142" s="10" t="s">
        <v>114</v>
      </c>
      <c r="B142" s="15">
        <v>100</v>
      </c>
      <c r="C142" s="15">
        <v>15.736041</v>
      </c>
      <c r="D142" s="15">
        <v>68.527918999999997</v>
      </c>
      <c r="E142" s="15">
        <v>1.015228</v>
      </c>
      <c r="F142" s="15">
        <v>1.015228</v>
      </c>
      <c r="G142" s="15">
        <v>0.50761400000000001</v>
      </c>
      <c r="H142" s="15">
        <v>0</v>
      </c>
      <c r="I142" s="15">
        <v>2.538071</v>
      </c>
      <c r="J142" s="15">
        <v>1.015228</v>
      </c>
      <c r="K142" s="15">
        <v>9.6446699999999996</v>
      </c>
    </row>
    <row r="143" spans="1:11">
      <c r="A143" s="23" t="s">
        <v>186</v>
      </c>
      <c r="B143" s="24">
        <v>944</v>
      </c>
      <c r="C143" s="24">
        <v>140</v>
      </c>
      <c r="D143" s="24">
        <v>673</v>
      </c>
      <c r="E143" s="24">
        <v>12</v>
      </c>
      <c r="F143" s="24">
        <v>12</v>
      </c>
      <c r="G143" s="24">
        <v>14</v>
      </c>
      <c r="H143" s="24">
        <v>15</v>
      </c>
      <c r="I143" s="24">
        <v>20</v>
      </c>
      <c r="J143" s="24">
        <v>3</v>
      </c>
      <c r="K143" s="24">
        <v>55</v>
      </c>
    </row>
    <row r="144" spans="1:11">
      <c r="A144" s="10" t="s">
        <v>114</v>
      </c>
      <c r="B144" s="15">
        <v>100</v>
      </c>
      <c r="C144" s="15">
        <v>14.830508</v>
      </c>
      <c r="D144" s="15">
        <v>71.292372999999998</v>
      </c>
      <c r="E144" s="15">
        <v>1.2711859999999999</v>
      </c>
      <c r="F144" s="15">
        <v>1.2711859999999999</v>
      </c>
      <c r="G144" s="15">
        <v>1.4830509999999999</v>
      </c>
      <c r="H144" s="15">
        <v>1.588983</v>
      </c>
      <c r="I144" s="15">
        <v>2.1186440000000002</v>
      </c>
      <c r="J144" s="15">
        <v>0.317797</v>
      </c>
      <c r="K144" s="15">
        <v>5.8262710000000002</v>
      </c>
    </row>
    <row r="145" spans="1:11">
      <c r="A145" s="23" t="s">
        <v>128</v>
      </c>
      <c r="B145" s="24">
        <v>41</v>
      </c>
      <c r="C145" s="24">
        <v>3</v>
      </c>
      <c r="D145" s="24">
        <v>30</v>
      </c>
      <c r="E145" s="24">
        <v>1</v>
      </c>
      <c r="F145" s="24">
        <v>0</v>
      </c>
      <c r="G145" s="24">
        <v>1</v>
      </c>
      <c r="H145" s="24">
        <v>0</v>
      </c>
      <c r="I145" s="24">
        <v>1</v>
      </c>
      <c r="J145" s="24">
        <v>0</v>
      </c>
      <c r="K145" s="24">
        <v>5</v>
      </c>
    </row>
    <row r="146" spans="1:11">
      <c r="A146" s="10" t="s">
        <v>114</v>
      </c>
      <c r="B146" s="15">
        <v>100</v>
      </c>
      <c r="C146" s="15">
        <v>7.3170729999999997</v>
      </c>
      <c r="D146" s="15">
        <v>73.170732000000001</v>
      </c>
      <c r="E146" s="15">
        <v>2.4390239999999999</v>
      </c>
      <c r="F146" s="15">
        <v>0</v>
      </c>
      <c r="G146" s="15">
        <v>2.4390239999999999</v>
      </c>
      <c r="H146" s="15">
        <v>0</v>
      </c>
      <c r="I146" s="15">
        <v>2.4390239999999999</v>
      </c>
      <c r="J146" s="15">
        <v>0</v>
      </c>
      <c r="K146" s="15">
        <v>12.195122</v>
      </c>
    </row>
    <row r="147" spans="1:11">
      <c r="A147" s="8" t="s">
        <v>187</v>
      </c>
      <c r="B147" s="8"/>
      <c r="C147" s="8"/>
      <c r="D147" s="8"/>
      <c r="E147" s="8"/>
      <c r="F147" s="8"/>
      <c r="G147" s="8"/>
      <c r="H147" s="8"/>
      <c r="I147" s="8"/>
      <c r="J147" s="8"/>
      <c r="K147" s="8"/>
    </row>
    <row r="148" spans="1:11">
      <c r="A148" s="23" t="s">
        <v>188</v>
      </c>
      <c r="B148" s="24">
        <v>2041</v>
      </c>
      <c r="C148" s="24">
        <v>285</v>
      </c>
      <c r="D148" s="24">
        <v>1537</v>
      </c>
      <c r="E148" s="24">
        <v>25</v>
      </c>
      <c r="F148" s="24">
        <v>28</v>
      </c>
      <c r="G148" s="24">
        <v>47</v>
      </c>
      <c r="H148" s="24">
        <v>13</v>
      </c>
      <c r="I148" s="24">
        <v>0</v>
      </c>
      <c r="J148" s="24">
        <v>7</v>
      </c>
      <c r="K148" s="24">
        <v>99</v>
      </c>
    </row>
    <row r="149" spans="1:11">
      <c r="A149" s="10" t="s">
        <v>114</v>
      </c>
      <c r="B149" s="15">
        <v>100</v>
      </c>
      <c r="C149" s="15">
        <v>13.963742999999999</v>
      </c>
      <c r="D149" s="15">
        <v>75.306222000000005</v>
      </c>
      <c r="E149" s="15">
        <v>1.22489</v>
      </c>
      <c r="F149" s="15">
        <v>1.371877</v>
      </c>
      <c r="G149" s="15">
        <v>2.3027929999999999</v>
      </c>
      <c r="H149" s="15">
        <v>0.63694300000000004</v>
      </c>
      <c r="I149" s="15">
        <v>0</v>
      </c>
      <c r="J149" s="15">
        <v>0.34296900000000002</v>
      </c>
      <c r="K149" s="15">
        <v>4.8505630000000002</v>
      </c>
    </row>
    <row r="150" spans="1:11">
      <c r="A150" s="23" t="s">
        <v>189</v>
      </c>
      <c r="B150" s="24">
        <v>221</v>
      </c>
      <c r="C150" s="24">
        <v>27</v>
      </c>
      <c r="D150" s="24">
        <v>158</v>
      </c>
      <c r="E150" s="24">
        <v>9</v>
      </c>
      <c r="F150" s="24">
        <v>3</v>
      </c>
      <c r="G150" s="24">
        <v>4</v>
      </c>
      <c r="H150" s="24">
        <v>2</v>
      </c>
      <c r="I150" s="24">
        <v>0</v>
      </c>
      <c r="J150" s="24">
        <v>0</v>
      </c>
      <c r="K150" s="24">
        <v>18</v>
      </c>
    </row>
    <row r="151" spans="1:11">
      <c r="A151" s="10" t="s">
        <v>114</v>
      </c>
      <c r="B151" s="15">
        <v>100</v>
      </c>
      <c r="C151" s="15">
        <v>12.217195</v>
      </c>
      <c r="D151" s="15">
        <v>71.493212999999997</v>
      </c>
      <c r="E151" s="15">
        <v>4.0723979999999997</v>
      </c>
      <c r="F151" s="15">
        <v>1.3574660000000001</v>
      </c>
      <c r="G151" s="15">
        <v>1.809955</v>
      </c>
      <c r="H151" s="15">
        <v>0.90497700000000003</v>
      </c>
      <c r="I151" s="15">
        <v>0</v>
      </c>
      <c r="J151" s="15">
        <v>0</v>
      </c>
      <c r="K151" s="15">
        <v>8.1447959999999995</v>
      </c>
    </row>
    <row r="152" spans="1:11">
      <c r="A152" s="23" t="s">
        <v>190</v>
      </c>
      <c r="B152" s="24">
        <v>64</v>
      </c>
      <c r="C152" s="24">
        <v>17</v>
      </c>
      <c r="D152" s="24">
        <v>33</v>
      </c>
      <c r="E152" s="24">
        <v>1</v>
      </c>
      <c r="F152" s="24">
        <v>1</v>
      </c>
      <c r="G152" s="24">
        <v>0</v>
      </c>
      <c r="H152" s="24">
        <v>2</v>
      </c>
      <c r="I152" s="24">
        <v>5</v>
      </c>
      <c r="J152" s="24">
        <v>1</v>
      </c>
      <c r="K152" s="24">
        <v>4</v>
      </c>
    </row>
    <row r="153" spans="1:11">
      <c r="A153" s="10" t="s">
        <v>114</v>
      </c>
      <c r="B153" s="15">
        <v>100</v>
      </c>
      <c r="C153" s="15">
        <v>26.5625</v>
      </c>
      <c r="D153" s="15">
        <v>51.5625</v>
      </c>
      <c r="E153" s="15">
        <v>1.5625</v>
      </c>
      <c r="F153" s="15">
        <v>1.5625</v>
      </c>
      <c r="G153" s="15">
        <v>0</v>
      </c>
      <c r="H153" s="15">
        <v>3.125</v>
      </c>
      <c r="I153" s="15">
        <v>7.8125</v>
      </c>
      <c r="J153" s="15">
        <v>1.5625</v>
      </c>
      <c r="K153" s="15">
        <v>6.25</v>
      </c>
    </row>
    <row r="154" spans="1:11">
      <c r="A154" s="23" t="s">
        <v>191</v>
      </c>
      <c r="B154" s="24">
        <v>158</v>
      </c>
      <c r="C154" s="24">
        <v>37</v>
      </c>
      <c r="D154" s="24">
        <v>86</v>
      </c>
      <c r="E154" s="24">
        <v>0</v>
      </c>
      <c r="F154" s="24">
        <v>3</v>
      </c>
      <c r="G154" s="24">
        <v>0</v>
      </c>
      <c r="H154" s="24">
        <v>2</v>
      </c>
      <c r="I154" s="24">
        <v>15</v>
      </c>
      <c r="J154" s="24">
        <v>1</v>
      </c>
      <c r="K154" s="24">
        <v>14</v>
      </c>
    </row>
    <row r="155" spans="1:11">
      <c r="A155" s="10" t="s">
        <v>114</v>
      </c>
      <c r="B155" s="15">
        <v>100</v>
      </c>
      <c r="C155" s="15">
        <v>23.417722000000001</v>
      </c>
      <c r="D155" s="15">
        <v>54.43038</v>
      </c>
      <c r="E155" s="15">
        <v>0</v>
      </c>
      <c r="F155" s="15">
        <v>1.8987339999999999</v>
      </c>
      <c r="G155" s="15">
        <v>0</v>
      </c>
      <c r="H155" s="15">
        <v>1.2658229999999999</v>
      </c>
      <c r="I155" s="15">
        <v>9.4936710000000009</v>
      </c>
      <c r="J155" s="15">
        <v>0.632911</v>
      </c>
      <c r="K155" s="15">
        <v>8.8607589999999998</v>
      </c>
    </row>
    <row r="156" spans="1:11">
      <c r="A156" s="23" t="s">
        <v>192</v>
      </c>
      <c r="B156" s="24">
        <v>120</v>
      </c>
      <c r="C156" s="24">
        <v>16</v>
      </c>
      <c r="D156" s="24">
        <v>78</v>
      </c>
      <c r="E156" s="24">
        <v>2</v>
      </c>
      <c r="F156" s="24">
        <v>0</v>
      </c>
      <c r="G156" s="24">
        <v>1</v>
      </c>
      <c r="H156" s="24">
        <v>3</v>
      </c>
      <c r="I156" s="24">
        <v>9</v>
      </c>
      <c r="J156" s="24">
        <v>0</v>
      </c>
      <c r="K156" s="24">
        <v>11</v>
      </c>
    </row>
    <row r="157" spans="1:11">
      <c r="A157" s="10" t="s">
        <v>114</v>
      </c>
      <c r="B157" s="15">
        <v>100</v>
      </c>
      <c r="C157" s="15">
        <v>13.333333</v>
      </c>
      <c r="D157" s="15">
        <v>65</v>
      </c>
      <c r="E157" s="15">
        <v>1.6666669999999999</v>
      </c>
      <c r="F157" s="15">
        <v>0</v>
      </c>
      <c r="G157" s="15">
        <v>0.83333299999999999</v>
      </c>
      <c r="H157" s="15">
        <v>2.5</v>
      </c>
      <c r="I157" s="15">
        <v>7.5</v>
      </c>
      <c r="J157" s="15">
        <v>0</v>
      </c>
      <c r="K157" s="15">
        <v>9.1666670000000003</v>
      </c>
    </row>
    <row r="158" spans="1:11">
      <c r="A158" s="23" t="s">
        <v>193</v>
      </c>
      <c r="B158" s="24">
        <v>10</v>
      </c>
      <c r="C158" s="24">
        <v>0</v>
      </c>
      <c r="D158" s="24">
        <v>8</v>
      </c>
      <c r="E158" s="24">
        <v>0</v>
      </c>
      <c r="F158" s="24">
        <v>1</v>
      </c>
      <c r="G158" s="24">
        <v>0</v>
      </c>
      <c r="H158" s="24">
        <v>0</v>
      </c>
      <c r="I158" s="24">
        <v>1</v>
      </c>
      <c r="J158" s="24">
        <v>0</v>
      </c>
      <c r="K158" s="24">
        <v>0</v>
      </c>
    </row>
    <row r="159" spans="1:11">
      <c r="A159" s="10" t="s">
        <v>114</v>
      </c>
      <c r="B159" s="15">
        <v>100</v>
      </c>
      <c r="C159" s="15">
        <v>0</v>
      </c>
      <c r="D159" s="15">
        <v>80</v>
      </c>
      <c r="E159" s="15">
        <v>0</v>
      </c>
      <c r="F159" s="15">
        <v>10</v>
      </c>
      <c r="G159" s="15">
        <v>0</v>
      </c>
      <c r="H159" s="15">
        <v>0</v>
      </c>
      <c r="I159" s="15">
        <v>10</v>
      </c>
      <c r="J159" s="15">
        <v>0</v>
      </c>
      <c r="K159" s="15">
        <v>0</v>
      </c>
    </row>
    <row r="160" spans="1:11">
      <c r="A160" s="23" t="s">
        <v>152</v>
      </c>
      <c r="B160" s="24">
        <v>39</v>
      </c>
      <c r="C160" s="24">
        <v>8</v>
      </c>
      <c r="D160" s="24">
        <v>29</v>
      </c>
      <c r="E160" s="24">
        <v>0</v>
      </c>
      <c r="F160" s="24">
        <v>0</v>
      </c>
      <c r="G160" s="24">
        <v>0</v>
      </c>
      <c r="H160" s="24">
        <v>0</v>
      </c>
      <c r="I160" s="24">
        <v>0</v>
      </c>
      <c r="J160" s="24">
        <v>0</v>
      </c>
      <c r="K160" s="24">
        <v>2</v>
      </c>
    </row>
    <row r="161" spans="1:11">
      <c r="A161" s="10" t="s">
        <v>114</v>
      </c>
      <c r="B161" s="15">
        <v>100</v>
      </c>
      <c r="C161" s="15">
        <v>20.512820999999999</v>
      </c>
      <c r="D161" s="15">
        <v>74.358974000000003</v>
      </c>
      <c r="E161" s="15">
        <v>0</v>
      </c>
      <c r="F161" s="15">
        <v>0</v>
      </c>
      <c r="G161" s="15">
        <v>0</v>
      </c>
      <c r="H161" s="15">
        <v>0</v>
      </c>
      <c r="I161" s="15">
        <v>0</v>
      </c>
      <c r="J161" s="15">
        <v>0</v>
      </c>
      <c r="K161" s="15">
        <v>5.1282050000000003</v>
      </c>
    </row>
    <row r="162" spans="1:11">
      <c r="A162" s="23" t="s">
        <v>128</v>
      </c>
      <c r="B162" s="24">
        <v>24</v>
      </c>
      <c r="C162" s="24">
        <v>3</v>
      </c>
      <c r="D162" s="24">
        <v>15</v>
      </c>
      <c r="E162" s="24">
        <v>1</v>
      </c>
      <c r="F162" s="24">
        <v>0</v>
      </c>
      <c r="G162" s="24">
        <v>1</v>
      </c>
      <c r="H162" s="24">
        <v>0</v>
      </c>
      <c r="I162" s="24">
        <v>2</v>
      </c>
      <c r="J162" s="24">
        <v>0</v>
      </c>
      <c r="K162" s="24">
        <v>2</v>
      </c>
    </row>
    <row r="163" spans="1:11">
      <c r="A163" s="10" t="s">
        <v>114</v>
      </c>
      <c r="B163" s="15">
        <v>100</v>
      </c>
      <c r="C163" s="15">
        <v>12.5</v>
      </c>
      <c r="D163" s="15">
        <v>62.5</v>
      </c>
      <c r="E163" s="15">
        <v>4.1666670000000003</v>
      </c>
      <c r="F163" s="15">
        <v>0</v>
      </c>
      <c r="G163" s="15">
        <v>4.1666670000000003</v>
      </c>
      <c r="H163" s="15">
        <v>0</v>
      </c>
      <c r="I163" s="15">
        <v>8.3333329999999997</v>
      </c>
      <c r="J163" s="15">
        <v>0</v>
      </c>
      <c r="K163" s="15">
        <v>8.3333329999999997</v>
      </c>
    </row>
    <row r="164" spans="1:11">
      <c r="A164" s="8" t="s">
        <v>194</v>
      </c>
      <c r="B164" s="8"/>
      <c r="C164" s="8"/>
      <c r="D164" s="8"/>
      <c r="E164" s="8"/>
      <c r="F164" s="8"/>
      <c r="G164" s="8"/>
      <c r="H164" s="8"/>
      <c r="I164" s="8"/>
      <c r="J164" s="8"/>
      <c r="K164" s="8"/>
    </row>
    <row r="165" spans="1:11">
      <c r="A165" s="23" t="s">
        <v>195</v>
      </c>
      <c r="B165" s="24">
        <v>1341</v>
      </c>
      <c r="C165" s="24">
        <v>157</v>
      </c>
      <c r="D165" s="24">
        <v>1017</v>
      </c>
      <c r="E165" s="24">
        <v>15</v>
      </c>
      <c r="F165" s="24">
        <v>19</v>
      </c>
      <c r="G165" s="24">
        <v>28</v>
      </c>
      <c r="H165" s="24">
        <v>11</v>
      </c>
      <c r="I165" s="24">
        <v>18</v>
      </c>
      <c r="J165" s="24">
        <v>3</v>
      </c>
      <c r="K165" s="24">
        <v>73</v>
      </c>
    </row>
    <row r="166" spans="1:11">
      <c r="A166" s="10" t="s">
        <v>114</v>
      </c>
      <c r="B166" s="15">
        <v>100</v>
      </c>
      <c r="C166" s="15">
        <v>11.707680999999999</v>
      </c>
      <c r="D166" s="15">
        <v>75.838926000000001</v>
      </c>
      <c r="E166" s="15">
        <v>1.118568</v>
      </c>
      <c r="F166" s="15">
        <v>1.4168529999999999</v>
      </c>
      <c r="G166" s="15">
        <v>2.0879940000000001</v>
      </c>
      <c r="H166" s="15">
        <v>0.82028299999999998</v>
      </c>
      <c r="I166" s="15">
        <v>1.342282</v>
      </c>
      <c r="J166" s="15">
        <v>0.223714</v>
      </c>
      <c r="K166" s="15">
        <v>5.4436989999999996</v>
      </c>
    </row>
    <row r="167" spans="1:11">
      <c r="A167" s="23" t="s">
        <v>196</v>
      </c>
      <c r="B167" s="24">
        <v>523</v>
      </c>
      <c r="C167" s="24">
        <v>72</v>
      </c>
      <c r="D167" s="24">
        <v>374</v>
      </c>
      <c r="E167" s="24">
        <v>5</v>
      </c>
      <c r="F167" s="24">
        <v>6</v>
      </c>
      <c r="G167" s="24">
        <v>15</v>
      </c>
      <c r="H167" s="24">
        <v>4</v>
      </c>
      <c r="I167" s="24">
        <v>10</v>
      </c>
      <c r="J167" s="24">
        <v>1</v>
      </c>
      <c r="K167" s="24">
        <v>36</v>
      </c>
    </row>
    <row r="168" spans="1:11">
      <c r="A168" s="10" t="s">
        <v>114</v>
      </c>
      <c r="B168" s="15">
        <v>100</v>
      </c>
      <c r="C168" s="15">
        <v>13.766730000000001</v>
      </c>
      <c r="D168" s="15">
        <v>71.510515999999996</v>
      </c>
      <c r="E168" s="15">
        <v>0.95602299999999996</v>
      </c>
      <c r="F168" s="15">
        <v>1.1472279999999999</v>
      </c>
      <c r="G168" s="15">
        <v>2.8680690000000002</v>
      </c>
      <c r="H168" s="15">
        <v>0.764818</v>
      </c>
      <c r="I168" s="15">
        <v>1.9120459999999999</v>
      </c>
      <c r="J168" s="15">
        <v>0.19120500000000001</v>
      </c>
      <c r="K168" s="15">
        <v>6.8833650000000004</v>
      </c>
    </row>
    <row r="169" spans="1:11">
      <c r="A169" s="23" t="s">
        <v>197</v>
      </c>
      <c r="B169" s="24">
        <v>116</v>
      </c>
      <c r="C169" s="24">
        <v>13</v>
      </c>
      <c r="D169" s="24">
        <v>93</v>
      </c>
      <c r="E169" s="24">
        <v>0</v>
      </c>
      <c r="F169" s="24">
        <v>2</v>
      </c>
      <c r="G169" s="24">
        <v>1</v>
      </c>
      <c r="H169" s="24">
        <v>1</v>
      </c>
      <c r="I169" s="24">
        <v>0</v>
      </c>
      <c r="J169" s="24">
        <v>0</v>
      </c>
      <c r="K169" s="24">
        <v>6</v>
      </c>
    </row>
    <row r="170" spans="1:11">
      <c r="A170" s="10" t="s">
        <v>114</v>
      </c>
      <c r="B170" s="15">
        <v>100</v>
      </c>
      <c r="C170" s="15">
        <v>11.206897</v>
      </c>
      <c r="D170" s="15">
        <v>80.172414000000003</v>
      </c>
      <c r="E170" s="15">
        <v>0</v>
      </c>
      <c r="F170" s="15">
        <v>1.7241379999999999</v>
      </c>
      <c r="G170" s="15">
        <v>0.86206899999999997</v>
      </c>
      <c r="H170" s="15">
        <v>0.86206899999999997</v>
      </c>
      <c r="I170" s="15">
        <v>0</v>
      </c>
      <c r="J170" s="15">
        <v>0</v>
      </c>
      <c r="K170" s="15">
        <v>5.1724139999999998</v>
      </c>
    </row>
    <row r="171" spans="1:11">
      <c r="A171" s="23" t="s">
        <v>198</v>
      </c>
      <c r="B171" s="24">
        <v>25</v>
      </c>
      <c r="C171" s="24">
        <v>0</v>
      </c>
      <c r="D171" s="24">
        <v>22</v>
      </c>
      <c r="E171" s="24">
        <v>1</v>
      </c>
      <c r="F171" s="24">
        <v>0</v>
      </c>
      <c r="G171" s="24">
        <v>2</v>
      </c>
      <c r="H171" s="24">
        <v>0</v>
      </c>
      <c r="I171" s="24">
        <v>0</v>
      </c>
      <c r="J171" s="24">
        <v>0</v>
      </c>
      <c r="K171" s="24">
        <v>0</v>
      </c>
    </row>
    <row r="172" spans="1:11">
      <c r="A172" s="10" t="s">
        <v>114</v>
      </c>
      <c r="B172" s="15">
        <v>100</v>
      </c>
      <c r="C172" s="15">
        <v>0</v>
      </c>
      <c r="D172" s="15">
        <v>88</v>
      </c>
      <c r="E172" s="15">
        <v>4</v>
      </c>
      <c r="F172" s="15">
        <v>0</v>
      </c>
      <c r="G172" s="15">
        <v>8</v>
      </c>
      <c r="H172" s="15">
        <v>0</v>
      </c>
      <c r="I172" s="15">
        <v>0</v>
      </c>
      <c r="J172" s="15">
        <v>0</v>
      </c>
      <c r="K172" s="15">
        <v>0</v>
      </c>
    </row>
    <row r="173" spans="1:11">
      <c r="A173" s="23" t="s">
        <v>199</v>
      </c>
      <c r="B173" s="24">
        <v>68</v>
      </c>
      <c r="C173" s="24">
        <v>17</v>
      </c>
      <c r="D173" s="24">
        <v>42</v>
      </c>
      <c r="E173" s="24">
        <v>1</v>
      </c>
      <c r="F173" s="24">
        <v>1</v>
      </c>
      <c r="G173" s="24">
        <v>4</v>
      </c>
      <c r="H173" s="24">
        <v>0</v>
      </c>
      <c r="I173" s="24">
        <v>0</v>
      </c>
      <c r="J173" s="24">
        <v>0</v>
      </c>
      <c r="K173" s="24">
        <v>3</v>
      </c>
    </row>
    <row r="174" spans="1:11">
      <c r="A174" s="10" t="s">
        <v>114</v>
      </c>
      <c r="B174" s="15">
        <v>100</v>
      </c>
      <c r="C174" s="15">
        <v>25</v>
      </c>
      <c r="D174" s="15">
        <v>61.764705999999997</v>
      </c>
      <c r="E174" s="15">
        <v>1.470588</v>
      </c>
      <c r="F174" s="15">
        <v>1.470588</v>
      </c>
      <c r="G174" s="15">
        <v>5.8823530000000002</v>
      </c>
      <c r="H174" s="15">
        <v>0</v>
      </c>
      <c r="I174" s="15">
        <v>0</v>
      </c>
      <c r="J174" s="15">
        <v>0</v>
      </c>
      <c r="K174" s="15">
        <v>4.4117649999999999</v>
      </c>
    </row>
    <row r="175" spans="1:11">
      <c r="A175" s="23" t="s">
        <v>200</v>
      </c>
      <c r="B175" s="24">
        <v>1248</v>
      </c>
      <c r="C175" s="24">
        <v>250</v>
      </c>
      <c r="D175" s="24">
        <v>867</v>
      </c>
      <c r="E175" s="24">
        <v>18</v>
      </c>
      <c r="F175" s="24">
        <v>15</v>
      </c>
      <c r="G175" s="24">
        <v>30</v>
      </c>
      <c r="H175" s="24">
        <v>4</v>
      </c>
      <c r="I175" s="24">
        <v>0</v>
      </c>
      <c r="J175" s="24">
        <v>5</v>
      </c>
      <c r="K175" s="24">
        <v>59</v>
      </c>
    </row>
    <row r="176" spans="1:11">
      <c r="A176" s="10" t="s">
        <v>114</v>
      </c>
      <c r="B176" s="15">
        <v>100</v>
      </c>
      <c r="C176" s="15">
        <v>20.032050999999999</v>
      </c>
      <c r="D176" s="15">
        <v>69.471153999999999</v>
      </c>
      <c r="E176" s="15">
        <v>1.4423079999999999</v>
      </c>
      <c r="F176" s="15">
        <v>1.2019230000000001</v>
      </c>
      <c r="G176" s="15">
        <v>2.4038460000000001</v>
      </c>
      <c r="H176" s="15">
        <v>0.32051299999999999</v>
      </c>
      <c r="I176" s="15">
        <v>0</v>
      </c>
      <c r="J176" s="15">
        <v>0.40064100000000002</v>
      </c>
      <c r="K176" s="15">
        <v>4.7275640000000001</v>
      </c>
    </row>
    <row r="177" spans="1:11">
      <c r="A177" s="23" t="s">
        <v>201</v>
      </c>
      <c r="B177" s="24">
        <v>725</v>
      </c>
      <c r="C177" s="24">
        <v>64</v>
      </c>
      <c r="D177" s="24">
        <v>585</v>
      </c>
      <c r="E177" s="24">
        <v>9</v>
      </c>
      <c r="F177" s="24">
        <v>6</v>
      </c>
      <c r="G177" s="24">
        <v>16</v>
      </c>
      <c r="H177" s="24">
        <v>10</v>
      </c>
      <c r="I177" s="24">
        <v>4</v>
      </c>
      <c r="J177" s="24">
        <v>3</v>
      </c>
      <c r="K177" s="24">
        <v>28</v>
      </c>
    </row>
    <row r="178" spans="1:11">
      <c r="A178" s="10" t="s">
        <v>114</v>
      </c>
      <c r="B178" s="15">
        <v>100</v>
      </c>
      <c r="C178" s="15">
        <v>8.8275860000000002</v>
      </c>
      <c r="D178" s="15">
        <v>80.689655000000002</v>
      </c>
      <c r="E178" s="15">
        <v>1.241379</v>
      </c>
      <c r="F178" s="15">
        <v>0.82758600000000004</v>
      </c>
      <c r="G178" s="15">
        <v>2.2068970000000001</v>
      </c>
      <c r="H178" s="15">
        <v>1.37931</v>
      </c>
      <c r="I178" s="15">
        <v>0.55172399999999999</v>
      </c>
      <c r="J178" s="15">
        <v>0.41379300000000002</v>
      </c>
      <c r="K178" s="15">
        <v>3.862069</v>
      </c>
    </row>
    <row r="179" spans="1:11">
      <c r="A179" s="23" t="s">
        <v>202</v>
      </c>
      <c r="B179" s="24">
        <v>550</v>
      </c>
      <c r="C179" s="24">
        <v>54</v>
      </c>
      <c r="D179" s="24">
        <v>414</v>
      </c>
      <c r="E179" s="24">
        <v>7</v>
      </c>
      <c r="F179" s="24">
        <v>10</v>
      </c>
      <c r="G179" s="24">
        <v>11</v>
      </c>
      <c r="H179" s="24">
        <v>5</v>
      </c>
      <c r="I179" s="24">
        <v>16</v>
      </c>
      <c r="J179" s="24">
        <v>1</v>
      </c>
      <c r="K179" s="24">
        <v>32</v>
      </c>
    </row>
    <row r="180" spans="1:11">
      <c r="A180" s="10" t="s">
        <v>114</v>
      </c>
      <c r="B180" s="15">
        <v>100</v>
      </c>
      <c r="C180" s="15">
        <v>9.8181820000000002</v>
      </c>
      <c r="D180" s="15">
        <v>75.272727000000003</v>
      </c>
      <c r="E180" s="15">
        <v>1.2727269999999999</v>
      </c>
      <c r="F180" s="15">
        <v>1.818182</v>
      </c>
      <c r="G180" s="15">
        <v>2</v>
      </c>
      <c r="H180" s="15">
        <v>0.90909099999999998</v>
      </c>
      <c r="I180" s="15">
        <v>2.9090910000000001</v>
      </c>
      <c r="J180" s="15">
        <v>0.18181800000000001</v>
      </c>
      <c r="K180" s="15">
        <v>5.8181820000000002</v>
      </c>
    </row>
    <row r="181" spans="1:11">
      <c r="A181" s="23" t="s">
        <v>203</v>
      </c>
      <c r="B181" s="24">
        <v>563</v>
      </c>
      <c r="C181" s="24">
        <v>84</v>
      </c>
      <c r="D181" s="24">
        <v>413</v>
      </c>
      <c r="E181" s="24">
        <v>10</v>
      </c>
      <c r="F181" s="24">
        <v>11</v>
      </c>
      <c r="G181" s="24">
        <v>13</v>
      </c>
      <c r="H181" s="24">
        <v>3</v>
      </c>
      <c r="I181" s="24">
        <v>7</v>
      </c>
      <c r="J181" s="24">
        <v>1</v>
      </c>
      <c r="K181" s="24">
        <v>21</v>
      </c>
    </row>
    <row r="182" spans="1:11">
      <c r="A182" s="10" t="s">
        <v>114</v>
      </c>
      <c r="B182" s="15">
        <v>100</v>
      </c>
      <c r="C182" s="15">
        <v>14.920071</v>
      </c>
      <c r="D182" s="15">
        <v>73.357016000000002</v>
      </c>
      <c r="E182" s="15">
        <v>1.7761990000000001</v>
      </c>
      <c r="F182" s="15">
        <v>1.953819</v>
      </c>
      <c r="G182" s="15">
        <v>2.309059</v>
      </c>
      <c r="H182" s="15">
        <v>0.53286</v>
      </c>
      <c r="I182" s="15">
        <v>1.243339</v>
      </c>
      <c r="J182" s="15">
        <v>0.17762</v>
      </c>
      <c r="K182" s="15">
        <v>3.7300179999999998</v>
      </c>
    </row>
    <row r="183" spans="1:11">
      <c r="A183" s="23" t="s">
        <v>204</v>
      </c>
      <c r="B183" s="24">
        <v>319</v>
      </c>
      <c r="C183" s="24">
        <v>29</v>
      </c>
      <c r="D183" s="24">
        <v>237</v>
      </c>
      <c r="E183" s="24">
        <v>7</v>
      </c>
      <c r="F183" s="24">
        <v>7</v>
      </c>
      <c r="G183" s="24">
        <v>10</v>
      </c>
      <c r="H183" s="24">
        <v>2</v>
      </c>
      <c r="I183" s="24">
        <v>6</v>
      </c>
      <c r="J183" s="24">
        <v>2</v>
      </c>
      <c r="K183" s="24">
        <v>19</v>
      </c>
    </row>
    <row r="184" spans="1:11">
      <c r="A184" s="10" t="s">
        <v>114</v>
      </c>
      <c r="B184" s="15">
        <v>100</v>
      </c>
      <c r="C184" s="15">
        <v>9.0909089999999999</v>
      </c>
      <c r="D184" s="15">
        <v>74.294670999999994</v>
      </c>
      <c r="E184" s="15">
        <v>2.1943570000000001</v>
      </c>
      <c r="F184" s="15">
        <v>2.1943570000000001</v>
      </c>
      <c r="G184" s="15">
        <v>3.1347960000000001</v>
      </c>
      <c r="H184" s="15">
        <v>0.62695900000000004</v>
      </c>
      <c r="I184" s="15">
        <v>1.880878</v>
      </c>
      <c r="J184" s="15">
        <v>0.62695900000000004</v>
      </c>
      <c r="K184" s="15">
        <v>5.9561130000000002</v>
      </c>
    </row>
    <row r="185" spans="1:11">
      <c r="A185" s="23" t="s">
        <v>205</v>
      </c>
      <c r="B185" s="24">
        <v>6</v>
      </c>
      <c r="C185" s="24">
        <v>0</v>
      </c>
      <c r="D185" s="24">
        <v>4</v>
      </c>
      <c r="E185" s="24">
        <v>0</v>
      </c>
      <c r="F185" s="24">
        <v>0</v>
      </c>
      <c r="G185" s="24">
        <v>1</v>
      </c>
      <c r="H185" s="24">
        <v>0</v>
      </c>
      <c r="I185" s="24">
        <v>0</v>
      </c>
      <c r="J185" s="24">
        <v>0</v>
      </c>
      <c r="K185" s="24">
        <v>1</v>
      </c>
    </row>
    <row r="186" spans="1:11">
      <c r="A186" s="10" t="s">
        <v>114</v>
      </c>
      <c r="B186" s="15">
        <v>100</v>
      </c>
      <c r="C186" s="15">
        <v>0</v>
      </c>
      <c r="D186" s="15">
        <v>66.666667000000004</v>
      </c>
      <c r="E186" s="15">
        <v>0</v>
      </c>
      <c r="F186" s="15">
        <v>0</v>
      </c>
      <c r="G186" s="15">
        <v>16.666667</v>
      </c>
      <c r="H186" s="15">
        <v>0</v>
      </c>
      <c r="I186" s="15">
        <v>0</v>
      </c>
      <c r="J186" s="15">
        <v>0</v>
      </c>
      <c r="K186" s="15">
        <v>16.666667</v>
      </c>
    </row>
    <row r="187" spans="1:11">
      <c r="A187" s="23" t="s">
        <v>206</v>
      </c>
      <c r="B187" s="24">
        <v>42</v>
      </c>
      <c r="C187" s="24">
        <v>0</v>
      </c>
      <c r="D187" s="24">
        <v>33</v>
      </c>
      <c r="E187" s="24">
        <v>1</v>
      </c>
      <c r="F187" s="24">
        <v>2</v>
      </c>
      <c r="G187" s="24">
        <v>1</v>
      </c>
      <c r="H187" s="24">
        <v>3</v>
      </c>
      <c r="I187" s="24">
        <v>0</v>
      </c>
      <c r="J187" s="24">
        <v>0</v>
      </c>
      <c r="K187" s="24">
        <v>2</v>
      </c>
    </row>
    <row r="188" spans="1:11">
      <c r="A188" s="10" t="s">
        <v>114</v>
      </c>
      <c r="B188" s="15">
        <v>100</v>
      </c>
      <c r="C188" s="15">
        <v>0</v>
      </c>
      <c r="D188" s="15">
        <v>78.571428999999995</v>
      </c>
      <c r="E188" s="15">
        <v>2.3809520000000002</v>
      </c>
      <c r="F188" s="15">
        <v>4.7619049999999996</v>
      </c>
      <c r="G188" s="15">
        <v>2.3809520000000002</v>
      </c>
      <c r="H188" s="15">
        <v>7.1428570000000002</v>
      </c>
      <c r="I188" s="15">
        <v>0</v>
      </c>
      <c r="J188" s="15">
        <v>0</v>
      </c>
      <c r="K188" s="15">
        <v>4.7619049999999996</v>
      </c>
    </row>
    <row r="189" spans="1:11">
      <c r="A189" s="23" t="s">
        <v>152</v>
      </c>
      <c r="B189" s="24">
        <v>39</v>
      </c>
      <c r="C189" s="24">
        <v>3</v>
      </c>
      <c r="D189" s="24">
        <v>27</v>
      </c>
      <c r="E189" s="24">
        <v>0</v>
      </c>
      <c r="F189" s="24">
        <v>2</v>
      </c>
      <c r="G189" s="24">
        <v>0</v>
      </c>
      <c r="H189" s="24">
        <v>2</v>
      </c>
      <c r="I189" s="24">
        <v>2</v>
      </c>
      <c r="J189" s="24">
        <v>0</v>
      </c>
      <c r="K189" s="24">
        <v>3</v>
      </c>
    </row>
    <row r="190" spans="1:11">
      <c r="A190" s="10" t="s">
        <v>114</v>
      </c>
      <c r="B190" s="15">
        <v>100</v>
      </c>
      <c r="C190" s="15">
        <v>7.6923079999999997</v>
      </c>
      <c r="D190" s="15">
        <v>69.230768999999995</v>
      </c>
      <c r="E190" s="15">
        <v>0</v>
      </c>
      <c r="F190" s="15">
        <v>5.1282050000000003</v>
      </c>
      <c r="G190" s="15">
        <v>0</v>
      </c>
      <c r="H190" s="15">
        <v>5.1282050000000003</v>
      </c>
      <c r="I190" s="15">
        <v>5.1282050000000003</v>
      </c>
      <c r="J190" s="15">
        <v>0</v>
      </c>
      <c r="K190" s="15">
        <v>7.6923079999999997</v>
      </c>
    </row>
    <row r="191" spans="1:11">
      <c r="A191" s="23" t="s">
        <v>128</v>
      </c>
      <c r="B191" s="24">
        <v>193</v>
      </c>
      <c r="C191" s="24">
        <v>39</v>
      </c>
      <c r="D191" s="24">
        <v>128</v>
      </c>
      <c r="E191" s="24">
        <v>6</v>
      </c>
      <c r="F191" s="24">
        <v>1</v>
      </c>
      <c r="G191" s="24">
        <v>1</v>
      </c>
      <c r="H191" s="24">
        <v>1</v>
      </c>
      <c r="I191" s="24">
        <v>3</v>
      </c>
      <c r="J191" s="24">
        <v>0</v>
      </c>
      <c r="K191" s="24">
        <v>14</v>
      </c>
    </row>
    <row r="192" spans="1:11">
      <c r="A192" s="10" t="s">
        <v>114</v>
      </c>
      <c r="B192" s="15">
        <v>100</v>
      </c>
      <c r="C192" s="15">
        <v>20.207253999999999</v>
      </c>
      <c r="D192" s="15">
        <v>66.321243999999993</v>
      </c>
      <c r="E192" s="15">
        <v>3.1088079999999998</v>
      </c>
      <c r="F192" s="15">
        <v>0.51813500000000001</v>
      </c>
      <c r="G192" s="15">
        <v>0.51813500000000001</v>
      </c>
      <c r="H192" s="15">
        <v>0.51813500000000001</v>
      </c>
      <c r="I192" s="15">
        <v>1.5544039999999999</v>
      </c>
      <c r="J192" s="15">
        <v>0</v>
      </c>
      <c r="K192" s="15">
        <v>7.2538859999999996</v>
      </c>
    </row>
    <row r="193" spans="1:11">
      <c r="A193" s="8" t="s">
        <v>207</v>
      </c>
      <c r="B193" s="8"/>
      <c r="C193" s="8"/>
      <c r="D193" s="8"/>
      <c r="E193" s="8"/>
      <c r="F193" s="8"/>
      <c r="G193" s="8"/>
      <c r="H193" s="8"/>
      <c r="I193" s="8"/>
      <c r="J193" s="8"/>
      <c r="K193" s="8"/>
    </row>
    <row r="194" spans="1:11">
      <c r="A194" s="23" t="s">
        <v>208</v>
      </c>
      <c r="B194" s="24">
        <v>1480</v>
      </c>
      <c r="C194" s="24">
        <v>197</v>
      </c>
      <c r="D194" s="24">
        <v>1122</v>
      </c>
      <c r="E194" s="24">
        <v>18</v>
      </c>
      <c r="F194" s="24">
        <v>17</v>
      </c>
      <c r="G194" s="24">
        <v>28</v>
      </c>
      <c r="H194" s="24">
        <v>14</v>
      </c>
      <c r="I194" s="24">
        <v>11</v>
      </c>
      <c r="J194" s="24">
        <v>4</v>
      </c>
      <c r="K194" s="24">
        <v>69</v>
      </c>
    </row>
    <row r="195" spans="1:11">
      <c r="A195" s="10" t="s">
        <v>114</v>
      </c>
      <c r="B195" s="15">
        <v>100</v>
      </c>
      <c r="C195" s="15">
        <v>13.310810999999999</v>
      </c>
      <c r="D195" s="15">
        <v>75.810811000000001</v>
      </c>
      <c r="E195" s="15">
        <v>1.216216</v>
      </c>
      <c r="F195" s="15">
        <v>1.148649</v>
      </c>
      <c r="G195" s="15">
        <v>1.8918919999999999</v>
      </c>
      <c r="H195" s="15">
        <v>0.94594599999999995</v>
      </c>
      <c r="I195" s="15">
        <v>0.74324299999999999</v>
      </c>
      <c r="J195" s="15">
        <v>0.27027000000000001</v>
      </c>
      <c r="K195" s="15">
        <v>4.6621620000000004</v>
      </c>
    </row>
    <row r="196" spans="1:11">
      <c r="A196" s="23" t="s">
        <v>209</v>
      </c>
      <c r="B196" s="24">
        <v>1280</v>
      </c>
      <c r="C196" s="24">
        <v>171</v>
      </c>
      <c r="D196" s="24">
        <v>973</v>
      </c>
      <c r="E196" s="24">
        <v>23</v>
      </c>
      <c r="F196" s="24">
        <v>14</v>
      </c>
      <c r="G196" s="24">
        <v>26</v>
      </c>
      <c r="H196" s="24">
        <v>11</v>
      </c>
      <c r="I196" s="24">
        <v>6</v>
      </c>
      <c r="J196" s="24">
        <v>4</v>
      </c>
      <c r="K196" s="24">
        <v>52</v>
      </c>
    </row>
    <row r="197" spans="1:11">
      <c r="A197" s="10" t="s">
        <v>114</v>
      </c>
      <c r="B197" s="15">
        <v>100</v>
      </c>
      <c r="C197" s="15">
        <v>13.359375</v>
      </c>
      <c r="D197" s="15">
        <v>76.015625</v>
      </c>
      <c r="E197" s="15">
        <v>1.796875</v>
      </c>
      <c r="F197" s="15">
        <v>1.09375</v>
      </c>
      <c r="G197" s="15">
        <v>2.03125</v>
      </c>
      <c r="H197" s="15">
        <v>0.859375</v>
      </c>
      <c r="I197" s="15">
        <v>0.46875</v>
      </c>
      <c r="J197" s="15">
        <v>0.3125</v>
      </c>
      <c r="K197" s="15">
        <v>4.0625</v>
      </c>
    </row>
    <row r="198" spans="1:11">
      <c r="A198" s="23" t="s">
        <v>210</v>
      </c>
      <c r="B198" s="24">
        <v>1167</v>
      </c>
      <c r="C198" s="24">
        <v>175</v>
      </c>
      <c r="D198" s="24">
        <v>876</v>
      </c>
      <c r="E198" s="24">
        <v>12</v>
      </c>
      <c r="F198" s="24">
        <v>12</v>
      </c>
      <c r="G198" s="24">
        <v>19</v>
      </c>
      <c r="H198" s="24">
        <v>8</v>
      </c>
      <c r="I198" s="24">
        <v>4</v>
      </c>
      <c r="J198" s="24">
        <v>4</v>
      </c>
      <c r="K198" s="24">
        <v>57</v>
      </c>
    </row>
    <row r="199" spans="1:11">
      <c r="A199" s="10" t="s">
        <v>114</v>
      </c>
      <c r="B199" s="15">
        <v>100</v>
      </c>
      <c r="C199" s="15">
        <v>14.995716</v>
      </c>
      <c r="D199" s="15">
        <v>75.064267000000001</v>
      </c>
      <c r="E199" s="15">
        <v>1.028278</v>
      </c>
      <c r="F199" s="15">
        <v>1.028278</v>
      </c>
      <c r="G199" s="15">
        <v>1.6281060000000001</v>
      </c>
      <c r="H199" s="15">
        <v>0.68551799999999996</v>
      </c>
      <c r="I199" s="15">
        <v>0.34275899999999998</v>
      </c>
      <c r="J199" s="15">
        <v>0.34275899999999998</v>
      </c>
      <c r="K199" s="15">
        <v>4.8843189999999996</v>
      </c>
    </row>
    <row r="200" spans="1:11">
      <c r="A200" s="23" t="s">
        <v>211</v>
      </c>
      <c r="B200" s="24">
        <v>715</v>
      </c>
      <c r="C200" s="24">
        <v>78</v>
      </c>
      <c r="D200" s="24">
        <v>556</v>
      </c>
      <c r="E200" s="24">
        <v>9</v>
      </c>
      <c r="F200" s="24">
        <v>9</v>
      </c>
      <c r="G200" s="24">
        <v>16</v>
      </c>
      <c r="H200" s="24">
        <v>3</v>
      </c>
      <c r="I200" s="24">
        <v>3</v>
      </c>
      <c r="J200" s="24">
        <v>1</v>
      </c>
      <c r="K200" s="24">
        <v>40</v>
      </c>
    </row>
    <row r="201" spans="1:11" ht="11.1" customHeight="1">
      <c r="A201" s="10" t="s">
        <v>114</v>
      </c>
      <c r="B201" s="15">
        <v>100</v>
      </c>
      <c r="C201" s="15">
        <v>10.909091</v>
      </c>
      <c r="D201" s="15">
        <v>77.762237999999996</v>
      </c>
      <c r="E201" s="15">
        <v>1.2587410000000001</v>
      </c>
      <c r="F201" s="15">
        <v>1.2587410000000001</v>
      </c>
      <c r="G201" s="15">
        <v>2.237762</v>
      </c>
      <c r="H201" s="15">
        <v>0.41958000000000001</v>
      </c>
      <c r="I201" s="15">
        <v>0.41958000000000001</v>
      </c>
      <c r="J201" s="15">
        <v>0.13986000000000001</v>
      </c>
      <c r="K201" s="15">
        <v>5.5944060000000002</v>
      </c>
    </row>
    <row r="202" spans="1:11" ht="11.1" customHeight="1">
      <c r="A202" s="23" t="s">
        <v>212</v>
      </c>
      <c r="B202" s="24">
        <v>387</v>
      </c>
      <c r="C202" s="24">
        <v>114</v>
      </c>
      <c r="D202" s="24">
        <v>233</v>
      </c>
      <c r="E202" s="24">
        <v>6</v>
      </c>
      <c r="F202" s="24">
        <v>6</v>
      </c>
      <c r="G202" s="24">
        <v>4</v>
      </c>
      <c r="H202" s="24">
        <v>0</v>
      </c>
      <c r="I202" s="24">
        <v>3</v>
      </c>
      <c r="J202" s="24">
        <v>0</v>
      </c>
      <c r="K202" s="24">
        <v>21</v>
      </c>
    </row>
    <row r="203" spans="1:11" ht="11.1" customHeight="1">
      <c r="A203" s="10" t="s">
        <v>114</v>
      </c>
      <c r="B203" s="15">
        <v>100</v>
      </c>
      <c r="C203" s="15">
        <v>29.457363999999998</v>
      </c>
      <c r="D203" s="15">
        <v>60.206718000000002</v>
      </c>
      <c r="E203" s="15">
        <v>1.5503880000000001</v>
      </c>
      <c r="F203" s="15">
        <v>1.5503880000000001</v>
      </c>
      <c r="G203" s="15">
        <v>1.0335920000000001</v>
      </c>
      <c r="H203" s="15">
        <v>0</v>
      </c>
      <c r="I203" s="15">
        <v>0.77519400000000005</v>
      </c>
      <c r="J203" s="15">
        <v>0</v>
      </c>
      <c r="K203" s="15">
        <v>5.4263570000000003</v>
      </c>
    </row>
    <row r="204" spans="1:11" ht="11.1" customHeight="1">
      <c r="A204" s="23" t="s">
        <v>213</v>
      </c>
      <c r="B204" s="24">
        <v>404</v>
      </c>
      <c r="C204" s="24">
        <v>70</v>
      </c>
      <c r="D204" s="24">
        <v>276</v>
      </c>
      <c r="E204" s="24">
        <v>3</v>
      </c>
      <c r="F204" s="24">
        <v>4</v>
      </c>
      <c r="G204" s="24">
        <v>7</v>
      </c>
      <c r="H204" s="24">
        <v>3</v>
      </c>
      <c r="I204" s="24">
        <v>12</v>
      </c>
      <c r="J204" s="24">
        <v>1</v>
      </c>
      <c r="K204" s="24">
        <v>28</v>
      </c>
    </row>
    <row r="205" spans="1:11" ht="11.1" customHeight="1">
      <c r="A205" s="10" t="s">
        <v>114</v>
      </c>
      <c r="B205" s="15">
        <v>100</v>
      </c>
      <c r="C205" s="15">
        <v>17.326733000000001</v>
      </c>
      <c r="D205" s="15">
        <v>68.316832000000005</v>
      </c>
      <c r="E205" s="15">
        <v>0.74257399999999996</v>
      </c>
      <c r="F205" s="15">
        <v>0.99009899999999995</v>
      </c>
      <c r="G205" s="15">
        <v>1.7326729999999999</v>
      </c>
      <c r="H205" s="15">
        <v>0.74257399999999996</v>
      </c>
      <c r="I205" s="15">
        <v>2.970297</v>
      </c>
      <c r="J205" s="15">
        <v>0.247525</v>
      </c>
      <c r="K205" s="15">
        <v>6.9306929999999998</v>
      </c>
    </row>
    <row r="206" spans="1:11" ht="11.1" customHeight="1">
      <c r="A206" s="23" t="s">
        <v>214</v>
      </c>
      <c r="B206" s="24">
        <v>595</v>
      </c>
      <c r="C206" s="24">
        <v>79</v>
      </c>
      <c r="D206" s="24">
        <v>450</v>
      </c>
      <c r="E206" s="24">
        <v>9</v>
      </c>
      <c r="F206" s="24">
        <v>9</v>
      </c>
      <c r="G206" s="24">
        <v>17</v>
      </c>
      <c r="H206" s="24">
        <v>2</v>
      </c>
      <c r="I206" s="24">
        <v>2</v>
      </c>
      <c r="J206" s="24">
        <v>1</v>
      </c>
      <c r="K206" s="24">
        <v>26</v>
      </c>
    </row>
    <row r="207" spans="1:11" ht="11.1" customHeight="1">
      <c r="A207" s="10" t="s">
        <v>114</v>
      </c>
      <c r="B207" s="15">
        <v>100</v>
      </c>
      <c r="C207" s="15">
        <v>13.277310999999999</v>
      </c>
      <c r="D207" s="15">
        <v>75.630251999999999</v>
      </c>
      <c r="E207" s="15">
        <v>1.512605</v>
      </c>
      <c r="F207" s="15">
        <v>1.512605</v>
      </c>
      <c r="G207" s="15">
        <v>2.8571430000000002</v>
      </c>
      <c r="H207" s="15">
        <v>0.33613399999999999</v>
      </c>
      <c r="I207" s="15">
        <v>0.33613399999999999</v>
      </c>
      <c r="J207" s="15">
        <v>0.16806699999999999</v>
      </c>
      <c r="K207" s="15">
        <v>4.3697480000000004</v>
      </c>
    </row>
    <row r="208" spans="1:11" ht="11.1" customHeight="1">
      <c r="A208" s="23" t="s">
        <v>215</v>
      </c>
      <c r="B208" s="24">
        <v>215</v>
      </c>
      <c r="C208" s="24">
        <v>34</v>
      </c>
      <c r="D208" s="24">
        <v>158</v>
      </c>
      <c r="E208" s="24">
        <v>2</v>
      </c>
      <c r="F208" s="24">
        <v>5</v>
      </c>
      <c r="G208" s="24">
        <v>2</v>
      </c>
      <c r="H208" s="24">
        <v>1</v>
      </c>
      <c r="I208" s="24">
        <v>1</v>
      </c>
      <c r="J208" s="24">
        <v>0</v>
      </c>
      <c r="K208" s="24">
        <v>12</v>
      </c>
    </row>
    <row r="209" spans="1:11" ht="11.1" customHeight="1">
      <c r="A209" s="10" t="s">
        <v>114</v>
      </c>
      <c r="B209" s="15">
        <v>100</v>
      </c>
      <c r="C209" s="15">
        <v>15.813953</v>
      </c>
      <c r="D209" s="15">
        <v>73.488371999999998</v>
      </c>
      <c r="E209" s="15">
        <v>0.93023299999999998</v>
      </c>
      <c r="F209" s="15">
        <v>2.3255810000000001</v>
      </c>
      <c r="G209" s="15">
        <v>0.93023299999999998</v>
      </c>
      <c r="H209" s="15">
        <v>0.46511599999999997</v>
      </c>
      <c r="I209" s="15">
        <v>0.46511599999999997</v>
      </c>
      <c r="J209" s="15">
        <v>0</v>
      </c>
      <c r="K209" s="15">
        <v>5.5813949999999997</v>
      </c>
    </row>
    <row r="210" spans="1:11" ht="11.1" customHeight="1">
      <c r="A210" s="23" t="s">
        <v>216</v>
      </c>
      <c r="B210" s="24">
        <v>248</v>
      </c>
      <c r="C210" s="24">
        <v>46</v>
      </c>
      <c r="D210" s="24">
        <v>161</v>
      </c>
      <c r="E210" s="24">
        <v>4</v>
      </c>
      <c r="F210" s="24">
        <v>5</v>
      </c>
      <c r="G210" s="24">
        <v>2</v>
      </c>
      <c r="H210" s="24">
        <v>1</v>
      </c>
      <c r="I210" s="24">
        <v>3</v>
      </c>
      <c r="J210" s="24">
        <v>1</v>
      </c>
      <c r="K210" s="24">
        <v>25</v>
      </c>
    </row>
    <row r="211" spans="1:11" ht="11.1" customHeight="1">
      <c r="A211" s="10" t="s">
        <v>114</v>
      </c>
      <c r="B211" s="15">
        <v>100</v>
      </c>
      <c r="C211" s="15">
        <v>18.548387000000002</v>
      </c>
      <c r="D211" s="15">
        <v>64.919354999999996</v>
      </c>
      <c r="E211" s="15">
        <v>1.612903</v>
      </c>
      <c r="F211" s="15">
        <v>2.0161289999999998</v>
      </c>
      <c r="G211" s="15">
        <v>0.80645199999999995</v>
      </c>
      <c r="H211" s="15">
        <v>0.40322599999999997</v>
      </c>
      <c r="I211" s="15">
        <v>1.2096769999999999</v>
      </c>
      <c r="J211" s="15">
        <v>0.40322599999999997</v>
      </c>
      <c r="K211" s="15">
        <v>10.080645000000001</v>
      </c>
    </row>
    <row r="212" spans="1:11" ht="11.1" customHeight="1">
      <c r="A212" s="23" t="s">
        <v>217</v>
      </c>
      <c r="B212" s="24">
        <v>255</v>
      </c>
      <c r="C212" s="24">
        <v>46</v>
      </c>
      <c r="D212" s="24">
        <v>176</v>
      </c>
      <c r="E212" s="24">
        <v>5</v>
      </c>
      <c r="F212" s="24">
        <v>5</v>
      </c>
      <c r="G212" s="24">
        <v>5</v>
      </c>
      <c r="H212" s="24">
        <v>0</v>
      </c>
      <c r="I212" s="24">
        <v>3</v>
      </c>
      <c r="J212" s="24">
        <v>0</v>
      </c>
      <c r="K212" s="24">
        <v>15</v>
      </c>
    </row>
    <row r="213" spans="1:11" ht="11.1" customHeight="1">
      <c r="A213" s="10" t="s">
        <v>114</v>
      </c>
      <c r="B213" s="15">
        <v>100</v>
      </c>
      <c r="C213" s="15">
        <v>18.039216</v>
      </c>
      <c r="D213" s="15">
        <v>69.019608000000005</v>
      </c>
      <c r="E213" s="15">
        <v>1.9607840000000001</v>
      </c>
      <c r="F213" s="15">
        <v>1.9607840000000001</v>
      </c>
      <c r="G213" s="15">
        <v>1.9607840000000001</v>
      </c>
      <c r="H213" s="15">
        <v>0</v>
      </c>
      <c r="I213" s="15">
        <v>1.176471</v>
      </c>
      <c r="J213" s="15">
        <v>0</v>
      </c>
      <c r="K213" s="15">
        <v>5.8823530000000002</v>
      </c>
    </row>
    <row r="214" spans="1:11" ht="11.1" customHeight="1">
      <c r="A214" s="23" t="s">
        <v>218</v>
      </c>
      <c r="B214" s="24">
        <v>291</v>
      </c>
      <c r="C214" s="24">
        <v>49</v>
      </c>
      <c r="D214" s="24">
        <v>207</v>
      </c>
      <c r="E214" s="24">
        <v>3</v>
      </c>
      <c r="F214" s="24">
        <v>3</v>
      </c>
      <c r="G214" s="24">
        <v>11</v>
      </c>
      <c r="H214" s="24">
        <v>1</v>
      </c>
      <c r="I214" s="24">
        <v>1</v>
      </c>
      <c r="J214" s="24">
        <v>0</v>
      </c>
      <c r="K214" s="24">
        <v>16</v>
      </c>
    </row>
    <row r="215" spans="1:11" ht="11.1" customHeight="1">
      <c r="A215" s="10" t="s">
        <v>114</v>
      </c>
      <c r="B215" s="15">
        <v>100</v>
      </c>
      <c r="C215" s="15">
        <v>16.838488000000002</v>
      </c>
      <c r="D215" s="15">
        <v>71.134021000000004</v>
      </c>
      <c r="E215" s="15">
        <v>1.0309280000000001</v>
      </c>
      <c r="F215" s="15">
        <v>1.0309280000000001</v>
      </c>
      <c r="G215" s="15">
        <v>3.7800690000000001</v>
      </c>
      <c r="H215" s="15">
        <v>0.34364299999999998</v>
      </c>
      <c r="I215" s="15">
        <v>0.34364299999999998</v>
      </c>
      <c r="J215" s="15">
        <v>0</v>
      </c>
      <c r="K215" s="15">
        <v>5.4982819999999997</v>
      </c>
    </row>
    <row r="216" spans="1:11" ht="11.1" customHeight="1">
      <c r="A216" s="23" t="s">
        <v>219</v>
      </c>
      <c r="B216" s="24">
        <v>338</v>
      </c>
      <c r="C216" s="24">
        <v>63</v>
      </c>
      <c r="D216" s="24">
        <v>235</v>
      </c>
      <c r="E216" s="24">
        <v>5</v>
      </c>
      <c r="F216" s="24">
        <v>7</v>
      </c>
      <c r="G216" s="24">
        <v>10</v>
      </c>
      <c r="H216" s="24">
        <v>0</v>
      </c>
      <c r="I216" s="24">
        <v>2</v>
      </c>
      <c r="J216" s="24">
        <v>1</v>
      </c>
      <c r="K216" s="24">
        <v>15</v>
      </c>
    </row>
    <row r="217" spans="1:11" ht="11.1" customHeight="1">
      <c r="A217" s="10" t="s">
        <v>114</v>
      </c>
      <c r="B217" s="15">
        <v>100</v>
      </c>
      <c r="C217" s="15">
        <v>18.639053000000001</v>
      </c>
      <c r="D217" s="15">
        <v>69.526627000000005</v>
      </c>
      <c r="E217" s="15">
        <v>1.47929</v>
      </c>
      <c r="F217" s="15">
        <v>2.0710060000000001</v>
      </c>
      <c r="G217" s="15">
        <v>2.95858</v>
      </c>
      <c r="H217" s="15">
        <v>0</v>
      </c>
      <c r="I217" s="15">
        <v>0.59171600000000002</v>
      </c>
      <c r="J217" s="15">
        <v>0.29585800000000001</v>
      </c>
      <c r="K217" s="15">
        <v>4.4378700000000002</v>
      </c>
    </row>
    <row r="218" spans="1:11" ht="11.1" customHeight="1">
      <c r="A218" s="23" t="s">
        <v>220</v>
      </c>
      <c r="B218" s="24">
        <v>812</v>
      </c>
      <c r="C218" s="24">
        <v>111</v>
      </c>
      <c r="D218" s="24">
        <v>605</v>
      </c>
      <c r="E218" s="24">
        <v>9</v>
      </c>
      <c r="F218" s="24">
        <v>15</v>
      </c>
      <c r="G218" s="24">
        <v>19</v>
      </c>
      <c r="H218" s="24">
        <v>9</v>
      </c>
      <c r="I218" s="24">
        <v>4</v>
      </c>
      <c r="J218" s="24">
        <v>1</v>
      </c>
      <c r="K218" s="24">
        <v>39</v>
      </c>
    </row>
    <row r="219" spans="1:11" ht="11.1" customHeight="1">
      <c r="A219" s="10" t="s">
        <v>114</v>
      </c>
      <c r="B219" s="15">
        <v>100</v>
      </c>
      <c r="C219" s="15">
        <v>13.669950999999999</v>
      </c>
      <c r="D219" s="15">
        <v>74.507389000000003</v>
      </c>
      <c r="E219" s="15">
        <v>1.108374</v>
      </c>
      <c r="F219" s="15">
        <v>1.847291</v>
      </c>
      <c r="G219" s="15">
        <v>2.3399009999999998</v>
      </c>
      <c r="H219" s="15">
        <v>1.108374</v>
      </c>
      <c r="I219" s="15">
        <v>0.49261100000000002</v>
      </c>
      <c r="J219" s="15">
        <v>0.123153</v>
      </c>
      <c r="K219" s="15">
        <v>4.802956</v>
      </c>
    </row>
    <row r="220" spans="1:11" ht="11.1" customHeight="1">
      <c r="A220" s="23" t="s">
        <v>221</v>
      </c>
      <c r="B220" s="24">
        <v>816</v>
      </c>
      <c r="C220" s="24">
        <v>104</v>
      </c>
      <c r="D220" s="24">
        <v>625</v>
      </c>
      <c r="E220" s="24">
        <v>10</v>
      </c>
      <c r="F220" s="24">
        <v>12</v>
      </c>
      <c r="G220" s="24">
        <v>19</v>
      </c>
      <c r="H220" s="24">
        <v>6</v>
      </c>
      <c r="I220" s="24">
        <v>2</v>
      </c>
      <c r="J220" s="24">
        <v>1</v>
      </c>
      <c r="K220" s="24">
        <v>37</v>
      </c>
    </row>
    <row r="221" spans="1:11" ht="11.1" customHeight="1">
      <c r="A221" s="10" t="s">
        <v>114</v>
      </c>
      <c r="B221" s="15">
        <v>100</v>
      </c>
      <c r="C221" s="15">
        <v>12.745098</v>
      </c>
      <c r="D221" s="15">
        <v>76.593136999999999</v>
      </c>
      <c r="E221" s="15">
        <v>1.22549</v>
      </c>
      <c r="F221" s="15">
        <v>1.470588</v>
      </c>
      <c r="G221" s="15">
        <v>2.3284310000000001</v>
      </c>
      <c r="H221" s="15">
        <v>0.735294</v>
      </c>
      <c r="I221" s="15">
        <v>0.24509800000000001</v>
      </c>
      <c r="J221" s="15">
        <v>0.12254900000000001</v>
      </c>
      <c r="K221" s="15">
        <v>4.5343140000000002</v>
      </c>
    </row>
    <row r="222" spans="1:11" ht="11.1" customHeight="1">
      <c r="A222" s="23" t="s">
        <v>152</v>
      </c>
      <c r="B222" s="24">
        <v>69</v>
      </c>
      <c r="C222" s="24">
        <v>9</v>
      </c>
      <c r="D222" s="24">
        <v>47</v>
      </c>
      <c r="E222" s="24">
        <v>1</v>
      </c>
      <c r="F222" s="24">
        <v>0</v>
      </c>
      <c r="G222" s="24">
        <v>2</v>
      </c>
      <c r="H222" s="24">
        <v>0</v>
      </c>
      <c r="I222" s="24">
        <v>1</v>
      </c>
      <c r="J222" s="24">
        <v>0</v>
      </c>
      <c r="K222" s="24">
        <v>9</v>
      </c>
    </row>
    <row r="223" spans="1:11" ht="11.1" customHeight="1">
      <c r="A223" s="10" t="s">
        <v>114</v>
      </c>
      <c r="B223" s="15">
        <v>100</v>
      </c>
      <c r="C223" s="15">
        <v>13.043478</v>
      </c>
      <c r="D223" s="15">
        <v>68.115942000000004</v>
      </c>
      <c r="E223" s="15">
        <v>1.4492750000000001</v>
      </c>
      <c r="F223" s="15">
        <v>0</v>
      </c>
      <c r="G223" s="15">
        <v>2.8985509999999999</v>
      </c>
      <c r="H223" s="15">
        <v>0</v>
      </c>
      <c r="I223" s="15">
        <v>1.4492750000000001</v>
      </c>
      <c r="J223" s="15">
        <v>0</v>
      </c>
      <c r="K223" s="15">
        <v>13.043478</v>
      </c>
    </row>
    <row r="224" spans="1:11" ht="11.1" customHeight="1">
      <c r="A224" s="23" t="s">
        <v>222</v>
      </c>
      <c r="B224" s="24">
        <v>246</v>
      </c>
      <c r="C224" s="24">
        <v>40</v>
      </c>
      <c r="D224" s="24">
        <v>159</v>
      </c>
      <c r="E224" s="24">
        <v>3</v>
      </c>
      <c r="F224" s="24">
        <v>2</v>
      </c>
      <c r="G224" s="24">
        <v>5</v>
      </c>
      <c r="H224" s="24">
        <v>1</v>
      </c>
      <c r="I224" s="24">
        <v>11</v>
      </c>
      <c r="J224" s="24">
        <v>2</v>
      </c>
      <c r="K224" s="24">
        <v>23</v>
      </c>
    </row>
    <row r="225" spans="1:11" ht="11.1" customHeight="1">
      <c r="A225" s="10" t="s">
        <v>114</v>
      </c>
      <c r="B225" s="15">
        <v>100</v>
      </c>
      <c r="C225" s="15">
        <v>16.260162999999999</v>
      </c>
      <c r="D225" s="15">
        <v>64.634146000000001</v>
      </c>
      <c r="E225" s="15">
        <v>1.2195119999999999</v>
      </c>
      <c r="F225" s="15">
        <v>0.81300799999999995</v>
      </c>
      <c r="G225" s="15">
        <v>2.0325199999999999</v>
      </c>
      <c r="H225" s="15">
        <v>0.40650399999999998</v>
      </c>
      <c r="I225" s="15">
        <v>4.4715449999999999</v>
      </c>
      <c r="J225" s="15">
        <v>0.81300799999999995</v>
      </c>
      <c r="K225" s="15">
        <v>9.3495930000000005</v>
      </c>
    </row>
    <row r="226" spans="1:11" ht="11.1" customHeight="1">
      <c r="A226" s="23" t="s">
        <v>128</v>
      </c>
      <c r="B226" s="24">
        <v>47</v>
      </c>
      <c r="C226" s="24">
        <v>6</v>
      </c>
      <c r="D226" s="24">
        <v>32</v>
      </c>
      <c r="E226" s="24">
        <v>1</v>
      </c>
      <c r="F226" s="24">
        <v>0</v>
      </c>
      <c r="G226" s="24">
        <v>0</v>
      </c>
      <c r="H226" s="24">
        <v>1</v>
      </c>
      <c r="I226" s="24">
        <v>2</v>
      </c>
      <c r="J226" s="24">
        <v>0</v>
      </c>
      <c r="K226" s="24">
        <v>5</v>
      </c>
    </row>
    <row r="227" spans="1:11" ht="11.1" customHeight="1">
      <c r="A227" s="11"/>
      <c r="B227" s="16">
        <v>100</v>
      </c>
      <c r="C227" s="16">
        <v>12.765957</v>
      </c>
      <c r="D227" s="16">
        <v>68.085105999999996</v>
      </c>
      <c r="E227" s="16">
        <v>2.1276600000000001</v>
      </c>
      <c r="F227" s="16">
        <v>0</v>
      </c>
      <c r="G227" s="16">
        <v>0</v>
      </c>
      <c r="H227" s="16">
        <v>2.1276600000000001</v>
      </c>
      <c r="I227" s="16">
        <v>4.2553190000000001</v>
      </c>
      <c r="J227" s="16">
        <v>0</v>
      </c>
      <c r="K227" s="16">
        <v>10.638298000000001</v>
      </c>
    </row>
    <row r="228" spans="1:11" ht="11.1" customHeight="1"/>
  </sheetData>
  <phoneticPr fontId="2"/>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701E40-E9C0-421C-9CFF-E2CCD727E7DD}">
  <sheetPr codeName="Sheet110"/>
  <dimension ref="A1:N230"/>
  <sheetViews>
    <sheetView workbookViewId="0"/>
  </sheetViews>
  <sheetFormatPr defaultRowHeight="12"/>
  <cols>
    <col min="1" max="1" width="52" style="13" bestFit="1" customWidth="1"/>
    <col min="2" max="256" width="7.625" style="13" customWidth="1"/>
    <col min="257" max="16384" width="9" style="13"/>
  </cols>
  <sheetData>
    <row r="1" spans="1:14">
      <c r="A1" s="12" t="s">
        <v>114</v>
      </c>
      <c r="B1" s="6"/>
    </row>
    <row r="2" spans="1:14">
      <c r="A2" s="18" t="str">
        <f xml:space="preserve"> HYPERLINK("#'目次'!B15","[9]")</f>
        <v>[9]</v>
      </c>
    </row>
    <row r="3" spans="1:14">
      <c r="A3" s="6" t="s">
        <v>114</v>
      </c>
      <c r="B3" s="7" t="s">
        <v>297</v>
      </c>
    </row>
    <row r="4" spans="1:14">
      <c r="A4" s="6" t="s">
        <v>114</v>
      </c>
      <c r="B4" s="7" t="s">
        <v>298</v>
      </c>
    </row>
    <row r="5" spans="1:14">
      <c r="A5" s="6" t="s">
        <v>114</v>
      </c>
      <c r="B5" s="7" t="s">
        <v>266</v>
      </c>
    </row>
    <row r="6" spans="1:14" s="21" customFormat="1" ht="84">
      <c r="A6" s="19" t="s">
        <v>114</v>
      </c>
      <c r="B6" s="20" t="s">
        <v>118</v>
      </c>
      <c r="C6" s="20" t="s">
        <v>299</v>
      </c>
      <c r="D6" s="20" t="s">
        <v>300</v>
      </c>
      <c r="E6" s="20" t="s">
        <v>301</v>
      </c>
      <c r="F6" s="20" t="s">
        <v>302</v>
      </c>
      <c r="G6" s="20" t="s">
        <v>303</v>
      </c>
      <c r="H6" s="20" t="s">
        <v>304</v>
      </c>
      <c r="I6" s="20" t="s">
        <v>305</v>
      </c>
      <c r="J6" s="20" t="s">
        <v>306</v>
      </c>
      <c r="K6" s="20" t="s">
        <v>307</v>
      </c>
      <c r="L6" s="20" t="s">
        <v>308</v>
      </c>
      <c r="M6" s="20" t="s">
        <v>309</v>
      </c>
      <c r="N6" s="20" t="s">
        <v>128</v>
      </c>
    </row>
    <row r="7" spans="1:14">
      <c r="A7" s="22" t="s">
        <v>121</v>
      </c>
      <c r="B7" s="9">
        <v>2677</v>
      </c>
      <c r="C7" s="9">
        <v>54</v>
      </c>
      <c r="D7" s="9">
        <v>196</v>
      </c>
      <c r="E7" s="9">
        <v>310</v>
      </c>
      <c r="F7" s="9">
        <v>385</v>
      </c>
      <c r="G7" s="9">
        <v>361</v>
      </c>
      <c r="H7" s="9">
        <v>315</v>
      </c>
      <c r="I7" s="9">
        <v>364</v>
      </c>
      <c r="J7" s="9">
        <v>267</v>
      </c>
      <c r="K7" s="9">
        <v>90</v>
      </c>
      <c r="L7" s="9">
        <v>94</v>
      </c>
      <c r="M7" s="9">
        <v>47</v>
      </c>
      <c r="N7" s="9">
        <v>194</v>
      </c>
    </row>
    <row r="8" spans="1:14">
      <c r="A8" s="10" t="s">
        <v>114</v>
      </c>
      <c r="B8" s="15">
        <v>100</v>
      </c>
      <c r="C8" s="15">
        <v>2.0171830000000002</v>
      </c>
      <c r="D8" s="15">
        <v>7.3216289999999997</v>
      </c>
      <c r="E8" s="15">
        <v>11.580126999999999</v>
      </c>
      <c r="F8" s="15">
        <v>14.381771000000001</v>
      </c>
      <c r="G8" s="15">
        <v>13.485245000000001</v>
      </c>
      <c r="H8" s="15">
        <v>11.766902999999999</v>
      </c>
      <c r="I8" s="15">
        <v>13.59731</v>
      </c>
      <c r="J8" s="15">
        <v>9.9738509999999998</v>
      </c>
      <c r="K8" s="15">
        <v>3.3619720000000002</v>
      </c>
      <c r="L8" s="15">
        <v>3.511393</v>
      </c>
      <c r="M8" s="15">
        <v>1.7556970000000001</v>
      </c>
      <c r="N8" s="15">
        <v>7.246918</v>
      </c>
    </row>
    <row r="9" spans="1:14">
      <c r="A9" s="8" t="s">
        <v>122</v>
      </c>
      <c r="B9" s="8"/>
      <c r="C9" s="8"/>
      <c r="D9" s="8"/>
      <c r="E9" s="8"/>
      <c r="F9" s="8"/>
      <c r="G9" s="8"/>
      <c r="H9" s="8"/>
      <c r="I9" s="8"/>
      <c r="J9" s="8"/>
      <c r="K9" s="8"/>
      <c r="L9" s="8"/>
      <c r="M9" s="8"/>
      <c r="N9" s="8"/>
    </row>
    <row r="10" spans="1:14">
      <c r="A10" s="23" t="s">
        <v>123</v>
      </c>
      <c r="B10" s="24">
        <v>380</v>
      </c>
      <c r="C10" s="24">
        <v>9</v>
      </c>
      <c r="D10" s="24">
        <v>20</v>
      </c>
      <c r="E10" s="24">
        <v>33</v>
      </c>
      <c r="F10" s="24">
        <v>45</v>
      </c>
      <c r="G10" s="24">
        <v>55</v>
      </c>
      <c r="H10" s="24">
        <v>44</v>
      </c>
      <c r="I10" s="24">
        <v>65</v>
      </c>
      <c r="J10" s="24">
        <v>46</v>
      </c>
      <c r="K10" s="24">
        <v>15</v>
      </c>
      <c r="L10" s="24">
        <v>24</v>
      </c>
      <c r="M10" s="24">
        <v>4</v>
      </c>
      <c r="N10" s="24">
        <v>20</v>
      </c>
    </row>
    <row r="11" spans="1:14">
      <c r="A11" s="10" t="s">
        <v>114</v>
      </c>
      <c r="B11" s="15">
        <v>100</v>
      </c>
      <c r="C11" s="15">
        <v>2.3684210000000001</v>
      </c>
      <c r="D11" s="15">
        <v>5.2631579999999998</v>
      </c>
      <c r="E11" s="15">
        <v>8.6842109999999995</v>
      </c>
      <c r="F11" s="15">
        <v>11.842105</v>
      </c>
      <c r="G11" s="15">
        <v>14.473684</v>
      </c>
      <c r="H11" s="15">
        <v>11.578946999999999</v>
      </c>
      <c r="I11" s="15">
        <v>17.105263000000001</v>
      </c>
      <c r="J11" s="15">
        <v>12.105263000000001</v>
      </c>
      <c r="K11" s="15">
        <v>3.947368</v>
      </c>
      <c r="L11" s="15">
        <v>6.3157889999999997</v>
      </c>
      <c r="M11" s="15">
        <v>1.052632</v>
      </c>
      <c r="N11" s="15">
        <v>5.2631579999999998</v>
      </c>
    </row>
    <row r="12" spans="1:14">
      <c r="A12" s="23" t="s">
        <v>124</v>
      </c>
      <c r="B12" s="24">
        <v>489</v>
      </c>
      <c r="C12" s="24">
        <v>8</v>
      </c>
      <c r="D12" s="24">
        <v>22</v>
      </c>
      <c r="E12" s="24">
        <v>43</v>
      </c>
      <c r="F12" s="24">
        <v>70</v>
      </c>
      <c r="G12" s="24">
        <v>67</v>
      </c>
      <c r="H12" s="24">
        <v>57</v>
      </c>
      <c r="I12" s="24">
        <v>81</v>
      </c>
      <c r="J12" s="24">
        <v>56</v>
      </c>
      <c r="K12" s="24">
        <v>19</v>
      </c>
      <c r="L12" s="24">
        <v>21</v>
      </c>
      <c r="M12" s="24">
        <v>3</v>
      </c>
      <c r="N12" s="24">
        <v>42</v>
      </c>
    </row>
    <row r="13" spans="1:14">
      <c r="A13" s="10" t="s">
        <v>114</v>
      </c>
      <c r="B13" s="15">
        <v>100</v>
      </c>
      <c r="C13" s="15">
        <v>1.6359919999999999</v>
      </c>
      <c r="D13" s="15">
        <v>4.4989780000000001</v>
      </c>
      <c r="E13" s="15">
        <v>8.7934560000000008</v>
      </c>
      <c r="F13" s="15">
        <v>14.314928</v>
      </c>
      <c r="G13" s="15">
        <v>13.701430999999999</v>
      </c>
      <c r="H13" s="15">
        <v>11.656442</v>
      </c>
      <c r="I13" s="15">
        <v>16.564416999999999</v>
      </c>
      <c r="J13" s="15">
        <v>11.451943</v>
      </c>
      <c r="K13" s="15">
        <v>3.885481</v>
      </c>
      <c r="L13" s="15">
        <v>4.2944789999999999</v>
      </c>
      <c r="M13" s="15">
        <v>0.61349699999999996</v>
      </c>
      <c r="N13" s="15">
        <v>8.5889570000000006</v>
      </c>
    </row>
    <row r="14" spans="1:14">
      <c r="A14" s="23" t="s">
        <v>125</v>
      </c>
      <c r="B14" s="24">
        <v>1114</v>
      </c>
      <c r="C14" s="24">
        <v>20</v>
      </c>
      <c r="D14" s="24">
        <v>77</v>
      </c>
      <c r="E14" s="24">
        <v>123</v>
      </c>
      <c r="F14" s="24">
        <v>164</v>
      </c>
      <c r="G14" s="24">
        <v>157</v>
      </c>
      <c r="H14" s="24">
        <v>146</v>
      </c>
      <c r="I14" s="24">
        <v>142</v>
      </c>
      <c r="J14" s="24">
        <v>122</v>
      </c>
      <c r="K14" s="24">
        <v>41</v>
      </c>
      <c r="L14" s="24">
        <v>34</v>
      </c>
      <c r="M14" s="24">
        <v>23</v>
      </c>
      <c r="N14" s="24">
        <v>65</v>
      </c>
    </row>
    <row r="15" spans="1:14">
      <c r="A15" s="10" t="s">
        <v>114</v>
      </c>
      <c r="B15" s="15">
        <v>100</v>
      </c>
      <c r="C15" s="15">
        <v>1.7953319999999999</v>
      </c>
      <c r="D15" s="15">
        <v>6.9120290000000004</v>
      </c>
      <c r="E15" s="15">
        <v>11.041293</v>
      </c>
      <c r="F15" s="15">
        <v>14.721724</v>
      </c>
      <c r="G15" s="15">
        <v>14.093356999999999</v>
      </c>
      <c r="H15" s="15">
        <v>13.105924999999999</v>
      </c>
      <c r="I15" s="15">
        <v>12.746858</v>
      </c>
      <c r="J15" s="15">
        <v>10.951525999999999</v>
      </c>
      <c r="K15" s="15">
        <v>3.680431</v>
      </c>
      <c r="L15" s="15">
        <v>3.0520649999999998</v>
      </c>
      <c r="M15" s="15">
        <v>2.064632</v>
      </c>
      <c r="N15" s="15">
        <v>5.834829</v>
      </c>
    </row>
    <row r="16" spans="1:14">
      <c r="A16" s="23" t="s">
        <v>126</v>
      </c>
      <c r="B16" s="24">
        <v>521</v>
      </c>
      <c r="C16" s="24">
        <v>13</v>
      </c>
      <c r="D16" s="24">
        <v>52</v>
      </c>
      <c r="E16" s="24">
        <v>91</v>
      </c>
      <c r="F16" s="24">
        <v>74</v>
      </c>
      <c r="G16" s="24">
        <v>62</v>
      </c>
      <c r="H16" s="24">
        <v>48</v>
      </c>
      <c r="I16" s="24">
        <v>57</v>
      </c>
      <c r="J16" s="24">
        <v>36</v>
      </c>
      <c r="K16" s="24">
        <v>12</v>
      </c>
      <c r="L16" s="24">
        <v>13</v>
      </c>
      <c r="M16" s="24">
        <v>14</v>
      </c>
      <c r="N16" s="24">
        <v>49</v>
      </c>
    </row>
    <row r="17" spans="1:14">
      <c r="A17" s="10" t="s">
        <v>114</v>
      </c>
      <c r="B17" s="15">
        <v>100</v>
      </c>
      <c r="C17" s="15">
        <v>2.4952019999999999</v>
      </c>
      <c r="D17" s="15">
        <v>9.9808059999999994</v>
      </c>
      <c r="E17" s="15">
        <v>17.466411000000001</v>
      </c>
      <c r="F17" s="15">
        <v>14.203455</v>
      </c>
      <c r="G17" s="15">
        <v>11.900192000000001</v>
      </c>
      <c r="H17" s="15">
        <v>9.2130519999999994</v>
      </c>
      <c r="I17" s="15">
        <v>10.940499000000001</v>
      </c>
      <c r="J17" s="15">
        <v>6.909789</v>
      </c>
      <c r="K17" s="15">
        <v>2.3032629999999998</v>
      </c>
      <c r="L17" s="15">
        <v>2.4952019999999999</v>
      </c>
      <c r="M17" s="15">
        <v>2.6871399999999999</v>
      </c>
      <c r="N17" s="15">
        <v>9.4049899999999997</v>
      </c>
    </row>
    <row r="18" spans="1:14">
      <c r="A18" s="23" t="s">
        <v>127</v>
      </c>
      <c r="B18" s="24">
        <v>129</v>
      </c>
      <c r="C18" s="24">
        <v>4</v>
      </c>
      <c r="D18" s="24">
        <v>21</v>
      </c>
      <c r="E18" s="24">
        <v>16</v>
      </c>
      <c r="F18" s="24">
        <v>21</v>
      </c>
      <c r="G18" s="24">
        <v>16</v>
      </c>
      <c r="H18" s="24">
        <v>15</v>
      </c>
      <c r="I18" s="24">
        <v>15</v>
      </c>
      <c r="J18" s="24">
        <v>3</v>
      </c>
      <c r="K18" s="24">
        <v>2</v>
      </c>
      <c r="L18" s="24">
        <v>1</v>
      </c>
      <c r="M18" s="24">
        <v>2</v>
      </c>
      <c r="N18" s="24">
        <v>13</v>
      </c>
    </row>
    <row r="19" spans="1:14">
      <c r="A19" s="10" t="s">
        <v>114</v>
      </c>
      <c r="B19" s="15">
        <v>100</v>
      </c>
      <c r="C19" s="15">
        <v>3.1007750000000001</v>
      </c>
      <c r="D19" s="15">
        <v>16.279070000000001</v>
      </c>
      <c r="E19" s="15">
        <v>12.403100999999999</v>
      </c>
      <c r="F19" s="15">
        <v>16.279070000000001</v>
      </c>
      <c r="G19" s="15">
        <v>12.403100999999999</v>
      </c>
      <c r="H19" s="15">
        <v>11.627907</v>
      </c>
      <c r="I19" s="15">
        <v>11.627907</v>
      </c>
      <c r="J19" s="15">
        <v>2.3255810000000001</v>
      </c>
      <c r="K19" s="15">
        <v>1.5503880000000001</v>
      </c>
      <c r="L19" s="15">
        <v>0.77519400000000005</v>
      </c>
      <c r="M19" s="15">
        <v>1.5503880000000001</v>
      </c>
      <c r="N19" s="15">
        <v>10.077519000000001</v>
      </c>
    </row>
    <row r="20" spans="1:14">
      <c r="A20" s="23" t="s">
        <v>128</v>
      </c>
      <c r="B20" s="24">
        <v>44</v>
      </c>
      <c r="C20" s="24">
        <v>0</v>
      </c>
      <c r="D20" s="24">
        <v>4</v>
      </c>
      <c r="E20" s="24">
        <v>4</v>
      </c>
      <c r="F20" s="24">
        <v>11</v>
      </c>
      <c r="G20" s="24">
        <v>4</v>
      </c>
      <c r="H20" s="24">
        <v>5</v>
      </c>
      <c r="I20" s="24">
        <v>4</v>
      </c>
      <c r="J20" s="24">
        <v>4</v>
      </c>
      <c r="K20" s="24">
        <v>1</v>
      </c>
      <c r="L20" s="24">
        <v>1</v>
      </c>
      <c r="M20" s="24">
        <v>1</v>
      </c>
      <c r="N20" s="24">
        <v>5</v>
      </c>
    </row>
    <row r="21" spans="1:14">
      <c r="A21" s="10" t="s">
        <v>114</v>
      </c>
      <c r="B21" s="15">
        <v>100</v>
      </c>
      <c r="C21" s="15">
        <v>0</v>
      </c>
      <c r="D21" s="15">
        <v>9.0909089999999999</v>
      </c>
      <c r="E21" s="15">
        <v>9.0909089999999999</v>
      </c>
      <c r="F21" s="15">
        <v>25</v>
      </c>
      <c r="G21" s="15">
        <v>9.0909089999999999</v>
      </c>
      <c r="H21" s="15">
        <v>11.363636</v>
      </c>
      <c r="I21" s="15">
        <v>9.0909089999999999</v>
      </c>
      <c r="J21" s="15">
        <v>9.0909089999999999</v>
      </c>
      <c r="K21" s="15">
        <v>2.2727270000000002</v>
      </c>
      <c r="L21" s="15">
        <v>2.2727270000000002</v>
      </c>
      <c r="M21" s="15">
        <v>2.2727270000000002</v>
      </c>
      <c r="N21" s="15">
        <v>11.363636</v>
      </c>
    </row>
    <row r="22" spans="1:14">
      <c r="A22" s="8" t="s">
        <v>129</v>
      </c>
      <c r="B22" s="8"/>
      <c r="C22" s="8"/>
      <c r="D22" s="8"/>
      <c r="E22" s="8"/>
      <c r="F22" s="8"/>
      <c r="G22" s="8"/>
      <c r="H22" s="8"/>
      <c r="I22" s="8"/>
      <c r="J22" s="8"/>
      <c r="K22" s="8"/>
      <c r="L22" s="8"/>
      <c r="M22" s="8"/>
      <c r="N22" s="8"/>
    </row>
    <row r="23" spans="1:14">
      <c r="A23" s="23" t="s">
        <v>130</v>
      </c>
      <c r="B23" s="24">
        <v>799</v>
      </c>
      <c r="C23" s="24">
        <v>17</v>
      </c>
      <c r="D23" s="24">
        <v>40</v>
      </c>
      <c r="E23" s="24">
        <v>73</v>
      </c>
      <c r="F23" s="24">
        <v>81</v>
      </c>
      <c r="G23" s="24">
        <v>93</v>
      </c>
      <c r="H23" s="24">
        <v>122</v>
      </c>
      <c r="I23" s="24">
        <v>129</v>
      </c>
      <c r="J23" s="24">
        <v>104</v>
      </c>
      <c r="K23" s="24">
        <v>38</v>
      </c>
      <c r="L23" s="24">
        <v>47</v>
      </c>
      <c r="M23" s="24">
        <v>6</v>
      </c>
      <c r="N23" s="24">
        <v>49</v>
      </c>
    </row>
    <row r="24" spans="1:14">
      <c r="A24" s="10" t="s">
        <v>114</v>
      </c>
      <c r="B24" s="15">
        <v>100</v>
      </c>
      <c r="C24" s="15">
        <v>2.1276600000000001</v>
      </c>
      <c r="D24" s="15">
        <v>5.0062579999999999</v>
      </c>
      <c r="E24" s="15">
        <v>9.1364210000000003</v>
      </c>
      <c r="F24" s="15">
        <v>10.137672</v>
      </c>
      <c r="G24" s="15">
        <v>11.639549000000001</v>
      </c>
      <c r="H24" s="15">
        <v>15.269086</v>
      </c>
      <c r="I24" s="15">
        <v>16.145181000000001</v>
      </c>
      <c r="J24" s="15">
        <v>13.01627</v>
      </c>
      <c r="K24" s="15">
        <v>4.7559449999999996</v>
      </c>
      <c r="L24" s="15">
        <v>5.8823530000000002</v>
      </c>
      <c r="M24" s="15">
        <v>0.75093900000000002</v>
      </c>
      <c r="N24" s="15">
        <v>6.1326660000000004</v>
      </c>
    </row>
    <row r="25" spans="1:14">
      <c r="A25" s="23" t="s">
        <v>131</v>
      </c>
      <c r="B25" s="24">
        <v>1245</v>
      </c>
      <c r="C25" s="24">
        <v>17</v>
      </c>
      <c r="D25" s="24">
        <v>87</v>
      </c>
      <c r="E25" s="24">
        <v>139</v>
      </c>
      <c r="F25" s="24">
        <v>190</v>
      </c>
      <c r="G25" s="24">
        <v>195</v>
      </c>
      <c r="H25" s="24">
        <v>138</v>
      </c>
      <c r="I25" s="24">
        <v>168</v>
      </c>
      <c r="J25" s="24">
        <v>120</v>
      </c>
      <c r="K25" s="24">
        <v>41</v>
      </c>
      <c r="L25" s="24">
        <v>40</v>
      </c>
      <c r="M25" s="24">
        <v>20</v>
      </c>
      <c r="N25" s="24">
        <v>90</v>
      </c>
    </row>
    <row r="26" spans="1:14">
      <c r="A26" s="10" t="s">
        <v>114</v>
      </c>
      <c r="B26" s="15">
        <v>100</v>
      </c>
      <c r="C26" s="15">
        <v>1.365462</v>
      </c>
      <c r="D26" s="15">
        <v>6.9879519999999999</v>
      </c>
      <c r="E26" s="15">
        <v>11.164659</v>
      </c>
      <c r="F26" s="15">
        <v>15.261044</v>
      </c>
      <c r="G26" s="15">
        <v>15.662651</v>
      </c>
      <c r="H26" s="15">
        <v>11.084337</v>
      </c>
      <c r="I26" s="15">
        <v>13.493976</v>
      </c>
      <c r="J26" s="15">
        <v>9.6385539999999992</v>
      </c>
      <c r="K26" s="15">
        <v>3.2931729999999999</v>
      </c>
      <c r="L26" s="15">
        <v>3.2128510000000001</v>
      </c>
      <c r="M26" s="15">
        <v>1.6064259999999999</v>
      </c>
      <c r="N26" s="15">
        <v>7.2289159999999999</v>
      </c>
    </row>
    <row r="27" spans="1:14">
      <c r="A27" s="23" t="s">
        <v>132</v>
      </c>
      <c r="B27" s="24">
        <v>504</v>
      </c>
      <c r="C27" s="24">
        <v>13</v>
      </c>
      <c r="D27" s="24">
        <v>53</v>
      </c>
      <c r="E27" s="24">
        <v>75</v>
      </c>
      <c r="F27" s="24">
        <v>92</v>
      </c>
      <c r="G27" s="24">
        <v>60</v>
      </c>
      <c r="H27" s="24">
        <v>41</v>
      </c>
      <c r="I27" s="24">
        <v>57</v>
      </c>
      <c r="J27" s="24">
        <v>35</v>
      </c>
      <c r="K27" s="24">
        <v>10</v>
      </c>
      <c r="L27" s="24">
        <v>4</v>
      </c>
      <c r="M27" s="24">
        <v>19</v>
      </c>
      <c r="N27" s="24">
        <v>45</v>
      </c>
    </row>
    <row r="28" spans="1:14">
      <c r="A28" s="10" t="s">
        <v>114</v>
      </c>
      <c r="B28" s="15">
        <v>100</v>
      </c>
      <c r="C28" s="15">
        <v>2.5793650000000001</v>
      </c>
      <c r="D28" s="15">
        <v>10.515872999999999</v>
      </c>
      <c r="E28" s="15">
        <v>14.880952000000001</v>
      </c>
      <c r="F28" s="15">
        <v>18.253968</v>
      </c>
      <c r="G28" s="15">
        <v>11.904762</v>
      </c>
      <c r="H28" s="15">
        <v>8.1349210000000003</v>
      </c>
      <c r="I28" s="15">
        <v>11.309524</v>
      </c>
      <c r="J28" s="15">
        <v>6.9444439999999998</v>
      </c>
      <c r="K28" s="15">
        <v>1.984127</v>
      </c>
      <c r="L28" s="15">
        <v>0.793651</v>
      </c>
      <c r="M28" s="15">
        <v>3.769841</v>
      </c>
      <c r="N28" s="15">
        <v>8.9285709999999998</v>
      </c>
    </row>
    <row r="29" spans="1:14">
      <c r="A29" s="23" t="s">
        <v>133</v>
      </c>
      <c r="B29" s="24">
        <v>82</v>
      </c>
      <c r="C29" s="24">
        <v>6</v>
      </c>
      <c r="D29" s="24">
        <v>12</v>
      </c>
      <c r="E29" s="24">
        <v>16</v>
      </c>
      <c r="F29" s="24">
        <v>11</v>
      </c>
      <c r="G29" s="24">
        <v>7</v>
      </c>
      <c r="H29" s="24">
        <v>9</v>
      </c>
      <c r="I29" s="24">
        <v>5</v>
      </c>
      <c r="J29" s="24">
        <v>4</v>
      </c>
      <c r="K29" s="24">
        <v>0</v>
      </c>
      <c r="L29" s="24">
        <v>2</v>
      </c>
      <c r="M29" s="24">
        <v>2</v>
      </c>
      <c r="N29" s="24">
        <v>8</v>
      </c>
    </row>
    <row r="30" spans="1:14">
      <c r="A30" s="10" t="s">
        <v>114</v>
      </c>
      <c r="B30" s="15">
        <v>100</v>
      </c>
      <c r="C30" s="15">
        <v>7.3170729999999997</v>
      </c>
      <c r="D30" s="15">
        <v>14.634145999999999</v>
      </c>
      <c r="E30" s="15">
        <v>19.512194999999998</v>
      </c>
      <c r="F30" s="15">
        <v>13.414634</v>
      </c>
      <c r="G30" s="15">
        <v>8.5365850000000005</v>
      </c>
      <c r="H30" s="15">
        <v>10.97561</v>
      </c>
      <c r="I30" s="15">
        <v>6.0975609999999998</v>
      </c>
      <c r="J30" s="15">
        <v>4.8780489999999999</v>
      </c>
      <c r="K30" s="15">
        <v>0</v>
      </c>
      <c r="L30" s="15">
        <v>2.4390239999999999</v>
      </c>
      <c r="M30" s="15">
        <v>2.4390239999999999</v>
      </c>
      <c r="N30" s="15">
        <v>9.7560979999999997</v>
      </c>
    </row>
    <row r="31" spans="1:14">
      <c r="A31" s="23" t="s">
        <v>128</v>
      </c>
      <c r="B31" s="24">
        <v>47</v>
      </c>
      <c r="C31" s="24">
        <v>1</v>
      </c>
      <c r="D31" s="24">
        <v>4</v>
      </c>
      <c r="E31" s="24">
        <v>7</v>
      </c>
      <c r="F31" s="24">
        <v>11</v>
      </c>
      <c r="G31" s="24">
        <v>6</v>
      </c>
      <c r="H31" s="24">
        <v>5</v>
      </c>
      <c r="I31" s="24">
        <v>5</v>
      </c>
      <c r="J31" s="24">
        <v>4</v>
      </c>
      <c r="K31" s="24">
        <v>1</v>
      </c>
      <c r="L31" s="24">
        <v>1</v>
      </c>
      <c r="M31" s="24">
        <v>0</v>
      </c>
      <c r="N31" s="24">
        <v>2</v>
      </c>
    </row>
    <row r="32" spans="1:14">
      <c r="A32" s="10" t="s">
        <v>114</v>
      </c>
      <c r="B32" s="15">
        <v>100</v>
      </c>
      <c r="C32" s="15">
        <v>2.1276600000000001</v>
      </c>
      <c r="D32" s="15">
        <v>8.5106380000000001</v>
      </c>
      <c r="E32" s="15">
        <v>14.893617000000001</v>
      </c>
      <c r="F32" s="15">
        <v>23.404254999999999</v>
      </c>
      <c r="G32" s="15">
        <v>12.765957</v>
      </c>
      <c r="H32" s="15">
        <v>10.638298000000001</v>
      </c>
      <c r="I32" s="15">
        <v>10.638298000000001</v>
      </c>
      <c r="J32" s="15">
        <v>8.5106380000000001</v>
      </c>
      <c r="K32" s="15">
        <v>2.1276600000000001</v>
      </c>
      <c r="L32" s="15">
        <v>2.1276600000000001</v>
      </c>
      <c r="M32" s="15">
        <v>0</v>
      </c>
      <c r="N32" s="15">
        <v>4.2553190000000001</v>
      </c>
    </row>
    <row r="33" spans="1:14">
      <c r="A33" s="8" t="s">
        <v>134</v>
      </c>
      <c r="B33" s="8"/>
      <c r="C33" s="8"/>
      <c r="D33" s="8"/>
      <c r="E33" s="8"/>
      <c r="F33" s="8"/>
      <c r="G33" s="8"/>
      <c r="H33" s="8"/>
      <c r="I33" s="8"/>
      <c r="J33" s="8"/>
      <c r="K33" s="8"/>
      <c r="L33" s="8"/>
      <c r="M33" s="8"/>
      <c r="N33" s="8"/>
    </row>
    <row r="34" spans="1:14">
      <c r="A34" s="23" t="s">
        <v>135</v>
      </c>
      <c r="B34" s="24">
        <v>128</v>
      </c>
      <c r="C34" s="24">
        <v>8</v>
      </c>
      <c r="D34" s="24">
        <v>14</v>
      </c>
      <c r="E34" s="24">
        <v>22</v>
      </c>
      <c r="F34" s="24">
        <v>20</v>
      </c>
      <c r="G34" s="24">
        <v>10</v>
      </c>
      <c r="H34" s="24">
        <v>7</v>
      </c>
      <c r="I34" s="24">
        <v>10</v>
      </c>
      <c r="J34" s="24">
        <v>11</v>
      </c>
      <c r="K34" s="24">
        <v>6</v>
      </c>
      <c r="L34" s="24">
        <v>1</v>
      </c>
      <c r="M34" s="24">
        <v>9</v>
      </c>
      <c r="N34" s="24">
        <v>10</v>
      </c>
    </row>
    <row r="35" spans="1:14">
      <c r="A35" s="10" t="s">
        <v>114</v>
      </c>
      <c r="B35" s="15">
        <v>100</v>
      </c>
      <c r="C35" s="15">
        <v>6.25</v>
      </c>
      <c r="D35" s="15">
        <v>10.9375</v>
      </c>
      <c r="E35" s="15">
        <v>17.1875</v>
      </c>
      <c r="F35" s="15">
        <v>15.625</v>
      </c>
      <c r="G35" s="15">
        <v>7.8125</v>
      </c>
      <c r="H35" s="15">
        <v>5.46875</v>
      </c>
      <c r="I35" s="15">
        <v>7.8125</v>
      </c>
      <c r="J35" s="15">
        <v>8.59375</v>
      </c>
      <c r="K35" s="15">
        <v>4.6875</v>
      </c>
      <c r="L35" s="15">
        <v>0.78125</v>
      </c>
      <c r="M35" s="15">
        <v>7.03125</v>
      </c>
      <c r="N35" s="15">
        <v>7.8125</v>
      </c>
    </row>
    <row r="36" spans="1:14">
      <c r="A36" s="23" t="s">
        <v>136</v>
      </c>
      <c r="B36" s="24">
        <v>138</v>
      </c>
      <c r="C36" s="24">
        <v>5</v>
      </c>
      <c r="D36" s="24">
        <v>9</v>
      </c>
      <c r="E36" s="24">
        <v>21</v>
      </c>
      <c r="F36" s="24">
        <v>30</v>
      </c>
      <c r="G36" s="24">
        <v>13</v>
      </c>
      <c r="H36" s="24">
        <v>14</v>
      </c>
      <c r="I36" s="24">
        <v>13</v>
      </c>
      <c r="J36" s="24">
        <v>7</v>
      </c>
      <c r="K36" s="24">
        <v>0</v>
      </c>
      <c r="L36" s="24">
        <v>0</v>
      </c>
      <c r="M36" s="24">
        <v>7</v>
      </c>
      <c r="N36" s="24">
        <v>19</v>
      </c>
    </row>
    <row r="37" spans="1:14">
      <c r="A37" s="10" t="s">
        <v>114</v>
      </c>
      <c r="B37" s="15">
        <v>100</v>
      </c>
      <c r="C37" s="15">
        <v>3.6231879999999999</v>
      </c>
      <c r="D37" s="15">
        <v>6.5217390000000002</v>
      </c>
      <c r="E37" s="15">
        <v>15.217390999999999</v>
      </c>
      <c r="F37" s="15">
        <v>21.739129999999999</v>
      </c>
      <c r="G37" s="15">
        <v>9.4202899999999996</v>
      </c>
      <c r="H37" s="15">
        <v>10.144928</v>
      </c>
      <c r="I37" s="15">
        <v>9.4202899999999996</v>
      </c>
      <c r="J37" s="15">
        <v>5.0724640000000001</v>
      </c>
      <c r="K37" s="15">
        <v>0</v>
      </c>
      <c r="L37" s="15">
        <v>0</v>
      </c>
      <c r="M37" s="15">
        <v>5.0724640000000001</v>
      </c>
      <c r="N37" s="15">
        <v>13.768115999999999</v>
      </c>
    </row>
    <row r="38" spans="1:14">
      <c r="A38" s="23" t="s">
        <v>137</v>
      </c>
      <c r="B38" s="24">
        <v>119</v>
      </c>
      <c r="C38" s="24">
        <v>3</v>
      </c>
      <c r="D38" s="24">
        <v>9</v>
      </c>
      <c r="E38" s="24">
        <v>17</v>
      </c>
      <c r="F38" s="24">
        <v>16</v>
      </c>
      <c r="G38" s="24">
        <v>17</v>
      </c>
      <c r="H38" s="24">
        <v>13</v>
      </c>
      <c r="I38" s="24">
        <v>17</v>
      </c>
      <c r="J38" s="24">
        <v>8</v>
      </c>
      <c r="K38" s="24">
        <v>4</v>
      </c>
      <c r="L38" s="24">
        <v>2</v>
      </c>
      <c r="M38" s="24">
        <v>2</v>
      </c>
      <c r="N38" s="24">
        <v>11</v>
      </c>
    </row>
    <row r="39" spans="1:14">
      <c r="A39" s="10" t="s">
        <v>114</v>
      </c>
      <c r="B39" s="15">
        <v>100</v>
      </c>
      <c r="C39" s="15">
        <v>2.5210080000000001</v>
      </c>
      <c r="D39" s="15">
        <v>7.5630249999999997</v>
      </c>
      <c r="E39" s="15">
        <v>14.285714</v>
      </c>
      <c r="F39" s="15">
        <v>13.445378</v>
      </c>
      <c r="G39" s="15">
        <v>14.285714</v>
      </c>
      <c r="H39" s="15">
        <v>10.92437</v>
      </c>
      <c r="I39" s="15">
        <v>14.285714</v>
      </c>
      <c r="J39" s="15">
        <v>6.7226889999999999</v>
      </c>
      <c r="K39" s="15">
        <v>3.361345</v>
      </c>
      <c r="L39" s="15">
        <v>1.6806719999999999</v>
      </c>
      <c r="M39" s="15">
        <v>1.6806719999999999</v>
      </c>
      <c r="N39" s="15">
        <v>9.2436969999999992</v>
      </c>
    </row>
    <row r="40" spans="1:14">
      <c r="A40" s="23" t="s">
        <v>138</v>
      </c>
      <c r="B40" s="24">
        <v>142</v>
      </c>
      <c r="C40" s="24">
        <v>3</v>
      </c>
      <c r="D40" s="24">
        <v>12</v>
      </c>
      <c r="E40" s="24">
        <v>19</v>
      </c>
      <c r="F40" s="24">
        <v>25</v>
      </c>
      <c r="G40" s="24">
        <v>19</v>
      </c>
      <c r="H40" s="24">
        <v>12</v>
      </c>
      <c r="I40" s="24">
        <v>14</v>
      </c>
      <c r="J40" s="24">
        <v>14</v>
      </c>
      <c r="K40" s="24">
        <v>1</v>
      </c>
      <c r="L40" s="24">
        <v>7</v>
      </c>
      <c r="M40" s="24">
        <v>4</v>
      </c>
      <c r="N40" s="24">
        <v>12</v>
      </c>
    </row>
    <row r="41" spans="1:14">
      <c r="A41" s="10" t="s">
        <v>114</v>
      </c>
      <c r="B41" s="15">
        <v>100</v>
      </c>
      <c r="C41" s="15">
        <v>2.112676</v>
      </c>
      <c r="D41" s="15">
        <v>8.450704</v>
      </c>
      <c r="E41" s="15">
        <v>13.380281999999999</v>
      </c>
      <c r="F41" s="15">
        <v>17.605633999999998</v>
      </c>
      <c r="G41" s="15">
        <v>13.380281999999999</v>
      </c>
      <c r="H41" s="15">
        <v>8.450704</v>
      </c>
      <c r="I41" s="15">
        <v>9.8591549999999994</v>
      </c>
      <c r="J41" s="15">
        <v>9.8591549999999994</v>
      </c>
      <c r="K41" s="15">
        <v>0.70422499999999999</v>
      </c>
      <c r="L41" s="15">
        <v>4.9295770000000001</v>
      </c>
      <c r="M41" s="15">
        <v>2.8169010000000001</v>
      </c>
      <c r="N41" s="15">
        <v>8.450704</v>
      </c>
    </row>
    <row r="42" spans="1:14">
      <c r="A42" s="23" t="s">
        <v>139</v>
      </c>
      <c r="B42" s="24">
        <v>170</v>
      </c>
      <c r="C42" s="24">
        <v>4</v>
      </c>
      <c r="D42" s="24">
        <v>14</v>
      </c>
      <c r="E42" s="24">
        <v>13</v>
      </c>
      <c r="F42" s="24">
        <v>23</v>
      </c>
      <c r="G42" s="24">
        <v>21</v>
      </c>
      <c r="H42" s="24">
        <v>17</v>
      </c>
      <c r="I42" s="24">
        <v>27</v>
      </c>
      <c r="J42" s="24">
        <v>19</v>
      </c>
      <c r="K42" s="24">
        <v>12</v>
      </c>
      <c r="L42" s="24">
        <v>11</v>
      </c>
      <c r="M42" s="24">
        <v>3</v>
      </c>
      <c r="N42" s="24">
        <v>6</v>
      </c>
    </row>
    <row r="43" spans="1:14">
      <c r="A43" s="10" t="s">
        <v>114</v>
      </c>
      <c r="B43" s="15">
        <v>100</v>
      </c>
      <c r="C43" s="15">
        <v>2.3529409999999999</v>
      </c>
      <c r="D43" s="15">
        <v>8.2352939999999997</v>
      </c>
      <c r="E43" s="15">
        <v>7.6470589999999996</v>
      </c>
      <c r="F43" s="15">
        <v>13.529412000000001</v>
      </c>
      <c r="G43" s="15">
        <v>12.352941</v>
      </c>
      <c r="H43" s="15">
        <v>10</v>
      </c>
      <c r="I43" s="15">
        <v>15.882353</v>
      </c>
      <c r="J43" s="15">
        <v>11.176470999999999</v>
      </c>
      <c r="K43" s="15">
        <v>7.0588240000000004</v>
      </c>
      <c r="L43" s="15">
        <v>6.4705880000000002</v>
      </c>
      <c r="M43" s="15">
        <v>1.7647060000000001</v>
      </c>
      <c r="N43" s="15">
        <v>3.5294120000000002</v>
      </c>
    </row>
    <row r="44" spans="1:14">
      <c r="A44" s="23" t="s">
        <v>140</v>
      </c>
      <c r="B44" s="24">
        <v>192</v>
      </c>
      <c r="C44" s="24">
        <v>1</v>
      </c>
      <c r="D44" s="24">
        <v>18</v>
      </c>
      <c r="E44" s="24">
        <v>19</v>
      </c>
      <c r="F44" s="24">
        <v>22</v>
      </c>
      <c r="G44" s="24">
        <v>27</v>
      </c>
      <c r="H44" s="24">
        <v>27</v>
      </c>
      <c r="I44" s="24">
        <v>24</v>
      </c>
      <c r="J44" s="24">
        <v>21</v>
      </c>
      <c r="K44" s="24">
        <v>8</v>
      </c>
      <c r="L44" s="24">
        <v>4</v>
      </c>
      <c r="M44" s="24">
        <v>4</v>
      </c>
      <c r="N44" s="24">
        <v>17</v>
      </c>
    </row>
    <row r="45" spans="1:14">
      <c r="A45" s="10" t="s">
        <v>114</v>
      </c>
      <c r="B45" s="15">
        <v>100</v>
      </c>
      <c r="C45" s="15">
        <v>0.52083299999999999</v>
      </c>
      <c r="D45" s="15">
        <v>9.375</v>
      </c>
      <c r="E45" s="15">
        <v>9.8958329999999997</v>
      </c>
      <c r="F45" s="15">
        <v>11.458333</v>
      </c>
      <c r="G45" s="15">
        <v>14.0625</v>
      </c>
      <c r="H45" s="15">
        <v>14.0625</v>
      </c>
      <c r="I45" s="15">
        <v>12.5</v>
      </c>
      <c r="J45" s="15">
        <v>10.9375</v>
      </c>
      <c r="K45" s="15">
        <v>4.1666670000000003</v>
      </c>
      <c r="L45" s="15">
        <v>2.0833330000000001</v>
      </c>
      <c r="M45" s="15">
        <v>2.0833330000000001</v>
      </c>
      <c r="N45" s="15">
        <v>8.8541670000000003</v>
      </c>
    </row>
    <row r="46" spans="1:14">
      <c r="A46" s="23" t="s">
        <v>141</v>
      </c>
      <c r="B46" s="24">
        <v>1405</v>
      </c>
      <c r="C46" s="24">
        <v>22</v>
      </c>
      <c r="D46" s="24">
        <v>97</v>
      </c>
      <c r="E46" s="24">
        <v>159</v>
      </c>
      <c r="F46" s="24">
        <v>198</v>
      </c>
      <c r="G46" s="24">
        <v>200</v>
      </c>
      <c r="H46" s="24">
        <v>171</v>
      </c>
      <c r="I46" s="24">
        <v>205</v>
      </c>
      <c r="J46" s="24">
        <v>143</v>
      </c>
      <c r="K46" s="24">
        <v>46</v>
      </c>
      <c r="L46" s="24">
        <v>49</v>
      </c>
      <c r="M46" s="24">
        <v>16</v>
      </c>
      <c r="N46" s="24">
        <v>99</v>
      </c>
    </row>
    <row r="47" spans="1:14">
      <c r="A47" s="10" t="s">
        <v>114</v>
      </c>
      <c r="B47" s="15">
        <v>100</v>
      </c>
      <c r="C47" s="15">
        <v>1.565836</v>
      </c>
      <c r="D47" s="15">
        <v>6.9039149999999996</v>
      </c>
      <c r="E47" s="15">
        <v>11.316725999999999</v>
      </c>
      <c r="F47" s="15">
        <v>14.092527</v>
      </c>
      <c r="G47" s="15">
        <v>14.234875000000001</v>
      </c>
      <c r="H47" s="15">
        <v>12.170819</v>
      </c>
      <c r="I47" s="15">
        <v>14.590747</v>
      </c>
      <c r="J47" s="15">
        <v>10.177936000000001</v>
      </c>
      <c r="K47" s="15">
        <v>3.2740209999999998</v>
      </c>
      <c r="L47" s="15">
        <v>3.4875440000000002</v>
      </c>
      <c r="M47" s="15">
        <v>1.13879</v>
      </c>
      <c r="N47" s="15">
        <v>7.0462629999999997</v>
      </c>
    </row>
    <row r="48" spans="1:14">
      <c r="A48" s="23" t="s">
        <v>142</v>
      </c>
      <c r="B48" s="24">
        <v>343</v>
      </c>
      <c r="C48" s="24">
        <v>8</v>
      </c>
      <c r="D48" s="24">
        <v>19</v>
      </c>
      <c r="E48" s="24">
        <v>35</v>
      </c>
      <c r="F48" s="24">
        <v>41</v>
      </c>
      <c r="G48" s="24">
        <v>50</v>
      </c>
      <c r="H48" s="24">
        <v>48</v>
      </c>
      <c r="I48" s="24">
        <v>51</v>
      </c>
      <c r="J48" s="24">
        <v>39</v>
      </c>
      <c r="K48" s="24">
        <v>13</v>
      </c>
      <c r="L48" s="24">
        <v>20</v>
      </c>
      <c r="M48" s="24">
        <v>2</v>
      </c>
      <c r="N48" s="24">
        <v>17</v>
      </c>
    </row>
    <row r="49" spans="1:14">
      <c r="A49" s="10" t="s">
        <v>114</v>
      </c>
      <c r="B49" s="15">
        <v>100</v>
      </c>
      <c r="C49" s="15">
        <v>2.3323619999999998</v>
      </c>
      <c r="D49" s="15">
        <v>5.5393590000000001</v>
      </c>
      <c r="E49" s="15">
        <v>10.204082</v>
      </c>
      <c r="F49" s="15">
        <v>11.953353</v>
      </c>
      <c r="G49" s="15">
        <v>14.577259</v>
      </c>
      <c r="H49" s="15">
        <v>13.994168999999999</v>
      </c>
      <c r="I49" s="15">
        <v>14.868805</v>
      </c>
      <c r="J49" s="15">
        <v>11.370262</v>
      </c>
      <c r="K49" s="15">
        <v>3.7900870000000002</v>
      </c>
      <c r="L49" s="15">
        <v>5.8309040000000003</v>
      </c>
      <c r="M49" s="15">
        <v>0.58309</v>
      </c>
      <c r="N49" s="15">
        <v>4.9562679999999997</v>
      </c>
    </row>
    <row r="50" spans="1:14">
      <c r="A50" s="23" t="s">
        <v>128</v>
      </c>
      <c r="B50" s="24">
        <v>40</v>
      </c>
      <c r="C50" s="24">
        <v>0</v>
      </c>
      <c r="D50" s="24">
        <v>4</v>
      </c>
      <c r="E50" s="24">
        <v>5</v>
      </c>
      <c r="F50" s="24">
        <v>10</v>
      </c>
      <c r="G50" s="24">
        <v>4</v>
      </c>
      <c r="H50" s="24">
        <v>6</v>
      </c>
      <c r="I50" s="24">
        <v>3</v>
      </c>
      <c r="J50" s="24">
        <v>5</v>
      </c>
      <c r="K50" s="24">
        <v>0</v>
      </c>
      <c r="L50" s="24">
        <v>0</v>
      </c>
      <c r="M50" s="24">
        <v>0</v>
      </c>
      <c r="N50" s="24">
        <v>3</v>
      </c>
    </row>
    <row r="51" spans="1:14">
      <c r="A51" s="10" t="s">
        <v>114</v>
      </c>
      <c r="B51" s="15">
        <v>100</v>
      </c>
      <c r="C51" s="15">
        <v>0</v>
      </c>
      <c r="D51" s="15">
        <v>10</v>
      </c>
      <c r="E51" s="15">
        <v>12.5</v>
      </c>
      <c r="F51" s="15">
        <v>25</v>
      </c>
      <c r="G51" s="15">
        <v>10</v>
      </c>
      <c r="H51" s="15">
        <v>15</v>
      </c>
      <c r="I51" s="15">
        <v>7.5</v>
      </c>
      <c r="J51" s="15">
        <v>12.5</v>
      </c>
      <c r="K51" s="15">
        <v>0</v>
      </c>
      <c r="L51" s="15">
        <v>0</v>
      </c>
      <c r="M51" s="15">
        <v>0</v>
      </c>
      <c r="N51" s="15">
        <v>7.5</v>
      </c>
    </row>
    <row r="52" spans="1:14">
      <c r="A52" s="8" t="s">
        <v>143</v>
      </c>
      <c r="B52" s="8"/>
      <c r="C52" s="8"/>
      <c r="D52" s="8"/>
      <c r="E52" s="8"/>
      <c r="F52" s="8"/>
      <c r="G52" s="8"/>
      <c r="H52" s="8"/>
      <c r="I52" s="8"/>
      <c r="J52" s="8"/>
      <c r="K52" s="8"/>
      <c r="L52" s="8"/>
      <c r="M52" s="8"/>
      <c r="N52" s="8"/>
    </row>
    <row r="53" spans="1:14">
      <c r="A53" s="23" t="s">
        <v>144</v>
      </c>
      <c r="B53" s="24">
        <v>429</v>
      </c>
      <c r="C53" s="24">
        <v>10</v>
      </c>
      <c r="D53" s="24">
        <v>31</v>
      </c>
      <c r="E53" s="24">
        <v>54</v>
      </c>
      <c r="F53" s="24">
        <v>53</v>
      </c>
      <c r="G53" s="24">
        <v>55</v>
      </c>
      <c r="H53" s="24">
        <v>51</v>
      </c>
      <c r="I53" s="24">
        <v>59</v>
      </c>
      <c r="J53" s="24">
        <v>48</v>
      </c>
      <c r="K53" s="24">
        <v>17</v>
      </c>
      <c r="L53" s="24">
        <v>17</v>
      </c>
      <c r="M53" s="24">
        <v>6</v>
      </c>
      <c r="N53" s="24">
        <v>28</v>
      </c>
    </row>
    <row r="54" spans="1:14">
      <c r="A54" s="10" t="s">
        <v>114</v>
      </c>
      <c r="B54" s="15">
        <v>100</v>
      </c>
      <c r="C54" s="15">
        <v>2.3310019999999998</v>
      </c>
      <c r="D54" s="15">
        <v>7.2261069999999998</v>
      </c>
      <c r="E54" s="15">
        <v>12.587413</v>
      </c>
      <c r="F54" s="15">
        <v>12.354312</v>
      </c>
      <c r="G54" s="15">
        <v>12.820513</v>
      </c>
      <c r="H54" s="15">
        <v>11.888112</v>
      </c>
      <c r="I54" s="15">
        <v>13.752914000000001</v>
      </c>
      <c r="J54" s="15">
        <v>11.188810999999999</v>
      </c>
      <c r="K54" s="15">
        <v>3.962704</v>
      </c>
      <c r="L54" s="15">
        <v>3.962704</v>
      </c>
      <c r="M54" s="15">
        <v>1.398601</v>
      </c>
      <c r="N54" s="15">
        <v>6.5268069999999998</v>
      </c>
    </row>
    <row r="55" spans="1:14">
      <c r="A55" s="23" t="s">
        <v>145</v>
      </c>
      <c r="B55" s="24">
        <v>319</v>
      </c>
      <c r="C55" s="24">
        <v>0</v>
      </c>
      <c r="D55" s="24">
        <v>19</v>
      </c>
      <c r="E55" s="24">
        <v>41</v>
      </c>
      <c r="F55" s="24">
        <v>37</v>
      </c>
      <c r="G55" s="24">
        <v>51</v>
      </c>
      <c r="H55" s="24">
        <v>37</v>
      </c>
      <c r="I55" s="24">
        <v>44</v>
      </c>
      <c r="J55" s="24">
        <v>36</v>
      </c>
      <c r="K55" s="24">
        <v>13</v>
      </c>
      <c r="L55" s="24">
        <v>14</v>
      </c>
      <c r="M55" s="24">
        <v>3</v>
      </c>
      <c r="N55" s="24">
        <v>24</v>
      </c>
    </row>
    <row r="56" spans="1:14">
      <c r="A56" s="10" t="s">
        <v>114</v>
      </c>
      <c r="B56" s="15">
        <v>100</v>
      </c>
      <c r="C56" s="15">
        <v>0</v>
      </c>
      <c r="D56" s="15">
        <v>5.9561130000000002</v>
      </c>
      <c r="E56" s="15">
        <v>12.852665</v>
      </c>
      <c r="F56" s="15">
        <v>11.598746</v>
      </c>
      <c r="G56" s="15">
        <v>15.987461</v>
      </c>
      <c r="H56" s="15">
        <v>11.598746</v>
      </c>
      <c r="I56" s="15">
        <v>13.793103</v>
      </c>
      <c r="J56" s="15">
        <v>11.285266</v>
      </c>
      <c r="K56" s="15">
        <v>4.0752350000000002</v>
      </c>
      <c r="L56" s="15">
        <v>4.3887150000000004</v>
      </c>
      <c r="M56" s="15">
        <v>0.94043900000000002</v>
      </c>
      <c r="N56" s="15">
        <v>7.5235110000000001</v>
      </c>
    </row>
    <row r="57" spans="1:14">
      <c r="A57" s="23" t="s">
        <v>146</v>
      </c>
      <c r="B57" s="24">
        <v>504</v>
      </c>
      <c r="C57" s="24">
        <v>13</v>
      </c>
      <c r="D57" s="24">
        <v>41</v>
      </c>
      <c r="E57" s="24">
        <v>47</v>
      </c>
      <c r="F57" s="24">
        <v>51</v>
      </c>
      <c r="G57" s="24">
        <v>78</v>
      </c>
      <c r="H57" s="24">
        <v>61</v>
      </c>
      <c r="I57" s="24">
        <v>64</v>
      </c>
      <c r="J57" s="24">
        <v>59</v>
      </c>
      <c r="K57" s="24">
        <v>25</v>
      </c>
      <c r="L57" s="24">
        <v>23</v>
      </c>
      <c r="M57" s="24">
        <v>6</v>
      </c>
      <c r="N57" s="24">
        <v>36</v>
      </c>
    </row>
    <row r="58" spans="1:14">
      <c r="A58" s="10" t="s">
        <v>114</v>
      </c>
      <c r="B58" s="15">
        <v>100</v>
      </c>
      <c r="C58" s="15">
        <v>2.5793650000000001</v>
      </c>
      <c r="D58" s="15">
        <v>8.1349210000000003</v>
      </c>
      <c r="E58" s="15">
        <v>9.3253970000000006</v>
      </c>
      <c r="F58" s="15">
        <v>10.119047999999999</v>
      </c>
      <c r="G58" s="15">
        <v>15.476190000000001</v>
      </c>
      <c r="H58" s="15">
        <v>12.103175</v>
      </c>
      <c r="I58" s="15">
        <v>12.698413</v>
      </c>
      <c r="J58" s="15">
        <v>11.706348999999999</v>
      </c>
      <c r="K58" s="15">
        <v>4.9603169999999999</v>
      </c>
      <c r="L58" s="15">
        <v>4.5634920000000001</v>
      </c>
      <c r="M58" s="15">
        <v>1.1904760000000001</v>
      </c>
      <c r="N58" s="15">
        <v>7.1428570000000002</v>
      </c>
    </row>
    <row r="59" spans="1:14">
      <c r="A59" s="23" t="s">
        <v>147</v>
      </c>
      <c r="B59" s="24">
        <v>143</v>
      </c>
      <c r="C59" s="24">
        <v>4</v>
      </c>
      <c r="D59" s="24">
        <v>16</v>
      </c>
      <c r="E59" s="24">
        <v>17</v>
      </c>
      <c r="F59" s="24">
        <v>17</v>
      </c>
      <c r="G59" s="24">
        <v>19</v>
      </c>
      <c r="H59" s="24">
        <v>21</v>
      </c>
      <c r="I59" s="24">
        <v>13</v>
      </c>
      <c r="J59" s="24">
        <v>15</v>
      </c>
      <c r="K59" s="24">
        <v>0</v>
      </c>
      <c r="L59" s="24">
        <v>6</v>
      </c>
      <c r="M59" s="24">
        <v>2</v>
      </c>
      <c r="N59" s="24">
        <v>13</v>
      </c>
    </row>
    <row r="60" spans="1:14">
      <c r="A60" s="10" t="s">
        <v>114</v>
      </c>
      <c r="B60" s="15">
        <v>100</v>
      </c>
      <c r="C60" s="15">
        <v>2.7972030000000001</v>
      </c>
      <c r="D60" s="15">
        <v>11.188810999999999</v>
      </c>
      <c r="E60" s="15">
        <v>11.888112</v>
      </c>
      <c r="F60" s="15">
        <v>11.888112</v>
      </c>
      <c r="G60" s="15">
        <v>13.286713000000001</v>
      </c>
      <c r="H60" s="15">
        <v>14.685314999999999</v>
      </c>
      <c r="I60" s="15">
        <v>9.0909089999999999</v>
      </c>
      <c r="J60" s="15">
        <v>10.489509999999999</v>
      </c>
      <c r="K60" s="15">
        <v>0</v>
      </c>
      <c r="L60" s="15">
        <v>4.1958039999999999</v>
      </c>
      <c r="M60" s="15">
        <v>1.398601</v>
      </c>
      <c r="N60" s="15">
        <v>9.0909089999999999</v>
      </c>
    </row>
    <row r="61" spans="1:14">
      <c r="A61" s="23" t="s">
        <v>148</v>
      </c>
      <c r="B61" s="24">
        <v>168</v>
      </c>
      <c r="C61" s="24">
        <v>4</v>
      </c>
      <c r="D61" s="24">
        <v>15</v>
      </c>
      <c r="E61" s="24">
        <v>18</v>
      </c>
      <c r="F61" s="24">
        <v>19</v>
      </c>
      <c r="G61" s="24">
        <v>21</v>
      </c>
      <c r="H61" s="24">
        <v>20</v>
      </c>
      <c r="I61" s="24">
        <v>22</v>
      </c>
      <c r="J61" s="24">
        <v>16</v>
      </c>
      <c r="K61" s="24">
        <v>7</v>
      </c>
      <c r="L61" s="24">
        <v>8</v>
      </c>
      <c r="M61" s="24">
        <v>2</v>
      </c>
      <c r="N61" s="24">
        <v>16</v>
      </c>
    </row>
    <row r="62" spans="1:14">
      <c r="A62" s="10" t="s">
        <v>114</v>
      </c>
      <c r="B62" s="15">
        <v>100</v>
      </c>
      <c r="C62" s="15">
        <v>2.3809520000000002</v>
      </c>
      <c r="D62" s="15">
        <v>8.9285709999999998</v>
      </c>
      <c r="E62" s="15">
        <v>10.714286</v>
      </c>
      <c r="F62" s="15">
        <v>11.309524</v>
      </c>
      <c r="G62" s="15">
        <v>12.5</v>
      </c>
      <c r="H62" s="15">
        <v>11.904762</v>
      </c>
      <c r="I62" s="15">
        <v>13.095238</v>
      </c>
      <c r="J62" s="15">
        <v>9.5238099999999992</v>
      </c>
      <c r="K62" s="15">
        <v>4.1666670000000003</v>
      </c>
      <c r="L62" s="15">
        <v>4.7619049999999996</v>
      </c>
      <c r="M62" s="15">
        <v>1.1904760000000001</v>
      </c>
      <c r="N62" s="15">
        <v>9.5238099999999992</v>
      </c>
    </row>
    <row r="63" spans="1:14">
      <c r="A63" s="23" t="s">
        <v>149</v>
      </c>
      <c r="B63" s="24">
        <v>1270</v>
      </c>
      <c r="C63" s="24">
        <v>18</v>
      </c>
      <c r="D63" s="24">
        <v>83</v>
      </c>
      <c r="E63" s="24">
        <v>138</v>
      </c>
      <c r="F63" s="24">
        <v>177</v>
      </c>
      <c r="G63" s="24">
        <v>186</v>
      </c>
      <c r="H63" s="24">
        <v>153</v>
      </c>
      <c r="I63" s="24">
        <v>174</v>
      </c>
      <c r="J63" s="24">
        <v>144</v>
      </c>
      <c r="K63" s="24">
        <v>49</v>
      </c>
      <c r="L63" s="24">
        <v>51</v>
      </c>
      <c r="M63" s="24">
        <v>9</v>
      </c>
      <c r="N63" s="24">
        <v>88</v>
      </c>
    </row>
    <row r="64" spans="1:14">
      <c r="A64" s="10" t="s">
        <v>114</v>
      </c>
      <c r="B64" s="15">
        <v>100</v>
      </c>
      <c r="C64" s="15">
        <v>1.4173230000000001</v>
      </c>
      <c r="D64" s="15">
        <v>6.5354330000000003</v>
      </c>
      <c r="E64" s="15">
        <v>10.866142</v>
      </c>
      <c r="F64" s="15">
        <v>13.937008000000001</v>
      </c>
      <c r="G64" s="15">
        <v>14.645669</v>
      </c>
      <c r="H64" s="15">
        <v>12.047243999999999</v>
      </c>
      <c r="I64" s="15">
        <v>13.700787</v>
      </c>
      <c r="J64" s="15">
        <v>11.338583</v>
      </c>
      <c r="K64" s="15">
        <v>3.8582679999999998</v>
      </c>
      <c r="L64" s="15">
        <v>4.0157480000000003</v>
      </c>
      <c r="M64" s="15">
        <v>0.70866099999999999</v>
      </c>
      <c r="N64" s="15">
        <v>6.9291340000000003</v>
      </c>
    </row>
    <row r="65" spans="1:14">
      <c r="A65" s="23" t="s">
        <v>150</v>
      </c>
      <c r="B65" s="24">
        <v>1642</v>
      </c>
      <c r="C65" s="24">
        <v>31</v>
      </c>
      <c r="D65" s="24">
        <v>105</v>
      </c>
      <c r="E65" s="24">
        <v>176</v>
      </c>
      <c r="F65" s="24">
        <v>212</v>
      </c>
      <c r="G65" s="24">
        <v>242</v>
      </c>
      <c r="H65" s="24">
        <v>212</v>
      </c>
      <c r="I65" s="24">
        <v>226</v>
      </c>
      <c r="J65" s="24">
        <v>176</v>
      </c>
      <c r="K65" s="24">
        <v>62</v>
      </c>
      <c r="L65" s="24">
        <v>64</v>
      </c>
      <c r="M65" s="24">
        <v>20</v>
      </c>
      <c r="N65" s="24">
        <v>116</v>
      </c>
    </row>
    <row r="66" spans="1:14">
      <c r="A66" s="10" t="s">
        <v>114</v>
      </c>
      <c r="B66" s="15">
        <v>100</v>
      </c>
      <c r="C66" s="15">
        <v>1.887942</v>
      </c>
      <c r="D66" s="15">
        <v>6.394641</v>
      </c>
      <c r="E66" s="15">
        <v>10.718636</v>
      </c>
      <c r="F66" s="15">
        <v>12.911084000000001</v>
      </c>
      <c r="G66" s="15">
        <v>14.738123999999999</v>
      </c>
      <c r="H66" s="15">
        <v>12.911084000000001</v>
      </c>
      <c r="I66" s="15">
        <v>13.763703</v>
      </c>
      <c r="J66" s="15">
        <v>10.718636</v>
      </c>
      <c r="K66" s="15">
        <v>3.7758829999999999</v>
      </c>
      <c r="L66" s="15">
        <v>3.8976860000000002</v>
      </c>
      <c r="M66" s="15">
        <v>1.218027</v>
      </c>
      <c r="N66" s="15">
        <v>7.0645550000000004</v>
      </c>
    </row>
    <row r="67" spans="1:14">
      <c r="A67" s="23" t="s">
        <v>151</v>
      </c>
      <c r="B67" s="24">
        <v>2266</v>
      </c>
      <c r="C67" s="24">
        <v>42</v>
      </c>
      <c r="D67" s="24">
        <v>150</v>
      </c>
      <c r="E67" s="24">
        <v>260</v>
      </c>
      <c r="F67" s="24">
        <v>330</v>
      </c>
      <c r="G67" s="24">
        <v>308</v>
      </c>
      <c r="H67" s="24">
        <v>276</v>
      </c>
      <c r="I67" s="24">
        <v>316</v>
      </c>
      <c r="J67" s="24">
        <v>229</v>
      </c>
      <c r="K67" s="24">
        <v>82</v>
      </c>
      <c r="L67" s="24">
        <v>82</v>
      </c>
      <c r="M67" s="24">
        <v>37</v>
      </c>
      <c r="N67" s="24">
        <v>154</v>
      </c>
    </row>
    <row r="68" spans="1:14">
      <c r="A68" s="10" t="s">
        <v>114</v>
      </c>
      <c r="B68" s="15">
        <v>100</v>
      </c>
      <c r="C68" s="15">
        <v>1.853486</v>
      </c>
      <c r="D68" s="15">
        <v>6.6195940000000002</v>
      </c>
      <c r="E68" s="15">
        <v>11.473962999999999</v>
      </c>
      <c r="F68" s="15">
        <v>14.563107</v>
      </c>
      <c r="G68" s="15">
        <v>13.592233</v>
      </c>
      <c r="H68" s="15">
        <v>12.180052999999999</v>
      </c>
      <c r="I68" s="15">
        <v>13.945278</v>
      </c>
      <c r="J68" s="15">
        <v>10.105914</v>
      </c>
      <c r="K68" s="15">
        <v>3.6187109999999998</v>
      </c>
      <c r="L68" s="15">
        <v>3.6187109999999998</v>
      </c>
      <c r="M68" s="15">
        <v>1.632833</v>
      </c>
      <c r="N68" s="15">
        <v>6.7961169999999997</v>
      </c>
    </row>
    <row r="69" spans="1:14">
      <c r="A69" s="23" t="s">
        <v>152</v>
      </c>
      <c r="B69" s="24">
        <v>121</v>
      </c>
      <c r="C69" s="24">
        <v>4</v>
      </c>
      <c r="D69" s="24">
        <v>10</v>
      </c>
      <c r="E69" s="24">
        <v>19</v>
      </c>
      <c r="F69" s="24">
        <v>15</v>
      </c>
      <c r="G69" s="24">
        <v>15</v>
      </c>
      <c r="H69" s="24">
        <v>14</v>
      </c>
      <c r="I69" s="24">
        <v>11</v>
      </c>
      <c r="J69" s="24">
        <v>17</v>
      </c>
      <c r="K69" s="24">
        <v>1</v>
      </c>
      <c r="L69" s="24">
        <v>1</v>
      </c>
      <c r="M69" s="24">
        <v>4</v>
      </c>
      <c r="N69" s="24">
        <v>10</v>
      </c>
    </row>
    <row r="70" spans="1:14">
      <c r="A70" s="10" t="s">
        <v>114</v>
      </c>
      <c r="B70" s="15">
        <v>100</v>
      </c>
      <c r="C70" s="15">
        <v>3.3057850000000002</v>
      </c>
      <c r="D70" s="15">
        <v>8.2644629999999992</v>
      </c>
      <c r="E70" s="15">
        <v>15.702479</v>
      </c>
      <c r="F70" s="15">
        <v>12.396694</v>
      </c>
      <c r="G70" s="15">
        <v>12.396694</v>
      </c>
      <c r="H70" s="15">
        <v>11.570247999999999</v>
      </c>
      <c r="I70" s="15">
        <v>9.0909089999999999</v>
      </c>
      <c r="J70" s="15">
        <v>14.049587000000001</v>
      </c>
      <c r="K70" s="15">
        <v>0.82644600000000001</v>
      </c>
      <c r="L70" s="15">
        <v>0.82644600000000001</v>
      </c>
      <c r="M70" s="15">
        <v>3.3057850000000002</v>
      </c>
      <c r="N70" s="15">
        <v>8.2644629999999992</v>
      </c>
    </row>
    <row r="71" spans="1:14">
      <c r="A71" s="23" t="s">
        <v>128</v>
      </c>
      <c r="B71" s="24">
        <v>46</v>
      </c>
      <c r="C71" s="24">
        <v>1</v>
      </c>
      <c r="D71" s="24">
        <v>4</v>
      </c>
      <c r="E71" s="24">
        <v>7</v>
      </c>
      <c r="F71" s="24">
        <v>10</v>
      </c>
      <c r="G71" s="24">
        <v>5</v>
      </c>
      <c r="H71" s="24">
        <v>6</v>
      </c>
      <c r="I71" s="24">
        <v>5</v>
      </c>
      <c r="J71" s="24">
        <v>4</v>
      </c>
      <c r="K71" s="24">
        <v>0</v>
      </c>
      <c r="L71" s="24">
        <v>0</v>
      </c>
      <c r="M71" s="24">
        <v>1</v>
      </c>
      <c r="N71" s="24">
        <v>3</v>
      </c>
    </row>
    <row r="72" spans="1:14">
      <c r="A72" s="10" t="s">
        <v>114</v>
      </c>
      <c r="B72" s="15">
        <v>100</v>
      </c>
      <c r="C72" s="15">
        <v>2.1739130000000002</v>
      </c>
      <c r="D72" s="15">
        <v>8.6956520000000008</v>
      </c>
      <c r="E72" s="15">
        <v>15.217390999999999</v>
      </c>
      <c r="F72" s="15">
        <v>21.739129999999999</v>
      </c>
      <c r="G72" s="15">
        <v>10.869565</v>
      </c>
      <c r="H72" s="15">
        <v>13.043478</v>
      </c>
      <c r="I72" s="15">
        <v>10.869565</v>
      </c>
      <c r="J72" s="15">
        <v>8.6956520000000008</v>
      </c>
      <c r="K72" s="15">
        <v>0</v>
      </c>
      <c r="L72" s="15">
        <v>0</v>
      </c>
      <c r="M72" s="15">
        <v>2.1739130000000002</v>
      </c>
      <c r="N72" s="15">
        <v>6.5217390000000002</v>
      </c>
    </row>
    <row r="73" spans="1:14">
      <c r="A73" s="8" t="s">
        <v>153</v>
      </c>
      <c r="B73" s="8"/>
      <c r="C73" s="8"/>
      <c r="D73" s="8"/>
      <c r="E73" s="8"/>
      <c r="F73" s="8"/>
      <c r="G73" s="8"/>
      <c r="H73" s="8"/>
      <c r="I73" s="8"/>
      <c r="J73" s="8"/>
      <c r="K73" s="8"/>
      <c r="L73" s="8"/>
      <c r="M73" s="8"/>
      <c r="N73" s="8"/>
    </row>
    <row r="74" spans="1:14">
      <c r="A74" s="23" t="s">
        <v>154</v>
      </c>
      <c r="B74" s="24">
        <v>1344</v>
      </c>
      <c r="C74" s="24">
        <v>18</v>
      </c>
      <c r="D74" s="24">
        <v>92</v>
      </c>
      <c r="E74" s="24">
        <v>145</v>
      </c>
      <c r="F74" s="24">
        <v>184</v>
      </c>
      <c r="G74" s="24">
        <v>195</v>
      </c>
      <c r="H74" s="24">
        <v>166</v>
      </c>
      <c r="I74" s="24">
        <v>181</v>
      </c>
      <c r="J74" s="24">
        <v>150</v>
      </c>
      <c r="K74" s="24">
        <v>52</v>
      </c>
      <c r="L74" s="24">
        <v>56</v>
      </c>
      <c r="M74" s="24">
        <v>15</v>
      </c>
      <c r="N74" s="24">
        <v>90</v>
      </c>
    </row>
    <row r="75" spans="1:14">
      <c r="A75" s="10" t="s">
        <v>114</v>
      </c>
      <c r="B75" s="15">
        <v>100</v>
      </c>
      <c r="C75" s="15">
        <v>1.339286</v>
      </c>
      <c r="D75" s="15">
        <v>6.8452380000000002</v>
      </c>
      <c r="E75" s="15">
        <v>10.788690000000001</v>
      </c>
      <c r="F75" s="15">
        <v>13.690476</v>
      </c>
      <c r="G75" s="15">
        <v>14.508929</v>
      </c>
      <c r="H75" s="15">
        <v>12.351190000000001</v>
      </c>
      <c r="I75" s="15">
        <v>13.467262</v>
      </c>
      <c r="J75" s="15">
        <v>11.160714</v>
      </c>
      <c r="K75" s="15">
        <v>3.8690479999999998</v>
      </c>
      <c r="L75" s="15">
        <v>4.1666670000000003</v>
      </c>
      <c r="M75" s="15">
        <v>1.116071</v>
      </c>
      <c r="N75" s="15">
        <v>6.6964290000000002</v>
      </c>
    </row>
    <row r="76" spans="1:14">
      <c r="A76" s="23" t="s">
        <v>155</v>
      </c>
      <c r="B76" s="24">
        <v>1107</v>
      </c>
      <c r="C76" s="24">
        <v>14</v>
      </c>
      <c r="D76" s="24">
        <v>79</v>
      </c>
      <c r="E76" s="24">
        <v>117</v>
      </c>
      <c r="F76" s="24">
        <v>146</v>
      </c>
      <c r="G76" s="24">
        <v>157</v>
      </c>
      <c r="H76" s="24">
        <v>130</v>
      </c>
      <c r="I76" s="24">
        <v>147</v>
      </c>
      <c r="J76" s="24">
        <v>127</v>
      </c>
      <c r="K76" s="24">
        <v>47</v>
      </c>
      <c r="L76" s="24">
        <v>58</v>
      </c>
      <c r="M76" s="24">
        <v>14</v>
      </c>
      <c r="N76" s="24">
        <v>71</v>
      </c>
    </row>
    <row r="77" spans="1:14">
      <c r="A77" s="10" t="s">
        <v>114</v>
      </c>
      <c r="B77" s="15">
        <v>100</v>
      </c>
      <c r="C77" s="15">
        <v>1.2646790000000001</v>
      </c>
      <c r="D77" s="15">
        <v>7.1364049999999999</v>
      </c>
      <c r="E77" s="15">
        <v>10.569106</v>
      </c>
      <c r="F77" s="15">
        <v>13.188798999999999</v>
      </c>
      <c r="G77" s="15">
        <v>14.182475</v>
      </c>
      <c r="H77" s="15">
        <v>11.743451</v>
      </c>
      <c r="I77" s="15">
        <v>13.279133</v>
      </c>
      <c r="J77" s="15">
        <v>11.472448</v>
      </c>
      <c r="K77" s="15">
        <v>4.2457089999999997</v>
      </c>
      <c r="L77" s="15">
        <v>5.2393859999999997</v>
      </c>
      <c r="M77" s="15">
        <v>1.2646790000000001</v>
      </c>
      <c r="N77" s="15">
        <v>6.4137310000000003</v>
      </c>
    </row>
    <row r="78" spans="1:14">
      <c r="A78" s="23" t="s">
        <v>156</v>
      </c>
      <c r="B78" s="24">
        <v>1006</v>
      </c>
      <c r="C78" s="24">
        <v>27</v>
      </c>
      <c r="D78" s="24">
        <v>92</v>
      </c>
      <c r="E78" s="24">
        <v>142</v>
      </c>
      <c r="F78" s="24">
        <v>179</v>
      </c>
      <c r="G78" s="24">
        <v>134</v>
      </c>
      <c r="H78" s="24">
        <v>101</v>
      </c>
      <c r="I78" s="24">
        <v>119</v>
      </c>
      <c r="J78" s="24">
        <v>83</v>
      </c>
      <c r="K78" s="24">
        <v>23</v>
      </c>
      <c r="L78" s="24">
        <v>21</v>
      </c>
      <c r="M78" s="24">
        <v>19</v>
      </c>
      <c r="N78" s="24">
        <v>66</v>
      </c>
    </row>
    <row r="79" spans="1:14">
      <c r="A79" s="10" t="s">
        <v>114</v>
      </c>
      <c r="B79" s="15">
        <v>100</v>
      </c>
      <c r="C79" s="15">
        <v>2.683897</v>
      </c>
      <c r="D79" s="15">
        <v>9.1451290000000007</v>
      </c>
      <c r="E79" s="15">
        <v>14.115308000000001</v>
      </c>
      <c r="F79" s="15">
        <v>17.793240999999998</v>
      </c>
      <c r="G79" s="15">
        <v>13.320080000000001</v>
      </c>
      <c r="H79" s="15">
        <v>10.039761</v>
      </c>
      <c r="I79" s="15">
        <v>11.829026000000001</v>
      </c>
      <c r="J79" s="15">
        <v>8.2504969999999993</v>
      </c>
      <c r="K79" s="15">
        <v>2.2862819999999999</v>
      </c>
      <c r="L79" s="15">
        <v>2.087475</v>
      </c>
      <c r="M79" s="15">
        <v>1.888668</v>
      </c>
      <c r="N79" s="15">
        <v>6.5606359999999997</v>
      </c>
    </row>
    <row r="80" spans="1:14">
      <c r="A80" s="23" t="s">
        <v>157</v>
      </c>
      <c r="B80" s="24">
        <v>541</v>
      </c>
      <c r="C80" s="24">
        <v>8</v>
      </c>
      <c r="D80" s="24">
        <v>47</v>
      </c>
      <c r="E80" s="24">
        <v>58</v>
      </c>
      <c r="F80" s="24">
        <v>67</v>
      </c>
      <c r="G80" s="24">
        <v>72</v>
      </c>
      <c r="H80" s="24">
        <v>71</v>
      </c>
      <c r="I80" s="24">
        <v>76</v>
      </c>
      <c r="J80" s="24">
        <v>53</v>
      </c>
      <c r="K80" s="24">
        <v>15</v>
      </c>
      <c r="L80" s="24">
        <v>24</v>
      </c>
      <c r="M80" s="24">
        <v>7</v>
      </c>
      <c r="N80" s="24">
        <v>43</v>
      </c>
    </row>
    <row r="81" spans="1:14">
      <c r="A81" s="10" t="s">
        <v>114</v>
      </c>
      <c r="B81" s="15">
        <v>100</v>
      </c>
      <c r="C81" s="15">
        <v>1.4787429999999999</v>
      </c>
      <c r="D81" s="15">
        <v>8.6876160000000002</v>
      </c>
      <c r="E81" s="15">
        <v>10.720886999999999</v>
      </c>
      <c r="F81" s="15">
        <v>12.384473</v>
      </c>
      <c r="G81" s="15">
        <v>13.308688</v>
      </c>
      <c r="H81" s="15">
        <v>13.123844999999999</v>
      </c>
      <c r="I81" s="15">
        <v>14.048059</v>
      </c>
      <c r="J81" s="15">
        <v>9.7966730000000002</v>
      </c>
      <c r="K81" s="15">
        <v>2.772643</v>
      </c>
      <c r="L81" s="15">
        <v>4.436229</v>
      </c>
      <c r="M81" s="15">
        <v>1.2939000000000001</v>
      </c>
      <c r="N81" s="15">
        <v>7.9482439999999999</v>
      </c>
    </row>
    <row r="82" spans="1:14">
      <c r="A82" s="23" t="s">
        <v>158</v>
      </c>
      <c r="B82" s="24">
        <v>1510</v>
      </c>
      <c r="C82" s="24">
        <v>19</v>
      </c>
      <c r="D82" s="24">
        <v>97</v>
      </c>
      <c r="E82" s="24">
        <v>166</v>
      </c>
      <c r="F82" s="24">
        <v>214</v>
      </c>
      <c r="G82" s="24">
        <v>219</v>
      </c>
      <c r="H82" s="24">
        <v>189</v>
      </c>
      <c r="I82" s="24">
        <v>208</v>
      </c>
      <c r="J82" s="24">
        <v>169</v>
      </c>
      <c r="K82" s="24">
        <v>60</v>
      </c>
      <c r="L82" s="24">
        <v>55</v>
      </c>
      <c r="M82" s="24">
        <v>13</v>
      </c>
      <c r="N82" s="24">
        <v>101</v>
      </c>
    </row>
    <row r="83" spans="1:14">
      <c r="A83" s="10" t="s">
        <v>114</v>
      </c>
      <c r="B83" s="15">
        <v>100</v>
      </c>
      <c r="C83" s="15">
        <v>1.258278</v>
      </c>
      <c r="D83" s="15">
        <v>6.4238410000000004</v>
      </c>
      <c r="E83" s="15">
        <v>10.993377000000001</v>
      </c>
      <c r="F83" s="15">
        <v>14.172185000000001</v>
      </c>
      <c r="G83" s="15">
        <v>14.503311</v>
      </c>
      <c r="H83" s="15">
        <v>12.516556</v>
      </c>
      <c r="I83" s="15">
        <v>13.774834</v>
      </c>
      <c r="J83" s="15">
        <v>11.192053</v>
      </c>
      <c r="K83" s="15">
        <v>3.9735100000000001</v>
      </c>
      <c r="L83" s="15">
        <v>3.6423839999999998</v>
      </c>
      <c r="M83" s="15">
        <v>0.860927</v>
      </c>
      <c r="N83" s="15">
        <v>6.6887420000000004</v>
      </c>
    </row>
    <row r="84" spans="1:14">
      <c r="A84" s="23" t="s">
        <v>159</v>
      </c>
      <c r="B84" s="24">
        <v>1011</v>
      </c>
      <c r="C84" s="24">
        <v>20</v>
      </c>
      <c r="D84" s="24">
        <v>66</v>
      </c>
      <c r="E84" s="24">
        <v>87</v>
      </c>
      <c r="F84" s="24">
        <v>140</v>
      </c>
      <c r="G84" s="24">
        <v>139</v>
      </c>
      <c r="H84" s="24">
        <v>127</v>
      </c>
      <c r="I84" s="24">
        <v>170</v>
      </c>
      <c r="J84" s="24">
        <v>107</v>
      </c>
      <c r="K84" s="24">
        <v>47</v>
      </c>
      <c r="L84" s="24">
        <v>44</v>
      </c>
      <c r="M84" s="24">
        <v>12</v>
      </c>
      <c r="N84" s="24">
        <v>52</v>
      </c>
    </row>
    <row r="85" spans="1:14">
      <c r="A85" s="10" t="s">
        <v>114</v>
      </c>
      <c r="B85" s="15">
        <v>100</v>
      </c>
      <c r="C85" s="15">
        <v>1.9782390000000001</v>
      </c>
      <c r="D85" s="15">
        <v>6.5281900000000004</v>
      </c>
      <c r="E85" s="15">
        <v>8.6053409999999992</v>
      </c>
      <c r="F85" s="15">
        <v>13.847676</v>
      </c>
      <c r="G85" s="15">
        <v>13.748764</v>
      </c>
      <c r="H85" s="15">
        <v>12.561820000000001</v>
      </c>
      <c r="I85" s="15">
        <v>16.815035000000002</v>
      </c>
      <c r="J85" s="15">
        <v>10.583581000000001</v>
      </c>
      <c r="K85" s="15">
        <v>4.6488630000000004</v>
      </c>
      <c r="L85" s="15">
        <v>4.3521270000000003</v>
      </c>
      <c r="M85" s="15">
        <v>1.186944</v>
      </c>
      <c r="N85" s="15">
        <v>5.1434220000000002</v>
      </c>
    </row>
    <row r="86" spans="1:14">
      <c r="A86" s="23" t="s">
        <v>160</v>
      </c>
      <c r="B86" s="24">
        <v>1234</v>
      </c>
      <c r="C86" s="24">
        <v>11</v>
      </c>
      <c r="D86" s="24">
        <v>65</v>
      </c>
      <c r="E86" s="24">
        <v>138</v>
      </c>
      <c r="F86" s="24">
        <v>158</v>
      </c>
      <c r="G86" s="24">
        <v>180</v>
      </c>
      <c r="H86" s="24">
        <v>176</v>
      </c>
      <c r="I86" s="24">
        <v>191</v>
      </c>
      <c r="J86" s="24">
        <v>129</v>
      </c>
      <c r="K86" s="24">
        <v>48</v>
      </c>
      <c r="L86" s="24">
        <v>52</v>
      </c>
      <c r="M86" s="24">
        <v>11</v>
      </c>
      <c r="N86" s="24">
        <v>75</v>
      </c>
    </row>
    <row r="87" spans="1:14">
      <c r="A87" s="10" t="s">
        <v>114</v>
      </c>
      <c r="B87" s="15">
        <v>100</v>
      </c>
      <c r="C87" s="15">
        <v>0.89141000000000004</v>
      </c>
      <c r="D87" s="15">
        <v>5.267423</v>
      </c>
      <c r="E87" s="15">
        <v>11.183144</v>
      </c>
      <c r="F87" s="15">
        <v>12.803890000000001</v>
      </c>
      <c r="G87" s="15">
        <v>14.58671</v>
      </c>
      <c r="H87" s="15">
        <v>14.262561</v>
      </c>
      <c r="I87" s="15">
        <v>15.478120000000001</v>
      </c>
      <c r="J87" s="15">
        <v>10.453809</v>
      </c>
      <c r="K87" s="15">
        <v>3.8897889999999999</v>
      </c>
      <c r="L87" s="15">
        <v>4.2139379999999997</v>
      </c>
      <c r="M87" s="15">
        <v>0.89141000000000004</v>
      </c>
      <c r="N87" s="15">
        <v>6.0777960000000002</v>
      </c>
    </row>
    <row r="88" spans="1:14">
      <c r="A88" s="23" t="s">
        <v>161</v>
      </c>
      <c r="B88" s="24">
        <v>443</v>
      </c>
      <c r="C88" s="24">
        <v>9</v>
      </c>
      <c r="D88" s="24">
        <v>20</v>
      </c>
      <c r="E88" s="24">
        <v>35</v>
      </c>
      <c r="F88" s="24">
        <v>63</v>
      </c>
      <c r="G88" s="24">
        <v>66</v>
      </c>
      <c r="H88" s="24">
        <v>46</v>
      </c>
      <c r="I88" s="24">
        <v>73</v>
      </c>
      <c r="J88" s="24">
        <v>54</v>
      </c>
      <c r="K88" s="24">
        <v>17</v>
      </c>
      <c r="L88" s="24">
        <v>25</v>
      </c>
      <c r="M88" s="24">
        <v>5</v>
      </c>
      <c r="N88" s="24">
        <v>30</v>
      </c>
    </row>
    <row r="89" spans="1:14">
      <c r="A89" s="10" t="s">
        <v>114</v>
      </c>
      <c r="B89" s="15">
        <v>100</v>
      </c>
      <c r="C89" s="15">
        <v>2.031603</v>
      </c>
      <c r="D89" s="15">
        <v>4.5146730000000002</v>
      </c>
      <c r="E89" s="15">
        <v>7.9006769999999999</v>
      </c>
      <c r="F89" s="15">
        <v>14.221219</v>
      </c>
      <c r="G89" s="15">
        <v>14.89842</v>
      </c>
      <c r="H89" s="15">
        <v>10.383747</v>
      </c>
      <c r="I89" s="15">
        <v>16.478555</v>
      </c>
      <c r="J89" s="15">
        <v>12.189615999999999</v>
      </c>
      <c r="K89" s="15">
        <v>3.837472</v>
      </c>
      <c r="L89" s="15">
        <v>5.6433410000000004</v>
      </c>
      <c r="M89" s="15">
        <v>1.128668</v>
      </c>
      <c r="N89" s="15">
        <v>6.7720089999999997</v>
      </c>
    </row>
    <row r="90" spans="1:14">
      <c r="A90" s="23" t="s">
        <v>162</v>
      </c>
      <c r="B90" s="24">
        <v>1237</v>
      </c>
      <c r="C90" s="24">
        <v>16</v>
      </c>
      <c r="D90" s="24">
        <v>66</v>
      </c>
      <c r="E90" s="24">
        <v>116</v>
      </c>
      <c r="F90" s="24">
        <v>151</v>
      </c>
      <c r="G90" s="24">
        <v>192</v>
      </c>
      <c r="H90" s="24">
        <v>172</v>
      </c>
      <c r="I90" s="24">
        <v>187</v>
      </c>
      <c r="J90" s="24">
        <v>149</v>
      </c>
      <c r="K90" s="24">
        <v>47</v>
      </c>
      <c r="L90" s="24">
        <v>52</v>
      </c>
      <c r="M90" s="24">
        <v>17</v>
      </c>
      <c r="N90" s="24">
        <v>72</v>
      </c>
    </row>
    <row r="91" spans="1:14">
      <c r="A91" s="10" t="s">
        <v>114</v>
      </c>
      <c r="B91" s="15">
        <v>100</v>
      </c>
      <c r="C91" s="15">
        <v>1.293452</v>
      </c>
      <c r="D91" s="15">
        <v>5.3354889999999999</v>
      </c>
      <c r="E91" s="15">
        <v>9.3775259999999996</v>
      </c>
      <c r="F91" s="15">
        <v>12.206951999999999</v>
      </c>
      <c r="G91" s="15">
        <v>15.521423</v>
      </c>
      <c r="H91" s="15">
        <v>13.904608</v>
      </c>
      <c r="I91" s="15">
        <v>15.117219</v>
      </c>
      <c r="J91" s="15">
        <v>12.045271</v>
      </c>
      <c r="K91" s="15">
        <v>3.799515</v>
      </c>
      <c r="L91" s="15">
        <v>4.2037190000000004</v>
      </c>
      <c r="M91" s="15">
        <v>1.374293</v>
      </c>
      <c r="N91" s="15">
        <v>5.8205340000000003</v>
      </c>
    </row>
    <row r="92" spans="1:14">
      <c r="A92" s="23" t="s">
        <v>152</v>
      </c>
      <c r="B92" s="24">
        <v>81</v>
      </c>
      <c r="C92" s="24">
        <v>4</v>
      </c>
      <c r="D92" s="24">
        <v>12</v>
      </c>
      <c r="E92" s="24">
        <v>11</v>
      </c>
      <c r="F92" s="24">
        <v>11</v>
      </c>
      <c r="G92" s="24">
        <v>9</v>
      </c>
      <c r="H92" s="24">
        <v>8</v>
      </c>
      <c r="I92" s="24">
        <v>6</v>
      </c>
      <c r="J92" s="24">
        <v>5</v>
      </c>
      <c r="K92" s="24">
        <v>1</v>
      </c>
      <c r="L92" s="24">
        <v>0</v>
      </c>
      <c r="M92" s="24">
        <v>4</v>
      </c>
      <c r="N92" s="24">
        <v>10</v>
      </c>
    </row>
    <row r="93" spans="1:14">
      <c r="A93" s="10" t="s">
        <v>114</v>
      </c>
      <c r="B93" s="15">
        <v>100</v>
      </c>
      <c r="C93" s="15">
        <v>4.9382720000000004</v>
      </c>
      <c r="D93" s="15">
        <v>14.814814999999999</v>
      </c>
      <c r="E93" s="15">
        <v>13.580247</v>
      </c>
      <c r="F93" s="15">
        <v>13.580247</v>
      </c>
      <c r="G93" s="15">
        <v>11.111110999999999</v>
      </c>
      <c r="H93" s="15">
        <v>9.8765429999999999</v>
      </c>
      <c r="I93" s="15">
        <v>7.4074070000000001</v>
      </c>
      <c r="J93" s="15">
        <v>6.1728399999999999</v>
      </c>
      <c r="K93" s="15">
        <v>1.2345680000000001</v>
      </c>
      <c r="L93" s="15">
        <v>0</v>
      </c>
      <c r="M93" s="15">
        <v>4.9382720000000004</v>
      </c>
      <c r="N93" s="15">
        <v>12.345679000000001</v>
      </c>
    </row>
    <row r="94" spans="1:14">
      <c r="A94" s="23" t="s">
        <v>163</v>
      </c>
      <c r="B94" s="24">
        <v>67</v>
      </c>
      <c r="C94" s="24">
        <v>3</v>
      </c>
      <c r="D94" s="24">
        <v>6</v>
      </c>
      <c r="E94" s="24">
        <v>7</v>
      </c>
      <c r="F94" s="24">
        <v>6</v>
      </c>
      <c r="G94" s="24">
        <v>4</v>
      </c>
      <c r="H94" s="24">
        <v>6</v>
      </c>
      <c r="I94" s="24">
        <v>7</v>
      </c>
      <c r="J94" s="24">
        <v>7</v>
      </c>
      <c r="K94" s="24">
        <v>1</v>
      </c>
      <c r="L94" s="24">
        <v>5</v>
      </c>
      <c r="M94" s="24">
        <v>5</v>
      </c>
      <c r="N94" s="24">
        <v>10</v>
      </c>
    </row>
    <row r="95" spans="1:14">
      <c r="A95" s="10" t="s">
        <v>114</v>
      </c>
      <c r="B95" s="15">
        <v>100</v>
      </c>
      <c r="C95" s="15">
        <v>4.4776119999999997</v>
      </c>
      <c r="D95" s="15">
        <v>8.9552239999999994</v>
      </c>
      <c r="E95" s="15">
        <v>10.447761</v>
      </c>
      <c r="F95" s="15">
        <v>8.9552239999999994</v>
      </c>
      <c r="G95" s="15">
        <v>5.9701490000000002</v>
      </c>
      <c r="H95" s="15">
        <v>8.9552239999999994</v>
      </c>
      <c r="I95" s="15">
        <v>10.447761</v>
      </c>
      <c r="J95" s="15">
        <v>10.447761</v>
      </c>
      <c r="K95" s="15">
        <v>1.492537</v>
      </c>
      <c r="L95" s="15">
        <v>7.4626869999999998</v>
      </c>
      <c r="M95" s="15">
        <v>7.4626869999999998</v>
      </c>
      <c r="N95" s="15">
        <v>14.925373</v>
      </c>
    </row>
    <row r="96" spans="1:14">
      <c r="A96" s="23" t="s">
        <v>128</v>
      </c>
      <c r="B96" s="24">
        <v>52</v>
      </c>
      <c r="C96" s="24">
        <v>1</v>
      </c>
      <c r="D96" s="24">
        <v>4</v>
      </c>
      <c r="E96" s="24">
        <v>7</v>
      </c>
      <c r="F96" s="24">
        <v>11</v>
      </c>
      <c r="G96" s="24">
        <v>7</v>
      </c>
      <c r="H96" s="24">
        <v>6</v>
      </c>
      <c r="I96" s="24">
        <v>4</v>
      </c>
      <c r="J96" s="24">
        <v>5</v>
      </c>
      <c r="K96" s="24">
        <v>0</v>
      </c>
      <c r="L96" s="24">
        <v>0</v>
      </c>
      <c r="M96" s="24">
        <v>0</v>
      </c>
      <c r="N96" s="24">
        <v>7</v>
      </c>
    </row>
    <row r="97" spans="1:14">
      <c r="A97" s="10" t="s">
        <v>114</v>
      </c>
      <c r="B97" s="15">
        <v>100</v>
      </c>
      <c r="C97" s="15">
        <v>1.9230769999999999</v>
      </c>
      <c r="D97" s="15">
        <v>7.6923079999999997</v>
      </c>
      <c r="E97" s="15">
        <v>13.461537999999999</v>
      </c>
      <c r="F97" s="15">
        <v>21.153846000000001</v>
      </c>
      <c r="G97" s="15">
        <v>13.461537999999999</v>
      </c>
      <c r="H97" s="15">
        <v>11.538462000000001</v>
      </c>
      <c r="I97" s="15">
        <v>7.6923079999999997</v>
      </c>
      <c r="J97" s="15">
        <v>9.6153849999999998</v>
      </c>
      <c r="K97" s="15">
        <v>0</v>
      </c>
      <c r="L97" s="15">
        <v>0</v>
      </c>
      <c r="M97" s="15">
        <v>0</v>
      </c>
      <c r="N97" s="15">
        <v>13.461537999999999</v>
      </c>
    </row>
    <row r="98" spans="1:14">
      <c r="A98" s="8" t="s">
        <v>164</v>
      </c>
      <c r="B98" s="8"/>
      <c r="C98" s="8"/>
      <c r="D98" s="8"/>
      <c r="E98" s="8"/>
      <c r="F98" s="8"/>
      <c r="G98" s="8"/>
      <c r="H98" s="8"/>
      <c r="I98" s="8"/>
      <c r="J98" s="8"/>
      <c r="K98" s="8"/>
      <c r="L98" s="8"/>
      <c r="M98" s="8"/>
      <c r="N98" s="8"/>
    </row>
    <row r="99" spans="1:14">
      <c r="A99" s="23" t="s">
        <v>165</v>
      </c>
      <c r="B99" s="24">
        <v>209</v>
      </c>
      <c r="C99" s="24">
        <v>0</v>
      </c>
      <c r="D99" s="24">
        <v>14</v>
      </c>
      <c r="E99" s="24">
        <v>15</v>
      </c>
      <c r="F99" s="24">
        <v>31</v>
      </c>
      <c r="G99" s="24">
        <v>24</v>
      </c>
      <c r="H99" s="24">
        <v>21</v>
      </c>
      <c r="I99" s="24">
        <v>35</v>
      </c>
      <c r="J99" s="24">
        <v>30</v>
      </c>
      <c r="K99" s="24">
        <v>6</v>
      </c>
      <c r="L99" s="24">
        <v>19</v>
      </c>
      <c r="M99" s="24">
        <v>3</v>
      </c>
      <c r="N99" s="24">
        <v>11</v>
      </c>
    </row>
    <row r="100" spans="1:14">
      <c r="A100" s="10" t="s">
        <v>114</v>
      </c>
      <c r="B100" s="15">
        <v>100</v>
      </c>
      <c r="C100" s="15">
        <v>0</v>
      </c>
      <c r="D100" s="15">
        <v>6.6985650000000003</v>
      </c>
      <c r="E100" s="15">
        <v>7.1770329999999998</v>
      </c>
      <c r="F100" s="15">
        <v>14.832535999999999</v>
      </c>
      <c r="G100" s="15">
        <v>11.483254000000001</v>
      </c>
      <c r="H100" s="15">
        <v>10.047847000000001</v>
      </c>
      <c r="I100" s="15">
        <v>16.746410999999998</v>
      </c>
      <c r="J100" s="15">
        <v>14.354067000000001</v>
      </c>
      <c r="K100" s="15">
        <v>2.8708130000000001</v>
      </c>
      <c r="L100" s="15">
        <v>9.0909089999999999</v>
      </c>
      <c r="M100" s="15">
        <v>1.4354070000000001</v>
      </c>
      <c r="N100" s="15">
        <v>5.2631579999999998</v>
      </c>
    </row>
    <row r="101" spans="1:14">
      <c r="A101" s="23" t="s">
        <v>166</v>
      </c>
      <c r="B101" s="24">
        <v>1043</v>
      </c>
      <c r="C101" s="24">
        <v>17</v>
      </c>
      <c r="D101" s="24">
        <v>62</v>
      </c>
      <c r="E101" s="24">
        <v>111</v>
      </c>
      <c r="F101" s="24">
        <v>132</v>
      </c>
      <c r="G101" s="24">
        <v>161</v>
      </c>
      <c r="H101" s="24">
        <v>135</v>
      </c>
      <c r="I101" s="24">
        <v>146</v>
      </c>
      <c r="J101" s="24">
        <v>116</v>
      </c>
      <c r="K101" s="24">
        <v>40</v>
      </c>
      <c r="L101" s="24">
        <v>42</v>
      </c>
      <c r="M101" s="24">
        <v>6</v>
      </c>
      <c r="N101" s="24">
        <v>75</v>
      </c>
    </row>
    <row r="102" spans="1:14">
      <c r="A102" s="10" t="s">
        <v>114</v>
      </c>
      <c r="B102" s="15">
        <v>100</v>
      </c>
      <c r="C102" s="15">
        <v>1.6299140000000001</v>
      </c>
      <c r="D102" s="15">
        <v>5.9443910000000004</v>
      </c>
      <c r="E102" s="15">
        <v>10.642378000000001</v>
      </c>
      <c r="F102" s="15">
        <v>12.655801</v>
      </c>
      <c r="G102" s="15">
        <v>15.436242</v>
      </c>
      <c r="H102" s="15">
        <v>12.943432</v>
      </c>
      <c r="I102" s="15">
        <v>13.998082</v>
      </c>
      <c r="J102" s="15">
        <v>11.121764000000001</v>
      </c>
      <c r="K102" s="15">
        <v>3.8350909999999998</v>
      </c>
      <c r="L102" s="15">
        <v>4.0268459999999999</v>
      </c>
      <c r="M102" s="15">
        <v>0.575264</v>
      </c>
      <c r="N102" s="15">
        <v>7.1907959999999997</v>
      </c>
    </row>
    <row r="103" spans="1:14">
      <c r="A103" s="23" t="s">
        <v>167</v>
      </c>
      <c r="B103" s="24">
        <v>963</v>
      </c>
      <c r="C103" s="24">
        <v>20</v>
      </c>
      <c r="D103" s="24">
        <v>68</v>
      </c>
      <c r="E103" s="24">
        <v>122</v>
      </c>
      <c r="F103" s="24">
        <v>146</v>
      </c>
      <c r="G103" s="24">
        <v>125</v>
      </c>
      <c r="H103" s="24">
        <v>119</v>
      </c>
      <c r="I103" s="24">
        <v>131</v>
      </c>
      <c r="J103" s="24">
        <v>89</v>
      </c>
      <c r="K103" s="24">
        <v>32</v>
      </c>
      <c r="L103" s="24">
        <v>28</v>
      </c>
      <c r="M103" s="24">
        <v>22</v>
      </c>
      <c r="N103" s="24">
        <v>61</v>
      </c>
    </row>
    <row r="104" spans="1:14">
      <c r="A104" s="10" t="s">
        <v>114</v>
      </c>
      <c r="B104" s="15">
        <v>100</v>
      </c>
      <c r="C104" s="15">
        <v>2.0768430000000002</v>
      </c>
      <c r="D104" s="15">
        <v>7.061267</v>
      </c>
      <c r="E104" s="15">
        <v>12.668744</v>
      </c>
      <c r="F104" s="15">
        <v>15.160955</v>
      </c>
      <c r="G104" s="15">
        <v>12.980270000000001</v>
      </c>
      <c r="H104" s="15">
        <v>12.357217</v>
      </c>
      <c r="I104" s="15">
        <v>13.603323</v>
      </c>
      <c r="J104" s="15">
        <v>9.2419519999999995</v>
      </c>
      <c r="K104" s="15">
        <v>3.3229489999999999</v>
      </c>
      <c r="L104" s="15">
        <v>2.9075799999999998</v>
      </c>
      <c r="M104" s="15">
        <v>2.2845279999999999</v>
      </c>
      <c r="N104" s="15">
        <v>6.3343720000000001</v>
      </c>
    </row>
    <row r="105" spans="1:14">
      <c r="A105" s="23" t="s">
        <v>168</v>
      </c>
      <c r="B105" s="24">
        <v>338</v>
      </c>
      <c r="C105" s="24">
        <v>9</v>
      </c>
      <c r="D105" s="24">
        <v>33</v>
      </c>
      <c r="E105" s="24">
        <v>45</v>
      </c>
      <c r="F105" s="24">
        <v>54</v>
      </c>
      <c r="G105" s="24">
        <v>41</v>
      </c>
      <c r="H105" s="24">
        <v>34</v>
      </c>
      <c r="I105" s="24">
        <v>42</v>
      </c>
      <c r="J105" s="24">
        <v>24</v>
      </c>
      <c r="K105" s="24">
        <v>8</v>
      </c>
      <c r="L105" s="24">
        <v>4</v>
      </c>
      <c r="M105" s="24">
        <v>10</v>
      </c>
      <c r="N105" s="24">
        <v>34</v>
      </c>
    </row>
    <row r="106" spans="1:14">
      <c r="A106" s="10" t="s">
        <v>114</v>
      </c>
      <c r="B106" s="15">
        <v>100</v>
      </c>
      <c r="C106" s="15">
        <v>2.662722</v>
      </c>
      <c r="D106" s="15">
        <v>9.7633139999999994</v>
      </c>
      <c r="E106" s="15">
        <v>13.313609</v>
      </c>
      <c r="F106" s="15">
        <v>15.976331</v>
      </c>
      <c r="G106" s="15">
        <v>12.130178000000001</v>
      </c>
      <c r="H106" s="15">
        <v>10.059172</v>
      </c>
      <c r="I106" s="15">
        <v>12.426036</v>
      </c>
      <c r="J106" s="15">
        <v>7.1005919999999998</v>
      </c>
      <c r="K106" s="15">
        <v>2.3668640000000001</v>
      </c>
      <c r="L106" s="15">
        <v>1.183432</v>
      </c>
      <c r="M106" s="15">
        <v>2.95858</v>
      </c>
      <c r="N106" s="15">
        <v>10.059172</v>
      </c>
    </row>
    <row r="107" spans="1:14">
      <c r="A107" s="23" t="s">
        <v>169</v>
      </c>
      <c r="B107" s="24">
        <v>94</v>
      </c>
      <c r="C107" s="24">
        <v>6</v>
      </c>
      <c r="D107" s="24">
        <v>15</v>
      </c>
      <c r="E107" s="24">
        <v>16</v>
      </c>
      <c r="F107" s="24">
        <v>19</v>
      </c>
      <c r="G107" s="24">
        <v>8</v>
      </c>
      <c r="H107" s="24">
        <v>2</v>
      </c>
      <c r="I107" s="24">
        <v>9</v>
      </c>
      <c r="J107" s="24">
        <v>7</v>
      </c>
      <c r="K107" s="24">
        <v>2</v>
      </c>
      <c r="L107" s="24">
        <v>1</v>
      </c>
      <c r="M107" s="24">
        <v>4</v>
      </c>
      <c r="N107" s="24">
        <v>5</v>
      </c>
    </row>
    <row r="108" spans="1:14">
      <c r="A108" s="10" t="s">
        <v>114</v>
      </c>
      <c r="B108" s="15">
        <v>100</v>
      </c>
      <c r="C108" s="15">
        <v>6.3829789999999997</v>
      </c>
      <c r="D108" s="15">
        <v>15.957447</v>
      </c>
      <c r="E108" s="15">
        <v>17.021277000000001</v>
      </c>
      <c r="F108" s="15">
        <v>20.212765999999998</v>
      </c>
      <c r="G108" s="15">
        <v>8.5106380000000001</v>
      </c>
      <c r="H108" s="15">
        <v>2.1276600000000001</v>
      </c>
      <c r="I108" s="15">
        <v>9.5744679999999995</v>
      </c>
      <c r="J108" s="15">
        <v>7.446809</v>
      </c>
      <c r="K108" s="15">
        <v>2.1276600000000001</v>
      </c>
      <c r="L108" s="15">
        <v>1.0638300000000001</v>
      </c>
      <c r="M108" s="15">
        <v>4.2553190000000001</v>
      </c>
      <c r="N108" s="15">
        <v>5.3191490000000003</v>
      </c>
    </row>
    <row r="109" spans="1:14">
      <c r="A109" s="23" t="s">
        <v>128</v>
      </c>
      <c r="B109" s="24">
        <v>30</v>
      </c>
      <c r="C109" s="24">
        <v>2</v>
      </c>
      <c r="D109" s="24">
        <v>4</v>
      </c>
      <c r="E109" s="24">
        <v>1</v>
      </c>
      <c r="F109" s="24">
        <v>3</v>
      </c>
      <c r="G109" s="24">
        <v>2</v>
      </c>
      <c r="H109" s="24">
        <v>4</v>
      </c>
      <c r="I109" s="24">
        <v>1</v>
      </c>
      <c r="J109" s="24">
        <v>1</v>
      </c>
      <c r="K109" s="24">
        <v>2</v>
      </c>
      <c r="L109" s="24">
        <v>0</v>
      </c>
      <c r="M109" s="24">
        <v>2</v>
      </c>
      <c r="N109" s="24">
        <v>8</v>
      </c>
    </row>
    <row r="110" spans="1:14">
      <c r="A110" s="10" t="s">
        <v>114</v>
      </c>
      <c r="B110" s="15">
        <v>100</v>
      </c>
      <c r="C110" s="15">
        <v>6.6666670000000003</v>
      </c>
      <c r="D110" s="15">
        <v>13.333333</v>
      </c>
      <c r="E110" s="15">
        <v>3.3333330000000001</v>
      </c>
      <c r="F110" s="15">
        <v>10</v>
      </c>
      <c r="G110" s="15">
        <v>6.6666670000000003</v>
      </c>
      <c r="H110" s="15">
        <v>13.333333</v>
      </c>
      <c r="I110" s="15">
        <v>3.3333330000000001</v>
      </c>
      <c r="J110" s="15">
        <v>3.3333330000000001</v>
      </c>
      <c r="K110" s="15">
        <v>6.6666670000000003</v>
      </c>
      <c r="L110" s="15">
        <v>0</v>
      </c>
      <c r="M110" s="15">
        <v>6.6666670000000003</v>
      </c>
      <c r="N110" s="15">
        <v>26.666667</v>
      </c>
    </row>
    <row r="111" spans="1:14">
      <c r="A111" s="8" t="s">
        <v>170</v>
      </c>
      <c r="B111" s="8"/>
      <c r="C111" s="8"/>
      <c r="D111" s="8"/>
      <c r="E111" s="8"/>
      <c r="F111" s="8"/>
      <c r="G111" s="8"/>
      <c r="H111" s="8"/>
      <c r="I111" s="8"/>
      <c r="J111" s="8"/>
      <c r="K111" s="8"/>
      <c r="L111" s="8"/>
      <c r="M111" s="8"/>
      <c r="N111" s="8"/>
    </row>
    <row r="112" spans="1:14">
      <c r="A112" s="23" t="s">
        <v>171</v>
      </c>
      <c r="B112" s="24">
        <v>386</v>
      </c>
      <c r="C112" s="24">
        <v>11</v>
      </c>
      <c r="D112" s="24">
        <v>52</v>
      </c>
      <c r="E112" s="24">
        <v>61</v>
      </c>
      <c r="F112" s="24">
        <v>68</v>
      </c>
      <c r="G112" s="24">
        <v>45</v>
      </c>
      <c r="H112" s="24">
        <v>35</v>
      </c>
      <c r="I112" s="24">
        <v>26</v>
      </c>
      <c r="J112" s="24">
        <v>23</v>
      </c>
      <c r="K112" s="24">
        <v>11</v>
      </c>
      <c r="L112" s="24">
        <v>5</v>
      </c>
      <c r="M112" s="24">
        <v>13</v>
      </c>
      <c r="N112" s="24">
        <v>36</v>
      </c>
    </row>
    <row r="113" spans="1:14">
      <c r="A113" s="10" t="s">
        <v>114</v>
      </c>
      <c r="B113" s="15">
        <v>100</v>
      </c>
      <c r="C113" s="15">
        <v>2.8497409999999999</v>
      </c>
      <c r="D113" s="15">
        <v>13.471503</v>
      </c>
      <c r="E113" s="15">
        <v>15.803108999999999</v>
      </c>
      <c r="F113" s="15">
        <v>17.616579999999999</v>
      </c>
      <c r="G113" s="15">
        <v>11.658030999999999</v>
      </c>
      <c r="H113" s="15">
        <v>9.0673580000000005</v>
      </c>
      <c r="I113" s="15">
        <v>6.7357509999999996</v>
      </c>
      <c r="J113" s="15">
        <v>5.9585489999999997</v>
      </c>
      <c r="K113" s="15">
        <v>2.8497409999999999</v>
      </c>
      <c r="L113" s="15">
        <v>1.295337</v>
      </c>
      <c r="M113" s="15">
        <v>3.3678759999999999</v>
      </c>
      <c r="N113" s="15">
        <v>9.3264250000000004</v>
      </c>
    </row>
    <row r="114" spans="1:14">
      <c r="A114" s="23" t="s">
        <v>172</v>
      </c>
      <c r="B114" s="24">
        <v>919</v>
      </c>
      <c r="C114" s="24">
        <v>18</v>
      </c>
      <c r="D114" s="24">
        <v>74</v>
      </c>
      <c r="E114" s="24">
        <v>129</v>
      </c>
      <c r="F114" s="24">
        <v>143</v>
      </c>
      <c r="G114" s="24">
        <v>126</v>
      </c>
      <c r="H114" s="24">
        <v>104</v>
      </c>
      <c r="I114" s="24">
        <v>125</v>
      </c>
      <c r="J114" s="24">
        <v>72</v>
      </c>
      <c r="K114" s="24">
        <v>19</v>
      </c>
      <c r="L114" s="24">
        <v>17</v>
      </c>
      <c r="M114" s="24">
        <v>20</v>
      </c>
      <c r="N114" s="24">
        <v>72</v>
      </c>
    </row>
    <row r="115" spans="1:14">
      <c r="A115" s="10" t="s">
        <v>114</v>
      </c>
      <c r="B115" s="15">
        <v>100</v>
      </c>
      <c r="C115" s="15">
        <v>1.9586509999999999</v>
      </c>
      <c r="D115" s="15">
        <v>8.0522310000000008</v>
      </c>
      <c r="E115" s="15">
        <v>14.036997</v>
      </c>
      <c r="F115" s="15">
        <v>15.560392</v>
      </c>
      <c r="G115" s="15">
        <v>13.710554999999999</v>
      </c>
      <c r="H115" s="15">
        <v>11.316649</v>
      </c>
      <c r="I115" s="15">
        <v>13.601741000000001</v>
      </c>
      <c r="J115" s="15">
        <v>7.8346030000000004</v>
      </c>
      <c r="K115" s="15">
        <v>2.0674649999999999</v>
      </c>
      <c r="L115" s="15">
        <v>1.849837</v>
      </c>
      <c r="M115" s="15">
        <v>2.1762790000000001</v>
      </c>
      <c r="N115" s="15">
        <v>7.8346030000000004</v>
      </c>
    </row>
    <row r="116" spans="1:14">
      <c r="A116" s="23" t="s">
        <v>173</v>
      </c>
      <c r="B116" s="24">
        <v>978</v>
      </c>
      <c r="C116" s="24">
        <v>18</v>
      </c>
      <c r="D116" s="24">
        <v>50</v>
      </c>
      <c r="E116" s="24">
        <v>84</v>
      </c>
      <c r="F116" s="24">
        <v>130</v>
      </c>
      <c r="G116" s="24">
        <v>147</v>
      </c>
      <c r="H116" s="24">
        <v>120</v>
      </c>
      <c r="I116" s="24">
        <v>159</v>
      </c>
      <c r="J116" s="24">
        <v>126</v>
      </c>
      <c r="K116" s="24">
        <v>41</v>
      </c>
      <c r="L116" s="24">
        <v>42</v>
      </c>
      <c r="M116" s="24">
        <v>9</v>
      </c>
      <c r="N116" s="24">
        <v>52</v>
      </c>
    </row>
    <row r="117" spans="1:14">
      <c r="A117" s="10" t="s">
        <v>114</v>
      </c>
      <c r="B117" s="15">
        <v>100</v>
      </c>
      <c r="C117" s="15">
        <v>1.8404910000000001</v>
      </c>
      <c r="D117" s="15">
        <v>5.1124739999999997</v>
      </c>
      <c r="E117" s="15">
        <v>8.5889570000000006</v>
      </c>
      <c r="F117" s="15">
        <v>13.292434</v>
      </c>
      <c r="G117" s="15">
        <v>15.030675</v>
      </c>
      <c r="H117" s="15">
        <v>12.269939000000001</v>
      </c>
      <c r="I117" s="15">
        <v>16.257669</v>
      </c>
      <c r="J117" s="15">
        <v>12.883436</v>
      </c>
      <c r="K117" s="15">
        <v>4.1922290000000002</v>
      </c>
      <c r="L117" s="15">
        <v>4.2944789999999999</v>
      </c>
      <c r="M117" s="15">
        <v>0.92024499999999998</v>
      </c>
      <c r="N117" s="15">
        <v>5.3169729999999999</v>
      </c>
    </row>
    <row r="118" spans="1:14">
      <c r="A118" s="23" t="s">
        <v>174</v>
      </c>
      <c r="B118" s="24">
        <v>347</v>
      </c>
      <c r="C118" s="24">
        <v>4</v>
      </c>
      <c r="D118" s="24">
        <v>14</v>
      </c>
      <c r="E118" s="24">
        <v>34</v>
      </c>
      <c r="F118" s="24">
        <v>37</v>
      </c>
      <c r="G118" s="24">
        <v>41</v>
      </c>
      <c r="H118" s="24">
        <v>51</v>
      </c>
      <c r="I118" s="24">
        <v>51</v>
      </c>
      <c r="J118" s="24">
        <v>44</v>
      </c>
      <c r="K118" s="24">
        <v>17</v>
      </c>
      <c r="L118" s="24">
        <v>30</v>
      </c>
      <c r="M118" s="24">
        <v>3</v>
      </c>
      <c r="N118" s="24">
        <v>21</v>
      </c>
    </row>
    <row r="119" spans="1:14">
      <c r="A119" s="10" t="s">
        <v>114</v>
      </c>
      <c r="B119" s="15">
        <v>100</v>
      </c>
      <c r="C119" s="15">
        <v>1.152738</v>
      </c>
      <c r="D119" s="15">
        <v>4.0345820000000003</v>
      </c>
      <c r="E119" s="15">
        <v>9.7982709999999997</v>
      </c>
      <c r="F119" s="15">
        <v>10.662824000000001</v>
      </c>
      <c r="G119" s="15">
        <v>11.815562</v>
      </c>
      <c r="H119" s="15">
        <v>14.697406000000001</v>
      </c>
      <c r="I119" s="15">
        <v>14.697406000000001</v>
      </c>
      <c r="J119" s="15">
        <v>12.680115000000001</v>
      </c>
      <c r="K119" s="15">
        <v>4.8991350000000002</v>
      </c>
      <c r="L119" s="15">
        <v>8.6455330000000004</v>
      </c>
      <c r="M119" s="15">
        <v>0.86455300000000002</v>
      </c>
      <c r="N119" s="15">
        <v>6.0518729999999996</v>
      </c>
    </row>
    <row r="120" spans="1:14">
      <c r="A120" s="23" t="s">
        <v>128</v>
      </c>
      <c r="B120" s="24">
        <v>47</v>
      </c>
      <c r="C120" s="24">
        <v>3</v>
      </c>
      <c r="D120" s="24">
        <v>6</v>
      </c>
      <c r="E120" s="24">
        <v>2</v>
      </c>
      <c r="F120" s="24">
        <v>7</v>
      </c>
      <c r="G120" s="24">
        <v>2</v>
      </c>
      <c r="H120" s="24">
        <v>5</v>
      </c>
      <c r="I120" s="24">
        <v>3</v>
      </c>
      <c r="J120" s="24">
        <v>2</v>
      </c>
      <c r="K120" s="24">
        <v>2</v>
      </c>
      <c r="L120" s="24">
        <v>0</v>
      </c>
      <c r="M120" s="24">
        <v>2</v>
      </c>
      <c r="N120" s="24">
        <v>13</v>
      </c>
    </row>
    <row r="121" spans="1:14">
      <c r="A121" s="10" t="s">
        <v>114</v>
      </c>
      <c r="B121" s="15">
        <v>100</v>
      </c>
      <c r="C121" s="15">
        <v>6.3829789999999997</v>
      </c>
      <c r="D121" s="15">
        <v>12.765957</v>
      </c>
      <c r="E121" s="15">
        <v>4.2553190000000001</v>
      </c>
      <c r="F121" s="15">
        <v>14.893617000000001</v>
      </c>
      <c r="G121" s="15">
        <v>4.2553190000000001</v>
      </c>
      <c r="H121" s="15">
        <v>10.638298000000001</v>
      </c>
      <c r="I121" s="15">
        <v>6.3829789999999997</v>
      </c>
      <c r="J121" s="15">
        <v>4.2553190000000001</v>
      </c>
      <c r="K121" s="15">
        <v>4.2553190000000001</v>
      </c>
      <c r="L121" s="15">
        <v>0</v>
      </c>
      <c r="M121" s="15">
        <v>4.2553190000000001</v>
      </c>
      <c r="N121" s="15">
        <v>27.659573999999999</v>
      </c>
    </row>
    <row r="122" spans="1:14">
      <c r="A122" s="8" t="s">
        <v>175</v>
      </c>
      <c r="B122" s="8"/>
      <c r="C122" s="8"/>
      <c r="D122" s="8"/>
      <c r="E122" s="8"/>
      <c r="F122" s="8"/>
      <c r="G122" s="8"/>
      <c r="H122" s="8"/>
      <c r="I122" s="8"/>
      <c r="J122" s="8"/>
      <c r="K122" s="8"/>
      <c r="L122" s="8"/>
      <c r="M122" s="8"/>
      <c r="N122" s="8"/>
    </row>
    <row r="123" spans="1:14">
      <c r="A123" s="23" t="s">
        <v>176</v>
      </c>
      <c r="B123" s="24">
        <v>425</v>
      </c>
      <c r="C123" s="24">
        <v>3</v>
      </c>
      <c r="D123" s="24">
        <v>22</v>
      </c>
      <c r="E123" s="24">
        <v>36</v>
      </c>
      <c r="F123" s="24">
        <v>67</v>
      </c>
      <c r="G123" s="24">
        <v>66</v>
      </c>
      <c r="H123" s="24">
        <v>53</v>
      </c>
      <c r="I123" s="24">
        <v>69</v>
      </c>
      <c r="J123" s="24">
        <v>48</v>
      </c>
      <c r="K123" s="24">
        <v>18</v>
      </c>
      <c r="L123" s="24">
        <v>19</v>
      </c>
      <c r="M123" s="24">
        <v>4</v>
      </c>
      <c r="N123" s="24">
        <v>20</v>
      </c>
    </row>
    <row r="124" spans="1:14">
      <c r="A124" s="10" t="s">
        <v>114</v>
      </c>
      <c r="B124" s="15">
        <v>100</v>
      </c>
      <c r="C124" s="15">
        <v>0.70588200000000001</v>
      </c>
      <c r="D124" s="15">
        <v>5.1764710000000003</v>
      </c>
      <c r="E124" s="15">
        <v>8.4705879999999993</v>
      </c>
      <c r="F124" s="15">
        <v>15.764706</v>
      </c>
      <c r="G124" s="15">
        <v>15.529412000000001</v>
      </c>
      <c r="H124" s="15">
        <v>12.470587999999999</v>
      </c>
      <c r="I124" s="15">
        <v>16.235294</v>
      </c>
      <c r="J124" s="15">
        <v>11.294117999999999</v>
      </c>
      <c r="K124" s="15">
        <v>4.2352939999999997</v>
      </c>
      <c r="L124" s="15">
        <v>4.4705880000000002</v>
      </c>
      <c r="M124" s="15">
        <v>0.94117600000000001</v>
      </c>
      <c r="N124" s="15">
        <v>4.7058819999999999</v>
      </c>
    </row>
    <row r="125" spans="1:14">
      <c r="A125" s="23" t="s">
        <v>177</v>
      </c>
      <c r="B125" s="24">
        <v>811</v>
      </c>
      <c r="C125" s="24">
        <v>16</v>
      </c>
      <c r="D125" s="24">
        <v>47</v>
      </c>
      <c r="E125" s="24">
        <v>79</v>
      </c>
      <c r="F125" s="24">
        <v>106</v>
      </c>
      <c r="G125" s="24">
        <v>117</v>
      </c>
      <c r="H125" s="24">
        <v>110</v>
      </c>
      <c r="I125" s="24">
        <v>129</v>
      </c>
      <c r="J125" s="24">
        <v>105</v>
      </c>
      <c r="K125" s="24">
        <v>25</v>
      </c>
      <c r="L125" s="24">
        <v>28</v>
      </c>
      <c r="M125" s="24">
        <v>5</v>
      </c>
      <c r="N125" s="24">
        <v>44</v>
      </c>
    </row>
    <row r="126" spans="1:14">
      <c r="A126" s="10" t="s">
        <v>114</v>
      </c>
      <c r="B126" s="15">
        <v>100</v>
      </c>
      <c r="C126" s="15">
        <v>1.9728730000000001</v>
      </c>
      <c r="D126" s="15">
        <v>5.7953140000000003</v>
      </c>
      <c r="E126" s="15">
        <v>9.7410599999999992</v>
      </c>
      <c r="F126" s="15">
        <v>13.070283999999999</v>
      </c>
      <c r="G126" s="15">
        <v>14.426634</v>
      </c>
      <c r="H126" s="15">
        <v>13.563502</v>
      </c>
      <c r="I126" s="15">
        <v>15.906288999999999</v>
      </c>
      <c r="J126" s="15">
        <v>12.946979000000001</v>
      </c>
      <c r="K126" s="15">
        <v>3.082614</v>
      </c>
      <c r="L126" s="15">
        <v>3.452528</v>
      </c>
      <c r="M126" s="15">
        <v>0.61652300000000004</v>
      </c>
      <c r="N126" s="15">
        <v>5.4254009999999999</v>
      </c>
    </row>
    <row r="127" spans="1:14">
      <c r="A127" s="23" t="s">
        <v>178</v>
      </c>
      <c r="B127" s="24">
        <v>207</v>
      </c>
      <c r="C127" s="24">
        <v>3</v>
      </c>
      <c r="D127" s="24">
        <v>15</v>
      </c>
      <c r="E127" s="24">
        <v>14</v>
      </c>
      <c r="F127" s="24">
        <v>24</v>
      </c>
      <c r="G127" s="24">
        <v>31</v>
      </c>
      <c r="H127" s="24">
        <v>30</v>
      </c>
      <c r="I127" s="24">
        <v>28</v>
      </c>
      <c r="J127" s="24">
        <v>25</v>
      </c>
      <c r="K127" s="24">
        <v>7</v>
      </c>
      <c r="L127" s="24">
        <v>13</v>
      </c>
      <c r="M127" s="24">
        <v>0</v>
      </c>
      <c r="N127" s="24">
        <v>17</v>
      </c>
    </row>
    <row r="128" spans="1:14">
      <c r="A128" s="10" t="s">
        <v>114</v>
      </c>
      <c r="B128" s="15">
        <v>100</v>
      </c>
      <c r="C128" s="15">
        <v>1.4492750000000001</v>
      </c>
      <c r="D128" s="15">
        <v>7.2463769999999998</v>
      </c>
      <c r="E128" s="15">
        <v>6.7632849999999998</v>
      </c>
      <c r="F128" s="15">
        <v>11.594203</v>
      </c>
      <c r="G128" s="15">
        <v>14.975845</v>
      </c>
      <c r="H128" s="15">
        <v>14.492754</v>
      </c>
      <c r="I128" s="15">
        <v>13.52657</v>
      </c>
      <c r="J128" s="15">
        <v>12.077294999999999</v>
      </c>
      <c r="K128" s="15">
        <v>3.381643</v>
      </c>
      <c r="L128" s="15">
        <v>6.2801929999999997</v>
      </c>
      <c r="M128" s="15">
        <v>0</v>
      </c>
      <c r="N128" s="15">
        <v>8.2125599999999999</v>
      </c>
    </row>
    <row r="129" spans="1:14">
      <c r="A129" s="23" t="s">
        <v>179</v>
      </c>
      <c r="B129" s="24">
        <v>154</v>
      </c>
      <c r="C129" s="24">
        <v>1</v>
      </c>
      <c r="D129" s="24">
        <v>3</v>
      </c>
      <c r="E129" s="24">
        <v>12</v>
      </c>
      <c r="F129" s="24">
        <v>14</v>
      </c>
      <c r="G129" s="24">
        <v>19</v>
      </c>
      <c r="H129" s="24">
        <v>24</v>
      </c>
      <c r="I129" s="24">
        <v>30</v>
      </c>
      <c r="J129" s="24">
        <v>24</v>
      </c>
      <c r="K129" s="24">
        <v>8</v>
      </c>
      <c r="L129" s="24">
        <v>15</v>
      </c>
      <c r="M129" s="24">
        <v>1</v>
      </c>
      <c r="N129" s="24">
        <v>3</v>
      </c>
    </row>
    <row r="130" spans="1:14">
      <c r="A130" s="10" t="s">
        <v>114</v>
      </c>
      <c r="B130" s="15">
        <v>100</v>
      </c>
      <c r="C130" s="15">
        <v>0.64935100000000001</v>
      </c>
      <c r="D130" s="15">
        <v>1.9480519999999999</v>
      </c>
      <c r="E130" s="15">
        <v>7.7922079999999996</v>
      </c>
      <c r="F130" s="15">
        <v>9.0909089999999999</v>
      </c>
      <c r="G130" s="15">
        <v>12.337662</v>
      </c>
      <c r="H130" s="15">
        <v>15.584415999999999</v>
      </c>
      <c r="I130" s="15">
        <v>19.480519000000001</v>
      </c>
      <c r="J130" s="15">
        <v>15.584415999999999</v>
      </c>
      <c r="K130" s="15">
        <v>5.1948049999999997</v>
      </c>
      <c r="L130" s="15">
        <v>9.7402599999999993</v>
      </c>
      <c r="M130" s="15">
        <v>0.64935100000000001</v>
      </c>
      <c r="N130" s="15">
        <v>1.9480519999999999</v>
      </c>
    </row>
    <row r="131" spans="1:14">
      <c r="A131" s="23" t="s">
        <v>180</v>
      </c>
      <c r="B131" s="24">
        <v>318</v>
      </c>
      <c r="C131" s="24">
        <v>7</v>
      </c>
      <c r="D131" s="24">
        <v>8</v>
      </c>
      <c r="E131" s="24">
        <v>22</v>
      </c>
      <c r="F131" s="24">
        <v>44</v>
      </c>
      <c r="G131" s="24">
        <v>43</v>
      </c>
      <c r="H131" s="24">
        <v>47</v>
      </c>
      <c r="I131" s="24">
        <v>61</v>
      </c>
      <c r="J131" s="24">
        <v>44</v>
      </c>
      <c r="K131" s="24">
        <v>13</v>
      </c>
      <c r="L131" s="24">
        <v>16</v>
      </c>
      <c r="M131" s="24">
        <v>1</v>
      </c>
      <c r="N131" s="24">
        <v>12</v>
      </c>
    </row>
    <row r="132" spans="1:14">
      <c r="A132" s="10" t="s">
        <v>114</v>
      </c>
      <c r="B132" s="15">
        <v>100</v>
      </c>
      <c r="C132" s="15">
        <v>2.2012580000000002</v>
      </c>
      <c r="D132" s="15">
        <v>2.5157229999999999</v>
      </c>
      <c r="E132" s="15">
        <v>6.9182389999999998</v>
      </c>
      <c r="F132" s="15">
        <v>13.836478</v>
      </c>
      <c r="G132" s="15">
        <v>13.522012999999999</v>
      </c>
      <c r="H132" s="15">
        <v>14.779874</v>
      </c>
      <c r="I132" s="15">
        <v>19.182390000000002</v>
      </c>
      <c r="J132" s="15">
        <v>13.836478</v>
      </c>
      <c r="K132" s="15">
        <v>4.08805</v>
      </c>
      <c r="L132" s="15">
        <v>5.031447</v>
      </c>
      <c r="M132" s="15">
        <v>0.31446499999999999</v>
      </c>
      <c r="N132" s="15">
        <v>3.7735850000000002</v>
      </c>
    </row>
    <row r="133" spans="1:14">
      <c r="A133" s="23" t="s">
        <v>181</v>
      </c>
      <c r="B133" s="24">
        <v>203</v>
      </c>
      <c r="C133" s="24">
        <v>5</v>
      </c>
      <c r="D133" s="24">
        <v>9</v>
      </c>
      <c r="E133" s="24">
        <v>15</v>
      </c>
      <c r="F133" s="24">
        <v>32</v>
      </c>
      <c r="G133" s="24">
        <v>34</v>
      </c>
      <c r="H133" s="24">
        <v>28</v>
      </c>
      <c r="I133" s="24">
        <v>28</v>
      </c>
      <c r="J133" s="24">
        <v>24</v>
      </c>
      <c r="K133" s="24">
        <v>6</v>
      </c>
      <c r="L133" s="24">
        <v>10</v>
      </c>
      <c r="M133" s="24">
        <v>2</v>
      </c>
      <c r="N133" s="24">
        <v>10</v>
      </c>
    </row>
    <row r="134" spans="1:14">
      <c r="A134" s="10" t="s">
        <v>114</v>
      </c>
      <c r="B134" s="15">
        <v>100</v>
      </c>
      <c r="C134" s="15">
        <v>2.4630540000000001</v>
      </c>
      <c r="D134" s="15">
        <v>4.4334980000000002</v>
      </c>
      <c r="E134" s="15">
        <v>7.3891629999999999</v>
      </c>
      <c r="F134" s="15">
        <v>15.763547000000001</v>
      </c>
      <c r="G134" s="15">
        <v>16.748767999999998</v>
      </c>
      <c r="H134" s="15">
        <v>13.793103</v>
      </c>
      <c r="I134" s="15">
        <v>13.793103</v>
      </c>
      <c r="J134" s="15">
        <v>11.822660000000001</v>
      </c>
      <c r="K134" s="15">
        <v>2.9556650000000002</v>
      </c>
      <c r="L134" s="15">
        <v>4.9261080000000002</v>
      </c>
      <c r="M134" s="15">
        <v>0.98522200000000004</v>
      </c>
      <c r="N134" s="15">
        <v>4.9261080000000002</v>
      </c>
    </row>
    <row r="135" spans="1:14">
      <c r="A135" s="23" t="s">
        <v>182</v>
      </c>
      <c r="B135" s="24">
        <v>79</v>
      </c>
      <c r="C135" s="24">
        <v>2</v>
      </c>
      <c r="D135" s="24">
        <v>5</v>
      </c>
      <c r="E135" s="24">
        <v>7</v>
      </c>
      <c r="F135" s="24">
        <v>14</v>
      </c>
      <c r="G135" s="24">
        <v>11</v>
      </c>
      <c r="H135" s="24">
        <v>4</v>
      </c>
      <c r="I135" s="24">
        <v>12</v>
      </c>
      <c r="J135" s="24">
        <v>10</v>
      </c>
      <c r="K135" s="24">
        <v>5</v>
      </c>
      <c r="L135" s="24">
        <v>6</v>
      </c>
      <c r="M135" s="24">
        <v>1</v>
      </c>
      <c r="N135" s="24">
        <v>2</v>
      </c>
    </row>
    <row r="136" spans="1:14">
      <c r="A136" s="10" t="s">
        <v>114</v>
      </c>
      <c r="B136" s="15">
        <v>100</v>
      </c>
      <c r="C136" s="15">
        <v>2.5316459999999998</v>
      </c>
      <c r="D136" s="15">
        <v>6.3291139999999997</v>
      </c>
      <c r="E136" s="15">
        <v>8.8607589999999998</v>
      </c>
      <c r="F136" s="15">
        <v>17.721519000000001</v>
      </c>
      <c r="G136" s="15">
        <v>13.924051</v>
      </c>
      <c r="H136" s="15">
        <v>5.0632910000000004</v>
      </c>
      <c r="I136" s="15">
        <v>15.189873</v>
      </c>
      <c r="J136" s="15">
        <v>12.658227999999999</v>
      </c>
      <c r="K136" s="15">
        <v>6.3291139999999997</v>
      </c>
      <c r="L136" s="15">
        <v>7.5949369999999998</v>
      </c>
      <c r="M136" s="15">
        <v>1.2658229999999999</v>
      </c>
      <c r="N136" s="15">
        <v>2.5316459999999998</v>
      </c>
    </row>
    <row r="137" spans="1:14">
      <c r="A137" s="23" t="s">
        <v>183</v>
      </c>
      <c r="B137" s="24">
        <v>68</v>
      </c>
      <c r="C137" s="24">
        <v>0</v>
      </c>
      <c r="D137" s="24">
        <v>5</v>
      </c>
      <c r="E137" s="24">
        <v>5</v>
      </c>
      <c r="F137" s="24">
        <v>9</v>
      </c>
      <c r="G137" s="24">
        <v>7</v>
      </c>
      <c r="H137" s="24">
        <v>4</v>
      </c>
      <c r="I137" s="24">
        <v>13</v>
      </c>
      <c r="J137" s="24">
        <v>13</v>
      </c>
      <c r="K137" s="24">
        <v>4</v>
      </c>
      <c r="L137" s="24">
        <v>7</v>
      </c>
      <c r="M137" s="24">
        <v>0</v>
      </c>
      <c r="N137" s="24">
        <v>1</v>
      </c>
    </row>
    <row r="138" spans="1:14">
      <c r="A138" s="10" t="s">
        <v>114</v>
      </c>
      <c r="B138" s="15">
        <v>100</v>
      </c>
      <c r="C138" s="15">
        <v>0</v>
      </c>
      <c r="D138" s="15">
        <v>7.3529410000000004</v>
      </c>
      <c r="E138" s="15">
        <v>7.3529410000000004</v>
      </c>
      <c r="F138" s="15">
        <v>13.235294</v>
      </c>
      <c r="G138" s="15">
        <v>10.294117999999999</v>
      </c>
      <c r="H138" s="15">
        <v>5.8823530000000002</v>
      </c>
      <c r="I138" s="15">
        <v>19.117647000000002</v>
      </c>
      <c r="J138" s="15">
        <v>19.117647000000002</v>
      </c>
      <c r="K138" s="15">
        <v>5.8823530000000002</v>
      </c>
      <c r="L138" s="15">
        <v>10.294117999999999</v>
      </c>
      <c r="M138" s="15">
        <v>0</v>
      </c>
      <c r="N138" s="15">
        <v>1.470588</v>
      </c>
    </row>
    <row r="139" spans="1:14">
      <c r="A139" s="23" t="s">
        <v>184</v>
      </c>
      <c r="B139" s="24">
        <v>586</v>
      </c>
      <c r="C139" s="24">
        <v>6</v>
      </c>
      <c r="D139" s="24">
        <v>31</v>
      </c>
      <c r="E139" s="24">
        <v>57</v>
      </c>
      <c r="F139" s="24">
        <v>75</v>
      </c>
      <c r="G139" s="24">
        <v>84</v>
      </c>
      <c r="H139" s="24">
        <v>75</v>
      </c>
      <c r="I139" s="24">
        <v>90</v>
      </c>
      <c r="J139" s="24">
        <v>71</v>
      </c>
      <c r="K139" s="24">
        <v>22</v>
      </c>
      <c r="L139" s="24">
        <v>31</v>
      </c>
      <c r="M139" s="24">
        <v>7</v>
      </c>
      <c r="N139" s="24">
        <v>37</v>
      </c>
    </row>
    <row r="140" spans="1:14">
      <c r="A140" s="10" t="s">
        <v>114</v>
      </c>
      <c r="B140" s="15">
        <v>100</v>
      </c>
      <c r="C140" s="15">
        <v>1.0238910000000001</v>
      </c>
      <c r="D140" s="15">
        <v>5.2901020000000001</v>
      </c>
      <c r="E140" s="15">
        <v>9.7269620000000003</v>
      </c>
      <c r="F140" s="15">
        <v>12.798635000000001</v>
      </c>
      <c r="G140" s="15">
        <v>14.334471000000001</v>
      </c>
      <c r="H140" s="15">
        <v>12.798635000000001</v>
      </c>
      <c r="I140" s="15">
        <v>15.358362</v>
      </c>
      <c r="J140" s="15">
        <v>12.116040999999999</v>
      </c>
      <c r="K140" s="15">
        <v>3.7542659999999999</v>
      </c>
      <c r="L140" s="15">
        <v>5.2901020000000001</v>
      </c>
      <c r="M140" s="15">
        <v>1.194539</v>
      </c>
      <c r="N140" s="15">
        <v>6.313993</v>
      </c>
    </row>
    <row r="141" spans="1:14">
      <c r="A141" s="23" t="s">
        <v>185</v>
      </c>
      <c r="B141" s="24">
        <v>276</v>
      </c>
      <c r="C141" s="24">
        <v>6</v>
      </c>
      <c r="D141" s="24">
        <v>10</v>
      </c>
      <c r="E141" s="24">
        <v>25</v>
      </c>
      <c r="F141" s="24">
        <v>29</v>
      </c>
      <c r="G141" s="24">
        <v>51</v>
      </c>
      <c r="H141" s="24">
        <v>45</v>
      </c>
      <c r="I141" s="24">
        <v>41</v>
      </c>
      <c r="J141" s="24">
        <v>36</v>
      </c>
      <c r="K141" s="24">
        <v>7</v>
      </c>
      <c r="L141" s="24">
        <v>10</v>
      </c>
      <c r="M141" s="24">
        <v>3</v>
      </c>
      <c r="N141" s="24">
        <v>13</v>
      </c>
    </row>
    <row r="142" spans="1:14">
      <c r="A142" s="10" t="s">
        <v>114</v>
      </c>
      <c r="B142" s="15">
        <v>100</v>
      </c>
      <c r="C142" s="15">
        <v>2.1739130000000002</v>
      </c>
      <c r="D142" s="15">
        <v>3.6231879999999999</v>
      </c>
      <c r="E142" s="15">
        <v>9.0579710000000002</v>
      </c>
      <c r="F142" s="15">
        <v>10.507246</v>
      </c>
      <c r="G142" s="15">
        <v>18.478261</v>
      </c>
      <c r="H142" s="15">
        <v>16.304348000000001</v>
      </c>
      <c r="I142" s="15">
        <v>14.855072</v>
      </c>
      <c r="J142" s="15">
        <v>13.043478</v>
      </c>
      <c r="K142" s="15">
        <v>2.536232</v>
      </c>
      <c r="L142" s="15">
        <v>3.6231879999999999</v>
      </c>
      <c r="M142" s="15">
        <v>1.086957</v>
      </c>
      <c r="N142" s="15">
        <v>4.7101449999999998</v>
      </c>
    </row>
    <row r="143" spans="1:14">
      <c r="A143" s="23" t="s">
        <v>152</v>
      </c>
      <c r="B143" s="24">
        <v>197</v>
      </c>
      <c r="C143" s="24">
        <v>9</v>
      </c>
      <c r="D143" s="24">
        <v>15</v>
      </c>
      <c r="E143" s="24">
        <v>30</v>
      </c>
      <c r="F143" s="24">
        <v>24</v>
      </c>
      <c r="G143" s="24">
        <v>31</v>
      </c>
      <c r="H143" s="24">
        <v>19</v>
      </c>
      <c r="I143" s="24">
        <v>23</v>
      </c>
      <c r="J143" s="24">
        <v>23</v>
      </c>
      <c r="K143" s="24">
        <v>3</v>
      </c>
      <c r="L143" s="24">
        <v>4</v>
      </c>
      <c r="M143" s="24">
        <v>4</v>
      </c>
      <c r="N143" s="24">
        <v>12</v>
      </c>
    </row>
    <row r="144" spans="1:14">
      <c r="A144" s="10" t="s">
        <v>114</v>
      </c>
      <c r="B144" s="15">
        <v>100</v>
      </c>
      <c r="C144" s="15">
        <v>4.5685279999999997</v>
      </c>
      <c r="D144" s="15">
        <v>7.6142130000000003</v>
      </c>
      <c r="E144" s="15">
        <v>15.228426000000001</v>
      </c>
      <c r="F144" s="15">
        <v>12.182741</v>
      </c>
      <c r="G144" s="15">
        <v>15.736041</v>
      </c>
      <c r="H144" s="15">
        <v>9.6446699999999996</v>
      </c>
      <c r="I144" s="15">
        <v>11.675127</v>
      </c>
      <c r="J144" s="15">
        <v>11.675127</v>
      </c>
      <c r="K144" s="15">
        <v>1.5228429999999999</v>
      </c>
      <c r="L144" s="15">
        <v>2.0304570000000002</v>
      </c>
      <c r="M144" s="15">
        <v>2.0304570000000002</v>
      </c>
      <c r="N144" s="15">
        <v>6.0913709999999996</v>
      </c>
    </row>
    <row r="145" spans="1:14">
      <c r="A145" s="23" t="s">
        <v>186</v>
      </c>
      <c r="B145" s="24">
        <v>944</v>
      </c>
      <c r="C145" s="24">
        <v>22</v>
      </c>
      <c r="D145" s="24">
        <v>86</v>
      </c>
      <c r="E145" s="24">
        <v>127</v>
      </c>
      <c r="F145" s="24">
        <v>143</v>
      </c>
      <c r="G145" s="24">
        <v>109</v>
      </c>
      <c r="H145" s="24">
        <v>98</v>
      </c>
      <c r="I145" s="24">
        <v>118</v>
      </c>
      <c r="J145" s="24">
        <v>76</v>
      </c>
      <c r="K145" s="24">
        <v>32</v>
      </c>
      <c r="L145" s="24">
        <v>23</v>
      </c>
      <c r="M145" s="24">
        <v>24</v>
      </c>
      <c r="N145" s="24">
        <v>86</v>
      </c>
    </row>
    <row r="146" spans="1:14">
      <c r="A146" s="10" t="s">
        <v>114</v>
      </c>
      <c r="B146" s="15">
        <v>100</v>
      </c>
      <c r="C146" s="15">
        <v>2.330508</v>
      </c>
      <c r="D146" s="15">
        <v>9.1101690000000008</v>
      </c>
      <c r="E146" s="15">
        <v>13.453390000000001</v>
      </c>
      <c r="F146" s="15">
        <v>15.148305000000001</v>
      </c>
      <c r="G146" s="15">
        <v>11.546609999999999</v>
      </c>
      <c r="H146" s="15">
        <v>10.381356</v>
      </c>
      <c r="I146" s="15">
        <v>12.5</v>
      </c>
      <c r="J146" s="15">
        <v>8.0508469999999992</v>
      </c>
      <c r="K146" s="15">
        <v>3.389831</v>
      </c>
      <c r="L146" s="15">
        <v>2.4364409999999999</v>
      </c>
      <c r="M146" s="15">
        <v>2.542373</v>
      </c>
      <c r="N146" s="15">
        <v>9.1101690000000008</v>
      </c>
    </row>
    <row r="147" spans="1:14">
      <c r="A147" s="23" t="s">
        <v>128</v>
      </c>
      <c r="B147" s="24">
        <v>41</v>
      </c>
      <c r="C147" s="24">
        <v>1</v>
      </c>
      <c r="D147" s="24">
        <v>2</v>
      </c>
      <c r="E147" s="24">
        <v>6</v>
      </c>
      <c r="F147" s="24">
        <v>7</v>
      </c>
      <c r="G147" s="24">
        <v>3</v>
      </c>
      <c r="H147" s="24">
        <v>2</v>
      </c>
      <c r="I147" s="24">
        <v>2</v>
      </c>
      <c r="J147" s="24">
        <v>2</v>
      </c>
      <c r="K147" s="24">
        <v>2</v>
      </c>
      <c r="L147" s="24">
        <v>2</v>
      </c>
      <c r="M147" s="24">
        <v>0</v>
      </c>
      <c r="N147" s="24">
        <v>12</v>
      </c>
    </row>
    <row r="148" spans="1:14">
      <c r="A148" s="10" t="s">
        <v>114</v>
      </c>
      <c r="B148" s="15">
        <v>100</v>
      </c>
      <c r="C148" s="15">
        <v>2.4390239999999999</v>
      </c>
      <c r="D148" s="15">
        <v>4.8780489999999999</v>
      </c>
      <c r="E148" s="15">
        <v>14.634145999999999</v>
      </c>
      <c r="F148" s="15">
        <v>17.073170999999999</v>
      </c>
      <c r="G148" s="15">
        <v>7.3170729999999997</v>
      </c>
      <c r="H148" s="15">
        <v>4.8780489999999999</v>
      </c>
      <c r="I148" s="15">
        <v>4.8780489999999999</v>
      </c>
      <c r="J148" s="15">
        <v>4.8780489999999999</v>
      </c>
      <c r="K148" s="15">
        <v>4.8780489999999999</v>
      </c>
      <c r="L148" s="15">
        <v>4.8780489999999999</v>
      </c>
      <c r="M148" s="15">
        <v>0</v>
      </c>
      <c r="N148" s="15">
        <v>29.268293</v>
      </c>
    </row>
    <row r="149" spans="1:14">
      <c r="A149" s="8" t="s">
        <v>187</v>
      </c>
      <c r="B149" s="8"/>
      <c r="C149" s="8"/>
      <c r="D149" s="8"/>
      <c r="E149" s="8"/>
      <c r="F149" s="8"/>
      <c r="G149" s="8"/>
      <c r="H149" s="8"/>
      <c r="I149" s="8"/>
      <c r="J149" s="8"/>
      <c r="K149" s="8"/>
      <c r="L149" s="8"/>
      <c r="M149" s="8"/>
      <c r="N149" s="8"/>
    </row>
    <row r="150" spans="1:14">
      <c r="A150" s="23" t="s">
        <v>188</v>
      </c>
      <c r="B150" s="24">
        <v>2041</v>
      </c>
      <c r="C150" s="24">
        <v>29</v>
      </c>
      <c r="D150" s="24">
        <v>128</v>
      </c>
      <c r="E150" s="24">
        <v>214</v>
      </c>
      <c r="F150" s="24">
        <v>278</v>
      </c>
      <c r="G150" s="24">
        <v>304</v>
      </c>
      <c r="H150" s="24">
        <v>252</v>
      </c>
      <c r="I150" s="24">
        <v>297</v>
      </c>
      <c r="J150" s="24">
        <v>230</v>
      </c>
      <c r="K150" s="24">
        <v>80</v>
      </c>
      <c r="L150" s="24">
        <v>82</v>
      </c>
      <c r="M150" s="24">
        <v>13</v>
      </c>
      <c r="N150" s="24">
        <v>134</v>
      </c>
    </row>
    <row r="151" spans="1:14">
      <c r="A151" s="10" t="s">
        <v>114</v>
      </c>
      <c r="B151" s="15">
        <v>100</v>
      </c>
      <c r="C151" s="15">
        <v>1.4208719999999999</v>
      </c>
      <c r="D151" s="15">
        <v>6.2714359999999996</v>
      </c>
      <c r="E151" s="15">
        <v>10.485056</v>
      </c>
      <c r="F151" s="15">
        <v>13.620774000000001</v>
      </c>
      <c r="G151" s="15">
        <v>14.894659000000001</v>
      </c>
      <c r="H151" s="15">
        <v>12.346888999999999</v>
      </c>
      <c r="I151" s="15">
        <v>14.551690000000001</v>
      </c>
      <c r="J151" s="15">
        <v>11.268986</v>
      </c>
      <c r="K151" s="15">
        <v>3.9196469999999999</v>
      </c>
      <c r="L151" s="15">
        <v>4.0176379999999998</v>
      </c>
      <c r="M151" s="15">
        <v>0.63694300000000004</v>
      </c>
      <c r="N151" s="15">
        <v>6.5654089999999998</v>
      </c>
    </row>
    <row r="152" spans="1:14">
      <c r="A152" s="23" t="s">
        <v>189</v>
      </c>
      <c r="B152" s="24">
        <v>221</v>
      </c>
      <c r="C152" s="24">
        <v>2</v>
      </c>
      <c r="D152" s="24">
        <v>5</v>
      </c>
      <c r="E152" s="24">
        <v>29</v>
      </c>
      <c r="F152" s="24">
        <v>36</v>
      </c>
      <c r="G152" s="24">
        <v>29</v>
      </c>
      <c r="H152" s="24">
        <v>24</v>
      </c>
      <c r="I152" s="24">
        <v>42</v>
      </c>
      <c r="J152" s="24">
        <v>26</v>
      </c>
      <c r="K152" s="24">
        <v>6</v>
      </c>
      <c r="L152" s="24">
        <v>6</v>
      </c>
      <c r="M152" s="24">
        <v>4</v>
      </c>
      <c r="N152" s="24">
        <v>12</v>
      </c>
    </row>
    <row r="153" spans="1:14">
      <c r="A153" s="10" t="s">
        <v>114</v>
      </c>
      <c r="B153" s="15">
        <v>100</v>
      </c>
      <c r="C153" s="15">
        <v>0.90497700000000003</v>
      </c>
      <c r="D153" s="15">
        <v>2.2624430000000002</v>
      </c>
      <c r="E153" s="15">
        <v>13.122172000000001</v>
      </c>
      <c r="F153" s="15">
        <v>16.289593</v>
      </c>
      <c r="G153" s="15">
        <v>13.122172000000001</v>
      </c>
      <c r="H153" s="15">
        <v>10.859729</v>
      </c>
      <c r="I153" s="15">
        <v>19.004525000000001</v>
      </c>
      <c r="J153" s="15">
        <v>11.764706</v>
      </c>
      <c r="K153" s="15">
        <v>2.7149320000000001</v>
      </c>
      <c r="L153" s="15">
        <v>2.7149320000000001</v>
      </c>
      <c r="M153" s="15">
        <v>1.809955</v>
      </c>
      <c r="N153" s="15">
        <v>5.4298640000000002</v>
      </c>
    </row>
    <row r="154" spans="1:14">
      <c r="A154" s="23" t="s">
        <v>190</v>
      </c>
      <c r="B154" s="24">
        <v>64</v>
      </c>
      <c r="C154" s="24">
        <v>8</v>
      </c>
      <c r="D154" s="24">
        <v>9</v>
      </c>
      <c r="E154" s="24">
        <v>9</v>
      </c>
      <c r="F154" s="24">
        <v>9</v>
      </c>
      <c r="G154" s="24">
        <v>3</v>
      </c>
      <c r="H154" s="24">
        <v>7</v>
      </c>
      <c r="I154" s="24">
        <v>4</v>
      </c>
      <c r="J154" s="24">
        <v>1</v>
      </c>
      <c r="K154" s="24">
        <v>0</v>
      </c>
      <c r="L154" s="24">
        <v>1</v>
      </c>
      <c r="M154" s="24">
        <v>8</v>
      </c>
      <c r="N154" s="24">
        <v>5</v>
      </c>
    </row>
    <row r="155" spans="1:14">
      <c r="A155" s="10" t="s">
        <v>114</v>
      </c>
      <c r="B155" s="15">
        <v>100</v>
      </c>
      <c r="C155" s="15">
        <v>12.5</v>
      </c>
      <c r="D155" s="15">
        <v>14.0625</v>
      </c>
      <c r="E155" s="15">
        <v>14.0625</v>
      </c>
      <c r="F155" s="15">
        <v>14.0625</v>
      </c>
      <c r="G155" s="15">
        <v>4.6875</v>
      </c>
      <c r="H155" s="15">
        <v>10.9375</v>
      </c>
      <c r="I155" s="15">
        <v>6.25</v>
      </c>
      <c r="J155" s="15">
        <v>1.5625</v>
      </c>
      <c r="K155" s="15">
        <v>0</v>
      </c>
      <c r="L155" s="15">
        <v>1.5625</v>
      </c>
      <c r="M155" s="15">
        <v>12.5</v>
      </c>
      <c r="N155" s="15">
        <v>7.8125</v>
      </c>
    </row>
    <row r="156" spans="1:14">
      <c r="A156" s="23" t="s">
        <v>191</v>
      </c>
      <c r="B156" s="24">
        <v>158</v>
      </c>
      <c r="C156" s="24">
        <v>8</v>
      </c>
      <c r="D156" s="24">
        <v>20</v>
      </c>
      <c r="E156" s="24">
        <v>25</v>
      </c>
      <c r="F156" s="24">
        <v>29</v>
      </c>
      <c r="G156" s="24">
        <v>10</v>
      </c>
      <c r="H156" s="24">
        <v>12</v>
      </c>
      <c r="I156" s="24">
        <v>13</v>
      </c>
      <c r="J156" s="24">
        <v>3</v>
      </c>
      <c r="K156" s="24">
        <v>4</v>
      </c>
      <c r="L156" s="24">
        <v>2</v>
      </c>
      <c r="M156" s="24">
        <v>13</v>
      </c>
      <c r="N156" s="24">
        <v>19</v>
      </c>
    </row>
    <row r="157" spans="1:14">
      <c r="A157" s="10" t="s">
        <v>114</v>
      </c>
      <c r="B157" s="15">
        <v>100</v>
      </c>
      <c r="C157" s="15">
        <v>5.0632910000000004</v>
      </c>
      <c r="D157" s="15">
        <v>12.658227999999999</v>
      </c>
      <c r="E157" s="15">
        <v>15.822785</v>
      </c>
      <c r="F157" s="15">
        <v>18.354430000000001</v>
      </c>
      <c r="G157" s="15">
        <v>6.3291139999999997</v>
      </c>
      <c r="H157" s="15">
        <v>7.5949369999999998</v>
      </c>
      <c r="I157" s="15">
        <v>8.2278479999999998</v>
      </c>
      <c r="J157" s="15">
        <v>1.8987339999999999</v>
      </c>
      <c r="K157" s="15">
        <v>2.5316459999999998</v>
      </c>
      <c r="L157" s="15">
        <v>1.2658229999999999</v>
      </c>
      <c r="M157" s="15">
        <v>8.2278479999999998</v>
      </c>
      <c r="N157" s="15">
        <v>12.025316</v>
      </c>
    </row>
    <row r="158" spans="1:14">
      <c r="A158" s="23" t="s">
        <v>192</v>
      </c>
      <c r="B158" s="24">
        <v>120</v>
      </c>
      <c r="C158" s="24">
        <v>6</v>
      </c>
      <c r="D158" s="24">
        <v>28</v>
      </c>
      <c r="E158" s="24">
        <v>21</v>
      </c>
      <c r="F158" s="24">
        <v>19</v>
      </c>
      <c r="G158" s="24">
        <v>11</v>
      </c>
      <c r="H158" s="24">
        <v>12</v>
      </c>
      <c r="I158" s="24">
        <v>5</v>
      </c>
      <c r="J158" s="24">
        <v>0</v>
      </c>
      <c r="K158" s="24">
        <v>0</v>
      </c>
      <c r="L158" s="24">
        <v>1</v>
      </c>
      <c r="M158" s="24">
        <v>6</v>
      </c>
      <c r="N158" s="24">
        <v>11</v>
      </c>
    </row>
    <row r="159" spans="1:14">
      <c r="A159" s="10" t="s">
        <v>114</v>
      </c>
      <c r="B159" s="15">
        <v>100</v>
      </c>
      <c r="C159" s="15">
        <v>5</v>
      </c>
      <c r="D159" s="15">
        <v>23.333333</v>
      </c>
      <c r="E159" s="15">
        <v>17.5</v>
      </c>
      <c r="F159" s="15">
        <v>15.833333</v>
      </c>
      <c r="G159" s="15">
        <v>9.1666670000000003</v>
      </c>
      <c r="H159" s="15">
        <v>10</v>
      </c>
      <c r="I159" s="15">
        <v>4.1666670000000003</v>
      </c>
      <c r="J159" s="15">
        <v>0</v>
      </c>
      <c r="K159" s="15">
        <v>0</v>
      </c>
      <c r="L159" s="15">
        <v>0.83333299999999999</v>
      </c>
      <c r="M159" s="15">
        <v>5</v>
      </c>
      <c r="N159" s="15">
        <v>9.1666670000000003</v>
      </c>
    </row>
    <row r="160" spans="1:14">
      <c r="A160" s="23" t="s">
        <v>193</v>
      </c>
      <c r="B160" s="24">
        <v>10</v>
      </c>
      <c r="C160" s="24">
        <v>0</v>
      </c>
      <c r="D160" s="24">
        <v>1</v>
      </c>
      <c r="E160" s="24">
        <v>1</v>
      </c>
      <c r="F160" s="24">
        <v>4</v>
      </c>
      <c r="G160" s="24">
        <v>1</v>
      </c>
      <c r="H160" s="24">
        <v>2</v>
      </c>
      <c r="I160" s="24">
        <v>0</v>
      </c>
      <c r="J160" s="24">
        <v>0</v>
      </c>
      <c r="K160" s="24">
        <v>0</v>
      </c>
      <c r="L160" s="24">
        <v>0</v>
      </c>
      <c r="M160" s="24">
        <v>1</v>
      </c>
      <c r="N160" s="24">
        <v>0</v>
      </c>
    </row>
    <row r="161" spans="1:14">
      <c r="A161" s="10" t="s">
        <v>114</v>
      </c>
      <c r="B161" s="15">
        <v>100</v>
      </c>
      <c r="C161" s="15">
        <v>0</v>
      </c>
      <c r="D161" s="15">
        <v>10</v>
      </c>
      <c r="E161" s="15">
        <v>10</v>
      </c>
      <c r="F161" s="15">
        <v>40</v>
      </c>
      <c r="G161" s="15">
        <v>10</v>
      </c>
      <c r="H161" s="15">
        <v>20</v>
      </c>
      <c r="I161" s="15">
        <v>0</v>
      </c>
      <c r="J161" s="15">
        <v>0</v>
      </c>
      <c r="K161" s="15">
        <v>0</v>
      </c>
      <c r="L161" s="15">
        <v>0</v>
      </c>
      <c r="M161" s="15">
        <v>10</v>
      </c>
      <c r="N161" s="15">
        <v>0</v>
      </c>
    </row>
    <row r="162" spans="1:14">
      <c r="A162" s="23" t="s">
        <v>152</v>
      </c>
      <c r="B162" s="24">
        <v>39</v>
      </c>
      <c r="C162" s="24">
        <v>0</v>
      </c>
      <c r="D162" s="24">
        <v>5</v>
      </c>
      <c r="E162" s="24">
        <v>9</v>
      </c>
      <c r="F162" s="24">
        <v>6</v>
      </c>
      <c r="G162" s="24">
        <v>2</v>
      </c>
      <c r="H162" s="24">
        <v>4</v>
      </c>
      <c r="I162" s="24">
        <v>1</v>
      </c>
      <c r="J162" s="24">
        <v>4</v>
      </c>
      <c r="K162" s="24">
        <v>0</v>
      </c>
      <c r="L162" s="24">
        <v>1</v>
      </c>
      <c r="M162" s="24">
        <v>1</v>
      </c>
      <c r="N162" s="24">
        <v>6</v>
      </c>
    </row>
    <row r="163" spans="1:14">
      <c r="A163" s="10" t="s">
        <v>114</v>
      </c>
      <c r="B163" s="15">
        <v>100</v>
      </c>
      <c r="C163" s="15">
        <v>0</v>
      </c>
      <c r="D163" s="15">
        <v>12.820513</v>
      </c>
      <c r="E163" s="15">
        <v>23.076923000000001</v>
      </c>
      <c r="F163" s="15">
        <v>15.384615</v>
      </c>
      <c r="G163" s="15">
        <v>5.1282050000000003</v>
      </c>
      <c r="H163" s="15">
        <v>10.256410000000001</v>
      </c>
      <c r="I163" s="15">
        <v>2.5641029999999998</v>
      </c>
      <c r="J163" s="15">
        <v>10.256410000000001</v>
      </c>
      <c r="K163" s="15">
        <v>0</v>
      </c>
      <c r="L163" s="15">
        <v>2.5641029999999998</v>
      </c>
      <c r="M163" s="15">
        <v>2.5641029999999998</v>
      </c>
      <c r="N163" s="15">
        <v>15.384615</v>
      </c>
    </row>
    <row r="164" spans="1:14">
      <c r="A164" s="23" t="s">
        <v>128</v>
      </c>
      <c r="B164" s="24">
        <v>24</v>
      </c>
      <c r="C164" s="24">
        <v>1</v>
      </c>
      <c r="D164" s="24">
        <v>0</v>
      </c>
      <c r="E164" s="24">
        <v>2</v>
      </c>
      <c r="F164" s="24">
        <v>4</v>
      </c>
      <c r="G164" s="24">
        <v>1</v>
      </c>
      <c r="H164" s="24">
        <v>2</v>
      </c>
      <c r="I164" s="24">
        <v>2</v>
      </c>
      <c r="J164" s="24">
        <v>3</v>
      </c>
      <c r="K164" s="24">
        <v>0</v>
      </c>
      <c r="L164" s="24">
        <v>1</v>
      </c>
      <c r="M164" s="24">
        <v>1</v>
      </c>
      <c r="N164" s="24">
        <v>7</v>
      </c>
    </row>
    <row r="165" spans="1:14">
      <c r="A165" s="10" t="s">
        <v>114</v>
      </c>
      <c r="B165" s="15">
        <v>100</v>
      </c>
      <c r="C165" s="15">
        <v>4.1666670000000003</v>
      </c>
      <c r="D165" s="15">
        <v>0</v>
      </c>
      <c r="E165" s="15">
        <v>8.3333329999999997</v>
      </c>
      <c r="F165" s="15">
        <v>16.666667</v>
      </c>
      <c r="G165" s="15">
        <v>4.1666670000000003</v>
      </c>
      <c r="H165" s="15">
        <v>8.3333329999999997</v>
      </c>
      <c r="I165" s="15">
        <v>8.3333329999999997</v>
      </c>
      <c r="J165" s="15">
        <v>12.5</v>
      </c>
      <c r="K165" s="15">
        <v>0</v>
      </c>
      <c r="L165" s="15">
        <v>4.1666670000000003</v>
      </c>
      <c r="M165" s="15">
        <v>4.1666670000000003</v>
      </c>
      <c r="N165" s="15">
        <v>29.166667</v>
      </c>
    </row>
    <row r="166" spans="1:14">
      <c r="A166" s="8" t="s">
        <v>194</v>
      </c>
      <c r="B166" s="8"/>
      <c r="C166" s="8"/>
      <c r="D166" s="8"/>
      <c r="E166" s="8"/>
      <c r="F166" s="8"/>
      <c r="G166" s="8"/>
      <c r="H166" s="8"/>
      <c r="I166" s="8"/>
      <c r="J166" s="8"/>
      <c r="K166" s="8"/>
      <c r="L166" s="8"/>
      <c r="M166" s="8"/>
      <c r="N166" s="8"/>
    </row>
    <row r="167" spans="1:14">
      <c r="A167" s="23" t="s">
        <v>195</v>
      </c>
      <c r="B167" s="24">
        <v>1341</v>
      </c>
      <c r="C167" s="24">
        <v>26</v>
      </c>
      <c r="D167" s="24">
        <v>89</v>
      </c>
      <c r="E167" s="24">
        <v>156</v>
      </c>
      <c r="F167" s="24">
        <v>203</v>
      </c>
      <c r="G167" s="24">
        <v>176</v>
      </c>
      <c r="H167" s="24">
        <v>156</v>
      </c>
      <c r="I167" s="24">
        <v>200</v>
      </c>
      <c r="J167" s="24">
        <v>138</v>
      </c>
      <c r="K167" s="24">
        <v>38</v>
      </c>
      <c r="L167" s="24">
        <v>53</v>
      </c>
      <c r="M167" s="24">
        <v>26</v>
      </c>
      <c r="N167" s="24">
        <v>80</v>
      </c>
    </row>
    <row r="168" spans="1:14">
      <c r="A168" s="10" t="s">
        <v>114</v>
      </c>
      <c r="B168" s="15">
        <v>100</v>
      </c>
      <c r="C168" s="15">
        <v>1.938852</v>
      </c>
      <c r="D168" s="15">
        <v>6.636838</v>
      </c>
      <c r="E168" s="15">
        <v>11.63311</v>
      </c>
      <c r="F168" s="15">
        <v>15.137957</v>
      </c>
      <c r="G168" s="15">
        <v>13.124534000000001</v>
      </c>
      <c r="H168" s="15">
        <v>11.63311</v>
      </c>
      <c r="I168" s="15">
        <v>14.914243000000001</v>
      </c>
      <c r="J168" s="15">
        <v>10.290827999999999</v>
      </c>
      <c r="K168" s="15">
        <v>2.8337059999999998</v>
      </c>
      <c r="L168" s="15">
        <v>3.9522740000000001</v>
      </c>
      <c r="M168" s="15">
        <v>1.938852</v>
      </c>
      <c r="N168" s="15">
        <v>5.9656969999999996</v>
      </c>
    </row>
    <row r="169" spans="1:14">
      <c r="A169" s="23" t="s">
        <v>196</v>
      </c>
      <c r="B169" s="24">
        <v>523</v>
      </c>
      <c r="C169" s="24">
        <v>11</v>
      </c>
      <c r="D169" s="24">
        <v>35</v>
      </c>
      <c r="E169" s="24">
        <v>65</v>
      </c>
      <c r="F169" s="24">
        <v>75</v>
      </c>
      <c r="G169" s="24">
        <v>59</v>
      </c>
      <c r="H169" s="24">
        <v>62</v>
      </c>
      <c r="I169" s="24">
        <v>72</v>
      </c>
      <c r="J169" s="24">
        <v>62</v>
      </c>
      <c r="K169" s="24">
        <v>14</v>
      </c>
      <c r="L169" s="24">
        <v>26</v>
      </c>
      <c r="M169" s="24">
        <v>10</v>
      </c>
      <c r="N169" s="24">
        <v>32</v>
      </c>
    </row>
    <row r="170" spans="1:14">
      <c r="A170" s="10" t="s">
        <v>114</v>
      </c>
      <c r="B170" s="15">
        <v>100</v>
      </c>
      <c r="C170" s="15">
        <v>2.1032500000000001</v>
      </c>
      <c r="D170" s="15">
        <v>6.6921609999999996</v>
      </c>
      <c r="E170" s="15">
        <v>12.428298</v>
      </c>
      <c r="F170" s="15">
        <v>14.340344</v>
      </c>
      <c r="G170" s="15">
        <v>11.281071000000001</v>
      </c>
      <c r="H170" s="15">
        <v>11.854685</v>
      </c>
      <c r="I170" s="15">
        <v>13.766730000000001</v>
      </c>
      <c r="J170" s="15">
        <v>11.854685</v>
      </c>
      <c r="K170" s="15">
        <v>2.6768640000000001</v>
      </c>
      <c r="L170" s="15">
        <v>4.9713190000000003</v>
      </c>
      <c r="M170" s="15">
        <v>1.9120459999999999</v>
      </c>
      <c r="N170" s="15">
        <v>6.1185470000000004</v>
      </c>
    </row>
    <row r="171" spans="1:14">
      <c r="A171" s="23" t="s">
        <v>197</v>
      </c>
      <c r="B171" s="24">
        <v>116</v>
      </c>
      <c r="C171" s="24">
        <v>4</v>
      </c>
      <c r="D171" s="24">
        <v>3</v>
      </c>
      <c r="E171" s="24">
        <v>15</v>
      </c>
      <c r="F171" s="24">
        <v>17</v>
      </c>
      <c r="G171" s="24">
        <v>15</v>
      </c>
      <c r="H171" s="24">
        <v>20</v>
      </c>
      <c r="I171" s="24">
        <v>23</v>
      </c>
      <c r="J171" s="24">
        <v>9</v>
      </c>
      <c r="K171" s="24">
        <v>3</v>
      </c>
      <c r="L171" s="24">
        <v>1</v>
      </c>
      <c r="M171" s="24">
        <v>1</v>
      </c>
      <c r="N171" s="24">
        <v>5</v>
      </c>
    </row>
    <row r="172" spans="1:14">
      <c r="A172" s="10" t="s">
        <v>114</v>
      </c>
      <c r="B172" s="15">
        <v>100</v>
      </c>
      <c r="C172" s="15">
        <v>3.4482759999999999</v>
      </c>
      <c r="D172" s="15">
        <v>2.5862069999999999</v>
      </c>
      <c r="E172" s="15">
        <v>12.931034</v>
      </c>
      <c r="F172" s="15">
        <v>14.655172</v>
      </c>
      <c r="G172" s="15">
        <v>12.931034</v>
      </c>
      <c r="H172" s="15">
        <v>17.241378999999998</v>
      </c>
      <c r="I172" s="15">
        <v>19.827586</v>
      </c>
      <c r="J172" s="15">
        <v>7.7586209999999998</v>
      </c>
      <c r="K172" s="15">
        <v>2.5862069999999999</v>
      </c>
      <c r="L172" s="15">
        <v>0.86206899999999997</v>
      </c>
      <c r="M172" s="15">
        <v>0.86206899999999997</v>
      </c>
      <c r="N172" s="15">
        <v>4.3103449999999999</v>
      </c>
    </row>
    <row r="173" spans="1:14">
      <c r="A173" s="23" t="s">
        <v>198</v>
      </c>
      <c r="B173" s="24">
        <v>25</v>
      </c>
      <c r="C173" s="24">
        <v>0</v>
      </c>
      <c r="D173" s="24">
        <v>4</v>
      </c>
      <c r="E173" s="24">
        <v>2</v>
      </c>
      <c r="F173" s="24">
        <v>2</v>
      </c>
      <c r="G173" s="24">
        <v>1</v>
      </c>
      <c r="H173" s="24">
        <v>5</v>
      </c>
      <c r="I173" s="24">
        <v>4</v>
      </c>
      <c r="J173" s="24">
        <v>3</v>
      </c>
      <c r="K173" s="24">
        <v>2</v>
      </c>
      <c r="L173" s="24">
        <v>1</v>
      </c>
      <c r="M173" s="24">
        <v>1</v>
      </c>
      <c r="N173" s="24">
        <v>0</v>
      </c>
    </row>
    <row r="174" spans="1:14">
      <c r="A174" s="10" t="s">
        <v>114</v>
      </c>
      <c r="B174" s="15">
        <v>100</v>
      </c>
      <c r="C174" s="15">
        <v>0</v>
      </c>
      <c r="D174" s="15">
        <v>16</v>
      </c>
      <c r="E174" s="15">
        <v>8</v>
      </c>
      <c r="F174" s="15">
        <v>8</v>
      </c>
      <c r="G174" s="15">
        <v>4</v>
      </c>
      <c r="H174" s="15">
        <v>20</v>
      </c>
      <c r="I174" s="15">
        <v>16</v>
      </c>
      <c r="J174" s="15">
        <v>12</v>
      </c>
      <c r="K174" s="15">
        <v>8</v>
      </c>
      <c r="L174" s="15">
        <v>4</v>
      </c>
      <c r="M174" s="15">
        <v>4</v>
      </c>
      <c r="N174" s="15">
        <v>0</v>
      </c>
    </row>
    <row r="175" spans="1:14">
      <c r="A175" s="23" t="s">
        <v>199</v>
      </c>
      <c r="B175" s="24">
        <v>68</v>
      </c>
      <c r="C175" s="24">
        <v>0</v>
      </c>
      <c r="D175" s="24">
        <v>2</v>
      </c>
      <c r="E175" s="24">
        <v>9</v>
      </c>
      <c r="F175" s="24">
        <v>12</v>
      </c>
      <c r="G175" s="24">
        <v>7</v>
      </c>
      <c r="H175" s="24">
        <v>12</v>
      </c>
      <c r="I175" s="24">
        <v>7</v>
      </c>
      <c r="J175" s="24">
        <v>9</v>
      </c>
      <c r="K175" s="24">
        <v>3</v>
      </c>
      <c r="L175" s="24">
        <v>4</v>
      </c>
      <c r="M175" s="24">
        <v>0</v>
      </c>
      <c r="N175" s="24">
        <v>3</v>
      </c>
    </row>
    <row r="176" spans="1:14">
      <c r="A176" s="10" t="s">
        <v>114</v>
      </c>
      <c r="B176" s="15">
        <v>100</v>
      </c>
      <c r="C176" s="15">
        <v>0</v>
      </c>
      <c r="D176" s="15">
        <v>2.941176</v>
      </c>
      <c r="E176" s="15">
        <v>13.235294</v>
      </c>
      <c r="F176" s="15">
        <v>17.647058999999999</v>
      </c>
      <c r="G176" s="15">
        <v>10.294117999999999</v>
      </c>
      <c r="H176" s="15">
        <v>17.647058999999999</v>
      </c>
      <c r="I176" s="15">
        <v>10.294117999999999</v>
      </c>
      <c r="J176" s="15">
        <v>13.235294</v>
      </c>
      <c r="K176" s="15">
        <v>4.4117649999999999</v>
      </c>
      <c r="L176" s="15">
        <v>5.8823530000000002</v>
      </c>
      <c r="M176" s="15">
        <v>0</v>
      </c>
      <c r="N176" s="15">
        <v>4.4117649999999999</v>
      </c>
    </row>
    <row r="177" spans="1:14">
      <c r="A177" s="23" t="s">
        <v>200</v>
      </c>
      <c r="B177" s="24">
        <v>1248</v>
      </c>
      <c r="C177" s="24">
        <v>16</v>
      </c>
      <c r="D177" s="24">
        <v>52</v>
      </c>
      <c r="E177" s="24">
        <v>106</v>
      </c>
      <c r="F177" s="24">
        <v>168</v>
      </c>
      <c r="G177" s="24">
        <v>206</v>
      </c>
      <c r="H177" s="24">
        <v>164</v>
      </c>
      <c r="I177" s="24">
        <v>213</v>
      </c>
      <c r="J177" s="24">
        <v>160</v>
      </c>
      <c r="K177" s="24">
        <v>42</v>
      </c>
      <c r="L177" s="24">
        <v>53</v>
      </c>
      <c r="M177" s="24">
        <v>9</v>
      </c>
      <c r="N177" s="24">
        <v>59</v>
      </c>
    </row>
    <row r="178" spans="1:14">
      <c r="A178" s="10" t="s">
        <v>114</v>
      </c>
      <c r="B178" s="15">
        <v>100</v>
      </c>
      <c r="C178" s="15">
        <v>1.2820510000000001</v>
      </c>
      <c r="D178" s="15">
        <v>4.1666670000000003</v>
      </c>
      <c r="E178" s="15">
        <v>8.4935899999999993</v>
      </c>
      <c r="F178" s="15">
        <v>13.461537999999999</v>
      </c>
      <c r="G178" s="15">
        <v>16.506409999999999</v>
      </c>
      <c r="H178" s="15">
        <v>13.141026</v>
      </c>
      <c r="I178" s="15">
        <v>17.067308000000001</v>
      </c>
      <c r="J178" s="15">
        <v>12.820513</v>
      </c>
      <c r="K178" s="15">
        <v>3.3653849999999998</v>
      </c>
      <c r="L178" s="15">
        <v>4.2467949999999997</v>
      </c>
      <c r="M178" s="15">
        <v>0.72115399999999996</v>
      </c>
      <c r="N178" s="15">
        <v>4.7275640000000001</v>
      </c>
    </row>
    <row r="179" spans="1:14">
      <c r="A179" s="23" t="s">
        <v>201</v>
      </c>
      <c r="B179" s="24">
        <v>725</v>
      </c>
      <c r="C179" s="24">
        <v>9</v>
      </c>
      <c r="D179" s="24">
        <v>60</v>
      </c>
      <c r="E179" s="24">
        <v>77</v>
      </c>
      <c r="F179" s="24">
        <v>87</v>
      </c>
      <c r="G179" s="24">
        <v>102</v>
      </c>
      <c r="H179" s="24">
        <v>95</v>
      </c>
      <c r="I179" s="24">
        <v>103</v>
      </c>
      <c r="J179" s="24">
        <v>81</v>
      </c>
      <c r="K179" s="24">
        <v>28</v>
      </c>
      <c r="L179" s="24">
        <v>31</v>
      </c>
      <c r="M179" s="24">
        <v>5</v>
      </c>
      <c r="N179" s="24">
        <v>47</v>
      </c>
    </row>
    <row r="180" spans="1:14">
      <c r="A180" s="10" t="s">
        <v>114</v>
      </c>
      <c r="B180" s="15">
        <v>100</v>
      </c>
      <c r="C180" s="15">
        <v>1.241379</v>
      </c>
      <c r="D180" s="15">
        <v>8.2758620000000001</v>
      </c>
      <c r="E180" s="15">
        <v>10.62069</v>
      </c>
      <c r="F180" s="15">
        <v>12</v>
      </c>
      <c r="G180" s="15">
        <v>14.068966</v>
      </c>
      <c r="H180" s="15">
        <v>13.103448</v>
      </c>
      <c r="I180" s="15">
        <v>14.206897</v>
      </c>
      <c r="J180" s="15">
        <v>11.172414</v>
      </c>
      <c r="K180" s="15">
        <v>3.862069</v>
      </c>
      <c r="L180" s="15">
        <v>4.2758620000000001</v>
      </c>
      <c r="M180" s="15">
        <v>0.68965500000000002</v>
      </c>
      <c r="N180" s="15">
        <v>6.4827589999999997</v>
      </c>
    </row>
    <row r="181" spans="1:14">
      <c r="A181" s="23" t="s">
        <v>202</v>
      </c>
      <c r="B181" s="24">
        <v>550</v>
      </c>
      <c r="C181" s="24">
        <v>11</v>
      </c>
      <c r="D181" s="24">
        <v>52</v>
      </c>
      <c r="E181" s="24">
        <v>71</v>
      </c>
      <c r="F181" s="24">
        <v>88</v>
      </c>
      <c r="G181" s="24">
        <v>73</v>
      </c>
      <c r="H181" s="24">
        <v>60</v>
      </c>
      <c r="I181" s="24">
        <v>65</v>
      </c>
      <c r="J181" s="24">
        <v>43</v>
      </c>
      <c r="K181" s="24">
        <v>9</v>
      </c>
      <c r="L181" s="24">
        <v>16</v>
      </c>
      <c r="M181" s="24">
        <v>14</v>
      </c>
      <c r="N181" s="24">
        <v>48</v>
      </c>
    </row>
    <row r="182" spans="1:14">
      <c r="A182" s="10" t="s">
        <v>114</v>
      </c>
      <c r="B182" s="15">
        <v>100</v>
      </c>
      <c r="C182" s="15">
        <v>2</v>
      </c>
      <c r="D182" s="15">
        <v>9.4545449999999995</v>
      </c>
      <c r="E182" s="15">
        <v>12.909091</v>
      </c>
      <c r="F182" s="15">
        <v>16</v>
      </c>
      <c r="G182" s="15">
        <v>13.272727</v>
      </c>
      <c r="H182" s="15">
        <v>10.909091</v>
      </c>
      <c r="I182" s="15">
        <v>11.818182</v>
      </c>
      <c r="J182" s="15">
        <v>7.8181820000000002</v>
      </c>
      <c r="K182" s="15">
        <v>1.6363639999999999</v>
      </c>
      <c r="L182" s="15">
        <v>2.9090910000000001</v>
      </c>
      <c r="M182" s="15">
        <v>2.545455</v>
      </c>
      <c r="N182" s="15">
        <v>8.7272730000000003</v>
      </c>
    </row>
    <row r="183" spans="1:14">
      <c r="A183" s="23" t="s">
        <v>203</v>
      </c>
      <c r="B183" s="24">
        <v>563</v>
      </c>
      <c r="C183" s="24">
        <v>9</v>
      </c>
      <c r="D183" s="24">
        <v>34</v>
      </c>
      <c r="E183" s="24">
        <v>52</v>
      </c>
      <c r="F183" s="24">
        <v>72</v>
      </c>
      <c r="G183" s="24">
        <v>70</v>
      </c>
      <c r="H183" s="24">
        <v>83</v>
      </c>
      <c r="I183" s="24">
        <v>93</v>
      </c>
      <c r="J183" s="24">
        <v>62</v>
      </c>
      <c r="K183" s="24">
        <v>19</v>
      </c>
      <c r="L183" s="24">
        <v>27</v>
      </c>
      <c r="M183" s="24">
        <v>11</v>
      </c>
      <c r="N183" s="24">
        <v>31</v>
      </c>
    </row>
    <row r="184" spans="1:14">
      <c r="A184" s="10" t="s">
        <v>114</v>
      </c>
      <c r="B184" s="15">
        <v>100</v>
      </c>
      <c r="C184" s="15">
        <v>1.598579</v>
      </c>
      <c r="D184" s="15">
        <v>6.0390759999999997</v>
      </c>
      <c r="E184" s="15">
        <v>9.2362339999999996</v>
      </c>
      <c r="F184" s="15">
        <v>12.788632</v>
      </c>
      <c r="G184" s="15">
        <v>12.433393000000001</v>
      </c>
      <c r="H184" s="15">
        <v>14.742451000000001</v>
      </c>
      <c r="I184" s="15">
        <v>16.518650000000001</v>
      </c>
      <c r="J184" s="15">
        <v>11.012433</v>
      </c>
      <c r="K184" s="15">
        <v>3.3747780000000001</v>
      </c>
      <c r="L184" s="15">
        <v>4.7957369999999999</v>
      </c>
      <c r="M184" s="15">
        <v>1.953819</v>
      </c>
      <c r="N184" s="15">
        <v>5.5062170000000004</v>
      </c>
    </row>
    <row r="185" spans="1:14">
      <c r="A185" s="23" t="s">
        <v>204</v>
      </c>
      <c r="B185" s="24">
        <v>319</v>
      </c>
      <c r="C185" s="24">
        <v>10</v>
      </c>
      <c r="D185" s="24">
        <v>23</v>
      </c>
      <c r="E185" s="24">
        <v>44</v>
      </c>
      <c r="F185" s="24">
        <v>52</v>
      </c>
      <c r="G185" s="24">
        <v>35</v>
      </c>
      <c r="H185" s="24">
        <v>32</v>
      </c>
      <c r="I185" s="24">
        <v>37</v>
      </c>
      <c r="J185" s="24">
        <v>27</v>
      </c>
      <c r="K185" s="24">
        <v>7</v>
      </c>
      <c r="L185" s="24">
        <v>15</v>
      </c>
      <c r="M185" s="24">
        <v>8</v>
      </c>
      <c r="N185" s="24">
        <v>29</v>
      </c>
    </row>
    <row r="186" spans="1:14">
      <c r="A186" s="10" t="s">
        <v>114</v>
      </c>
      <c r="B186" s="15">
        <v>100</v>
      </c>
      <c r="C186" s="15">
        <v>3.1347960000000001</v>
      </c>
      <c r="D186" s="15">
        <v>7.2100309999999999</v>
      </c>
      <c r="E186" s="15">
        <v>13.793103</v>
      </c>
      <c r="F186" s="15">
        <v>16.300940000000001</v>
      </c>
      <c r="G186" s="15">
        <v>10.971787000000001</v>
      </c>
      <c r="H186" s="15">
        <v>10.031347999999999</v>
      </c>
      <c r="I186" s="15">
        <v>11.598746</v>
      </c>
      <c r="J186" s="15">
        <v>8.4639500000000005</v>
      </c>
      <c r="K186" s="15">
        <v>2.1943570000000001</v>
      </c>
      <c r="L186" s="15">
        <v>4.7021940000000004</v>
      </c>
      <c r="M186" s="15">
        <v>2.5078369999999999</v>
      </c>
      <c r="N186" s="15">
        <v>9.0909089999999999</v>
      </c>
    </row>
    <row r="187" spans="1:14">
      <c r="A187" s="23" t="s">
        <v>205</v>
      </c>
      <c r="B187" s="24">
        <v>6</v>
      </c>
      <c r="C187" s="24">
        <v>0</v>
      </c>
      <c r="D187" s="24">
        <v>0</v>
      </c>
      <c r="E187" s="24">
        <v>1</v>
      </c>
      <c r="F187" s="24">
        <v>2</v>
      </c>
      <c r="G187" s="24">
        <v>0</v>
      </c>
      <c r="H187" s="24">
        <v>0</v>
      </c>
      <c r="I187" s="24">
        <v>1</v>
      </c>
      <c r="J187" s="24">
        <v>1</v>
      </c>
      <c r="K187" s="24">
        <v>0</v>
      </c>
      <c r="L187" s="24">
        <v>0</v>
      </c>
      <c r="M187" s="24">
        <v>0</v>
      </c>
      <c r="N187" s="24">
        <v>1</v>
      </c>
    </row>
    <row r="188" spans="1:14">
      <c r="A188" s="10" t="s">
        <v>114</v>
      </c>
      <c r="B188" s="15">
        <v>100</v>
      </c>
      <c r="C188" s="15">
        <v>0</v>
      </c>
      <c r="D188" s="15">
        <v>0</v>
      </c>
      <c r="E188" s="15">
        <v>16.666667</v>
      </c>
      <c r="F188" s="15">
        <v>33.333333000000003</v>
      </c>
      <c r="G188" s="15">
        <v>0</v>
      </c>
      <c r="H188" s="15">
        <v>0</v>
      </c>
      <c r="I188" s="15">
        <v>16.666667</v>
      </c>
      <c r="J188" s="15">
        <v>16.666667</v>
      </c>
      <c r="K188" s="15">
        <v>0</v>
      </c>
      <c r="L188" s="15">
        <v>0</v>
      </c>
      <c r="M188" s="15">
        <v>0</v>
      </c>
      <c r="N188" s="15">
        <v>16.666667</v>
      </c>
    </row>
    <row r="189" spans="1:14">
      <c r="A189" s="23" t="s">
        <v>206</v>
      </c>
      <c r="B189" s="24">
        <v>42</v>
      </c>
      <c r="C189" s="24">
        <v>1</v>
      </c>
      <c r="D189" s="24">
        <v>2</v>
      </c>
      <c r="E189" s="24">
        <v>7</v>
      </c>
      <c r="F189" s="24">
        <v>7</v>
      </c>
      <c r="G189" s="24">
        <v>7</v>
      </c>
      <c r="H189" s="24">
        <v>7</v>
      </c>
      <c r="I189" s="24">
        <v>5</v>
      </c>
      <c r="J189" s="24">
        <v>3</v>
      </c>
      <c r="K189" s="24">
        <v>0</v>
      </c>
      <c r="L189" s="24">
        <v>1</v>
      </c>
      <c r="M189" s="24">
        <v>0</v>
      </c>
      <c r="N189" s="24">
        <v>2</v>
      </c>
    </row>
    <row r="190" spans="1:14">
      <c r="A190" s="10" t="s">
        <v>114</v>
      </c>
      <c r="B190" s="15">
        <v>100</v>
      </c>
      <c r="C190" s="15">
        <v>2.3809520000000002</v>
      </c>
      <c r="D190" s="15">
        <v>4.7619049999999996</v>
      </c>
      <c r="E190" s="15">
        <v>16.666667</v>
      </c>
      <c r="F190" s="15">
        <v>16.666667</v>
      </c>
      <c r="G190" s="15">
        <v>16.666667</v>
      </c>
      <c r="H190" s="15">
        <v>16.666667</v>
      </c>
      <c r="I190" s="15">
        <v>11.904762</v>
      </c>
      <c r="J190" s="15">
        <v>7.1428570000000002</v>
      </c>
      <c r="K190" s="15">
        <v>0</v>
      </c>
      <c r="L190" s="15">
        <v>2.3809520000000002</v>
      </c>
      <c r="M190" s="15">
        <v>0</v>
      </c>
      <c r="N190" s="15">
        <v>4.7619049999999996</v>
      </c>
    </row>
    <row r="191" spans="1:14">
      <c r="A191" s="23" t="s">
        <v>152</v>
      </c>
      <c r="B191" s="24">
        <v>39</v>
      </c>
      <c r="C191" s="24">
        <v>1</v>
      </c>
      <c r="D191" s="24">
        <v>7</v>
      </c>
      <c r="E191" s="24">
        <v>7</v>
      </c>
      <c r="F191" s="24">
        <v>5</v>
      </c>
      <c r="G191" s="24">
        <v>7</v>
      </c>
      <c r="H191" s="24">
        <v>0</v>
      </c>
      <c r="I191" s="24">
        <v>5</v>
      </c>
      <c r="J191" s="24">
        <v>2</v>
      </c>
      <c r="K191" s="24">
        <v>1</v>
      </c>
      <c r="L191" s="24">
        <v>0</v>
      </c>
      <c r="M191" s="24">
        <v>3</v>
      </c>
      <c r="N191" s="24">
        <v>1</v>
      </c>
    </row>
    <row r="192" spans="1:14">
      <c r="A192" s="10" t="s">
        <v>114</v>
      </c>
      <c r="B192" s="15">
        <v>100</v>
      </c>
      <c r="C192" s="15">
        <v>2.5641029999999998</v>
      </c>
      <c r="D192" s="15">
        <v>17.948718</v>
      </c>
      <c r="E192" s="15">
        <v>17.948718</v>
      </c>
      <c r="F192" s="15">
        <v>12.820513</v>
      </c>
      <c r="G192" s="15">
        <v>17.948718</v>
      </c>
      <c r="H192" s="15">
        <v>0</v>
      </c>
      <c r="I192" s="15">
        <v>12.820513</v>
      </c>
      <c r="J192" s="15">
        <v>5.1282050000000003</v>
      </c>
      <c r="K192" s="15">
        <v>2.5641029999999998</v>
      </c>
      <c r="L192" s="15">
        <v>0</v>
      </c>
      <c r="M192" s="15">
        <v>7.6923079999999997</v>
      </c>
      <c r="N192" s="15">
        <v>2.5641029999999998</v>
      </c>
    </row>
    <row r="193" spans="1:14">
      <c r="A193" s="23" t="s">
        <v>128</v>
      </c>
      <c r="B193" s="24">
        <v>193</v>
      </c>
      <c r="C193" s="24">
        <v>4</v>
      </c>
      <c r="D193" s="24">
        <v>18</v>
      </c>
      <c r="E193" s="24">
        <v>23</v>
      </c>
      <c r="F193" s="24">
        <v>25</v>
      </c>
      <c r="G193" s="24">
        <v>21</v>
      </c>
      <c r="H193" s="24">
        <v>22</v>
      </c>
      <c r="I193" s="24">
        <v>19</v>
      </c>
      <c r="J193" s="24">
        <v>16</v>
      </c>
      <c r="K193" s="24">
        <v>5</v>
      </c>
      <c r="L193" s="24">
        <v>6</v>
      </c>
      <c r="M193" s="24">
        <v>3</v>
      </c>
      <c r="N193" s="24">
        <v>31</v>
      </c>
    </row>
    <row r="194" spans="1:14">
      <c r="A194" s="10" t="s">
        <v>114</v>
      </c>
      <c r="B194" s="15">
        <v>100</v>
      </c>
      <c r="C194" s="15">
        <v>2.0725389999999999</v>
      </c>
      <c r="D194" s="15">
        <v>9.3264250000000004</v>
      </c>
      <c r="E194" s="15">
        <v>11.917097999999999</v>
      </c>
      <c r="F194" s="15">
        <v>12.953367999999999</v>
      </c>
      <c r="G194" s="15">
        <v>10.880829</v>
      </c>
      <c r="H194" s="15">
        <v>11.398963999999999</v>
      </c>
      <c r="I194" s="15">
        <v>9.8445599999999995</v>
      </c>
      <c r="J194" s="15">
        <v>8.2901550000000004</v>
      </c>
      <c r="K194" s="15">
        <v>2.5906739999999999</v>
      </c>
      <c r="L194" s="15">
        <v>3.1088079999999998</v>
      </c>
      <c r="M194" s="15">
        <v>1.5544039999999999</v>
      </c>
      <c r="N194" s="15">
        <v>16.062176000000001</v>
      </c>
    </row>
    <row r="195" spans="1:14">
      <c r="A195" s="8" t="s">
        <v>207</v>
      </c>
      <c r="B195" s="8"/>
      <c r="C195" s="8"/>
      <c r="D195" s="8"/>
      <c r="E195" s="8"/>
      <c r="F195" s="8"/>
      <c r="G195" s="8"/>
      <c r="H195" s="8"/>
      <c r="I195" s="8"/>
      <c r="J195" s="8"/>
      <c r="K195" s="8"/>
      <c r="L195" s="8"/>
      <c r="M195" s="8"/>
      <c r="N195" s="8"/>
    </row>
    <row r="196" spans="1:14">
      <c r="A196" s="23" t="s">
        <v>208</v>
      </c>
      <c r="B196" s="24">
        <v>1480</v>
      </c>
      <c r="C196" s="24">
        <v>24</v>
      </c>
      <c r="D196" s="24">
        <v>107</v>
      </c>
      <c r="E196" s="24">
        <v>164</v>
      </c>
      <c r="F196" s="24">
        <v>209</v>
      </c>
      <c r="G196" s="24">
        <v>208</v>
      </c>
      <c r="H196" s="24">
        <v>188</v>
      </c>
      <c r="I196" s="24">
        <v>214</v>
      </c>
      <c r="J196" s="24">
        <v>152</v>
      </c>
      <c r="K196" s="24">
        <v>50</v>
      </c>
      <c r="L196" s="24">
        <v>42</v>
      </c>
      <c r="M196" s="24">
        <v>21</v>
      </c>
      <c r="N196" s="24">
        <v>101</v>
      </c>
    </row>
    <row r="197" spans="1:14">
      <c r="A197" s="10" t="s">
        <v>114</v>
      </c>
      <c r="B197" s="15">
        <v>100</v>
      </c>
      <c r="C197" s="15">
        <v>1.6216219999999999</v>
      </c>
      <c r="D197" s="15">
        <v>7.22973</v>
      </c>
      <c r="E197" s="15">
        <v>11.081080999999999</v>
      </c>
      <c r="F197" s="15">
        <v>14.121622</v>
      </c>
      <c r="G197" s="15">
        <v>14.054054000000001</v>
      </c>
      <c r="H197" s="15">
        <v>12.702703</v>
      </c>
      <c r="I197" s="15">
        <v>14.459459000000001</v>
      </c>
      <c r="J197" s="15">
        <v>10.27027</v>
      </c>
      <c r="K197" s="15">
        <v>3.3783780000000001</v>
      </c>
      <c r="L197" s="15">
        <v>2.8378380000000001</v>
      </c>
      <c r="M197" s="15">
        <v>1.418919</v>
      </c>
      <c r="N197" s="15">
        <v>6.8243239999999998</v>
      </c>
    </row>
    <row r="198" spans="1:14">
      <c r="A198" s="23" t="s">
        <v>209</v>
      </c>
      <c r="B198" s="24">
        <v>1280</v>
      </c>
      <c r="C198" s="24">
        <v>18</v>
      </c>
      <c r="D198" s="24">
        <v>78</v>
      </c>
      <c r="E198" s="24">
        <v>140</v>
      </c>
      <c r="F198" s="24">
        <v>185</v>
      </c>
      <c r="G198" s="24">
        <v>184</v>
      </c>
      <c r="H198" s="24">
        <v>158</v>
      </c>
      <c r="I198" s="24">
        <v>189</v>
      </c>
      <c r="J198" s="24">
        <v>153</v>
      </c>
      <c r="K198" s="24">
        <v>50</v>
      </c>
      <c r="L198" s="24">
        <v>34</v>
      </c>
      <c r="M198" s="24">
        <v>15</v>
      </c>
      <c r="N198" s="24">
        <v>76</v>
      </c>
    </row>
    <row r="199" spans="1:14">
      <c r="A199" s="10" t="s">
        <v>114</v>
      </c>
      <c r="B199" s="15">
        <v>100</v>
      </c>
      <c r="C199" s="15">
        <v>1.40625</v>
      </c>
      <c r="D199" s="15">
        <v>6.09375</v>
      </c>
      <c r="E199" s="15">
        <v>10.9375</v>
      </c>
      <c r="F199" s="15">
        <v>14.453125</v>
      </c>
      <c r="G199" s="15">
        <v>14.375</v>
      </c>
      <c r="H199" s="15">
        <v>12.34375</v>
      </c>
      <c r="I199" s="15">
        <v>14.765625</v>
      </c>
      <c r="J199" s="15">
        <v>11.953125</v>
      </c>
      <c r="K199" s="15">
        <v>3.90625</v>
      </c>
      <c r="L199" s="15">
        <v>2.65625</v>
      </c>
      <c r="M199" s="15">
        <v>1.171875</v>
      </c>
      <c r="N199" s="15">
        <v>5.9375</v>
      </c>
    </row>
    <row r="200" spans="1:14">
      <c r="A200" s="23" t="s">
        <v>210</v>
      </c>
      <c r="B200" s="24">
        <v>1167</v>
      </c>
      <c r="C200" s="24">
        <v>26</v>
      </c>
      <c r="D200" s="24">
        <v>88</v>
      </c>
      <c r="E200" s="24">
        <v>144</v>
      </c>
      <c r="F200" s="24">
        <v>180</v>
      </c>
      <c r="G200" s="24">
        <v>173</v>
      </c>
      <c r="H200" s="24">
        <v>141</v>
      </c>
      <c r="I200" s="24">
        <v>151</v>
      </c>
      <c r="J200" s="24">
        <v>112</v>
      </c>
      <c r="K200" s="24">
        <v>38</v>
      </c>
      <c r="L200" s="24">
        <v>27</v>
      </c>
      <c r="M200" s="24">
        <v>15</v>
      </c>
      <c r="N200" s="24">
        <v>72</v>
      </c>
    </row>
    <row r="201" spans="1:14" ht="11.1" customHeight="1">
      <c r="A201" s="10" t="s">
        <v>114</v>
      </c>
      <c r="B201" s="15">
        <v>100</v>
      </c>
      <c r="C201" s="15">
        <v>2.227935</v>
      </c>
      <c r="D201" s="15">
        <v>7.5407029999999997</v>
      </c>
      <c r="E201" s="15">
        <v>12.339332000000001</v>
      </c>
      <c r="F201" s="15">
        <v>15.424165</v>
      </c>
      <c r="G201" s="15">
        <v>14.824336000000001</v>
      </c>
      <c r="H201" s="15">
        <v>12.082262</v>
      </c>
      <c r="I201" s="15">
        <v>12.939159999999999</v>
      </c>
      <c r="J201" s="15">
        <v>9.5972580000000001</v>
      </c>
      <c r="K201" s="15">
        <v>3.2562129999999998</v>
      </c>
      <c r="L201" s="15">
        <v>2.313625</v>
      </c>
      <c r="M201" s="15">
        <v>1.285347</v>
      </c>
      <c r="N201" s="15">
        <v>6.1696660000000003</v>
      </c>
    </row>
    <row r="202" spans="1:14" ht="11.1" customHeight="1">
      <c r="A202" s="23" t="s">
        <v>211</v>
      </c>
      <c r="B202" s="24">
        <v>715</v>
      </c>
      <c r="C202" s="24">
        <v>6</v>
      </c>
      <c r="D202" s="24">
        <v>55</v>
      </c>
      <c r="E202" s="24">
        <v>70</v>
      </c>
      <c r="F202" s="24">
        <v>106</v>
      </c>
      <c r="G202" s="24">
        <v>114</v>
      </c>
      <c r="H202" s="24">
        <v>79</v>
      </c>
      <c r="I202" s="24">
        <v>108</v>
      </c>
      <c r="J202" s="24">
        <v>71</v>
      </c>
      <c r="K202" s="24">
        <v>25</v>
      </c>
      <c r="L202" s="24">
        <v>21</v>
      </c>
      <c r="M202" s="24">
        <v>7</v>
      </c>
      <c r="N202" s="24">
        <v>53</v>
      </c>
    </row>
    <row r="203" spans="1:14" ht="11.1" customHeight="1">
      <c r="A203" s="10" t="s">
        <v>114</v>
      </c>
      <c r="B203" s="15">
        <v>100</v>
      </c>
      <c r="C203" s="15">
        <v>0.83916100000000005</v>
      </c>
      <c r="D203" s="15">
        <v>7.6923079999999997</v>
      </c>
      <c r="E203" s="15">
        <v>9.7902100000000001</v>
      </c>
      <c r="F203" s="15">
        <v>14.825175</v>
      </c>
      <c r="G203" s="15">
        <v>15.944056</v>
      </c>
      <c r="H203" s="15">
        <v>11.048951000000001</v>
      </c>
      <c r="I203" s="15">
        <v>15.104895000000001</v>
      </c>
      <c r="J203" s="15">
        <v>9.9300700000000006</v>
      </c>
      <c r="K203" s="15">
        <v>3.4965030000000001</v>
      </c>
      <c r="L203" s="15">
        <v>2.9370630000000002</v>
      </c>
      <c r="M203" s="15">
        <v>0.97902100000000003</v>
      </c>
      <c r="N203" s="15">
        <v>7.4125870000000003</v>
      </c>
    </row>
    <row r="204" spans="1:14" ht="11.1" customHeight="1">
      <c r="A204" s="23" t="s">
        <v>212</v>
      </c>
      <c r="B204" s="24">
        <v>387</v>
      </c>
      <c r="C204" s="24">
        <v>5</v>
      </c>
      <c r="D204" s="24">
        <v>19</v>
      </c>
      <c r="E204" s="24">
        <v>40</v>
      </c>
      <c r="F204" s="24">
        <v>64</v>
      </c>
      <c r="G204" s="24">
        <v>54</v>
      </c>
      <c r="H204" s="24">
        <v>42</v>
      </c>
      <c r="I204" s="24">
        <v>67</v>
      </c>
      <c r="J204" s="24">
        <v>39</v>
      </c>
      <c r="K204" s="24">
        <v>12</v>
      </c>
      <c r="L204" s="24">
        <v>17</v>
      </c>
      <c r="M204" s="24">
        <v>5</v>
      </c>
      <c r="N204" s="24">
        <v>23</v>
      </c>
    </row>
    <row r="205" spans="1:14" ht="11.1" customHeight="1">
      <c r="A205" s="10" t="s">
        <v>114</v>
      </c>
      <c r="B205" s="15">
        <v>100</v>
      </c>
      <c r="C205" s="15">
        <v>1.29199</v>
      </c>
      <c r="D205" s="15">
        <v>4.9095610000000001</v>
      </c>
      <c r="E205" s="15">
        <v>10.335917</v>
      </c>
      <c r="F205" s="15">
        <v>16.537468000000001</v>
      </c>
      <c r="G205" s="15">
        <v>13.953488</v>
      </c>
      <c r="H205" s="15">
        <v>10.852713</v>
      </c>
      <c r="I205" s="15">
        <v>17.312660999999999</v>
      </c>
      <c r="J205" s="15">
        <v>10.077519000000001</v>
      </c>
      <c r="K205" s="15">
        <v>3.1007750000000001</v>
      </c>
      <c r="L205" s="15">
        <v>4.3927649999999998</v>
      </c>
      <c r="M205" s="15">
        <v>1.29199</v>
      </c>
      <c r="N205" s="15">
        <v>5.9431520000000004</v>
      </c>
    </row>
    <row r="206" spans="1:14" ht="11.1" customHeight="1">
      <c r="A206" s="23" t="s">
        <v>213</v>
      </c>
      <c r="B206" s="24">
        <v>404</v>
      </c>
      <c r="C206" s="24">
        <v>7</v>
      </c>
      <c r="D206" s="24">
        <v>46</v>
      </c>
      <c r="E206" s="24">
        <v>51</v>
      </c>
      <c r="F206" s="24">
        <v>68</v>
      </c>
      <c r="G206" s="24">
        <v>55</v>
      </c>
      <c r="H206" s="24">
        <v>35</v>
      </c>
      <c r="I206" s="24">
        <v>45</v>
      </c>
      <c r="J206" s="24">
        <v>30</v>
      </c>
      <c r="K206" s="24">
        <v>6</v>
      </c>
      <c r="L206" s="24">
        <v>11</v>
      </c>
      <c r="M206" s="24">
        <v>12</v>
      </c>
      <c r="N206" s="24">
        <v>38</v>
      </c>
    </row>
    <row r="207" spans="1:14" ht="11.1" customHeight="1">
      <c r="A207" s="10" t="s">
        <v>114</v>
      </c>
      <c r="B207" s="15">
        <v>100</v>
      </c>
      <c r="C207" s="15">
        <v>1.7326729999999999</v>
      </c>
      <c r="D207" s="15">
        <v>11.386139</v>
      </c>
      <c r="E207" s="15">
        <v>12.623761999999999</v>
      </c>
      <c r="F207" s="15">
        <v>16.831683000000002</v>
      </c>
      <c r="G207" s="15">
        <v>13.613861</v>
      </c>
      <c r="H207" s="15">
        <v>8.6633659999999999</v>
      </c>
      <c r="I207" s="15">
        <v>11.138614</v>
      </c>
      <c r="J207" s="15">
        <v>7.4257429999999998</v>
      </c>
      <c r="K207" s="15">
        <v>1.4851490000000001</v>
      </c>
      <c r="L207" s="15">
        <v>2.722772</v>
      </c>
      <c r="M207" s="15">
        <v>2.970297</v>
      </c>
      <c r="N207" s="15">
        <v>9.4059410000000003</v>
      </c>
    </row>
    <row r="208" spans="1:14" ht="11.1" customHeight="1">
      <c r="A208" s="23" t="s">
        <v>214</v>
      </c>
      <c r="B208" s="24">
        <v>595</v>
      </c>
      <c r="C208" s="24">
        <v>8</v>
      </c>
      <c r="D208" s="24">
        <v>29</v>
      </c>
      <c r="E208" s="24">
        <v>55</v>
      </c>
      <c r="F208" s="24">
        <v>84</v>
      </c>
      <c r="G208" s="24">
        <v>87</v>
      </c>
      <c r="H208" s="24">
        <v>76</v>
      </c>
      <c r="I208" s="24">
        <v>109</v>
      </c>
      <c r="J208" s="24">
        <v>65</v>
      </c>
      <c r="K208" s="24">
        <v>20</v>
      </c>
      <c r="L208" s="24">
        <v>26</v>
      </c>
      <c r="M208" s="24">
        <v>8</v>
      </c>
      <c r="N208" s="24">
        <v>28</v>
      </c>
    </row>
    <row r="209" spans="1:14" ht="11.1" customHeight="1">
      <c r="A209" s="10" t="s">
        <v>114</v>
      </c>
      <c r="B209" s="15">
        <v>100</v>
      </c>
      <c r="C209" s="15">
        <v>1.344538</v>
      </c>
      <c r="D209" s="15">
        <v>4.8739499999999998</v>
      </c>
      <c r="E209" s="15">
        <v>9.2436969999999992</v>
      </c>
      <c r="F209" s="15">
        <v>14.117647</v>
      </c>
      <c r="G209" s="15">
        <v>14.621848999999999</v>
      </c>
      <c r="H209" s="15">
        <v>12.773109</v>
      </c>
      <c r="I209" s="15">
        <v>18.319327999999999</v>
      </c>
      <c r="J209" s="15">
        <v>10.92437</v>
      </c>
      <c r="K209" s="15">
        <v>3.361345</v>
      </c>
      <c r="L209" s="15">
        <v>4.3697480000000004</v>
      </c>
      <c r="M209" s="15">
        <v>1.344538</v>
      </c>
      <c r="N209" s="15">
        <v>4.7058819999999999</v>
      </c>
    </row>
    <row r="210" spans="1:14" ht="11.1" customHeight="1">
      <c r="A210" s="23" t="s">
        <v>215</v>
      </c>
      <c r="B210" s="24">
        <v>215</v>
      </c>
      <c r="C210" s="24">
        <v>1</v>
      </c>
      <c r="D210" s="24">
        <v>20</v>
      </c>
      <c r="E210" s="24">
        <v>21</v>
      </c>
      <c r="F210" s="24">
        <v>26</v>
      </c>
      <c r="G210" s="24">
        <v>33</v>
      </c>
      <c r="H210" s="24">
        <v>19</v>
      </c>
      <c r="I210" s="24">
        <v>34</v>
      </c>
      <c r="J210" s="24">
        <v>26</v>
      </c>
      <c r="K210" s="24">
        <v>8</v>
      </c>
      <c r="L210" s="24">
        <v>9</v>
      </c>
      <c r="M210" s="24">
        <v>4</v>
      </c>
      <c r="N210" s="24">
        <v>14</v>
      </c>
    </row>
    <row r="211" spans="1:14" ht="11.1" customHeight="1">
      <c r="A211" s="10" t="s">
        <v>114</v>
      </c>
      <c r="B211" s="15">
        <v>100</v>
      </c>
      <c r="C211" s="15">
        <v>0.46511599999999997</v>
      </c>
      <c r="D211" s="15">
        <v>9.3023260000000008</v>
      </c>
      <c r="E211" s="15">
        <v>9.7674420000000008</v>
      </c>
      <c r="F211" s="15">
        <v>12.093023000000001</v>
      </c>
      <c r="G211" s="15">
        <v>15.348837</v>
      </c>
      <c r="H211" s="15">
        <v>8.8372089999999996</v>
      </c>
      <c r="I211" s="15">
        <v>15.813953</v>
      </c>
      <c r="J211" s="15">
        <v>12.093023000000001</v>
      </c>
      <c r="K211" s="15">
        <v>3.7209300000000001</v>
      </c>
      <c r="L211" s="15">
        <v>4.1860470000000003</v>
      </c>
      <c r="M211" s="15">
        <v>1.860465</v>
      </c>
      <c r="N211" s="15">
        <v>6.511628</v>
      </c>
    </row>
    <row r="212" spans="1:14" ht="11.1" customHeight="1">
      <c r="A212" s="23" t="s">
        <v>216</v>
      </c>
      <c r="B212" s="24">
        <v>248</v>
      </c>
      <c r="C212" s="24">
        <v>4</v>
      </c>
      <c r="D212" s="24">
        <v>25</v>
      </c>
      <c r="E212" s="24">
        <v>27</v>
      </c>
      <c r="F212" s="24">
        <v>43</v>
      </c>
      <c r="G212" s="24">
        <v>34</v>
      </c>
      <c r="H212" s="24">
        <v>29</v>
      </c>
      <c r="I212" s="24">
        <v>37</v>
      </c>
      <c r="J212" s="24">
        <v>20</v>
      </c>
      <c r="K212" s="24">
        <v>4</v>
      </c>
      <c r="L212" s="24">
        <v>4</v>
      </c>
      <c r="M212" s="24">
        <v>2</v>
      </c>
      <c r="N212" s="24">
        <v>19</v>
      </c>
    </row>
    <row r="213" spans="1:14" ht="11.1" customHeight="1">
      <c r="A213" s="10" t="s">
        <v>114</v>
      </c>
      <c r="B213" s="15">
        <v>100</v>
      </c>
      <c r="C213" s="15">
        <v>1.612903</v>
      </c>
      <c r="D213" s="15">
        <v>10.080645000000001</v>
      </c>
      <c r="E213" s="15">
        <v>10.887097000000001</v>
      </c>
      <c r="F213" s="15">
        <v>17.338709999999999</v>
      </c>
      <c r="G213" s="15">
        <v>13.709676999999999</v>
      </c>
      <c r="H213" s="15">
        <v>11.693548</v>
      </c>
      <c r="I213" s="15">
        <v>14.919354999999999</v>
      </c>
      <c r="J213" s="15">
        <v>8.0645159999999994</v>
      </c>
      <c r="K213" s="15">
        <v>1.612903</v>
      </c>
      <c r="L213" s="15">
        <v>1.612903</v>
      </c>
      <c r="M213" s="15">
        <v>0.80645199999999995</v>
      </c>
      <c r="N213" s="15">
        <v>7.6612900000000002</v>
      </c>
    </row>
    <row r="214" spans="1:14" ht="11.1" customHeight="1">
      <c r="A214" s="23" t="s">
        <v>217</v>
      </c>
      <c r="B214" s="24">
        <v>255</v>
      </c>
      <c r="C214" s="24">
        <v>3</v>
      </c>
      <c r="D214" s="24">
        <v>21</v>
      </c>
      <c r="E214" s="24">
        <v>33</v>
      </c>
      <c r="F214" s="24">
        <v>31</v>
      </c>
      <c r="G214" s="24">
        <v>42</v>
      </c>
      <c r="H214" s="24">
        <v>25</v>
      </c>
      <c r="I214" s="24">
        <v>33</v>
      </c>
      <c r="J214" s="24">
        <v>26</v>
      </c>
      <c r="K214" s="24">
        <v>8</v>
      </c>
      <c r="L214" s="24">
        <v>11</v>
      </c>
      <c r="M214" s="24">
        <v>6</v>
      </c>
      <c r="N214" s="24">
        <v>16</v>
      </c>
    </row>
    <row r="215" spans="1:14" ht="11.1" customHeight="1">
      <c r="A215" s="10" t="s">
        <v>114</v>
      </c>
      <c r="B215" s="15">
        <v>100</v>
      </c>
      <c r="C215" s="15">
        <v>1.176471</v>
      </c>
      <c r="D215" s="15">
        <v>8.2352939999999997</v>
      </c>
      <c r="E215" s="15">
        <v>12.941176</v>
      </c>
      <c r="F215" s="15">
        <v>12.156863</v>
      </c>
      <c r="G215" s="15">
        <v>16.470587999999999</v>
      </c>
      <c r="H215" s="15">
        <v>9.803922</v>
      </c>
      <c r="I215" s="15">
        <v>12.941176</v>
      </c>
      <c r="J215" s="15">
        <v>10.196078</v>
      </c>
      <c r="K215" s="15">
        <v>3.1372550000000001</v>
      </c>
      <c r="L215" s="15">
        <v>4.3137249999999998</v>
      </c>
      <c r="M215" s="15">
        <v>2.3529409999999999</v>
      </c>
      <c r="N215" s="15">
        <v>6.2745100000000003</v>
      </c>
    </row>
    <row r="216" spans="1:14" ht="11.1" customHeight="1">
      <c r="A216" s="23" t="s">
        <v>218</v>
      </c>
      <c r="B216" s="24">
        <v>291</v>
      </c>
      <c r="C216" s="24">
        <v>4</v>
      </c>
      <c r="D216" s="24">
        <v>17</v>
      </c>
      <c r="E216" s="24">
        <v>25</v>
      </c>
      <c r="F216" s="24">
        <v>38</v>
      </c>
      <c r="G216" s="24">
        <v>42</v>
      </c>
      <c r="H216" s="24">
        <v>30</v>
      </c>
      <c r="I216" s="24">
        <v>58</v>
      </c>
      <c r="J216" s="24">
        <v>38</v>
      </c>
      <c r="K216" s="24">
        <v>8</v>
      </c>
      <c r="L216" s="24">
        <v>17</v>
      </c>
      <c r="M216" s="24">
        <v>4</v>
      </c>
      <c r="N216" s="24">
        <v>10</v>
      </c>
    </row>
    <row r="217" spans="1:14" ht="11.1" customHeight="1">
      <c r="A217" s="10" t="s">
        <v>114</v>
      </c>
      <c r="B217" s="15">
        <v>100</v>
      </c>
      <c r="C217" s="15">
        <v>1.3745700000000001</v>
      </c>
      <c r="D217" s="15">
        <v>5.8419239999999997</v>
      </c>
      <c r="E217" s="15">
        <v>8.5910650000000004</v>
      </c>
      <c r="F217" s="15">
        <v>13.058419000000001</v>
      </c>
      <c r="G217" s="15">
        <v>14.43299</v>
      </c>
      <c r="H217" s="15">
        <v>10.309278000000001</v>
      </c>
      <c r="I217" s="15">
        <v>19.931270999999999</v>
      </c>
      <c r="J217" s="15">
        <v>13.058419000000001</v>
      </c>
      <c r="K217" s="15">
        <v>2.7491409999999998</v>
      </c>
      <c r="L217" s="15">
        <v>5.8419239999999997</v>
      </c>
      <c r="M217" s="15">
        <v>1.3745700000000001</v>
      </c>
      <c r="N217" s="15">
        <v>3.436426</v>
      </c>
    </row>
    <row r="218" spans="1:14" ht="11.1" customHeight="1">
      <c r="A218" s="23" t="s">
        <v>219</v>
      </c>
      <c r="B218" s="24">
        <v>338</v>
      </c>
      <c r="C218" s="24">
        <v>5</v>
      </c>
      <c r="D218" s="24">
        <v>15</v>
      </c>
      <c r="E218" s="24">
        <v>40</v>
      </c>
      <c r="F218" s="24">
        <v>39</v>
      </c>
      <c r="G218" s="24">
        <v>50</v>
      </c>
      <c r="H218" s="24">
        <v>39</v>
      </c>
      <c r="I218" s="24">
        <v>50</v>
      </c>
      <c r="J218" s="24">
        <v>49</v>
      </c>
      <c r="K218" s="24">
        <v>17</v>
      </c>
      <c r="L218" s="24">
        <v>20</v>
      </c>
      <c r="M218" s="24">
        <v>1</v>
      </c>
      <c r="N218" s="24">
        <v>13</v>
      </c>
    </row>
    <row r="219" spans="1:14" ht="11.1" customHeight="1">
      <c r="A219" s="10" t="s">
        <v>114</v>
      </c>
      <c r="B219" s="15">
        <v>100</v>
      </c>
      <c r="C219" s="15">
        <v>1.47929</v>
      </c>
      <c r="D219" s="15">
        <v>4.4378700000000002</v>
      </c>
      <c r="E219" s="15">
        <v>11.83432</v>
      </c>
      <c r="F219" s="15">
        <v>11.538462000000001</v>
      </c>
      <c r="G219" s="15">
        <v>14.792899</v>
      </c>
      <c r="H219" s="15">
        <v>11.538462000000001</v>
      </c>
      <c r="I219" s="15">
        <v>14.792899</v>
      </c>
      <c r="J219" s="15">
        <v>14.497040999999999</v>
      </c>
      <c r="K219" s="15">
        <v>5.0295860000000001</v>
      </c>
      <c r="L219" s="15">
        <v>5.91716</v>
      </c>
      <c r="M219" s="15">
        <v>0.29585800000000001</v>
      </c>
      <c r="N219" s="15">
        <v>3.8461539999999999</v>
      </c>
    </row>
    <row r="220" spans="1:14" ht="11.1" customHeight="1">
      <c r="A220" s="23" t="s">
        <v>220</v>
      </c>
      <c r="B220" s="24">
        <v>812</v>
      </c>
      <c r="C220" s="24">
        <v>10</v>
      </c>
      <c r="D220" s="24">
        <v>39</v>
      </c>
      <c r="E220" s="24">
        <v>74</v>
      </c>
      <c r="F220" s="24">
        <v>93</v>
      </c>
      <c r="G220" s="24">
        <v>131</v>
      </c>
      <c r="H220" s="24">
        <v>109</v>
      </c>
      <c r="I220" s="24">
        <v>140</v>
      </c>
      <c r="J220" s="24">
        <v>100</v>
      </c>
      <c r="K220" s="24">
        <v>29</v>
      </c>
      <c r="L220" s="24">
        <v>36</v>
      </c>
      <c r="M220" s="24">
        <v>8</v>
      </c>
      <c r="N220" s="24">
        <v>43</v>
      </c>
    </row>
    <row r="221" spans="1:14" ht="11.1" customHeight="1">
      <c r="A221" s="10" t="s">
        <v>114</v>
      </c>
      <c r="B221" s="15">
        <v>100</v>
      </c>
      <c r="C221" s="15">
        <v>1.231527</v>
      </c>
      <c r="D221" s="15">
        <v>4.802956</v>
      </c>
      <c r="E221" s="15">
        <v>9.1133000000000006</v>
      </c>
      <c r="F221" s="15">
        <v>11.453201999999999</v>
      </c>
      <c r="G221" s="15">
        <v>16.133005000000001</v>
      </c>
      <c r="H221" s="15">
        <v>13.423645</v>
      </c>
      <c r="I221" s="15">
        <v>17.241378999999998</v>
      </c>
      <c r="J221" s="15">
        <v>12.315270999999999</v>
      </c>
      <c r="K221" s="15">
        <v>3.5714290000000002</v>
      </c>
      <c r="L221" s="15">
        <v>4.4334980000000002</v>
      </c>
      <c r="M221" s="15">
        <v>0.98522200000000004</v>
      </c>
      <c r="N221" s="15">
        <v>5.2955670000000001</v>
      </c>
    </row>
    <row r="222" spans="1:14" ht="11.1" customHeight="1">
      <c r="A222" s="23" t="s">
        <v>221</v>
      </c>
      <c r="B222" s="24">
        <v>816</v>
      </c>
      <c r="C222" s="24">
        <v>7</v>
      </c>
      <c r="D222" s="24">
        <v>42</v>
      </c>
      <c r="E222" s="24">
        <v>79</v>
      </c>
      <c r="F222" s="24">
        <v>111</v>
      </c>
      <c r="G222" s="24">
        <v>124</v>
      </c>
      <c r="H222" s="24">
        <v>113</v>
      </c>
      <c r="I222" s="24">
        <v>135</v>
      </c>
      <c r="J222" s="24">
        <v>90</v>
      </c>
      <c r="K222" s="24">
        <v>29</v>
      </c>
      <c r="L222" s="24">
        <v>33</v>
      </c>
      <c r="M222" s="24">
        <v>6</v>
      </c>
      <c r="N222" s="24">
        <v>47</v>
      </c>
    </row>
    <row r="223" spans="1:14" ht="11.1" customHeight="1">
      <c r="A223" s="10" t="s">
        <v>114</v>
      </c>
      <c r="B223" s="15">
        <v>100</v>
      </c>
      <c r="C223" s="15">
        <v>0.85784300000000002</v>
      </c>
      <c r="D223" s="15">
        <v>5.1470589999999996</v>
      </c>
      <c r="E223" s="15">
        <v>9.6813730000000007</v>
      </c>
      <c r="F223" s="15">
        <v>13.602941</v>
      </c>
      <c r="G223" s="15">
        <v>15.196078</v>
      </c>
      <c r="H223" s="15">
        <v>13.848039</v>
      </c>
      <c r="I223" s="15">
        <v>16.544118000000001</v>
      </c>
      <c r="J223" s="15">
        <v>11.029412000000001</v>
      </c>
      <c r="K223" s="15">
        <v>3.553922</v>
      </c>
      <c r="L223" s="15">
        <v>4.0441180000000001</v>
      </c>
      <c r="M223" s="15">
        <v>0.735294</v>
      </c>
      <c r="N223" s="15">
        <v>5.7598039999999999</v>
      </c>
    </row>
    <row r="224" spans="1:14" ht="11.1" customHeight="1">
      <c r="A224" s="23" t="s">
        <v>152</v>
      </c>
      <c r="B224" s="24">
        <v>69</v>
      </c>
      <c r="C224" s="24">
        <v>3</v>
      </c>
      <c r="D224" s="24">
        <v>6</v>
      </c>
      <c r="E224" s="24">
        <v>8</v>
      </c>
      <c r="F224" s="24">
        <v>10</v>
      </c>
      <c r="G224" s="24">
        <v>8</v>
      </c>
      <c r="H224" s="24">
        <v>11</v>
      </c>
      <c r="I224" s="24">
        <v>9</v>
      </c>
      <c r="J224" s="24">
        <v>4</v>
      </c>
      <c r="K224" s="24">
        <v>0</v>
      </c>
      <c r="L224" s="24">
        <v>3</v>
      </c>
      <c r="M224" s="24">
        <v>2</v>
      </c>
      <c r="N224" s="24">
        <v>5</v>
      </c>
    </row>
    <row r="225" spans="1:14" ht="11.1" customHeight="1">
      <c r="A225" s="10" t="s">
        <v>114</v>
      </c>
      <c r="B225" s="15">
        <v>100</v>
      </c>
      <c r="C225" s="15">
        <v>4.3478260000000004</v>
      </c>
      <c r="D225" s="15">
        <v>8.6956520000000008</v>
      </c>
      <c r="E225" s="15">
        <v>11.594203</v>
      </c>
      <c r="F225" s="15">
        <v>14.492754</v>
      </c>
      <c r="G225" s="15">
        <v>11.594203</v>
      </c>
      <c r="H225" s="15">
        <v>15.942029</v>
      </c>
      <c r="I225" s="15">
        <v>13.043478</v>
      </c>
      <c r="J225" s="15">
        <v>5.7971009999999996</v>
      </c>
      <c r="K225" s="15">
        <v>0</v>
      </c>
      <c r="L225" s="15">
        <v>4.3478260000000004</v>
      </c>
      <c r="M225" s="15">
        <v>2.8985509999999999</v>
      </c>
      <c r="N225" s="15">
        <v>7.2463769999999998</v>
      </c>
    </row>
    <row r="226" spans="1:14" ht="11.1" customHeight="1">
      <c r="A226" s="23" t="s">
        <v>222</v>
      </c>
      <c r="B226" s="24">
        <v>246</v>
      </c>
      <c r="C226" s="24">
        <v>15</v>
      </c>
      <c r="D226" s="24">
        <v>20</v>
      </c>
      <c r="E226" s="24">
        <v>37</v>
      </c>
      <c r="F226" s="24">
        <v>31</v>
      </c>
      <c r="G226" s="24">
        <v>23</v>
      </c>
      <c r="H226" s="24">
        <v>16</v>
      </c>
      <c r="I226" s="24">
        <v>27</v>
      </c>
      <c r="J226" s="24">
        <v>22</v>
      </c>
      <c r="K226" s="24">
        <v>5</v>
      </c>
      <c r="L226" s="24">
        <v>14</v>
      </c>
      <c r="M226" s="24">
        <v>8</v>
      </c>
      <c r="N226" s="24">
        <v>28</v>
      </c>
    </row>
    <row r="227" spans="1:14" ht="11.1" customHeight="1">
      <c r="A227" s="10" t="s">
        <v>114</v>
      </c>
      <c r="B227" s="15">
        <v>100</v>
      </c>
      <c r="C227" s="15">
        <v>6.0975609999999998</v>
      </c>
      <c r="D227" s="15">
        <v>8.1300810000000006</v>
      </c>
      <c r="E227" s="15">
        <v>15.040649999999999</v>
      </c>
      <c r="F227" s="15">
        <v>12.601626</v>
      </c>
      <c r="G227" s="15">
        <v>9.3495930000000005</v>
      </c>
      <c r="H227" s="15">
        <v>6.5040649999999998</v>
      </c>
      <c r="I227" s="15">
        <v>10.97561</v>
      </c>
      <c r="J227" s="15">
        <v>8.9430890000000005</v>
      </c>
      <c r="K227" s="15">
        <v>2.0325199999999999</v>
      </c>
      <c r="L227" s="15">
        <v>5.6910569999999998</v>
      </c>
      <c r="M227" s="15">
        <v>3.252033</v>
      </c>
      <c r="N227" s="15">
        <v>11.382114</v>
      </c>
    </row>
    <row r="228" spans="1:14" ht="11.1" customHeight="1">
      <c r="A228" s="23" t="s">
        <v>128</v>
      </c>
      <c r="B228" s="24">
        <v>47</v>
      </c>
      <c r="C228" s="24">
        <v>1</v>
      </c>
      <c r="D228" s="24">
        <v>10</v>
      </c>
      <c r="E228" s="24">
        <v>9</v>
      </c>
      <c r="F228" s="24">
        <v>7</v>
      </c>
      <c r="G228" s="24">
        <v>4</v>
      </c>
      <c r="H228" s="24">
        <v>4</v>
      </c>
      <c r="I228" s="24">
        <v>1</v>
      </c>
      <c r="J228" s="24">
        <v>1</v>
      </c>
      <c r="K228" s="24">
        <v>0</v>
      </c>
      <c r="L228" s="24">
        <v>1</v>
      </c>
      <c r="M228" s="24">
        <v>0</v>
      </c>
      <c r="N228" s="24">
        <v>9</v>
      </c>
    </row>
    <row r="229" spans="1:14" ht="11.1" customHeight="1">
      <c r="A229" s="11"/>
      <c r="B229" s="16">
        <v>100</v>
      </c>
      <c r="C229" s="16">
        <v>2.1276600000000001</v>
      </c>
      <c r="D229" s="16">
        <v>21.276596000000001</v>
      </c>
      <c r="E229" s="16">
        <v>19.148935999999999</v>
      </c>
      <c r="F229" s="16">
        <v>14.893617000000001</v>
      </c>
      <c r="G229" s="16">
        <v>8.5106380000000001</v>
      </c>
      <c r="H229" s="16">
        <v>8.5106380000000001</v>
      </c>
      <c r="I229" s="16">
        <v>2.1276600000000001</v>
      </c>
      <c r="J229" s="16">
        <v>2.1276600000000001</v>
      </c>
      <c r="K229" s="16">
        <v>0</v>
      </c>
      <c r="L229" s="16">
        <v>2.1276600000000001</v>
      </c>
      <c r="M229" s="16">
        <v>0</v>
      </c>
      <c r="N229" s="16">
        <v>19.148935999999999</v>
      </c>
    </row>
    <row r="230" spans="1:14" ht="11.1" customHeight="1"/>
  </sheetData>
  <phoneticPr fontId="2"/>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933F4-5055-4062-89BA-A24DEB931640}">
  <sheetPr codeName="Sheet111"/>
  <dimension ref="A1:J230"/>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HYPERLINK("#'目次'!B16","[10]")</f>
        <v>[10]</v>
      </c>
    </row>
    <row r="3" spans="1:10">
      <c r="A3" s="6" t="s">
        <v>114</v>
      </c>
      <c r="B3" s="7" t="s">
        <v>310</v>
      </c>
    </row>
    <row r="4" spans="1:10">
      <c r="A4" s="6" t="s">
        <v>114</v>
      </c>
      <c r="B4" s="7" t="s">
        <v>116</v>
      </c>
    </row>
    <row r="5" spans="1:10">
      <c r="A5" s="6" t="s">
        <v>114</v>
      </c>
      <c r="B5" s="7" t="s">
        <v>311</v>
      </c>
    </row>
    <row r="6" spans="1:10" s="21" customFormat="1" ht="24">
      <c r="A6" s="19" t="s">
        <v>114</v>
      </c>
      <c r="B6" s="20" t="s">
        <v>118</v>
      </c>
      <c r="C6" s="20" t="s">
        <v>123</v>
      </c>
      <c r="D6" s="20" t="s">
        <v>124</v>
      </c>
      <c r="E6" s="20" t="s">
        <v>125</v>
      </c>
      <c r="F6" s="20" t="s">
        <v>126</v>
      </c>
      <c r="G6" s="20" t="s">
        <v>127</v>
      </c>
      <c r="H6" s="20" t="s">
        <v>128</v>
      </c>
      <c r="I6" s="20" t="s">
        <v>312</v>
      </c>
      <c r="J6" s="20" t="s">
        <v>313</v>
      </c>
    </row>
    <row r="7" spans="1:10">
      <c r="A7" s="22" t="s">
        <v>121</v>
      </c>
      <c r="B7" s="9">
        <v>2677</v>
      </c>
      <c r="C7" s="9">
        <v>380</v>
      </c>
      <c r="D7" s="9">
        <v>489</v>
      </c>
      <c r="E7" s="9">
        <v>1114</v>
      </c>
      <c r="F7" s="9">
        <v>521</v>
      </c>
      <c r="G7" s="9">
        <v>129</v>
      </c>
      <c r="H7" s="9">
        <v>44</v>
      </c>
      <c r="I7" s="9">
        <v>869</v>
      </c>
      <c r="J7" s="9">
        <v>650</v>
      </c>
    </row>
    <row r="8" spans="1:10">
      <c r="A8" s="10" t="s">
        <v>114</v>
      </c>
      <c r="B8" s="15">
        <v>100</v>
      </c>
      <c r="C8" s="15">
        <v>14.194993999999999</v>
      </c>
      <c r="D8" s="15">
        <v>18.266715999999999</v>
      </c>
      <c r="E8" s="15">
        <v>41.613746999999996</v>
      </c>
      <c r="F8" s="15">
        <v>19.462084000000001</v>
      </c>
      <c r="G8" s="15">
        <v>4.8188269999999997</v>
      </c>
      <c r="H8" s="15">
        <v>1.6436310000000001</v>
      </c>
      <c r="I8" s="15">
        <v>32.461711000000001</v>
      </c>
      <c r="J8" s="15">
        <v>24.280911</v>
      </c>
    </row>
    <row r="9" spans="1:10">
      <c r="A9" s="8" t="s">
        <v>122</v>
      </c>
      <c r="B9" s="8"/>
      <c r="C9" s="8"/>
      <c r="D9" s="8"/>
      <c r="E9" s="8"/>
      <c r="F9" s="8"/>
      <c r="G9" s="8"/>
      <c r="H9" s="8"/>
      <c r="I9" s="8"/>
      <c r="J9" s="8"/>
    </row>
    <row r="10" spans="1:10">
      <c r="A10" s="23" t="s">
        <v>123</v>
      </c>
      <c r="B10" s="24">
        <v>380</v>
      </c>
      <c r="C10" s="24">
        <v>380</v>
      </c>
      <c r="D10" s="24">
        <v>0</v>
      </c>
      <c r="E10" s="24">
        <v>0</v>
      </c>
      <c r="F10" s="24">
        <v>0</v>
      </c>
      <c r="G10" s="24">
        <v>0</v>
      </c>
      <c r="H10" s="24">
        <v>0</v>
      </c>
      <c r="I10" s="24">
        <v>380</v>
      </c>
      <c r="J10" s="24">
        <v>0</v>
      </c>
    </row>
    <row r="11" spans="1:10">
      <c r="A11" s="10" t="s">
        <v>114</v>
      </c>
      <c r="B11" s="15">
        <v>100</v>
      </c>
      <c r="C11" s="15">
        <v>100</v>
      </c>
      <c r="D11" s="15">
        <v>0</v>
      </c>
      <c r="E11" s="15">
        <v>0</v>
      </c>
      <c r="F11" s="15">
        <v>0</v>
      </c>
      <c r="G11" s="15">
        <v>0</v>
      </c>
      <c r="H11" s="15">
        <v>0</v>
      </c>
      <c r="I11" s="15">
        <v>100</v>
      </c>
      <c r="J11" s="15">
        <v>0</v>
      </c>
    </row>
    <row r="12" spans="1:10">
      <c r="A12" s="23" t="s">
        <v>124</v>
      </c>
      <c r="B12" s="24">
        <v>489</v>
      </c>
      <c r="C12" s="24">
        <v>0</v>
      </c>
      <c r="D12" s="24">
        <v>489</v>
      </c>
      <c r="E12" s="24">
        <v>0</v>
      </c>
      <c r="F12" s="24">
        <v>0</v>
      </c>
      <c r="G12" s="24">
        <v>0</v>
      </c>
      <c r="H12" s="24">
        <v>0</v>
      </c>
      <c r="I12" s="24">
        <v>489</v>
      </c>
      <c r="J12" s="24">
        <v>0</v>
      </c>
    </row>
    <row r="13" spans="1:10">
      <c r="A13" s="10" t="s">
        <v>114</v>
      </c>
      <c r="B13" s="15">
        <v>100</v>
      </c>
      <c r="C13" s="15">
        <v>0</v>
      </c>
      <c r="D13" s="15">
        <v>100</v>
      </c>
      <c r="E13" s="15">
        <v>0</v>
      </c>
      <c r="F13" s="15">
        <v>0</v>
      </c>
      <c r="G13" s="15">
        <v>0</v>
      </c>
      <c r="H13" s="15">
        <v>0</v>
      </c>
      <c r="I13" s="15">
        <v>100</v>
      </c>
      <c r="J13" s="15">
        <v>0</v>
      </c>
    </row>
    <row r="14" spans="1:10">
      <c r="A14" s="23" t="s">
        <v>125</v>
      </c>
      <c r="B14" s="24">
        <v>1114</v>
      </c>
      <c r="C14" s="24">
        <v>0</v>
      </c>
      <c r="D14" s="24">
        <v>0</v>
      </c>
      <c r="E14" s="24">
        <v>1114</v>
      </c>
      <c r="F14" s="24">
        <v>0</v>
      </c>
      <c r="G14" s="24">
        <v>0</v>
      </c>
      <c r="H14" s="24">
        <v>0</v>
      </c>
      <c r="I14" s="24">
        <v>0</v>
      </c>
      <c r="J14" s="24">
        <v>0</v>
      </c>
    </row>
    <row r="15" spans="1:10">
      <c r="A15" s="10" t="s">
        <v>114</v>
      </c>
      <c r="B15" s="15">
        <v>100</v>
      </c>
      <c r="C15" s="15">
        <v>0</v>
      </c>
      <c r="D15" s="15">
        <v>0</v>
      </c>
      <c r="E15" s="15">
        <v>100</v>
      </c>
      <c r="F15" s="15">
        <v>0</v>
      </c>
      <c r="G15" s="15">
        <v>0</v>
      </c>
      <c r="H15" s="15">
        <v>0</v>
      </c>
      <c r="I15" s="15">
        <v>0</v>
      </c>
      <c r="J15" s="15">
        <v>0</v>
      </c>
    </row>
    <row r="16" spans="1:10">
      <c r="A16" s="23" t="s">
        <v>126</v>
      </c>
      <c r="B16" s="24">
        <v>521</v>
      </c>
      <c r="C16" s="24">
        <v>0</v>
      </c>
      <c r="D16" s="24">
        <v>0</v>
      </c>
      <c r="E16" s="24">
        <v>0</v>
      </c>
      <c r="F16" s="24">
        <v>521</v>
      </c>
      <c r="G16" s="24">
        <v>0</v>
      </c>
      <c r="H16" s="24">
        <v>0</v>
      </c>
      <c r="I16" s="24">
        <v>0</v>
      </c>
      <c r="J16" s="24">
        <v>521</v>
      </c>
    </row>
    <row r="17" spans="1:10">
      <c r="A17" s="10" t="s">
        <v>114</v>
      </c>
      <c r="B17" s="15">
        <v>100</v>
      </c>
      <c r="C17" s="15">
        <v>0</v>
      </c>
      <c r="D17" s="15">
        <v>0</v>
      </c>
      <c r="E17" s="15">
        <v>0</v>
      </c>
      <c r="F17" s="15">
        <v>100</v>
      </c>
      <c r="G17" s="15">
        <v>0</v>
      </c>
      <c r="H17" s="15">
        <v>0</v>
      </c>
      <c r="I17" s="15">
        <v>0</v>
      </c>
      <c r="J17" s="15">
        <v>100</v>
      </c>
    </row>
    <row r="18" spans="1:10">
      <c r="A18" s="23" t="s">
        <v>127</v>
      </c>
      <c r="B18" s="24">
        <v>129</v>
      </c>
      <c r="C18" s="24">
        <v>0</v>
      </c>
      <c r="D18" s="24">
        <v>0</v>
      </c>
      <c r="E18" s="24">
        <v>0</v>
      </c>
      <c r="F18" s="24">
        <v>0</v>
      </c>
      <c r="G18" s="24">
        <v>129</v>
      </c>
      <c r="H18" s="24">
        <v>0</v>
      </c>
      <c r="I18" s="24">
        <v>0</v>
      </c>
      <c r="J18" s="24">
        <v>129</v>
      </c>
    </row>
    <row r="19" spans="1:10">
      <c r="A19" s="10" t="s">
        <v>114</v>
      </c>
      <c r="B19" s="15">
        <v>100</v>
      </c>
      <c r="C19" s="15">
        <v>0</v>
      </c>
      <c r="D19" s="15">
        <v>0</v>
      </c>
      <c r="E19" s="15">
        <v>0</v>
      </c>
      <c r="F19" s="15">
        <v>0</v>
      </c>
      <c r="G19" s="15">
        <v>100</v>
      </c>
      <c r="H19" s="15">
        <v>0</v>
      </c>
      <c r="I19" s="15">
        <v>0</v>
      </c>
      <c r="J19" s="15">
        <v>100</v>
      </c>
    </row>
    <row r="20" spans="1:10">
      <c r="A20" s="23" t="s">
        <v>128</v>
      </c>
      <c r="B20" s="24">
        <v>44</v>
      </c>
      <c r="C20" s="24">
        <v>0</v>
      </c>
      <c r="D20" s="24">
        <v>0</v>
      </c>
      <c r="E20" s="24">
        <v>0</v>
      </c>
      <c r="F20" s="24">
        <v>0</v>
      </c>
      <c r="G20" s="24">
        <v>0</v>
      </c>
      <c r="H20" s="24">
        <v>44</v>
      </c>
      <c r="I20" s="24">
        <v>0</v>
      </c>
      <c r="J20" s="24">
        <v>0</v>
      </c>
    </row>
    <row r="21" spans="1:10">
      <c r="A21" s="10" t="s">
        <v>114</v>
      </c>
      <c r="B21" s="15">
        <v>100</v>
      </c>
      <c r="C21" s="15">
        <v>0</v>
      </c>
      <c r="D21" s="15">
        <v>0</v>
      </c>
      <c r="E21" s="15">
        <v>0</v>
      </c>
      <c r="F21" s="15">
        <v>0</v>
      </c>
      <c r="G21" s="15">
        <v>0</v>
      </c>
      <c r="H21" s="15">
        <v>100</v>
      </c>
      <c r="I21" s="15">
        <v>0</v>
      </c>
      <c r="J21" s="15">
        <v>0</v>
      </c>
    </row>
    <row r="22" spans="1:10">
      <c r="A22" s="8" t="s">
        <v>129</v>
      </c>
      <c r="B22" s="8"/>
      <c r="C22" s="8"/>
      <c r="D22" s="8"/>
      <c r="E22" s="8"/>
      <c r="F22" s="8"/>
      <c r="G22" s="8"/>
      <c r="H22" s="8"/>
      <c r="I22" s="8"/>
      <c r="J22" s="8"/>
    </row>
    <row r="23" spans="1:10">
      <c r="A23" s="23" t="s">
        <v>130</v>
      </c>
      <c r="B23" s="24">
        <v>799</v>
      </c>
      <c r="C23" s="24">
        <v>250</v>
      </c>
      <c r="D23" s="24">
        <v>200</v>
      </c>
      <c r="E23" s="24">
        <v>274</v>
      </c>
      <c r="F23" s="24">
        <v>64</v>
      </c>
      <c r="G23" s="24">
        <v>7</v>
      </c>
      <c r="H23" s="24">
        <v>4</v>
      </c>
      <c r="I23" s="24">
        <v>450</v>
      </c>
      <c r="J23" s="24">
        <v>71</v>
      </c>
    </row>
    <row r="24" spans="1:10">
      <c r="A24" s="10" t="s">
        <v>114</v>
      </c>
      <c r="B24" s="15">
        <v>100</v>
      </c>
      <c r="C24" s="15">
        <v>31.289110999999998</v>
      </c>
      <c r="D24" s="15">
        <v>25.031289000000001</v>
      </c>
      <c r="E24" s="15">
        <v>34.292865999999997</v>
      </c>
      <c r="F24" s="15">
        <v>8.0100130000000007</v>
      </c>
      <c r="G24" s="15">
        <v>0.87609499999999996</v>
      </c>
      <c r="H24" s="15">
        <v>0.50062600000000002</v>
      </c>
      <c r="I24" s="15">
        <v>56.320400999999997</v>
      </c>
      <c r="J24" s="15">
        <v>8.8861080000000001</v>
      </c>
    </row>
    <row r="25" spans="1:10">
      <c r="A25" s="23" t="s">
        <v>131</v>
      </c>
      <c r="B25" s="24">
        <v>1245</v>
      </c>
      <c r="C25" s="24">
        <v>110</v>
      </c>
      <c r="D25" s="24">
        <v>233</v>
      </c>
      <c r="E25" s="24">
        <v>632</v>
      </c>
      <c r="F25" s="24">
        <v>223</v>
      </c>
      <c r="G25" s="24">
        <v>38</v>
      </c>
      <c r="H25" s="24">
        <v>9</v>
      </c>
      <c r="I25" s="24">
        <v>343</v>
      </c>
      <c r="J25" s="24">
        <v>261</v>
      </c>
    </row>
    <row r="26" spans="1:10">
      <c r="A26" s="10" t="s">
        <v>114</v>
      </c>
      <c r="B26" s="15">
        <v>100</v>
      </c>
      <c r="C26" s="15">
        <v>8.8353409999999997</v>
      </c>
      <c r="D26" s="15">
        <v>18.714859000000001</v>
      </c>
      <c r="E26" s="15">
        <v>50.763052000000002</v>
      </c>
      <c r="F26" s="15">
        <v>17.911646999999999</v>
      </c>
      <c r="G26" s="15">
        <v>3.0522089999999999</v>
      </c>
      <c r="H26" s="15">
        <v>0.72289199999999998</v>
      </c>
      <c r="I26" s="15">
        <v>27.550201000000001</v>
      </c>
      <c r="J26" s="15">
        <v>20.963854999999999</v>
      </c>
    </row>
    <row r="27" spans="1:10">
      <c r="A27" s="23" t="s">
        <v>132</v>
      </c>
      <c r="B27" s="24">
        <v>504</v>
      </c>
      <c r="C27" s="24">
        <v>17</v>
      </c>
      <c r="D27" s="24">
        <v>54</v>
      </c>
      <c r="E27" s="24">
        <v>187</v>
      </c>
      <c r="F27" s="24">
        <v>201</v>
      </c>
      <c r="G27" s="24">
        <v>44</v>
      </c>
      <c r="H27" s="24">
        <v>1</v>
      </c>
      <c r="I27" s="24">
        <v>71</v>
      </c>
      <c r="J27" s="24">
        <v>245</v>
      </c>
    </row>
    <row r="28" spans="1:10">
      <c r="A28" s="10" t="s">
        <v>114</v>
      </c>
      <c r="B28" s="15">
        <v>100</v>
      </c>
      <c r="C28" s="15">
        <v>3.3730159999999998</v>
      </c>
      <c r="D28" s="15">
        <v>10.714286</v>
      </c>
      <c r="E28" s="15">
        <v>37.103175</v>
      </c>
      <c r="F28" s="15">
        <v>39.880952000000001</v>
      </c>
      <c r="G28" s="15">
        <v>8.7301590000000004</v>
      </c>
      <c r="H28" s="15">
        <v>0.19841300000000001</v>
      </c>
      <c r="I28" s="15">
        <v>14.087301999999999</v>
      </c>
      <c r="J28" s="15">
        <v>48.611111000000001</v>
      </c>
    </row>
    <row r="29" spans="1:10">
      <c r="A29" s="23" t="s">
        <v>133</v>
      </c>
      <c r="B29" s="24">
        <v>82</v>
      </c>
      <c r="C29" s="24">
        <v>2</v>
      </c>
      <c r="D29" s="24">
        <v>0</v>
      </c>
      <c r="E29" s="24">
        <v>14</v>
      </c>
      <c r="F29" s="24">
        <v>29</v>
      </c>
      <c r="G29" s="24">
        <v>36</v>
      </c>
      <c r="H29" s="24">
        <v>1</v>
      </c>
      <c r="I29" s="24">
        <v>2</v>
      </c>
      <c r="J29" s="24">
        <v>65</v>
      </c>
    </row>
    <row r="30" spans="1:10">
      <c r="A30" s="10" t="s">
        <v>114</v>
      </c>
      <c r="B30" s="15">
        <v>100</v>
      </c>
      <c r="C30" s="15">
        <v>2.4390239999999999</v>
      </c>
      <c r="D30" s="15">
        <v>0</v>
      </c>
      <c r="E30" s="15">
        <v>17.073170999999999</v>
      </c>
      <c r="F30" s="15">
        <v>35.365853999999999</v>
      </c>
      <c r="G30" s="15">
        <v>43.902439000000001</v>
      </c>
      <c r="H30" s="15">
        <v>1.2195119999999999</v>
      </c>
      <c r="I30" s="15">
        <v>2.4390239999999999</v>
      </c>
      <c r="J30" s="15">
        <v>79.268293</v>
      </c>
    </row>
    <row r="31" spans="1:10">
      <c r="A31" s="23" t="s">
        <v>128</v>
      </c>
      <c r="B31" s="24">
        <v>47</v>
      </c>
      <c r="C31" s="24">
        <v>1</v>
      </c>
      <c r="D31" s="24">
        <v>2</v>
      </c>
      <c r="E31" s="24">
        <v>7</v>
      </c>
      <c r="F31" s="24">
        <v>4</v>
      </c>
      <c r="G31" s="24">
        <v>4</v>
      </c>
      <c r="H31" s="24">
        <v>29</v>
      </c>
      <c r="I31" s="24">
        <v>3</v>
      </c>
      <c r="J31" s="24">
        <v>8</v>
      </c>
    </row>
    <row r="32" spans="1:10">
      <c r="A32" s="10" t="s">
        <v>114</v>
      </c>
      <c r="B32" s="15">
        <v>100</v>
      </c>
      <c r="C32" s="15">
        <v>2.1276600000000001</v>
      </c>
      <c r="D32" s="15">
        <v>4.2553190000000001</v>
      </c>
      <c r="E32" s="15">
        <v>14.893617000000001</v>
      </c>
      <c r="F32" s="15">
        <v>8.5106380000000001</v>
      </c>
      <c r="G32" s="15">
        <v>8.5106380000000001</v>
      </c>
      <c r="H32" s="15">
        <v>61.702128000000002</v>
      </c>
      <c r="I32" s="15">
        <v>6.3829789999999997</v>
      </c>
      <c r="J32" s="15">
        <v>17.021277000000001</v>
      </c>
    </row>
    <row r="33" spans="1:10">
      <c r="A33" s="8" t="s">
        <v>134</v>
      </c>
      <c r="B33" s="8"/>
      <c r="C33" s="8"/>
      <c r="D33" s="8"/>
      <c r="E33" s="8"/>
      <c r="F33" s="8"/>
      <c r="G33" s="8"/>
      <c r="H33" s="8"/>
      <c r="I33" s="8"/>
      <c r="J33" s="8"/>
    </row>
    <row r="34" spans="1:10">
      <c r="A34" s="23" t="s">
        <v>135</v>
      </c>
      <c r="B34" s="24">
        <v>128</v>
      </c>
      <c r="C34" s="24">
        <v>20</v>
      </c>
      <c r="D34" s="24">
        <v>17</v>
      </c>
      <c r="E34" s="24">
        <v>50</v>
      </c>
      <c r="F34" s="24">
        <v>30</v>
      </c>
      <c r="G34" s="24">
        <v>11</v>
      </c>
      <c r="H34" s="24">
        <v>0</v>
      </c>
      <c r="I34" s="24">
        <v>37</v>
      </c>
      <c r="J34" s="24">
        <v>41</v>
      </c>
    </row>
    <row r="35" spans="1:10">
      <c r="A35" s="10" t="s">
        <v>114</v>
      </c>
      <c r="B35" s="15">
        <v>100</v>
      </c>
      <c r="C35" s="15">
        <v>15.625</v>
      </c>
      <c r="D35" s="15">
        <v>13.28125</v>
      </c>
      <c r="E35" s="15">
        <v>39.0625</v>
      </c>
      <c r="F35" s="15">
        <v>23.4375</v>
      </c>
      <c r="G35" s="15">
        <v>8.59375</v>
      </c>
      <c r="H35" s="15">
        <v>0</v>
      </c>
      <c r="I35" s="15">
        <v>28.90625</v>
      </c>
      <c r="J35" s="15">
        <v>32.03125</v>
      </c>
    </row>
    <row r="36" spans="1:10">
      <c r="A36" s="23" t="s">
        <v>136</v>
      </c>
      <c r="B36" s="24">
        <v>138</v>
      </c>
      <c r="C36" s="24">
        <v>17</v>
      </c>
      <c r="D36" s="24">
        <v>21</v>
      </c>
      <c r="E36" s="24">
        <v>48</v>
      </c>
      <c r="F36" s="24">
        <v>38</v>
      </c>
      <c r="G36" s="24">
        <v>11</v>
      </c>
      <c r="H36" s="24">
        <v>3</v>
      </c>
      <c r="I36" s="24">
        <v>38</v>
      </c>
      <c r="J36" s="24">
        <v>49</v>
      </c>
    </row>
    <row r="37" spans="1:10">
      <c r="A37" s="10" t="s">
        <v>114</v>
      </c>
      <c r="B37" s="15">
        <v>100</v>
      </c>
      <c r="C37" s="15">
        <v>12.318841000000001</v>
      </c>
      <c r="D37" s="15">
        <v>15.217390999999999</v>
      </c>
      <c r="E37" s="15">
        <v>34.782609000000001</v>
      </c>
      <c r="F37" s="15">
        <v>27.536231999999998</v>
      </c>
      <c r="G37" s="15">
        <v>7.9710140000000003</v>
      </c>
      <c r="H37" s="15">
        <v>2.1739130000000002</v>
      </c>
      <c r="I37" s="15">
        <v>27.536231999999998</v>
      </c>
      <c r="J37" s="15">
        <v>35.507246000000002</v>
      </c>
    </row>
    <row r="38" spans="1:10">
      <c r="A38" s="23" t="s">
        <v>137</v>
      </c>
      <c r="B38" s="24">
        <v>119</v>
      </c>
      <c r="C38" s="24">
        <v>19</v>
      </c>
      <c r="D38" s="24">
        <v>30</v>
      </c>
      <c r="E38" s="24">
        <v>41</v>
      </c>
      <c r="F38" s="24">
        <v>23</v>
      </c>
      <c r="G38" s="24">
        <v>6</v>
      </c>
      <c r="H38" s="24">
        <v>0</v>
      </c>
      <c r="I38" s="24">
        <v>49</v>
      </c>
      <c r="J38" s="24">
        <v>29</v>
      </c>
    </row>
    <row r="39" spans="1:10">
      <c r="A39" s="10" t="s">
        <v>114</v>
      </c>
      <c r="B39" s="15">
        <v>100</v>
      </c>
      <c r="C39" s="15">
        <v>15.966386999999999</v>
      </c>
      <c r="D39" s="15">
        <v>25.210083999999998</v>
      </c>
      <c r="E39" s="15">
        <v>34.453781999999997</v>
      </c>
      <c r="F39" s="15">
        <v>19.327731</v>
      </c>
      <c r="G39" s="15">
        <v>5.0420170000000004</v>
      </c>
      <c r="H39" s="15">
        <v>0</v>
      </c>
      <c r="I39" s="15">
        <v>41.176470999999999</v>
      </c>
      <c r="J39" s="15">
        <v>24.369748000000001</v>
      </c>
    </row>
    <row r="40" spans="1:10">
      <c r="A40" s="23" t="s">
        <v>138</v>
      </c>
      <c r="B40" s="24">
        <v>142</v>
      </c>
      <c r="C40" s="24">
        <v>23</v>
      </c>
      <c r="D40" s="24">
        <v>31</v>
      </c>
      <c r="E40" s="24">
        <v>49</v>
      </c>
      <c r="F40" s="24">
        <v>32</v>
      </c>
      <c r="G40" s="24">
        <v>7</v>
      </c>
      <c r="H40" s="24">
        <v>0</v>
      </c>
      <c r="I40" s="24">
        <v>54</v>
      </c>
      <c r="J40" s="24">
        <v>39</v>
      </c>
    </row>
    <row r="41" spans="1:10">
      <c r="A41" s="10" t="s">
        <v>114</v>
      </c>
      <c r="B41" s="15">
        <v>100</v>
      </c>
      <c r="C41" s="15">
        <v>16.197182999999999</v>
      </c>
      <c r="D41" s="15">
        <v>21.830985999999999</v>
      </c>
      <c r="E41" s="15">
        <v>34.507041999999998</v>
      </c>
      <c r="F41" s="15">
        <v>22.535211</v>
      </c>
      <c r="G41" s="15">
        <v>4.9295770000000001</v>
      </c>
      <c r="H41" s="15">
        <v>0</v>
      </c>
      <c r="I41" s="15">
        <v>38.028168999999998</v>
      </c>
      <c r="J41" s="15">
        <v>27.464789</v>
      </c>
    </row>
    <row r="42" spans="1:10">
      <c r="A42" s="23" t="s">
        <v>139</v>
      </c>
      <c r="B42" s="24">
        <v>170</v>
      </c>
      <c r="C42" s="24">
        <v>19</v>
      </c>
      <c r="D42" s="24">
        <v>33</v>
      </c>
      <c r="E42" s="24">
        <v>71</v>
      </c>
      <c r="F42" s="24">
        <v>39</v>
      </c>
      <c r="G42" s="24">
        <v>5</v>
      </c>
      <c r="H42" s="24">
        <v>3</v>
      </c>
      <c r="I42" s="24">
        <v>52</v>
      </c>
      <c r="J42" s="24">
        <v>44</v>
      </c>
    </row>
    <row r="43" spans="1:10">
      <c r="A43" s="10" t="s">
        <v>114</v>
      </c>
      <c r="B43" s="15">
        <v>100</v>
      </c>
      <c r="C43" s="15">
        <v>11.176470999999999</v>
      </c>
      <c r="D43" s="15">
        <v>19.411764999999999</v>
      </c>
      <c r="E43" s="15">
        <v>41.764705999999997</v>
      </c>
      <c r="F43" s="15">
        <v>22.941175999999999</v>
      </c>
      <c r="G43" s="15">
        <v>2.941176</v>
      </c>
      <c r="H43" s="15">
        <v>1.7647060000000001</v>
      </c>
      <c r="I43" s="15">
        <v>30.588235000000001</v>
      </c>
      <c r="J43" s="15">
        <v>25.882352999999998</v>
      </c>
    </row>
    <row r="44" spans="1:10">
      <c r="A44" s="23" t="s">
        <v>140</v>
      </c>
      <c r="B44" s="24">
        <v>192</v>
      </c>
      <c r="C44" s="24">
        <v>30</v>
      </c>
      <c r="D44" s="24">
        <v>49</v>
      </c>
      <c r="E44" s="24">
        <v>74</v>
      </c>
      <c r="F44" s="24">
        <v>28</v>
      </c>
      <c r="G44" s="24">
        <v>10</v>
      </c>
      <c r="H44" s="24">
        <v>1</v>
      </c>
      <c r="I44" s="24">
        <v>79</v>
      </c>
      <c r="J44" s="24">
        <v>38</v>
      </c>
    </row>
    <row r="45" spans="1:10">
      <c r="A45" s="10" t="s">
        <v>114</v>
      </c>
      <c r="B45" s="15">
        <v>100</v>
      </c>
      <c r="C45" s="15">
        <v>15.625</v>
      </c>
      <c r="D45" s="15">
        <v>25.520833</v>
      </c>
      <c r="E45" s="15">
        <v>38.541666999999997</v>
      </c>
      <c r="F45" s="15">
        <v>14.583333</v>
      </c>
      <c r="G45" s="15">
        <v>5.2083329999999997</v>
      </c>
      <c r="H45" s="15">
        <v>0.52083299999999999</v>
      </c>
      <c r="I45" s="15">
        <v>41.145833000000003</v>
      </c>
      <c r="J45" s="15">
        <v>19.791667</v>
      </c>
    </row>
    <row r="46" spans="1:10">
      <c r="A46" s="23" t="s">
        <v>141</v>
      </c>
      <c r="B46" s="24">
        <v>1405</v>
      </c>
      <c r="C46" s="24">
        <v>208</v>
      </c>
      <c r="D46" s="24">
        <v>251</v>
      </c>
      <c r="E46" s="24">
        <v>620</v>
      </c>
      <c r="F46" s="24">
        <v>261</v>
      </c>
      <c r="G46" s="24">
        <v>59</v>
      </c>
      <c r="H46" s="24">
        <v>6</v>
      </c>
      <c r="I46" s="24">
        <v>459</v>
      </c>
      <c r="J46" s="24">
        <v>320</v>
      </c>
    </row>
    <row r="47" spans="1:10">
      <c r="A47" s="10" t="s">
        <v>114</v>
      </c>
      <c r="B47" s="15">
        <v>100</v>
      </c>
      <c r="C47" s="15">
        <v>14.804270000000001</v>
      </c>
      <c r="D47" s="15">
        <v>17.864768999999999</v>
      </c>
      <c r="E47" s="15">
        <v>44.128113999999997</v>
      </c>
      <c r="F47" s="15">
        <v>18.576512000000001</v>
      </c>
      <c r="G47" s="15">
        <v>4.1992880000000001</v>
      </c>
      <c r="H47" s="15">
        <v>0.42704599999999998</v>
      </c>
      <c r="I47" s="15">
        <v>32.669038999999998</v>
      </c>
      <c r="J47" s="15">
        <v>22.775801000000001</v>
      </c>
    </row>
    <row r="48" spans="1:10">
      <c r="A48" s="23" t="s">
        <v>142</v>
      </c>
      <c r="B48" s="24">
        <v>343</v>
      </c>
      <c r="C48" s="24">
        <v>41</v>
      </c>
      <c r="D48" s="24">
        <v>56</v>
      </c>
      <c r="E48" s="24">
        <v>157</v>
      </c>
      <c r="F48" s="24">
        <v>69</v>
      </c>
      <c r="G48" s="24">
        <v>18</v>
      </c>
      <c r="H48" s="24">
        <v>2</v>
      </c>
      <c r="I48" s="24">
        <v>97</v>
      </c>
      <c r="J48" s="24">
        <v>87</v>
      </c>
    </row>
    <row r="49" spans="1:10">
      <c r="A49" s="10" t="s">
        <v>114</v>
      </c>
      <c r="B49" s="15">
        <v>100</v>
      </c>
      <c r="C49" s="15">
        <v>11.953353</v>
      </c>
      <c r="D49" s="15">
        <v>16.326530999999999</v>
      </c>
      <c r="E49" s="15">
        <v>45.772595000000003</v>
      </c>
      <c r="F49" s="15">
        <v>20.116617999999999</v>
      </c>
      <c r="G49" s="15">
        <v>5.2478129999999998</v>
      </c>
      <c r="H49" s="15">
        <v>0.58309</v>
      </c>
      <c r="I49" s="15">
        <v>28.279883000000002</v>
      </c>
      <c r="J49" s="15">
        <v>25.364431</v>
      </c>
    </row>
    <row r="50" spans="1:10">
      <c r="A50" s="23" t="s">
        <v>128</v>
      </c>
      <c r="B50" s="24">
        <v>40</v>
      </c>
      <c r="C50" s="24">
        <v>3</v>
      </c>
      <c r="D50" s="24">
        <v>1</v>
      </c>
      <c r="E50" s="24">
        <v>4</v>
      </c>
      <c r="F50" s="24">
        <v>1</v>
      </c>
      <c r="G50" s="24">
        <v>2</v>
      </c>
      <c r="H50" s="24">
        <v>29</v>
      </c>
      <c r="I50" s="24">
        <v>4</v>
      </c>
      <c r="J50" s="24">
        <v>3</v>
      </c>
    </row>
    <row r="51" spans="1:10">
      <c r="A51" s="10" t="s">
        <v>114</v>
      </c>
      <c r="B51" s="15">
        <v>100</v>
      </c>
      <c r="C51" s="15">
        <v>7.5</v>
      </c>
      <c r="D51" s="15">
        <v>2.5</v>
      </c>
      <c r="E51" s="15">
        <v>10</v>
      </c>
      <c r="F51" s="15">
        <v>2.5</v>
      </c>
      <c r="G51" s="15">
        <v>5</v>
      </c>
      <c r="H51" s="15">
        <v>72.5</v>
      </c>
      <c r="I51" s="15">
        <v>10</v>
      </c>
      <c r="J51" s="15">
        <v>7.5</v>
      </c>
    </row>
    <row r="52" spans="1:10">
      <c r="A52" s="8" t="s">
        <v>143</v>
      </c>
      <c r="B52" s="8"/>
      <c r="C52" s="8"/>
      <c r="D52" s="8"/>
      <c r="E52" s="8"/>
      <c r="F52" s="8"/>
      <c r="G52" s="8"/>
      <c r="H52" s="8"/>
      <c r="I52" s="8"/>
      <c r="J52" s="8"/>
    </row>
    <row r="53" spans="1:10">
      <c r="A53" s="23" t="s">
        <v>144</v>
      </c>
      <c r="B53" s="24">
        <v>429</v>
      </c>
      <c r="C53" s="24">
        <v>75</v>
      </c>
      <c r="D53" s="24">
        <v>85</v>
      </c>
      <c r="E53" s="24">
        <v>186</v>
      </c>
      <c r="F53" s="24">
        <v>73</v>
      </c>
      <c r="G53" s="24">
        <v>7</v>
      </c>
      <c r="H53" s="24">
        <v>3</v>
      </c>
      <c r="I53" s="24">
        <v>160</v>
      </c>
      <c r="J53" s="24">
        <v>80</v>
      </c>
    </row>
    <row r="54" spans="1:10">
      <c r="A54" s="10" t="s">
        <v>114</v>
      </c>
      <c r="B54" s="15">
        <v>100</v>
      </c>
      <c r="C54" s="15">
        <v>17.482517000000001</v>
      </c>
      <c r="D54" s="15">
        <v>19.81352</v>
      </c>
      <c r="E54" s="15">
        <v>43.356642999999998</v>
      </c>
      <c r="F54" s="15">
        <v>17.016317000000001</v>
      </c>
      <c r="G54" s="15">
        <v>1.631702</v>
      </c>
      <c r="H54" s="15">
        <v>0.69930099999999995</v>
      </c>
      <c r="I54" s="15">
        <v>37.296036999999998</v>
      </c>
      <c r="J54" s="15">
        <v>18.648019000000001</v>
      </c>
    </row>
    <row r="55" spans="1:10">
      <c r="A55" s="23" t="s">
        <v>145</v>
      </c>
      <c r="B55" s="24">
        <v>319</v>
      </c>
      <c r="C55" s="24">
        <v>67</v>
      </c>
      <c r="D55" s="24">
        <v>63</v>
      </c>
      <c r="E55" s="24">
        <v>135</v>
      </c>
      <c r="F55" s="24">
        <v>50</v>
      </c>
      <c r="G55" s="24">
        <v>2</v>
      </c>
      <c r="H55" s="24">
        <v>2</v>
      </c>
      <c r="I55" s="24">
        <v>130</v>
      </c>
      <c r="J55" s="24">
        <v>52</v>
      </c>
    </row>
    <row r="56" spans="1:10">
      <c r="A56" s="10" t="s">
        <v>114</v>
      </c>
      <c r="B56" s="15">
        <v>100</v>
      </c>
      <c r="C56" s="15">
        <v>21.003135</v>
      </c>
      <c r="D56" s="15">
        <v>19.749216000000001</v>
      </c>
      <c r="E56" s="15">
        <v>42.319749000000002</v>
      </c>
      <c r="F56" s="15">
        <v>15.673980999999999</v>
      </c>
      <c r="G56" s="15">
        <v>0.62695900000000004</v>
      </c>
      <c r="H56" s="15">
        <v>0.62695900000000004</v>
      </c>
      <c r="I56" s="15">
        <v>40.752350999999997</v>
      </c>
      <c r="J56" s="15">
        <v>16.300940000000001</v>
      </c>
    </row>
    <row r="57" spans="1:10">
      <c r="A57" s="23" t="s">
        <v>146</v>
      </c>
      <c r="B57" s="24">
        <v>504</v>
      </c>
      <c r="C57" s="24">
        <v>84</v>
      </c>
      <c r="D57" s="24">
        <v>103</v>
      </c>
      <c r="E57" s="24">
        <v>196</v>
      </c>
      <c r="F57" s="24">
        <v>103</v>
      </c>
      <c r="G57" s="24">
        <v>14</v>
      </c>
      <c r="H57" s="24">
        <v>4</v>
      </c>
      <c r="I57" s="24">
        <v>187</v>
      </c>
      <c r="J57" s="24">
        <v>117</v>
      </c>
    </row>
    <row r="58" spans="1:10">
      <c r="A58" s="10" t="s">
        <v>114</v>
      </c>
      <c r="B58" s="15">
        <v>100</v>
      </c>
      <c r="C58" s="15">
        <v>16.666667</v>
      </c>
      <c r="D58" s="15">
        <v>20.436508</v>
      </c>
      <c r="E58" s="15">
        <v>38.888888999999999</v>
      </c>
      <c r="F58" s="15">
        <v>20.436508</v>
      </c>
      <c r="G58" s="15">
        <v>2.7777780000000001</v>
      </c>
      <c r="H58" s="15">
        <v>0.793651</v>
      </c>
      <c r="I58" s="15">
        <v>37.103175</v>
      </c>
      <c r="J58" s="15">
        <v>23.214286000000001</v>
      </c>
    </row>
    <row r="59" spans="1:10">
      <c r="A59" s="23" t="s">
        <v>147</v>
      </c>
      <c r="B59" s="24">
        <v>143</v>
      </c>
      <c r="C59" s="24">
        <v>24</v>
      </c>
      <c r="D59" s="24">
        <v>26</v>
      </c>
      <c r="E59" s="24">
        <v>61</v>
      </c>
      <c r="F59" s="24">
        <v>26</v>
      </c>
      <c r="G59" s="24">
        <v>5</v>
      </c>
      <c r="H59" s="24">
        <v>1</v>
      </c>
      <c r="I59" s="24">
        <v>50</v>
      </c>
      <c r="J59" s="24">
        <v>31</v>
      </c>
    </row>
    <row r="60" spans="1:10">
      <c r="A60" s="10" t="s">
        <v>114</v>
      </c>
      <c r="B60" s="15">
        <v>100</v>
      </c>
      <c r="C60" s="15">
        <v>16.783217</v>
      </c>
      <c r="D60" s="15">
        <v>18.181818</v>
      </c>
      <c r="E60" s="15">
        <v>42.657342999999997</v>
      </c>
      <c r="F60" s="15">
        <v>18.181818</v>
      </c>
      <c r="G60" s="15">
        <v>3.4965030000000001</v>
      </c>
      <c r="H60" s="15">
        <v>0.69930099999999995</v>
      </c>
      <c r="I60" s="15">
        <v>34.965035</v>
      </c>
      <c r="J60" s="15">
        <v>21.678322000000001</v>
      </c>
    </row>
    <row r="61" spans="1:10">
      <c r="A61" s="23" t="s">
        <v>148</v>
      </c>
      <c r="B61" s="24">
        <v>168</v>
      </c>
      <c r="C61" s="24">
        <v>27</v>
      </c>
      <c r="D61" s="24">
        <v>29</v>
      </c>
      <c r="E61" s="24">
        <v>70</v>
      </c>
      <c r="F61" s="24">
        <v>35</v>
      </c>
      <c r="G61" s="24">
        <v>5</v>
      </c>
      <c r="H61" s="24">
        <v>2</v>
      </c>
      <c r="I61" s="24">
        <v>56</v>
      </c>
      <c r="J61" s="24">
        <v>40</v>
      </c>
    </row>
    <row r="62" spans="1:10">
      <c r="A62" s="10" t="s">
        <v>114</v>
      </c>
      <c r="B62" s="15">
        <v>100</v>
      </c>
      <c r="C62" s="15">
        <v>16.071428999999998</v>
      </c>
      <c r="D62" s="15">
        <v>17.261904999999999</v>
      </c>
      <c r="E62" s="15">
        <v>41.666666999999997</v>
      </c>
      <c r="F62" s="15">
        <v>20.833333</v>
      </c>
      <c r="G62" s="15">
        <v>2.9761899999999999</v>
      </c>
      <c r="H62" s="15">
        <v>1.1904760000000001</v>
      </c>
      <c r="I62" s="15">
        <v>33.333333000000003</v>
      </c>
      <c r="J62" s="15">
        <v>23.809524</v>
      </c>
    </row>
    <row r="63" spans="1:10">
      <c r="A63" s="23" t="s">
        <v>149</v>
      </c>
      <c r="B63" s="24">
        <v>1270</v>
      </c>
      <c r="C63" s="24">
        <v>182</v>
      </c>
      <c r="D63" s="24">
        <v>242</v>
      </c>
      <c r="E63" s="24">
        <v>571</v>
      </c>
      <c r="F63" s="24">
        <v>227</v>
      </c>
      <c r="G63" s="24">
        <v>39</v>
      </c>
      <c r="H63" s="24">
        <v>9</v>
      </c>
      <c r="I63" s="24">
        <v>424</v>
      </c>
      <c r="J63" s="24">
        <v>266</v>
      </c>
    </row>
    <row r="64" spans="1:10">
      <c r="A64" s="10" t="s">
        <v>114</v>
      </c>
      <c r="B64" s="15">
        <v>100</v>
      </c>
      <c r="C64" s="15">
        <v>14.330709000000001</v>
      </c>
      <c r="D64" s="15">
        <v>19.055118</v>
      </c>
      <c r="E64" s="15">
        <v>44.960630000000002</v>
      </c>
      <c r="F64" s="15">
        <v>17.874016000000001</v>
      </c>
      <c r="G64" s="15">
        <v>3.0708660000000001</v>
      </c>
      <c r="H64" s="15">
        <v>0.70866099999999999</v>
      </c>
      <c r="I64" s="15">
        <v>33.385826999999999</v>
      </c>
      <c r="J64" s="15">
        <v>20.944882</v>
      </c>
    </row>
    <row r="65" spans="1:10">
      <c r="A65" s="23" t="s">
        <v>150</v>
      </c>
      <c r="B65" s="24">
        <v>1642</v>
      </c>
      <c r="C65" s="24">
        <v>243</v>
      </c>
      <c r="D65" s="24">
        <v>325</v>
      </c>
      <c r="E65" s="24">
        <v>717</v>
      </c>
      <c r="F65" s="24">
        <v>301</v>
      </c>
      <c r="G65" s="24">
        <v>45</v>
      </c>
      <c r="H65" s="24">
        <v>11</v>
      </c>
      <c r="I65" s="24">
        <v>568</v>
      </c>
      <c r="J65" s="24">
        <v>346</v>
      </c>
    </row>
    <row r="66" spans="1:10">
      <c r="A66" s="10" t="s">
        <v>114</v>
      </c>
      <c r="B66" s="15">
        <v>100</v>
      </c>
      <c r="C66" s="15">
        <v>14.799026</v>
      </c>
      <c r="D66" s="15">
        <v>19.792935</v>
      </c>
      <c r="E66" s="15">
        <v>43.666260999999999</v>
      </c>
      <c r="F66" s="15">
        <v>18.331302999999998</v>
      </c>
      <c r="G66" s="15">
        <v>2.7405599999999999</v>
      </c>
      <c r="H66" s="15">
        <v>0.66991500000000004</v>
      </c>
      <c r="I66" s="15">
        <v>34.591960999999998</v>
      </c>
      <c r="J66" s="15">
        <v>21.071864000000001</v>
      </c>
    </row>
    <row r="67" spans="1:10">
      <c r="A67" s="23" t="s">
        <v>151</v>
      </c>
      <c r="B67" s="24">
        <v>2266</v>
      </c>
      <c r="C67" s="24">
        <v>330</v>
      </c>
      <c r="D67" s="24">
        <v>422</v>
      </c>
      <c r="E67" s="24">
        <v>975</v>
      </c>
      <c r="F67" s="24">
        <v>434</v>
      </c>
      <c r="G67" s="24">
        <v>92</v>
      </c>
      <c r="H67" s="24">
        <v>13</v>
      </c>
      <c r="I67" s="24">
        <v>752</v>
      </c>
      <c r="J67" s="24">
        <v>526</v>
      </c>
    </row>
    <row r="68" spans="1:10">
      <c r="A68" s="10" t="s">
        <v>114</v>
      </c>
      <c r="B68" s="15">
        <v>100</v>
      </c>
      <c r="C68" s="15">
        <v>14.563107</v>
      </c>
      <c r="D68" s="15">
        <v>18.623124000000001</v>
      </c>
      <c r="E68" s="15">
        <v>43.027360999999999</v>
      </c>
      <c r="F68" s="15">
        <v>19.152691999999998</v>
      </c>
      <c r="G68" s="15">
        <v>4.0600180000000003</v>
      </c>
      <c r="H68" s="15">
        <v>0.57369800000000004</v>
      </c>
      <c r="I68" s="15">
        <v>33.186230999999999</v>
      </c>
      <c r="J68" s="15">
        <v>23.212710000000001</v>
      </c>
    </row>
    <row r="69" spans="1:10">
      <c r="A69" s="23" t="s">
        <v>152</v>
      </c>
      <c r="B69" s="24">
        <v>121</v>
      </c>
      <c r="C69" s="24">
        <v>19</v>
      </c>
      <c r="D69" s="24">
        <v>8</v>
      </c>
      <c r="E69" s="24">
        <v>40</v>
      </c>
      <c r="F69" s="24">
        <v>32</v>
      </c>
      <c r="G69" s="24">
        <v>22</v>
      </c>
      <c r="H69" s="24">
        <v>0</v>
      </c>
      <c r="I69" s="24">
        <v>27</v>
      </c>
      <c r="J69" s="24">
        <v>54</v>
      </c>
    </row>
    <row r="70" spans="1:10">
      <c r="A70" s="10" t="s">
        <v>114</v>
      </c>
      <c r="B70" s="15">
        <v>100</v>
      </c>
      <c r="C70" s="15">
        <v>15.702479</v>
      </c>
      <c r="D70" s="15">
        <v>6.6115700000000004</v>
      </c>
      <c r="E70" s="15">
        <v>33.057850999999999</v>
      </c>
      <c r="F70" s="15">
        <v>26.446280999999999</v>
      </c>
      <c r="G70" s="15">
        <v>18.181818</v>
      </c>
      <c r="H70" s="15">
        <v>0</v>
      </c>
      <c r="I70" s="15">
        <v>22.314050000000002</v>
      </c>
      <c r="J70" s="15">
        <v>44.628098999999999</v>
      </c>
    </row>
    <row r="71" spans="1:10">
      <c r="A71" s="23" t="s">
        <v>128</v>
      </c>
      <c r="B71" s="24">
        <v>46</v>
      </c>
      <c r="C71" s="24">
        <v>0</v>
      </c>
      <c r="D71" s="24">
        <v>2</v>
      </c>
      <c r="E71" s="24">
        <v>5</v>
      </c>
      <c r="F71" s="24">
        <v>4</v>
      </c>
      <c r="G71" s="24">
        <v>6</v>
      </c>
      <c r="H71" s="24">
        <v>29</v>
      </c>
      <c r="I71" s="24">
        <v>2</v>
      </c>
      <c r="J71" s="24">
        <v>10</v>
      </c>
    </row>
    <row r="72" spans="1:10">
      <c r="A72" s="10" t="s">
        <v>114</v>
      </c>
      <c r="B72" s="15">
        <v>100</v>
      </c>
      <c r="C72" s="15">
        <v>0</v>
      </c>
      <c r="D72" s="15">
        <v>4.3478260000000004</v>
      </c>
      <c r="E72" s="15">
        <v>10.869565</v>
      </c>
      <c r="F72" s="15">
        <v>8.6956520000000008</v>
      </c>
      <c r="G72" s="15">
        <v>13.043478</v>
      </c>
      <c r="H72" s="15">
        <v>63.043478</v>
      </c>
      <c r="I72" s="15">
        <v>4.3478260000000004</v>
      </c>
      <c r="J72" s="15">
        <v>21.739129999999999</v>
      </c>
    </row>
    <row r="73" spans="1:10">
      <c r="A73" s="8" t="s">
        <v>153</v>
      </c>
      <c r="B73" s="8"/>
      <c r="C73" s="8"/>
      <c r="D73" s="8"/>
      <c r="E73" s="8"/>
      <c r="F73" s="8"/>
      <c r="G73" s="8"/>
      <c r="H73" s="8"/>
      <c r="I73" s="8"/>
      <c r="J73" s="8"/>
    </row>
    <row r="74" spans="1:10">
      <c r="A74" s="23" t="s">
        <v>154</v>
      </c>
      <c r="B74" s="24">
        <v>1344</v>
      </c>
      <c r="C74" s="24">
        <v>216</v>
      </c>
      <c r="D74" s="24">
        <v>269</v>
      </c>
      <c r="E74" s="24">
        <v>575</v>
      </c>
      <c r="F74" s="24">
        <v>230</v>
      </c>
      <c r="G74" s="24">
        <v>46</v>
      </c>
      <c r="H74" s="24">
        <v>8</v>
      </c>
      <c r="I74" s="24">
        <v>485</v>
      </c>
      <c r="J74" s="24">
        <v>276</v>
      </c>
    </row>
    <row r="75" spans="1:10">
      <c r="A75" s="10" t="s">
        <v>114</v>
      </c>
      <c r="B75" s="15">
        <v>100</v>
      </c>
      <c r="C75" s="15">
        <v>16.071428999999998</v>
      </c>
      <c r="D75" s="15">
        <v>20.014880999999999</v>
      </c>
      <c r="E75" s="15">
        <v>42.782738000000002</v>
      </c>
      <c r="F75" s="15">
        <v>17.113095000000001</v>
      </c>
      <c r="G75" s="15">
        <v>3.4226190000000001</v>
      </c>
      <c r="H75" s="15">
        <v>0.59523800000000004</v>
      </c>
      <c r="I75" s="15">
        <v>36.086309999999997</v>
      </c>
      <c r="J75" s="15">
        <v>20.535713999999999</v>
      </c>
    </row>
    <row r="76" spans="1:10">
      <c r="A76" s="23" t="s">
        <v>155</v>
      </c>
      <c r="B76" s="24">
        <v>1107</v>
      </c>
      <c r="C76" s="24">
        <v>155</v>
      </c>
      <c r="D76" s="24">
        <v>194</v>
      </c>
      <c r="E76" s="24">
        <v>463</v>
      </c>
      <c r="F76" s="24">
        <v>231</v>
      </c>
      <c r="G76" s="24">
        <v>57</v>
      </c>
      <c r="H76" s="24">
        <v>7</v>
      </c>
      <c r="I76" s="24">
        <v>349</v>
      </c>
      <c r="J76" s="24">
        <v>288</v>
      </c>
    </row>
    <row r="77" spans="1:10">
      <c r="A77" s="10" t="s">
        <v>114</v>
      </c>
      <c r="B77" s="15">
        <v>100</v>
      </c>
      <c r="C77" s="15">
        <v>14.001806999999999</v>
      </c>
      <c r="D77" s="15">
        <v>17.524842</v>
      </c>
      <c r="E77" s="15">
        <v>41.824751999999997</v>
      </c>
      <c r="F77" s="15">
        <v>20.867208999999999</v>
      </c>
      <c r="G77" s="15">
        <v>5.149051</v>
      </c>
      <c r="H77" s="15">
        <v>0.63234000000000001</v>
      </c>
      <c r="I77" s="15">
        <v>31.526648999999999</v>
      </c>
      <c r="J77" s="15">
        <v>26.016259999999999</v>
      </c>
    </row>
    <row r="78" spans="1:10">
      <c r="A78" s="23" t="s">
        <v>156</v>
      </c>
      <c r="B78" s="24">
        <v>1006</v>
      </c>
      <c r="C78" s="24">
        <v>117</v>
      </c>
      <c r="D78" s="24">
        <v>175</v>
      </c>
      <c r="E78" s="24">
        <v>392</v>
      </c>
      <c r="F78" s="24">
        <v>249</v>
      </c>
      <c r="G78" s="24">
        <v>65</v>
      </c>
      <c r="H78" s="24">
        <v>8</v>
      </c>
      <c r="I78" s="24">
        <v>292</v>
      </c>
      <c r="J78" s="24">
        <v>314</v>
      </c>
    </row>
    <row r="79" spans="1:10">
      <c r="A79" s="10" t="s">
        <v>114</v>
      </c>
      <c r="B79" s="15">
        <v>100</v>
      </c>
      <c r="C79" s="15">
        <v>11.630219</v>
      </c>
      <c r="D79" s="15">
        <v>17.395626</v>
      </c>
      <c r="E79" s="15">
        <v>38.966203</v>
      </c>
      <c r="F79" s="15">
        <v>24.751491000000001</v>
      </c>
      <c r="G79" s="15">
        <v>6.461233</v>
      </c>
      <c r="H79" s="15">
        <v>0.79522899999999996</v>
      </c>
      <c r="I79" s="15">
        <v>29.025845</v>
      </c>
      <c r="J79" s="15">
        <v>31.212724000000001</v>
      </c>
    </row>
    <row r="80" spans="1:10">
      <c r="A80" s="23" t="s">
        <v>157</v>
      </c>
      <c r="B80" s="24">
        <v>541</v>
      </c>
      <c r="C80" s="24">
        <v>55</v>
      </c>
      <c r="D80" s="24">
        <v>98</v>
      </c>
      <c r="E80" s="24">
        <v>218</v>
      </c>
      <c r="F80" s="24">
        <v>125</v>
      </c>
      <c r="G80" s="24">
        <v>39</v>
      </c>
      <c r="H80" s="24">
        <v>6</v>
      </c>
      <c r="I80" s="24">
        <v>153</v>
      </c>
      <c r="J80" s="24">
        <v>164</v>
      </c>
    </row>
    <row r="81" spans="1:10">
      <c r="A81" s="10" t="s">
        <v>114</v>
      </c>
      <c r="B81" s="15">
        <v>100</v>
      </c>
      <c r="C81" s="15">
        <v>10.166359</v>
      </c>
      <c r="D81" s="15">
        <v>18.114602999999999</v>
      </c>
      <c r="E81" s="15">
        <v>40.295749000000001</v>
      </c>
      <c r="F81" s="15">
        <v>23.105360000000001</v>
      </c>
      <c r="G81" s="15">
        <v>7.2088720000000004</v>
      </c>
      <c r="H81" s="15">
        <v>1.109057</v>
      </c>
      <c r="I81" s="15">
        <v>28.280961000000001</v>
      </c>
      <c r="J81" s="15">
        <v>30.314233000000002</v>
      </c>
    </row>
    <row r="82" spans="1:10">
      <c r="A82" s="23" t="s">
        <v>158</v>
      </c>
      <c r="B82" s="24">
        <v>1510</v>
      </c>
      <c r="C82" s="24">
        <v>188</v>
      </c>
      <c r="D82" s="24">
        <v>280</v>
      </c>
      <c r="E82" s="24">
        <v>640</v>
      </c>
      <c r="F82" s="24">
        <v>316</v>
      </c>
      <c r="G82" s="24">
        <v>75</v>
      </c>
      <c r="H82" s="24">
        <v>11</v>
      </c>
      <c r="I82" s="24">
        <v>468</v>
      </c>
      <c r="J82" s="24">
        <v>391</v>
      </c>
    </row>
    <row r="83" spans="1:10">
      <c r="A83" s="10" t="s">
        <v>114</v>
      </c>
      <c r="B83" s="15">
        <v>100</v>
      </c>
      <c r="C83" s="15">
        <v>12.450331</v>
      </c>
      <c r="D83" s="15">
        <v>18.543046</v>
      </c>
      <c r="E83" s="15">
        <v>42.384106000000003</v>
      </c>
      <c r="F83" s="15">
        <v>20.927152</v>
      </c>
      <c r="G83" s="15">
        <v>4.9668869999999998</v>
      </c>
      <c r="H83" s="15">
        <v>0.72847700000000004</v>
      </c>
      <c r="I83" s="15">
        <v>30.993376999999999</v>
      </c>
      <c r="J83" s="15">
        <v>25.89404</v>
      </c>
    </row>
    <row r="84" spans="1:10">
      <c r="A84" s="23" t="s">
        <v>159</v>
      </c>
      <c r="B84" s="24">
        <v>1011</v>
      </c>
      <c r="C84" s="24">
        <v>173</v>
      </c>
      <c r="D84" s="24">
        <v>193</v>
      </c>
      <c r="E84" s="24">
        <v>406</v>
      </c>
      <c r="F84" s="24">
        <v>185</v>
      </c>
      <c r="G84" s="24">
        <v>47</v>
      </c>
      <c r="H84" s="24">
        <v>7</v>
      </c>
      <c r="I84" s="24">
        <v>366</v>
      </c>
      <c r="J84" s="24">
        <v>232</v>
      </c>
    </row>
    <row r="85" spans="1:10">
      <c r="A85" s="10" t="s">
        <v>114</v>
      </c>
      <c r="B85" s="15">
        <v>100</v>
      </c>
      <c r="C85" s="15">
        <v>17.111771000000001</v>
      </c>
      <c r="D85" s="15">
        <v>19.090009999999999</v>
      </c>
      <c r="E85" s="15">
        <v>40.158259000000001</v>
      </c>
      <c r="F85" s="15">
        <v>18.298714</v>
      </c>
      <c r="G85" s="15">
        <v>4.6488630000000004</v>
      </c>
      <c r="H85" s="15">
        <v>0.692384</v>
      </c>
      <c r="I85" s="15">
        <v>36.201779999999999</v>
      </c>
      <c r="J85" s="15">
        <v>22.947576999999999</v>
      </c>
    </row>
    <row r="86" spans="1:10">
      <c r="A86" s="23" t="s">
        <v>160</v>
      </c>
      <c r="B86" s="24">
        <v>1234</v>
      </c>
      <c r="C86" s="24">
        <v>165</v>
      </c>
      <c r="D86" s="24">
        <v>256</v>
      </c>
      <c r="E86" s="24">
        <v>511</v>
      </c>
      <c r="F86" s="24">
        <v>244</v>
      </c>
      <c r="G86" s="24">
        <v>49</v>
      </c>
      <c r="H86" s="24">
        <v>9</v>
      </c>
      <c r="I86" s="24">
        <v>421</v>
      </c>
      <c r="J86" s="24">
        <v>293</v>
      </c>
    </row>
    <row r="87" spans="1:10">
      <c r="A87" s="10" t="s">
        <v>114</v>
      </c>
      <c r="B87" s="15">
        <v>100</v>
      </c>
      <c r="C87" s="15">
        <v>13.371150999999999</v>
      </c>
      <c r="D87" s="15">
        <v>20.745543000000001</v>
      </c>
      <c r="E87" s="15">
        <v>41.410049000000001</v>
      </c>
      <c r="F87" s="15">
        <v>19.773095999999999</v>
      </c>
      <c r="G87" s="15">
        <v>3.9708269999999999</v>
      </c>
      <c r="H87" s="15">
        <v>0.72933499999999996</v>
      </c>
      <c r="I87" s="15">
        <v>34.116694000000003</v>
      </c>
      <c r="J87" s="15">
        <v>23.743922000000001</v>
      </c>
    </row>
    <row r="88" spans="1:10">
      <c r="A88" s="23" t="s">
        <v>161</v>
      </c>
      <c r="B88" s="24">
        <v>443</v>
      </c>
      <c r="C88" s="24">
        <v>77</v>
      </c>
      <c r="D88" s="24">
        <v>94</v>
      </c>
      <c r="E88" s="24">
        <v>172</v>
      </c>
      <c r="F88" s="24">
        <v>82</v>
      </c>
      <c r="G88" s="24">
        <v>15</v>
      </c>
      <c r="H88" s="24">
        <v>3</v>
      </c>
      <c r="I88" s="24">
        <v>171</v>
      </c>
      <c r="J88" s="24">
        <v>97</v>
      </c>
    </row>
    <row r="89" spans="1:10">
      <c r="A89" s="10" t="s">
        <v>114</v>
      </c>
      <c r="B89" s="15">
        <v>100</v>
      </c>
      <c r="C89" s="15">
        <v>17.381489999999999</v>
      </c>
      <c r="D89" s="15">
        <v>21.218962000000001</v>
      </c>
      <c r="E89" s="15">
        <v>38.826185000000002</v>
      </c>
      <c r="F89" s="15">
        <v>18.510158000000001</v>
      </c>
      <c r="G89" s="15">
        <v>3.3860049999999999</v>
      </c>
      <c r="H89" s="15">
        <v>0.67720100000000005</v>
      </c>
      <c r="I89" s="15">
        <v>38.600451</v>
      </c>
      <c r="J89" s="15">
        <v>21.896163000000001</v>
      </c>
    </row>
    <row r="90" spans="1:10">
      <c r="A90" s="23" t="s">
        <v>162</v>
      </c>
      <c r="B90" s="24">
        <v>1237</v>
      </c>
      <c r="C90" s="24">
        <v>194</v>
      </c>
      <c r="D90" s="24">
        <v>260</v>
      </c>
      <c r="E90" s="24">
        <v>543</v>
      </c>
      <c r="F90" s="24">
        <v>193</v>
      </c>
      <c r="G90" s="24">
        <v>41</v>
      </c>
      <c r="H90" s="24">
        <v>6</v>
      </c>
      <c r="I90" s="24">
        <v>454</v>
      </c>
      <c r="J90" s="24">
        <v>234</v>
      </c>
    </row>
    <row r="91" spans="1:10">
      <c r="A91" s="10" t="s">
        <v>114</v>
      </c>
      <c r="B91" s="15">
        <v>100</v>
      </c>
      <c r="C91" s="15">
        <v>15.683104</v>
      </c>
      <c r="D91" s="15">
        <v>21.018592999999999</v>
      </c>
      <c r="E91" s="15">
        <v>43.896523999999999</v>
      </c>
      <c r="F91" s="15">
        <v>15.602264</v>
      </c>
      <c r="G91" s="15">
        <v>3.31447</v>
      </c>
      <c r="H91" s="15">
        <v>0.48504399999999998</v>
      </c>
      <c r="I91" s="15">
        <v>36.701698</v>
      </c>
      <c r="J91" s="15">
        <v>18.916734000000002</v>
      </c>
    </row>
    <row r="92" spans="1:10">
      <c r="A92" s="23" t="s">
        <v>152</v>
      </c>
      <c r="B92" s="24">
        <v>81</v>
      </c>
      <c r="C92" s="24">
        <v>13</v>
      </c>
      <c r="D92" s="24">
        <v>12</v>
      </c>
      <c r="E92" s="24">
        <v>32</v>
      </c>
      <c r="F92" s="24">
        <v>19</v>
      </c>
      <c r="G92" s="24">
        <v>5</v>
      </c>
      <c r="H92" s="24">
        <v>0</v>
      </c>
      <c r="I92" s="24">
        <v>25</v>
      </c>
      <c r="J92" s="24">
        <v>24</v>
      </c>
    </row>
    <row r="93" spans="1:10">
      <c r="A93" s="10" t="s">
        <v>114</v>
      </c>
      <c r="B93" s="15">
        <v>100</v>
      </c>
      <c r="C93" s="15">
        <v>16.049382999999999</v>
      </c>
      <c r="D93" s="15">
        <v>14.814814999999999</v>
      </c>
      <c r="E93" s="15">
        <v>39.506172999999997</v>
      </c>
      <c r="F93" s="15">
        <v>23.456790000000002</v>
      </c>
      <c r="G93" s="15">
        <v>6.1728399999999999</v>
      </c>
      <c r="H93" s="15">
        <v>0</v>
      </c>
      <c r="I93" s="15">
        <v>30.864197999999998</v>
      </c>
      <c r="J93" s="15">
        <v>29.629629999999999</v>
      </c>
    </row>
    <row r="94" spans="1:10">
      <c r="A94" s="23" t="s">
        <v>163</v>
      </c>
      <c r="B94" s="24">
        <v>67</v>
      </c>
      <c r="C94" s="24">
        <v>15</v>
      </c>
      <c r="D94" s="24">
        <v>10</v>
      </c>
      <c r="E94" s="24">
        <v>29</v>
      </c>
      <c r="F94" s="24">
        <v>9</v>
      </c>
      <c r="G94" s="24">
        <v>4</v>
      </c>
      <c r="H94" s="24">
        <v>0</v>
      </c>
      <c r="I94" s="24">
        <v>25</v>
      </c>
      <c r="J94" s="24">
        <v>13</v>
      </c>
    </row>
    <row r="95" spans="1:10">
      <c r="A95" s="10" t="s">
        <v>114</v>
      </c>
      <c r="B95" s="15">
        <v>100</v>
      </c>
      <c r="C95" s="15">
        <v>22.388059999999999</v>
      </c>
      <c r="D95" s="15">
        <v>14.925373</v>
      </c>
      <c r="E95" s="15">
        <v>43.283582000000003</v>
      </c>
      <c r="F95" s="15">
        <v>13.432836</v>
      </c>
      <c r="G95" s="15">
        <v>5.9701490000000002</v>
      </c>
      <c r="H95" s="15">
        <v>0</v>
      </c>
      <c r="I95" s="15">
        <v>37.313433000000003</v>
      </c>
      <c r="J95" s="15">
        <v>19.402985000000001</v>
      </c>
    </row>
    <row r="96" spans="1:10">
      <c r="A96" s="23" t="s">
        <v>128</v>
      </c>
      <c r="B96" s="24">
        <v>52</v>
      </c>
      <c r="C96" s="24">
        <v>0</v>
      </c>
      <c r="D96" s="24">
        <v>1</v>
      </c>
      <c r="E96" s="24">
        <v>13</v>
      </c>
      <c r="F96" s="24">
        <v>6</v>
      </c>
      <c r="G96" s="24">
        <v>4</v>
      </c>
      <c r="H96" s="24">
        <v>28</v>
      </c>
      <c r="I96" s="24">
        <v>1</v>
      </c>
      <c r="J96" s="24">
        <v>10</v>
      </c>
    </row>
    <row r="97" spans="1:10">
      <c r="A97" s="10" t="s">
        <v>114</v>
      </c>
      <c r="B97" s="15">
        <v>100</v>
      </c>
      <c r="C97" s="15">
        <v>0</v>
      </c>
      <c r="D97" s="15">
        <v>1.9230769999999999</v>
      </c>
      <c r="E97" s="15">
        <v>25</v>
      </c>
      <c r="F97" s="15">
        <v>11.538462000000001</v>
      </c>
      <c r="G97" s="15">
        <v>7.6923079999999997</v>
      </c>
      <c r="H97" s="15">
        <v>53.846153999999999</v>
      </c>
      <c r="I97" s="15">
        <v>1.9230769999999999</v>
      </c>
      <c r="J97" s="15">
        <v>19.230768999999999</v>
      </c>
    </row>
    <row r="98" spans="1:10">
      <c r="A98" s="8" t="s">
        <v>164</v>
      </c>
      <c r="B98" s="8"/>
      <c r="C98" s="8"/>
      <c r="D98" s="8"/>
      <c r="E98" s="8"/>
      <c r="F98" s="8"/>
      <c r="G98" s="8"/>
      <c r="H98" s="8"/>
      <c r="I98" s="8"/>
      <c r="J98" s="8"/>
    </row>
    <row r="99" spans="1:10">
      <c r="A99" s="23" t="s">
        <v>165</v>
      </c>
      <c r="B99" s="24">
        <v>209</v>
      </c>
      <c r="C99" s="24">
        <v>63</v>
      </c>
      <c r="D99" s="24">
        <v>52</v>
      </c>
      <c r="E99" s="24">
        <v>66</v>
      </c>
      <c r="F99" s="24">
        <v>19</v>
      </c>
      <c r="G99" s="24">
        <v>8</v>
      </c>
      <c r="H99" s="24">
        <v>1</v>
      </c>
      <c r="I99" s="24">
        <v>115</v>
      </c>
      <c r="J99" s="24">
        <v>27</v>
      </c>
    </row>
    <row r="100" spans="1:10">
      <c r="A100" s="10" t="s">
        <v>114</v>
      </c>
      <c r="B100" s="15">
        <v>100</v>
      </c>
      <c r="C100" s="15">
        <v>30.143540999999999</v>
      </c>
      <c r="D100" s="15">
        <v>24.880382999999998</v>
      </c>
      <c r="E100" s="15">
        <v>31.578946999999999</v>
      </c>
      <c r="F100" s="15">
        <v>9.0909089999999999</v>
      </c>
      <c r="G100" s="15">
        <v>3.8277510000000001</v>
      </c>
      <c r="H100" s="15">
        <v>0.47846899999999998</v>
      </c>
      <c r="I100" s="15">
        <v>55.023923000000003</v>
      </c>
      <c r="J100" s="15">
        <v>12.918659999999999</v>
      </c>
    </row>
    <row r="101" spans="1:10">
      <c r="A101" s="23" t="s">
        <v>166</v>
      </c>
      <c r="B101" s="24">
        <v>1043</v>
      </c>
      <c r="C101" s="24">
        <v>181</v>
      </c>
      <c r="D101" s="24">
        <v>220</v>
      </c>
      <c r="E101" s="24">
        <v>455</v>
      </c>
      <c r="F101" s="24">
        <v>146</v>
      </c>
      <c r="G101" s="24">
        <v>22</v>
      </c>
      <c r="H101" s="24">
        <v>19</v>
      </c>
      <c r="I101" s="24">
        <v>401</v>
      </c>
      <c r="J101" s="24">
        <v>168</v>
      </c>
    </row>
    <row r="102" spans="1:10">
      <c r="A102" s="10" t="s">
        <v>114</v>
      </c>
      <c r="B102" s="15">
        <v>100</v>
      </c>
      <c r="C102" s="15">
        <v>17.353787000000001</v>
      </c>
      <c r="D102" s="15">
        <v>21.093001000000001</v>
      </c>
      <c r="E102" s="15">
        <v>43.624161000000001</v>
      </c>
      <c r="F102" s="15">
        <v>13.998082</v>
      </c>
      <c r="G102" s="15">
        <v>2.1093000000000002</v>
      </c>
      <c r="H102" s="15">
        <v>1.8216680000000001</v>
      </c>
      <c r="I102" s="15">
        <v>38.446787999999998</v>
      </c>
      <c r="J102" s="15">
        <v>16.107382999999999</v>
      </c>
    </row>
    <row r="103" spans="1:10">
      <c r="A103" s="23" t="s">
        <v>167</v>
      </c>
      <c r="B103" s="24">
        <v>963</v>
      </c>
      <c r="C103" s="24">
        <v>102</v>
      </c>
      <c r="D103" s="24">
        <v>168</v>
      </c>
      <c r="E103" s="24">
        <v>426</v>
      </c>
      <c r="F103" s="24">
        <v>205</v>
      </c>
      <c r="G103" s="24">
        <v>46</v>
      </c>
      <c r="H103" s="24">
        <v>16</v>
      </c>
      <c r="I103" s="24">
        <v>270</v>
      </c>
      <c r="J103" s="24">
        <v>251</v>
      </c>
    </row>
    <row r="104" spans="1:10">
      <c r="A104" s="10" t="s">
        <v>114</v>
      </c>
      <c r="B104" s="15">
        <v>100</v>
      </c>
      <c r="C104" s="15">
        <v>10.591900000000001</v>
      </c>
      <c r="D104" s="15">
        <v>17.445482999999999</v>
      </c>
      <c r="E104" s="15">
        <v>44.236759999999997</v>
      </c>
      <c r="F104" s="15">
        <v>21.287642999999999</v>
      </c>
      <c r="G104" s="15">
        <v>4.7767390000000001</v>
      </c>
      <c r="H104" s="15">
        <v>1.661475</v>
      </c>
      <c r="I104" s="15">
        <v>28.037382999999998</v>
      </c>
      <c r="J104" s="15">
        <v>26.064381999999998</v>
      </c>
    </row>
    <row r="105" spans="1:10">
      <c r="A105" s="23" t="s">
        <v>168</v>
      </c>
      <c r="B105" s="24">
        <v>338</v>
      </c>
      <c r="C105" s="24">
        <v>25</v>
      </c>
      <c r="D105" s="24">
        <v>39</v>
      </c>
      <c r="E105" s="24">
        <v>125</v>
      </c>
      <c r="F105" s="24">
        <v>111</v>
      </c>
      <c r="G105" s="24">
        <v>33</v>
      </c>
      <c r="H105" s="24">
        <v>5</v>
      </c>
      <c r="I105" s="24">
        <v>64</v>
      </c>
      <c r="J105" s="24">
        <v>144</v>
      </c>
    </row>
    <row r="106" spans="1:10">
      <c r="A106" s="10" t="s">
        <v>114</v>
      </c>
      <c r="B106" s="15">
        <v>100</v>
      </c>
      <c r="C106" s="15">
        <v>7.3964499999999997</v>
      </c>
      <c r="D106" s="15">
        <v>11.538462000000001</v>
      </c>
      <c r="E106" s="15">
        <v>36.982249000000003</v>
      </c>
      <c r="F106" s="15">
        <v>32.840237000000002</v>
      </c>
      <c r="G106" s="15">
        <v>9.7633139999999994</v>
      </c>
      <c r="H106" s="15">
        <v>1.47929</v>
      </c>
      <c r="I106" s="15">
        <v>18.934911</v>
      </c>
      <c r="J106" s="15">
        <v>42.603549999999998</v>
      </c>
    </row>
    <row r="107" spans="1:10">
      <c r="A107" s="23" t="s">
        <v>169</v>
      </c>
      <c r="B107" s="24">
        <v>94</v>
      </c>
      <c r="C107" s="24">
        <v>5</v>
      </c>
      <c r="D107" s="24">
        <v>7</v>
      </c>
      <c r="E107" s="24">
        <v>29</v>
      </c>
      <c r="F107" s="24">
        <v>34</v>
      </c>
      <c r="G107" s="24">
        <v>18</v>
      </c>
      <c r="H107" s="24">
        <v>1</v>
      </c>
      <c r="I107" s="24">
        <v>12</v>
      </c>
      <c r="J107" s="24">
        <v>52</v>
      </c>
    </row>
    <row r="108" spans="1:10">
      <c r="A108" s="10" t="s">
        <v>114</v>
      </c>
      <c r="B108" s="15">
        <v>100</v>
      </c>
      <c r="C108" s="15">
        <v>5.3191490000000003</v>
      </c>
      <c r="D108" s="15">
        <v>7.446809</v>
      </c>
      <c r="E108" s="15">
        <v>30.851064000000001</v>
      </c>
      <c r="F108" s="15">
        <v>36.170212999999997</v>
      </c>
      <c r="G108" s="15">
        <v>19.148935999999999</v>
      </c>
      <c r="H108" s="15">
        <v>1.0638300000000001</v>
      </c>
      <c r="I108" s="15">
        <v>12.765957</v>
      </c>
      <c r="J108" s="15">
        <v>55.319149000000003</v>
      </c>
    </row>
    <row r="109" spans="1:10">
      <c r="A109" s="23" t="s">
        <v>128</v>
      </c>
      <c r="B109" s="24">
        <v>30</v>
      </c>
      <c r="C109" s="24">
        <v>4</v>
      </c>
      <c r="D109" s="24">
        <v>3</v>
      </c>
      <c r="E109" s="24">
        <v>13</v>
      </c>
      <c r="F109" s="24">
        <v>6</v>
      </c>
      <c r="G109" s="24">
        <v>2</v>
      </c>
      <c r="H109" s="24">
        <v>2</v>
      </c>
      <c r="I109" s="24">
        <v>7</v>
      </c>
      <c r="J109" s="24">
        <v>8</v>
      </c>
    </row>
    <row r="110" spans="1:10">
      <c r="A110" s="10" t="s">
        <v>114</v>
      </c>
      <c r="B110" s="15">
        <v>100</v>
      </c>
      <c r="C110" s="15">
        <v>13.333333</v>
      </c>
      <c r="D110" s="15">
        <v>10</v>
      </c>
      <c r="E110" s="15">
        <v>43.333333000000003</v>
      </c>
      <c r="F110" s="15">
        <v>20</v>
      </c>
      <c r="G110" s="15">
        <v>6.6666670000000003</v>
      </c>
      <c r="H110" s="15">
        <v>6.6666670000000003</v>
      </c>
      <c r="I110" s="15">
        <v>23.333333</v>
      </c>
      <c r="J110" s="15">
        <v>26.666667</v>
      </c>
    </row>
    <row r="111" spans="1:10">
      <c r="A111" s="8" t="s">
        <v>170</v>
      </c>
      <c r="B111" s="8"/>
      <c r="C111" s="8"/>
      <c r="D111" s="8"/>
      <c r="E111" s="8"/>
      <c r="F111" s="8"/>
      <c r="G111" s="8"/>
      <c r="H111" s="8"/>
      <c r="I111" s="8"/>
      <c r="J111" s="8"/>
    </row>
    <row r="112" spans="1:10">
      <c r="A112" s="23" t="s">
        <v>171</v>
      </c>
      <c r="B112" s="24">
        <v>386</v>
      </c>
      <c r="C112" s="24">
        <v>37</v>
      </c>
      <c r="D112" s="24">
        <v>47</v>
      </c>
      <c r="E112" s="24">
        <v>153</v>
      </c>
      <c r="F112" s="24">
        <v>107</v>
      </c>
      <c r="G112" s="24">
        <v>36</v>
      </c>
      <c r="H112" s="24">
        <v>6</v>
      </c>
      <c r="I112" s="24">
        <v>84</v>
      </c>
      <c r="J112" s="24">
        <v>143</v>
      </c>
    </row>
    <row r="113" spans="1:10">
      <c r="A113" s="10" t="s">
        <v>114</v>
      </c>
      <c r="B113" s="15">
        <v>100</v>
      </c>
      <c r="C113" s="15">
        <v>9.5854920000000003</v>
      </c>
      <c r="D113" s="15">
        <v>12.176166</v>
      </c>
      <c r="E113" s="15">
        <v>39.637306000000002</v>
      </c>
      <c r="F113" s="15">
        <v>27.720206999999998</v>
      </c>
      <c r="G113" s="15">
        <v>9.3264250000000004</v>
      </c>
      <c r="H113" s="15">
        <v>1.5544039999999999</v>
      </c>
      <c r="I113" s="15">
        <v>21.761658000000001</v>
      </c>
      <c r="J113" s="15">
        <v>37.046632000000002</v>
      </c>
    </row>
    <row r="114" spans="1:10">
      <c r="A114" s="23" t="s">
        <v>172</v>
      </c>
      <c r="B114" s="24">
        <v>919</v>
      </c>
      <c r="C114" s="24">
        <v>116</v>
      </c>
      <c r="D114" s="24">
        <v>171</v>
      </c>
      <c r="E114" s="24">
        <v>384</v>
      </c>
      <c r="F114" s="24">
        <v>194</v>
      </c>
      <c r="G114" s="24">
        <v>35</v>
      </c>
      <c r="H114" s="24">
        <v>19</v>
      </c>
      <c r="I114" s="24">
        <v>287</v>
      </c>
      <c r="J114" s="24">
        <v>229</v>
      </c>
    </row>
    <row r="115" spans="1:10">
      <c r="A115" s="10" t="s">
        <v>114</v>
      </c>
      <c r="B115" s="15">
        <v>100</v>
      </c>
      <c r="C115" s="15">
        <v>12.622415999999999</v>
      </c>
      <c r="D115" s="15">
        <v>18.607182000000002</v>
      </c>
      <c r="E115" s="15">
        <v>41.784548000000001</v>
      </c>
      <c r="F115" s="15">
        <v>21.109902000000002</v>
      </c>
      <c r="G115" s="15">
        <v>3.808487</v>
      </c>
      <c r="H115" s="15">
        <v>2.0674649999999999</v>
      </c>
      <c r="I115" s="15">
        <v>31.229596999999998</v>
      </c>
      <c r="J115" s="15">
        <v>24.918389999999999</v>
      </c>
    </row>
    <row r="116" spans="1:10">
      <c r="A116" s="23" t="s">
        <v>173</v>
      </c>
      <c r="B116" s="24">
        <v>978</v>
      </c>
      <c r="C116" s="24">
        <v>152</v>
      </c>
      <c r="D116" s="24">
        <v>196</v>
      </c>
      <c r="E116" s="24">
        <v>425</v>
      </c>
      <c r="F116" s="24">
        <v>158</v>
      </c>
      <c r="G116" s="24">
        <v>37</v>
      </c>
      <c r="H116" s="24">
        <v>10</v>
      </c>
      <c r="I116" s="24">
        <v>348</v>
      </c>
      <c r="J116" s="24">
        <v>195</v>
      </c>
    </row>
    <row r="117" spans="1:10">
      <c r="A117" s="10" t="s">
        <v>114</v>
      </c>
      <c r="B117" s="15">
        <v>100</v>
      </c>
      <c r="C117" s="15">
        <v>15.541922</v>
      </c>
      <c r="D117" s="15">
        <v>20.040900000000001</v>
      </c>
      <c r="E117" s="15">
        <v>43.456032999999998</v>
      </c>
      <c r="F117" s="15">
        <v>16.155418999999998</v>
      </c>
      <c r="G117" s="15">
        <v>3.7832309999999998</v>
      </c>
      <c r="H117" s="15">
        <v>1.0224949999999999</v>
      </c>
      <c r="I117" s="15">
        <v>35.582822</v>
      </c>
      <c r="J117" s="15">
        <v>19.938649999999999</v>
      </c>
    </row>
    <row r="118" spans="1:10">
      <c r="A118" s="23" t="s">
        <v>174</v>
      </c>
      <c r="B118" s="24">
        <v>347</v>
      </c>
      <c r="C118" s="24">
        <v>69</v>
      </c>
      <c r="D118" s="24">
        <v>71</v>
      </c>
      <c r="E118" s="24">
        <v>137</v>
      </c>
      <c r="F118" s="24">
        <v>48</v>
      </c>
      <c r="G118" s="24">
        <v>16</v>
      </c>
      <c r="H118" s="24">
        <v>6</v>
      </c>
      <c r="I118" s="24">
        <v>140</v>
      </c>
      <c r="J118" s="24">
        <v>64</v>
      </c>
    </row>
    <row r="119" spans="1:10">
      <c r="A119" s="10" t="s">
        <v>114</v>
      </c>
      <c r="B119" s="15">
        <v>100</v>
      </c>
      <c r="C119" s="15">
        <v>19.884726000000001</v>
      </c>
      <c r="D119" s="15">
        <v>20.461095</v>
      </c>
      <c r="E119" s="15">
        <v>39.481268</v>
      </c>
      <c r="F119" s="15">
        <v>13.832853</v>
      </c>
      <c r="G119" s="15">
        <v>4.610951</v>
      </c>
      <c r="H119" s="15">
        <v>1.7291069999999999</v>
      </c>
      <c r="I119" s="15">
        <v>40.345821000000001</v>
      </c>
      <c r="J119" s="15">
        <v>18.443804</v>
      </c>
    </row>
    <row r="120" spans="1:10">
      <c r="A120" s="23" t="s">
        <v>128</v>
      </c>
      <c r="B120" s="24">
        <v>47</v>
      </c>
      <c r="C120" s="24">
        <v>6</v>
      </c>
      <c r="D120" s="24">
        <v>4</v>
      </c>
      <c r="E120" s="24">
        <v>15</v>
      </c>
      <c r="F120" s="24">
        <v>14</v>
      </c>
      <c r="G120" s="24">
        <v>5</v>
      </c>
      <c r="H120" s="24">
        <v>3</v>
      </c>
      <c r="I120" s="24">
        <v>10</v>
      </c>
      <c r="J120" s="24">
        <v>19</v>
      </c>
    </row>
    <row r="121" spans="1:10">
      <c r="A121" s="10" t="s">
        <v>114</v>
      </c>
      <c r="B121" s="15">
        <v>100</v>
      </c>
      <c r="C121" s="15">
        <v>12.765957</v>
      </c>
      <c r="D121" s="15">
        <v>8.5106380000000001</v>
      </c>
      <c r="E121" s="15">
        <v>31.914894</v>
      </c>
      <c r="F121" s="15">
        <v>29.787234000000002</v>
      </c>
      <c r="G121" s="15">
        <v>10.638298000000001</v>
      </c>
      <c r="H121" s="15">
        <v>6.3829789999999997</v>
      </c>
      <c r="I121" s="15">
        <v>21.276596000000001</v>
      </c>
      <c r="J121" s="15">
        <v>40.425531999999997</v>
      </c>
    </row>
    <row r="122" spans="1:10">
      <c r="A122" s="8" t="s">
        <v>175</v>
      </c>
      <c r="B122" s="8"/>
      <c r="C122" s="8"/>
      <c r="D122" s="8"/>
      <c r="E122" s="8"/>
      <c r="F122" s="8"/>
      <c r="G122" s="8"/>
      <c r="H122" s="8"/>
      <c r="I122" s="8"/>
      <c r="J122" s="8"/>
    </row>
    <row r="123" spans="1:10">
      <c r="A123" s="23" t="s">
        <v>176</v>
      </c>
      <c r="B123" s="24">
        <v>425</v>
      </c>
      <c r="C123" s="24">
        <v>81</v>
      </c>
      <c r="D123" s="24">
        <v>103</v>
      </c>
      <c r="E123" s="24">
        <v>174</v>
      </c>
      <c r="F123" s="24">
        <v>52</v>
      </c>
      <c r="G123" s="24">
        <v>7</v>
      </c>
      <c r="H123" s="24">
        <v>8</v>
      </c>
      <c r="I123" s="24">
        <v>184</v>
      </c>
      <c r="J123" s="24">
        <v>59</v>
      </c>
    </row>
    <row r="124" spans="1:10">
      <c r="A124" s="10" t="s">
        <v>114</v>
      </c>
      <c r="B124" s="15">
        <v>100</v>
      </c>
      <c r="C124" s="15">
        <v>19.058824000000001</v>
      </c>
      <c r="D124" s="15">
        <v>24.235294</v>
      </c>
      <c r="E124" s="15">
        <v>40.941175999999999</v>
      </c>
      <c r="F124" s="15">
        <v>12.235294</v>
      </c>
      <c r="G124" s="15">
        <v>1.6470590000000001</v>
      </c>
      <c r="H124" s="15">
        <v>1.8823529999999999</v>
      </c>
      <c r="I124" s="15">
        <v>43.294117999999997</v>
      </c>
      <c r="J124" s="15">
        <v>13.882353</v>
      </c>
    </row>
    <row r="125" spans="1:10">
      <c r="A125" s="23" t="s">
        <v>177</v>
      </c>
      <c r="B125" s="24">
        <v>811</v>
      </c>
      <c r="C125" s="24">
        <v>160</v>
      </c>
      <c r="D125" s="24">
        <v>192</v>
      </c>
      <c r="E125" s="24">
        <v>343</v>
      </c>
      <c r="F125" s="24">
        <v>93</v>
      </c>
      <c r="G125" s="24">
        <v>7</v>
      </c>
      <c r="H125" s="24">
        <v>16</v>
      </c>
      <c r="I125" s="24">
        <v>352</v>
      </c>
      <c r="J125" s="24">
        <v>100</v>
      </c>
    </row>
    <row r="126" spans="1:10">
      <c r="A126" s="10" t="s">
        <v>114</v>
      </c>
      <c r="B126" s="15">
        <v>100</v>
      </c>
      <c r="C126" s="15">
        <v>19.728729999999999</v>
      </c>
      <c r="D126" s="15">
        <v>23.674475999999999</v>
      </c>
      <c r="E126" s="15">
        <v>42.293464999999998</v>
      </c>
      <c r="F126" s="15">
        <v>11.467324</v>
      </c>
      <c r="G126" s="15">
        <v>0.86313200000000001</v>
      </c>
      <c r="H126" s="15">
        <v>1.9728730000000001</v>
      </c>
      <c r="I126" s="15">
        <v>43.403205999999997</v>
      </c>
      <c r="J126" s="15">
        <v>12.330456</v>
      </c>
    </row>
    <row r="127" spans="1:10">
      <c r="A127" s="23" t="s">
        <v>178</v>
      </c>
      <c r="B127" s="24">
        <v>207</v>
      </c>
      <c r="C127" s="24">
        <v>41</v>
      </c>
      <c r="D127" s="24">
        <v>57</v>
      </c>
      <c r="E127" s="24">
        <v>76</v>
      </c>
      <c r="F127" s="24">
        <v>24</v>
      </c>
      <c r="G127" s="24">
        <v>6</v>
      </c>
      <c r="H127" s="24">
        <v>3</v>
      </c>
      <c r="I127" s="24">
        <v>98</v>
      </c>
      <c r="J127" s="24">
        <v>30</v>
      </c>
    </row>
    <row r="128" spans="1:10">
      <c r="A128" s="10" t="s">
        <v>114</v>
      </c>
      <c r="B128" s="15">
        <v>100</v>
      </c>
      <c r="C128" s="15">
        <v>19.806763</v>
      </c>
      <c r="D128" s="15">
        <v>27.536231999999998</v>
      </c>
      <c r="E128" s="15">
        <v>36.714976</v>
      </c>
      <c r="F128" s="15">
        <v>11.594203</v>
      </c>
      <c r="G128" s="15">
        <v>2.8985509999999999</v>
      </c>
      <c r="H128" s="15">
        <v>1.4492750000000001</v>
      </c>
      <c r="I128" s="15">
        <v>47.342995000000002</v>
      </c>
      <c r="J128" s="15">
        <v>14.492754</v>
      </c>
    </row>
    <row r="129" spans="1:10">
      <c r="A129" s="23" t="s">
        <v>179</v>
      </c>
      <c r="B129" s="24">
        <v>154</v>
      </c>
      <c r="C129" s="24">
        <v>42</v>
      </c>
      <c r="D129" s="24">
        <v>47</v>
      </c>
      <c r="E129" s="24">
        <v>50</v>
      </c>
      <c r="F129" s="24">
        <v>14</v>
      </c>
      <c r="G129" s="24">
        <v>1</v>
      </c>
      <c r="H129" s="24">
        <v>0</v>
      </c>
      <c r="I129" s="24">
        <v>89</v>
      </c>
      <c r="J129" s="24">
        <v>15</v>
      </c>
    </row>
    <row r="130" spans="1:10">
      <c r="A130" s="10" t="s">
        <v>114</v>
      </c>
      <c r="B130" s="15">
        <v>100</v>
      </c>
      <c r="C130" s="15">
        <v>27.272727</v>
      </c>
      <c r="D130" s="15">
        <v>30.519480999999999</v>
      </c>
      <c r="E130" s="15">
        <v>32.467531999999999</v>
      </c>
      <c r="F130" s="15">
        <v>9.0909089999999999</v>
      </c>
      <c r="G130" s="15">
        <v>0.64935100000000001</v>
      </c>
      <c r="H130" s="15">
        <v>0</v>
      </c>
      <c r="I130" s="15">
        <v>57.792208000000002</v>
      </c>
      <c r="J130" s="15">
        <v>9.7402599999999993</v>
      </c>
    </row>
    <row r="131" spans="1:10">
      <c r="A131" s="23" t="s">
        <v>180</v>
      </c>
      <c r="B131" s="24">
        <v>318</v>
      </c>
      <c r="C131" s="24">
        <v>67</v>
      </c>
      <c r="D131" s="24">
        <v>85</v>
      </c>
      <c r="E131" s="24">
        <v>113</v>
      </c>
      <c r="F131" s="24">
        <v>42</v>
      </c>
      <c r="G131" s="24">
        <v>5</v>
      </c>
      <c r="H131" s="24">
        <v>6</v>
      </c>
      <c r="I131" s="24">
        <v>152</v>
      </c>
      <c r="J131" s="24">
        <v>47</v>
      </c>
    </row>
    <row r="132" spans="1:10">
      <c r="A132" s="10" t="s">
        <v>114</v>
      </c>
      <c r="B132" s="15">
        <v>100</v>
      </c>
      <c r="C132" s="15">
        <v>21.069182000000001</v>
      </c>
      <c r="D132" s="15">
        <v>26.729559999999999</v>
      </c>
      <c r="E132" s="15">
        <v>35.534590999999999</v>
      </c>
      <c r="F132" s="15">
        <v>13.207547</v>
      </c>
      <c r="G132" s="15">
        <v>1.572327</v>
      </c>
      <c r="H132" s="15">
        <v>1.886792</v>
      </c>
      <c r="I132" s="15">
        <v>47.798741999999997</v>
      </c>
      <c r="J132" s="15">
        <v>14.779874</v>
      </c>
    </row>
    <row r="133" spans="1:10">
      <c r="A133" s="23" t="s">
        <v>181</v>
      </c>
      <c r="B133" s="24">
        <v>203</v>
      </c>
      <c r="C133" s="24">
        <v>44</v>
      </c>
      <c r="D133" s="24">
        <v>54</v>
      </c>
      <c r="E133" s="24">
        <v>69</v>
      </c>
      <c r="F133" s="24">
        <v>30</v>
      </c>
      <c r="G133" s="24">
        <v>4</v>
      </c>
      <c r="H133" s="24">
        <v>2</v>
      </c>
      <c r="I133" s="24">
        <v>98</v>
      </c>
      <c r="J133" s="24">
        <v>34</v>
      </c>
    </row>
    <row r="134" spans="1:10">
      <c r="A134" s="10" t="s">
        <v>114</v>
      </c>
      <c r="B134" s="15">
        <v>100</v>
      </c>
      <c r="C134" s="15">
        <v>21.674876999999999</v>
      </c>
      <c r="D134" s="15">
        <v>26.600985000000001</v>
      </c>
      <c r="E134" s="15">
        <v>33.990147999999998</v>
      </c>
      <c r="F134" s="15">
        <v>14.778325000000001</v>
      </c>
      <c r="G134" s="15">
        <v>1.9704429999999999</v>
      </c>
      <c r="H134" s="15">
        <v>0.98522200000000004</v>
      </c>
      <c r="I134" s="15">
        <v>48.275861999999996</v>
      </c>
      <c r="J134" s="15">
        <v>16.748767999999998</v>
      </c>
    </row>
    <row r="135" spans="1:10">
      <c r="A135" s="23" t="s">
        <v>182</v>
      </c>
      <c r="B135" s="24">
        <v>79</v>
      </c>
      <c r="C135" s="24">
        <v>23</v>
      </c>
      <c r="D135" s="24">
        <v>16</v>
      </c>
      <c r="E135" s="24">
        <v>20</v>
      </c>
      <c r="F135" s="24">
        <v>12</v>
      </c>
      <c r="G135" s="24">
        <v>7</v>
      </c>
      <c r="H135" s="24">
        <v>1</v>
      </c>
      <c r="I135" s="24">
        <v>39</v>
      </c>
      <c r="J135" s="24">
        <v>19</v>
      </c>
    </row>
    <row r="136" spans="1:10">
      <c r="A136" s="10" t="s">
        <v>114</v>
      </c>
      <c r="B136" s="15">
        <v>100</v>
      </c>
      <c r="C136" s="15">
        <v>29.113924000000001</v>
      </c>
      <c r="D136" s="15">
        <v>20.253164999999999</v>
      </c>
      <c r="E136" s="15">
        <v>25.316455999999999</v>
      </c>
      <c r="F136" s="15">
        <v>15.189873</v>
      </c>
      <c r="G136" s="15">
        <v>8.8607589999999998</v>
      </c>
      <c r="H136" s="15">
        <v>1.2658229999999999</v>
      </c>
      <c r="I136" s="15">
        <v>49.367089</v>
      </c>
      <c r="J136" s="15">
        <v>24.050633000000001</v>
      </c>
    </row>
    <row r="137" spans="1:10">
      <c r="A137" s="23" t="s">
        <v>183</v>
      </c>
      <c r="B137" s="24">
        <v>68</v>
      </c>
      <c r="C137" s="24">
        <v>24</v>
      </c>
      <c r="D137" s="24">
        <v>12</v>
      </c>
      <c r="E137" s="24">
        <v>27</v>
      </c>
      <c r="F137" s="24">
        <v>2</v>
      </c>
      <c r="G137" s="24">
        <v>2</v>
      </c>
      <c r="H137" s="24">
        <v>1</v>
      </c>
      <c r="I137" s="24">
        <v>36</v>
      </c>
      <c r="J137" s="24">
        <v>4</v>
      </c>
    </row>
    <row r="138" spans="1:10">
      <c r="A138" s="10" t="s">
        <v>114</v>
      </c>
      <c r="B138" s="15">
        <v>100</v>
      </c>
      <c r="C138" s="15">
        <v>35.294117999999997</v>
      </c>
      <c r="D138" s="15">
        <v>17.647058999999999</v>
      </c>
      <c r="E138" s="15">
        <v>39.705882000000003</v>
      </c>
      <c r="F138" s="15">
        <v>2.941176</v>
      </c>
      <c r="G138" s="15">
        <v>2.941176</v>
      </c>
      <c r="H138" s="15">
        <v>1.470588</v>
      </c>
      <c r="I138" s="15">
        <v>52.941175999999999</v>
      </c>
      <c r="J138" s="15">
        <v>5.8823530000000002</v>
      </c>
    </row>
    <row r="139" spans="1:10">
      <c r="A139" s="23" t="s">
        <v>184</v>
      </c>
      <c r="B139" s="24">
        <v>586</v>
      </c>
      <c r="C139" s="24">
        <v>113</v>
      </c>
      <c r="D139" s="24">
        <v>128</v>
      </c>
      <c r="E139" s="24">
        <v>237</v>
      </c>
      <c r="F139" s="24">
        <v>91</v>
      </c>
      <c r="G139" s="24">
        <v>10</v>
      </c>
      <c r="H139" s="24">
        <v>7</v>
      </c>
      <c r="I139" s="24">
        <v>241</v>
      </c>
      <c r="J139" s="24">
        <v>101</v>
      </c>
    </row>
    <row r="140" spans="1:10">
      <c r="A140" s="10" t="s">
        <v>114</v>
      </c>
      <c r="B140" s="15">
        <v>100</v>
      </c>
      <c r="C140" s="15">
        <v>19.283276000000001</v>
      </c>
      <c r="D140" s="15">
        <v>21.843003</v>
      </c>
      <c r="E140" s="15">
        <v>40.443686</v>
      </c>
      <c r="F140" s="15">
        <v>15.52901</v>
      </c>
      <c r="G140" s="15">
        <v>1.706485</v>
      </c>
      <c r="H140" s="15">
        <v>1.194539</v>
      </c>
      <c r="I140" s="15">
        <v>41.126280000000001</v>
      </c>
      <c r="J140" s="15">
        <v>17.235495</v>
      </c>
    </row>
    <row r="141" spans="1:10">
      <c r="A141" s="23" t="s">
        <v>185</v>
      </c>
      <c r="B141" s="24">
        <v>276</v>
      </c>
      <c r="C141" s="24">
        <v>57</v>
      </c>
      <c r="D141" s="24">
        <v>77</v>
      </c>
      <c r="E141" s="24">
        <v>95</v>
      </c>
      <c r="F141" s="24">
        <v>38</v>
      </c>
      <c r="G141" s="24">
        <v>5</v>
      </c>
      <c r="H141" s="24">
        <v>4</v>
      </c>
      <c r="I141" s="24">
        <v>134</v>
      </c>
      <c r="J141" s="24">
        <v>43</v>
      </c>
    </row>
    <row r="142" spans="1:10">
      <c r="A142" s="10" t="s">
        <v>114</v>
      </c>
      <c r="B142" s="15">
        <v>100</v>
      </c>
      <c r="C142" s="15">
        <v>20.652173999999999</v>
      </c>
      <c r="D142" s="15">
        <v>27.898551000000001</v>
      </c>
      <c r="E142" s="15">
        <v>34.420290000000001</v>
      </c>
      <c r="F142" s="15">
        <v>13.768115999999999</v>
      </c>
      <c r="G142" s="15">
        <v>1.8115939999999999</v>
      </c>
      <c r="H142" s="15">
        <v>1.4492750000000001</v>
      </c>
      <c r="I142" s="15">
        <v>48.550725</v>
      </c>
      <c r="J142" s="15">
        <v>15.57971</v>
      </c>
    </row>
    <row r="143" spans="1:10">
      <c r="A143" s="23" t="s">
        <v>152</v>
      </c>
      <c r="B143" s="24">
        <v>197</v>
      </c>
      <c r="C143" s="24">
        <v>31</v>
      </c>
      <c r="D143" s="24">
        <v>32</v>
      </c>
      <c r="E143" s="24">
        <v>79</v>
      </c>
      <c r="F143" s="24">
        <v>40</v>
      </c>
      <c r="G143" s="24">
        <v>12</v>
      </c>
      <c r="H143" s="24">
        <v>3</v>
      </c>
      <c r="I143" s="24">
        <v>63</v>
      </c>
      <c r="J143" s="24">
        <v>52</v>
      </c>
    </row>
    <row r="144" spans="1:10">
      <c r="A144" s="10" t="s">
        <v>114</v>
      </c>
      <c r="B144" s="15">
        <v>100</v>
      </c>
      <c r="C144" s="15">
        <v>15.736041</v>
      </c>
      <c r="D144" s="15">
        <v>16.243655</v>
      </c>
      <c r="E144" s="15">
        <v>40.101523</v>
      </c>
      <c r="F144" s="15">
        <v>20.304569000000001</v>
      </c>
      <c r="G144" s="15">
        <v>6.0913709999999996</v>
      </c>
      <c r="H144" s="15">
        <v>1.5228429999999999</v>
      </c>
      <c r="I144" s="15">
        <v>31.979695</v>
      </c>
      <c r="J144" s="15">
        <v>26.395938999999998</v>
      </c>
    </row>
    <row r="145" spans="1:10">
      <c r="A145" s="23" t="s">
        <v>186</v>
      </c>
      <c r="B145" s="24">
        <v>944</v>
      </c>
      <c r="C145" s="24">
        <v>77</v>
      </c>
      <c r="D145" s="24">
        <v>115</v>
      </c>
      <c r="E145" s="24">
        <v>396</v>
      </c>
      <c r="F145" s="24">
        <v>262</v>
      </c>
      <c r="G145" s="24">
        <v>81</v>
      </c>
      <c r="H145" s="24">
        <v>13</v>
      </c>
      <c r="I145" s="24">
        <v>192</v>
      </c>
      <c r="J145" s="24">
        <v>343</v>
      </c>
    </row>
    <row r="146" spans="1:10">
      <c r="A146" s="10" t="s">
        <v>114</v>
      </c>
      <c r="B146" s="15">
        <v>100</v>
      </c>
      <c r="C146" s="15">
        <v>8.1567799999999995</v>
      </c>
      <c r="D146" s="15">
        <v>12.182202999999999</v>
      </c>
      <c r="E146" s="15">
        <v>41.949153000000003</v>
      </c>
      <c r="F146" s="15">
        <v>27.754237</v>
      </c>
      <c r="G146" s="15">
        <v>8.580508</v>
      </c>
      <c r="H146" s="15">
        <v>1.377119</v>
      </c>
      <c r="I146" s="15">
        <v>20.338982999999999</v>
      </c>
      <c r="J146" s="15">
        <v>36.334746000000003</v>
      </c>
    </row>
    <row r="147" spans="1:10">
      <c r="A147" s="23" t="s">
        <v>128</v>
      </c>
      <c r="B147" s="24">
        <v>41</v>
      </c>
      <c r="C147" s="24">
        <v>4</v>
      </c>
      <c r="D147" s="24">
        <v>5</v>
      </c>
      <c r="E147" s="24">
        <v>13</v>
      </c>
      <c r="F147" s="24">
        <v>14</v>
      </c>
      <c r="G147" s="24">
        <v>4</v>
      </c>
      <c r="H147" s="24">
        <v>1</v>
      </c>
      <c r="I147" s="24">
        <v>9</v>
      </c>
      <c r="J147" s="24">
        <v>18</v>
      </c>
    </row>
    <row r="148" spans="1:10">
      <c r="A148" s="10" t="s">
        <v>114</v>
      </c>
      <c r="B148" s="15">
        <v>100</v>
      </c>
      <c r="C148" s="15">
        <v>9.7560979999999997</v>
      </c>
      <c r="D148" s="15">
        <v>12.195122</v>
      </c>
      <c r="E148" s="15">
        <v>31.707317</v>
      </c>
      <c r="F148" s="15">
        <v>34.146341</v>
      </c>
      <c r="G148" s="15">
        <v>9.7560979999999997</v>
      </c>
      <c r="H148" s="15">
        <v>2.4390239999999999</v>
      </c>
      <c r="I148" s="15">
        <v>21.951219999999999</v>
      </c>
      <c r="J148" s="15">
        <v>43.902439000000001</v>
      </c>
    </row>
    <row r="149" spans="1:10">
      <c r="A149" s="8" t="s">
        <v>187</v>
      </c>
      <c r="B149" s="8"/>
      <c r="C149" s="8"/>
      <c r="D149" s="8"/>
      <c r="E149" s="8"/>
      <c r="F149" s="8"/>
      <c r="G149" s="8"/>
      <c r="H149" s="8"/>
      <c r="I149" s="8"/>
      <c r="J149" s="8"/>
    </row>
    <row r="150" spans="1:10">
      <c r="A150" s="23" t="s">
        <v>188</v>
      </c>
      <c r="B150" s="24">
        <v>2041</v>
      </c>
      <c r="C150" s="24">
        <v>284</v>
      </c>
      <c r="D150" s="24">
        <v>385</v>
      </c>
      <c r="E150" s="24">
        <v>888</v>
      </c>
      <c r="F150" s="24">
        <v>365</v>
      </c>
      <c r="G150" s="24">
        <v>92</v>
      </c>
      <c r="H150" s="24">
        <v>27</v>
      </c>
      <c r="I150" s="24">
        <v>669</v>
      </c>
      <c r="J150" s="24">
        <v>457</v>
      </c>
    </row>
    <row r="151" spans="1:10">
      <c r="A151" s="10" t="s">
        <v>114</v>
      </c>
      <c r="B151" s="15">
        <v>100</v>
      </c>
      <c r="C151" s="15">
        <v>13.914747999999999</v>
      </c>
      <c r="D151" s="15">
        <v>18.863302000000001</v>
      </c>
      <c r="E151" s="15">
        <v>43.508083999999997</v>
      </c>
      <c r="F151" s="15">
        <v>17.883389999999999</v>
      </c>
      <c r="G151" s="15">
        <v>4.5075940000000001</v>
      </c>
      <c r="H151" s="15">
        <v>1.322881</v>
      </c>
      <c r="I151" s="15">
        <v>32.77805</v>
      </c>
      <c r="J151" s="15">
        <v>22.390985000000001</v>
      </c>
    </row>
    <row r="152" spans="1:10">
      <c r="A152" s="23" t="s">
        <v>189</v>
      </c>
      <c r="B152" s="24">
        <v>221</v>
      </c>
      <c r="C152" s="24">
        <v>47</v>
      </c>
      <c r="D152" s="24">
        <v>47</v>
      </c>
      <c r="E152" s="24">
        <v>71</v>
      </c>
      <c r="F152" s="24">
        <v>42</v>
      </c>
      <c r="G152" s="24">
        <v>7</v>
      </c>
      <c r="H152" s="24">
        <v>7</v>
      </c>
      <c r="I152" s="24">
        <v>94</v>
      </c>
      <c r="J152" s="24">
        <v>49</v>
      </c>
    </row>
    <row r="153" spans="1:10">
      <c r="A153" s="10" t="s">
        <v>114</v>
      </c>
      <c r="B153" s="15">
        <v>100</v>
      </c>
      <c r="C153" s="15">
        <v>21.266967999999999</v>
      </c>
      <c r="D153" s="15">
        <v>21.266967999999999</v>
      </c>
      <c r="E153" s="15">
        <v>32.126697</v>
      </c>
      <c r="F153" s="15">
        <v>19.004525000000001</v>
      </c>
      <c r="G153" s="15">
        <v>3.167421</v>
      </c>
      <c r="H153" s="15">
        <v>3.167421</v>
      </c>
      <c r="I153" s="15">
        <v>42.533937000000002</v>
      </c>
      <c r="J153" s="15">
        <v>22.171945999999998</v>
      </c>
    </row>
    <row r="154" spans="1:10">
      <c r="A154" s="23" t="s">
        <v>190</v>
      </c>
      <c r="B154" s="24">
        <v>64</v>
      </c>
      <c r="C154" s="24">
        <v>7</v>
      </c>
      <c r="D154" s="24">
        <v>12</v>
      </c>
      <c r="E154" s="24">
        <v>24</v>
      </c>
      <c r="F154" s="24">
        <v>14</v>
      </c>
      <c r="G154" s="24">
        <v>6</v>
      </c>
      <c r="H154" s="24">
        <v>1</v>
      </c>
      <c r="I154" s="24">
        <v>19</v>
      </c>
      <c r="J154" s="24">
        <v>20</v>
      </c>
    </row>
    <row r="155" spans="1:10">
      <c r="A155" s="10" t="s">
        <v>114</v>
      </c>
      <c r="B155" s="15">
        <v>100</v>
      </c>
      <c r="C155" s="15">
        <v>10.9375</v>
      </c>
      <c r="D155" s="15">
        <v>18.75</v>
      </c>
      <c r="E155" s="15">
        <v>37.5</v>
      </c>
      <c r="F155" s="15">
        <v>21.875</v>
      </c>
      <c r="G155" s="15">
        <v>9.375</v>
      </c>
      <c r="H155" s="15">
        <v>1.5625</v>
      </c>
      <c r="I155" s="15">
        <v>29.6875</v>
      </c>
      <c r="J155" s="15">
        <v>31.25</v>
      </c>
    </row>
    <row r="156" spans="1:10">
      <c r="A156" s="23" t="s">
        <v>191</v>
      </c>
      <c r="B156" s="24">
        <v>158</v>
      </c>
      <c r="C156" s="24">
        <v>20</v>
      </c>
      <c r="D156" s="24">
        <v>15</v>
      </c>
      <c r="E156" s="24">
        <v>57</v>
      </c>
      <c r="F156" s="24">
        <v>54</v>
      </c>
      <c r="G156" s="24">
        <v>6</v>
      </c>
      <c r="H156" s="24">
        <v>6</v>
      </c>
      <c r="I156" s="24">
        <v>35</v>
      </c>
      <c r="J156" s="24">
        <v>60</v>
      </c>
    </row>
    <row r="157" spans="1:10">
      <c r="A157" s="10" t="s">
        <v>114</v>
      </c>
      <c r="B157" s="15">
        <v>100</v>
      </c>
      <c r="C157" s="15">
        <v>12.658227999999999</v>
      </c>
      <c r="D157" s="15">
        <v>9.4936710000000009</v>
      </c>
      <c r="E157" s="15">
        <v>36.075949000000001</v>
      </c>
      <c r="F157" s="15">
        <v>34.177214999999997</v>
      </c>
      <c r="G157" s="15">
        <v>3.7974679999999998</v>
      </c>
      <c r="H157" s="15">
        <v>3.7974679999999998</v>
      </c>
      <c r="I157" s="15">
        <v>22.151899</v>
      </c>
      <c r="J157" s="15">
        <v>37.974684000000003</v>
      </c>
    </row>
    <row r="158" spans="1:10">
      <c r="A158" s="23" t="s">
        <v>192</v>
      </c>
      <c r="B158" s="24">
        <v>120</v>
      </c>
      <c r="C158" s="24">
        <v>15</v>
      </c>
      <c r="D158" s="24">
        <v>21</v>
      </c>
      <c r="E158" s="24">
        <v>46</v>
      </c>
      <c r="F158" s="24">
        <v>30</v>
      </c>
      <c r="G158" s="24">
        <v>7</v>
      </c>
      <c r="H158" s="24">
        <v>1</v>
      </c>
      <c r="I158" s="24">
        <v>36</v>
      </c>
      <c r="J158" s="24">
        <v>37</v>
      </c>
    </row>
    <row r="159" spans="1:10">
      <c r="A159" s="10" t="s">
        <v>114</v>
      </c>
      <c r="B159" s="15">
        <v>100</v>
      </c>
      <c r="C159" s="15">
        <v>12.5</v>
      </c>
      <c r="D159" s="15">
        <v>17.5</v>
      </c>
      <c r="E159" s="15">
        <v>38.333333000000003</v>
      </c>
      <c r="F159" s="15">
        <v>25</v>
      </c>
      <c r="G159" s="15">
        <v>5.8333329999999997</v>
      </c>
      <c r="H159" s="15">
        <v>0.83333299999999999</v>
      </c>
      <c r="I159" s="15">
        <v>30</v>
      </c>
      <c r="J159" s="15">
        <v>30.833333</v>
      </c>
    </row>
    <row r="160" spans="1:10">
      <c r="A160" s="23" t="s">
        <v>193</v>
      </c>
      <c r="B160" s="24">
        <v>10</v>
      </c>
      <c r="C160" s="24">
        <v>0</v>
      </c>
      <c r="D160" s="24">
        <v>1</v>
      </c>
      <c r="E160" s="24">
        <v>3</v>
      </c>
      <c r="F160" s="24">
        <v>5</v>
      </c>
      <c r="G160" s="24">
        <v>1</v>
      </c>
      <c r="H160" s="24">
        <v>0</v>
      </c>
      <c r="I160" s="24">
        <v>1</v>
      </c>
      <c r="J160" s="24">
        <v>6</v>
      </c>
    </row>
    <row r="161" spans="1:10">
      <c r="A161" s="10" t="s">
        <v>114</v>
      </c>
      <c r="B161" s="15">
        <v>100</v>
      </c>
      <c r="C161" s="15">
        <v>0</v>
      </c>
      <c r="D161" s="15">
        <v>10</v>
      </c>
      <c r="E161" s="15">
        <v>30</v>
      </c>
      <c r="F161" s="15">
        <v>50</v>
      </c>
      <c r="G161" s="15">
        <v>10</v>
      </c>
      <c r="H161" s="15">
        <v>0</v>
      </c>
      <c r="I161" s="15">
        <v>10</v>
      </c>
      <c r="J161" s="15">
        <v>60</v>
      </c>
    </row>
    <row r="162" spans="1:10">
      <c r="A162" s="23" t="s">
        <v>152</v>
      </c>
      <c r="B162" s="24">
        <v>39</v>
      </c>
      <c r="C162" s="24">
        <v>5</v>
      </c>
      <c r="D162" s="24">
        <v>6</v>
      </c>
      <c r="E162" s="24">
        <v>14</v>
      </c>
      <c r="F162" s="24">
        <v>6</v>
      </c>
      <c r="G162" s="24">
        <v>7</v>
      </c>
      <c r="H162" s="24">
        <v>1</v>
      </c>
      <c r="I162" s="24">
        <v>11</v>
      </c>
      <c r="J162" s="24">
        <v>13</v>
      </c>
    </row>
    <row r="163" spans="1:10">
      <c r="A163" s="10" t="s">
        <v>114</v>
      </c>
      <c r="B163" s="15">
        <v>100</v>
      </c>
      <c r="C163" s="15">
        <v>12.820513</v>
      </c>
      <c r="D163" s="15">
        <v>15.384615</v>
      </c>
      <c r="E163" s="15">
        <v>35.897435999999999</v>
      </c>
      <c r="F163" s="15">
        <v>15.384615</v>
      </c>
      <c r="G163" s="15">
        <v>17.948718</v>
      </c>
      <c r="H163" s="15">
        <v>2.5641029999999998</v>
      </c>
      <c r="I163" s="15">
        <v>28.205127999999998</v>
      </c>
      <c r="J163" s="15">
        <v>33.333333000000003</v>
      </c>
    </row>
    <row r="164" spans="1:10">
      <c r="A164" s="23" t="s">
        <v>128</v>
      </c>
      <c r="B164" s="24">
        <v>24</v>
      </c>
      <c r="C164" s="24">
        <v>2</v>
      </c>
      <c r="D164" s="24">
        <v>2</v>
      </c>
      <c r="E164" s="24">
        <v>11</v>
      </c>
      <c r="F164" s="24">
        <v>5</v>
      </c>
      <c r="G164" s="24">
        <v>3</v>
      </c>
      <c r="H164" s="24">
        <v>1</v>
      </c>
      <c r="I164" s="24">
        <v>4</v>
      </c>
      <c r="J164" s="24">
        <v>8</v>
      </c>
    </row>
    <row r="165" spans="1:10">
      <c r="A165" s="10" t="s">
        <v>114</v>
      </c>
      <c r="B165" s="15">
        <v>100</v>
      </c>
      <c r="C165" s="15">
        <v>8.3333329999999997</v>
      </c>
      <c r="D165" s="15">
        <v>8.3333329999999997</v>
      </c>
      <c r="E165" s="15">
        <v>45.833333000000003</v>
      </c>
      <c r="F165" s="15">
        <v>20.833333</v>
      </c>
      <c r="G165" s="15">
        <v>12.5</v>
      </c>
      <c r="H165" s="15">
        <v>4.1666670000000003</v>
      </c>
      <c r="I165" s="15">
        <v>16.666667</v>
      </c>
      <c r="J165" s="15">
        <v>33.333333000000003</v>
      </c>
    </row>
    <row r="166" spans="1:10">
      <c r="A166" s="8" t="s">
        <v>194</v>
      </c>
      <c r="B166" s="8"/>
      <c r="C166" s="8"/>
      <c r="D166" s="8"/>
      <c r="E166" s="8"/>
      <c r="F166" s="8"/>
      <c r="G166" s="8"/>
      <c r="H166" s="8"/>
      <c r="I166" s="8"/>
      <c r="J166" s="8"/>
    </row>
    <row r="167" spans="1:10">
      <c r="A167" s="23" t="s">
        <v>195</v>
      </c>
      <c r="B167" s="24">
        <v>1341</v>
      </c>
      <c r="C167" s="24">
        <v>220</v>
      </c>
      <c r="D167" s="24">
        <v>276</v>
      </c>
      <c r="E167" s="24">
        <v>577</v>
      </c>
      <c r="F167" s="24">
        <v>218</v>
      </c>
      <c r="G167" s="24">
        <v>27</v>
      </c>
      <c r="H167" s="24">
        <v>23</v>
      </c>
      <c r="I167" s="24">
        <v>496</v>
      </c>
      <c r="J167" s="24">
        <v>245</v>
      </c>
    </row>
    <row r="168" spans="1:10">
      <c r="A168" s="10" t="s">
        <v>114</v>
      </c>
      <c r="B168" s="15">
        <v>100</v>
      </c>
      <c r="C168" s="15">
        <v>16.405667000000001</v>
      </c>
      <c r="D168" s="15">
        <v>20.581655000000001</v>
      </c>
      <c r="E168" s="15">
        <v>43.027591000000001</v>
      </c>
      <c r="F168" s="15">
        <v>16.256525</v>
      </c>
      <c r="G168" s="15">
        <v>2.013423</v>
      </c>
      <c r="H168" s="15">
        <v>1.7151380000000001</v>
      </c>
      <c r="I168" s="15">
        <v>36.987323000000004</v>
      </c>
      <c r="J168" s="15">
        <v>18.269947999999999</v>
      </c>
    </row>
    <row r="169" spans="1:10">
      <c r="A169" s="23" t="s">
        <v>196</v>
      </c>
      <c r="B169" s="24">
        <v>523</v>
      </c>
      <c r="C169" s="24">
        <v>97</v>
      </c>
      <c r="D169" s="24">
        <v>111</v>
      </c>
      <c r="E169" s="24">
        <v>219</v>
      </c>
      <c r="F169" s="24">
        <v>75</v>
      </c>
      <c r="G169" s="24">
        <v>13</v>
      </c>
      <c r="H169" s="24">
        <v>8</v>
      </c>
      <c r="I169" s="24">
        <v>208</v>
      </c>
      <c r="J169" s="24">
        <v>88</v>
      </c>
    </row>
    <row r="170" spans="1:10">
      <c r="A170" s="10" t="s">
        <v>114</v>
      </c>
      <c r="B170" s="15">
        <v>100</v>
      </c>
      <c r="C170" s="15">
        <v>18.546845000000001</v>
      </c>
      <c r="D170" s="15">
        <v>21.223708999999999</v>
      </c>
      <c r="E170" s="15">
        <v>41.873804999999997</v>
      </c>
      <c r="F170" s="15">
        <v>14.340344</v>
      </c>
      <c r="G170" s="15">
        <v>2.4856600000000002</v>
      </c>
      <c r="H170" s="15">
        <v>1.5296369999999999</v>
      </c>
      <c r="I170" s="15">
        <v>39.770553999999997</v>
      </c>
      <c r="J170" s="15">
        <v>16.826004000000001</v>
      </c>
    </row>
    <row r="171" spans="1:10">
      <c r="A171" s="23" t="s">
        <v>197</v>
      </c>
      <c r="B171" s="24">
        <v>116</v>
      </c>
      <c r="C171" s="24">
        <v>16</v>
      </c>
      <c r="D171" s="24">
        <v>12</v>
      </c>
      <c r="E171" s="24">
        <v>49</v>
      </c>
      <c r="F171" s="24">
        <v>30</v>
      </c>
      <c r="G171" s="24">
        <v>4</v>
      </c>
      <c r="H171" s="24">
        <v>5</v>
      </c>
      <c r="I171" s="24">
        <v>28</v>
      </c>
      <c r="J171" s="24">
        <v>34</v>
      </c>
    </row>
    <row r="172" spans="1:10">
      <c r="A172" s="10" t="s">
        <v>114</v>
      </c>
      <c r="B172" s="15">
        <v>100</v>
      </c>
      <c r="C172" s="15">
        <v>13.793103</v>
      </c>
      <c r="D172" s="15">
        <v>10.344828</v>
      </c>
      <c r="E172" s="15">
        <v>42.241379000000002</v>
      </c>
      <c r="F172" s="15">
        <v>25.862069000000002</v>
      </c>
      <c r="G172" s="15">
        <v>3.4482759999999999</v>
      </c>
      <c r="H172" s="15">
        <v>4.3103449999999999</v>
      </c>
      <c r="I172" s="15">
        <v>24.137930999999998</v>
      </c>
      <c r="J172" s="15">
        <v>29.310345000000002</v>
      </c>
    </row>
    <row r="173" spans="1:10">
      <c r="A173" s="23" t="s">
        <v>198</v>
      </c>
      <c r="B173" s="24">
        <v>25</v>
      </c>
      <c r="C173" s="24">
        <v>0</v>
      </c>
      <c r="D173" s="24">
        <v>4</v>
      </c>
      <c r="E173" s="24">
        <v>11</v>
      </c>
      <c r="F173" s="24">
        <v>9</v>
      </c>
      <c r="G173" s="24">
        <v>0</v>
      </c>
      <c r="H173" s="24">
        <v>1</v>
      </c>
      <c r="I173" s="24">
        <v>4</v>
      </c>
      <c r="J173" s="24">
        <v>9</v>
      </c>
    </row>
    <row r="174" spans="1:10">
      <c r="A174" s="10" t="s">
        <v>114</v>
      </c>
      <c r="B174" s="15">
        <v>100</v>
      </c>
      <c r="C174" s="15">
        <v>0</v>
      </c>
      <c r="D174" s="15">
        <v>16</v>
      </c>
      <c r="E174" s="15">
        <v>44</v>
      </c>
      <c r="F174" s="15">
        <v>36</v>
      </c>
      <c r="G174" s="15">
        <v>0</v>
      </c>
      <c r="H174" s="15">
        <v>4</v>
      </c>
      <c r="I174" s="15">
        <v>16</v>
      </c>
      <c r="J174" s="15">
        <v>36</v>
      </c>
    </row>
    <row r="175" spans="1:10">
      <c r="A175" s="23" t="s">
        <v>199</v>
      </c>
      <c r="B175" s="24">
        <v>68</v>
      </c>
      <c r="C175" s="24">
        <v>13</v>
      </c>
      <c r="D175" s="24">
        <v>17</v>
      </c>
      <c r="E175" s="24">
        <v>24</v>
      </c>
      <c r="F175" s="24">
        <v>12</v>
      </c>
      <c r="G175" s="24">
        <v>2</v>
      </c>
      <c r="H175" s="24">
        <v>0</v>
      </c>
      <c r="I175" s="24">
        <v>30</v>
      </c>
      <c r="J175" s="24">
        <v>14</v>
      </c>
    </row>
    <row r="176" spans="1:10">
      <c r="A176" s="10" t="s">
        <v>114</v>
      </c>
      <c r="B176" s="15">
        <v>100</v>
      </c>
      <c r="C176" s="15">
        <v>19.117647000000002</v>
      </c>
      <c r="D176" s="15">
        <v>25</v>
      </c>
      <c r="E176" s="15">
        <v>35.294117999999997</v>
      </c>
      <c r="F176" s="15">
        <v>17.647058999999999</v>
      </c>
      <c r="G176" s="15">
        <v>2.941176</v>
      </c>
      <c r="H176" s="15">
        <v>0</v>
      </c>
      <c r="I176" s="15">
        <v>44.117646999999998</v>
      </c>
      <c r="J176" s="15">
        <v>20.588235000000001</v>
      </c>
    </row>
    <row r="177" spans="1:10">
      <c r="A177" s="23" t="s">
        <v>200</v>
      </c>
      <c r="B177" s="24">
        <v>1248</v>
      </c>
      <c r="C177" s="24">
        <v>203</v>
      </c>
      <c r="D177" s="24">
        <v>283</v>
      </c>
      <c r="E177" s="24">
        <v>552</v>
      </c>
      <c r="F177" s="24">
        <v>175</v>
      </c>
      <c r="G177" s="24">
        <v>19</v>
      </c>
      <c r="H177" s="24">
        <v>16</v>
      </c>
      <c r="I177" s="24">
        <v>486</v>
      </c>
      <c r="J177" s="24">
        <v>194</v>
      </c>
    </row>
    <row r="178" spans="1:10">
      <c r="A178" s="10" t="s">
        <v>114</v>
      </c>
      <c r="B178" s="15">
        <v>100</v>
      </c>
      <c r="C178" s="15">
        <v>16.266026</v>
      </c>
      <c r="D178" s="15">
        <v>22.676282</v>
      </c>
      <c r="E178" s="15">
        <v>44.230769000000002</v>
      </c>
      <c r="F178" s="15">
        <v>14.022436000000001</v>
      </c>
      <c r="G178" s="15">
        <v>1.5224359999999999</v>
      </c>
      <c r="H178" s="15">
        <v>1.2820510000000001</v>
      </c>
      <c r="I178" s="15">
        <v>38.942307999999997</v>
      </c>
      <c r="J178" s="15">
        <v>15.544872</v>
      </c>
    </row>
    <row r="179" spans="1:10">
      <c r="A179" s="23" t="s">
        <v>201</v>
      </c>
      <c r="B179" s="24">
        <v>725</v>
      </c>
      <c r="C179" s="24">
        <v>58</v>
      </c>
      <c r="D179" s="24">
        <v>116</v>
      </c>
      <c r="E179" s="24">
        <v>301</v>
      </c>
      <c r="F179" s="24">
        <v>185</v>
      </c>
      <c r="G179" s="24">
        <v>52</v>
      </c>
      <c r="H179" s="24">
        <v>13</v>
      </c>
      <c r="I179" s="24">
        <v>174</v>
      </c>
      <c r="J179" s="24">
        <v>237</v>
      </c>
    </row>
    <row r="180" spans="1:10">
      <c r="A180" s="10" t="s">
        <v>114</v>
      </c>
      <c r="B180" s="15">
        <v>100</v>
      </c>
      <c r="C180" s="15">
        <v>8</v>
      </c>
      <c r="D180" s="15">
        <v>16</v>
      </c>
      <c r="E180" s="15">
        <v>41.517240999999999</v>
      </c>
      <c r="F180" s="15">
        <v>25.517240999999999</v>
      </c>
      <c r="G180" s="15">
        <v>7.1724139999999998</v>
      </c>
      <c r="H180" s="15">
        <v>1.7931029999999999</v>
      </c>
      <c r="I180" s="15">
        <v>24</v>
      </c>
      <c r="J180" s="15">
        <v>32.689655000000002</v>
      </c>
    </row>
    <row r="181" spans="1:10">
      <c r="A181" s="23" t="s">
        <v>202</v>
      </c>
      <c r="B181" s="24">
        <v>550</v>
      </c>
      <c r="C181" s="24">
        <v>87</v>
      </c>
      <c r="D181" s="24">
        <v>101</v>
      </c>
      <c r="E181" s="24">
        <v>221</v>
      </c>
      <c r="F181" s="24">
        <v>112</v>
      </c>
      <c r="G181" s="24">
        <v>15</v>
      </c>
      <c r="H181" s="24">
        <v>14</v>
      </c>
      <c r="I181" s="24">
        <v>188</v>
      </c>
      <c r="J181" s="24">
        <v>127</v>
      </c>
    </row>
    <row r="182" spans="1:10">
      <c r="A182" s="10" t="s">
        <v>114</v>
      </c>
      <c r="B182" s="15">
        <v>100</v>
      </c>
      <c r="C182" s="15">
        <v>15.818182</v>
      </c>
      <c r="D182" s="15">
        <v>18.363636</v>
      </c>
      <c r="E182" s="15">
        <v>40.181818</v>
      </c>
      <c r="F182" s="15">
        <v>20.363636</v>
      </c>
      <c r="G182" s="15">
        <v>2.7272729999999998</v>
      </c>
      <c r="H182" s="15">
        <v>2.545455</v>
      </c>
      <c r="I182" s="15">
        <v>34.181818</v>
      </c>
      <c r="J182" s="15">
        <v>23.090909</v>
      </c>
    </row>
    <row r="183" spans="1:10">
      <c r="A183" s="23" t="s">
        <v>203</v>
      </c>
      <c r="B183" s="24">
        <v>563</v>
      </c>
      <c r="C183" s="24">
        <v>115</v>
      </c>
      <c r="D183" s="24">
        <v>125</v>
      </c>
      <c r="E183" s="24">
        <v>222</v>
      </c>
      <c r="F183" s="24">
        <v>79</v>
      </c>
      <c r="G183" s="24">
        <v>11</v>
      </c>
      <c r="H183" s="24">
        <v>11</v>
      </c>
      <c r="I183" s="24">
        <v>240</v>
      </c>
      <c r="J183" s="24">
        <v>90</v>
      </c>
    </row>
    <row r="184" spans="1:10">
      <c r="A184" s="10" t="s">
        <v>114</v>
      </c>
      <c r="B184" s="15">
        <v>100</v>
      </c>
      <c r="C184" s="15">
        <v>20.426288</v>
      </c>
      <c r="D184" s="15">
        <v>22.202487000000001</v>
      </c>
      <c r="E184" s="15">
        <v>39.431615999999998</v>
      </c>
      <c r="F184" s="15">
        <v>14.031972</v>
      </c>
      <c r="G184" s="15">
        <v>1.953819</v>
      </c>
      <c r="H184" s="15">
        <v>1.953819</v>
      </c>
      <c r="I184" s="15">
        <v>42.628774</v>
      </c>
      <c r="J184" s="15">
        <v>15.98579</v>
      </c>
    </row>
    <row r="185" spans="1:10">
      <c r="A185" s="23" t="s">
        <v>204</v>
      </c>
      <c r="B185" s="24">
        <v>319</v>
      </c>
      <c r="C185" s="24">
        <v>38</v>
      </c>
      <c r="D185" s="24">
        <v>47</v>
      </c>
      <c r="E185" s="24">
        <v>116</v>
      </c>
      <c r="F185" s="24">
        <v>86</v>
      </c>
      <c r="G185" s="24">
        <v>24</v>
      </c>
      <c r="H185" s="24">
        <v>8</v>
      </c>
      <c r="I185" s="24">
        <v>85</v>
      </c>
      <c r="J185" s="24">
        <v>110</v>
      </c>
    </row>
    <row r="186" spans="1:10">
      <c r="A186" s="10" t="s">
        <v>114</v>
      </c>
      <c r="B186" s="15">
        <v>100</v>
      </c>
      <c r="C186" s="15">
        <v>11.912226</v>
      </c>
      <c r="D186" s="15">
        <v>14.733542</v>
      </c>
      <c r="E186" s="15">
        <v>36.363636</v>
      </c>
      <c r="F186" s="15">
        <v>26.959247999999999</v>
      </c>
      <c r="G186" s="15">
        <v>7.5235110000000001</v>
      </c>
      <c r="H186" s="15">
        <v>2.5078369999999999</v>
      </c>
      <c r="I186" s="15">
        <v>26.645768</v>
      </c>
      <c r="J186" s="15">
        <v>34.482759000000001</v>
      </c>
    </row>
    <row r="187" spans="1:10">
      <c r="A187" s="23" t="s">
        <v>205</v>
      </c>
      <c r="B187" s="24">
        <v>6</v>
      </c>
      <c r="C187" s="24">
        <v>1</v>
      </c>
      <c r="D187" s="24">
        <v>0</v>
      </c>
      <c r="E187" s="24">
        <v>2</v>
      </c>
      <c r="F187" s="24">
        <v>3</v>
      </c>
      <c r="G187" s="24">
        <v>0</v>
      </c>
      <c r="H187" s="24">
        <v>0</v>
      </c>
      <c r="I187" s="24">
        <v>1</v>
      </c>
      <c r="J187" s="24">
        <v>3</v>
      </c>
    </row>
    <row r="188" spans="1:10">
      <c r="A188" s="10" t="s">
        <v>114</v>
      </c>
      <c r="B188" s="15">
        <v>100</v>
      </c>
      <c r="C188" s="15">
        <v>16.666667</v>
      </c>
      <c r="D188" s="15">
        <v>0</v>
      </c>
      <c r="E188" s="15">
        <v>33.333333000000003</v>
      </c>
      <c r="F188" s="15">
        <v>50</v>
      </c>
      <c r="G188" s="15">
        <v>0</v>
      </c>
      <c r="H188" s="15">
        <v>0</v>
      </c>
      <c r="I188" s="15">
        <v>16.666667</v>
      </c>
      <c r="J188" s="15">
        <v>50</v>
      </c>
    </row>
    <row r="189" spans="1:10">
      <c r="A189" s="23" t="s">
        <v>206</v>
      </c>
      <c r="B189" s="24">
        <v>42</v>
      </c>
      <c r="C189" s="24">
        <v>0</v>
      </c>
      <c r="D189" s="24">
        <v>2</v>
      </c>
      <c r="E189" s="24">
        <v>11</v>
      </c>
      <c r="F189" s="24">
        <v>12</v>
      </c>
      <c r="G189" s="24">
        <v>16</v>
      </c>
      <c r="H189" s="24">
        <v>1</v>
      </c>
      <c r="I189" s="24">
        <v>2</v>
      </c>
      <c r="J189" s="24">
        <v>28</v>
      </c>
    </row>
    <row r="190" spans="1:10">
      <c r="A190" s="10" t="s">
        <v>114</v>
      </c>
      <c r="B190" s="15">
        <v>100</v>
      </c>
      <c r="C190" s="15">
        <v>0</v>
      </c>
      <c r="D190" s="15">
        <v>4.7619049999999996</v>
      </c>
      <c r="E190" s="15">
        <v>26.190476</v>
      </c>
      <c r="F190" s="15">
        <v>28.571428999999998</v>
      </c>
      <c r="G190" s="15">
        <v>38.095238000000002</v>
      </c>
      <c r="H190" s="15">
        <v>2.3809520000000002</v>
      </c>
      <c r="I190" s="15">
        <v>4.7619049999999996</v>
      </c>
      <c r="J190" s="15">
        <v>66.666667000000004</v>
      </c>
    </row>
    <row r="191" spans="1:10">
      <c r="A191" s="23" t="s">
        <v>152</v>
      </c>
      <c r="B191" s="24">
        <v>39</v>
      </c>
      <c r="C191" s="24">
        <v>3</v>
      </c>
      <c r="D191" s="24">
        <v>5</v>
      </c>
      <c r="E191" s="24">
        <v>8</v>
      </c>
      <c r="F191" s="24">
        <v>12</v>
      </c>
      <c r="G191" s="24">
        <v>9</v>
      </c>
      <c r="H191" s="24">
        <v>2</v>
      </c>
      <c r="I191" s="24">
        <v>8</v>
      </c>
      <c r="J191" s="24">
        <v>21</v>
      </c>
    </row>
    <row r="192" spans="1:10">
      <c r="A192" s="10" t="s">
        <v>114</v>
      </c>
      <c r="B192" s="15">
        <v>100</v>
      </c>
      <c r="C192" s="15">
        <v>7.6923079999999997</v>
      </c>
      <c r="D192" s="15">
        <v>12.820513</v>
      </c>
      <c r="E192" s="15">
        <v>20.512820999999999</v>
      </c>
      <c r="F192" s="15">
        <v>30.769231000000001</v>
      </c>
      <c r="G192" s="15">
        <v>23.076923000000001</v>
      </c>
      <c r="H192" s="15">
        <v>5.1282050000000003</v>
      </c>
      <c r="I192" s="15">
        <v>20.512820999999999</v>
      </c>
      <c r="J192" s="15">
        <v>53.846153999999999</v>
      </c>
    </row>
    <row r="193" spans="1:10">
      <c r="A193" s="23" t="s">
        <v>128</v>
      </c>
      <c r="B193" s="24">
        <v>193</v>
      </c>
      <c r="C193" s="24">
        <v>30</v>
      </c>
      <c r="D193" s="24">
        <v>23</v>
      </c>
      <c r="E193" s="24">
        <v>79</v>
      </c>
      <c r="F193" s="24">
        <v>40</v>
      </c>
      <c r="G193" s="24">
        <v>15</v>
      </c>
      <c r="H193" s="24">
        <v>6</v>
      </c>
      <c r="I193" s="24">
        <v>53</v>
      </c>
      <c r="J193" s="24">
        <v>55</v>
      </c>
    </row>
    <row r="194" spans="1:10">
      <c r="A194" s="10" t="s">
        <v>114</v>
      </c>
      <c r="B194" s="15">
        <v>100</v>
      </c>
      <c r="C194" s="15">
        <v>15.544041</v>
      </c>
      <c r="D194" s="15">
        <v>11.917097999999999</v>
      </c>
      <c r="E194" s="15">
        <v>40.932642000000001</v>
      </c>
      <c r="F194" s="15">
        <v>20.725389</v>
      </c>
      <c r="G194" s="15">
        <v>7.7720209999999996</v>
      </c>
      <c r="H194" s="15">
        <v>3.1088079999999998</v>
      </c>
      <c r="I194" s="15">
        <v>27.46114</v>
      </c>
      <c r="J194" s="15">
        <v>28.497409000000001</v>
      </c>
    </row>
    <row r="195" spans="1:10">
      <c r="A195" s="8" t="s">
        <v>207</v>
      </c>
      <c r="B195" s="8"/>
      <c r="C195" s="8"/>
      <c r="D195" s="8"/>
      <c r="E195" s="8"/>
      <c r="F195" s="8"/>
      <c r="G195" s="8"/>
      <c r="H195" s="8"/>
      <c r="I195" s="8"/>
      <c r="J195" s="8"/>
    </row>
    <row r="196" spans="1:10">
      <c r="A196" s="23" t="s">
        <v>208</v>
      </c>
      <c r="B196" s="24">
        <v>1480</v>
      </c>
      <c r="C196" s="24">
        <v>178</v>
      </c>
      <c r="D196" s="24">
        <v>275</v>
      </c>
      <c r="E196" s="24">
        <v>629</v>
      </c>
      <c r="F196" s="24">
        <v>296</v>
      </c>
      <c r="G196" s="24">
        <v>84</v>
      </c>
      <c r="H196" s="24">
        <v>18</v>
      </c>
      <c r="I196" s="24">
        <v>453</v>
      </c>
      <c r="J196" s="24">
        <v>380</v>
      </c>
    </row>
    <row r="197" spans="1:10">
      <c r="A197" s="10" t="s">
        <v>114</v>
      </c>
      <c r="B197" s="15">
        <v>100</v>
      </c>
      <c r="C197" s="15">
        <v>12.027027</v>
      </c>
      <c r="D197" s="15">
        <v>18.581081000000001</v>
      </c>
      <c r="E197" s="15">
        <v>42.5</v>
      </c>
      <c r="F197" s="15">
        <v>20</v>
      </c>
      <c r="G197" s="15">
        <v>5.6756760000000002</v>
      </c>
      <c r="H197" s="15">
        <v>1.216216</v>
      </c>
      <c r="I197" s="15">
        <v>30.608108000000001</v>
      </c>
      <c r="J197" s="15">
        <v>25.675675999999999</v>
      </c>
    </row>
    <row r="198" spans="1:10">
      <c r="A198" s="23" t="s">
        <v>209</v>
      </c>
      <c r="B198" s="24">
        <v>1280</v>
      </c>
      <c r="C198" s="24">
        <v>148</v>
      </c>
      <c r="D198" s="24">
        <v>219</v>
      </c>
      <c r="E198" s="24">
        <v>564</v>
      </c>
      <c r="F198" s="24">
        <v>260</v>
      </c>
      <c r="G198" s="24">
        <v>68</v>
      </c>
      <c r="H198" s="24">
        <v>21</v>
      </c>
      <c r="I198" s="24">
        <v>367</v>
      </c>
      <c r="J198" s="24">
        <v>328</v>
      </c>
    </row>
    <row r="199" spans="1:10">
      <c r="A199" s="10" t="s">
        <v>114</v>
      </c>
      <c r="B199" s="15">
        <v>100</v>
      </c>
      <c r="C199" s="15">
        <v>11.5625</v>
      </c>
      <c r="D199" s="15">
        <v>17.109375</v>
      </c>
      <c r="E199" s="15">
        <v>44.0625</v>
      </c>
      <c r="F199" s="15">
        <v>20.3125</v>
      </c>
      <c r="G199" s="15">
        <v>5.3125</v>
      </c>
      <c r="H199" s="15">
        <v>1.640625</v>
      </c>
      <c r="I199" s="15">
        <v>28.671875</v>
      </c>
      <c r="J199" s="15">
        <v>25.625</v>
      </c>
    </row>
    <row r="200" spans="1:10">
      <c r="A200" s="23" t="s">
        <v>210</v>
      </c>
      <c r="B200" s="24">
        <v>1167</v>
      </c>
      <c r="C200" s="24">
        <v>126</v>
      </c>
      <c r="D200" s="24">
        <v>190</v>
      </c>
      <c r="E200" s="24">
        <v>515</v>
      </c>
      <c r="F200" s="24">
        <v>253</v>
      </c>
      <c r="G200" s="24">
        <v>61</v>
      </c>
      <c r="H200" s="24">
        <v>22</v>
      </c>
      <c r="I200" s="24">
        <v>316</v>
      </c>
      <c r="J200" s="24">
        <v>314</v>
      </c>
    </row>
    <row r="201" spans="1:10" ht="11.1" customHeight="1">
      <c r="A201" s="10" t="s">
        <v>114</v>
      </c>
      <c r="B201" s="15">
        <v>100</v>
      </c>
      <c r="C201" s="15">
        <v>10.796915</v>
      </c>
      <c r="D201" s="15">
        <v>16.281063</v>
      </c>
      <c r="E201" s="15">
        <v>44.130248999999999</v>
      </c>
      <c r="F201" s="15">
        <v>21.67952</v>
      </c>
      <c r="G201" s="15">
        <v>5.2270779999999997</v>
      </c>
      <c r="H201" s="15">
        <v>1.885176</v>
      </c>
      <c r="I201" s="15">
        <v>27.077978000000002</v>
      </c>
      <c r="J201" s="15">
        <v>26.906597999999999</v>
      </c>
    </row>
    <row r="202" spans="1:10" ht="11.1" customHeight="1">
      <c r="A202" s="23" t="s">
        <v>211</v>
      </c>
      <c r="B202" s="24">
        <v>715</v>
      </c>
      <c r="C202" s="24">
        <v>96</v>
      </c>
      <c r="D202" s="24">
        <v>130</v>
      </c>
      <c r="E202" s="24">
        <v>290</v>
      </c>
      <c r="F202" s="24">
        <v>148</v>
      </c>
      <c r="G202" s="24">
        <v>40</v>
      </c>
      <c r="H202" s="24">
        <v>11</v>
      </c>
      <c r="I202" s="24">
        <v>226</v>
      </c>
      <c r="J202" s="24">
        <v>188</v>
      </c>
    </row>
    <row r="203" spans="1:10" ht="11.1" customHeight="1">
      <c r="A203" s="10" t="s">
        <v>114</v>
      </c>
      <c r="B203" s="15">
        <v>100</v>
      </c>
      <c r="C203" s="15">
        <v>13.426572999999999</v>
      </c>
      <c r="D203" s="15">
        <v>18.181818</v>
      </c>
      <c r="E203" s="15">
        <v>40.559441</v>
      </c>
      <c r="F203" s="15">
        <v>20.699300999999998</v>
      </c>
      <c r="G203" s="15">
        <v>5.5944060000000002</v>
      </c>
      <c r="H203" s="15">
        <v>1.538462</v>
      </c>
      <c r="I203" s="15">
        <v>31.608391999999998</v>
      </c>
      <c r="J203" s="15">
        <v>26.293706</v>
      </c>
    </row>
    <row r="204" spans="1:10" ht="11.1" customHeight="1">
      <c r="A204" s="23" t="s">
        <v>212</v>
      </c>
      <c r="B204" s="24">
        <v>387</v>
      </c>
      <c r="C204" s="24">
        <v>70</v>
      </c>
      <c r="D204" s="24">
        <v>85</v>
      </c>
      <c r="E204" s="24">
        <v>154</v>
      </c>
      <c r="F204" s="24">
        <v>60</v>
      </c>
      <c r="G204" s="24">
        <v>11</v>
      </c>
      <c r="H204" s="24">
        <v>7</v>
      </c>
      <c r="I204" s="24">
        <v>155</v>
      </c>
      <c r="J204" s="24">
        <v>71</v>
      </c>
    </row>
    <row r="205" spans="1:10" ht="11.1" customHeight="1">
      <c r="A205" s="10" t="s">
        <v>114</v>
      </c>
      <c r="B205" s="15">
        <v>100</v>
      </c>
      <c r="C205" s="15">
        <v>18.087855000000001</v>
      </c>
      <c r="D205" s="15">
        <v>21.963823999999999</v>
      </c>
      <c r="E205" s="15">
        <v>39.793281999999998</v>
      </c>
      <c r="F205" s="15">
        <v>15.503876</v>
      </c>
      <c r="G205" s="15">
        <v>2.8423769999999999</v>
      </c>
      <c r="H205" s="15">
        <v>1.808786</v>
      </c>
      <c r="I205" s="15">
        <v>40.051679999999998</v>
      </c>
      <c r="J205" s="15">
        <v>18.346253000000001</v>
      </c>
    </row>
    <row r="206" spans="1:10" ht="11.1" customHeight="1">
      <c r="A206" s="23" t="s">
        <v>213</v>
      </c>
      <c r="B206" s="24">
        <v>404</v>
      </c>
      <c r="C206" s="24">
        <v>46</v>
      </c>
      <c r="D206" s="24">
        <v>62</v>
      </c>
      <c r="E206" s="24">
        <v>150</v>
      </c>
      <c r="F206" s="24">
        <v>105</v>
      </c>
      <c r="G206" s="24">
        <v>29</v>
      </c>
      <c r="H206" s="24">
        <v>12</v>
      </c>
      <c r="I206" s="24">
        <v>108</v>
      </c>
      <c r="J206" s="24">
        <v>134</v>
      </c>
    </row>
    <row r="207" spans="1:10" ht="11.1" customHeight="1">
      <c r="A207" s="10" t="s">
        <v>114</v>
      </c>
      <c r="B207" s="15">
        <v>100</v>
      </c>
      <c r="C207" s="15">
        <v>11.386139</v>
      </c>
      <c r="D207" s="15">
        <v>15.346534999999999</v>
      </c>
      <c r="E207" s="15">
        <v>37.128712999999998</v>
      </c>
      <c r="F207" s="15">
        <v>25.990099000000001</v>
      </c>
      <c r="G207" s="15">
        <v>7.1782180000000002</v>
      </c>
      <c r="H207" s="15">
        <v>2.970297</v>
      </c>
      <c r="I207" s="15">
        <v>26.732672999999998</v>
      </c>
      <c r="J207" s="15">
        <v>33.168317000000002</v>
      </c>
    </row>
    <row r="208" spans="1:10" ht="11.1" customHeight="1">
      <c r="A208" s="23" t="s">
        <v>214</v>
      </c>
      <c r="B208" s="24">
        <v>595</v>
      </c>
      <c r="C208" s="24">
        <v>81</v>
      </c>
      <c r="D208" s="24">
        <v>116</v>
      </c>
      <c r="E208" s="24">
        <v>261</v>
      </c>
      <c r="F208" s="24">
        <v>107</v>
      </c>
      <c r="G208" s="24">
        <v>21</v>
      </c>
      <c r="H208" s="24">
        <v>9</v>
      </c>
      <c r="I208" s="24">
        <v>197</v>
      </c>
      <c r="J208" s="24">
        <v>128</v>
      </c>
    </row>
    <row r="209" spans="1:10" ht="11.1" customHeight="1">
      <c r="A209" s="10" t="s">
        <v>114</v>
      </c>
      <c r="B209" s="15">
        <v>100</v>
      </c>
      <c r="C209" s="15">
        <v>13.613445</v>
      </c>
      <c r="D209" s="15">
        <v>19.495798000000001</v>
      </c>
      <c r="E209" s="15">
        <v>43.865546000000002</v>
      </c>
      <c r="F209" s="15">
        <v>17.983193</v>
      </c>
      <c r="G209" s="15">
        <v>3.5294120000000002</v>
      </c>
      <c r="H209" s="15">
        <v>1.512605</v>
      </c>
      <c r="I209" s="15">
        <v>33.109243999999997</v>
      </c>
      <c r="J209" s="15">
        <v>21.512605000000001</v>
      </c>
    </row>
    <row r="210" spans="1:10" ht="11.1" customHeight="1">
      <c r="A210" s="23" t="s">
        <v>215</v>
      </c>
      <c r="B210" s="24">
        <v>215</v>
      </c>
      <c r="C210" s="24">
        <v>34</v>
      </c>
      <c r="D210" s="24">
        <v>38</v>
      </c>
      <c r="E210" s="24">
        <v>78</v>
      </c>
      <c r="F210" s="24">
        <v>47</v>
      </c>
      <c r="G210" s="24">
        <v>12</v>
      </c>
      <c r="H210" s="24">
        <v>6</v>
      </c>
      <c r="I210" s="24">
        <v>72</v>
      </c>
      <c r="J210" s="24">
        <v>59</v>
      </c>
    </row>
    <row r="211" spans="1:10" ht="11.1" customHeight="1">
      <c r="A211" s="10" t="s">
        <v>114</v>
      </c>
      <c r="B211" s="15">
        <v>100</v>
      </c>
      <c r="C211" s="15">
        <v>15.813953</v>
      </c>
      <c r="D211" s="15">
        <v>17.674419</v>
      </c>
      <c r="E211" s="15">
        <v>36.279069999999997</v>
      </c>
      <c r="F211" s="15">
        <v>21.860465000000001</v>
      </c>
      <c r="G211" s="15">
        <v>5.5813949999999997</v>
      </c>
      <c r="H211" s="15">
        <v>2.7906979999999999</v>
      </c>
      <c r="I211" s="15">
        <v>33.488371999999998</v>
      </c>
      <c r="J211" s="15">
        <v>27.441859999999998</v>
      </c>
    </row>
    <row r="212" spans="1:10" ht="11.1" customHeight="1">
      <c r="A212" s="23" t="s">
        <v>216</v>
      </c>
      <c r="B212" s="24">
        <v>248</v>
      </c>
      <c r="C212" s="24">
        <v>28</v>
      </c>
      <c r="D212" s="24">
        <v>50</v>
      </c>
      <c r="E212" s="24">
        <v>89</v>
      </c>
      <c r="F212" s="24">
        <v>59</v>
      </c>
      <c r="G212" s="24">
        <v>17</v>
      </c>
      <c r="H212" s="24">
        <v>5</v>
      </c>
      <c r="I212" s="24">
        <v>78</v>
      </c>
      <c r="J212" s="24">
        <v>76</v>
      </c>
    </row>
    <row r="213" spans="1:10" ht="11.1" customHeight="1">
      <c r="A213" s="10" t="s">
        <v>114</v>
      </c>
      <c r="B213" s="15">
        <v>100</v>
      </c>
      <c r="C213" s="15">
        <v>11.290323000000001</v>
      </c>
      <c r="D213" s="15">
        <v>20.161290000000001</v>
      </c>
      <c r="E213" s="15">
        <v>35.887096999999997</v>
      </c>
      <c r="F213" s="15">
        <v>23.790323000000001</v>
      </c>
      <c r="G213" s="15">
        <v>6.8548390000000001</v>
      </c>
      <c r="H213" s="15">
        <v>2.0161289999999998</v>
      </c>
      <c r="I213" s="15">
        <v>31.451612999999998</v>
      </c>
      <c r="J213" s="15">
        <v>30.645161000000002</v>
      </c>
    </row>
    <row r="214" spans="1:10" ht="11.1" customHeight="1">
      <c r="A214" s="23" t="s">
        <v>217</v>
      </c>
      <c r="B214" s="24">
        <v>255</v>
      </c>
      <c r="C214" s="24">
        <v>47</v>
      </c>
      <c r="D214" s="24">
        <v>62</v>
      </c>
      <c r="E214" s="24">
        <v>87</v>
      </c>
      <c r="F214" s="24">
        <v>45</v>
      </c>
      <c r="G214" s="24">
        <v>11</v>
      </c>
      <c r="H214" s="24">
        <v>3</v>
      </c>
      <c r="I214" s="24">
        <v>109</v>
      </c>
      <c r="J214" s="24">
        <v>56</v>
      </c>
    </row>
    <row r="215" spans="1:10" ht="11.1" customHeight="1">
      <c r="A215" s="10" t="s">
        <v>114</v>
      </c>
      <c r="B215" s="15">
        <v>100</v>
      </c>
      <c r="C215" s="15">
        <v>18.431373000000001</v>
      </c>
      <c r="D215" s="15">
        <v>24.313725000000002</v>
      </c>
      <c r="E215" s="15">
        <v>34.117646999999998</v>
      </c>
      <c r="F215" s="15">
        <v>17.647058999999999</v>
      </c>
      <c r="G215" s="15">
        <v>4.3137249999999998</v>
      </c>
      <c r="H215" s="15">
        <v>1.176471</v>
      </c>
      <c r="I215" s="15">
        <v>42.745097999999999</v>
      </c>
      <c r="J215" s="15">
        <v>21.960784</v>
      </c>
    </row>
    <row r="216" spans="1:10" ht="11.1" customHeight="1">
      <c r="A216" s="23" t="s">
        <v>218</v>
      </c>
      <c r="B216" s="24">
        <v>291</v>
      </c>
      <c r="C216" s="24">
        <v>60</v>
      </c>
      <c r="D216" s="24">
        <v>74</v>
      </c>
      <c r="E216" s="24">
        <v>109</v>
      </c>
      <c r="F216" s="24">
        <v>39</v>
      </c>
      <c r="G216" s="24">
        <v>5</v>
      </c>
      <c r="H216" s="24">
        <v>4</v>
      </c>
      <c r="I216" s="24">
        <v>134</v>
      </c>
      <c r="J216" s="24">
        <v>44</v>
      </c>
    </row>
    <row r="217" spans="1:10" ht="11.1" customHeight="1">
      <c r="A217" s="10" t="s">
        <v>114</v>
      </c>
      <c r="B217" s="15">
        <v>100</v>
      </c>
      <c r="C217" s="15">
        <v>20.618556999999999</v>
      </c>
      <c r="D217" s="15">
        <v>25.429552999999999</v>
      </c>
      <c r="E217" s="15">
        <v>37.457045000000001</v>
      </c>
      <c r="F217" s="15">
        <v>13.402062000000001</v>
      </c>
      <c r="G217" s="15">
        <v>1.718213</v>
      </c>
      <c r="H217" s="15">
        <v>1.3745700000000001</v>
      </c>
      <c r="I217" s="15">
        <v>46.048110000000001</v>
      </c>
      <c r="J217" s="15">
        <v>15.120274999999999</v>
      </c>
    </row>
    <row r="218" spans="1:10" ht="11.1" customHeight="1">
      <c r="A218" s="23" t="s">
        <v>219</v>
      </c>
      <c r="B218" s="24">
        <v>338</v>
      </c>
      <c r="C218" s="24">
        <v>71</v>
      </c>
      <c r="D218" s="24">
        <v>79</v>
      </c>
      <c r="E218" s="24">
        <v>126</v>
      </c>
      <c r="F218" s="24">
        <v>48</v>
      </c>
      <c r="G218" s="24">
        <v>11</v>
      </c>
      <c r="H218" s="24">
        <v>3</v>
      </c>
      <c r="I218" s="24">
        <v>150</v>
      </c>
      <c r="J218" s="24">
        <v>59</v>
      </c>
    </row>
    <row r="219" spans="1:10" ht="11.1" customHeight="1">
      <c r="A219" s="10" t="s">
        <v>114</v>
      </c>
      <c r="B219" s="15">
        <v>100</v>
      </c>
      <c r="C219" s="15">
        <v>21.005917</v>
      </c>
      <c r="D219" s="15">
        <v>23.372781</v>
      </c>
      <c r="E219" s="15">
        <v>37.278106999999999</v>
      </c>
      <c r="F219" s="15">
        <v>14.201183</v>
      </c>
      <c r="G219" s="15">
        <v>3.2544379999999999</v>
      </c>
      <c r="H219" s="15">
        <v>0.88757399999999997</v>
      </c>
      <c r="I219" s="15">
        <v>44.378698</v>
      </c>
      <c r="J219" s="15">
        <v>17.455621000000001</v>
      </c>
    </row>
    <row r="220" spans="1:10" ht="11.1" customHeight="1">
      <c r="A220" s="23" t="s">
        <v>220</v>
      </c>
      <c r="B220" s="24">
        <v>812</v>
      </c>
      <c r="C220" s="24">
        <v>134</v>
      </c>
      <c r="D220" s="24">
        <v>161</v>
      </c>
      <c r="E220" s="24">
        <v>348</v>
      </c>
      <c r="F220" s="24">
        <v>130</v>
      </c>
      <c r="G220" s="24">
        <v>21</v>
      </c>
      <c r="H220" s="24">
        <v>18</v>
      </c>
      <c r="I220" s="24">
        <v>295</v>
      </c>
      <c r="J220" s="24">
        <v>151</v>
      </c>
    </row>
    <row r="221" spans="1:10" ht="11.1" customHeight="1">
      <c r="A221" s="10" t="s">
        <v>114</v>
      </c>
      <c r="B221" s="15">
        <v>100</v>
      </c>
      <c r="C221" s="15">
        <v>16.502462999999999</v>
      </c>
      <c r="D221" s="15">
        <v>19.827586</v>
      </c>
      <c r="E221" s="15">
        <v>42.857143000000001</v>
      </c>
      <c r="F221" s="15">
        <v>16.009851999999999</v>
      </c>
      <c r="G221" s="15">
        <v>2.5862069999999999</v>
      </c>
      <c r="H221" s="15">
        <v>2.2167490000000001</v>
      </c>
      <c r="I221" s="15">
        <v>36.330049000000002</v>
      </c>
      <c r="J221" s="15">
        <v>18.596059</v>
      </c>
    </row>
    <row r="222" spans="1:10" ht="11.1" customHeight="1">
      <c r="A222" s="23" t="s">
        <v>221</v>
      </c>
      <c r="B222" s="24">
        <v>816</v>
      </c>
      <c r="C222" s="24">
        <v>117</v>
      </c>
      <c r="D222" s="24">
        <v>169</v>
      </c>
      <c r="E222" s="24">
        <v>342</v>
      </c>
      <c r="F222" s="24">
        <v>145</v>
      </c>
      <c r="G222" s="24">
        <v>29</v>
      </c>
      <c r="H222" s="24">
        <v>14</v>
      </c>
      <c r="I222" s="24">
        <v>286</v>
      </c>
      <c r="J222" s="24">
        <v>174</v>
      </c>
    </row>
    <row r="223" spans="1:10" ht="11.1" customHeight="1">
      <c r="A223" s="10" t="s">
        <v>114</v>
      </c>
      <c r="B223" s="15">
        <v>100</v>
      </c>
      <c r="C223" s="15">
        <v>14.338234999999999</v>
      </c>
      <c r="D223" s="15">
        <v>20.710784</v>
      </c>
      <c r="E223" s="15">
        <v>41.911765000000003</v>
      </c>
      <c r="F223" s="15">
        <v>17.769608000000002</v>
      </c>
      <c r="G223" s="15">
        <v>3.553922</v>
      </c>
      <c r="H223" s="15">
        <v>1.715686</v>
      </c>
      <c r="I223" s="15">
        <v>35.049019999999999</v>
      </c>
      <c r="J223" s="15">
        <v>21.323529000000001</v>
      </c>
    </row>
    <row r="224" spans="1:10" ht="11.1" customHeight="1">
      <c r="A224" s="23" t="s">
        <v>152</v>
      </c>
      <c r="B224" s="24">
        <v>69</v>
      </c>
      <c r="C224" s="24">
        <v>13</v>
      </c>
      <c r="D224" s="24">
        <v>9</v>
      </c>
      <c r="E224" s="24">
        <v>24</v>
      </c>
      <c r="F224" s="24">
        <v>15</v>
      </c>
      <c r="G224" s="24">
        <v>7</v>
      </c>
      <c r="H224" s="24">
        <v>1</v>
      </c>
      <c r="I224" s="24">
        <v>22</v>
      </c>
      <c r="J224" s="24">
        <v>22</v>
      </c>
    </row>
    <row r="225" spans="1:10" ht="11.1" customHeight="1">
      <c r="A225" s="10" t="s">
        <v>114</v>
      </c>
      <c r="B225" s="15">
        <v>100</v>
      </c>
      <c r="C225" s="15">
        <v>18.840579999999999</v>
      </c>
      <c r="D225" s="15">
        <v>13.043478</v>
      </c>
      <c r="E225" s="15">
        <v>34.782609000000001</v>
      </c>
      <c r="F225" s="15">
        <v>21.739129999999999</v>
      </c>
      <c r="G225" s="15">
        <v>10.144928</v>
      </c>
      <c r="H225" s="15">
        <v>1.4492750000000001</v>
      </c>
      <c r="I225" s="15">
        <v>31.884058</v>
      </c>
      <c r="J225" s="15">
        <v>31.884058</v>
      </c>
    </row>
    <row r="226" spans="1:10" ht="11.1" customHeight="1">
      <c r="A226" s="23" t="s">
        <v>222</v>
      </c>
      <c r="B226" s="24">
        <v>246</v>
      </c>
      <c r="C226" s="24">
        <v>44</v>
      </c>
      <c r="D226" s="24">
        <v>41</v>
      </c>
      <c r="E226" s="24">
        <v>107</v>
      </c>
      <c r="F226" s="24">
        <v>46</v>
      </c>
      <c r="G226" s="24">
        <v>8</v>
      </c>
      <c r="H226" s="24">
        <v>0</v>
      </c>
      <c r="I226" s="24">
        <v>85</v>
      </c>
      <c r="J226" s="24">
        <v>54</v>
      </c>
    </row>
    <row r="227" spans="1:10" ht="11.1" customHeight="1">
      <c r="A227" s="10" t="s">
        <v>114</v>
      </c>
      <c r="B227" s="15">
        <v>100</v>
      </c>
      <c r="C227" s="15">
        <v>17.886178999999998</v>
      </c>
      <c r="D227" s="15">
        <v>16.666667</v>
      </c>
      <c r="E227" s="15">
        <v>43.495935000000003</v>
      </c>
      <c r="F227" s="15">
        <v>18.699186999999998</v>
      </c>
      <c r="G227" s="15">
        <v>3.252033</v>
      </c>
      <c r="H227" s="15">
        <v>0</v>
      </c>
      <c r="I227" s="15">
        <v>34.552846000000002</v>
      </c>
      <c r="J227" s="15">
        <v>21.951219999999999</v>
      </c>
    </row>
    <row r="228" spans="1:10" ht="11.1" customHeight="1">
      <c r="A228" s="23" t="s">
        <v>128</v>
      </c>
      <c r="B228" s="24">
        <v>47</v>
      </c>
      <c r="C228" s="24">
        <v>7</v>
      </c>
      <c r="D228" s="24">
        <v>9</v>
      </c>
      <c r="E228" s="24">
        <v>15</v>
      </c>
      <c r="F228" s="24">
        <v>12</v>
      </c>
      <c r="G228" s="24">
        <v>2</v>
      </c>
      <c r="H228" s="24">
        <v>2</v>
      </c>
      <c r="I228" s="24">
        <v>16</v>
      </c>
      <c r="J228" s="24">
        <v>14</v>
      </c>
    </row>
    <row r="229" spans="1:10" ht="11.1" customHeight="1">
      <c r="A229" s="11"/>
      <c r="B229" s="16">
        <v>100</v>
      </c>
      <c r="C229" s="16">
        <v>14.893617000000001</v>
      </c>
      <c r="D229" s="16">
        <v>19.148935999999999</v>
      </c>
      <c r="E229" s="16">
        <v>31.914894</v>
      </c>
      <c r="F229" s="16">
        <v>25.531915000000001</v>
      </c>
      <c r="G229" s="16">
        <v>4.2553190000000001</v>
      </c>
      <c r="H229" s="16">
        <v>4.2553190000000001</v>
      </c>
      <c r="I229" s="16">
        <v>34.042552999999998</v>
      </c>
      <c r="J229" s="16">
        <v>29.787234000000002</v>
      </c>
    </row>
    <row r="230" spans="1:10" ht="11.1" customHeight="1"/>
  </sheetData>
  <phoneticPr fontId="2"/>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4A239-A228-4F42-9A64-8F037A4BCC23}">
  <sheetPr codeName="Sheet112"/>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HYPERLINK("#'目次'!B17","[11]")</f>
        <v>[11]</v>
      </c>
    </row>
    <row r="3" spans="1:6">
      <c r="A3" s="6" t="s">
        <v>114</v>
      </c>
      <c r="B3" s="7" t="s">
        <v>314</v>
      </c>
    </row>
    <row r="4" spans="1:6">
      <c r="A4" s="6" t="s">
        <v>114</v>
      </c>
      <c r="B4" s="7" t="s">
        <v>315</v>
      </c>
    </row>
    <row r="5" spans="1:6" s="21" customFormat="1" ht="24">
      <c r="A5" s="19" t="s">
        <v>114</v>
      </c>
      <c r="B5" s="20" t="s">
        <v>118</v>
      </c>
      <c r="C5" s="20" t="s">
        <v>287</v>
      </c>
      <c r="D5" s="20" t="s">
        <v>316</v>
      </c>
      <c r="E5" s="20" t="s">
        <v>317</v>
      </c>
      <c r="F5" s="20" t="s">
        <v>128</v>
      </c>
    </row>
    <row r="6" spans="1:6">
      <c r="A6" s="22" t="s">
        <v>121</v>
      </c>
      <c r="B6" s="9">
        <v>2677</v>
      </c>
      <c r="C6" s="9">
        <v>1482</v>
      </c>
      <c r="D6" s="9">
        <v>563</v>
      </c>
      <c r="E6" s="9">
        <v>549</v>
      </c>
      <c r="F6" s="9">
        <v>83</v>
      </c>
    </row>
    <row r="7" spans="1:6">
      <c r="A7" s="10" t="s">
        <v>114</v>
      </c>
      <c r="B7" s="15">
        <v>100</v>
      </c>
      <c r="C7" s="15">
        <v>55.360478000000001</v>
      </c>
      <c r="D7" s="15">
        <v>21.031005</v>
      </c>
      <c r="E7" s="15">
        <v>20.508030999999999</v>
      </c>
      <c r="F7" s="15">
        <v>3.1004860000000001</v>
      </c>
    </row>
    <row r="8" spans="1:6">
      <c r="A8" s="8" t="s">
        <v>122</v>
      </c>
      <c r="B8" s="8"/>
      <c r="C8" s="8"/>
      <c r="D8" s="8"/>
      <c r="E8" s="8"/>
      <c r="F8" s="8"/>
    </row>
    <row r="9" spans="1:6">
      <c r="A9" s="23" t="s">
        <v>123</v>
      </c>
      <c r="B9" s="24">
        <v>380</v>
      </c>
      <c r="C9" s="24">
        <v>308</v>
      </c>
      <c r="D9" s="24">
        <v>57</v>
      </c>
      <c r="E9" s="24">
        <v>10</v>
      </c>
      <c r="F9" s="24">
        <v>5</v>
      </c>
    </row>
    <row r="10" spans="1:6">
      <c r="A10" s="10" t="s">
        <v>114</v>
      </c>
      <c r="B10" s="15">
        <v>100</v>
      </c>
      <c r="C10" s="15">
        <v>81.052632000000003</v>
      </c>
      <c r="D10" s="15">
        <v>15</v>
      </c>
      <c r="E10" s="15">
        <v>2.6315789999999999</v>
      </c>
      <c r="F10" s="15">
        <v>1.3157890000000001</v>
      </c>
    </row>
    <row r="11" spans="1:6">
      <c r="A11" s="23" t="s">
        <v>124</v>
      </c>
      <c r="B11" s="24">
        <v>489</v>
      </c>
      <c r="C11" s="24">
        <v>349</v>
      </c>
      <c r="D11" s="24">
        <v>99</v>
      </c>
      <c r="E11" s="24">
        <v>29</v>
      </c>
      <c r="F11" s="24">
        <v>12</v>
      </c>
    </row>
    <row r="12" spans="1:6">
      <c r="A12" s="10" t="s">
        <v>114</v>
      </c>
      <c r="B12" s="15">
        <v>100</v>
      </c>
      <c r="C12" s="15">
        <v>71.370142999999999</v>
      </c>
      <c r="D12" s="15">
        <v>20.245398999999999</v>
      </c>
      <c r="E12" s="15">
        <v>5.9304699999999997</v>
      </c>
      <c r="F12" s="15">
        <v>2.4539879999999998</v>
      </c>
    </row>
    <row r="13" spans="1:6">
      <c r="A13" s="23" t="s">
        <v>125</v>
      </c>
      <c r="B13" s="24">
        <v>1114</v>
      </c>
      <c r="C13" s="24">
        <v>634</v>
      </c>
      <c r="D13" s="24">
        <v>265</v>
      </c>
      <c r="E13" s="24">
        <v>192</v>
      </c>
      <c r="F13" s="24">
        <v>23</v>
      </c>
    </row>
    <row r="14" spans="1:6">
      <c r="A14" s="10" t="s">
        <v>114</v>
      </c>
      <c r="B14" s="15">
        <v>100</v>
      </c>
      <c r="C14" s="15">
        <v>56.912028999999997</v>
      </c>
      <c r="D14" s="15">
        <v>23.788150999999999</v>
      </c>
      <c r="E14" s="15">
        <v>17.235188999999998</v>
      </c>
      <c r="F14" s="15">
        <v>2.064632</v>
      </c>
    </row>
    <row r="15" spans="1:6">
      <c r="A15" s="23" t="s">
        <v>126</v>
      </c>
      <c r="B15" s="24">
        <v>521</v>
      </c>
      <c r="C15" s="24">
        <v>164</v>
      </c>
      <c r="D15" s="24">
        <v>124</v>
      </c>
      <c r="E15" s="24">
        <v>220</v>
      </c>
      <c r="F15" s="24">
        <v>13</v>
      </c>
    </row>
    <row r="16" spans="1:6">
      <c r="A16" s="10" t="s">
        <v>114</v>
      </c>
      <c r="B16" s="15">
        <v>100</v>
      </c>
      <c r="C16" s="15">
        <v>31.477927000000001</v>
      </c>
      <c r="D16" s="15">
        <v>23.800384000000001</v>
      </c>
      <c r="E16" s="15">
        <v>42.226488000000003</v>
      </c>
      <c r="F16" s="15">
        <v>2.4952019999999999</v>
      </c>
    </row>
    <row r="17" spans="1:6">
      <c r="A17" s="23" t="s">
        <v>127</v>
      </c>
      <c r="B17" s="24">
        <v>129</v>
      </c>
      <c r="C17" s="24">
        <v>22</v>
      </c>
      <c r="D17" s="24">
        <v>15</v>
      </c>
      <c r="E17" s="24">
        <v>91</v>
      </c>
      <c r="F17" s="24">
        <v>1</v>
      </c>
    </row>
    <row r="18" spans="1:6">
      <c r="A18" s="10" t="s">
        <v>114</v>
      </c>
      <c r="B18" s="15">
        <v>100</v>
      </c>
      <c r="C18" s="15">
        <v>17.054264</v>
      </c>
      <c r="D18" s="15">
        <v>11.627907</v>
      </c>
      <c r="E18" s="15">
        <v>70.542636000000002</v>
      </c>
      <c r="F18" s="15">
        <v>0.77519400000000005</v>
      </c>
    </row>
    <row r="19" spans="1:6">
      <c r="A19" s="23" t="s">
        <v>128</v>
      </c>
      <c r="B19" s="24">
        <v>44</v>
      </c>
      <c r="C19" s="24">
        <v>5</v>
      </c>
      <c r="D19" s="24">
        <v>3</v>
      </c>
      <c r="E19" s="24">
        <v>7</v>
      </c>
      <c r="F19" s="24">
        <v>29</v>
      </c>
    </row>
    <row r="20" spans="1:6">
      <c r="A20" s="10" t="s">
        <v>114</v>
      </c>
      <c r="B20" s="15">
        <v>100</v>
      </c>
      <c r="C20" s="15">
        <v>11.363636</v>
      </c>
      <c r="D20" s="15">
        <v>6.8181820000000002</v>
      </c>
      <c r="E20" s="15">
        <v>15.909091</v>
      </c>
      <c r="F20" s="15">
        <v>65.909091000000004</v>
      </c>
    </row>
    <row r="21" spans="1:6">
      <c r="A21" s="8" t="s">
        <v>129</v>
      </c>
      <c r="B21" s="8"/>
      <c r="C21" s="8"/>
      <c r="D21" s="8"/>
      <c r="E21" s="8"/>
      <c r="F21" s="8"/>
    </row>
    <row r="22" spans="1:6">
      <c r="A22" s="23" t="s">
        <v>130</v>
      </c>
      <c r="B22" s="24">
        <v>799</v>
      </c>
      <c r="C22" s="24">
        <v>543</v>
      </c>
      <c r="D22" s="24">
        <v>157</v>
      </c>
      <c r="E22" s="24">
        <v>88</v>
      </c>
      <c r="F22" s="24">
        <v>11</v>
      </c>
    </row>
    <row r="23" spans="1:6">
      <c r="A23" s="10" t="s">
        <v>114</v>
      </c>
      <c r="B23" s="15">
        <v>100</v>
      </c>
      <c r="C23" s="15">
        <v>67.959950000000006</v>
      </c>
      <c r="D23" s="15">
        <v>19.649562</v>
      </c>
      <c r="E23" s="15">
        <v>11.013767</v>
      </c>
      <c r="F23" s="15">
        <v>1.3767210000000001</v>
      </c>
    </row>
    <row r="24" spans="1:6">
      <c r="A24" s="23" t="s">
        <v>131</v>
      </c>
      <c r="B24" s="24">
        <v>1245</v>
      </c>
      <c r="C24" s="24">
        <v>702</v>
      </c>
      <c r="D24" s="24">
        <v>282</v>
      </c>
      <c r="E24" s="24">
        <v>234</v>
      </c>
      <c r="F24" s="24">
        <v>27</v>
      </c>
    </row>
    <row r="25" spans="1:6">
      <c r="A25" s="10" t="s">
        <v>114</v>
      </c>
      <c r="B25" s="15">
        <v>100</v>
      </c>
      <c r="C25" s="15">
        <v>56.385542000000001</v>
      </c>
      <c r="D25" s="15">
        <v>22.650601999999999</v>
      </c>
      <c r="E25" s="15">
        <v>18.795180999999999</v>
      </c>
      <c r="F25" s="15">
        <v>2.1686749999999999</v>
      </c>
    </row>
    <row r="26" spans="1:6">
      <c r="A26" s="23" t="s">
        <v>132</v>
      </c>
      <c r="B26" s="24">
        <v>504</v>
      </c>
      <c r="C26" s="24">
        <v>209</v>
      </c>
      <c r="D26" s="24">
        <v>104</v>
      </c>
      <c r="E26" s="24">
        <v>178</v>
      </c>
      <c r="F26" s="24">
        <v>13</v>
      </c>
    </row>
    <row r="27" spans="1:6">
      <c r="A27" s="10" t="s">
        <v>114</v>
      </c>
      <c r="B27" s="15">
        <v>100</v>
      </c>
      <c r="C27" s="15">
        <v>41.468254000000002</v>
      </c>
      <c r="D27" s="15">
        <v>20.634920999999999</v>
      </c>
      <c r="E27" s="15">
        <v>35.317459999999997</v>
      </c>
      <c r="F27" s="15">
        <v>2.5793650000000001</v>
      </c>
    </row>
    <row r="28" spans="1:6">
      <c r="A28" s="23" t="s">
        <v>133</v>
      </c>
      <c r="B28" s="24">
        <v>82</v>
      </c>
      <c r="C28" s="24">
        <v>21</v>
      </c>
      <c r="D28" s="24">
        <v>19</v>
      </c>
      <c r="E28" s="24">
        <v>42</v>
      </c>
      <c r="F28" s="24">
        <v>0</v>
      </c>
    </row>
    <row r="29" spans="1:6">
      <c r="A29" s="10" t="s">
        <v>114</v>
      </c>
      <c r="B29" s="15">
        <v>100</v>
      </c>
      <c r="C29" s="15">
        <v>25.609756000000001</v>
      </c>
      <c r="D29" s="15">
        <v>23.170732000000001</v>
      </c>
      <c r="E29" s="15">
        <v>51.219512000000002</v>
      </c>
      <c r="F29" s="15">
        <v>0</v>
      </c>
    </row>
    <row r="30" spans="1:6">
      <c r="A30" s="23" t="s">
        <v>128</v>
      </c>
      <c r="B30" s="24">
        <v>47</v>
      </c>
      <c r="C30" s="24">
        <v>7</v>
      </c>
      <c r="D30" s="24">
        <v>1</v>
      </c>
      <c r="E30" s="24">
        <v>7</v>
      </c>
      <c r="F30" s="24">
        <v>32</v>
      </c>
    </row>
    <row r="31" spans="1:6">
      <c r="A31" s="10" t="s">
        <v>114</v>
      </c>
      <c r="B31" s="15">
        <v>100</v>
      </c>
      <c r="C31" s="15">
        <v>14.893617000000001</v>
      </c>
      <c r="D31" s="15">
        <v>2.1276600000000001</v>
      </c>
      <c r="E31" s="15">
        <v>14.893617000000001</v>
      </c>
      <c r="F31" s="15">
        <v>68.085105999999996</v>
      </c>
    </row>
    <row r="32" spans="1:6">
      <c r="A32" s="8" t="s">
        <v>134</v>
      </c>
      <c r="B32" s="8"/>
      <c r="C32" s="8"/>
      <c r="D32" s="8"/>
      <c r="E32" s="8"/>
      <c r="F32" s="8"/>
    </row>
    <row r="33" spans="1:6">
      <c r="A33" s="23" t="s">
        <v>135</v>
      </c>
      <c r="B33" s="24">
        <v>128</v>
      </c>
      <c r="C33" s="24">
        <v>67</v>
      </c>
      <c r="D33" s="24">
        <v>23</v>
      </c>
      <c r="E33" s="24">
        <v>34</v>
      </c>
      <c r="F33" s="24">
        <v>4</v>
      </c>
    </row>
    <row r="34" spans="1:6">
      <c r="A34" s="10" t="s">
        <v>114</v>
      </c>
      <c r="B34" s="15">
        <v>100</v>
      </c>
      <c r="C34" s="15">
        <v>52.34375</v>
      </c>
      <c r="D34" s="15">
        <v>17.96875</v>
      </c>
      <c r="E34" s="15">
        <v>26.5625</v>
      </c>
      <c r="F34" s="15">
        <v>3.125</v>
      </c>
    </row>
    <row r="35" spans="1:6">
      <c r="A35" s="23" t="s">
        <v>136</v>
      </c>
      <c r="B35" s="24">
        <v>138</v>
      </c>
      <c r="C35" s="24">
        <v>75</v>
      </c>
      <c r="D35" s="24">
        <v>31</v>
      </c>
      <c r="E35" s="24">
        <v>28</v>
      </c>
      <c r="F35" s="24">
        <v>4</v>
      </c>
    </row>
    <row r="36" spans="1:6">
      <c r="A36" s="10" t="s">
        <v>114</v>
      </c>
      <c r="B36" s="15">
        <v>100</v>
      </c>
      <c r="C36" s="15">
        <v>54.347825999999998</v>
      </c>
      <c r="D36" s="15">
        <v>22.463768000000002</v>
      </c>
      <c r="E36" s="15">
        <v>20.289854999999999</v>
      </c>
      <c r="F36" s="15">
        <v>2.8985509999999999</v>
      </c>
    </row>
    <row r="37" spans="1:6">
      <c r="A37" s="23" t="s">
        <v>137</v>
      </c>
      <c r="B37" s="24">
        <v>119</v>
      </c>
      <c r="C37" s="24">
        <v>78</v>
      </c>
      <c r="D37" s="24">
        <v>25</v>
      </c>
      <c r="E37" s="24">
        <v>16</v>
      </c>
      <c r="F37" s="24">
        <v>0</v>
      </c>
    </row>
    <row r="38" spans="1:6">
      <c r="A38" s="10" t="s">
        <v>114</v>
      </c>
      <c r="B38" s="15">
        <v>100</v>
      </c>
      <c r="C38" s="15">
        <v>65.546217999999996</v>
      </c>
      <c r="D38" s="15">
        <v>21.008403000000001</v>
      </c>
      <c r="E38" s="15">
        <v>13.445378</v>
      </c>
      <c r="F38" s="15">
        <v>0</v>
      </c>
    </row>
    <row r="39" spans="1:6">
      <c r="A39" s="23" t="s">
        <v>138</v>
      </c>
      <c r="B39" s="24">
        <v>142</v>
      </c>
      <c r="C39" s="24">
        <v>88</v>
      </c>
      <c r="D39" s="24">
        <v>28</v>
      </c>
      <c r="E39" s="24">
        <v>23</v>
      </c>
      <c r="F39" s="24">
        <v>3</v>
      </c>
    </row>
    <row r="40" spans="1:6">
      <c r="A40" s="10" t="s">
        <v>114</v>
      </c>
      <c r="B40" s="15">
        <v>100</v>
      </c>
      <c r="C40" s="15">
        <v>61.971831000000002</v>
      </c>
      <c r="D40" s="15">
        <v>19.718309999999999</v>
      </c>
      <c r="E40" s="15">
        <v>16.197182999999999</v>
      </c>
      <c r="F40" s="15">
        <v>2.112676</v>
      </c>
    </row>
    <row r="41" spans="1:6">
      <c r="A41" s="23" t="s">
        <v>139</v>
      </c>
      <c r="B41" s="24">
        <v>170</v>
      </c>
      <c r="C41" s="24">
        <v>97</v>
      </c>
      <c r="D41" s="24">
        <v>38</v>
      </c>
      <c r="E41" s="24">
        <v>32</v>
      </c>
      <c r="F41" s="24">
        <v>3</v>
      </c>
    </row>
    <row r="42" spans="1:6">
      <c r="A42" s="10" t="s">
        <v>114</v>
      </c>
      <c r="B42" s="15">
        <v>100</v>
      </c>
      <c r="C42" s="15">
        <v>57.058824000000001</v>
      </c>
      <c r="D42" s="15">
        <v>22.352941000000001</v>
      </c>
      <c r="E42" s="15">
        <v>18.823529000000001</v>
      </c>
      <c r="F42" s="15">
        <v>1.7647060000000001</v>
      </c>
    </row>
    <row r="43" spans="1:6">
      <c r="A43" s="23" t="s">
        <v>140</v>
      </c>
      <c r="B43" s="24">
        <v>192</v>
      </c>
      <c r="C43" s="24">
        <v>125</v>
      </c>
      <c r="D43" s="24">
        <v>35</v>
      </c>
      <c r="E43" s="24">
        <v>29</v>
      </c>
      <c r="F43" s="24">
        <v>3</v>
      </c>
    </row>
    <row r="44" spans="1:6">
      <c r="A44" s="10" t="s">
        <v>114</v>
      </c>
      <c r="B44" s="15">
        <v>100</v>
      </c>
      <c r="C44" s="15">
        <v>65.104167000000004</v>
      </c>
      <c r="D44" s="15">
        <v>18.229167</v>
      </c>
      <c r="E44" s="15">
        <v>15.104167</v>
      </c>
      <c r="F44" s="15">
        <v>1.5625</v>
      </c>
    </row>
    <row r="45" spans="1:6">
      <c r="A45" s="23" t="s">
        <v>141</v>
      </c>
      <c r="B45" s="24">
        <v>1405</v>
      </c>
      <c r="C45" s="24">
        <v>751</v>
      </c>
      <c r="D45" s="24">
        <v>302</v>
      </c>
      <c r="E45" s="24">
        <v>325</v>
      </c>
      <c r="F45" s="24">
        <v>27</v>
      </c>
    </row>
    <row r="46" spans="1:6">
      <c r="A46" s="10" t="s">
        <v>114</v>
      </c>
      <c r="B46" s="15">
        <v>100</v>
      </c>
      <c r="C46" s="15">
        <v>53.451957</v>
      </c>
      <c r="D46" s="15">
        <v>21.494662000000002</v>
      </c>
      <c r="E46" s="15">
        <v>23.131672999999999</v>
      </c>
      <c r="F46" s="15">
        <v>1.921708</v>
      </c>
    </row>
    <row r="47" spans="1:6">
      <c r="A47" s="23" t="s">
        <v>142</v>
      </c>
      <c r="B47" s="24">
        <v>343</v>
      </c>
      <c r="C47" s="24">
        <v>198</v>
      </c>
      <c r="D47" s="24">
        <v>79</v>
      </c>
      <c r="E47" s="24">
        <v>60</v>
      </c>
      <c r="F47" s="24">
        <v>6</v>
      </c>
    </row>
    <row r="48" spans="1:6">
      <c r="A48" s="10" t="s">
        <v>114</v>
      </c>
      <c r="B48" s="15">
        <v>100</v>
      </c>
      <c r="C48" s="15">
        <v>57.725948000000002</v>
      </c>
      <c r="D48" s="15">
        <v>23.032070000000001</v>
      </c>
      <c r="E48" s="15">
        <v>17.492711</v>
      </c>
      <c r="F48" s="15">
        <v>1.749271</v>
      </c>
    </row>
    <row r="49" spans="1:6">
      <c r="A49" s="23" t="s">
        <v>128</v>
      </c>
      <c r="B49" s="24">
        <v>40</v>
      </c>
      <c r="C49" s="24">
        <v>3</v>
      </c>
      <c r="D49" s="24">
        <v>2</v>
      </c>
      <c r="E49" s="24">
        <v>2</v>
      </c>
      <c r="F49" s="24">
        <v>33</v>
      </c>
    </row>
    <row r="50" spans="1:6">
      <c r="A50" s="10" t="s">
        <v>114</v>
      </c>
      <c r="B50" s="15">
        <v>100</v>
      </c>
      <c r="C50" s="15">
        <v>7.5</v>
      </c>
      <c r="D50" s="15">
        <v>5</v>
      </c>
      <c r="E50" s="15">
        <v>5</v>
      </c>
      <c r="F50" s="15">
        <v>82.5</v>
      </c>
    </row>
    <row r="51" spans="1:6">
      <c r="A51" s="8" t="s">
        <v>143</v>
      </c>
      <c r="B51" s="8"/>
      <c r="C51" s="8"/>
      <c r="D51" s="8"/>
      <c r="E51" s="8"/>
      <c r="F51" s="8"/>
    </row>
    <row r="52" spans="1:6">
      <c r="A52" s="23" t="s">
        <v>144</v>
      </c>
      <c r="B52" s="24">
        <v>429</v>
      </c>
      <c r="C52" s="24">
        <v>258</v>
      </c>
      <c r="D52" s="24">
        <v>92</v>
      </c>
      <c r="E52" s="24">
        <v>67</v>
      </c>
      <c r="F52" s="24">
        <v>12</v>
      </c>
    </row>
    <row r="53" spans="1:6">
      <c r="A53" s="10" t="s">
        <v>114</v>
      </c>
      <c r="B53" s="15">
        <v>100</v>
      </c>
      <c r="C53" s="15">
        <v>60.139859999999999</v>
      </c>
      <c r="D53" s="15">
        <v>21.445221</v>
      </c>
      <c r="E53" s="15">
        <v>15.617716</v>
      </c>
      <c r="F53" s="15">
        <v>2.7972030000000001</v>
      </c>
    </row>
    <row r="54" spans="1:6">
      <c r="A54" s="23" t="s">
        <v>145</v>
      </c>
      <c r="B54" s="24">
        <v>319</v>
      </c>
      <c r="C54" s="24">
        <v>188</v>
      </c>
      <c r="D54" s="24">
        <v>82</v>
      </c>
      <c r="E54" s="24">
        <v>43</v>
      </c>
      <c r="F54" s="24">
        <v>6</v>
      </c>
    </row>
    <row r="55" spans="1:6">
      <c r="A55" s="10" t="s">
        <v>114</v>
      </c>
      <c r="B55" s="15">
        <v>100</v>
      </c>
      <c r="C55" s="15">
        <v>58.934168999999997</v>
      </c>
      <c r="D55" s="15">
        <v>25.705328999999999</v>
      </c>
      <c r="E55" s="15">
        <v>13.479623999999999</v>
      </c>
      <c r="F55" s="15">
        <v>1.880878</v>
      </c>
    </row>
    <row r="56" spans="1:6">
      <c r="A56" s="23" t="s">
        <v>146</v>
      </c>
      <c r="B56" s="24">
        <v>504</v>
      </c>
      <c r="C56" s="24">
        <v>287</v>
      </c>
      <c r="D56" s="24">
        <v>123</v>
      </c>
      <c r="E56" s="24">
        <v>81</v>
      </c>
      <c r="F56" s="24">
        <v>13</v>
      </c>
    </row>
    <row r="57" spans="1:6">
      <c r="A57" s="10" t="s">
        <v>114</v>
      </c>
      <c r="B57" s="15">
        <v>100</v>
      </c>
      <c r="C57" s="15">
        <v>56.944443999999997</v>
      </c>
      <c r="D57" s="15">
        <v>24.404762000000002</v>
      </c>
      <c r="E57" s="15">
        <v>16.071428999999998</v>
      </c>
      <c r="F57" s="15">
        <v>2.5793650000000001</v>
      </c>
    </row>
    <row r="58" spans="1:6">
      <c r="A58" s="23" t="s">
        <v>147</v>
      </c>
      <c r="B58" s="24">
        <v>143</v>
      </c>
      <c r="C58" s="24">
        <v>72</v>
      </c>
      <c r="D58" s="24">
        <v>33</v>
      </c>
      <c r="E58" s="24">
        <v>26</v>
      </c>
      <c r="F58" s="24">
        <v>12</v>
      </c>
    </row>
    <row r="59" spans="1:6">
      <c r="A59" s="10" t="s">
        <v>114</v>
      </c>
      <c r="B59" s="15">
        <v>100</v>
      </c>
      <c r="C59" s="15">
        <v>50.349649999999997</v>
      </c>
      <c r="D59" s="15">
        <v>23.076923000000001</v>
      </c>
      <c r="E59" s="15">
        <v>18.181818</v>
      </c>
      <c r="F59" s="15">
        <v>8.3916079999999997</v>
      </c>
    </row>
    <row r="60" spans="1:6">
      <c r="A60" s="23" t="s">
        <v>148</v>
      </c>
      <c r="B60" s="24">
        <v>168</v>
      </c>
      <c r="C60" s="24">
        <v>83</v>
      </c>
      <c r="D60" s="24">
        <v>42</v>
      </c>
      <c r="E60" s="24">
        <v>37</v>
      </c>
      <c r="F60" s="24">
        <v>6</v>
      </c>
    </row>
    <row r="61" spans="1:6">
      <c r="A61" s="10" t="s">
        <v>114</v>
      </c>
      <c r="B61" s="15">
        <v>100</v>
      </c>
      <c r="C61" s="15">
        <v>49.404761999999998</v>
      </c>
      <c r="D61" s="15">
        <v>25</v>
      </c>
      <c r="E61" s="15">
        <v>22.023810000000001</v>
      </c>
      <c r="F61" s="15">
        <v>3.5714290000000002</v>
      </c>
    </row>
    <row r="62" spans="1:6">
      <c r="A62" s="23" t="s">
        <v>149</v>
      </c>
      <c r="B62" s="24">
        <v>1270</v>
      </c>
      <c r="C62" s="24">
        <v>705</v>
      </c>
      <c r="D62" s="24">
        <v>296</v>
      </c>
      <c r="E62" s="24">
        <v>238</v>
      </c>
      <c r="F62" s="24">
        <v>31</v>
      </c>
    </row>
    <row r="63" spans="1:6">
      <c r="A63" s="10" t="s">
        <v>114</v>
      </c>
      <c r="B63" s="15">
        <v>100</v>
      </c>
      <c r="C63" s="15">
        <v>55.511811000000002</v>
      </c>
      <c r="D63" s="15">
        <v>23.307086999999999</v>
      </c>
      <c r="E63" s="15">
        <v>18.740157</v>
      </c>
      <c r="F63" s="15">
        <v>2.4409450000000001</v>
      </c>
    </row>
    <row r="64" spans="1:6">
      <c r="A64" s="23" t="s">
        <v>150</v>
      </c>
      <c r="B64" s="24">
        <v>1642</v>
      </c>
      <c r="C64" s="24">
        <v>944</v>
      </c>
      <c r="D64" s="24">
        <v>377</v>
      </c>
      <c r="E64" s="24">
        <v>287</v>
      </c>
      <c r="F64" s="24">
        <v>34</v>
      </c>
    </row>
    <row r="65" spans="1:6">
      <c r="A65" s="10" t="s">
        <v>114</v>
      </c>
      <c r="B65" s="15">
        <v>100</v>
      </c>
      <c r="C65" s="15">
        <v>57.490864999999999</v>
      </c>
      <c r="D65" s="15">
        <v>22.959804999999999</v>
      </c>
      <c r="E65" s="15">
        <v>17.478684999999999</v>
      </c>
      <c r="F65" s="15">
        <v>2.070646</v>
      </c>
    </row>
    <row r="66" spans="1:6">
      <c r="A66" s="23" t="s">
        <v>151</v>
      </c>
      <c r="B66" s="24">
        <v>2266</v>
      </c>
      <c r="C66" s="24">
        <v>1297</v>
      </c>
      <c r="D66" s="24">
        <v>508</v>
      </c>
      <c r="E66" s="24">
        <v>418</v>
      </c>
      <c r="F66" s="24">
        <v>43</v>
      </c>
    </row>
    <row r="67" spans="1:6">
      <c r="A67" s="10" t="s">
        <v>114</v>
      </c>
      <c r="B67" s="15">
        <v>100</v>
      </c>
      <c r="C67" s="15">
        <v>57.237423</v>
      </c>
      <c r="D67" s="15">
        <v>22.418358000000001</v>
      </c>
      <c r="E67" s="15">
        <v>18.446601999999999</v>
      </c>
      <c r="F67" s="15">
        <v>1.8976170000000001</v>
      </c>
    </row>
    <row r="68" spans="1:6">
      <c r="A68" s="23" t="s">
        <v>152</v>
      </c>
      <c r="B68" s="24">
        <v>121</v>
      </c>
      <c r="C68" s="24">
        <v>44</v>
      </c>
      <c r="D68" s="24">
        <v>22</v>
      </c>
      <c r="E68" s="24">
        <v>53</v>
      </c>
      <c r="F68" s="24">
        <v>2</v>
      </c>
    </row>
    <row r="69" spans="1:6">
      <c r="A69" s="10" t="s">
        <v>114</v>
      </c>
      <c r="B69" s="15">
        <v>100</v>
      </c>
      <c r="C69" s="15">
        <v>36.363636</v>
      </c>
      <c r="D69" s="15">
        <v>18.181818</v>
      </c>
      <c r="E69" s="15">
        <v>43.801653000000002</v>
      </c>
      <c r="F69" s="15">
        <v>1.6528929999999999</v>
      </c>
    </row>
    <row r="70" spans="1:6">
      <c r="A70" s="23" t="s">
        <v>128</v>
      </c>
      <c r="B70" s="24">
        <v>46</v>
      </c>
      <c r="C70" s="24">
        <v>2</v>
      </c>
      <c r="D70" s="24">
        <v>0</v>
      </c>
      <c r="E70" s="24">
        <v>14</v>
      </c>
      <c r="F70" s="24">
        <v>30</v>
      </c>
    </row>
    <row r="71" spans="1:6">
      <c r="A71" s="10" t="s">
        <v>114</v>
      </c>
      <c r="B71" s="15">
        <v>100</v>
      </c>
      <c r="C71" s="15">
        <v>4.3478260000000004</v>
      </c>
      <c r="D71" s="15">
        <v>0</v>
      </c>
      <c r="E71" s="15">
        <v>30.434782999999999</v>
      </c>
      <c r="F71" s="15">
        <v>65.217391000000006</v>
      </c>
    </row>
    <row r="72" spans="1:6">
      <c r="A72" s="8" t="s">
        <v>153</v>
      </c>
      <c r="B72" s="8"/>
      <c r="C72" s="8"/>
      <c r="D72" s="8"/>
      <c r="E72" s="8"/>
      <c r="F72" s="8"/>
    </row>
    <row r="73" spans="1:6">
      <c r="A73" s="23" t="s">
        <v>154</v>
      </c>
      <c r="B73" s="24">
        <v>1344</v>
      </c>
      <c r="C73" s="24">
        <v>750</v>
      </c>
      <c r="D73" s="24">
        <v>320</v>
      </c>
      <c r="E73" s="24">
        <v>246</v>
      </c>
      <c r="F73" s="24">
        <v>28</v>
      </c>
    </row>
    <row r="74" spans="1:6">
      <c r="A74" s="10" t="s">
        <v>114</v>
      </c>
      <c r="B74" s="15">
        <v>100</v>
      </c>
      <c r="C74" s="15">
        <v>55.803570999999998</v>
      </c>
      <c r="D74" s="15">
        <v>23.809524</v>
      </c>
      <c r="E74" s="15">
        <v>18.303571000000002</v>
      </c>
      <c r="F74" s="15">
        <v>2.0833330000000001</v>
      </c>
    </row>
    <row r="75" spans="1:6">
      <c r="A75" s="23" t="s">
        <v>155</v>
      </c>
      <c r="B75" s="24">
        <v>1107</v>
      </c>
      <c r="C75" s="24">
        <v>552</v>
      </c>
      <c r="D75" s="24">
        <v>271</v>
      </c>
      <c r="E75" s="24">
        <v>272</v>
      </c>
      <c r="F75" s="24">
        <v>12</v>
      </c>
    </row>
    <row r="76" spans="1:6">
      <c r="A76" s="10" t="s">
        <v>114</v>
      </c>
      <c r="B76" s="15">
        <v>100</v>
      </c>
      <c r="C76" s="15">
        <v>49.864499000000002</v>
      </c>
      <c r="D76" s="15">
        <v>24.480578000000001</v>
      </c>
      <c r="E76" s="15">
        <v>24.570912</v>
      </c>
      <c r="F76" s="15">
        <v>1.0840110000000001</v>
      </c>
    </row>
    <row r="77" spans="1:6">
      <c r="A77" s="23" t="s">
        <v>156</v>
      </c>
      <c r="B77" s="24">
        <v>1006</v>
      </c>
      <c r="C77" s="24">
        <v>516</v>
      </c>
      <c r="D77" s="24">
        <v>223</v>
      </c>
      <c r="E77" s="24">
        <v>253</v>
      </c>
      <c r="F77" s="24">
        <v>14</v>
      </c>
    </row>
    <row r="78" spans="1:6">
      <c r="A78" s="10" t="s">
        <v>114</v>
      </c>
      <c r="B78" s="15">
        <v>100</v>
      </c>
      <c r="C78" s="15">
        <v>51.292247000000003</v>
      </c>
      <c r="D78" s="15">
        <v>22.166998</v>
      </c>
      <c r="E78" s="15">
        <v>25.149104999999999</v>
      </c>
      <c r="F78" s="15">
        <v>1.3916500000000001</v>
      </c>
    </row>
    <row r="79" spans="1:6">
      <c r="A79" s="23" t="s">
        <v>157</v>
      </c>
      <c r="B79" s="24">
        <v>541</v>
      </c>
      <c r="C79" s="24">
        <v>280</v>
      </c>
      <c r="D79" s="24">
        <v>116</v>
      </c>
      <c r="E79" s="24">
        <v>142</v>
      </c>
      <c r="F79" s="24">
        <v>3</v>
      </c>
    </row>
    <row r="80" spans="1:6">
      <c r="A80" s="10" t="s">
        <v>114</v>
      </c>
      <c r="B80" s="15">
        <v>100</v>
      </c>
      <c r="C80" s="15">
        <v>51.756006999999997</v>
      </c>
      <c r="D80" s="15">
        <v>21.441773999999999</v>
      </c>
      <c r="E80" s="15">
        <v>26.247689000000001</v>
      </c>
      <c r="F80" s="15">
        <v>0.55452900000000005</v>
      </c>
    </row>
    <row r="81" spans="1:6">
      <c r="A81" s="23" t="s">
        <v>158</v>
      </c>
      <c r="B81" s="24">
        <v>1510</v>
      </c>
      <c r="C81" s="24">
        <v>827</v>
      </c>
      <c r="D81" s="24">
        <v>335</v>
      </c>
      <c r="E81" s="24">
        <v>329</v>
      </c>
      <c r="F81" s="24">
        <v>19</v>
      </c>
    </row>
    <row r="82" spans="1:6">
      <c r="A82" s="10" t="s">
        <v>114</v>
      </c>
      <c r="B82" s="15">
        <v>100</v>
      </c>
      <c r="C82" s="15">
        <v>54.768211999999998</v>
      </c>
      <c r="D82" s="15">
        <v>22.18543</v>
      </c>
      <c r="E82" s="15">
        <v>21.788079</v>
      </c>
      <c r="F82" s="15">
        <v>1.258278</v>
      </c>
    </row>
    <row r="83" spans="1:6">
      <c r="A83" s="23" t="s">
        <v>159</v>
      </c>
      <c r="B83" s="24">
        <v>1011</v>
      </c>
      <c r="C83" s="24">
        <v>614</v>
      </c>
      <c r="D83" s="24">
        <v>204</v>
      </c>
      <c r="E83" s="24">
        <v>183</v>
      </c>
      <c r="F83" s="24">
        <v>10</v>
      </c>
    </row>
    <row r="84" spans="1:6">
      <c r="A84" s="10" t="s">
        <v>114</v>
      </c>
      <c r="B84" s="15">
        <v>100</v>
      </c>
      <c r="C84" s="15">
        <v>60.731949</v>
      </c>
      <c r="D84" s="15">
        <v>20.178042000000001</v>
      </c>
      <c r="E84" s="15">
        <v>18.10089</v>
      </c>
      <c r="F84" s="15">
        <v>0.98912</v>
      </c>
    </row>
    <row r="85" spans="1:6">
      <c r="A85" s="23" t="s">
        <v>160</v>
      </c>
      <c r="B85" s="24">
        <v>1234</v>
      </c>
      <c r="C85" s="24">
        <v>699</v>
      </c>
      <c r="D85" s="24">
        <v>290</v>
      </c>
      <c r="E85" s="24">
        <v>230</v>
      </c>
      <c r="F85" s="24">
        <v>15</v>
      </c>
    </row>
    <row r="86" spans="1:6">
      <c r="A86" s="10" t="s">
        <v>114</v>
      </c>
      <c r="B86" s="15">
        <v>100</v>
      </c>
      <c r="C86" s="15">
        <v>56.645057000000001</v>
      </c>
      <c r="D86" s="15">
        <v>23.500810000000001</v>
      </c>
      <c r="E86" s="15">
        <v>18.638573999999998</v>
      </c>
      <c r="F86" s="15">
        <v>1.2155590000000001</v>
      </c>
    </row>
    <row r="87" spans="1:6">
      <c r="A87" s="23" t="s">
        <v>161</v>
      </c>
      <c r="B87" s="24">
        <v>443</v>
      </c>
      <c r="C87" s="24">
        <v>255</v>
      </c>
      <c r="D87" s="24">
        <v>96</v>
      </c>
      <c r="E87" s="24">
        <v>85</v>
      </c>
      <c r="F87" s="24">
        <v>7</v>
      </c>
    </row>
    <row r="88" spans="1:6">
      <c r="A88" s="10" t="s">
        <v>114</v>
      </c>
      <c r="B88" s="15">
        <v>100</v>
      </c>
      <c r="C88" s="15">
        <v>57.562077000000002</v>
      </c>
      <c r="D88" s="15">
        <v>21.670428999999999</v>
      </c>
      <c r="E88" s="15">
        <v>19.187359000000001</v>
      </c>
      <c r="F88" s="15">
        <v>1.5801350000000001</v>
      </c>
    </row>
    <row r="89" spans="1:6">
      <c r="A89" s="23" t="s">
        <v>162</v>
      </c>
      <c r="B89" s="24">
        <v>1237</v>
      </c>
      <c r="C89" s="24">
        <v>736</v>
      </c>
      <c r="D89" s="24">
        <v>295</v>
      </c>
      <c r="E89" s="24">
        <v>192</v>
      </c>
      <c r="F89" s="24">
        <v>14</v>
      </c>
    </row>
    <row r="90" spans="1:6">
      <c r="A90" s="10" t="s">
        <v>114</v>
      </c>
      <c r="B90" s="15">
        <v>100</v>
      </c>
      <c r="C90" s="15">
        <v>59.498787</v>
      </c>
      <c r="D90" s="15">
        <v>23.848019000000001</v>
      </c>
      <c r="E90" s="15">
        <v>15.521423</v>
      </c>
      <c r="F90" s="15">
        <v>1.1317699999999999</v>
      </c>
    </row>
    <row r="91" spans="1:6">
      <c r="A91" s="23" t="s">
        <v>152</v>
      </c>
      <c r="B91" s="24">
        <v>81</v>
      </c>
      <c r="C91" s="24">
        <v>42</v>
      </c>
      <c r="D91" s="24">
        <v>21</v>
      </c>
      <c r="E91" s="24">
        <v>16</v>
      </c>
      <c r="F91" s="24">
        <v>2</v>
      </c>
    </row>
    <row r="92" spans="1:6">
      <c r="A92" s="10" t="s">
        <v>114</v>
      </c>
      <c r="B92" s="15">
        <v>100</v>
      </c>
      <c r="C92" s="15">
        <v>51.851852000000001</v>
      </c>
      <c r="D92" s="15">
        <v>25.925926</v>
      </c>
      <c r="E92" s="15">
        <v>19.753086</v>
      </c>
      <c r="F92" s="15">
        <v>2.4691360000000002</v>
      </c>
    </row>
    <row r="93" spans="1:6">
      <c r="A93" s="23" t="s">
        <v>163</v>
      </c>
      <c r="B93" s="24">
        <v>67</v>
      </c>
      <c r="C93" s="24">
        <v>45</v>
      </c>
      <c r="D93" s="24">
        <v>9</v>
      </c>
      <c r="E93" s="24">
        <v>11</v>
      </c>
      <c r="F93" s="24">
        <v>2</v>
      </c>
    </row>
    <row r="94" spans="1:6">
      <c r="A94" s="10" t="s">
        <v>114</v>
      </c>
      <c r="B94" s="15">
        <v>100</v>
      </c>
      <c r="C94" s="15">
        <v>67.164179000000004</v>
      </c>
      <c r="D94" s="15">
        <v>13.432836</v>
      </c>
      <c r="E94" s="15">
        <v>16.417909999999999</v>
      </c>
      <c r="F94" s="15">
        <v>2.9850750000000001</v>
      </c>
    </row>
    <row r="95" spans="1:6">
      <c r="A95" s="23" t="s">
        <v>128</v>
      </c>
      <c r="B95" s="24">
        <v>52</v>
      </c>
      <c r="C95" s="24">
        <v>8</v>
      </c>
      <c r="D95" s="24">
        <v>1</v>
      </c>
      <c r="E95" s="24">
        <v>10</v>
      </c>
      <c r="F95" s="24">
        <v>33</v>
      </c>
    </row>
    <row r="96" spans="1:6">
      <c r="A96" s="10" t="s">
        <v>114</v>
      </c>
      <c r="B96" s="15">
        <v>100</v>
      </c>
      <c r="C96" s="15">
        <v>15.384615</v>
      </c>
      <c r="D96" s="15">
        <v>1.9230769999999999</v>
      </c>
      <c r="E96" s="15">
        <v>19.230768999999999</v>
      </c>
      <c r="F96" s="15">
        <v>63.461537999999997</v>
      </c>
    </row>
    <row r="97" spans="1:6">
      <c r="A97" s="8" t="s">
        <v>164</v>
      </c>
      <c r="B97" s="8"/>
      <c r="C97" s="8"/>
      <c r="D97" s="8"/>
      <c r="E97" s="8"/>
      <c r="F97" s="8"/>
    </row>
    <row r="98" spans="1:6">
      <c r="A98" s="23" t="s">
        <v>165</v>
      </c>
      <c r="B98" s="24">
        <v>209</v>
      </c>
      <c r="C98" s="24">
        <v>136</v>
      </c>
      <c r="D98" s="24">
        <v>46</v>
      </c>
      <c r="E98" s="24">
        <v>24</v>
      </c>
      <c r="F98" s="24">
        <v>3</v>
      </c>
    </row>
    <row r="99" spans="1:6">
      <c r="A99" s="10" t="s">
        <v>114</v>
      </c>
      <c r="B99" s="15">
        <v>100</v>
      </c>
      <c r="C99" s="15">
        <v>65.071770000000001</v>
      </c>
      <c r="D99" s="15">
        <v>22.009568999999999</v>
      </c>
      <c r="E99" s="15">
        <v>11.483254000000001</v>
      </c>
      <c r="F99" s="15">
        <v>1.4354070000000001</v>
      </c>
    </row>
    <row r="100" spans="1:6">
      <c r="A100" s="23" t="s">
        <v>166</v>
      </c>
      <c r="B100" s="24">
        <v>1043</v>
      </c>
      <c r="C100" s="24">
        <v>652</v>
      </c>
      <c r="D100" s="24">
        <v>214</v>
      </c>
      <c r="E100" s="24">
        <v>140</v>
      </c>
      <c r="F100" s="24">
        <v>37</v>
      </c>
    </row>
    <row r="101" spans="1:6">
      <c r="A101" s="10" t="s">
        <v>114</v>
      </c>
      <c r="B101" s="15">
        <v>100</v>
      </c>
      <c r="C101" s="15">
        <v>62.511985000000003</v>
      </c>
      <c r="D101" s="15">
        <v>20.517737</v>
      </c>
      <c r="E101" s="15">
        <v>13.422819</v>
      </c>
      <c r="F101" s="15">
        <v>3.5474589999999999</v>
      </c>
    </row>
    <row r="102" spans="1:6">
      <c r="A102" s="23" t="s">
        <v>167</v>
      </c>
      <c r="B102" s="24">
        <v>963</v>
      </c>
      <c r="C102" s="24">
        <v>505</v>
      </c>
      <c r="D102" s="24">
        <v>215</v>
      </c>
      <c r="E102" s="24">
        <v>213</v>
      </c>
      <c r="F102" s="24">
        <v>30</v>
      </c>
    </row>
    <row r="103" spans="1:6">
      <c r="A103" s="10" t="s">
        <v>114</v>
      </c>
      <c r="B103" s="15">
        <v>100</v>
      </c>
      <c r="C103" s="15">
        <v>52.440291000000002</v>
      </c>
      <c r="D103" s="15">
        <v>22.326063999999999</v>
      </c>
      <c r="E103" s="15">
        <v>22.118379999999998</v>
      </c>
      <c r="F103" s="15">
        <v>3.115265</v>
      </c>
    </row>
    <row r="104" spans="1:6">
      <c r="A104" s="23" t="s">
        <v>168</v>
      </c>
      <c r="B104" s="24">
        <v>338</v>
      </c>
      <c r="C104" s="24">
        <v>137</v>
      </c>
      <c r="D104" s="24">
        <v>65</v>
      </c>
      <c r="E104" s="24">
        <v>128</v>
      </c>
      <c r="F104" s="24">
        <v>8</v>
      </c>
    </row>
    <row r="105" spans="1:6">
      <c r="A105" s="10" t="s">
        <v>114</v>
      </c>
      <c r="B105" s="15">
        <v>100</v>
      </c>
      <c r="C105" s="15">
        <v>40.532544000000001</v>
      </c>
      <c r="D105" s="15">
        <v>19.230768999999999</v>
      </c>
      <c r="E105" s="15">
        <v>37.869821999999999</v>
      </c>
      <c r="F105" s="15">
        <v>2.3668640000000001</v>
      </c>
    </row>
    <row r="106" spans="1:6">
      <c r="A106" s="23" t="s">
        <v>169</v>
      </c>
      <c r="B106" s="24">
        <v>94</v>
      </c>
      <c r="C106" s="24">
        <v>37</v>
      </c>
      <c r="D106" s="24">
        <v>18</v>
      </c>
      <c r="E106" s="24">
        <v>38</v>
      </c>
      <c r="F106" s="24">
        <v>1</v>
      </c>
    </row>
    <row r="107" spans="1:6">
      <c r="A107" s="10" t="s">
        <v>114</v>
      </c>
      <c r="B107" s="15">
        <v>100</v>
      </c>
      <c r="C107" s="15">
        <v>39.361702000000001</v>
      </c>
      <c r="D107" s="15">
        <v>19.148935999999999</v>
      </c>
      <c r="E107" s="15">
        <v>40.425531999999997</v>
      </c>
      <c r="F107" s="15">
        <v>1.0638300000000001</v>
      </c>
    </row>
    <row r="108" spans="1:6">
      <c r="A108" s="23" t="s">
        <v>128</v>
      </c>
      <c r="B108" s="24">
        <v>30</v>
      </c>
      <c r="C108" s="24">
        <v>15</v>
      </c>
      <c r="D108" s="24">
        <v>5</v>
      </c>
      <c r="E108" s="24">
        <v>6</v>
      </c>
      <c r="F108" s="24">
        <v>4</v>
      </c>
    </row>
    <row r="109" spans="1:6">
      <c r="A109" s="10" t="s">
        <v>114</v>
      </c>
      <c r="B109" s="15">
        <v>100</v>
      </c>
      <c r="C109" s="15">
        <v>50</v>
      </c>
      <c r="D109" s="15">
        <v>16.666667</v>
      </c>
      <c r="E109" s="15">
        <v>20</v>
      </c>
      <c r="F109" s="15">
        <v>13.333333</v>
      </c>
    </row>
    <row r="110" spans="1:6">
      <c r="A110" s="8" t="s">
        <v>170</v>
      </c>
      <c r="B110" s="8"/>
      <c r="C110" s="8"/>
      <c r="D110" s="8"/>
      <c r="E110" s="8"/>
      <c r="F110" s="8"/>
    </row>
    <row r="111" spans="1:6">
      <c r="A111" s="23" t="s">
        <v>171</v>
      </c>
      <c r="B111" s="24">
        <v>386</v>
      </c>
      <c r="C111" s="24">
        <v>198</v>
      </c>
      <c r="D111" s="24">
        <v>66</v>
      </c>
      <c r="E111" s="24">
        <v>103</v>
      </c>
      <c r="F111" s="24">
        <v>19</v>
      </c>
    </row>
    <row r="112" spans="1:6">
      <c r="A112" s="10" t="s">
        <v>114</v>
      </c>
      <c r="B112" s="15">
        <v>100</v>
      </c>
      <c r="C112" s="15">
        <v>51.295337000000004</v>
      </c>
      <c r="D112" s="15">
        <v>17.098445999999999</v>
      </c>
      <c r="E112" s="15">
        <v>26.683938000000001</v>
      </c>
      <c r="F112" s="15">
        <v>4.9222799999999998</v>
      </c>
    </row>
    <row r="113" spans="1:6">
      <c r="A113" s="23" t="s">
        <v>172</v>
      </c>
      <c r="B113" s="24">
        <v>919</v>
      </c>
      <c r="C113" s="24">
        <v>482</v>
      </c>
      <c r="D113" s="24">
        <v>226</v>
      </c>
      <c r="E113" s="24">
        <v>182</v>
      </c>
      <c r="F113" s="24">
        <v>29</v>
      </c>
    </row>
    <row r="114" spans="1:6">
      <c r="A114" s="10" t="s">
        <v>114</v>
      </c>
      <c r="B114" s="15">
        <v>100</v>
      </c>
      <c r="C114" s="15">
        <v>52.448312999999999</v>
      </c>
      <c r="D114" s="15">
        <v>24.591947999999999</v>
      </c>
      <c r="E114" s="15">
        <v>19.804134999999999</v>
      </c>
      <c r="F114" s="15">
        <v>3.1556039999999999</v>
      </c>
    </row>
    <row r="115" spans="1:6">
      <c r="A115" s="23" t="s">
        <v>173</v>
      </c>
      <c r="B115" s="24">
        <v>978</v>
      </c>
      <c r="C115" s="24">
        <v>577</v>
      </c>
      <c r="D115" s="24">
        <v>194</v>
      </c>
      <c r="E115" s="24">
        <v>189</v>
      </c>
      <c r="F115" s="24">
        <v>18</v>
      </c>
    </row>
    <row r="116" spans="1:6">
      <c r="A116" s="10" t="s">
        <v>114</v>
      </c>
      <c r="B116" s="15">
        <v>100</v>
      </c>
      <c r="C116" s="15">
        <v>58.997954999999997</v>
      </c>
      <c r="D116" s="15">
        <v>19.836400999999999</v>
      </c>
      <c r="E116" s="15">
        <v>19.325153</v>
      </c>
      <c r="F116" s="15">
        <v>1.8404910000000001</v>
      </c>
    </row>
    <row r="117" spans="1:6">
      <c r="A117" s="23" t="s">
        <v>174</v>
      </c>
      <c r="B117" s="24">
        <v>347</v>
      </c>
      <c r="C117" s="24">
        <v>206</v>
      </c>
      <c r="D117" s="24">
        <v>68</v>
      </c>
      <c r="E117" s="24">
        <v>64</v>
      </c>
      <c r="F117" s="24">
        <v>9</v>
      </c>
    </row>
    <row r="118" spans="1:6">
      <c r="A118" s="10" t="s">
        <v>114</v>
      </c>
      <c r="B118" s="15">
        <v>100</v>
      </c>
      <c r="C118" s="15">
        <v>59.365994000000001</v>
      </c>
      <c r="D118" s="15">
        <v>19.596541999999999</v>
      </c>
      <c r="E118" s="15">
        <v>18.443804</v>
      </c>
      <c r="F118" s="15">
        <v>2.5936599999999999</v>
      </c>
    </row>
    <row r="119" spans="1:6">
      <c r="A119" s="23" t="s">
        <v>128</v>
      </c>
      <c r="B119" s="24">
        <v>47</v>
      </c>
      <c r="C119" s="24">
        <v>19</v>
      </c>
      <c r="D119" s="24">
        <v>9</v>
      </c>
      <c r="E119" s="24">
        <v>11</v>
      </c>
      <c r="F119" s="24">
        <v>8</v>
      </c>
    </row>
    <row r="120" spans="1:6">
      <c r="A120" s="10" t="s">
        <v>114</v>
      </c>
      <c r="B120" s="15">
        <v>100</v>
      </c>
      <c r="C120" s="15">
        <v>40.425531999999997</v>
      </c>
      <c r="D120" s="15">
        <v>19.148935999999999</v>
      </c>
      <c r="E120" s="15">
        <v>23.404254999999999</v>
      </c>
      <c r="F120" s="15">
        <v>17.021277000000001</v>
      </c>
    </row>
    <row r="121" spans="1:6">
      <c r="A121" s="8" t="s">
        <v>175</v>
      </c>
      <c r="B121" s="8"/>
      <c r="C121" s="8"/>
      <c r="D121" s="8"/>
      <c r="E121" s="8"/>
      <c r="F121" s="8"/>
    </row>
    <row r="122" spans="1:6">
      <c r="A122" s="23" t="s">
        <v>176</v>
      </c>
      <c r="B122" s="24">
        <v>425</v>
      </c>
      <c r="C122" s="24">
        <v>277</v>
      </c>
      <c r="D122" s="24">
        <v>92</v>
      </c>
      <c r="E122" s="24">
        <v>42</v>
      </c>
      <c r="F122" s="24">
        <v>14</v>
      </c>
    </row>
    <row r="123" spans="1:6">
      <c r="A123" s="10" t="s">
        <v>114</v>
      </c>
      <c r="B123" s="15">
        <v>100</v>
      </c>
      <c r="C123" s="15">
        <v>65.176471000000006</v>
      </c>
      <c r="D123" s="15">
        <v>21.647058999999999</v>
      </c>
      <c r="E123" s="15">
        <v>9.8823530000000002</v>
      </c>
      <c r="F123" s="15">
        <v>3.2941180000000001</v>
      </c>
    </row>
    <row r="124" spans="1:6">
      <c r="A124" s="23" t="s">
        <v>177</v>
      </c>
      <c r="B124" s="24">
        <v>811</v>
      </c>
      <c r="C124" s="24">
        <v>529</v>
      </c>
      <c r="D124" s="24">
        <v>185</v>
      </c>
      <c r="E124" s="24">
        <v>73</v>
      </c>
      <c r="F124" s="24">
        <v>24</v>
      </c>
    </row>
    <row r="125" spans="1:6">
      <c r="A125" s="10" t="s">
        <v>114</v>
      </c>
      <c r="B125" s="15">
        <v>100</v>
      </c>
      <c r="C125" s="15">
        <v>65.228112999999993</v>
      </c>
      <c r="D125" s="15">
        <v>22.811343999999998</v>
      </c>
      <c r="E125" s="15">
        <v>9.0012329999999992</v>
      </c>
      <c r="F125" s="15">
        <v>2.9593090000000002</v>
      </c>
    </row>
    <row r="126" spans="1:6">
      <c r="A126" s="23" t="s">
        <v>178</v>
      </c>
      <c r="B126" s="24">
        <v>207</v>
      </c>
      <c r="C126" s="24">
        <v>128</v>
      </c>
      <c r="D126" s="24">
        <v>53</v>
      </c>
      <c r="E126" s="24">
        <v>22</v>
      </c>
      <c r="F126" s="24">
        <v>4</v>
      </c>
    </row>
    <row r="127" spans="1:6">
      <c r="A127" s="10" t="s">
        <v>114</v>
      </c>
      <c r="B127" s="15">
        <v>100</v>
      </c>
      <c r="C127" s="15">
        <v>61.835749</v>
      </c>
      <c r="D127" s="15">
        <v>25.603864999999999</v>
      </c>
      <c r="E127" s="15">
        <v>10.628019</v>
      </c>
      <c r="F127" s="15">
        <v>1.9323669999999999</v>
      </c>
    </row>
    <row r="128" spans="1:6">
      <c r="A128" s="23" t="s">
        <v>179</v>
      </c>
      <c r="B128" s="24">
        <v>154</v>
      </c>
      <c r="C128" s="24">
        <v>100</v>
      </c>
      <c r="D128" s="24">
        <v>40</v>
      </c>
      <c r="E128" s="24">
        <v>12</v>
      </c>
      <c r="F128" s="24">
        <v>2</v>
      </c>
    </row>
    <row r="129" spans="1:6">
      <c r="A129" s="10" t="s">
        <v>114</v>
      </c>
      <c r="B129" s="15">
        <v>100</v>
      </c>
      <c r="C129" s="15">
        <v>64.935064999999994</v>
      </c>
      <c r="D129" s="15">
        <v>25.974025999999999</v>
      </c>
      <c r="E129" s="15">
        <v>7.7922079999999996</v>
      </c>
      <c r="F129" s="15">
        <v>1.2987010000000001</v>
      </c>
    </row>
    <row r="130" spans="1:6">
      <c r="A130" s="23" t="s">
        <v>180</v>
      </c>
      <c r="B130" s="24">
        <v>318</v>
      </c>
      <c r="C130" s="24">
        <v>215</v>
      </c>
      <c r="D130" s="24">
        <v>69</v>
      </c>
      <c r="E130" s="24">
        <v>25</v>
      </c>
      <c r="F130" s="24">
        <v>9</v>
      </c>
    </row>
    <row r="131" spans="1:6">
      <c r="A131" s="10" t="s">
        <v>114</v>
      </c>
      <c r="B131" s="15">
        <v>100</v>
      </c>
      <c r="C131" s="15">
        <v>67.610062999999997</v>
      </c>
      <c r="D131" s="15">
        <v>21.698112999999999</v>
      </c>
      <c r="E131" s="15">
        <v>7.8616349999999997</v>
      </c>
      <c r="F131" s="15">
        <v>2.8301889999999998</v>
      </c>
    </row>
    <row r="132" spans="1:6">
      <c r="A132" s="23" t="s">
        <v>181</v>
      </c>
      <c r="B132" s="24">
        <v>203</v>
      </c>
      <c r="C132" s="24">
        <v>128</v>
      </c>
      <c r="D132" s="24">
        <v>54</v>
      </c>
      <c r="E132" s="24">
        <v>18</v>
      </c>
      <c r="F132" s="24">
        <v>3</v>
      </c>
    </row>
    <row r="133" spans="1:6">
      <c r="A133" s="10" t="s">
        <v>114</v>
      </c>
      <c r="B133" s="15">
        <v>100</v>
      </c>
      <c r="C133" s="15">
        <v>63.054186999999999</v>
      </c>
      <c r="D133" s="15">
        <v>26.600985000000001</v>
      </c>
      <c r="E133" s="15">
        <v>8.8669949999999993</v>
      </c>
      <c r="F133" s="15">
        <v>1.477833</v>
      </c>
    </row>
    <row r="134" spans="1:6">
      <c r="A134" s="23" t="s">
        <v>182</v>
      </c>
      <c r="B134" s="24">
        <v>79</v>
      </c>
      <c r="C134" s="24">
        <v>48</v>
      </c>
      <c r="D134" s="24">
        <v>15</v>
      </c>
      <c r="E134" s="24">
        <v>15</v>
      </c>
      <c r="F134" s="24">
        <v>1</v>
      </c>
    </row>
    <row r="135" spans="1:6">
      <c r="A135" s="10" t="s">
        <v>114</v>
      </c>
      <c r="B135" s="15">
        <v>100</v>
      </c>
      <c r="C135" s="15">
        <v>60.759493999999997</v>
      </c>
      <c r="D135" s="15">
        <v>18.987342000000002</v>
      </c>
      <c r="E135" s="15">
        <v>18.987342000000002</v>
      </c>
      <c r="F135" s="15">
        <v>1.2658229999999999</v>
      </c>
    </row>
    <row r="136" spans="1:6">
      <c r="A136" s="23" t="s">
        <v>183</v>
      </c>
      <c r="B136" s="24">
        <v>68</v>
      </c>
      <c r="C136" s="24">
        <v>55</v>
      </c>
      <c r="D136" s="24">
        <v>10</v>
      </c>
      <c r="E136" s="24">
        <v>2</v>
      </c>
      <c r="F136" s="24">
        <v>1</v>
      </c>
    </row>
    <row r="137" spans="1:6">
      <c r="A137" s="10" t="s">
        <v>114</v>
      </c>
      <c r="B137" s="15">
        <v>100</v>
      </c>
      <c r="C137" s="15">
        <v>80.882352999999995</v>
      </c>
      <c r="D137" s="15">
        <v>14.705882000000001</v>
      </c>
      <c r="E137" s="15">
        <v>2.941176</v>
      </c>
      <c r="F137" s="15">
        <v>1.470588</v>
      </c>
    </row>
    <row r="138" spans="1:6">
      <c r="A138" s="23" t="s">
        <v>184</v>
      </c>
      <c r="B138" s="24">
        <v>586</v>
      </c>
      <c r="C138" s="24">
        <v>378</v>
      </c>
      <c r="D138" s="24">
        <v>128</v>
      </c>
      <c r="E138" s="24">
        <v>71</v>
      </c>
      <c r="F138" s="24">
        <v>9</v>
      </c>
    </row>
    <row r="139" spans="1:6">
      <c r="A139" s="10" t="s">
        <v>114</v>
      </c>
      <c r="B139" s="15">
        <v>100</v>
      </c>
      <c r="C139" s="15">
        <v>64.505118999999993</v>
      </c>
      <c r="D139" s="15">
        <v>21.843003</v>
      </c>
      <c r="E139" s="15">
        <v>12.116040999999999</v>
      </c>
      <c r="F139" s="15">
        <v>1.535836</v>
      </c>
    </row>
    <row r="140" spans="1:6">
      <c r="A140" s="23" t="s">
        <v>185</v>
      </c>
      <c r="B140" s="24">
        <v>276</v>
      </c>
      <c r="C140" s="24">
        <v>190</v>
      </c>
      <c r="D140" s="24">
        <v>61</v>
      </c>
      <c r="E140" s="24">
        <v>18</v>
      </c>
      <c r="F140" s="24">
        <v>7</v>
      </c>
    </row>
    <row r="141" spans="1:6">
      <c r="A141" s="10" t="s">
        <v>114</v>
      </c>
      <c r="B141" s="15">
        <v>100</v>
      </c>
      <c r="C141" s="15">
        <v>68.840580000000003</v>
      </c>
      <c r="D141" s="15">
        <v>22.101448999999999</v>
      </c>
      <c r="E141" s="15">
        <v>6.5217390000000002</v>
      </c>
      <c r="F141" s="15">
        <v>2.536232</v>
      </c>
    </row>
    <row r="142" spans="1:6">
      <c r="A142" s="23" t="s">
        <v>152</v>
      </c>
      <c r="B142" s="24">
        <v>197</v>
      </c>
      <c r="C142" s="24">
        <v>100</v>
      </c>
      <c r="D142" s="24">
        <v>45</v>
      </c>
      <c r="E142" s="24">
        <v>42</v>
      </c>
      <c r="F142" s="24">
        <v>10</v>
      </c>
    </row>
    <row r="143" spans="1:6">
      <c r="A143" s="10" t="s">
        <v>114</v>
      </c>
      <c r="B143" s="15">
        <v>100</v>
      </c>
      <c r="C143" s="15">
        <v>50.761420999999999</v>
      </c>
      <c r="D143" s="15">
        <v>22.842639999999999</v>
      </c>
      <c r="E143" s="15">
        <v>21.319797000000001</v>
      </c>
      <c r="F143" s="15">
        <v>5.0761419999999999</v>
      </c>
    </row>
    <row r="144" spans="1:6">
      <c r="A144" s="23" t="s">
        <v>186</v>
      </c>
      <c r="B144" s="24">
        <v>944</v>
      </c>
      <c r="C144" s="24">
        <v>415</v>
      </c>
      <c r="D144" s="24">
        <v>178</v>
      </c>
      <c r="E144" s="24">
        <v>324</v>
      </c>
      <c r="F144" s="24">
        <v>27</v>
      </c>
    </row>
    <row r="145" spans="1:6">
      <c r="A145" s="10" t="s">
        <v>114</v>
      </c>
      <c r="B145" s="15">
        <v>100</v>
      </c>
      <c r="C145" s="15">
        <v>43.961863999999998</v>
      </c>
      <c r="D145" s="15">
        <v>18.855931999999999</v>
      </c>
      <c r="E145" s="15">
        <v>34.322034000000002</v>
      </c>
      <c r="F145" s="15">
        <v>2.860169</v>
      </c>
    </row>
    <row r="146" spans="1:6">
      <c r="A146" s="23" t="s">
        <v>128</v>
      </c>
      <c r="B146" s="24">
        <v>41</v>
      </c>
      <c r="C146" s="24">
        <v>18</v>
      </c>
      <c r="D146" s="24">
        <v>8</v>
      </c>
      <c r="E146" s="24">
        <v>9</v>
      </c>
      <c r="F146" s="24">
        <v>6</v>
      </c>
    </row>
    <row r="147" spans="1:6">
      <c r="A147" s="10" t="s">
        <v>114</v>
      </c>
      <c r="B147" s="15">
        <v>100</v>
      </c>
      <c r="C147" s="15">
        <v>43.902439000000001</v>
      </c>
      <c r="D147" s="15">
        <v>19.512194999999998</v>
      </c>
      <c r="E147" s="15">
        <v>21.951219999999999</v>
      </c>
      <c r="F147" s="15">
        <v>14.634145999999999</v>
      </c>
    </row>
    <row r="148" spans="1:6">
      <c r="A148" s="8" t="s">
        <v>187</v>
      </c>
      <c r="B148" s="8"/>
      <c r="C148" s="8"/>
      <c r="D148" s="8"/>
      <c r="E148" s="8"/>
      <c r="F148" s="8"/>
    </row>
    <row r="149" spans="1:6">
      <c r="A149" s="23" t="s">
        <v>188</v>
      </c>
      <c r="B149" s="24">
        <v>2041</v>
      </c>
      <c r="C149" s="24">
        <v>1114</v>
      </c>
      <c r="D149" s="24">
        <v>456</v>
      </c>
      <c r="E149" s="24">
        <v>414</v>
      </c>
      <c r="F149" s="24">
        <v>57</v>
      </c>
    </row>
    <row r="150" spans="1:6">
      <c r="A150" s="10" t="s">
        <v>114</v>
      </c>
      <c r="B150" s="15">
        <v>100</v>
      </c>
      <c r="C150" s="15">
        <v>54.581088000000001</v>
      </c>
      <c r="D150" s="15">
        <v>22.341989000000002</v>
      </c>
      <c r="E150" s="15">
        <v>20.284174</v>
      </c>
      <c r="F150" s="15">
        <v>2.7927490000000001</v>
      </c>
    </row>
    <row r="151" spans="1:6">
      <c r="A151" s="23" t="s">
        <v>189</v>
      </c>
      <c r="B151" s="24">
        <v>221</v>
      </c>
      <c r="C151" s="24">
        <v>152</v>
      </c>
      <c r="D151" s="24">
        <v>32</v>
      </c>
      <c r="E151" s="24">
        <v>33</v>
      </c>
      <c r="F151" s="24">
        <v>4</v>
      </c>
    </row>
    <row r="152" spans="1:6">
      <c r="A152" s="10" t="s">
        <v>114</v>
      </c>
      <c r="B152" s="15">
        <v>100</v>
      </c>
      <c r="C152" s="15">
        <v>68.778281000000007</v>
      </c>
      <c r="D152" s="15">
        <v>14.479638</v>
      </c>
      <c r="E152" s="15">
        <v>14.932126999999999</v>
      </c>
      <c r="F152" s="15">
        <v>1.809955</v>
      </c>
    </row>
    <row r="153" spans="1:6">
      <c r="A153" s="23" t="s">
        <v>190</v>
      </c>
      <c r="B153" s="24">
        <v>64</v>
      </c>
      <c r="C153" s="24">
        <v>38</v>
      </c>
      <c r="D153" s="24">
        <v>8</v>
      </c>
      <c r="E153" s="24">
        <v>15</v>
      </c>
      <c r="F153" s="24">
        <v>3</v>
      </c>
    </row>
    <row r="154" spans="1:6">
      <c r="A154" s="10" t="s">
        <v>114</v>
      </c>
      <c r="B154" s="15">
        <v>100</v>
      </c>
      <c r="C154" s="15">
        <v>59.375</v>
      </c>
      <c r="D154" s="15">
        <v>12.5</v>
      </c>
      <c r="E154" s="15">
        <v>23.4375</v>
      </c>
      <c r="F154" s="15">
        <v>4.6875</v>
      </c>
    </row>
    <row r="155" spans="1:6">
      <c r="A155" s="23" t="s">
        <v>191</v>
      </c>
      <c r="B155" s="24">
        <v>158</v>
      </c>
      <c r="C155" s="24">
        <v>86</v>
      </c>
      <c r="D155" s="24">
        <v>36</v>
      </c>
      <c r="E155" s="24">
        <v>29</v>
      </c>
      <c r="F155" s="24">
        <v>7</v>
      </c>
    </row>
    <row r="156" spans="1:6">
      <c r="A156" s="10" t="s">
        <v>114</v>
      </c>
      <c r="B156" s="15">
        <v>100</v>
      </c>
      <c r="C156" s="15">
        <v>54.43038</v>
      </c>
      <c r="D156" s="15">
        <v>22.78481</v>
      </c>
      <c r="E156" s="15">
        <v>18.354430000000001</v>
      </c>
      <c r="F156" s="15">
        <v>4.4303800000000004</v>
      </c>
    </row>
    <row r="157" spans="1:6">
      <c r="A157" s="23" t="s">
        <v>192</v>
      </c>
      <c r="B157" s="24">
        <v>120</v>
      </c>
      <c r="C157" s="24">
        <v>68</v>
      </c>
      <c r="D157" s="24">
        <v>19</v>
      </c>
      <c r="E157" s="24">
        <v>28</v>
      </c>
      <c r="F157" s="24">
        <v>5</v>
      </c>
    </row>
    <row r="158" spans="1:6">
      <c r="A158" s="10" t="s">
        <v>114</v>
      </c>
      <c r="B158" s="15">
        <v>100</v>
      </c>
      <c r="C158" s="15">
        <v>56.666666999999997</v>
      </c>
      <c r="D158" s="15">
        <v>15.833333</v>
      </c>
      <c r="E158" s="15">
        <v>23.333333</v>
      </c>
      <c r="F158" s="15">
        <v>4.1666670000000003</v>
      </c>
    </row>
    <row r="159" spans="1:6">
      <c r="A159" s="23" t="s">
        <v>193</v>
      </c>
      <c r="B159" s="24">
        <v>10</v>
      </c>
      <c r="C159" s="24">
        <v>2</v>
      </c>
      <c r="D159" s="24">
        <v>1</v>
      </c>
      <c r="E159" s="24">
        <v>7</v>
      </c>
      <c r="F159" s="24">
        <v>0</v>
      </c>
    </row>
    <row r="160" spans="1:6">
      <c r="A160" s="10" t="s">
        <v>114</v>
      </c>
      <c r="B160" s="15">
        <v>100</v>
      </c>
      <c r="C160" s="15">
        <v>20</v>
      </c>
      <c r="D160" s="15">
        <v>10</v>
      </c>
      <c r="E160" s="15">
        <v>70</v>
      </c>
      <c r="F160" s="15">
        <v>0</v>
      </c>
    </row>
    <row r="161" spans="1:6">
      <c r="A161" s="23" t="s">
        <v>152</v>
      </c>
      <c r="B161" s="24">
        <v>39</v>
      </c>
      <c r="C161" s="24">
        <v>12</v>
      </c>
      <c r="D161" s="24">
        <v>6</v>
      </c>
      <c r="E161" s="24">
        <v>17</v>
      </c>
      <c r="F161" s="24">
        <v>4</v>
      </c>
    </row>
    <row r="162" spans="1:6">
      <c r="A162" s="10" t="s">
        <v>114</v>
      </c>
      <c r="B162" s="15">
        <v>100</v>
      </c>
      <c r="C162" s="15">
        <v>30.769231000000001</v>
      </c>
      <c r="D162" s="15">
        <v>15.384615</v>
      </c>
      <c r="E162" s="15">
        <v>43.589744000000003</v>
      </c>
      <c r="F162" s="15">
        <v>10.256410000000001</v>
      </c>
    </row>
    <row r="163" spans="1:6">
      <c r="A163" s="23" t="s">
        <v>128</v>
      </c>
      <c r="B163" s="24">
        <v>24</v>
      </c>
      <c r="C163" s="24">
        <v>10</v>
      </c>
      <c r="D163" s="24">
        <v>5</v>
      </c>
      <c r="E163" s="24">
        <v>6</v>
      </c>
      <c r="F163" s="24">
        <v>3</v>
      </c>
    </row>
    <row r="164" spans="1:6">
      <c r="A164" s="10" t="s">
        <v>114</v>
      </c>
      <c r="B164" s="15">
        <v>100</v>
      </c>
      <c r="C164" s="15">
        <v>41.666666999999997</v>
      </c>
      <c r="D164" s="15">
        <v>20.833333</v>
      </c>
      <c r="E164" s="15">
        <v>25</v>
      </c>
      <c r="F164" s="15">
        <v>12.5</v>
      </c>
    </row>
    <row r="165" spans="1:6">
      <c r="A165" s="8" t="s">
        <v>194</v>
      </c>
      <c r="B165" s="8"/>
      <c r="C165" s="8"/>
      <c r="D165" s="8"/>
      <c r="E165" s="8"/>
      <c r="F165" s="8"/>
    </row>
    <row r="166" spans="1:6">
      <c r="A166" s="23" t="s">
        <v>195</v>
      </c>
      <c r="B166" s="24">
        <v>1341</v>
      </c>
      <c r="C166" s="24">
        <v>818</v>
      </c>
      <c r="D166" s="24">
        <v>300</v>
      </c>
      <c r="E166" s="24">
        <v>188</v>
      </c>
      <c r="F166" s="24">
        <v>35</v>
      </c>
    </row>
    <row r="167" spans="1:6">
      <c r="A167" s="10" t="s">
        <v>114</v>
      </c>
      <c r="B167" s="15">
        <v>100</v>
      </c>
      <c r="C167" s="15">
        <v>60.999254000000001</v>
      </c>
      <c r="D167" s="15">
        <v>22.371365000000001</v>
      </c>
      <c r="E167" s="15">
        <v>14.019389</v>
      </c>
      <c r="F167" s="15">
        <v>2.6099929999999998</v>
      </c>
    </row>
    <row r="168" spans="1:6">
      <c r="A168" s="23" t="s">
        <v>196</v>
      </c>
      <c r="B168" s="24">
        <v>523</v>
      </c>
      <c r="C168" s="24">
        <v>332</v>
      </c>
      <c r="D168" s="24">
        <v>127</v>
      </c>
      <c r="E168" s="24">
        <v>50</v>
      </c>
      <c r="F168" s="24">
        <v>14</v>
      </c>
    </row>
    <row r="169" spans="1:6">
      <c r="A169" s="10" t="s">
        <v>114</v>
      </c>
      <c r="B169" s="15">
        <v>100</v>
      </c>
      <c r="C169" s="15">
        <v>63.479923999999997</v>
      </c>
      <c r="D169" s="15">
        <v>24.282983000000002</v>
      </c>
      <c r="E169" s="15">
        <v>9.5602289999999996</v>
      </c>
      <c r="F169" s="15">
        <v>2.6768640000000001</v>
      </c>
    </row>
    <row r="170" spans="1:6">
      <c r="A170" s="23" t="s">
        <v>197</v>
      </c>
      <c r="B170" s="24">
        <v>116</v>
      </c>
      <c r="C170" s="24">
        <v>60</v>
      </c>
      <c r="D170" s="24">
        <v>28</v>
      </c>
      <c r="E170" s="24">
        <v>24</v>
      </c>
      <c r="F170" s="24">
        <v>4</v>
      </c>
    </row>
    <row r="171" spans="1:6">
      <c r="A171" s="10" t="s">
        <v>114</v>
      </c>
      <c r="B171" s="15">
        <v>100</v>
      </c>
      <c r="C171" s="15">
        <v>51.724138000000004</v>
      </c>
      <c r="D171" s="15">
        <v>24.137930999999998</v>
      </c>
      <c r="E171" s="15">
        <v>20.689654999999998</v>
      </c>
      <c r="F171" s="15">
        <v>3.4482759999999999</v>
      </c>
    </row>
    <row r="172" spans="1:6">
      <c r="A172" s="23" t="s">
        <v>198</v>
      </c>
      <c r="B172" s="24">
        <v>25</v>
      </c>
      <c r="C172" s="24">
        <v>3</v>
      </c>
      <c r="D172" s="24">
        <v>4</v>
      </c>
      <c r="E172" s="24">
        <v>17</v>
      </c>
      <c r="F172" s="24">
        <v>1</v>
      </c>
    </row>
    <row r="173" spans="1:6">
      <c r="A173" s="10" t="s">
        <v>114</v>
      </c>
      <c r="B173" s="15">
        <v>100</v>
      </c>
      <c r="C173" s="15">
        <v>12</v>
      </c>
      <c r="D173" s="15">
        <v>16</v>
      </c>
      <c r="E173" s="15">
        <v>68</v>
      </c>
      <c r="F173" s="15">
        <v>4</v>
      </c>
    </row>
    <row r="174" spans="1:6">
      <c r="A174" s="23" t="s">
        <v>199</v>
      </c>
      <c r="B174" s="24">
        <v>68</v>
      </c>
      <c r="C174" s="24">
        <v>41</v>
      </c>
      <c r="D174" s="24">
        <v>20</v>
      </c>
      <c r="E174" s="24">
        <v>5</v>
      </c>
      <c r="F174" s="24">
        <v>2</v>
      </c>
    </row>
    <row r="175" spans="1:6">
      <c r="A175" s="10" t="s">
        <v>114</v>
      </c>
      <c r="B175" s="15">
        <v>100</v>
      </c>
      <c r="C175" s="15">
        <v>60.294117999999997</v>
      </c>
      <c r="D175" s="15">
        <v>29.411764999999999</v>
      </c>
      <c r="E175" s="15">
        <v>7.3529410000000004</v>
      </c>
      <c r="F175" s="15">
        <v>2.941176</v>
      </c>
    </row>
    <row r="176" spans="1:6">
      <c r="A176" s="23" t="s">
        <v>200</v>
      </c>
      <c r="B176" s="24">
        <v>1248</v>
      </c>
      <c r="C176" s="24">
        <v>831</v>
      </c>
      <c r="D176" s="24">
        <v>277</v>
      </c>
      <c r="E176" s="24">
        <v>111</v>
      </c>
      <c r="F176" s="24">
        <v>29</v>
      </c>
    </row>
    <row r="177" spans="1:6">
      <c r="A177" s="10" t="s">
        <v>114</v>
      </c>
      <c r="B177" s="15">
        <v>100</v>
      </c>
      <c r="C177" s="15">
        <v>66.586538000000004</v>
      </c>
      <c r="D177" s="15">
        <v>22.195512999999998</v>
      </c>
      <c r="E177" s="15">
        <v>8.8942309999999996</v>
      </c>
      <c r="F177" s="15">
        <v>2.323718</v>
      </c>
    </row>
    <row r="178" spans="1:6">
      <c r="A178" s="23" t="s">
        <v>201</v>
      </c>
      <c r="B178" s="24">
        <v>725</v>
      </c>
      <c r="C178" s="24">
        <v>307</v>
      </c>
      <c r="D178" s="24">
        <v>164</v>
      </c>
      <c r="E178" s="24">
        <v>238</v>
      </c>
      <c r="F178" s="24">
        <v>16</v>
      </c>
    </row>
    <row r="179" spans="1:6">
      <c r="A179" s="10" t="s">
        <v>114</v>
      </c>
      <c r="B179" s="15">
        <v>100</v>
      </c>
      <c r="C179" s="15">
        <v>42.344828</v>
      </c>
      <c r="D179" s="15">
        <v>22.62069</v>
      </c>
      <c r="E179" s="15">
        <v>32.827585999999997</v>
      </c>
      <c r="F179" s="15">
        <v>2.2068970000000001</v>
      </c>
    </row>
    <row r="180" spans="1:6">
      <c r="A180" s="23" t="s">
        <v>202</v>
      </c>
      <c r="B180" s="24">
        <v>550</v>
      </c>
      <c r="C180" s="24">
        <v>316</v>
      </c>
      <c r="D180" s="24">
        <v>121</v>
      </c>
      <c r="E180" s="24">
        <v>95</v>
      </c>
      <c r="F180" s="24">
        <v>18</v>
      </c>
    </row>
    <row r="181" spans="1:6">
      <c r="A181" s="10" t="s">
        <v>114</v>
      </c>
      <c r="B181" s="15">
        <v>100</v>
      </c>
      <c r="C181" s="15">
        <v>57.454545000000003</v>
      </c>
      <c r="D181" s="15">
        <v>22</v>
      </c>
      <c r="E181" s="15">
        <v>17.272727</v>
      </c>
      <c r="F181" s="15">
        <v>3.2727270000000002</v>
      </c>
    </row>
    <row r="182" spans="1:6">
      <c r="A182" s="23" t="s">
        <v>203</v>
      </c>
      <c r="B182" s="24">
        <v>563</v>
      </c>
      <c r="C182" s="24">
        <v>369</v>
      </c>
      <c r="D182" s="24">
        <v>125</v>
      </c>
      <c r="E182" s="24">
        <v>61</v>
      </c>
      <c r="F182" s="24">
        <v>8</v>
      </c>
    </row>
    <row r="183" spans="1:6">
      <c r="A183" s="10" t="s">
        <v>114</v>
      </c>
      <c r="B183" s="15">
        <v>100</v>
      </c>
      <c r="C183" s="15">
        <v>65.541741000000002</v>
      </c>
      <c r="D183" s="15">
        <v>22.202487000000001</v>
      </c>
      <c r="E183" s="15">
        <v>10.834813</v>
      </c>
      <c r="F183" s="15">
        <v>1.4209590000000001</v>
      </c>
    </row>
    <row r="184" spans="1:6">
      <c r="A184" s="23" t="s">
        <v>204</v>
      </c>
      <c r="B184" s="24">
        <v>319</v>
      </c>
      <c r="C184" s="24">
        <v>133</v>
      </c>
      <c r="D184" s="24">
        <v>68</v>
      </c>
      <c r="E184" s="24">
        <v>107</v>
      </c>
      <c r="F184" s="24">
        <v>11</v>
      </c>
    </row>
    <row r="185" spans="1:6">
      <c r="A185" s="10" t="s">
        <v>114</v>
      </c>
      <c r="B185" s="15">
        <v>100</v>
      </c>
      <c r="C185" s="15">
        <v>41.692790000000002</v>
      </c>
      <c r="D185" s="15">
        <v>21.316614000000001</v>
      </c>
      <c r="E185" s="15">
        <v>33.542319999999997</v>
      </c>
      <c r="F185" s="15">
        <v>3.4482759999999999</v>
      </c>
    </row>
    <row r="186" spans="1:6">
      <c r="A186" s="23" t="s">
        <v>205</v>
      </c>
      <c r="B186" s="24">
        <v>6</v>
      </c>
      <c r="C186" s="24">
        <v>1</v>
      </c>
      <c r="D186" s="24">
        <v>2</v>
      </c>
      <c r="E186" s="24">
        <v>3</v>
      </c>
      <c r="F186" s="24">
        <v>0</v>
      </c>
    </row>
    <row r="187" spans="1:6">
      <c r="A187" s="10" t="s">
        <v>114</v>
      </c>
      <c r="B187" s="15">
        <v>100</v>
      </c>
      <c r="C187" s="15">
        <v>16.666667</v>
      </c>
      <c r="D187" s="15">
        <v>33.333333000000003</v>
      </c>
      <c r="E187" s="15">
        <v>50</v>
      </c>
      <c r="F187" s="15">
        <v>0</v>
      </c>
    </row>
    <row r="188" spans="1:6">
      <c r="A188" s="23" t="s">
        <v>206</v>
      </c>
      <c r="B188" s="24">
        <v>42</v>
      </c>
      <c r="C188" s="24">
        <v>1</v>
      </c>
      <c r="D188" s="24">
        <v>1</v>
      </c>
      <c r="E188" s="24">
        <v>39</v>
      </c>
      <c r="F188" s="24">
        <v>1</v>
      </c>
    </row>
    <row r="189" spans="1:6">
      <c r="A189" s="10" t="s">
        <v>114</v>
      </c>
      <c r="B189" s="15">
        <v>100</v>
      </c>
      <c r="C189" s="15">
        <v>2.3809520000000002</v>
      </c>
      <c r="D189" s="15">
        <v>2.3809520000000002</v>
      </c>
      <c r="E189" s="15">
        <v>92.857142999999994</v>
      </c>
      <c r="F189" s="15">
        <v>2.3809520000000002</v>
      </c>
    </row>
    <row r="190" spans="1:6">
      <c r="A190" s="23" t="s">
        <v>152</v>
      </c>
      <c r="B190" s="24">
        <v>39</v>
      </c>
      <c r="C190" s="24">
        <v>9</v>
      </c>
      <c r="D190" s="24">
        <v>5</v>
      </c>
      <c r="E190" s="24">
        <v>23</v>
      </c>
      <c r="F190" s="24">
        <v>2</v>
      </c>
    </row>
    <row r="191" spans="1:6">
      <c r="A191" s="10" t="s">
        <v>114</v>
      </c>
      <c r="B191" s="15">
        <v>100</v>
      </c>
      <c r="C191" s="15">
        <v>23.076923000000001</v>
      </c>
      <c r="D191" s="15">
        <v>12.820513</v>
      </c>
      <c r="E191" s="15">
        <v>58.974359</v>
      </c>
      <c r="F191" s="15">
        <v>5.1282050000000003</v>
      </c>
    </row>
    <row r="192" spans="1:6">
      <c r="A192" s="23" t="s">
        <v>128</v>
      </c>
      <c r="B192" s="24">
        <v>193</v>
      </c>
      <c r="C192" s="24">
        <v>111</v>
      </c>
      <c r="D192" s="24">
        <v>33</v>
      </c>
      <c r="E192" s="24">
        <v>35</v>
      </c>
      <c r="F192" s="24">
        <v>14</v>
      </c>
    </row>
    <row r="193" spans="1:6">
      <c r="A193" s="10" t="s">
        <v>114</v>
      </c>
      <c r="B193" s="15">
        <v>100</v>
      </c>
      <c r="C193" s="15">
        <v>57.512953000000003</v>
      </c>
      <c r="D193" s="15">
        <v>17.098445999999999</v>
      </c>
      <c r="E193" s="15">
        <v>18.134715</v>
      </c>
      <c r="F193" s="15">
        <v>7.2538859999999996</v>
      </c>
    </row>
    <row r="194" spans="1:6">
      <c r="A194" s="8" t="s">
        <v>207</v>
      </c>
      <c r="B194" s="8"/>
      <c r="C194" s="8"/>
      <c r="D194" s="8"/>
      <c r="E194" s="8"/>
      <c r="F194" s="8"/>
    </row>
    <row r="195" spans="1:6">
      <c r="A195" s="23" t="s">
        <v>208</v>
      </c>
      <c r="B195" s="24">
        <v>1480</v>
      </c>
      <c r="C195" s="24">
        <v>796</v>
      </c>
      <c r="D195" s="24">
        <v>321</v>
      </c>
      <c r="E195" s="24">
        <v>330</v>
      </c>
      <c r="F195" s="24">
        <v>33</v>
      </c>
    </row>
    <row r="196" spans="1:6">
      <c r="A196" s="10" t="s">
        <v>114</v>
      </c>
      <c r="B196" s="15">
        <v>100</v>
      </c>
      <c r="C196" s="15">
        <v>53.783783999999997</v>
      </c>
      <c r="D196" s="15">
        <v>21.689188999999999</v>
      </c>
      <c r="E196" s="15">
        <v>22.297297</v>
      </c>
      <c r="F196" s="15">
        <v>2.22973</v>
      </c>
    </row>
    <row r="197" spans="1:6">
      <c r="A197" s="23" t="s">
        <v>209</v>
      </c>
      <c r="B197" s="24">
        <v>1280</v>
      </c>
      <c r="C197" s="24">
        <v>707</v>
      </c>
      <c r="D197" s="24">
        <v>272</v>
      </c>
      <c r="E197" s="24">
        <v>269</v>
      </c>
      <c r="F197" s="24">
        <v>32</v>
      </c>
    </row>
    <row r="198" spans="1:6">
      <c r="A198" s="10" t="s">
        <v>114</v>
      </c>
      <c r="B198" s="15">
        <v>100</v>
      </c>
      <c r="C198" s="15">
        <v>55.234375</v>
      </c>
      <c r="D198" s="15">
        <v>21.25</v>
      </c>
      <c r="E198" s="15">
        <v>21.015625</v>
      </c>
      <c r="F198" s="15">
        <v>2.5</v>
      </c>
    </row>
    <row r="199" spans="1:6">
      <c r="A199" s="23" t="s">
        <v>210</v>
      </c>
      <c r="B199" s="24">
        <v>1167</v>
      </c>
      <c r="C199" s="24">
        <v>669</v>
      </c>
      <c r="D199" s="24">
        <v>239</v>
      </c>
      <c r="E199" s="24">
        <v>228</v>
      </c>
      <c r="F199" s="24">
        <v>31</v>
      </c>
    </row>
    <row r="200" spans="1:6">
      <c r="A200" s="10" t="s">
        <v>114</v>
      </c>
      <c r="B200" s="15">
        <v>100</v>
      </c>
      <c r="C200" s="15">
        <v>57.326478000000002</v>
      </c>
      <c r="D200" s="15">
        <v>20.479863000000002</v>
      </c>
      <c r="E200" s="15">
        <v>19.537275000000001</v>
      </c>
      <c r="F200" s="15">
        <v>2.6563840000000001</v>
      </c>
    </row>
    <row r="201" spans="1:6" ht="11.1" customHeight="1">
      <c r="A201" s="23" t="s">
        <v>211</v>
      </c>
      <c r="B201" s="24">
        <v>715</v>
      </c>
      <c r="C201" s="24">
        <v>384</v>
      </c>
      <c r="D201" s="24">
        <v>169</v>
      </c>
      <c r="E201" s="24">
        <v>142</v>
      </c>
      <c r="F201" s="24">
        <v>20</v>
      </c>
    </row>
    <row r="202" spans="1:6" ht="11.1" customHeight="1">
      <c r="A202" s="10" t="s">
        <v>114</v>
      </c>
      <c r="B202" s="15">
        <v>100</v>
      </c>
      <c r="C202" s="15">
        <v>53.706294</v>
      </c>
      <c r="D202" s="15">
        <v>23.636364</v>
      </c>
      <c r="E202" s="15">
        <v>19.860140000000001</v>
      </c>
      <c r="F202" s="15">
        <v>2.7972030000000001</v>
      </c>
    </row>
    <row r="203" spans="1:6" ht="11.1" customHeight="1">
      <c r="A203" s="23" t="s">
        <v>212</v>
      </c>
      <c r="B203" s="24">
        <v>387</v>
      </c>
      <c r="C203" s="24">
        <v>244</v>
      </c>
      <c r="D203" s="24">
        <v>92</v>
      </c>
      <c r="E203" s="24">
        <v>41</v>
      </c>
      <c r="F203" s="24">
        <v>10</v>
      </c>
    </row>
    <row r="204" spans="1:6" ht="11.1" customHeight="1">
      <c r="A204" s="10" t="s">
        <v>114</v>
      </c>
      <c r="B204" s="15">
        <v>100</v>
      </c>
      <c r="C204" s="15">
        <v>63.049095999999999</v>
      </c>
      <c r="D204" s="15">
        <v>23.77261</v>
      </c>
      <c r="E204" s="15">
        <v>10.594315</v>
      </c>
      <c r="F204" s="15">
        <v>2.5839789999999998</v>
      </c>
    </row>
    <row r="205" spans="1:6" ht="11.1" customHeight="1">
      <c r="A205" s="23" t="s">
        <v>213</v>
      </c>
      <c r="B205" s="24">
        <v>404</v>
      </c>
      <c r="C205" s="24">
        <v>210</v>
      </c>
      <c r="D205" s="24">
        <v>92</v>
      </c>
      <c r="E205" s="24">
        <v>91</v>
      </c>
      <c r="F205" s="24">
        <v>11</v>
      </c>
    </row>
    <row r="206" spans="1:6" ht="11.1" customHeight="1">
      <c r="A206" s="10" t="s">
        <v>114</v>
      </c>
      <c r="B206" s="15">
        <v>100</v>
      </c>
      <c r="C206" s="15">
        <v>51.980198000000001</v>
      </c>
      <c r="D206" s="15">
        <v>22.772276999999999</v>
      </c>
      <c r="E206" s="15">
        <v>22.524751999999999</v>
      </c>
      <c r="F206" s="15">
        <v>2.722772</v>
      </c>
    </row>
    <row r="207" spans="1:6" ht="11.1" customHeight="1">
      <c r="A207" s="23" t="s">
        <v>214</v>
      </c>
      <c r="B207" s="24">
        <v>595</v>
      </c>
      <c r="C207" s="24">
        <v>332</v>
      </c>
      <c r="D207" s="24">
        <v>139</v>
      </c>
      <c r="E207" s="24">
        <v>112</v>
      </c>
      <c r="F207" s="24">
        <v>12</v>
      </c>
    </row>
    <row r="208" spans="1:6" ht="11.1" customHeight="1">
      <c r="A208" s="10" t="s">
        <v>114</v>
      </c>
      <c r="B208" s="15">
        <v>100</v>
      </c>
      <c r="C208" s="15">
        <v>55.798318999999999</v>
      </c>
      <c r="D208" s="15">
        <v>23.361345</v>
      </c>
      <c r="E208" s="15">
        <v>18.823529000000001</v>
      </c>
      <c r="F208" s="15">
        <v>2.016807</v>
      </c>
    </row>
    <row r="209" spans="1:6" ht="11.1" customHeight="1">
      <c r="A209" s="23" t="s">
        <v>215</v>
      </c>
      <c r="B209" s="24">
        <v>215</v>
      </c>
      <c r="C209" s="24">
        <v>115</v>
      </c>
      <c r="D209" s="24">
        <v>48</v>
      </c>
      <c r="E209" s="24">
        <v>45</v>
      </c>
      <c r="F209" s="24">
        <v>7</v>
      </c>
    </row>
    <row r="210" spans="1:6" ht="11.1" customHeight="1">
      <c r="A210" s="10" t="s">
        <v>114</v>
      </c>
      <c r="B210" s="15">
        <v>100</v>
      </c>
      <c r="C210" s="15">
        <v>53.488371999999998</v>
      </c>
      <c r="D210" s="15">
        <v>22.325581</v>
      </c>
      <c r="E210" s="15">
        <v>20.930233000000001</v>
      </c>
      <c r="F210" s="15">
        <v>3.255814</v>
      </c>
    </row>
    <row r="211" spans="1:6" ht="11.1" customHeight="1">
      <c r="A211" s="23" t="s">
        <v>216</v>
      </c>
      <c r="B211" s="24">
        <v>248</v>
      </c>
      <c r="C211" s="24">
        <v>126</v>
      </c>
      <c r="D211" s="24">
        <v>58</v>
      </c>
      <c r="E211" s="24">
        <v>53</v>
      </c>
      <c r="F211" s="24">
        <v>11</v>
      </c>
    </row>
    <row r="212" spans="1:6" ht="11.1" customHeight="1">
      <c r="A212" s="10" t="s">
        <v>114</v>
      </c>
      <c r="B212" s="15">
        <v>100</v>
      </c>
      <c r="C212" s="15">
        <v>50.806452</v>
      </c>
      <c r="D212" s="15">
        <v>23.387097000000001</v>
      </c>
      <c r="E212" s="15">
        <v>21.370968000000001</v>
      </c>
      <c r="F212" s="15">
        <v>4.4354839999999998</v>
      </c>
    </row>
    <row r="213" spans="1:6" ht="11.1" customHeight="1">
      <c r="A213" s="23" t="s">
        <v>217</v>
      </c>
      <c r="B213" s="24">
        <v>255</v>
      </c>
      <c r="C213" s="24">
        <v>162</v>
      </c>
      <c r="D213" s="24">
        <v>55</v>
      </c>
      <c r="E213" s="24">
        <v>31</v>
      </c>
      <c r="F213" s="24">
        <v>7</v>
      </c>
    </row>
    <row r="214" spans="1:6" ht="11.1" customHeight="1">
      <c r="A214" s="10" t="s">
        <v>114</v>
      </c>
      <c r="B214" s="15">
        <v>100</v>
      </c>
      <c r="C214" s="15">
        <v>63.529412000000001</v>
      </c>
      <c r="D214" s="15">
        <v>21.568626999999999</v>
      </c>
      <c r="E214" s="15">
        <v>12.156863</v>
      </c>
      <c r="F214" s="15">
        <v>2.745098</v>
      </c>
    </row>
    <row r="215" spans="1:6" ht="11.1" customHeight="1">
      <c r="A215" s="23" t="s">
        <v>218</v>
      </c>
      <c r="B215" s="24">
        <v>291</v>
      </c>
      <c r="C215" s="24">
        <v>201</v>
      </c>
      <c r="D215" s="24">
        <v>51</v>
      </c>
      <c r="E215" s="24">
        <v>29</v>
      </c>
      <c r="F215" s="24">
        <v>10</v>
      </c>
    </row>
    <row r="216" spans="1:6" ht="11.1" customHeight="1">
      <c r="A216" s="10" t="s">
        <v>114</v>
      </c>
      <c r="B216" s="15">
        <v>100</v>
      </c>
      <c r="C216" s="15">
        <v>69.072164999999998</v>
      </c>
      <c r="D216" s="15">
        <v>17.525773000000001</v>
      </c>
      <c r="E216" s="15">
        <v>9.9656359999999999</v>
      </c>
      <c r="F216" s="15">
        <v>3.436426</v>
      </c>
    </row>
    <row r="217" spans="1:6" ht="11.1" customHeight="1">
      <c r="A217" s="23" t="s">
        <v>219</v>
      </c>
      <c r="B217" s="24">
        <v>338</v>
      </c>
      <c r="C217" s="24">
        <v>226</v>
      </c>
      <c r="D217" s="24">
        <v>62</v>
      </c>
      <c r="E217" s="24">
        <v>46</v>
      </c>
      <c r="F217" s="24">
        <v>4</v>
      </c>
    </row>
    <row r="218" spans="1:6" ht="11.1" customHeight="1">
      <c r="A218" s="10" t="s">
        <v>114</v>
      </c>
      <c r="B218" s="15">
        <v>100</v>
      </c>
      <c r="C218" s="15">
        <v>66.863905000000003</v>
      </c>
      <c r="D218" s="15">
        <v>18.343195000000001</v>
      </c>
      <c r="E218" s="15">
        <v>13.609467</v>
      </c>
      <c r="F218" s="15">
        <v>1.183432</v>
      </c>
    </row>
    <row r="219" spans="1:6" ht="11.1" customHeight="1">
      <c r="A219" s="23" t="s">
        <v>220</v>
      </c>
      <c r="B219" s="24">
        <v>812</v>
      </c>
      <c r="C219" s="24">
        <v>481</v>
      </c>
      <c r="D219" s="24">
        <v>176</v>
      </c>
      <c r="E219" s="24">
        <v>134</v>
      </c>
      <c r="F219" s="24">
        <v>21</v>
      </c>
    </row>
    <row r="220" spans="1:6" ht="11.1" customHeight="1">
      <c r="A220" s="10" t="s">
        <v>114</v>
      </c>
      <c r="B220" s="15">
        <v>100</v>
      </c>
      <c r="C220" s="15">
        <v>59.236452999999997</v>
      </c>
      <c r="D220" s="15">
        <v>21.674876999999999</v>
      </c>
      <c r="E220" s="15">
        <v>16.502462999999999</v>
      </c>
      <c r="F220" s="15">
        <v>2.5862069999999999</v>
      </c>
    </row>
    <row r="221" spans="1:6" ht="11.1" customHeight="1">
      <c r="A221" s="23" t="s">
        <v>221</v>
      </c>
      <c r="B221" s="24">
        <v>816</v>
      </c>
      <c r="C221" s="24">
        <v>471</v>
      </c>
      <c r="D221" s="24">
        <v>189</v>
      </c>
      <c r="E221" s="24">
        <v>138</v>
      </c>
      <c r="F221" s="24">
        <v>18</v>
      </c>
    </row>
    <row r="222" spans="1:6" ht="11.1" customHeight="1">
      <c r="A222" s="10" t="s">
        <v>114</v>
      </c>
      <c r="B222" s="15">
        <v>100</v>
      </c>
      <c r="C222" s="15">
        <v>57.720587999999999</v>
      </c>
      <c r="D222" s="15">
        <v>23.161764999999999</v>
      </c>
      <c r="E222" s="15">
        <v>16.911764999999999</v>
      </c>
      <c r="F222" s="15">
        <v>2.2058819999999999</v>
      </c>
    </row>
    <row r="223" spans="1:6" ht="11.1" customHeight="1">
      <c r="A223" s="23" t="s">
        <v>152</v>
      </c>
      <c r="B223" s="24">
        <v>69</v>
      </c>
      <c r="C223" s="24">
        <v>30</v>
      </c>
      <c r="D223" s="24">
        <v>16</v>
      </c>
      <c r="E223" s="24">
        <v>21</v>
      </c>
      <c r="F223" s="24">
        <v>2</v>
      </c>
    </row>
    <row r="224" spans="1:6" ht="11.1" customHeight="1">
      <c r="A224" s="10" t="s">
        <v>114</v>
      </c>
      <c r="B224" s="15">
        <v>100</v>
      </c>
      <c r="C224" s="15">
        <v>43.478261000000003</v>
      </c>
      <c r="D224" s="15">
        <v>23.188406000000001</v>
      </c>
      <c r="E224" s="15">
        <v>30.434782999999999</v>
      </c>
      <c r="F224" s="15">
        <v>2.8985509999999999</v>
      </c>
    </row>
    <row r="225" spans="1:6" ht="11.1" customHeight="1">
      <c r="A225" s="23" t="s">
        <v>222</v>
      </c>
      <c r="B225" s="24">
        <v>246</v>
      </c>
      <c r="C225" s="24">
        <v>125</v>
      </c>
      <c r="D225" s="24">
        <v>59</v>
      </c>
      <c r="E225" s="24">
        <v>53</v>
      </c>
      <c r="F225" s="24">
        <v>9</v>
      </c>
    </row>
    <row r="226" spans="1:6" ht="11.1" customHeight="1">
      <c r="A226" s="10" t="s">
        <v>114</v>
      </c>
      <c r="B226" s="15">
        <v>100</v>
      </c>
      <c r="C226" s="15">
        <v>50.813008000000004</v>
      </c>
      <c r="D226" s="15">
        <v>23.983740000000001</v>
      </c>
      <c r="E226" s="15">
        <v>21.544715</v>
      </c>
      <c r="F226" s="15">
        <v>3.6585369999999999</v>
      </c>
    </row>
    <row r="227" spans="1:6" ht="11.1" customHeight="1">
      <c r="A227" s="23" t="s">
        <v>128</v>
      </c>
      <c r="B227" s="24">
        <v>47</v>
      </c>
      <c r="C227" s="24">
        <v>19</v>
      </c>
      <c r="D227" s="24">
        <v>9</v>
      </c>
      <c r="E227" s="24">
        <v>12</v>
      </c>
      <c r="F227" s="24">
        <v>7</v>
      </c>
    </row>
    <row r="228" spans="1:6" ht="11.1" customHeight="1">
      <c r="A228" s="11"/>
      <c r="B228" s="16">
        <v>100</v>
      </c>
      <c r="C228" s="16">
        <v>40.425531999999997</v>
      </c>
      <c r="D228" s="16">
        <v>19.148935999999999</v>
      </c>
      <c r="E228" s="16">
        <v>25.531915000000001</v>
      </c>
      <c r="F228" s="16">
        <v>14.893617000000001</v>
      </c>
    </row>
    <row r="229" spans="1:6" ht="11.1" customHeight="1"/>
  </sheetData>
  <phoneticPr fontId="2"/>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3868D-1FC4-4573-A723-902985CC827C}">
  <sheetPr codeName="Sheet113"/>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HYPERLINK("#'目次'!B18","[12]")</f>
        <v>[12]</v>
      </c>
    </row>
    <row r="3" spans="1:6">
      <c r="A3" s="6" t="s">
        <v>114</v>
      </c>
      <c r="B3" s="7" t="s">
        <v>314</v>
      </c>
    </row>
    <row r="4" spans="1:6">
      <c r="A4" s="6" t="s">
        <v>114</v>
      </c>
      <c r="B4" s="7" t="s">
        <v>318</v>
      </c>
    </row>
    <row r="5" spans="1:6" s="21" customFormat="1" ht="24">
      <c r="A5" s="19" t="s">
        <v>114</v>
      </c>
      <c r="B5" s="20" t="s">
        <v>118</v>
      </c>
      <c r="C5" s="20" t="s">
        <v>287</v>
      </c>
      <c r="D5" s="20" t="s">
        <v>316</v>
      </c>
      <c r="E5" s="20" t="s">
        <v>317</v>
      </c>
      <c r="F5" s="20" t="s">
        <v>128</v>
      </c>
    </row>
    <row r="6" spans="1:6">
      <c r="A6" s="22" t="s">
        <v>121</v>
      </c>
      <c r="B6" s="9">
        <v>2677</v>
      </c>
      <c r="C6" s="9">
        <v>1865</v>
      </c>
      <c r="D6" s="9">
        <v>316</v>
      </c>
      <c r="E6" s="9">
        <v>418</v>
      </c>
      <c r="F6" s="9">
        <v>78</v>
      </c>
    </row>
    <row r="7" spans="1:6">
      <c r="A7" s="10" t="s">
        <v>114</v>
      </c>
      <c r="B7" s="15">
        <v>100</v>
      </c>
      <c r="C7" s="15">
        <v>69.667537999999993</v>
      </c>
      <c r="D7" s="15">
        <v>11.804258000000001</v>
      </c>
      <c r="E7" s="15">
        <v>15.614494000000001</v>
      </c>
      <c r="F7" s="15">
        <v>2.9137089999999999</v>
      </c>
    </row>
    <row r="8" spans="1:6">
      <c r="A8" s="8" t="s">
        <v>122</v>
      </c>
      <c r="B8" s="8"/>
      <c r="C8" s="8"/>
      <c r="D8" s="8"/>
      <c r="E8" s="8"/>
      <c r="F8" s="8"/>
    </row>
    <row r="9" spans="1:6">
      <c r="A9" s="23" t="s">
        <v>123</v>
      </c>
      <c r="B9" s="24">
        <v>380</v>
      </c>
      <c r="C9" s="24">
        <v>337</v>
      </c>
      <c r="D9" s="24">
        <v>28</v>
      </c>
      <c r="E9" s="24">
        <v>10</v>
      </c>
      <c r="F9" s="24">
        <v>5</v>
      </c>
    </row>
    <row r="10" spans="1:6">
      <c r="A10" s="10" t="s">
        <v>114</v>
      </c>
      <c r="B10" s="15">
        <v>100</v>
      </c>
      <c r="C10" s="15">
        <v>88.684211000000005</v>
      </c>
      <c r="D10" s="15">
        <v>7.3684209999999997</v>
      </c>
      <c r="E10" s="15">
        <v>2.6315789999999999</v>
      </c>
      <c r="F10" s="15">
        <v>1.3157890000000001</v>
      </c>
    </row>
    <row r="11" spans="1:6">
      <c r="A11" s="23" t="s">
        <v>124</v>
      </c>
      <c r="B11" s="24">
        <v>489</v>
      </c>
      <c r="C11" s="24">
        <v>421</v>
      </c>
      <c r="D11" s="24">
        <v>40</v>
      </c>
      <c r="E11" s="24">
        <v>18</v>
      </c>
      <c r="F11" s="24">
        <v>10</v>
      </c>
    </row>
    <row r="12" spans="1:6">
      <c r="A12" s="10" t="s">
        <v>114</v>
      </c>
      <c r="B12" s="15">
        <v>100</v>
      </c>
      <c r="C12" s="15">
        <v>86.094070000000002</v>
      </c>
      <c r="D12" s="15">
        <v>8.1799590000000002</v>
      </c>
      <c r="E12" s="15">
        <v>3.6809820000000002</v>
      </c>
      <c r="F12" s="15">
        <v>2.0449899999999999</v>
      </c>
    </row>
    <row r="13" spans="1:6">
      <c r="A13" s="23" t="s">
        <v>125</v>
      </c>
      <c r="B13" s="24">
        <v>1114</v>
      </c>
      <c r="C13" s="24">
        <v>832</v>
      </c>
      <c r="D13" s="24">
        <v>141</v>
      </c>
      <c r="E13" s="24">
        <v>124</v>
      </c>
      <c r="F13" s="24">
        <v>17</v>
      </c>
    </row>
    <row r="14" spans="1:6">
      <c r="A14" s="10" t="s">
        <v>114</v>
      </c>
      <c r="B14" s="15">
        <v>100</v>
      </c>
      <c r="C14" s="15">
        <v>74.685817</v>
      </c>
      <c r="D14" s="15">
        <v>12.657092</v>
      </c>
      <c r="E14" s="15">
        <v>11.131059</v>
      </c>
      <c r="F14" s="15">
        <v>1.5260320000000001</v>
      </c>
    </row>
    <row r="15" spans="1:6">
      <c r="A15" s="23" t="s">
        <v>126</v>
      </c>
      <c r="B15" s="24">
        <v>521</v>
      </c>
      <c r="C15" s="24">
        <v>235</v>
      </c>
      <c r="D15" s="24">
        <v>92</v>
      </c>
      <c r="E15" s="24">
        <v>180</v>
      </c>
      <c r="F15" s="24">
        <v>14</v>
      </c>
    </row>
    <row r="16" spans="1:6">
      <c r="A16" s="10" t="s">
        <v>114</v>
      </c>
      <c r="B16" s="15">
        <v>100</v>
      </c>
      <c r="C16" s="15">
        <v>45.105566000000003</v>
      </c>
      <c r="D16" s="15">
        <v>17.658349000000001</v>
      </c>
      <c r="E16" s="15">
        <v>34.548943999999999</v>
      </c>
      <c r="F16" s="15">
        <v>2.6871399999999999</v>
      </c>
    </row>
    <row r="17" spans="1:6">
      <c r="A17" s="23" t="s">
        <v>127</v>
      </c>
      <c r="B17" s="24">
        <v>129</v>
      </c>
      <c r="C17" s="24">
        <v>30</v>
      </c>
      <c r="D17" s="24">
        <v>13</v>
      </c>
      <c r="E17" s="24">
        <v>83</v>
      </c>
      <c r="F17" s="24">
        <v>3</v>
      </c>
    </row>
    <row r="18" spans="1:6">
      <c r="A18" s="10" t="s">
        <v>114</v>
      </c>
      <c r="B18" s="15">
        <v>100</v>
      </c>
      <c r="C18" s="15">
        <v>23.255814000000001</v>
      </c>
      <c r="D18" s="15">
        <v>10.077519000000001</v>
      </c>
      <c r="E18" s="15">
        <v>64.341085000000007</v>
      </c>
      <c r="F18" s="15">
        <v>2.3255810000000001</v>
      </c>
    </row>
    <row r="19" spans="1:6">
      <c r="A19" s="23" t="s">
        <v>128</v>
      </c>
      <c r="B19" s="24">
        <v>44</v>
      </c>
      <c r="C19" s="24">
        <v>10</v>
      </c>
      <c r="D19" s="24">
        <v>2</v>
      </c>
      <c r="E19" s="24">
        <v>3</v>
      </c>
      <c r="F19" s="24">
        <v>29</v>
      </c>
    </row>
    <row r="20" spans="1:6">
      <c r="A20" s="10" t="s">
        <v>114</v>
      </c>
      <c r="B20" s="15">
        <v>100</v>
      </c>
      <c r="C20" s="15">
        <v>22.727273</v>
      </c>
      <c r="D20" s="15">
        <v>4.5454549999999996</v>
      </c>
      <c r="E20" s="15">
        <v>6.8181820000000002</v>
      </c>
      <c r="F20" s="15">
        <v>65.909091000000004</v>
      </c>
    </row>
    <row r="21" spans="1:6">
      <c r="A21" s="8" t="s">
        <v>129</v>
      </c>
      <c r="B21" s="8"/>
      <c r="C21" s="8"/>
      <c r="D21" s="8"/>
      <c r="E21" s="8"/>
      <c r="F21" s="8"/>
    </row>
    <row r="22" spans="1:6">
      <c r="A22" s="23" t="s">
        <v>130</v>
      </c>
      <c r="B22" s="24">
        <v>799</v>
      </c>
      <c r="C22" s="24">
        <v>671</v>
      </c>
      <c r="D22" s="24">
        <v>67</v>
      </c>
      <c r="E22" s="24">
        <v>51</v>
      </c>
      <c r="F22" s="24">
        <v>10</v>
      </c>
    </row>
    <row r="23" spans="1:6">
      <c r="A23" s="10" t="s">
        <v>114</v>
      </c>
      <c r="B23" s="15">
        <v>100</v>
      </c>
      <c r="C23" s="15">
        <v>83.979974999999996</v>
      </c>
      <c r="D23" s="15">
        <v>8.3854819999999997</v>
      </c>
      <c r="E23" s="15">
        <v>6.3829789999999997</v>
      </c>
      <c r="F23" s="15">
        <v>1.2515639999999999</v>
      </c>
    </row>
    <row r="24" spans="1:6">
      <c r="A24" s="23" t="s">
        <v>131</v>
      </c>
      <c r="B24" s="24">
        <v>1245</v>
      </c>
      <c r="C24" s="24">
        <v>914</v>
      </c>
      <c r="D24" s="24">
        <v>151</v>
      </c>
      <c r="E24" s="24">
        <v>160</v>
      </c>
      <c r="F24" s="24">
        <v>20</v>
      </c>
    </row>
    <row r="25" spans="1:6">
      <c r="A25" s="10" t="s">
        <v>114</v>
      </c>
      <c r="B25" s="15">
        <v>100</v>
      </c>
      <c r="C25" s="15">
        <v>73.413655000000006</v>
      </c>
      <c r="D25" s="15">
        <v>12.128513999999999</v>
      </c>
      <c r="E25" s="15">
        <v>12.851406000000001</v>
      </c>
      <c r="F25" s="15">
        <v>1.6064259999999999</v>
      </c>
    </row>
    <row r="26" spans="1:6">
      <c r="A26" s="23" t="s">
        <v>132</v>
      </c>
      <c r="B26" s="24">
        <v>504</v>
      </c>
      <c r="C26" s="24">
        <v>249</v>
      </c>
      <c r="D26" s="24">
        <v>86</v>
      </c>
      <c r="E26" s="24">
        <v>154</v>
      </c>
      <c r="F26" s="24">
        <v>15</v>
      </c>
    </row>
    <row r="27" spans="1:6">
      <c r="A27" s="10" t="s">
        <v>114</v>
      </c>
      <c r="B27" s="15">
        <v>100</v>
      </c>
      <c r="C27" s="15">
        <v>49.404761999999998</v>
      </c>
      <c r="D27" s="15">
        <v>17.063492</v>
      </c>
      <c r="E27" s="15">
        <v>30.555555999999999</v>
      </c>
      <c r="F27" s="15">
        <v>2.9761899999999999</v>
      </c>
    </row>
    <row r="28" spans="1:6">
      <c r="A28" s="23" t="s">
        <v>133</v>
      </c>
      <c r="B28" s="24">
        <v>82</v>
      </c>
      <c r="C28" s="24">
        <v>22</v>
      </c>
      <c r="D28" s="24">
        <v>11</v>
      </c>
      <c r="E28" s="24">
        <v>47</v>
      </c>
      <c r="F28" s="24">
        <v>2</v>
      </c>
    </row>
    <row r="29" spans="1:6">
      <c r="A29" s="10" t="s">
        <v>114</v>
      </c>
      <c r="B29" s="15">
        <v>100</v>
      </c>
      <c r="C29" s="15">
        <v>26.829267999999999</v>
      </c>
      <c r="D29" s="15">
        <v>13.414634</v>
      </c>
      <c r="E29" s="15">
        <v>57.317073000000001</v>
      </c>
      <c r="F29" s="15">
        <v>2.4390239999999999</v>
      </c>
    </row>
    <row r="30" spans="1:6">
      <c r="A30" s="23" t="s">
        <v>128</v>
      </c>
      <c r="B30" s="24">
        <v>47</v>
      </c>
      <c r="C30" s="24">
        <v>9</v>
      </c>
      <c r="D30" s="24">
        <v>1</v>
      </c>
      <c r="E30" s="24">
        <v>6</v>
      </c>
      <c r="F30" s="24">
        <v>31</v>
      </c>
    </row>
    <row r="31" spans="1:6">
      <c r="A31" s="10" t="s">
        <v>114</v>
      </c>
      <c r="B31" s="15">
        <v>100</v>
      </c>
      <c r="C31" s="15">
        <v>19.148935999999999</v>
      </c>
      <c r="D31" s="15">
        <v>2.1276600000000001</v>
      </c>
      <c r="E31" s="15">
        <v>12.765957</v>
      </c>
      <c r="F31" s="15">
        <v>65.957447000000002</v>
      </c>
    </row>
    <row r="32" spans="1:6">
      <c r="A32" s="8" t="s">
        <v>134</v>
      </c>
      <c r="B32" s="8"/>
      <c r="C32" s="8"/>
      <c r="D32" s="8"/>
      <c r="E32" s="8"/>
      <c r="F32" s="8"/>
    </row>
    <row r="33" spans="1:6">
      <c r="A33" s="23" t="s">
        <v>135</v>
      </c>
      <c r="B33" s="24">
        <v>128</v>
      </c>
      <c r="C33" s="24">
        <v>81</v>
      </c>
      <c r="D33" s="24">
        <v>14</v>
      </c>
      <c r="E33" s="24">
        <v>28</v>
      </c>
      <c r="F33" s="24">
        <v>5</v>
      </c>
    </row>
    <row r="34" spans="1:6">
      <c r="A34" s="10" t="s">
        <v>114</v>
      </c>
      <c r="B34" s="15">
        <v>100</v>
      </c>
      <c r="C34" s="15">
        <v>63.28125</v>
      </c>
      <c r="D34" s="15">
        <v>10.9375</v>
      </c>
      <c r="E34" s="15">
        <v>21.875</v>
      </c>
      <c r="F34" s="15">
        <v>3.90625</v>
      </c>
    </row>
    <row r="35" spans="1:6">
      <c r="A35" s="23" t="s">
        <v>136</v>
      </c>
      <c r="B35" s="24">
        <v>138</v>
      </c>
      <c r="C35" s="24">
        <v>91</v>
      </c>
      <c r="D35" s="24">
        <v>17</v>
      </c>
      <c r="E35" s="24">
        <v>27</v>
      </c>
      <c r="F35" s="24">
        <v>3</v>
      </c>
    </row>
    <row r="36" spans="1:6">
      <c r="A36" s="10" t="s">
        <v>114</v>
      </c>
      <c r="B36" s="15">
        <v>100</v>
      </c>
      <c r="C36" s="15">
        <v>65.942029000000005</v>
      </c>
      <c r="D36" s="15">
        <v>12.318841000000001</v>
      </c>
      <c r="E36" s="15">
        <v>19.565217000000001</v>
      </c>
      <c r="F36" s="15">
        <v>2.1739130000000002</v>
      </c>
    </row>
    <row r="37" spans="1:6">
      <c r="A37" s="23" t="s">
        <v>137</v>
      </c>
      <c r="B37" s="24">
        <v>119</v>
      </c>
      <c r="C37" s="24">
        <v>92</v>
      </c>
      <c r="D37" s="24">
        <v>16</v>
      </c>
      <c r="E37" s="24">
        <v>11</v>
      </c>
      <c r="F37" s="24">
        <v>0</v>
      </c>
    </row>
    <row r="38" spans="1:6">
      <c r="A38" s="10" t="s">
        <v>114</v>
      </c>
      <c r="B38" s="15">
        <v>100</v>
      </c>
      <c r="C38" s="15">
        <v>77.310924</v>
      </c>
      <c r="D38" s="15">
        <v>13.445378</v>
      </c>
      <c r="E38" s="15">
        <v>9.2436969999999992</v>
      </c>
      <c r="F38" s="15">
        <v>0</v>
      </c>
    </row>
    <row r="39" spans="1:6">
      <c r="A39" s="23" t="s">
        <v>138</v>
      </c>
      <c r="B39" s="24">
        <v>142</v>
      </c>
      <c r="C39" s="24">
        <v>102</v>
      </c>
      <c r="D39" s="24">
        <v>20</v>
      </c>
      <c r="E39" s="24">
        <v>17</v>
      </c>
      <c r="F39" s="24">
        <v>3</v>
      </c>
    </row>
    <row r="40" spans="1:6">
      <c r="A40" s="10" t="s">
        <v>114</v>
      </c>
      <c r="B40" s="15">
        <v>100</v>
      </c>
      <c r="C40" s="15">
        <v>71.830985999999996</v>
      </c>
      <c r="D40" s="15">
        <v>14.084507</v>
      </c>
      <c r="E40" s="15">
        <v>11.971831</v>
      </c>
      <c r="F40" s="15">
        <v>2.112676</v>
      </c>
    </row>
    <row r="41" spans="1:6">
      <c r="A41" s="23" t="s">
        <v>139</v>
      </c>
      <c r="B41" s="24">
        <v>170</v>
      </c>
      <c r="C41" s="24">
        <v>117</v>
      </c>
      <c r="D41" s="24">
        <v>27</v>
      </c>
      <c r="E41" s="24">
        <v>22</v>
      </c>
      <c r="F41" s="24">
        <v>4</v>
      </c>
    </row>
    <row r="42" spans="1:6">
      <c r="A42" s="10" t="s">
        <v>114</v>
      </c>
      <c r="B42" s="15">
        <v>100</v>
      </c>
      <c r="C42" s="15">
        <v>68.823528999999994</v>
      </c>
      <c r="D42" s="15">
        <v>15.882353</v>
      </c>
      <c r="E42" s="15">
        <v>12.941176</v>
      </c>
      <c r="F42" s="15">
        <v>2.3529409999999999</v>
      </c>
    </row>
    <row r="43" spans="1:6">
      <c r="A43" s="23" t="s">
        <v>140</v>
      </c>
      <c r="B43" s="24">
        <v>192</v>
      </c>
      <c r="C43" s="24">
        <v>142</v>
      </c>
      <c r="D43" s="24">
        <v>25</v>
      </c>
      <c r="E43" s="24">
        <v>21</v>
      </c>
      <c r="F43" s="24">
        <v>4</v>
      </c>
    </row>
    <row r="44" spans="1:6">
      <c r="A44" s="10" t="s">
        <v>114</v>
      </c>
      <c r="B44" s="15">
        <v>100</v>
      </c>
      <c r="C44" s="15">
        <v>73.958332999999996</v>
      </c>
      <c r="D44" s="15">
        <v>13.020833</v>
      </c>
      <c r="E44" s="15">
        <v>10.9375</v>
      </c>
      <c r="F44" s="15">
        <v>2.0833330000000001</v>
      </c>
    </row>
    <row r="45" spans="1:6">
      <c r="A45" s="23" t="s">
        <v>141</v>
      </c>
      <c r="B45" s="24">
        <v>1405</v>
      </c>
      <c r="C45" s="24">
        <v>987</v>
      </c>
      <c r="D45" s="24">
        <v>155</v>
      </c>
      <c r="E45" s="24">
        <v>239</v>
      </c>
      <c r="F45" s="24">
        <v>24</v>
      </c>
    </row>
    <row r="46" spans="1:6">
      <c r="A46" s="10" t="s">
        <v>114</v>
      </c>
      <c r="B46" s="15">
        <v>100</v>
      </c>
      <c r="C46" s="15">
        <v>70.249110000000002</v>
      </c>
      <c r="D46" s="15">
        <v>11.032028</v>
      </c>
      <c r="E46" s="15">
        <v>17.010676</v>
      </c>
      <c r="F46" s="15">
        <v>1.7081850000000001</v>
      </c>
    </row>
    <row r="47" spans="1:6">
      <c r="A47" s="23" t="s">
        <v>142</v>
      </c>
      <c r="B47" s="24">
        <v>343</v>
      </c>
      <c r="C47" s="24">
        <v>247</v>
      </c>
      <c r="D47" s="24">
        <v>42</v>
      </c>
      <c r="E47" s="24">
        <v>51</v>
      </c>
      <c r="F47" s="24">
        <v>3</v>
      </c>
    </row>
    <row r="48" spans="1:6">
      <c r="A48" s="10" t="s">
        <v>114</v>
      </c>
      <c r="B48" s="15">
        <v>100</v>
      </c>
      <c r="C48" s="15">
        <v>72.011662000000001</v>
      </c>
      <c r="D48" s="15">
        <v>12.244897999999999</v>
      </c>
      <c r="E48" s="15">
        <v>14.868805</v>
      </c>
      <c r="F48" s="15">
        <v>0.87463599999999997</v>
      </c>
    </row>
    <row r="49" spans="1:6">
      <c r="A49" s="23" t="s">
        <v>128</v>
      </c>
      <c r="B49" s="24">
        <v>40</v>
      </c>
      <c r="C49" s="24">
        <v>6</v>
      </c>
      <c r="D49" s="24">
        <v>0</v>
      </c>
      <c r="E49" s="24">
        <v>2</v>
      </c>
      <c r="F49" s="24">
        <v>32</v>
      </c>
    </row>
    <row r="50" spans="1:6">
      <c r="A50" s="10" t="s">
        <v>114</v>
      </c>
      <c r="B50" s="15">
        <v>100</v>
      </c>
      <c r="C50" s="15">
        <v>15</v>
      </c>
      <c r="D50" s="15">
        <v>0</v>
      </c>
      <c r="E50" s="15">
        <v>5</v>
      </c>
      <c r="F50" s="15">
        <v>80</v>
      </c>
    </row>
    <row r="51" spans="1:6">
      <c r="A51" s="8" t="s">
        <v>143</v>
      </c>
      <c r="B51" s="8"/>
      <c r="C51" s="8"/>
      <c r="D51" s="8"/>
      <c r="E51" s="8"/>
      <c r="F51" s="8"/>
    </row>
    <row r="52" spans="1:6">
      <c r="A52" s="23" t="s">
        <v>144</v>
      </c>
      <c r="B52" s="24">
        <v>429</v>
      </c>
      <c r="C52" s="24">
        <v>334</v>
      </c>
      <c r="D52" s="24">
        <v>46</v>
      </c>
      <c r="E52" s="24">
        <v>41</v>
      </c>
      <c r="F52" s="24">
        <v>8</v>
      </c>
    </row>
    <row r="53" spans="1:6">
      <c r="A53" s="10" t="s">
        <v>114</v>
      </c>
      <c r="B53" s="15">
        <v>100</v>
      </c>
      <c r="C53" s="15">
        <v>77.855478000000005</v>
      </c>
      <c r="D53" s="15">
        <v>10.722611000000001</v>
      </c>
      <c r="E53" s="15">
        <v>9.5571099999999998</v>
      </c>
      <c r="F53" s="15">
        <v>1.8648020000000001</v>
      </c>
    </row>
    <row r="54" spans="1:6">
      <c r="A54" s="23" t="s">
        <v>145</v>
      </c>
      <c r="B54" s="24">
        <v>319</v>
      </c>
      <c r="C54" s="24">
        <v>263</v>
      </c>
      <c r="D54" s="24">
        <v>32</v>
      </c>
      <c r="E54" s="24">
        <v>19</v>
      </c>
      <c r="F54" s="24">
        <v>5</v>
      </c>
    </row>
    <row r="55" spans="1:6">
      <c r="A55" s="10" t="s">
        <v>114</v>
      </c>
      <c r="B55" s="15">
        <v>100</v>
      </c>
      <c r="C55" s="15">
        <v>82.445141000000007</v>
      </c>
      <c r="D55" s="15">
        <v>10.031347999999999</v>
      </c>
      <c r="E55" s="15">
        <v>5.9561130000000002</v>
      </c>
      <c r="F55" s="15">
        <v>1.5673980000000001</v>
      </c>
    </row>
    <row r="56" spans="1:6">
      <c r="A56" s="23" t="s">
        <v>146</v>
      </c>
      <c r="B56" s="24">
        <v>504</v>
      </c>
      <c r="C56" s="24">
        <v>377</v>
      </c>
      <c r="D56" s="24">
        <v>61</v>
      </c>
      <c r="E56" s="24">
        <v>58</v>
      </c>
      <c r="F56" s="24">
        <v>8</v>
      </c>
    </row>
    <row r="57" spans="1:6">
      <c r="A57" s="10" t="s">
        <v>114</v>
      </c>
      <c r="B57" s="15">
        <v>100</v>
      </c>
      <c r="C57" s="15">
        <v>74.801586999999998</v>
      </c>
      <c r="D57" s="15">
        <v>12.103175</v>
      </c>
      <c r="E57" s="15">
        <v>11.507937</v>
      </c>
      <c r="F57" s="15">
        <v>1.587302</v>
      </c>
    </row>
    <row r="58" spans="1:6">
      <c r="A58" s="23" t="s">
        <v>147</v>
      </c>
      <c r="B58" s="24">
        <v>143</v>
      </c>
      <c r="C58" s="24">
        <v>98</v>
      </c>
      <c r="D58" s="24">
        <v>19</v>
      </c>
      <c r="E58" s="24">
        <v>17</v>
      </c>
      <c r="F58" s="24">
        <v>9</v>
      </c>
    </row>
    <row r="59" spans="1:6">
      <c r="A59" s="10" t="s">
        <v>114</v>
      </c>
      <c r="B59" s="15">
        <v>100</v>
      </c>
      <c r="C59" s="15">
        <v>68.531469000000001</v>
      </c>
      <c r="D59" s="15">
        <v>13.286713000000001</v>
      </c>
      <c r="E59" s="15">
        <v>11.888112</v>
      </c>
      <c r="F59" s="15">
        <v>6.2937060000000002</v>
      </c>
    </row>
    <row r="60" spans="1:6">
      <c r="A60" s="23" t="s">
        <v>148</v>
      </c>
      <c r="B60" s="24">
        <v>168</v>
      </c>
      <c r="C60" s="24">
        <v>122</v>
      </c>
      <c r="D60" s="24">
        <v>22</v>
      </c>
      <c r="E60" s="24">
        <v>20</v>
      </c>
      <c r="F60" s="24">
        <v>4</v>
      </c>
    </row>
    <row r="61" spans="1:6">
      <c r="A61" s="10" t="s">
        <v>114</v>
      </c>
      <c r="B61" s="15">
        <v>100</v>
      </c>
      <c r="C61" s="15">
        <v>72.619048000000006</v>
      </c>
      <c r="D61" s="15">
        <v>13.095238</v>
      </c>
      <c r="E61" s="15">
        <v>11.904762</v>
      </c>
      <c r="F61" s="15">
        <v>2.3809520000000002</v>
      </c>
    </row>
    <row r="62" spans="1:6">
      <c r="A62" s="23" t="s">
        <v>149</v>
      </c>
      <c r="B62" s="24">
        <v>1270</v>
      </c>
      <c r="C62" s="24">
        <v>935</v>
      </c>
      <c r="D62" s="24">
        <v>155</v>
      </c>
      <c r="E62" s="24">
        <v>158</v>
      </c>
      <c r="F62" s="24">
        <v>22</v>
      </c>
    </row>
    <row r="63" spans="1:6">
      <c r="A63" s="10" t="s">
        <v>114</v>
      </c>
      <c r="B63" s="15">
        <v>100</v>
      </c>
      <c r="C63" s="15">
        <v>73.622046999999995</v>
      </c>
      <c r="D63" s="15">
        <v>12.204724000000001</v>
      </c>
      <c r="E63" s="15">
        <v>12.440944999999999</v>
      </c>
      <c r="F63" s="15">
        <v>1.732283</v>
      </c>
    </row>
    <row r="64" spans="1:6">
      <c r="A64" s="23" t="s">
        <v>150</v>
      </c>
      <c r="B64" s="24">
        <v>1642</v>
      </c>
      <c r="C64" s="24">
        <v>1229</v>
      </c>
      <c r="D64" s="24">
        <v>204</v>
      </c>
      <c r="E64" s="24">
        <v>186</v>
      </c>
      <c r="F64" s="24">
        <v>23</v>
      </c>
    </row>
    <row r="65" spans="1:6">
      <c r="A65" s="10" t="s">
        <v>114</v>
      </c>
      <c r="B65" s="15">
        <v>100</v>
      </c>
      <c r="C65" s="15">
        <v>74.847746999999998</v>
      </c>
      <c r="D65" s="15">
        <v>12.423873</v>
      </c>
      <c r="E65" s="15">
        <v>11.327648999999999</v>
      </c>
      <c r="F65" s="15">
        <v>1.4007309999999999</v>
      </c>
    </row>
    <row r="66" spans="1:6">
      <c r="A66" s="23" t="s">
        <v>151</v>
      </c>
      <c r="B66" s="24">
        <v>2266</v>
      </c>
      <c r="C66" s="24">
        <v>1644</v>
      </c>
      <c r="D66" s="24">
        <v>270</v>
      </c>
      <c r="E66" s="24">
        <v>317</v>
      </c>
      <c r="F66" s="24">
        <v>35</v>
      </c>
    </row>
    <row r="67" spans="1:6">
      <c r="A67" s="10" t="s">
        <v>114</v>
      </c>
      <c r="B67" s="15">
        <v>100</v>
      </c>
      <c r="C67" s="15">
        <v>72.550749999999994</v>
      </c>
      <c r="D67" s="15">
        <v>11.915269</v>
      </c>
      <c r="E67" s="15">
        <v>13.989409</v>
      </c>
      <c r="F67" s="15">
        <v>1.5445720000000001</v>
      </c>
    </row>
    <row r="68" spans="1:6">
      <c r="A68" s="23" t="s">
        <v>152</v>
      </c>
      <c r="B68" s="24">
        <v>121</v>
      </c>
      <c r="C68" s="24">
        <v>61</v>
      </c>
      <c r="D68" s="24">
        <v>10</v>
      </c>
      <c r="E68" s="24">
        <v>48</v>
      </c>
      <c r="F68" s="24">
        <v>2</v>
      </c>
    </row>
    <row r="69" spans="1:6">
      <c r="A69" s="10" t="s">
        <v>114</v>
      </c>
      <c r="B69" s="15">
        <v>100</v>
      </c>
      <c r="C69" s="15">
        <v>50.413223000000002</v>
      </c>
      <c r="D69" s="15">
        <v>8.2644629999999992</v>
      </c>
      <c r="E69" s="15">
        <v>39.669421</v>
      </c>
      <c r="F69" s="15">
        <v>1.6528929999999999</v>
      </c>
    </row>
    <row r="70" spans="1:6">
      <c r="A70" s="23" t="s">
        <v>128</v>
      </c>
      <c r="B70" s="24">
        <v>46</v>
      </c>
      <c r="C70" s="24">
        <v>2</v>
      </c>
      <c r="D70" s="24">
        <v>0</v>
      </c>
      <c r="E70" s="24">
        <v>13</v>
      </c>
      <c r="F70" s="24">
        <v>31</v>
      </c>
    </row>
    <row r="71" spans="1:6">
      <c r="A71" s="10" t="s">
        <v>114</v>
      </c>
      <c r="B71" s="15">
        <v>100</v>
      </c>
      <c r="C71" s="15">
        <v>4.3478260000000004</v>
      </c>
      <c r="D71" s="15">
        <v>0</v>
      </c>
      <c r="E71" s="15">
        <v>28.260870000000001</v>
      </c>
      <c r="F71" s="15">
        <v>67.391304000000005</v>
      </c>
    </row>
    <row r="72" spans="1:6">
      <c r="A72" s="8" t="s">
        <v>153</v>
      </c>
      <c r="B72" s="8"/>
      <c r="C72" s="8"/>
      <c r="D72" s="8"/>
      <c r="E72" s="8"/>
      <c r="F72" s="8"/>
    </row>
    <row r="73" spans="1:6">
      <c r="A73" s="23" t="s">
        <v>154</v>
      </c>
      <c r="B73" s="24">
        <v>1344</v>
      </c>
      <c r="C73" s="24">
        <v>1005</v>
      </c>
      <c r="D73" s="24">
        <v>153</v>
      </c>
      <c r="E73" s="24">
        <v>164</v>
      </c>
      <c r="F73" s="24">
        <v>22</v>
      </c>
    </row>
    <row r="74" spans="1:6">
      <c r="A74" s="10" t="s">
        <v>114</v>
      </c>
      <c r="B74" s="15">
        <v>100</v>
      </c>
      <c r="C74" s="15">
        <v>74.776786000000001</v>
      </c>
      <c r="D74" s="15">
        <v>11.383929</v>
      </c>
      <c r="E74" s="15">
        <v>12.202381000000001</v>
      </c>
      <c r="F74" s="15">
        <v>1.6369050000000001</v>
      </c>
    </row>
    <row r="75" spans="1:6">
      <c r="A75" s="23" t="s">
        <v>155</v>
      </c>
      <c r="B75" s="24">
        <v>1107</v>
      </c>
      <c r="C75" s="24">
        <v>753</v>
      </c>
      <c r="D75" s="24">
        <v>128</v>
      </c>
      <c r="E75" s="24">
        <v>213</v>
      </c>
      <c r="F75" s="24">
        <v>13</v>
      </c>
    </row>
    <row r="76" spans="1:6">
      <c r="A76" s="10" t="s">
        <v>114</v>
      </c>
      <c r="B76" s="15">
        <v>100</v>
      </c>
      <c r="C76" s="15">
        <v>68.021680000000003</v>
      </c>
      <c r="D76" s="15">
        <v>11.562782</v>
      </c>
      <c r="E76" s="15">
        <v>19.241192000000002</v>
      </c>
      <c r="F76" s="15">
        <v>1.174345</v>
      </c>
    </row>
    <row r="77" spans="1:6">
      <c r="A77" s="23" t="s">
        <v>156</v>
      </c>
      <c r="B77" s="24">
        <v>1006</v>
      </c>
      <c r="C77" s="24">
        <v>656</v>
      </c>
      <c r="D77" s="24">
        <v>120</v>
      </c>
      <c r="E77" s="24">
        <v>219</v>
      </c>
      <c r="F77" s="24">
        <v>11</v>
      </c>
    </row>
    <row r="78" spans="1:6">
      <c r="A78" s="10" t="s">
        <v>114</v>
      </c>
      <c r="B78" s="15">
        <v>100</v>
      </c>
      <c r="C78" s="15">
        <v>65.208748</v>
      </c>
      <c r="D78" s="15">
        <v>11.928429</v>
      </c>
      <c r="E78" s="15">
        <v>21.769383999999999</v>
      </c>
      <c r="F78" s="15">
        <v>1.093439</v>
      </c>
    </row>
    <row r="79" spans="1:6">
      <c r="A79" s="23" t="s">
        <v>157</v>
      </c>
      <c r="B79" s="24">
        <v>541</v>
      </c>
      <c r="C79" s="24">
        <v>356</v>
      </c>
      <c r="D79" s="24">
        <v>58</v>
      </c>
      <c r="E79" s="24">
        <v>125</v>
      </c>
      <c r="F79" s="24">
        <v>2</v>
      </c>
    </row>
    <row r="80" spans="1:6">
      <c r="A80" s="10" t="s">
        <v>114</v>
      </c>
      <c r="B80" s="15">
        <v>100</v>
      </c>
      <c r="C80" s="15">
        <v>65.804067000000003</v>
      </c>
      <c r="D80" s="15">
        <v>10.720886999999999</v>
      </c>
      <c r="E80" s="15">
        <v>23.105360000000001</v>
      </c>
      <c r="F80" s="15">
        <v>0.36968600000000001</v>
      </c>
    </row>
    <row r="81" spans="1:6">
      <c r="A81" s="23" t="s">
        <v>158</v>
      </c>
      <c r="B81" s="24">
        <v>1510</v>
      </c>
      <c r="C81" s="24">
        <v>1064</v>
      </c>
      <c r="D81" s="24">
        <v>184</v>
      </c>
      <c r="E81" s="24">
        <v>241</v>
      </c>
      <c r="F81" s="24">
        <v>21</v>
      </c>
    </row>
    <row r="82" spans="1:6">
      <c r="A82" s="10" t="s">
        <v>114</v>
      </c>
      <c r="B82" s="15">
        <v>100</v>
      </c>
      <c r="C82" s="15">
        <v>70.463576000000003</v>
      </c>
      <c r="D82" s="15">
        <v>12.18543</v>
      </c>
      <c r="E82" s="15">
        <v>15.960265</v>
      </c>
      <c r="F82" s="15">
        <v>1.390728</v>
      </c>
    </row>
    <row r="83" spans="1:6">
      <c r="A83" s="23" t="s">
        <v>159</v>
      </c>
      <c r="B83" s="24">
        <v>1011</v>
      </c>
      <c r="C83" s="24">
        <v>749</v>
      </c>
      <c r="D83" s="24">
        <v>111</v>
      </c>
      <c r="E83" s="24">
        <v>145</v>
      </c>
      <c r="F83" s="24">
        <v>6</v>
      </c>
    </row>
    <row r="84" spans="1:6">
      <c r="A84" s="10" t="s">
        <v>114</v>
      </c>
      <c r="B84" s="15">
        <v>100</v>
      </c>
      <c r="C84" s="15">
        <v>74.085064000000003</v>
      </c>
      <c r="D84" s="15">
        <v>10.979228000000001</v>
      </c>
      <c r="E84" s="15">
        <v>14.342235000000001</v>
      </c>
      <c r="F84" s="15">
        <v>0.593472</v>
      </c>
    </row>
    <row r="85" spans="1:6">
      <c r="A85" s="23" t="s">
        <v>160</v>
      </c>
      <c r="B85" s="24">
        <v>1234</v>
      </c>
      <c r="C85" s="24">
        <v>919</v>
      </c>
      <c r="D85" s="24">
        <v>148</v>
      </c>
      <c r="E85" s="24">
        <v>156</v>
      </c>
      <c r="F85" s="24">
        <v>11</v>
      </c>
    </row>
    <row r="86" spans="1:6">
      <c r="A86" s="10" t="s">
        <v>114</v>
      </c>
      <c r="B86" s="15">
        <v>100</v>
      </c>
      <c r="C86" s="15">
        <v>74.473258000000001</v>
      </c>
      <c r="D86" s="15">
        <v>11.993517000000001</v>
      </c>
      <c r="E86" s="15">
        <v>12.641814999999999</v>
      </c>
      <c r="F86" s="15">
        <v>0.89141000000000004</v>
      </c>
    </row>
    <row r="87" spans="1:6">
      <c r="A87" s="23" t="s">
        <v>161</v>
      </c>
      <c r="B87" s="24">
        <v>443</v>
      </c>
      <c r="C87" s="24">
        <v>334</v>
      </c>
      <c r="D87" s="24">
        <v>43</v>
      </c>
      <c r="E87" s="24">
        <v>62</v>
      </c>
      <c r="F87" s="24">
        <v>4</v>
      </c>
    </row>
    <row r="88" spans="1:6">
      <c r="A88" s="10" t="s">
        <v>114</v>
      </c>
      <c r="B88" s="15">
        <v>100</v>
      </c>
      <c r="C88" s="15">
        <v>75.395033999999995</v>
      </c>
      <c r="D88" s="15">
        <v>9.7065459999999995</v>
      </c>
      <c r="E88" s="15">
        <v>13.995485</v>
      </c>
      <c r="F88" s="15">
        <v>0.90293500000000004</v>
      </c>
    </row>
    <row r="89" spans="1:6">
      <c r="A89" s="23" t="s">
        <v>162</v>
      </c>
      <c r="B89" s="24">
        <v>1237</v>
      </c>
      <c r="C89" s="24">
        <v>960</v>
      </c>
      <c r="D89" s="24">
        <v>137</v>
      </c>
      <c r="E89" s="24">
        <v>126</v>
      </c>
      <c r="F89" s="24">
        <v>14</v>
      </c>
    </row>
    <row r="90" spans="1:6">
      <c r="A90" s="10" t="s">
        <v>114</v>
      </c>
      <c r="B90" s="15">
        <v>100</v>
      </c>
      <c r="C90" s="15">
        <v>77.607113999999996</v>
      </c>
      <c r="D90" s="15">
        <v>11.075182</v>
      </c>
      <c r="E90" s="15">
        <v>10.185934</v>
      </c>
      <c r="F90" s="15">
        <v>1.1317699999999999</v>
      </c>
    </row>
    <row r="91" spans="1:6">
      <c r="A91" s="23" t="s">
        <v>152</v>
      </c>
      <c r="B91" s="24">
        <v>81</v>
      </c>
      <c r="C91" s="24">
        <v>55</v>
      </c>
      <c r="D91" s="24">
        <v>12</v>
      </c>
      <c r="E91" s="24">
        <v>12</v>
      </c>
      <c r="F91" s="24">
        <v>2</v>
      </c>
    </row>
    <row r="92" spans="1:6">
      <c r="A92" s="10" t="s">
        <v>114</v>
      </c>
      <c r="B92" s="15">
        <v>100</v>
      </c>
      <c r="C92" s="15">
        <v>67.901235</v>
      </c>
      <c r="D92" s="15">
        <v>14.814814999999999</v>
      </c>
      <c r="E92" s="15">
        <v>14.814814999999999</v>
      </c>
      <c r="F92" s="15">
        <v>2.4691360000000002</v>
      </c>
    </row>
    <row r="93" spans="1:6">
      <c r="A93" s="23" t="s">
        <v>163</v>
      </c>
      <c r="B93" s="24">
        <v>67</v>
      </c>
      <c r="C93" s="24">
        <v>45</v>
      </c>
      <c r="D93" s="24">
        <v>10</v>
      </c>
      <c r="E93" s="24">
        <v>11</v>
      </c>
      <c r="F93" s="24">
        <v>1</v>
      </c>
    </row>
    <row r="94" spans="1:6">
      <c r="A94" s="10" t="s">
        <v>114</v>
      </c>
      <c r="B94" s="15">
        <v>100</v>
      </c>
      <c r="C94" s="15">
        <v>67.164179000000004</v>
      </c>
      <c r="D94" s="15">
        <v>14.925373</v>
      </c>
      <c r="E94" s="15">
        <v>16.417909999999999</v>
      </c>
      <c r="F94" s="15">
        <v>1.492537</v>
      </c>
    </row>
    <row r="95" spans="1:6">
      <c r="A95" s="23" t="s">
        <v>128</v>
      </c>
      <c r="B95" s="24">
        <v>52</v>
      </c>
      <c r="C95" s="24">
        <v>9</v>
      </c>
      <c r="D95" s="24">
        <v>5</v>
      </c>
      <c r="E95" s="24">
        <v>6</v>
      </c>
      <c r="F95" s="24">
        <v>32</v>
      </c>
    </row>
    <row r="96" spans="1:6">
      <c r="A96" s="10" t="s">
        <v>114</v>
      </c>
      <c r="B96" s="15">
        <v>100</v>
      </c>
      <c r="C96" s="15">
        <v>17.307691999999999</v>
      </c>
      <c r="D96" s="15">
        <v>9.6153849999999998</v>
      </c>
      <c r="E96" s="15">
        <v>11.538462000000001</v>
      </c>
      <c r="F96" s="15">
        <v>61.538462000000003</v>
      </c>
    </row>
    <row r="97" spans="1:6">
      <c r="A97" s="8" t="s">
        <v>164</v>
      </c>
      <c r="B97" s="8"/>
      <c r="C97" s="8"/>
      <c r="D97" s="8"/>
      <c r="E97" s="8"/>
      <c r="F97" s="8"/>
    </row>
    <row r="98" spans="1:6">
      <c r="A98" s="23" t="s">
        <v>165</v>
      </c>
      <c r="B98" s="24">
        <v>209</v>
      </c>
      <c r="C98" s="24">
        <v>174</v>
      </c>
      <c r="D98" s="24">
        <v>14</v>
      </c>
      <c r="E98" s="24">
        <v>20</v>
      </c>
      <c r="F98" s="24">
        <v>1</v>
      </c>
    </row>
    <row r="99" spans="1:6">
      <c r="A99" s="10" t="s">
        <v>114</v>
      </c>
      <c r="B99" s="15">
        <v>100</v>
      </c>
      <c r="C99" s="15">
        <v>83.253589000000005</v>
      </c>
      <c r="D99" s="15">
        <v>6.6985650000000003</v>
      </c>
      <c r="E99" s="15">
        <v>9.5693780000000004</v>
      </c>
      <c r="F99" s="15">
        <v>0.47846899999999998</v>
      </c>
    </row>
    <row r="100" spans="1:6">
      <c r="A100" s="23" t="s">
        <v>166</v>
      </c>
      <c r="B100" s="24">
        <v>1043</v>
      </c>
      <c r="C100" s="24">
        <v>804</v>
      </c>
      <c r="D100" s="24">
        <v>114</v>
      </c>
      <c r="E100" s="24">
        <v>94</v>
      </c>
      <c r="F100" s="24">
        <v>31</v>
      </c>
    </row>
    <row r="101" spans="1:6">
      <c r="A101" s="10" t="s">
        <v>114</v>
      </c>
      <c r="B101" s="15">
        <v>100</v>
      </c>
      <c r="C101" s="15">
        <v>77.085330999999996</v>
      </c>
      <c r="D101" s="15">
        <v>10.930009999999999</v>
      </c>
      <c r="E101" s="15">
        <v>9.0124639999999996</v>
      </c>
      <c r="F101" s="15">
        <v>2.9721959999999998</v>
      </c>
    </row>
    <row r="102" spans="1:6">
      <c r="A102" s="23" t="s">
        <v>167</v>
      </c>
      <c r="B102" s="24">
        <v>963</v>
      </c>
      <c r="C102" s="24">
        <v>645</v>
      </c>
      <c r="D102" s="24">
        <v>130</v>
      </c>
      <c r="E102" s="24">
        <v>156</v>
      </c>
      <c r="F102" s="24">
        <v>32</v>
      </c>
    </row>
    <row r="103" spans="1:6">
      <c r="A103" s="10" t="s">
        <v>114</v>
      </c>
      <c r="B103" s="15">
        <v>100</v>
      </c>
      <c r="C103" s="15">
        <v>66.978193000000005</v>
      </c>
      <c r="D103" s="15">
        <v>13.499480999999999</v>
      </c>
      <c r="E103" s="15">
        <v>16.199376999999998</v>
      </c>
      <c r="F103" s="15">
        <v>3.3229489999999999</v>
      </c>
    </row>
    <row r="104" spans="1:6">
      <c r="A104" s="23" t="s">
        <v>168</v>
      </c>
      <c r="B104" s="24">
        <v>338</v>
      </c>
      <c r="C104" s="24">
        <v>183</v>
      </c>
      <c r="D104" s="24">
        <v>40</v>
      </c>
      <c r="E104" s="24">
        <v>107</v>
      </c>
      <c r="F104" s="24">
        <v>8</v>
      </c>
    </row>
    <row r="105" spans="1:6">
      <c r="A105" s="10" t="s">
        <v>114</v>
      </c>
      <c r="B105" s="15">
        <v>100</v>
      </c>
      <c r="C105" s="15">
        <v>54.142012000000001</v>
      </c>
      <c r="D105" s="15">
        <v>11.83432</v>
      </c>
      <c r="E105" s="15">
        <v>31.656804999999999</v>
      </c>
      <c r="F105" s="15">
        <v>2.3668640000000001</v>
      </c>
    </row>
    <row r="106" spans="1:6">
      <c r="A106" s="23" t="s">
        <v>169</v>
      </c>
      <c r="B106" s="24">
        <v>94</v>
      </c>
      <c r="C106" s="24">
        <v>43</v>
      </c>
      <c r="D106" s="24">
        <v>13</v>
      </c>
      <c r="E106" s="24">
        <v>36</v>
      </c>
      <c r="F106" s="24">
        <v>2</v>
      </c>
    </row>
    <row r="107" spans="1:6">
      <c r="A107" s="10" t="s">
        <v>114</v>
      </c>
      <c r="B107" s="15">
        <v>100</v>
      </c>
      <c r="C107" s="15">
        <v>45.744681</v>
      </c>
      <c r="D107" s="15">
        <v>13.829787</v>
      </c>
      <c r="E107" s="15">
        <v>38.297871999999998</v>
      </c>
      <c r="F107" s="15">
        <v>2.1276600000000001</v>
      </c>
    </row>
    <row r="108" spans="1:6">
      <c r="A108" s="23" t="s">
        <v>128</v>
      </c>
      <c r="B108" s="24">
        <v>30</v>
      </c>
      <c r="C108" s="24">
        <v>16</v>
      </c>
      <c r="D108" s="24">
        <v>5</v>
      </c>
      <c r="E108" s="24">
        <v>5</v>
      </c>
      <c r="F108" s="24">
        <v>4</v>
      </c>
    </row>
    <row r="109" spans="1:6">
      <c r="A109" s="10" t="s">
        <v>114</v>
      </c>
      <c r="B109" s="15">
        <v>100</v>
      </c>
      <c r="C109" s="15">
        <v>53.333333000000003</v>
      </c>
      <c r="D109" s="15">
        <v>16.666667</v>
      </c>
      <c r="E109" s="15">
        <v>16.666667</v>
      </c>
      <c r="F109" s="15">
        <v>13.333333</v>
      </c>
    </row>
    <row r="110" spans="1:6">
      <c r="A110" s="8" t="s">
        <v>170</v>
      </c>
      <c r="B110" s="8"/>
      <c r="C110" s="8"/>
      <c r="D110" s="8"/>
      <c r="E110" s="8"/>
      <c r="F110" s="8"/>
    </row>
    <row r="111" spans="1:6">
      <c r="A111" s="23" t="s">
        <v>171</v>
      </c>
      <c r="B111" s="24">
        <v>386</v>
      </c>
      <c r="C111" s="24">
        <v>247</v>
      </c>
      <c r="D111" s="24">
        <v>36</v>
      </c>
      <c r="E111" s="24">
        <v>86</v>
      </c>
      <c r="F111" s="24">
        <v>17</v>
      </c>
    </row>
    <row r="112" spans="1:6">
      <c r="A112" s="10" t="s">
        <v>114</v>
      </c>
      <c r="B112" s="15">
        <v>100</v>
      </c>
      <c r="C112" s="15">
        <v>63.989637000000002</v>
      </c>
      <c r="D112" s="15">
        <v>9.3264250000000004</v>
      </c>
      <c r="E112" s="15">
        <v>22.279793000000002</v>
      </c>
      <c r="F112" s="15">
        <v>4.4041449999999998</v>
      </c>
    </row>
    <row r="113" spans="1:6">
      <c r="A113" s="23" t="s">
        <v>172</v>
      </c>
      <c r="B113" s="24">
        <v>919</v>
      </c>
      <c r="C113" s="24">
        <v>617</v>
      </c>
      <c r="D113" s="24">
        <v>135</v>
      </c>
      <c r="E113" s="24">
        <v>138</v>
      </c>
      <c r="F113" s="24">
        <v>29</v>
      </c>
    </row>
    <row r="114" spans="1:6">
      <c r="A114" s="10" t="s">
        <v>114</v>
      </c>
      <c r="B114" s="15">
        <v>100</v>
      </c>
      <c r="C114" s="15">
        <v>67.138193999999999</v>
      </c>
      <c r="D114" s="15">
        <v>14.68988</v>
      </c>
      <c r="E114" s="15">
        <v>15.016322000000001</v>
      </c>
      <c r="F114" s="15">
        <v>3.1556039999999999</v>
      </c>
    </row>
    <row r="115" spans="1:6">
      <c r="A115" s="23" t="s">
        <v>173</v>
      </c>
      <c r="B115" s="24">
        <v>978</v>
      </c>
      <c r="C115" s="24">
        <v>735</v>
      </c>
      <c r="D115" s="24">
        <v>92</v>
      </c>
      <c r="E115" s="24">
        <v>135</v>
      </c>
      <c r="F115" s="24">
        <v>16</v>
      </c>
    </row>
    <row r="116" spans="1:6">
      <c r="A116" s="10" t="s">
        <v>114</v>
      </c>
      <c r="B116" s="15">
        <v>100</v>
      </c>
      <c r="C116" s="15">
        <v>75.153373999999999</v>
      </c>
      <c r="D116" s="15">
        <v>9.4069529999999997</v>
      </c>
      <c r="E116" s="15">
        <v>13.803680999999999</v>
      </c>
      <c r="F116" s="15">
        <v>1.6359919999999999</v>
      </c>
    </row>
    <row r="117" spans="1:6">
      <c r="A117" s="23" t="s">
        <v>174</v>
      </c>
      <c r="B117" s="24">
        <v>347</v>
      </c>
      <c r="C117" s="24">
        <v>245</v>
      </c>
      <c r="D117" s="24">
        <v>43</v>
      </c>
      <c r="E117" s="24">
        <v>50</v>
      </c>
      <c r="F117" s="24">
        <v>9</v>
      </c>
    </row>
    <row r="118" spans="1:6">
      <c r="A118" s="10" t="s">
        <v>114</v>
      </c>
      <c r="B118" s="15">
        <v>100</v>
      </c>
      <c r="C118" s="15">
        <v>70.605187000000001</v>
      </c>
      <c r="D118" s="15">
        <v>12.391931</v>
      </c>
      <c r="E118" s="15">
        <v>14.409222</v>
      </c>
      <c r="F118" s="15">
        <v>2.5936599999999999</v>
      </c>
    </row>
    <row r="119" spans="1:6">
      <c r="A119" s="23" t="s">
        <v>128</v>
      </c>
      <c r="B119" s="24">
        <v>47</v>
      </c>
      <c r="C119" s="24">
        <v>21</v>
      </c>
      <c r="D119" s="24">
        <v>10</v>
      </c>
      <c r="E119" s="24">
        <v>9</v>
      </c>
      <c r="F119" s="24">
        <v>7</v>
      </c>
    </row>
    <row r="120" spans="1:6">
      <c r="A120" s="10" t="s">
        <v>114</v>
      </c>
      <c r="B120" s="15">
        <v>100</v>
      </c>
      <c r="C120" s="15">
        <v>44.680850999999997</v>
      </c>
      <c r="D120" s="15">
        <v>21.276596000000001</v>
      </c>
      <c r="E120" s="15">
        <v>19.148935999999999</v>
      </c>
      <c r="F120" s="15">
        <v>14.893617000000001</v>
      </c>
    </row>
    <row r="121" spans="1:6">
      <c r="A121" s="8" t="s">
        <v>175</v>
      </c>
      <c r="B121" s="8"/>
      <c r="C121" s="8"/>
      <c r="D121" s="8"/>
      <c r="E121" s="8"/>
      <c r="F121" s="8"/>
    </row>
    <row r="122" spans="1:6">
      <c r="A122" s="23" t="s">
        <v>176</v>
      </c>
      <c r="B122" s="24">
        <v>425</v>
      </c>
      <c r="C122" s="24">
        <v>339</v>
      </c>
      <c r="D122" s="24">
        <v>34</v>
      </c>
      <c r="E122" s="24">
        <v>37</v>
      </c>
      <c r="F122" s="24">
        <v>15</v>
      </c>
    </row>
    <row r="123" spans="1:6">
      <c r="A123" s="10" t="s">
        <v>114</v>
      </c>
      <c r="B123" s="15">
        <v>100</v>
      </c>
      <c r="C123" s="15">
        <v>79.764706000000004</v>
      </c>
      <c r="D123" s="15">
        <v>8</v>
      </c>
      <c r="E123" s="15">
        <v>8.7058820000000008</v>
      </c>
      <c r="F123" s="15">
        <v>3.5294120000000002</v>
      </c>
    </row>
    <row r="124" spans="1:6">
      <c r="A124" s="23" t="s">
        <v>177</v>
      </c>
      <c r="B124" s="24">
        <v>811</v>
      </c>
      <c r="C124" s="24">
        <v>662</v>
      </c>
      <c r="D124" s="24">
        <v>75</v>
      </c>
      <c r="E124" s="24">
        <v>53</v>
      </c>
      <c r="F124" s="24">
        <v>21</v>
      </c>
    </row>
    <row r="125" spans="1:6">
      <c r="A125" s="10" t="s">
        <v>114</v>
      </c>
      <c r="B125" s="15">
        <v>100</v>
      </c>
      <c r="C125" s="15">
        <v>81.627619999999993</v>
      </c>
      <c r="D125" s="15">
        <v>9.2478420000000003</v>
      </c>
      <c r="E125" s="15">
        <v>6.5351419999999996</v>
      </c>
      <c r="F125" s="15">
        <v>2.5893959999999998</v>
      </c>
    </row>
    <row r="126" spans="1:6">
      <c r="A126" s="23" t="s">
        <v>178</v>
      </c>
      <c r="B126" s="24">
        <v>207</v>
      </c>
      <c r="C126" s="24">
        <v>161</v>
      </c>
      <c r="D126" s="24">
        <v>27</v>
      </c>
      <c r="E126" s="24">
        <v>18</v>
      </c>
      <c r="F126" s="24">
        <v>1</v>
      </c>
    </row>
    <row r="127" spans="1:6">
      <c r="A127" s="10" t="s">
        <v>114</v>
      </c>
      <c r="B127" s="15">
        <v>100</v>
      </c>
      <c r="C127" s="15">
        <v>77.777777999999998</v>
      </c>
      <c r="D127" s="15">
        <v>13.043478</v>
      </c>
      <c r="E127" s="15">
        <v>8.6956520000000008</v>
      </c>
      <c r="F127" s="15">
        <v>0.48309200000000002</v>
      </c>
    </row>
    <row r="128" spans="1:6">
      <c r="A128" s="23" t="s">
        <v>179</v>
      </c>
      <c r="B128" s="24">
        <v>154</v>
      </c>
      <c r="C128" s="24">
        <v>123</v>
      </c>
      <c r="D128" s="24">
        <v>18</v>
      </c>
      <c r="E128" s="24">
        <v>11</v>
      </c>
      <c r="F128" s="24">
        <v>2</v>
      </c>
    </row>
    <row r="129" spans="1:6">
      <c r="A129" s="10" t="s">
        <v>114</v>
      </c>
      <c r="B129" s="15">
        <v>100</v>
      </c>
      <c r="C129" s="15">
        <v>79.870130000000003</v>
      </c>
      <c r="D129" s="15">
        <v>11.688312</v>
      </c>
      <c r="E129" s="15">
        <v>7.1428570000000002</v>
      </c>
      <c r="F129" s="15">
        <v>1.2987010000000001</v>
      </c>
    </row>
    <row r="130" spans="1:6">
      <c r="A130" s="23" t="s">
        <v>180</v>
      </c>
      <c r="B130" s="24">
        <v>318</v>
      </c>
      <c r="C130" s="24">
        <v>265</v>
      </c>
      <c r="D130" s="24">
        <v>33</v>
      </c>
      <c r="E130" s="24">
        <v>13</v>
      </c>
      <c r="F130" s="24">
        <v>7</v>
      </c>
    </row>
    <row r="131" spans="1:6">
      <c r="A131" s="10" t="s">
        <v>114</v>
      </c>
      <c r="B131" s="15">
        <v>100</v>
      </c>
      <c r="C131" s="15">
        <v>83.333332999999996</v>
      </c>
      <c r="D131" s="15">
        <v>10.377357999999999</v>
      </c>
      <c r="E131" s="15">
        <v>4.08805</v>
      </c>
      <c r="F131" s="15">
        <v>2.2012580000000002</v>
      </c>
    </row>
    <row r="132" spans="1:6">
      <c r="A132" s="23" t="s">
        <v>181</v>
      </c>
      <c r="B132" s="24">
        <v>203</v>
      </c>
      <c r="C132" s="24">
        <v>162</v>
      </c>
      <c r="D132" s="24">
        <v>21</v>
      </c>
      <c r="E132" s="24">
        <v>18</v>
      </c>
      <c r="F132" s="24">
        <v>2</v>
      </c>
    </row>
    <row r="133" spans="1:6">
      <c r="A133" s="10" t="s">
        <v>114</v>
      </c>
      <c r="B133" s="15">
        <v>100</v>
      </c>
      <c r="C133" s="15">
        <v>79.802955999999995</v>
      </c>
      <c r="D133" s="15">
        <v>10.344828</v>
      </c>
      <c r="E133" s="15">
        <v>8.8669949999999993</v>
      </c>
      <c r="F133" s="15">
        <v>0.98522200000000004</v>
      </c>
    </row>
    <row r="134" spans="1:6">
      <c r="A134" s="23" t="s">
        <v>182</v>
      </c>
      <c r="B134" s="24">
        <v>79</v>
      </c>
      <c r="C134" s="24">
        <v>54</v>
      </c>
      <c r="D134" s="24">
        <v>8</v>
      </c>
      <c r="E134" s="24">
        <v>16</v>
      </c>
      <c r="F134" s="24">
        <v>1</v>
      </c>
    </row>
    <row r="135" spans="1:6">
      <c r="A135" s="10" t="s">
        <v>114</v>
      </c>
      <c r="B135" s="15">
        <v>100</v>
      </c>
      <c r="C135" s="15">
        <v>68.354429999999994</v>
      </c>
      <c r="D135" s="15">
        <v>10.126582000000001</v>
      </c>
      <c r="E135" s="15">
        <v>20.253164999999999</v>
      </c>
      <c r="F135" s="15">
        <v>1.2658229999999999</v>
      </c>
    </row>
    <row r="136" spans="1:6">
      <c r="A136" s="23" t="s">
        <v>183</v>
      </c>
      <c r="B136" s="24">
        <v>68</v>
      </c>
      <c r="C136" s="24">
        <v>61</v>
      </c>
      <c r="D136" s="24">
        <v>2</v>
      </c>
      <c r="E136" s="24">
        <v>4</v>
      </c>
      <c r="F136" s="24">
        <v>1</v>
      </c>
    </row>
    <row r="137" spans="1:6">
      <c r="A137" s="10" t="s">
        <v>114</v>
      </c>
      <c r="B137" s="15">
        <v>100</v>
      </c>
      <c r="C137" s="15">
        <v>89.705882000000003</v>
      </c>
      <c r="D137" s="15">
        <v>2.941176</v>
      </c>
      <c r="E137" s="15">
        <v>5.8823530000000002</v>
      </c>
      <c r="F137" s="15">
        <v>1.470588</v>
      </c>
    </row>
    <row r="138" spans="1:6">
      <c r="A138" s="23" t="s">
        <v>184</v>
      </c>
      <c r="B138" s="24">
        <v>586</v>
      </c>
      <c r="C138" s="24">
        <v>458</v>
      </c>
      <c r="D138" s="24">
        <v>66</v>
      </c>
      <c r="E138" s="24">
        <v>49</v>
      </c>
      <c r="F138" s="24">
        <v>13</v>
      </c>
    </row>
    <row r="139" spans="1:6">
      <c r="A139" s="10" t="s">
        <v>114</v>
      </c>
      <c r="B139" s="15">
        <v>100</v>
      </c>
      <c r="C139" s="15">
        <v>78.156997000000004</v>
      </c>
      <c r="D139" s="15">
        <v>11.262798999999999</v>
      </c>
      <c r="E139" s="15">
        <v>8.3617749999999997</v>
      </c>
      <c r="F139" s="15">
        <v>2.2184300000000001</v>
      </c>
    </row>
    <row r="140" spans="1:6">
      <c r="A140" s="23" t="s">
        <v>185</v>
      </c>
      <c r="B140" s="24">
        <v>276</v>
      </c>
      <c r="C140" s="24">
        <v>225</v>
      </c>
      <c r="D140" s="24">
        <v>30</v>
      </c>
      <c r="E140" s="24">
        <v>14</v>
      </c>
      <c r="F140" s="24">
        <v>7</v>
      </c>
    </row>
    <row r="141" spans="1:6">
      <c r="A141" s="10" t="s">
        <v>114</v>
      </c>
      <c r="B141" s="15">
        <v>100</v>
      </c>
      <c r="C141" s="15">
        <v>81.521738999999997</v>
      </c>
      <c r="D141" s="15">
        <v>10.869565</v>
      </c>
      <c r="E141" s="15">
        <v>5.0724640000000001</v>
      </c>
      <c r="F141" s="15">
        <v>2.536232</v>
      </c>
    </row>
    <row r="142" spans="1:6">
      <c r="A142" s="23" t="s">
        <v>152</v>
      </c>
      <c r="B142" s="24">
        <v>197</v>
      </c>
      <c r="C142" s="24">
        <v>134</v>
      </c>
      <c r="D142" s="24">
        <v>26</v>
      </c>
      <c r="E142" s="24">
        <v>29</v>
      </c>
      <c r="F142" s="24">
        <v>8</v>
      </c>
    </row>
    <row r="143" spans="1:6">
      <c r="A143" s="10" t="s">
        <v>114</v>
      </c>
      <c r="B143" s="15">
        <v>100</v>
      </c>
      <c r="C143" s="15">
        <v>68.020304999999993</v>
      </c>
      <c r="D143" s="15">
        <v>13.19797</v>
      </c>
      <c r="E143" s="15">
        <v>14.720812</v>
      </c>
      <c r="F143" s="15">
        <v>4.0609140000000004</v>
      </c>
    </row>
    <row r="144" spans="1:6">
      <c r="A144" s="23" t="s">
        <v>186</v>
      </c>
      <c r="B144" s="24">
        <v>944</v>
      </c>
      <c r="C144" s="24">
        <v>551</v>
      </c>
      <c r="D144" s="24">
        <v>121</v>
      </c>
      <c r="E144" s="24">
        <v>248</v>
      </c>
      <c r="F144" s="24">
        <v>24</v>
      </c>
    </row>
    <row r="145" spans="1:6">
      <c r="A145" s="10" t="s">
        <v>114</v>
      </c>
      <c r="B145" s="15">
        <v>100</v>
      </c>
      <c r="C145" s="15">
        <v>58.368644000000003</v>
      </c>
      <c r="D145" s="15">
        <v>12.817797000000001</v>
      </c>
      <c r="E145" s="15">
        <v>26.271186</v>
      </c>
      <c r="F145" s="15">
        <v>2.542373</v>
      </c>
    </row>
    <row r="146" spans="1:6">
      <c r="A146" s="23" t="s">
        <v>128</v>
      </c>
      <c r="B146" s="24">
        <v>41</v>
      </c>
      <c r="C146" s="24">
        <v>22</v>
      </c>
      <c r="D146" s="24">
        <v>6</v>
      </c>
      <c r="E146" s="24">
        <v>8</v>
      </c>
      <c r="F146" s="24">
        <v>5</v>
      </c>
    </row>
    <row r="147" spans="1:6">
      <c r="A147" s="10" t="s">
        <v>114</v>
      </c>
      <c r="B147" s="15">
        <v>100</v>
      </c>
      <c r="C147" s="15">
        <v>53.658537000000003</v>
      </c>
      <c r="D147" s="15">
        <v>14.634145999999999</v>
      </c>
      <c r="E147" s="15">
        <v>19.512194999999998</v>
      </c>
      <c r="F147" s="15">
        <v>12.195122</v>
      </c>
    </row>
    <row r="148" spans="1:6">
      <c r="A148" s="8" t="s">
        <v>187</v>
      </c>
      <c r="B148" s="8"/>
      <c r="C148" s="8"/>
      <c r="D148" s="8"/>
      <c r="E148" s="8"/>
      <c r="F148" s="8"/>
    </row>
    <row r="149" spans="1:6">
      <c r="A149" s="23" t="s">
        <v>188</v>
      </c>
      <c r="B149" s="24">
        <v>2041</v>
      </c>
      <c r="C149" s="24">
        <v>1442</v>
      </c>
      <c r="D149" s="24">
        <v>245</v>
      </c>
      <c r="E149" s="24">
        <v>308</v>
      </c>
      <c r="F149" s="24">
        <v>46</v>
      </c>
    </row>
    <row r="150" spans="1:6">
      <c r="A150" s="10" t="s">
        <v>114</v>
      </c>
      <c r="B150" s="15">
        <v>100</v>
      </c>
      <c r="C150" s="15">
        <v>70.651640999999998</v>
      </c>
      <c r="D150" s="15">
        <v>12.003920000000001</v>
      </c>
      <c r="E150" s="15">
        <v>15.090642000000001</v>
      </c>
      <c r="F150" s="15">
        <v>2.2537970000000001</v>
      </c>
    </row>
    <row r="151" spans="1:6">
      <c r="A151" s="23" t="s">
        <v>189</v>
      </c>
      <c r="B151" s="24">
        <v>221</v>
      </c>
      <c r="C151" s="24">
        <v>173</v>
      </c>
      <c r="D151" s="24">
        <v>21</v>
      </c>
      <c r="E151" s="24">
        <v>22</v>
      </c>
      <c r="F151" s="24">
        <v>5</v>
      </c>
    </row>
    <row r="152" spans="1:6">
      <c r="A152" s="10" t="s">
        <v>114</v>
      </c>
      <c r="B152" s="15">
        <v>100</v>
      </c>
      <c r="C152" s="15">
        <v>78.280542999999994</v>
      </c>
      <c r="D152" s="15">
        <v>9.502262</v>
      </c>
      <c r="E152" s="15">
        <v>9.9547509999999999</v>
      </c>
      <c r="F152" s="15">
        <v>2.2624430000000002</v>
      </c>
    </row>
    <row r="153" spans="1:6">
      <c r="A153" s="23" t="s">
        <v>190</v>
      </c>
      <c r="B153" s="24">
        <v>64</v>
      </c>
      <c r="C153" s="24">
        <v>38</v>
      </c>
      <c r="D153" s="24">
        <v>11</v>
      </c>
      <c r="E153" s="24">
        <v>14</v>
      </c>
      <c r="F153" s="24">
        <v>1</v>
      </c>
    </row>
    <row r="154" spans="1:6">
      <c r="A154" s="10" t="s">
        <v>114</v>
      </c>
      <c r="B154" s="15">
        <v>100</v>
      </c>
      <c r="C154" s="15">
        <v>59.375</v>
      </c>
      <c r="D154" s="15">
        <v>17.1875</v>
      </c>
      <c r="E154" s="15">
        <v>21.875</v>
      </c>
      <c r="F154" s="15">
        <v>1.5625</v>
      </c>
    </row>
    <row r="155" spans="1:6">
      <c r="A155" s="23" t="s">
        <v>191</v>
      </c>
      <c r="B155" s="24">
        <v>158</v>
      </c>
      <c r="C155" s="24">
        <v>101</v>
      </c>
      <c r="D155" s="24">
        <v>17</v>
      </c>
      <c r="E155" s="24">
        <v>30</v>
      </c>
      <c r="F155" s="24">
        <v>10</v>
      </c>
    </row>
    <row r="156" spans="1:6">
      <c r="A156" s="10" t="s">
        <v>114</v>
      </c>
      <c r="B156" s="15">
        <v>100</v>
      </c>
      <c r="C156" s="15">
        <v>63.924050999999999</v>
      </c>
      <c r="D156" s="15">
        <v>10.759494</v>
      </c>
      <c r="E156" s="15">
        <v>18.987342000000002</v>
      </c>
      <c r="F156" s="15">
        <v>6.3291139999999997</v>
      </c>
    </row>
    <row r="157" spans="1:6">
      <c r="A157" s="23" t="s">
        <v>192</v>
      </c>
      <c r="B157" s="24">
        <v>120</v>
      </c>
      <c r="C157" s="24">
        <v>81</v>
      </c>
      <c r="D157" s="24">
        <v>13</v>
      </c>
      <c r="E157" s="24">
        <v>19</v>
      </c>
      <c r="F157" s="24">
        <v>7</v>
      </c>
    </row>
    <row r="158" spans="1:6">
      <c r="A158" s="10" t="s">
        <v>114</v>
      </c>
      <c r="B158" s="15">
        <v>100</v>
      </c>
      <c r="C158" s="15">
        <v>67.5</v>
      </c>
      <c r="D158" s="15">
        <v>10.833333</v>
      </c>
      <c r="E158" s="15">
        <v>15.833333</v>
      </c>
      <c r="F158" s="15">
        <v>5.8333329999999997</v>
      </c>
    </row>
    <row r="159" spans="1:6">
      <c r="A159" s="23" t="s">
        <v>193</v>
      </c>
      <c r="B159" s="24">
        <v>10</v>
      </c>
      <c r="C159" s="24">
        <v>2</v>
      </c>
      <c r="D159" s="24">
        <v>1</v>
      </c>
      <c r="E159" s="24">
        <v>7</v>
      </c>
      <c r="F159" s="24">
        <v>0</v>
      </c>
    </row>
    <row r="160" spans="1:6">
      <c r="A160" s="10" t="s">
        <v>114</v>
      </c>
      <c r="B160" s="15">
        <v>100</v>
      </c>
      <c r="C160" s="15">
        <v>20</v>
      </c>
      <c r="D160" s="15">
        <v>10</v>
      </c>
      <c r="E160" s="15">
        <v>70</v>
      </c>
      <c r="F160" s="15">
        <v>0</v>
      </c>
    </row>
    <row r="161" spans="1:6">
      <c r="A161" s="23" t="s">
        <v>152</v>
      </c>
      <c r="B161" s="24">
        <v>39</v>
      </c>
      <c r="C161" s="24">
        <v>19</v>
      </c>
      <c r="D161" s="24">
        <v>3</v>
      </c>
      <c r="E161" s="24">
        <v>12</v>
      </c>
      <c r="F161" s="24">
        <v>5</v>
      </c>
    </row>
    <row r="162" spans="1:6">
      <c r="A162" s="10" t="s">
        <v>114</v>
      </c>
      <c r="B162" s="15">
        <v>100</v>
      </c>
      <c r="C162" s="15">
        <v>48.717948999999997</v>
      </c>
      <c r="D162" s="15">
        <v>7.6923079999999997</v>
      </c>
      <c r="E162" s="15">
        <v>30.769231000000001</v>
      </c>
      <c r="F162" s="15">
        <v>12.820513</v>
      </c>
    </row>
    <row r="163" spans="1:6">
      <c r="A163" s="23" t="s">
        <v>128</v>
      </c>
      <c r="B163" s="24">
        <v>24</v>
      </c>
      <c r="C163" s="24">
        <v>9</v>
      </c>
      <c r="D163" s="24">
        <v>5</v>
      </c>
      <c r="E163" s="24">
        <v>6</v>
      </c>
      <c r="F163" s="24">
        <v>4</v>
      </c>
    </row>
    <row r="164" spans="1:6">
      <c r="A164" s="10" t="s">
        <v>114</v>
      </c>
      <c r="B164" s="15">
        <v>100</v>
      </c>
      <c r="C164" s="15">
        <v>37.5</v>
      </c>
      <c r="D164" s="15">
        <v>20.833333</v>
      </c>
      <c r="E164" s="15">
        <v>25</v>
      </c>
      <c r="F164" s="15">
        <v>16.666667</v>
      </c>
    </row>
    <row r="165" spans="1:6">
      <c r="A165" s="8" t="s">
        <v>194</v>
      </c>
      <c r="B165" s="8"/>
      <c r="C165" s="8"/>
      <c r="D165" s="8"/>
      <c r="E165" s="8"/>
      <c r="F165" s="8"/>
    </row>
    <row r="166" spans="1:6">
      <c r="A166" s="23" t="s">
        <v>195</v>
      </c>
      <c r="B166" s="24">
        <v>1341</v>
      </c>
      <c r="C166" s="24">
        <v>1027</v>
      </c>
      <c r="D166" s="24">
        <v>158</v>
      </c>
      <c r="E166" s="24">
        <v>130</v>
      </c>
      <c r="F166" s="24">
        <v>26</v>
      </c>
    </row>
    <row r="167" spans="1:6">
      <c r="A167" s="10" t="s">
        <v>114</v>
      </c>
      <c r="B167" s="15">
        <v>100</v>
      </c>
      <c r="C167" s="15">
        <v>76.584637999999998</v>
      </c>
      <c r="D167" s="15">
        <v>11.782252</v>
      </c>
      <c r="E167" s="15">
        <v>9.6942579999999996</v>
      </c>
      <c r="F167" s="15">
        <v>1.938852</v>
      </c>
    </row>
    <row r="168" spans="1:6">
      <c r="A168" s="23" t="s">
        <v>196</v>
      </c>
      <c r="B168" s="24">
        <v>523</v>
      </c>
      <c r="C168" s="24">
        <v>411</v>
      </c>
      <c r="D168" s="24">
        <v>58</v>
      </c>
      <c r="E168" s="24">
        <v>37</v>
      </c>
      <c r="F168" s="24">
        <v>17</v>
      </c>
    </row>
    <row r="169" spans="1:6">
      <c r="A169" s="10" t="s">
        <v>114</v>
      </c>
      <c r="B169" s="15">
        <v>100</v>
      </c>
      <c r="C169" s="15">
        <v>78.585086000000004</v>
      </c>
      <c r="D169" s="15">
        <v>11.089866000000001</v>
      </c>
      <c r="E169" s="15">
        <v>7.0745699999999996</v>
      </c>
      <c r="F169" s="15">
        <v>3.2504780000000002</v>
      </c>
    </row>
    <row r="170" spans="1:6">
      <c r="A170" s="23" t="s">
        <v>197</v>
      </c>
      <c r="B170" s="24">
        <v>116</v>
      </c>
      <c r="C170" s="24">
        <v>83</v>
      </c>
      <c r="D170" s="24">
        <v>14</v>
      </c>
      <c r="E170" s="24">
        <v>16</v>
      </c>
      <c r="F170" s="24">
        <v>3</v>
      </c>
    </row>
    <row r="171" spans="1:6">
      <c r="A171" s="10" t="s">
        <v>114</v>
      </c>
      <c r="B171" s="15">
        <v>100</v>
      </c>
      <c r="C171" s="15">
        <v>71.551723999999993</v>
      </c>
      <c r="D171" s="15">
        <v>12.068966</v>
      </c>
      <c r="E171" s="15">
        <v>13.793103</v>
      </c>
      <c r="F171" s="15">
        <v>2.5862069999999999</v>
      </c>
    </row>
    <row r="172" spans="1:6">
      <c r="A172" s="23" t="s">
        <v>198</v>
      </c>
      <c r="B172" s="24">
        <v>25</v>
      </c>
      <c r="C172" s="24">
        <v>12</v>
      </c>
      <c r="D172" s="24">
        <v>3</v>
      </c>
      <c r="E172" s="24">
        <v>9</v>
      </c>
      <c r="F172" s="24">
        <v>1</v>
      </c>
    </row>
    <row r="173" spans="1:6">
      <c r="A173" s="10" t="s">
        <v>114</v>
      </c>
      <c r="B173" s="15">
        <v>100</v>
      </c>
      <c r="C173" s="15">
        <v>48</v>
      </c>
      <c r="D173" s="15">
        <v>12</v>
      </c>
      <c r="E173" s="15">
        <v>36</v>
      </c>
      <c r="F173" s="15">
        <v>4</v>
      </c>
    </row>
    <row r="174" spans="1:6">
      <c r="A174" s="23" t="s">
        <v>199</v>
      </c>
      <c r="B174" s="24">
        <v>68</v>
      </c>
      <c r="C174" s="24">
        <v>56</v>
      </c>
      <c r="D174" s="24">
        <v>9</v>
      </c>
      <c r="E174" s="24">
        <v>2</v>
      </c>
      <c r="F174" s="24">
        <v>1</v>
      </c>
    </row>
    <row r="175" spans="1:6">
      <c r="A175" s="10" t="s">
        <v>114</v>
      </c>
      <c r="B175" s="15">
        <v>100</v>
      </c>
      <c r="C175" s="15">
        <v>82.352941000000001</v>
      </c>
      <c r="D175" s="15">
        <v>13.235294</v>
      </c>
      <c r="E175" s="15">
        <v>2.941176</v>
      </c>
      <c r="F175" s="15">
        <v>1.470588</v>
      </c>
    </row>
    <row r="176" spans="1:6">
      <c r="A176" s="23" t="s">
        <v>200</v>
      </c>
      <c r="B176" s="24">
        <v>1248</v>
      </c>
      <c r="C176" s="24">
        <v>1007</v>
      </c>
      <c r="D176" s="24">
        <v>138</v>
      </c>
      <c r="E176" s="24">
        <v>80</v>
      </c>
      <c r="F176" s="24">
        <v>23</v>
      </c>
    </row>
    <row r="177" spans="1:6">
      <c r="A177" s="10" t="s">
        <v>114</v>
      </c>
      <c r="B177" s="15">
        <v>100</v>
      </c>
      <c r="C177" s="15">
        <v>80.689103000000003</v>
      </c>
      <c r="D177" s="15">
        <v>11.057691999999999</v>
      </c>
      <c r="E177" s="15">
        <v>6.4102560000000004</v>
      </c>
      <c r="F177" s="15">
        <v>1.8429489999999999</v>
      </c>
    </row>
    <row r="178" spans="1:6">
      <c r="A178" s="23" t="s">
        <v>201</v>
      </c>
      <c r="B178" s="24">
        <v>725</v>
      </c>
      <c r="C178" s="24">
        <v>432</v>
      </c>
      <c r="D178" s="24">
        <v>101</v>
      </c>
      <c r="E178" s="24">
        <v>172</v>
      </c>
      <c r="F178" s="24">
        <v>20</v>
      </c>
    </row>
    <row r="179" spans="1:6">
      <c r="A179" s="10" t="s">
        <v>114</v>
      </c>
      <c r="B179" s="15">
        <v>100</v>
      </c>
      <c r="C179" s="15">
        <v>59.586207000000002</v>
      </c>
      <c r="D179" s="15">
        <v>13.931034</v>
      </c>
      <c r="E179" s="15">
        <v>23.724138</v>
      </c>
      <c r="F179" s="15">
        <v>2.7586210000000002</v>
      </c>
    </row>
    <row r="180" spans="1:6">
      <c r="A180" s="23" t="s">
        <v>202</v>
      </c>
      <c r="B180" s="24">
        <v>550</v>
      </c>
      <c r="C180" s="24">
        <v>408</v>
      </c>
      <c r="D180" s="24">
        <v>68</v>
      </c>
      <c r="E180" s="24">
        <v>58</v>
      </c>
      <c r="F180" s="24">
        <v>16</v>
      </c>
    </row>
    <row r="181" spans="1:6">
      <c r="A181" s="10" t="s">
        <v>114</v>
      </c>
      <c r="B181" s="15">
        <v>100</v>
      </c>
      <c r="C181" s="15">
        <v>74.181818000000007</v>
      </c>
      <c r="D181" s="15">
        <v>12.363636</v>
      </c>
      <c r="E181" s="15">
        <v>10.545455</v>
      </c>
      <c r="F181" s="15">
        <v>2.9090910000000001</v>
      </c>
    </row>
    <row r="182" spans="1:6">
      <c r="A182" s="23" t="s">
        <v>203</v>
      </c>
      <c r="B182" s="24">
        <v>563</v>
      </c>
      <c r="C182" s="24">
        <v>463</v>
      </c>
      <c r="D182" s="24">
        <v>57</v>
      </c>
      <c r="E182" s="24">
        <v>32</v>
      </c>
      <c r="F182" s="24">
        <v>11</v>
      </c>
    </row>
    <row r="183" spans="1:6">
      <c r="A183" s="10" t="s">
        <v>114</v>
      </c>
      <c r="B183" s="15">
        <v>100</v>
      </c>
      <c r="C183" s="15">
        <v>82.238011</v>
      </c>
      <c r="D183" s="15">
        <v>10.124333999999999</v>
      </c>
      <c r="E183" s="15">
        <v>5.6838369999999996</v>
      </c>
      <c r="F183" s="15">
        <v>1.953819</v>
      </c>
    </row>
    <row r="184" spans="1:6">
      <c r="A184" s="23" t="s">
        <v>204</v>
      </c>
      <c r="B184" s="24">
        <v>319</v>
      </c>
      <c r="C184" s="24">
        <v>194</v>
      </c>
      <c r="D184" s="24">
        <v>37</v>
      </c>
      <c r="E184" s="24">
        <v>78</v>
      </c>
      <c r="F184" s="24">
        <v>10</v>
      </c>
    </row>
    <row r="185" spans="1:6">
      <c r="A185" s="10" t="s">
        <v>114</v>
      </c>
      <c r="B185" s="15">
        <v>100</v>
      </c>
      <c r="C185" s="15">
        <v>60.815047</v>
      </c>
      <c r="D185" s="15">
        <v>11.598746</v>
      </c>
      <c r="E185" s="15">
        <v>24.451411</v>
      </c>
      <c r="F185" s="15">
        <v>3.1347960000000001</v>
      </c>
    </row>
    <row r="186" spans="1:6">
      <c r="A186" s="23" t="s">
        <v>205</v>
      </c>
      <c r="B186" s="24">
        <v>6</v>
      </c>
      <c r="C186" s="24">
        <v>4</v>
      </c>
      <c r="D186" s="24">
        <v>0</v>
      </c>
      <c r="E186" s="24">
        <v>2</v>
      </c>
      <c r="F186" s="24">
        <v>0</v>
      </c>
    </row>
    <row r="187" spans="1:6">
      <c r="A187" s="10" t="s">
        <v>114</v>
      </c>
      <c r="B187" s="15">
        <v>100</v>
      </c>
      <c r="C187" s="15">
        <v>66.666667000000004</v>
      </c>
      <c r="D187" s="15">
        <v>0</v>
      </c>
      <c r="E187" s="15">
        <v>33.333333000000003</v>
      </c>
      <c r="F187" s="15">
        <v>0</v>
      </c>
    </row>
    <row r="188" spans="1:6">
      <c r="A188" s="23" t="s">
        <v>206</v>
      </c>
      <c r="B188" s="24">
        <v>42</v>
      </c>
      <c r="C188" s="24">
        <v>2</v>
      </c>
      <c r="D188" s="24">
        <v>2</v>
      </c>
      <c r="E188" s="24">
        <v>37</v>
      </c>
      <c r="F188" s="24">
        <v>1</v>
      </c>
    </row>
    <row r="189" spans="1:6">
      <c r="A189" s="10" t="s">
        <v>114</v>
      </c>
      <c r="B189" s="15">
        <v>100</v>
      </c>
      <c r="C189" s="15">
        <v>4.7619049999999996</v>
      </c>
      <c r="D189" s="15">
        <v>4.7619049999999996</v>
      </c>
      <c r="E189" s="15">
        <v>88.095237999999995</v>
      </c>
      <c r="F189" s="15">
        <v>2.3809520000000002</v>
      </c>
    </row>
    <row r="190" spans="1:6">
      <c r="A190" s="23" t="s">
        <v>152</v>
      </c>
      <c r="B190" s="24">
        <v>39</v>
      </c>
      <c r="C190" s="24">
        <v>12</v>
      </c>
      <c r="D190" s="24">
        <v>6</v>
      </c>
      <c r="E190" s="24">
        <v>19</v>
      </c>
      <c r="F190" s="24">
        <v>2</v>
      </c>
    </row>
    <row r="191" spans="1:6">
      <c r="A191" s="10" t="s">
        <v>114</v>
      </c>
      <c r="B191" s="15">
        <v>100</v>
      </c>
      <c r="C191" s="15">
        <v>30.769231000000001</v>
      </c>
      <c r="D191" s="15">
        <v>15.384615</v>
      </c>
      <c r="E191" s="15">
        <v>48.717948999999997</v>
      </c>
      <c r="F191" s="15">
        <v>5.1282050000000003</v>
      </c>
    </row>
    <row r="192" spans="1:6">
      <c r="A192" s="23" t="s">
        <v>128</v>
      </c>
      <c r="B192" s="24">
        <v>193</v>
      </c>
      <c r="C192" s="24">
        <v>132</v>
      </c>
      <c r="D192" s="24">
        <v>19</v>
      </c>
      <c r="E192" s="24">
        <v>28</v>
      </c>
      <c r="F192" s="24">
        <v>14</v>
      </c>
    </row>
    <row r="193" spans="1:6">
      <c r="A193" s="10" t="s">
        <v>114</v>
      </c>
      <c r="B193" s="15">
        <v>100</v>
      </c>
      <c r="C193" s="15">
        <v>68.393782000000002</v>
      </c>
      <c r="D193" s="15">
        <v>9.8445599999999995</v>
      </c>
      <c r="E193" s="15">
        <v>14.507771999999999</v>
      </c>
      <c r="F193" s="15">
        <v>7.2538859999999996</v>
      </c>
    </row>
    <row r="194" spans="1:6">
      <c r="A194" s="8" t="s">
        <v>207</v>
      </c>
      <c r="B194" s="8"/>
      <c r="C194" s="8"/>
      <c r="D194" s="8"/>
      <c r="E194" s="8"/>
      <c r="F194" s="8"/>
    </row>
    <row r="195" spans="1:6">
      <c r="A195" s="23" t="s">
        <v>208</v>
      </c>
      <c r="B195" s="24">
        <v>1480</v>
      </c>
      <c r="C195" s="24">
        <v>1029</v>
      </c>
      <c r="D195" s="24">
        <v>153</v>
      </c>
      <c r="E195" s="24">
        <v>265</v>
      </c>
      <c r="F195" s="24">
        <v>33</v>
      </c>
    </row>
    <row r="196" spans="1:6">
      <c r="A196" s="10" t="s">
        <v>114</v>
      </c>
      <c r="B196" s="15">
        <v>100</v>
      </c>
      <c r="C196" s="15">
        <v>69.527027000000004</v>
      </c>
      <c r="D196" s="15">
        <v>10.337838</v>
      </c>
      <c r="E196" s="15">
        <v>17.905404999999998</v>
      </c>
      <c r="F196" s="15">
        <v>2.22973</v>
      </c>
    </row>
    <row r="197" spans="1:6">
      <c r="A197" s="23" t="s">
        <v>209</v>
      </c>
      <c r="B197" s="24">
        <v>1280</v>
      </c>
      <c r="C197" s="24">
        <v>897</v>
      </c>
      <c r="D197" s="24">
        <v>144</v>
      </c>
      <c r="E197" s="24">
        <v>206</v>
      </c>
      <c r="F197" s="24">
        <v>33</v>
      </c>
    </row>
    <row r="198" spans="1:6">
      <c r="A198" s="10" t="s">
        <v>114</v>
      </c>
      <c r="B198" s="15">
        <v>100</v>
      </c>
      <c r="C198" s="15">
        <v>70.078125</v>
      </c>
      <c r="D198" s="15">
        <v>11.25</v>
      </c>
      <c r="E198" s="15">
        <v>16.09375</v>
      </c>
      <c r="F198" s="15">
        <v>2.578125</v>
      </c>
    </row>
    <row r="199" spans="1:6">
      <c r="A199" s="23" t="s">
        <v>210</v>
      </c>
      <c r="B199" s="24">
        <v>1167</v>
      </c>
      <c r="C199" s="24">
        <v>821</v>
      </c>
      <c r="D199" s="24">
        <v>127</v>
      </c>
      <c r="E199" s="24">
        <v>185</v>
      </c>
      <c r="F199" s="24">
        <v>34</v>
      </c>
    </row>
    <row r="200" spans="1:6">
      <c r="A200" s="10" t="s">
        <v>114</v>
      </c>
      <c r="B200" s="15">
        <v>100</v>
      </c>
      <c r="C200" s="15">
        <v>70.351327999999995</v>
      </c>
      <c r="D200" s="15">
        <v>10.882605</v>
      </c>
      <c r="E200" s="15">
        <v>15.852614000000001</v>
      </c>
      <c r="F200" s="15">
        <v>2.9134530000000001</v>
      </c>
    </row>
    <row r="201" spans="1:6" ht="11.1" customHeight="1">
      <c r="A201" s="23" t="s">
        <v>211</v>
      </c>
      <c r="B201" s="24">
        <v>715</v>
      </c>
      <c r="C201" s="24">
        <v>514</v>
      </c>
      <c r="D201" s="24">
        <v>73</v>
      </c>
      <c r="E201" s="24">
        <v>110</v>
      </c>
      <c r="F201" s="24">
        <v>18</v>
      </c>
    </row>
    <row r="202" spans="1:6" ht="11.1" customHeight="1">
      <c r="A202" s="10" t="s">
        <v>114</v>
      </c>
      <c r="B202" s="15">
        <v>100</v>
      </c>
      <c r="C202" s="15">
        <v>71.888112000000007</v>
      </c>
      <c r="D202" s="15">
        <v>10.20979</v>
      </c>
      <c r="E202" s="15">
        <v>15.384615</v>
      </c>
      <c r="F202" s="15">
        <v>2.5174829999999999</v>
      </c>
    </row>
    <row r="203" spans="1:6" ht="11.1" customHeight="1">
      <c r="A203" s="23" t="s">
        <v>212</v>
      </c>
      <c r="B203" s="24">
        <v>387</v>
      </c>
      <c r="C203" s="24">
        <v>303</v>
      </c>
      <c r="D203" s="24">
        <v>40</v>
      </c>
      <c r="E203" s="24">
        <v>36</v>
      </c>
      <c r="F203" s="24">
        <v>8</v>
      </c>
    </row>
    <row r="204" spans="1:6" ht="11.1" customHeight="1">
      <c r="A204" s="10" t="s">
        <v>114</v>
      </c>
      <c r="B204" s="15">
        <v>100</v>
      </c>
      <c r="C204" s="15">
        <v>78.294573999999997</v>
      </c>
      <c r="D204" s="15">
        <v>10.335917</v>
      </c>
      <c r="E204" s="15">
        <v>9.3023260000000008</v>
      </c>
      <c r="F204" s="15">
        <v>2.067183</v>
      </c>
    </row>
    <row r="205" spans="1:6" ht="11.1" customHeight="1">
      <c r="A205" s="23" t="s">
        <v>213</v>
      </c>
      <c r="B205" s="24">
        <v>404</v>
      </c>
      <c r="C205" s="24">
        <v>274</v>
      </c>
      <c r="D205" s="24">
        <v>39</v>
      </c>
      <c r="E205" s="24">
        <v>76</v>
      </c>
      <c r="F205" s="24">
        <v>15</v>
      </c>
    </row>
    <row r="206" spans="1:6" ht="11.1" customHeight="1">
      <c r="A206" s="10" t="s">
        <v>114</v>
      </c>
      <c r="B206" s="15">
        <v>100</v>
      </c>
      <c r="C206" s="15">
        <v>67.821781999999999</v>
      </c>
      <c r="D206" s="15">
        <v>9.6534650000000006</v>
      </c>
      <c r="E206" s="15">
        <v>18.811881</v>
      </c>
      <c r="F206" s="15">
        <v>3.7128709999999998</v>
      </c>
    </row>
    <row r="207" spans="1:6" ht="11.1" customHeight="1">
      <c r="A207" s="23" t="s">
        <v>214</v>
      </c>
      <c r="B207" s="24">
        <v>595</v>
      </c>
      <c r="C207" s="24">
        <v>435</v>
      </c>
      <c r="D207" s="24">
        <v>77</v>
      </c>
      <c r="E207" s="24">
        <v>71</v>
      </c>
      <c r="F207" s="24">
        <v>12</v>
      </c>
    </row>
    <row r="208" spans="1:6" ht="11.1" customHeight="1">
      <c r="A208" s="10" t="s">
        <v>114</v>
      </c>
      <c r="B208" s="15">
        <v>100</v>
      </c>
      <c r="C208" s="15">
        <v>73.109244000000004</v>
      </c>
      <c r="D208" s="15">
        <v>12.941176</v>
      </c>
      <c r="E208" s="15">
        <v>11.932772999999999</v>
      </c>
      <c r="F208" s="15">
        <v>2.016807</v>
      </c>
    </row>
    <row r="209" spans="1:6" ht="11.1" customHeight="1">
      <c r="A209" s="23" t="s">
        <v>215</v>
      </c>
      <c r="B209" s="24">
        <v>215</v>
      </c>
      <c r="C209" s="24">
        <v>152</v>
      </c>
      <c r="D209" s="24">
        <v>22</v>
      </c>
      <c r="E209" s="24">
        <v>35</v>
      </c>
      <c r="F209" s="24">
        <v>6</v>
      </c>
    </row>
    <row r="210" spans="1:6" ht="11.1" customHeight="1">
      <c r="A210" s="10" t="s">
        <v>114</v>
      </c>
      <c r="B210" s="15">
        <v>100</v>
      </c>
      <c r="C210" s="15">
        <v>70.697674000000006</v>
      </c>
      <c r="D210" s="15">
        <v>10.232557999999999</v>
      </c>
      <c r="E210" s="15">
        <v>16.279070000000001</v>
      </c>
      <c r="F210" s="15">
        <v>2.7906979999999999</v>
      </c>
    </row>
    <row r="211" spans="1:6" ht="11.1" customHeight="1">
      <c r="A211" s="23" t="s">
        <v>216</v>
      </c>
      <c r="B211" s="24">
        <v>248</v>
      </c>
      <c r="C211" s="24">
        <v>164</v>
      </c>
      <c r="D211" s="24">
        <v>34</v>
      </c>
      <c r="E211" s="24">
        <v>39</v>
      </c>
      <c r="F211" s="24">
        <v>11</v>
      </c>
    </row>
    <row r="212" spans="1:6" ht="11.1" customHeight="1">
      <c r="A212" s="10" t="s">
        <v>114</v>
      </c>
      <c r="B212" s="15">
        <v>100</v>
      </c>
      <c r="C212" s="15">
        <v>66.129031999999995</v>
      </c>
      <c r="D212" s="15">
        <v>13.709676999999999</v>
      </c>
      <c r="E212" s="15">
        <v>15.725806</v>
      </c>
      <c r="F212" s="15">
        <v>4.4354839999999998</v>
      </c>
    </row>
    <row r="213" spans="1:6" ht="11.1" customHeight="1">
      <c r="A213" s="23" t="s">
        <v>217</v>
      </c>
      <c r="B213" s="24">
        <v>255</v>
      </c>
      <c r="C213" s="24">
        <v>202</v>
      </c>
      <c r="D213" s="24">
        <v>21</v>
      </c>
      <c r="E213" s="24">
        <v>27</v>
      </c>
      <c r="F213" s="24">
        <v>5</v>
      </c>
    </row>
    <row r="214" spans="1:6" ht="11.1" customHeight="1">
      <c r="A214" s="10" t="s">
        <v>114</v>
      </c>
      <c r="B214" s="15">
        <v>100</v>
      </c>
      <c r="C214" s="15">
        <v>79.215686000000005</v>
      </c>
      <c r="D214" s="15">
        <v>8.2352939999999997</v>
      </c>
      <c r="E214" s="15">
        <v>10.588234999999999</v>
      </c>
      <c r="F214" s="15">
        <v>1.9607840000000001</v>
      </c>
    </row>
    <row r="215" spans="1:6" ht="11.1" customHeight="1">
      <c r="A215" s="23" t="s">
        <v>218</v>
      </c>
      <c r="B215" s="24">
        <v>291</v>
      </c>
      <c r="C215" s="24">
        <v>246</v>
      </c>
      <c r="D215" s="24">
        <v>23</v>
      </c>
      <c r="E215" s="24">
        <v>14</v>
      </c>
      <c r="F215" s="24">
        <v>8</v>
      </c>
    </row>
    <row r="216" spans="1:6" ht="11.1" customHeight="1">
      <c r="A216" s="10" t="s">
        <v>114</v>
      </c>
      <c r="B216" s="15">
        <v>100</v>
      </c>
      <c r="C216" s="15">
        <v>84.536081999999993</v>
      </c>
      <c r="D216" s="15">
        <v>7.9037800000000002</v>
      </c>
      <c r="E216" s="15">
        <v>4.8109970000000004</v>
      </c>
      <c r="F216" s="15">
        <v>2.7491409999999998</v>
      </c>
    </row>
    <row r="217" spans="1:6" ht="11.1" customHeight="1">
      <c r="A217" s="23" t="s">
        <v>219</v>
      </c>
      <c r="B217" s="24">
        <v>338</v>
      </c>
      <c r="C217" s="24">
        <v>275</v>
      </c>
      <c r="D217" s="24">
        <v>30</v>
      </c>
      <c r="E217" s="24">
        <v>29</v>
      </c>
      <c r="F217" s="24">
        <v>4</v>
      </c>
    </row>
    <row r="218" spans="1:6" ht="11.1" customHeight="1">
      <c r="A218" s="10" t="s">
        <v>114</v>
      </c>
      <c r="B218" s="15">
        <v>100</v>
      </c>
      <c r="C218" s="15">
        <v>81.360946999999996</v>
      </c>
      <c r="D218" s="15">
        <v>8.8757400000000004</v>
      </c>
      <c r="E218" s="15">
        <v>8.5798819999999996</v>
      </c>
      <c r="F218" s="15">
        <v>1.183432</v>
      </c>
    </row>
    <row r="219" spans="1:6" ht="11.1" customHeight="1">
      <c r="A219" s="23" t="s">
        <v>220</v>
      </c>
      <c r="B219" s="24">
        <v>812</v>
      </c>
      <c r="C219" s="24">
        <v>612</v>
      </c>
      <c r="D219" s="24">
        <v>95</v>
      </c>
      <c r="E219" s="24">
        <v>88</v>
      </c>
      <c r="F219" s="24">
        <v>17</v>
      </c>
    </row>
    <row r="220" spans="1:6" ht="11.1" customHeight="1">
      <c r="A220" s="10" t="s">
        <v>114</v>
      </c>
      <c r="B220" s="15">
        <v>100</v>
      </c>
      <c r="C220" s="15">
        <v>75.369457999999995</v>
      </c>
      <c r="D220" s="15">
        <v>11.699507000000001</v>
      </c>
      <c r="E220" s="15">
        <v>10.837438000000001</v>
      </c>
      <c r="F220" s="15">
        <v>2.0935959999999998</v>
      </c>
    </row>
    <row r="221" spans="1:6" ht="11.1" customHeight="1">
      <c r="A221" s="23" t="s">
        <v>221</v>
      </c>
      <c r="B221" s="24">
        <v>816</v>
      </c>
      <c r="C221" s="24">
        <v>620</v>
      </c>
      <c r="D221" s="24">
        <v>92</v>
      </c>
      <c r="E221" s="24">
        <v>86</v>
      </c>
      <c r="F221" s="24">
        <v>18</v>
      </c>
    </row>
    <row r="222" spans="1:6" ht="11.1" customHeight="1">
      <c r="A222" s="10" t="s">
        <v>114</v>
      </c>
      <c r="B222" s="15">
        <v>100</v>
      </c>
      <c r="C222" s="15">
        <v>75.980391999999995</v>
      </c>
      <c r="D222" s="15">
        <v>11.274509999999999</v>
      </c>
      <c r="E222" s="15">
        <v>10.539216</v>
      </c>
      <c r="F222" s="15">
        <v>2.2058819999999999</v>
      </c>
    </row>
    <row r="223" spans="1:6" ht="11.1" customHeight="1">
      <c r="A223" s="23" t="s">
        <v>152</v>
      </c>
      <c r="B223" s="24">
        <v>69</v>
      </c>
      <c r="C223" s="24">
        <v>37</v>
      </c>
      <c r="D223" s="24">
        <v>13</v>
      </c>
      <c r="E223" s="24">
        <v>16</v>
      </c>
      <c r="F223" s="24">
        <v>3</v>
      </c>
    </row>
    <row r="224" spans="1:6" ht="11.1" customHeight="1">
      <c r="A224" s="10" t="s">
        <v>114</v>
      </c>
      <c r="B224" s="15">
        <v>100</v>
      </c>
      <c r="C224" s="15">
        <v>53.623187999999999</v>
      </c>
      <c r="D224" s="15">
        <v>18.840579999999999</v>
      </c>
      <c r="E224" s="15">
        <v>23.188406000000001</v>
      </c>
      <c r="F224" s="15">
        <v>4.3478260000000004</v>
      </c>
    </row>
    <row r="225" spans="1:6" ht="11.1" customHeight="1">
      <c r="A225" s="23" t="s">
        <v>222</v>
      </c>
      <c r="B225" s="24">
        <v>246</v>
      </c>
      <c r="C225" s="24">
        <v>150</v>
      </c>
      <c r="D225" s="24">
        <v>49</v>
      </c>
      <c r="E225" s="24">
        <v>40</v>
      </c>
      <c r="F225" s="24">
        <v>7</v>
      </c>
    </row>
    <row r="226" spans="1:6" ht="11.1" customHeight="1">
      <c r="A226" s="10" t="s">
        <v>114</v>
      </c>
      <c r="B226" s="15">
        <v>100</v>
      </c>
      <c r="C226" s="15">
        <v>60.975610000000003</v>
      </c>
      <c r="D226" s="15">
        <v>19.918699</v>
      </c>
      <c r="E226" s="15">
        <v>16.260162999999999</v>
      </c>
      <c r="F226" s="15">
        <v>2.8455279999999998</v>
      </c>
    </row>
    <row r="227" spans="1:6" ht="11.1" customHeight="1">
      <c r="A227" s="23" t="s">
        <v>128</v>
      </c>
      <c r="B227" s="24">
        <v>47</v>
      </c>
      <c r="C227" s="24">
        <v>28</v>
      </c>
      <c r="D227" s="24">
        <v>7</v>
      </c>
      <c r="E227" s="24">
        <v>9</v>
      </c>
      <c r="F227" s="24">
        <v>3</v>
      </c>
    </row>
    <row r="228" spans="1:6" ht="11.1" customHeight="1">
      <c r="A228" s="11"/>
      <c r="B228" s="16">
        <v>100</v>
      </c>
      <c r="C228" s="16">
        <v>59.574468000000003</v>
      </c>
      <c r="D228" s="16">
        <v>14.893617000000001</v>
      </c>
      <c r="E228" s="16">
        <v>19.148935999999999</v>
      </c>
      <c r="F228" s="16">
        <v>6.3829789999999997</v>
      </c>
    </row>
    <row r="229" spans="1:6" ht="11.1" customHeight="1"/>
  </sheetData>
  <phoneticPr fontId="2"/>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18C48-DC40-455E-B97C-65DBCFEEF33E}">
  <sheetPr codeName="Sheet114"/>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HYPERLINK("#'目次'!B19","[13]")</f>
        <v>[13]</v>
      </c>
    </row>
    <row r="3" spans="1:6">
      <c r="A3" s="6" t="s">
        <v>114</v>
      </c>
      <c r="B3" s="7" t="s">
        <v>314</v>
      </c>
    </row>
    <row r="4" spans="1:6">
      <c r="A4" s="6" t="s">
        <v>114</v>
      </c>
      <c r="B4" s="7" t="s">
        <v>319</v>
      </c>
    </row>
    <row r="5" spans="1:6" s="21" customFormat="1" ht="24">
      <c r="A5" s="19" t="s">
        <v>114</v>
      </c>
      <c r="B5" s="20" t="s">
        <v>118</v>
      </c>
      <c r="C5" s="20" t="s">
        <v>287</v>
      </c>
      <c r="D5" s="20" t="s">
        <v>316</v>
      </c>
      <c r="E5" s="20" t="s">
        <v>317</v>
      </c>
      <c r="F5" s="20" t="s">
        <v>128</v>
      </c>
    </row>
    <row r="6" spans="1:6">
      <c r="A6" s="22" t="s">
        <v>121</v>
      </c>
      <c r="B6" s="9">
        <v>2677</v>
      </c>
      <c r="C6" s="9">
        <v>1873</v>
      </c>
      <c r="D6" s="9">
        <v>420</v>
      </c>
      <c r="E6" s="9">
        <v>306</v>
      </c>
      <c r="F6" s="9">
        <v>78</v>
      </c>
    </row>
    <row r="7" spans="1:6">
      <c r="A7" s="10" t="s">
        <v>114</v>
      </c>
      <c r="B7" s="15">
        <v>100</v>
      </c>
      <c r="C7" s="15">
        <v>69.966380000000001</v>
      </c>
      <c r="D7" s="15">
        <v>15.689204</v>
      </c>
      <c r="E7" s="15">
        <v>11.430706000000001</v>
      </c>
      <c r="F7" s="15">
        <v>2.9137089999999999</v>
      </c>
    </row>
    <row r="8" spans="1:6">
      <c r="A8" s="8" t="s">
        <v>122</v>
      </c>
      <c r="B8" s="8"/>
      <c r="C8" s="8"/>
      <c r="D8" s="8"/>
      <c r="E8" s="8"/>
      <c r="F8" s="8"/>
    </row>
    <row r="9" spans="1:6">
      <c r="A9" s="23" t="s">
        <v>123</v>
      </c>
      <c r="B9" s="24">
        <v>380</v>
      </c>
      <c r="C9" s="24">
        <v>348</v>
      </c>
      <c r="D9" s="24">
        <v>25</v>
      </c>
      <c r="E9" s="24">
        <v>3</v>
      </c>
      <c r="F9" s="24">
        <v>4</v>
      </c>
    </row>
    <row r="10" spans="1:6">
      <c r="A10" s="10" t="s">
        <v>114</v>
      </c>
      <c r="B10" s="15">
        <v>100</v>
      </c>
      <c r="C10" s="15">
        <v>91.578946999999999</v>
      </c>
      <c r="D10" s="15">
        <v>6.5789470000000003</v>
      </c>
      <c r="E10" s="15">
        <v>0.78947400000000001</v>
      </c>
      <c r="F10" s="15">
        <v>1.052632</v>
      </c>
    </row>
    <row r="11" spans="1:6">
      <c r="A11" s="23" t="s">
        <v>124</v>
      </c>
      <c r="B11" s="24">
        <v>489</v>
      </c>
      <c r="C11" s="24">
        <v>403</v>
      </c>
      <c r="D11" s="24">
        <v>67</v>
      </c>
      <c r="E11" s="24">
        <v>11</v>
      </c>
      <c r="F11" s="24">
        <v>8</v>
      </c>
    </row>
    <row r="12" spans="1:6">
      <c r="A12" s="10" t="s">
        <v>114</v>
      </c>
      <c r="B12" s="15">
        <v>100</v>
      </c>
      <c r="C12" s="15">
        <v>82.413088000000002</v>
      </c>
      <c r="D12" s="15">
        <v>13.701430999999999</v>
      </c>
      <c r="E12" s="15">
        <v>2.2494890000000001</v>
      </c>
      <c r="F12" s="15">
        <v>1.6359919999999999</v>
      </c>
    </row>
    <row r="13" spans="1:6">
      <c r="A13" s="23" t="s">
        <v>125</v>
      </c>
      <c r="B13" s="24">
        <v>1114</v>
      </c>
      <c r="C13" s="24">
        <v>821</v>
      </c>
      <c r="D13" s="24">
        <v>194</v>
      </c>
      <c r="E13" s="24">
        <v>79</v>
      </c>
      <c r="F13" s="24">
        <v>20</v>
      </c>
    </row>
    <row r="14" spans="1:6">
      <c r="A14" s="10" t="s">
        <v>114</v>
      </c>
      <c r="B14" s="15">
        <v>100</v>
      </c>
      <c r="C14" s="15">
        <v>73.698384000000004</v>
      </c>
      <c r="D14" s="15">
        <v>17.414722000000001</v>
      </c>
      <c r="E14" s="15">
        <v>7.0915619999999997</v>
      </c>
      <c r="F14" s="15">
        <v>1.7953319999999999</v>
      </c>
    </row>
    <row r="15" spans="1:6">
      <c r="A15" s="23" t="s">
        <v>126</v>
      </c>
      <c r="B15" s="24">
        <v>521</v>
      </c>
      <c r="C15" s="24">
        <v>256</v>
      </c>
      <c r="D15" s="24">
        <v>121</v>
      </c>
      <c r="E15" s="24">
        <v>133</v>
      </c>
      <c r="F15" s="24">
        <v>11</v>
      </c>
    </row>
    <row r="16" spans="1:6">
      <c r="A16" s="10" t="s">
        <v>114</v>
      </c>
      <c r="B16" s="15">
        <v>100</v>
      </c>
      <c r="C16" s="15">
        <v>49.136276000000002</v>
      </c>
      <c r="D16" s="15">
        <v>23.224568000000001</v>
      </c>
      <c r="E16" s="15">
        <v>25.527830999999999</v>
      </c>
      <c r="F16" s="15">
        <v>2.1113240000000002</v>
      </c>
    </row>
    <row r="17" spans="1:6">
      <c r="A17" s="23" t="s">
        <v>127</v>
      </c>
      <c r="B17" s="24">
        <v>129</v>
      </c>
      <c r="C17" s="24">
        <v>37</v>
      </c>
      <c r="D17" s="24">
        <v>11</v>
      </c>
      <c r="E17" s="24">
        <v>76</v>
      </c>
      <c r="F17" s="24">
        <v>5</v>
      </c>
    </row>
    <row r="18" spans="1:6">
      <c r="A18" s="10" t="s">
        <v>114</v>
      </c>
      <c r="B18" s="15">
        <v>100</v>
      </c>
      <c r="C18" s="15">
        <v>28.682171</v>
      </c>
      <c r="D18" s="15">
        <v>8.5271319999999999</v>
      </c>
      <c r="E18" s="15">
        <v>58.914729000000001</v>
      </c>
      <c r="F18" s="15">
        <v>3.875969</v>
      </c>
    </row>
    <row r="19" spans="1:6">
      <c r="A19" s="23" t="s">
        <v>128</v>
      </c>
      <c r="B19" s="24">
        <v>44</v>
      </c>
      <c r="C19" s="24">
        <v>8</v>
      </c>
      <c r="D19" s="24">
        <v>2</v>
      </c>
      <c r="E19" s="24">
        <v>4</v>
      </c>
      <c r="F19" s="24">
        <v>30</v>
      </c>
    </row>
    <row r="20" spans="1:6">
      <c r="A20" s="10" t="s">
        <v>114</v>
      </c>
      <c r="B20" s="15">
        <v>100</v>
      </c>
      <c r="C20" s="15">
        <v>18.181818</v>
      </c>
      <c r="D20" s="15">
        <v>4.5454549999999996</v>
      </c>
      <c r="E20" s="15">
        <v>9.0909089999999999</v>
      </c>
      <c r="F20" s="15">
        <v>68.181818000000007</v>
      </c>
    </row>
    <row r="21" spans="1:6">
      <c r="A21" s="8" t="s">
        <v>129</v>
      </c>
      <c r="B21" s="8"/>
      <c r="C21" s="8"/>
      <c r="D21" s="8"/>
      <c r="E21" s="8"/>
      <c r="F21" s="8"/>
    </row>
    <row r="22" spans="1:6">
      <c r="A22" s="23" t="s">
        <v>130</v>
      </c>
      <c r="B22" s="24">
        <v>799</v>
      </c>
      <c r="C22" s="24">
        <v>678</v>
      </c>
      <c r="D22" s="24">
        <v>82</v>
      </c>
      <c r="E22" s="24">
        <v>31</v>
      </c>
      <c r="F22" s="24">
        <v>8</v>
      </c>
    </row>
    <row r="23" spans="1:6">
      <c r="A23" s="10" t="s">
        <v>114</v>
      </c>
      <c r="B23" s="15">
        <v>100</v>
      </c>
      <c r="C23" s="15">
        <v>84.856070000000003</v>
      </c>
      <c r="D23" s="15">
        <v>10.262829</v>
      </c>
      <c r="E23" s="15">
        <v>3.8798499999999998</v>
      </c>
      <c r="F23" s="15">
        <v>1.001252</v>
      </c>
    </row>
    <row r="24" spans="1:6">
      <c r="A24" s="23" t="s">
        <v>131</v>
      </c>
      <c r="B24" s="24">
        <v>1245</v>
      </c>
      <c r="C24" s="24">
        <v>902</v>
      </c>
      <c r="D24" s="24">
        <v>198</v>
      </c>
      <c r="E24" s="24">
        <v>122</v>
      </c>
      <c r="F24" s="24">
        <v>23</v>
      </c>
    </row>
    <row r="25" spans="1:6">
      <c r="A25" s="10" t="s">
        <v>114</v>
      </c>
      <c r="B25" s="15">
        <v>100</v>
      </c>
      <c r="C25" s="15">
        <v>72.449798999999999</v>
      </c>
      <c r="D25" s="15">
        <v>15.903613999999999</v>
      </c>
      <c r="E25" s="15">
        <v>9.7991969999999995</v>
      </c>
      <c r="F25" s="15">
        <v>1.8473900000000001</v>
      </c>
    </row>
    <row r="26" spans="1:6">
      <c r="A26" s="23" t="s">
        <v>132</v>
      </c>
      <c r="B26" s="24">
        <v>504</v>
      </c>
      <c r="C26" s="24">
        <v>265</v>
      </c>
      <c r="D26" s="24">
        <v>119</v>
      </c>
      <c r="E26" s="24">
        <v>108</v>
      </c>
      <c r="F26" s="24">
        <v>12</v>
      </c>
    </row>
    <row r="27" spans="1:6">
      <c r="A27" s="10" t="s">
        <v>114</v>
      </c>
      <c r="B27" s="15">
        <v>100</v>
      </c>
      <c r="C27" s="15">
        <v>52.579365000000003</v>
      </c>
      <c r="D27" s="15">
        <v>23.611111000000001</v>
      </c>
      <c r="E27" s="15">
        <v>21.428571000000002</v>
      </c>
      <c r="F27" s="15">
        <v>2.3809520000000002</v>
      </c>
    </row>
    <row r="28" spans="1:6">
      <c r="A28" s="23" t="s">
        <v>133</v>
      </c>
      <c r="B28" s="24">
        <v>82</v>
      </c>
      <c r="C28" s="24">
        <v>19</v>
      </c>
      <c r="D28" s="24">
        <v>20</v>
      </c>
      <c r="E28" s="24">
        <v>41</v>
      </c>
      <c r="F28" s="24">
        <v>2</v>
      </c>
    </row>
    <row r="29" spans="1:6">
      <c r="A29" s="10" t="s">
        <v>114</v>
      </c>
      <c r="B29" s="15">
        <v>100</v>
      </c>
      <c r="C29" s="15">
        <v>23.170732000000001</v>
      </c>
      <c r="D29" s="15">
        <v>24.390243999999999</v>
      </c>
      <c r="E29" s="15">
        <v>50</v>
      </c>
      <c r="F29" s="15">
        <v>2.4390239999999999</v>
      </c>
    </row>
    <row r="30" spans="1:6">
      <c r="A30" s="23" t="s">
        <v>128</v>
      </c>
      <c r="B30" s="24">
        <v>47</v>
      </c>
      <c r="C30" s="24">
        <v>9</v>
      </c>
      <c r="D30" s="24">
        <v>1</v>
      </c>
      <c r="E30" s="24">
        <v>4</v>
      </c>
      <c r="F30" s="24">
        <v>33</v>
      </c>
    </row>
    <row r="31" spans="1:6">
      <c r="A31" s="10" t="s">
        <v>114</v>
      </c>
      <c r="B31" s="15">
        <v>100</v>
      </c>
      <c r="C31" s="15">
        <v>19.148935999999999</v>
      </c>
      <c r="D31" s="15">
        <v>2.1276600000000001</v>
      </c>
      <c r="E31" s="15">
        <v>8.5106380000000001</v>
      </c>
      <c r="F31" s="15">
        <v>70.212766000000002</v>
      </c>
    </row>
    <row r="32" spans="1:6">
      <c r="A32" s="8" t="s">
        <v>134</v>
      </c>
      <c r="B32" s="8"/>
      <c r="C32" s="8"/>
      <c r="D32" s="8"/>
      <c r="E32" s="8"/>
      <c r="F32" s="8"/>
    </row>
    <row r="33" spans="1:6">
      <c r="A33" s="23" t="s">
        <v>135</v>
      </c>
      <c r="B33" s="24">
        <v>128</v>
      </c>
      <c r="C33" s="24">
        <v>79</v>
      </c>
      <c r="D33" s="24">
        <v>28</v>
      </c>
      <c r="E33" s="24">
        <v>19</v>
      </c>
      <c r="F33" s="24">
        <v>2</v>
      </c>
    </row>
    <row r="34" spans="1:6">
      <c r="A34" s="10" t="s">
        <v>114</v>
      </c>
      <c r="B34" s="15">
        <v>100</v>
      </c>
      <c r="C34" s="15">
        <v>61.71875</v>
      </c>
      <c r="D34" s="15">
        <v>21.875</v>
      </c>
      <c r="E34" s="15">
        <v>14.84375</v>
      </c>
      <c r="F34" s="15">
        <v>1.5625</v>
      </c>
    </row>
    <row r="35" spans="1:6">
      <c r="A35" s="23" t="s">
        <v>136</v>
      </c>
      <c r="B35" s="24">
        <v>138</v>
      </c>
      <c r="C35" s="24">
        <v>97</v>
      </c>
      <c r="D35" s="24">
        <v>18</v>
      </c>
      <c r="E35" s="24">
        <v>19</v>
      </c>
      <c r="F35" s="24">
        <v>4</v>
      </c>
    </row>
    <row r="36" spans="1:6">
      <c r="A36" s="10" t="s">
        <v>114</v>
      </c>
      <c r="B36" s="15">
        <v>100</v>
      </c>
      <c r="C36" s="15">
        <v>70.289855000000003</v>
      </c>
      <c r="D36" s="15">
        <v>13.043478</v>
      </c>
      <c r="E36" s="15">
        <v>13.768115999999999</v>
      </c>
      <c r="F36" s="15">
        <v>2.8985509999999999</v>
      </c>
    </row>
    <row r="37" spans="1:6">
      <c r="A37" s="23" t="s">
        <v>137</v>
      </c>
      <c r="B37" s="24">
        <v>119</v>
      </c>
      <c r="C37" s="24">
        <v>88</v>
      </c>
      <c r="D37" s="24">
        <v>18</v>
      </c>
      <c r="E37" s="24">
        <v>12</v>
      </c>
      <c r="F37" s="24">
        <v>1</v>
      </c>
    </row>
    <row r="38" spans="1:6">
      <c r="A38" s="10" t="s">
        <v>114</v>
      </c>
      <c r="B38" s="15">
        <v>100</v>
      </c>
      <c r="C38" s="15">
        <v>73.949579999999997</v>
      </c>
      <c r="D38" s="15">
        <v>15.126049999999999</v>
      </c>
      <c r="E38" s="15">
        <v>10.084034000000001</v>
      </c>
      <c r="F38" s="15">
        <v>0.84033599999999997</v>
      </c>
    </row>
    <row r="39" spans="1:6">
      <c r="A39" s="23" t="s">
        <v>138</v>
      </c>
      <c r="B39" s="24">
        <v>142</v>
      </c>
      <c r="C39" s="24">
        <v>104</v>
      </c>
      <c r="D39" s="24">
        <v>23</v>
      </c>
      <c r="E39" s="24">
        <v>12</v>
      </c>
      <c r="F39" s="24">
        <v>3</v>
      </c>
    </row>
    <row r="40" spans="1:6">
      <c r="A40" s="10" t="s">
        <v>114</v>
      </c>
      <c r="B40" s="15">
        <v>100</v>
      </c>
      <c r="C40" s="15">
        <v>73.239436999999995</v>
      </c>
      <c r="D40" s="15">
        <v>16.197182999999999</v>
      </c>
      <c r="E40" s="15">
        <v>8.450704</v>
      </c>
      <c r="F40" s="15">
        <v>2.112676</v>
      </c>
    </row>
    <row r="41" spans="1:6">
      <c r="A41" s="23" t="s">
        <v>139</v>
      </c>
      <c r="B41" s="24">
        <v>170</v>
      </c>
      <c r="C41" s="24">
        <v>125</v>
      </c>
      <c r="D41" s="24">
        <v>28</v>
      </c>
      <c r="E41" s="24">
        <v>15</v>
      </c>
      <c r="F41" s="24">
        <v>2</v>
      </c>
    </row>
    <row r="42" spans="1:6">
      <c r="A42" s="10" t="s">
        <v>114</v>
      </c>
      <c r="B42" s="15">
        <v>100</v>
      </c>
      <c r="C42" s="15">
        <v>73.529411999999994</v>
      </c>
      <c r="D42" s="15">
        <v>16.470587999999999</v>
      </c>
      <c r="E42" s="15">
        <v>8.8235290000000006</v>
      </c>
      <c r="F42" s="15">
        <v>1.176471</v>
      </c>
    </row>
    <row r="43" spans="1:6">
      <c r="A43" s="23" t="s">
        <v>140</v>
      </c>
      <c r="B43" s="24">
        <v>192</v>
      </c>
      <c r="C43" s="24">
        <v>142</v>
      </c>
      <c r="D43" s="24">
        <v>32</v>
      </c>
      <c r="E43" s="24">
        <v>14</v>
      </c>
      <c r="F43" s="24">
        <v>4</v>
      </c>
    </row>
    <row r="44" spans="1:6">
      <c r="A44" s="10" t="s">
        <v>114</v>
      </c>
      <c r="B44" s="15">
        <v>100</v>
      </c>
      <c r="C44" s="15">
        <v>73.958332999999996</v>
      </c>
      <c r="D44" s="15">
        <v>16.666667</v>
      </c>
      <c r="E44" s="15">
        <v>7.2916670000000003</v>
      </c>
      <c r="F44" s="15">
        <v>2.0833330000000001</v>
      </c>
    </row>
    <row r="45" spans="1:6">
      <c r="A45" s="23" t="s">
        <v>141</v>
      </c>
      <c r="B45" s="24">
        <v>1405</v>
      </c>
      <c r="C45" s="24">
        <v>999</v>
      </c>
      <c r="D45" s="24">
        <v>210</v>
      </c>
      <c r="E45" s="24">
        <v>169</v>
      </c>
      <c r="F45" s="24">
        <v>27</v>
      </c>
    </row>
    <row r="46" spans="1:6">
      <c r="A46" s="10" t="s">
        <v>114</v>
      </c>
      <c r="B46" s="15">
        <v>100</v>
      </c>
      <c r="C46" s="15">
        <v>71.103202999999993</v>
      </c>
      <c r="D46" s="15">
        <v>14.946619</v>
      </c>
      <c r="E46" s="15">
        <v>12.02847</v>
      </c>
      <c r="F46" s="15">
        <v>1.921708</v>
      </c>
    </row>
    <row r="47" spans="1:6">
      <c r="A47" s="23" t="s">
        <v>142</v>
      </c>
      <c r="B47" s="24">
        <v>343</v>
      </c>
      <c r="C47" s="24">
        <v>233</v>
      </c>
      <c r="D47" s="24">
        <v>63</v>
      </c>
      <c r="E47" s="24">
        <v>44</v>
      </c>
      <c r="F47" s="24">
        <v>3</v>
      </c>
    </row>
    <row r="48" spans="1:6">
      <c r="A48" s="10" t="s">
        <v>114</v>
      </c>
      <c r="B48" s="15">
        <v>100</v>
      </c>
      <c r="C48" s="15">
        <v>67.930029000000005</v>
      </c>
      <c r="D48" s="15">
        <v>18.367346999999999</v>
      </c>
      <c r="E48" s="15">
        <v>12.827988</v>
      </c>
      <c r="F48" s="15">
        <v>0.87463599999999997</v>
      </c>
    </row>
    <row r="49" spans="1:6">
      <c r="A49" s="23" t="s">
        <v>128</v>
      </c>
      <c r="B49" s="24">
        <v>40</v>
      </c>
      <c r="C49" s="24">
        <v>6</v>
      </c>
      <c r="D49" s="24">
        <v>0</v>
      </c>
      <c r="E49" s="24">
        <v>2</v>
      </c>
      <c r="F49" s="24">
        <v>32</v>
      </c>
    </row>
    <row r="50" spans="1:6">
      <c r="A50" s="10" t="s">
        <v>114</v>
      </c>
      <c r="B50" s="15">
        <v>100</v>
      </c>
      <c r="C50" s="15">
        <v>15</v>
      </c>
      <c r="D50" s="15">
        <v>0</v>
      </c>
      <c r="E50" s="15">
        <v>5</v>
      </c>
      <c r="F50" s="15">
        <v>80</v>
      </c>
    </row>
    <row r="51" spans="1:6">
      <c r="A51" s="8" t="s">
        <v>143</v>
      </c>
      <c r="B51" s="8"/>
      <c r="C51" s="8"/>
      <c r="D51" s="8"/>
      <c r="E51" s="8"/>
      <c r="F51" s="8"/>
    </row>
    <row r="52" spans="1:6">
      <c r="A52" s="23" t="s">
        <v>144</v>
      </c>
      <c r="B52" s="24">
        <v>429</v>
      </c>
      <c r="C52" s="24">
        <v>343</v>
      </c>
      <c r="D52" s="24">
        <v>52</v>
      </c>
      <c r="E52" s="24">
        <v>25</v>
      </c>
      <c r="F52" s="24">
        <v>9</v>
      </c>
    </row>
    <row r="53" spans="1:6">
      <c r="A53" s="10" t="s">
        <v>114</v>
      </c>
      <c r="B53" s="15">
        <v>100</v>
      </c>
      <c r="C53" s="15">
        <v>79.953379999999996</v>
      </c>
      <c r="D53" s="15">
        <v>12.121212</v>
      </c>
      <c r="E53" s="15">
        <v>5.8275059999999996</v>
      </c>
      <c r="F53" s="15">
        <v>2.0979019999999999</v>
      </c>
    </row>
    <row r="54" spans="1:6">
      <c r="A54" s="23" t="s">
        <v>145</v>
      </c>
      <c r="B54" s="24">
        <v>319</v>
      </c>
      <c r="C54" s="24">
        <v>272</v>
      </c>
      <c r="D54" s="24">
        <v>30</v>
      </c>
      <c r="E54" s="24">
        <v>15</v>
      </c>
      <c r="F54" s="24">
        <v>2</v>
      </c>
    </row>
    <row r="55" spans="1:6">
      <c r="A55" s="10" t="s">
        <v>114</v>
      </c>
      <c r="B55" s="15">
        <v>100</v>
      </c>
      <c r="C55" s="15">
        <v>85.266458</v>
      </c>
      <c r="D55" s="15">
        <v>9.4043890000000001</v>
      </c>
      <c r="E55" s="15">
        <v>4.7021940000000004</v>
      </c>
      <c r="F55" s="15">
        <v>0.62695900000000004</v>
      </c>
    </row>
    <row r="56" spans="1:6">
      <c r="A56" s="23" t="s">
        <v>146</v>
      </c>
      <c r="B56" s="24">
        <v>504</v>
      </c>
      <c r="C56" s="24">
        <v>392</v>
      </c>
      <c r="D56" s="24">
        <v>64</v>
      </c>
      <c r="E56" s="24">
        <v>40</v>
      </c>
      <c r="F56" s="24">
        <v>8</v>
      </c>
    </row>
    <row r="57" spans="1:6">
      <c r="A57" s="10" t="s">
        <v>114</v>
      </c>
      <c r="B57" s="15">
        <v>100</v>
      </c>
      <c r="C57" s="15">
        <v>77.777777999999998</v>
      </c>
      <c r="D57" s="15">
        <v>12.698413</v>
      </c>
      <c r="E57" s="15">
        <v>7.9365079999999999</v>
      </c>
      <c r="F57" s="15">
        <v>1.587302</v>
      </c>
    </row>
    <row r="58" spans="1:6">
      <c r="A58" s="23" t="s">
        <v>147</v>
      </c>
      <c r="B58" s="24">
        <v>143</v>
      </c>
      <c r="C58" s="24">
        <v>98</v>
      </c>
      <c r="D58" s="24">
        <v>18</v>
      </c>
      <c r="E58" s="24">
        <v>18</v>
      </c>
      <c r="F58" s="24">
        <v>9</v>
      </c>
    </row>
    <row r="59" spans="1:6">
      <c r="A59" s="10" t="s">
        <v>114</v>
      </c>
      <c r="B59" s="15">
        <v>100</v>
      </c>
      <c r="C59" s="15">
        <v>68.531469000000001</v>
      </c>
      <c r="D59" s="15">
        <v>12.587413</v>
      </c>
      <c r="E59" s="15">
        <v>12.587413</v>
      </c>
      <c r="F59" s="15">
        <v>6.2937060000000002</v>
      </c>
    </row>
    <row r="60" spans="1:6">
      <c r="A60" s="23" t="s">
        <v>148</v>
      </c>
      <c r="B60" s="24">
        <v>168</v>
      </c>
      <c r="C60" s="24">
        <v>131</v>
      </c>
      <c r="D60" s="24">
        <v>18</v>
      </c>
      <c r="E60" s="24">
        <v>15</v>
      </c>
      <c r="F60" s="24">
        <v>4</v>
      </c>
    </row>
    <row r="61" spans="1:6">
      <c r="A61" s="10" t="s">
        <v>114</v>
      </c>
      <c r="B61" s="15">
        <v>100</v>
      </c>
      <c r="C61" s="15">
        <v>77.976190000000003</v>
      </c>
      <c r="D61" s="15">
        <v>10.714286</v>
      </c>
      <c r="E61" s="15">
        <v>8.9285709999999998</v>
      </c>
      <c r="F61" s="15">
        <v>2.3809520000000002</v>
      </c>
    </row>
    <row r="62" spans="1:6">
      <c r="A62" s="23" t="s">
        <v>149</v>
      </c>
      <c r="B62" s="24">
        <v>1270</v>
      </c>
      <c r="C62" s="24">
        <v>950</v>
      </c>
      <c r="D62" s="24">
        <v>188</v>
      </c>
      <c r="E62" s="24">
        <v>112</v>
      </c>
      <c r="F62" s="24">
        <v>20</v>
      </c>
    </row>
    <row r="63" spans="1:6">
      <c r="A63" s="10" t="s">
        <v>114</v>
      </c>
      <c r="B63" s="15">
        <v>100</v>
      </c>
      <c r="C63" s="15">
        <v>74.803150000000002</v>
      </c>
      <c r="D63" s="15">
        <v>14.80315</v>
      </c>
      <c r="E63" s="15">
        <v>8.8188980000000008</v>
      </c>
      <c r="F63" s="15">
        <v>1.574803</v>
      </c>
    </row>
    <row r="64" spans="1:6">
      <c r="A64" s="23" t="s">
        <v>150</v>
      </c>
      <c r="B64" s="24">
        <v>1642</v>
      </c>
      <c r="C64" s="24">
        <v>1255</v>
      </c>
      <c r="D64" s="24">
        <v>241</v>
      </c>
      <c r="E64" s="24">
        <v>119</v>
      </c>
      <c r="F64" s="24">
        <v>27</v>
      </c>
    </row>
    <row r="65" spans="1:6">
      <c r="A65" s="10" t="s">
        <v>114</v>
      </c>
      <c r="B65" s="15">
        <v>100</v>
      </c>
      <c r="C65" s="15">
        <v>76.431180999999995</v>
      </c>
      <c r="D65" s="15">
        <v>14.677223</v>
      </c>
      <c r="E65" s="15">
        <v>7.2472589999999997</v>
      </c>
      <c r="F65" s="15">
        <v>1.644336</v>
      </c>
    </row>
    <row r="66" spans="1:6">
      <c r="A66" s="23" t="s">
        <v>151</v>
      </c>
      <c r="B66" s="24">
        <v>2266</v>
      </c>
      <c r="C66" s="24">
        <v>1648</v>
      </c>
      <c r="D66" s="24">
        <v>365</v>
      </c>
      <c r="E66" s="24">
        <v>220</v>
      </c>
      <c r="F66" s="24">
        <v>33</v>
      </c>
    </row>
    <row r="67" spans="1:6">
      <c r="A67" s="10" t="s">
        <v>114</v>
      </c>
      <c r="B67" s="15">
        <v>100</v>
      </c>
      <c r="C67" s="15">
        <v>72.727272999999997</v>
      </c>
      <c r="D67" s="15">
        <v>16.107679000000001</v>
      </c>
      <c r="E67" s="15">
        <v>9.7087380000000003</v>
      </c>
      <c r="F67" s="15">
        <v>1.4563109999999999</v>
      </c>
    </row>
    <row r="68" spans="1:6">
      <c r="A68" s="23" t="s">
        <v>152</v>
      </c>
      <c r="B68" s="24">
        <v>121</v>
      </c>
      <c r="C68" s="24">
        <v>53</v>
      </c>
      <c r="D68" s="24">
        <v>20</v>
      </c>
      <c r="E68" s="24">
        <v>45</v>
      </c>
      <c r="F68" s="24">
        <v>3</v>
      </c>
    </row>
    <row r="69" spans="1:6">
      <c r="A69" s="10" t="s">
        <v>114</v>
      </c>
      <c r="B69" s="15">
        <v>100</v>
      </c>
      <c r="C69" s="15">
        <v>43.801653000000002</v>
      </c>
      <c r="D69" s="15">
        <v>16.528925999999998</v>
      </c>
      <c r="E69" s="15">
        <v>37.190083000000001</v>
      </c>
      <c r="F69" s="15">
        <v>2.479339</v>
      </c>
    </row>
    <row r="70" spans="1:6">
      <c r="A70" s="23" t="s">
        <v>128</v>
      </c>
      <c r="B70" s="24">
        <v>46</v>
      </c>
      <c r="C70" s="24">
        <v>3</v>
      </c>
      <c r="D70" s="24">
        <v>1</v>
      </c>
      <c r="E70" s="24">
        <v>10</v>
      </c>
      <c r="F70" s="24">
        <v>32</v>
      </c>
    </row>
    <row r="71" spans="1:6">
      <c r="A71" s="10" t="s">
        <v>114</v>
      </c>
      <c r="B71" s="15">
        <v>100</v>
      </c>
      <c r="C71" s="15">
        <v>6.5217390000000002</v>
      </c>
      <c r="D71" s="15">
        <v>2.1739130000000002</v>
      </c>
      <c r="E71" s="15">
        <v>21.739129999999999</v>
      </c>
      <c r="F71" s="15">
        <v>69.565217000000004</v>
      </c>
    </row>
    <row r="72" spans="1:6">
      <c r="A72" s="8" t="s">
        <v>153</v>
      </c>
      <c r="B72" s="8"/>
      <c r="C72" s="8"/>
      <c r="D72" s="8"/>
      <c r="E72" s="8"/>
      <c r="F72" s="8"/>
    </row>
    <row r="73" spans="1:6">
      <c r="A73" s="23" t="s">
        <v>154</v>
      </c>
      <c r="B73" s="24">
        <v>1344</v>
      </c>
      <c r="C73" s="24">
        <v>1005</v>
      </c>
      <c r="D73" s="24">
        <v>204</v>
      </c>
      <c r="E73" s="24">
        <v>114</v>
      </c>
      <c r="F73" s="24">
        <v>21</v>
      </c>
    </row>
    <row r="74" spans="1:6">
      <c r="A74" s="10" t="s">
        <v>114</v>
      </c>
      <c r="B74" s="15">
        <v>100</v>
      </c>
      <c r="C74" s="15">
        <v>74.776786000000001</v>
      </c>
      <c r="D74" s="15">
        <v>15.178571</v>
      </c>
      <c r="E74" s="15">
        <v>8.4821430000000007</v>
      </c>
      <c r="F74" s="15">
        <v>1.5625</v>
      </c>
    </row>
    <row r="75" spans="1:6">
      <c r="A75" s="23" t="s">
        <v>155</v>
      </c>
      <c r="B75" s="24">
        <v>1107</v>
      </c>
      <c r="C75" s="24">
        <v>754</v>
      </c>
      <c r="D75" s="24">
        <v>172</v>
      </c>
      <c r="E75" s="24">
        <v>165</v>
      </c>
      <c r="F75" s="24">
        <v>16</v>
      </c>
    </row>
    <row r="76" spans="1:6">
      <c r="A76" s="10" t="s">
        <v>114</v>
      </c>
      <c r="B76" s="15">
        <v>100</v>
      </c>
      <c r="C76" s="15">
        <v>68.112014000000002</v>
      </c>
      <c r="D76" s="15">
        <v>15.537489000000001</v>
      </c>
      <c r="E76" s="15">
        <v>14.905149</v>
      </c>
      <c r="F76" s="15">
        <v>1.4453480000000001</v>
      </c>
    </row>
    <row r="77" spans="1:6">
      <c r="A77" s="23" t="s">
        <v>156</v>
      </c>
      <c r="B77" s="24">
        <v>1006</v>
      </c>
      <c r="C77" s="24">
        <v>676</v>
      </c>
      <c r="D77" s="24">
        <v>168</v>
      </c>
      <c r="E77" s="24">
        <v>150</v>
      </c>
      <c r="F77" s="24">
        <v>12</v>
      </c>
    </row>
    <row r="78" spans="1:6">
      <c r="A78" s="10" t="s">
        <v>114</v>
      </c>
      <c r="B78" s="15">
        <v>100</v>
      </c>
      <c r="C78" s="15">
        <v>67.196819000000005</v>
      </c>
      <c r="D78" s="15">
        <v>16.699801000000001</v>
      </c>
      <c r="E78" s="15">
        <v>14.910537</v>
      </c>
      <c r="F78" s="15">
        <v>1.1928430000000001</v>
      </c>
    </row>
    <row r="79" spans="1:6">
      <c r="A79" s="23" t="s">
        <v>157</v>
      </c>
      <c r="B79" s="24">
        <v>541</v>
      </c>
      <c r="C79" s="24">
        <v>366</v>
      </c>
      <c r="D79" s="24">
        <v>79</v>
      </c>
      <c r="E79" s="24">
        <v>92</v>
      </c>
      <c r="F79" s="24">
        <v>4</v>
      </c>
    </row>
    <row r="80" spans="1:6">
      <c r="A80" s="10" t="s">
        <v>114</v>
      </c>
      <c r="B80" s="15">
        <v>100</v>
      </c>
      <c r="C80" s="15">
        <v>67.652495000000002</v>
      </c>
      <c r="D80" s="15">
        <v>14.602588000000001</v>
      </c>
      <c r="E80" s="15">
        <v>17.005545000000001</v>
      </c>
      <c r="F80" s="15">
        <v>0.73937200000000003</v>
      </c>
    </row>
    <row r="81" spans="1:6">
      <c r="A81" s="23" t="s">
        <v>158</v>
      </c>
      <c r="B81" s="24">
        <v>1510</v>
      </c>
      <c r="C81" s="24">
        <v>1073</v>
      </c>
      <c r="D81" s="24">
        <v>229</v>
      </c>
      <c r="E81" s="24">
        <v>186</v>
      </c>
      <c r="F81" s="24">
        <v>22</v>
      </c>
    </row>
    <row r="82" spans="1:6">
      <c r="A82" s="10" t="s">
        <v>114</v>
      </c>
      <c r="B82" s="15">
        <v>100</v>
      </c>
      <c r="C82" s="15">
        <v>71.059602999999996</v>
      </c>
      <c r="D82" s="15">
        <v>15.165563000000001</v>
      </c>
      <c r="E82" s="15">
        <v>12.317881</v>
      </c>
      <c r="F82" s="15">
        <v>1.4569540000000001</v>
      </c>
    </row>
    <row r="83" spans="1:6">
      <c r="A83" s="23" t="s">
        <v>159</v>
      </c>
      <c r="B83" s="24">
        <v>1011</v>
      </c>
      <c r="C83" s="24">
        <v>736</v>
      </c>
      <c r="D83" s="24">
        <v>164</v>
      </c>
      <c r="E83" s="24">
        <v>103</v>
      </c>
      <c r="F83" s="24">
        <v>8</v>
      </c>
    </row>
    <row r="84" spans="1:6">
      <c r="A84" s="10" t="s">
        <v>114</v>
      </c>
      <c r="B84" s="15">
        <v>100</v>
      </c>
      <c r="C84" s="15">
        <v>72.799209000000005</v>
      </c>
      <c r="D84" s="15">
        <v>16.221563</v>
      </c>
      <c r="E84" s="15">
        <v>10.187932999999999</v>
      </c>
      <c r="F84" s="15">
        <v>0.791296</v>
      </c>
    </row>
    <row r="85" spans="1:6">
      <c r="A85" s="23" t="s">
        <v>160</v>
      </c>
      <c r="B85" s="24">
        <v>1234</v>
      </c>
      <c r="C85" s="24">
        <v>930</v>
      </c>
      <c r="D85" s="24">
        <v>175</v>
      </c>
      <c r="E85" s="24">
        <v>114</v>
      </c>
      <c r="F85" s="24">
        <v>15</v>
      </c>
    </row>
    <row r="86" spans="1:6">
      <c r="A86" s="10" t="s">
        <v>114</v>
      </c>
      <c r="B86" s="15">
        <v>100</v>
      </c>
      <c r="C86" s="15">
        <v>75.364667999999995</v>
      </c>
      <c r="D86" s="15">
        <v>14.181524</v>
      </c>
      <c r="E86" s="15">
        <v>9.2382500000000007</v>
      </c>
      <c r="F86" s="15">
        <v>1.2155590000000001</v>
      </c>
    </row>
    <row r="87" spans="1:6">
      <c r="A87" s="23" t="s">
        <v>161</v>
      </c>
      <c r="B87" s="24">
        <v>443</v>
      </c>
      <c r="C87" s="24">
        <v>328</v>
      </c>
      <c r="D87" s="24">
        <v>80</v>
      </c>
      <c r="E87" s="24">
        <v>30</v>
      </c>
      <c r="F87" s="24">
        <v>5</v>
      </c>
    </row>
    <row r="88" spans="1:6">
      <c r="A88" s="10" t="s">
        <v>114</v>
      </c>
      <c r="B88" s="15">
        <v>100</v>
      </c>
      <c r="C88" s="15">
        <v>74.040632000000002</v>
      </c>
      <c r="D88" s="15">
        <v>18.058691</v>
      </c>
      <c r="E88" s="15">
        <v>6.7720089999999997</v>
      </c>
      <c r="F88" s="15">
        <v>1.128668</v>
      </c>
    </row>
    <row r="89" spans="1:6">
      <c r="A89" s="23" t="s">
        <v>162</v>
      </c>
      <c r="B89" s="24">
        <v>1237</v>
      </c>
      <c r="C89" s="24">
        <v>948</v>
      </c>
      <c r="D89" s="24">
        <v>175</v>
      </c>
      <c r="E89" s="24">
        <v>103</v>
      </c>
      <c r="F89" s="24">
        <v>11</v>
      </c>
    </row>
    <row r="90" spans="1:6">
      <c r="A90" s="10" t="s">
        <v>114</v>
      </c>
      <c r="B90" s="15">
        <v>100</v>
      </c>
      <c r="C90" s="15">
        <v>76.637024999999994</v>
      </c>
      <c r="D90" s="15">
        <v>14.147130000000001</v>
      </c>
      <c r="E90" s="15">
        <v>8.3265969999999996</v>
      </c>
      <c r="F90" s="15">
        <v>0.88924800000000004</v>
      </c>
    </row>
    <row r="91" spans="1:6">
      <c r="A91" s="23" t="s">
        <v>152</v>
      </c>
      <c r="B91" s="24">
        <v>81</v>
      </c>
      <c r="C91" s="24">
        <v>44</v>
      </c>
      <c r="D91" s="24">
        <v>22</v>
      </c>
      <c r="E91" s="24">
        <v>10</v>
      </c>
      <c r="F91" s="24">
        <v>5</v>
      </c>
    </row>
    <row r="92" spans="1:6">
      <c r="A92" s="10" t="s">
        <v>114</v>
      </c>
      <c r="B92" s="15">
        <v>100</v>
      </c>
      <c r="C92" s="15">
        <v>54.320988</v>
      </c>
      <c r="D92" s="15">
        <v>27.160494</v>
      </c>
      <c r="E92" s="15">
        <v>12.345679000000001</v>
      </c>
      <c r="F92" s="15">
        <v>6.1728399999999999</v>
      </c>
    </row>
    <row r="93" spans="1:6">
      <c r="A93" s="23" t="s">
        <v>163</v>
      </c>
      <c r="B93" s="24">
        <v>67</v>
      </c>
      <c r="C93" s="24">
        <v>47</v>
      </c>
      <c r="D93" s="24">
        <v>13</v>
      </c>
      <c r="E93" s="24">
        <v>6</v>
      </c>
      <c r="F93" s="24">
        <v>1</v>
      </c>
    </row>
    <row r="94" spans="1:6">
      <c r="A94" s="10" t="s">
        <v>114</v>
      </c>
      <c r="B94" s="15">
        <v>100</v>
      </c>
      <c r="C94" s="15">
        <v>70.149253999999999</v>
      </c>
      <c r="D94" s="15">
        <v>19.402985000000001</v>
      </c>
      <c r="E94" s="15">
        <v>8.9552239999999994</v>
      </c>
      <c r="F94" s="15">
        <v>1.492537</v>
      </c>
    </row>
    <row r="95" spans="1:6">
      <c r="A95" s="23" t="s">
        <v>128</v>
      </c>
      <c r="B95" s="24">
        <v>52</v>
      </c>
      <c r="C95" s="24">
        <v>11</v>
      </c>
      <c r="D95" s="24">
        <v>3</v>
      </c>
      <c r="E95" s="24">
        <v>7</v>
      </c>
      <c r="F95" s="24">
        <v>31</v>
      </c>
    </row>
    <row r="96" spans="1:6">
      <c r="A96" s="10" t="s">
        <v>114</v>
      </c>
      <c r="B96" s="15">
        <v>100</v>
      </c>
      <c r="C96" s="15">
        <v>21.153846000000001</v>
      </c>
      <c r="D96" s="15">
        <v>5.7692310000000004</v>
      </c>
      <c r="E96" s="15">
        <v>13.461537999999999</v>
      </c>
      <c r="F96" s="15">
        <v>59.615385000000003</v>
      </c>
    </row>
    <row r="97" spans="1:6">
      <c r="A97" s="8" t="s">
        <v>164</v>
      </c>
      <c r="B97" s="8"/>
      <c r="C97" s="8"/>
      <c r="D97" s="8"/>
      <c r="E97" s="8"/>
      <c r="F97" s="8"/>
    </row>
    <row r="98" spans="1:6">
      <c r="A98" s="23" t="s">
        <v>165</v>
      </c>
      <c r="B98" s="24">
        <v>209</v>
      </c>
      <c r="C98" s="24">
        <v>172</v>
      </c>
      <c r="D98" s="24">
        <v>22</v>
      </c>
      <c r="E98" s="24">
        <v>14</v>
      </c>
      <c r="F98" s="24">
        <v>1</v>
      </c>
    </row>
    <row r="99" spans="1:6">
      <c r="A99" s="10" t="s">
        <v>114</v>
      </c>
      <c r="B99" s="15">
        <v>100</v>
      </c>
      <c r="C99" s="15">
        <v>82.296650999999997</v>
      </c>
      <c r="D99" s="15">
        <v>10.526316</v>
      </c>
      <c r="E99" s="15">
        <v>6.6985650000000003</v>
      </c>
      <c r="F99" s="15">
        <v>0.47846899999999998</v>
      </c>
    </row>
    <row r="100" spans="1:6">
      <c r="A100" s="23" t="s">
        <v>166</v>
      </c>
      <c r="B100" s="24">
        <v>1043</v>
      </c>
      <c r="C100" s="24">
        <v>810</v>
      </c>
      <c r="D100" s="24">
        <v>140</v>
      </c>
      <c r="E100" s="24">
        <v>61</v>
      </c>
      <c r="F100" s="24">
        <v>32</v>
      </c>
    </row>
    <row r="101" spans="1:6">
      <c r="A101" s="10" t="s">
        <v>114</v>
      </c>
      <c r="B101" s="15">
        <v>100</v>
      </c>
      <c r="C101" s="15">
        <v>77.660594000000003</v>
      </c>
      <c r="D101" s="15">
        <v>13.422819</v>
      </c>
      <c r="E101" s="15">
        <v>5.8485139999999998</v>
      </c>
      <c r="F101" s="15">
        <v>3.0680730000000001</v>
      </c>
    </row>
    <row r="102" spans="1:6">
      <c r="A102" s="23" t="s">
        <v>167</v>
      </c>
      <c r="B102" s="24">
        <v>963</v>
      </c>
      <c r="C102" s="24">
        <v>656</v>
      </c>
      <c r="D102" s="24">
        <v>162</v>
      </c>
      <c r="E102" s="24">
        <v>115</v>
      </c>
      <c r="F102" s="24">
        <v>30</v>
      </c>
    </row>
    <row r="103" spans="1:6">
      <c r="A103" s="10" t="s">
        <v>114</v>
      </c>
      <c r="B103" s="15">
        <v>100</v>
      </c>
      <c r="C103" s="15">
        <v>68.120457000000002</v>
      </c>
      <c r="D103" s="15">
        <v>16.822430000000001</v>
      </c>
      <c r="E103" s="15">
        <v>11.941848</v>
      </c>
      <c r="F103" s="15">
        <v>3.115265</v>
      </c>
    </row>
    <row r="104" spans="1:6">
      <c r="A104" s="23" t="s">
        <v>168</v>
      </c>
      <c r="B104" s="24">
        <v>338</v>
      </c>
      <c r="C104" s="24">
        <v>174</v>
      </c>
      <c r="D104" s="24">
        <v>74</v>
      </c>
      <c r="E104" s="24">
        <v>80</v>
      </c>
      <c r="F104" s="24">
        <v>10</v>
      </c>
    </row>
    <row r="105" spans="1:6">
      <c r="A105" s="10" t="s">
        <v>114</v>
      </c>
      <c r="B105" s="15">
        <v>100</v>
      </c>
      <c r="C105" s="15">
        <v>51.479289999999999</v>
      </c>
      <c r="D105" s="15">
        <v>21.893491000000001</v>
      </c>
      <c r="E105" s="15">
        <v>23.668638999999999</v>
      </c>
      <c r="F105" s="15">
        <v>2.95858</v>
      </c>
    </row>
    <row r="106" spans="1:6">
      <c r="A106" s="23" t="s">
        <v>169</v>
      </c>
      <c r="B106" s="24">
        <v>94</v>
      </c>
      <c r="C106" s="24">
        <v>43</v>
      </c>
      <c r="D106" s="24">
        <v>16</v>
      </c>
      <c r="E106" s="24">
        <v>33</v>
      </c>
      <c r="F106" s="24">
        <v>2</v>
      </c>
    </row>
    <row r="107" spans="1:6">
      <c r="A107" s="10" t="s">
        <v>114</v>
      </c>
      <c r="B107" s="15">
        <v>100</v>
      </c>
      <c r="C107" s="15">
        <v>45.744681</v>
      </c>
      <c r="D107" s="15">
        <v>17.021277000000001</v>
      </c>
      <c r="E107" s="15">
        <v>35.106383000000001</v>
      </c>
      <c r="F107" s="15">
        <v>2.1276600000000001</v>
      </c>
    </row>
    <row r="108" spans="1:6">
      <c r="A108" s="23" t="s">
        <v>128</v>
      </c>
      <c r="B108" s="24">
        <v>30</v>
      </c>
      <c r="C108" s="24">
        <v>18</v>
      </c>
      <c r="D108" s="24">
        <v>6</v>
      </c>
      <c r="E108" s="24">
        <v>3</v>
      </c>
      <c r="F108" s="24">
        <v>3</v>
      </c>
    </row>
    <row r="109" spans="1:6">
      <c r="A109" s="10" t="s">
        <v>114</v>
      </c>
      <c r="B109" s="15">
        <v>100</v>
      </c>
      <c r="C109" s="15">
        <v>60</v>
      </c>
      <c r="D109" s="15">
        <v>20</v>
      </c>
      <c r="E109" s="15">
        <v>10</v>
      </c>
      <c r="F109" s="15">
        <v>10</v>
      </c>
    </row>
    <row r="110" spans="1:6">
      <c r="A110" s="8" t="s">
        <v>170</v>
      </c>
      <c r="B110" s="8"/>
      <c r="C110" s="8"/>
      <c r="D110" s="8"/>
      <c r="E110" s="8"/>
      <c r="F110" s="8"/>
    </row>
    <row r="111" spans="1:6">
      <c r="A111" s="23" t="s">
        <v>171</v>
      </c>
      <c r="B111" s="24">
        <v>386</v>
      </c>
      <c r="C111" s="24">
        <v>252</v>
      </c>
      <c r="D111" s="24">
        <v>55</v>
      </c>
      <c r="E111" s="24">
        <v>63</v>
      </c>
      <c r="F111" s="24">
        <v>16</v>
      </c>
    </row>
    <row r="112" spans="1:6">
      <c r="A112" s="10" t="s">
        <v>114</v>
      </c>
      <c r="B112" s="15">
        <v>100</v>
      </c>
      <c r="C112" s="15">
        <v>65.284974000000005</v>
      </c>
      <c r="D112" s="15">
        <v>14.248704999999999</v>
      </c>
      <c r="E112" s="15">
        <v>16.321244</v>
      </c>
      <c r="F112" s="15">
        <v>4.1450779999999998</v>
      </c>
    </row>
    <row r="113" spans="1:6">
      <c r="A113" s="23" t="s">
        <v>172</v>
      </c>
      <c r="B113" s="24">
        <v>919</v>
      </c>
      <c r="C113" s="24">
        <v>652</v>
      </c>
      <c r="D113" s="24">
        <v>145</v>
      </c>
      <c r="E113" s="24">
        <v>96</v>
      </c>
      <c r="F113" s="24">
        <v>26</v>
      </c>
    </row>
    <row r="114" spans="1:6">
      <c r="A114" s="10" t="s">
        <v>114</v>
      </c>
      <c r="B114" s="15">
        <v>100</v>
      </c>
      <c r="C114" s="15">
        <v>70.946680999999998</v>
      </c>
      <c r="D114" s="15">
        <v>15.77802</v>
      </c>
      <c r="E114" s="15">
        <v>10.446137</v>
      </c>
      <c r="F114" s="15">
        <v>2.8291620000000002</v>
      </c>
    </row>
    <row r="115" spans="1:6">
      <c r="A115" s="23" t="s">
        <v>173</v>
      </c>
      <c r="B115" s="24">
        <v>978</v>
      </c>
      <c r="C115" s="24">
        <v>698</v>
      </c>
      <c r="D115" s="24">
        <v>151</v>
      </c>
      <c r="E115" s="24">
        <v>111</v>
      </c>
      <c r="F115" s="24">
        <v>18</v>
      </c>
    </row>
    <row r="116" spans="1:6">
      <c r="A116" s="10" t="s">
        <v>114</v>
      </c>
      <c r="B116" s="15">
        <v>100</v>
      </c>
      <c r="C116" s="15">
        <v>71.370142999999999</v>
      </c>
      <c r="D116" s="15">
        <v>15.439673000000001</v>
      </c>
      <c r="E116" s="15">
        <v>11.349693</v>
      </c>
      <c r="F116" s="15">
        <v>1.8404910000000001</v>
      </c>
    </row>
    <row r="117" spans="1:6">
      <c r="A117" s="23" t="s">
        <v>174</v>
      </c>
      <c r="B117" s="24">
        <v>347</v>
      </c>
      <c r="C117" s="24">
        <v>246</v>
      </c>
      <c r="D117" s="24">
        <v>60</v>
      </c>
      <c r="E117" s="24">
        <v>30</v>
      </c>
      <c r="F117" s="24">
        <v>11</v>
      </c>
    </row>
    <row r="118" spans="1:6">
      <c r="A118" s="10" t="s">
        <v>114</v>
      </c>
      <c r="B118" s="15">
        <v>100</v>
      </c>
      <c r="C118" s="15">
        <v>70.893371999999999</v>
      </c>
      <c r="D118" s="15">
        <v>17.291066000000001</v>
      </c>
      <c r="E118" s="15">
        <v>8.6455330000000004</v>
      </c>
      <c r="F118" s="15">
        <v>3.170029</v>
      </c>
    </row>
    <row r="119" spans="1:6">
      <c r="A119" s="23" t="s">
        <v>128</v>
      </c>
      <c r="B119" s="24">
        <v>47</v>
      </c>
      <c r="C119" s="24">
        <v>25</v>
      </c>
      <c r="D119" s="24">
        <v>9</v>
      </c>
      <c r="E119" s="24">
        <v>6</v>
      </c>
      <c r="F119" s="24">
        <v>7</v>
      </c>
    </row>
    <row r="120" spans="1:6">
      <c r="A120" s="10" t="s">
        <v>114</v>
      </c>
      <c r="B120" s="15">
        <v>100</v>
      </c>
      <c r="C120" s="15">
        <v>53.191488999999997</v>
      </c>
      <c r="D120" s="15">
        <v>19.148935999999999</v>
      </c>
      <c r="E120" s="15">
        <v>12.765957</v>
      </c>
      <c r="F120" s="15">
        <v>14.893617000000001</v>
      </c>
    </row>
    <row r="121" spans="1:6">
      <c r="A121" s="8" t="s">
        <v>175</v>
      </c>
      <c r="B121" s="8"/>
      <c r="C121" s="8"/>
      <c r="D121" s="8"/>
      <c r="E121" s="8"/>
      <c r="F121" s="8"/>
    </row>
    <row r="122" spans="1:6">
      <c r="A122" s="23" t="s">
        <v>176</v>
      </c>
      <c r="B122" s="24">
        <v>425</v>
      </c>
      <c r="C122" s="24">
        <v>325</v>
      </c>
      <c r="D122" s="24">
        <v>61</v>
      </c>
      <c r="E122" s="24">
        <v>23</v>
      </c>
      <c r="F122" s="24">
        <v>16</v>
      </c>
    </row>
    <row r="123" spans="1:6">
      <c r="A123" s="10" t="s">
        <v>114</v>
      </c>
      <c r="B123" s="15">
        <v>100</v>
      </c>
      <c r="C123" s="15">
        <v>76.470588000000006</v>
      </c>
      <c r="D123" s="15">
        <v>14.352941</v>
      </c>
      <c r="E123" s="15">
        <v>5.4117649999999999</v>
      </c>
      <c r="F123" s="15">
        <v>3.7647059999999999</v>
      </c>
    </row>
    <row r="124" spans="1:6">
      <c r="A124" s="23" t="s">
        <v>177</v>
      </c>
      <c r="B124" s="24">
        <v>811</v>
      </c>
      <c r="C124" s="24">
        <v>681</v>
      </c>
      <c r="D124" s="24">
        <v>79</v>
      </c>
      <c r="E124" s="24">
        <v>30</v>
      </c>
      <c r="F124" s="24">
        <v>21</v>
      </c>
    </row>
    <row r="125" spans="1:6">
      <c r="A125" s="10" t="s">
        <v>114</v>
      </c>
      <c r="B125" s="15">
        <v>100</v>
      </c>
      <c r="C125" s="15">
        <v>83.970406999999994</v>
      </c>
      <c r="D125" s="15">
        <v>9.7410599999999992</v>
      </c>
      <c r="E125" s="15">
        <v>3.6991369999999999</v>
      </c>
      <c r="F125" s="15">
        <v>2.5893959999999998</v>
      </c>
    </row>
    <row r="126" spans="1:6">
      <c r="A126" s="23" t="s">
        <v>178</v>
      </c>
      <c r="B126" s="24">
        <v>207</v>
      </c>
      <c r="C126" s="24">
        <v>173</v>
      </c>
      <c r="D126" s="24">
        <v>23</v>
      </c>
      <c r="E126" s="24">
        <v>10</v>
      </c>
      <c r="F126" s="24">
        <v>1</v>
      </c>
    </row>
    <row r="127" spans="1:6">
      <c r="A127" s="10" t="s">
        <v>114</v>
      </c>
      <c r="B127" s="15">
        <v>100</v>
      </c>
      <c r="C127" s="15">
        <v>83.574878999999996</v>
      </c>
      <c r="D127" s="15">
        <v>11.111110999999999</v>
      </c>
      <c r="E127" s="15">
        <v>4.8309179999999996</v>
      </c>
      <c r="F127" s="15">
        <v>0.48309200000000002</v>
      </c>
    </row>
    <row r="128" spans="1:6">
      <c r="A128" s="23" t="s">
        <v>179</v>
      </c>
      <c r="B128" s="24">
        <v>154</v>
      </c>
      <c r="C128" s="24">
        <v>134</v>
      </c>
      <c r="D128" s="24">
        <v>13</v>
      </c>
      <c r="E128" s="24">
        <v>6</v>
      </c>
      <c r="F128" s="24">
        <v>1</v>
      </c>
    </row>
    <row r="129" spans="1:6">
      <c r="A129" s="10" t="s">
        <v>114</v>
      </c>
      <c r="B129" s="15">
        <v>100</v>
      </c>
      <c r="C129" s="15">
        <v>87.012986999999995</v>
      </c>
      <c r="D129" s="15">
        <v>8.4415580000000006</v>
      </c>
      <c r="E129" s="15">
        <v>3.8961039999999998</v>
      </c>
      <c r="F129" s="15">
        <v>0.64935100000000001</v>
      </c>
    </row>
    <row r="130" spans="1:6">
      <c r="A130" s="23" t="s">
        <v>180</v>
      </c>
      <c r="B130" s="24">
        <v>318</v>
      </c>
      <c r="C130" s="24">
        <v>259</v>
      </c>
      <c r="D130" s="24">
        <v>43</v>
      </c>
      <c r="E130" s="24">
        <v>11</v>
      </c>
      <c r="F130" s="24">
        <v>5</v>
      </c>
    </row>
    <row r="131" spans="1:6">
      <c r="A131" s="10" t="s">
        <v>114</v>
      </c>
      <c r="B131" s="15">
        <v>100</v>
      </c>
      <c r="C131" s="15">
        <v>81.446540999999996</v>
      </c>
      <c r="D131" s="15">
        <v>13.522012999999999</v>
      </c>
      <c r="E131" s="15">
        <v>3.4591189999999998</v>
      </c>
      <c r="F131" s="15">
        <v>1.572327</v>
      </c>
    </row>
    <row r="132" spans="1:6">
      <c r="A132" s="23" t="s">
        <v>181</v>
      </c>
      <c r="B132" s="24">
        <v>203</v>
      </c>
      <c r="C132" s="24">
        <v>173</v>
      </c>
      <c r="D132" s="24">
        <v>17</v>
      </c>
      <c r="E132" s="24">
        <v>10</v>
      </c>
      <c r="F132" s="24">
        <v>3</v>
      </c>
    </row>
    <row r="133" spans="1:6">
      <c r="A133" s="10" t="s">
        <v>114</v>
      </c>
      <c r="B133" s="15">
        <v>100</v>
      </c>
      <c r="C133" s="15">
        <v>85.221675000000005</v>
      </c>
      <c r="D133" s="15">
        <v>8.3743839999999992</v>
      </c>
      <c r="E133" s="15">
        <v>4.9261080000000002</v>
      </c>
      <c r="F133" s="15">
        <v>1.477833</v>
      </c>
    </row>
    <row r="134" spans="1:6">
      <c r="A134" s="23" t="s">
        <v>182</v>
      </c>
      <c r="B134" s="24">
        <v>79</v>
      </c>
      <c r="C134" s="24">
        <v>54</v>
      </c>
      <c r="D134" s="24">
        <v>12</v>
      </c>
      <c r="E134" s="24">
        <v>12</v>
      </c>
      <c r="F134" s="24">
        <v>1</v>
      </c>
    </row>
    <row r="135" spans="1:6">
      <c r="A135" s="10" t="s">
        <v>114</v>
      </c>
      <c r="B135" s="15">
        <v>100</v>
      </c>
      <c r="C135" s="15">
        <v>68.354429999999994</v>
      </c>
      <c r="D135" s="15">
        <v>15.189873</v>
      </c>
      <c r="E135" s="15">
        <v>15.189873</v>
      </c>
      <c r="F135" s="15">
        <v>1.2658229999999999</v>
      </c>
    </row>
    <row r="136" spans="1:6">
      <c r="A136" s="23" t="s">
        <v>183</v>
      </c>
      <c r="B136" s="24">
        <v>68</v>
      </c>
      <c r="C136" s="24">
        <v>61</v>
      </c>
      <c r="D136" s="24">
        <v>5</v>
      </c>
      <c r="E136" s="24">
        <v>1</v>
      </c>
      <c r="F136" s="24">
        <v>1</v>
      </c>
    </row>
    <row r="137" spans="1:6">
      <c r="A137" s="10" t="s">
        <v>114</v>
      </c>
      <c r="B137" s="15">
        <v>100</v>
      </c>
      <c r="C137" s="15">
        <v>89.705882000000003</v>
      </c>
      <c r="D137" s="15">
        <v>7.3529410000000004</v>
      </c>
      <c r="E137" s="15">
        <v>1.470588</v>
      </c>
      <c r="F137" s="15">
        <v>1.470588</v>
      </c>
    </row>
    <row r="138" spans="1:6">
      <c r="A138" s="23" t="s">
        <v>184</v>
      </c>
      <c r="B138" s="24">
        <v>586</v>
      </c>
      <c r="C138" s="24">
        <v>457</v>
      </c>
      <c r="D138" s="24">
        <v>85</v>
      </c>
      <c r="E138" s="24">
        <v>30</v>
      </c>
      <c r="F138" s="24">
        <v>14</v>
      </c>
    </row>
    <row r="139" spans="1:6">
      <c r="A139" s="10" t="s">
        <v>114</v>
      </c>
      <c r="B139" s="15">
        <v>100</v>
      </c>
      <c r="C139" s="15">
        <v>77.986348000000007</v>
      </c>
      <c r="D139" s="15">
        <v>14.505119000000001</v>
      </c>
      <c r="E139" s="15">
        <v>5.1194540000000002</v>
      </c>
      <c r="F139" s="15">
        <v>2.389078</v>
      </c>
    </row>
    <row r="140" spans="1:6">
      <c r="A140" s="23" t="s">
        <v>185</v>
      </c>
      <c r="B140" s="24">
        <v>276</v>
      </c>
      <c r="C140" s="24">
        <v>213</v>
      </c>
      <c r="D140" s="24">
        <v>44</v>
      </c>
      <c r="E140" s="24">
        <v>12</v>
      </c>
      <c r="F140" s="24">
        <v>7</v>
      </c>
    </row>
    <row r="141" spans="1:6">
      <c r="A141" s="10" t="s">
        <v>114</v>
      </c>
      <c r="B141" s="15">
        <v>100</v>
      </c>
      <c r="C141" s="15">
        <v>77.173912999999999</v>
      </c>
      <c r="D141" s="15">
        <v>15.942029</v>
      </c>
      <c r="E141" s="15">
        <v>4.3478260000000004</v>
      </c>
      <c r="F141" s="15">
        <v>2.536232</v>
      </c>
    </row>
    <row r="142" spans="1:6">
      <c r="A142" s="23" t="s">
        <v>152</v>
      </c>
      <c r="B142" s="24">
        <v>197</v>
      </c>
      <c r="C142" s="24">
        <v>131</v>
      </c>
      <c r="D142" s="24">
        <v>40</v>
      </c>
      <c r="E142" s="24">
        <v>19</v>
      </c>
      <c r="F142" s="24">
        <v>7</v>
      </c>
    </row>
    <row r="143" spans="1:6">
      <c r="A143" s="10" t="s">
        <v>114</v>
      </c>
      <c r="B143" s="15">
        <v>100</v>
      </c>
      <c r="C143" s="15">
        <v>66.497461999999999</v>
      </c>
      <c r="D143" s="15">
        <v>20.304569000000001</v>
      </c>
      <c r="E143" s="15">
        <v>9.6446699999999996</v>
      </c>
      <c r="F143" s="15">
        <v>3.553299</v>
      </c>
    </row>
    <row r="144" spans="1:6">
      <c r="A144" s="23" t="s">
        <v>186</v>
      </c>
      <c r="B144" s="24">
        <v>944</v>
      </c>
      <c r="C144" s="24">
        <v>536</v>
      </c>
      <c r="D144" s="24">
        <v>179</v>
      </c>
      <c r="E144" s="24">
        <v>203</v>
      </c>
      <c r="F144" s="24">
        <v>26</v>
      </c>
    </row>
    <row r="145" spans="1:6">
      <c r="A145" s="10" t="s">
        <v>114</v>
      </c>
      <c r="B145" s="15">
        <v>100</v>
      </c>
      <c r="C145" s="15">
        <v>56.779660999999997</v>
      </c>
      <c r="D145" s="15">
        <v>18.961863999999998</v>
      </c>
      <c r="E145" s="15">
        <v>21.504237</v>
      </c>
      <c r="F145" s="15">
        <v>2.7542369999999998</v>
      </c>
    </row>
    <row r="146" spans="1:6">
      <c r="A146" s="23" t="s">
        <v>128</v>
      </c>
      <c r="B146" s="24">
        <v>41</v>
      </c>
      <c r="C146" s="24">
        <v>24</v>
      </c>
      <c r="D146" s="24">
        <v>5</v>
      </c>
      <c r="E146" s="24">
        <v>8</v>
      </c>
      <c r="F146" s="24">
        <v>4</v>
      </c>
    </row>
    <row r="147" spans="1:6">
      <c r="A147" s="10" t="s">
        <v>114</v>
      </c>
      <c r="B147" s="15">
        <v>100</v>
      </c>
      <c r="C147" s="15">
        <v>58.536585000000002</v>
      </c>
      <c r="D147" s="15">
        <v>12.195122</v>
      </c>
      <c r="E147" s="15">
        <v>19.512194999999998</v>
      </c>
      <c r="F147" s="15">
        <v>9.7560979999999997</v>
      </c>
    </row>
    <row r="148" spans="1:6">
      <c r="A148" s="8" t="s">
        <v>187</v>
      </c>
      <c r="B148" s="8"/>
      <c r="C148" s="8"/>
      <c r="D148" s="8"/>
      <c r="E148" s="8"/>
      <c r="F148" s="8"/>
    </row>
    <row r="149" spans="1:6">
      <c r="A149" s="23" t="s">
        <v>188</v>
      </c>
      <c r="B149" s="24">
        <v>2041</v>
      </c>
      <c r="C149" s="24">
        <v>1432</v>
      </c>
      <c r="D149" s="24">
        <v>327</v>
      </c>
      <c r="E149" s="24">
        <v>233</v>
      </c>
      <c r="F149" s="24">
        <v>49</v>
      </c>
    </row>
    <row r="150" spans="1:6">
      <c r="A150" s="10" t="s">
        <v>114</v>
      </c>
      <c r="B150" s="15">
        <v>100</v>
      </c>
      <c r="C150" s="15">
        <v>70.161685000000006</v>
      </c>
      <c r="D150" s="15">
        <v>16.021557999999999</v>
      </c>
      <c r="E150" s="15">
        <v>11.415972999999999</v>
      </c>
      <c r="F150" s="15">
        <v>2.4007839999999998</v>
      </c>
    </row>
    <row r="151" spans="1:6">
      <c r="A151" s="23" t="s">
        <v>189</v>
      </c>
      <c r="B151" s="24">
        <v>221</v>
      </c>
      <c r="C151" s="24">
        <v>174</v>
      </c>
      <c r="D151" s="24">
        <v>25</v>
      </c>
      <c r="E151" s="24">
        <v>16</v>
      </c>
      <c r="F151" s="24">
        <v>6</v>
      </c>
    </row>
    <row r="152" spans="1:6">
      <c r="A152" s="10" t="s">
        <v>114</v>
      </c>
      <c r="B152" s="15">
        <v>100</v>
      </c>
      <c r="C152" s="15">
        <v>78.733031999999994</v>
      </c>
      <c r="D152" s="15">
        <v>11.312217</v>
      </c>
      <c r="E152" s="15">
        <v>7.2398189999999998</v>
      </c>
      <c r="F152" s="15">
        <v>2.7149320000000001</v>
      </c>
    </row>
    <row r="153" spans="1:6">
      <c r="A153" s="23" t="s">
        <v>190</v>
      </c>
      <c r="B153" s="24">
        <v>64</v>
      </c>
      <c r="C153" s="24">
        <v>38</v>
      </c>
      <c r="D153" s="24">
        <v>16</v>
      </c>
      <c r="E153" s="24">
        <v>8</v>
      </c>
      <c r="F153" s="24">
        <v>2</v>
      </c>
    </row>
    <row r="154" spans="1:6">
      <c r="A154" s="10" t="s">
        <v>114</v>
      </c>
      <c r="B154" s="15">
        <v>100</v>
      </c>
      <c r="C154" s="15">
        <v>59.375</v>
      </c>
      <c r="D154" s="15">
        <v>25</v>
      </c>
      <c r="E154" s="15">
        <v>12.5</v>
      </c>
      <c r="F154" s="15">
        <v>3.125</v>
      </c>
    </row>
    <row r="155" spans="1:6">
      <c r="A155" s="23" t="s">
        <v>191</v>
      </c>
      <c r="B155" s="24">
        <v>158</v>
      </c>
      <c r="C155" s="24">
        <v>104</v>
      </c>
      <c r="D155" s="24">
        <v>25</v>
      </c>
      <c r="E155" s="24">
        <v>22</v>
      </c>
      <c r="F155" s="24">
        <v>7</v>
      </c>
    </row>
    <row r="156" spans="1:6">
      <c r="A156" s="10" t="s">
        <v>114</v>
      </c>
      <c r="B156" s="15">
        <v>100</v>
      </c>
      <c r="C156" s="15">
        <v>65.822784999999996</v>
      </c>
      <c r="D156" s="15">
        <v>15.822785</v>
      </c>
      <c r="E156" s="15">
        <v>13.924051</v>
      </c>
      <c r="F156" s="15">
        <v>4.4303800000000004</v>
      </c>
    </row>
    <row r="157" spans="1:6">
      <c r="A157" s="23" t="s">
        <v>192</v>
      </c>
      <c r="B157" s="24">
        <v>120</v>
      </c>
      <c r="C157" s="24">
        <v>92</v>
      </c>
      <c r="D157" s="24">
        <v>16</v>
      </c>
      <c r="E157" s="24">
        <v>6</v>
      </c>
      <c r="F157" s="24">
        <v>6</v>
      </c>
    </row>
    <row r="158" spans="1:6">
      <c r="A158" s="10" t="s">
        <v>114</v>
      </c>
      <c r="B158" s="15">
        <v>100</v>
      </c>
      <c r="C158" s="15">
        <v>76.666667000000004</v>
      </c>
      <c r="D158" s="15">
        <v>13.333333</v>
      </c>
      <c r="E158" s="15">
        <v>5</v>
      </c>
      <c r="F158" s="15">
        <v>5</v>
      </c>
    </row>
    <row r="159" spans="1:6">
      <c r="A159" s="23" t="s">
        <v>193</v>
      </c>
      <c r="B159" s="24">
        <v>10</v>
      </c>
      <c r="C159" s="24">
        <v>4</v>
      </c>
      <c r="D159" s="24">
        <v>0</v>
      </c>
      <c r="E159" s="24">
        <v>6</v>
      </c>
      <c r="F159" s="24">
        <v>0</v>
      </c>
    </row>
    <row r="160" spans="1:6">
      <c r="A160" s="10" t="s">
        <v>114</v>
      </c>
      <c r="B160" s="15">
        <v>100</v>
      </c>
      <c r="C160" s="15">
        <v>40</v>
      </c>
      <c r="D160" s="15">
        <v>0</v>
      </c>
      <c r="E160" s="15">
        <v>60</v>
      </c>
      <c r="F160" s="15">
        <v>0</v>
      </c>
    </row>
    <row r="161" spans="1:6">
      <c r="A161" s="23" t="s">
        <v>152</v>
      </c>
      <c r="B161" s="24">
        <v>39</v>
      </c>
      <c r="C161" s="24">
        <v>19</v>
      </c>
      <c r="D161" s="24">
        <v>5</v>
      </c>
      <c r="E161" s="24">
        <v>11</v>
      </c>
      <c r="F161" s="24">
        <v>4</v>
      </c>
    </row>
    <row r="162" spans="1:6">
      <c r="A162" s="10" t="s">
        <v>114</v>
      </c>
      <c r="B162" s="15">
        <v>100</v>
      </c>
      <c r="C162" s="15">
        <v>48.717948999999997</v>
      </c>
      <c r="D162" s="15">
        <v>12.820513</v>
      </c>
      <c r="E162" s="15">
        <v>28.205127999999998</v>
      </c>
      <c r="F162" s="15">
        <v>10.256410000000001</v>
      </c>
    </row>
    <row r="163" spans="1:6">
      <c r="A163" s="23" t="s">
        <v>128</v>
      </c>
      <c r="B163" s="24">
        <v>24</v>
      </c>
      <c r="C163" s="24">
        <v>10</v>
      </c>
      <c r="D163" s="24">
        <v>6</v>
      </c>
      <c r="E163" s="24">
        <v>4</v>
      </c>
      <c r="F163" s="24">
        <v>4</v>
      </c>
    </row>
    <row r="164" spans="1:6">
      <c r="A164" s="10" t="s">
        <v>114</v>
      </c>
      <c r="B164" s="15">
        <v>100</v>
      </c>
      <c r="C164" s="15">
        <v>41.666666999999997</v>
      </c>
      <c r="D164" s="15">
        <v>25</v>
      </c>
      <c r="E164" s="15">
        <v>16.666667</v>
      </c>
      <c r="F164" s="15">
        <v>16.666667</v>
      </c>
    </row>
    <row r="165" spans="1:6">
      <c r="A165" s="8" t="s">
        <v>194</v>
      </c>
      <c r="B165" s="8"/>
      <c r="C165" s="8"/>
      <c r="D165" s="8"/>
      <c r="E165" s="8"/>
      <c r="F165" s="8"/>
    </row>
    <row r="166" spans="1:6">
      <c r="A166" s="23" t="s">
        <v>195</v>
      </c>
      <c r="B166" s="24">
        <v>1341</v>
      </c>
      <c r="C166" s="24">
        <v>1109</v>
      </c>
      <c r="D166" s="24">
        <v>150</v>
      </c>
      <c r="E166" s="24">
        <v>54</v>
      </c>
      <c r="F166" s="24">
        <v>28</v>
      </c>
    </row>
    <row r="167" spans="1:6">
      <c r="A167" s="10" t="s">
        <v>114</v>
      </c>
      <c r="B167" s="15">
        <v>100</v>
      </c>
      <c r="C167" s="15">
        <v>82.699477999999999</v>
      </c>
      <c r="D167" s="15">
        <v>11.185682</v>
      </c>
      <c r="E167" s="15">
        <v>4.0268459999999999</v>
      </c>
      <c r="F167" s="15">
        <v>2.0879940000000001</v>
      </c>
    </row>
    <row r="168" spans="1:6">
      <c r="A168" s="23" t="s">
        <v>196</v>
      </c>
      <c r="B168" s="24">
        <v>523</v>
      </c>
      <c r="C168" s="24">
        <v>425</v>
      </c>
      <c r="D168" s="24">
        <v>63</v>
      </c>
      <c r="E168" s="24">
        <v>20</v>
      </c>
      <c r="F168" s="24">
        <v>15</v>
      </c>
    </row>
    <row r="169" spans="1:6">
      <c r="A169" s="10" t="s">
        <v>114</v>
      </c>
      <c r="B169" s="15">
        <v>100</v>
      </c>
      <c r="C169" s="15">
        <v>81.261949999999999</v>
      </c>
      <c r="D169" s="15">
        <v>12.045889000000001</v>
      </c>
      <c r="E169" s="15">
        <v>3.8240919999999998</v>
      </c>
      <c r="F169" s="15">
        <v>2.8680690000000002</v>
      </c>
    </row>
    <row r="170" spans="1:6">
      <c r="A170" s="23" t="s">
        <v>197</v>
      </c>
      <c r="B170" s="24">
        <v>116</v>
      </c>
      <c r="C170" s="24">
        <v>83</v>
      </c>
      <c r="D170" s="24">
        <v>18</v>
      </c>
      <c r="E170" s="24">
        <v>9</v>
      </c>
      <c r="F170" s="24">
        <v>6</v>
      </c>
    </row>
    <row r="171" spans="1:6">
      <c r="A171" s="10" t="s">
        <v>114</v>
      </c>
      <c r="B171" s="15">
        <v>100</v>
      </c>
      <c r="C171" s="15">
        <v>71.551723999999993</v>
      </c>
      <c r="D171" s="15">
        <v>15.517241</v>
      </c>
      <c r="E171" s="15">
        <v>7.7586209999999998</v>
      </c>
      <c r="F171" s="15">
        <v>5.1724139999999998</v>
      </c>
    </row>
    <row r="172" spans="1:6">
      <c r="A172" s="23" t="s">
        <v>198</v>
      </c>
      <c r="B172" s="24">
        <v>25</v>
      </c>
      <c r="C172" s="24">
        <v>11</v>
      </c>
      <c r="D172" s="24">
        <v>5</v>
      </c>
      <c r="E172" s="24">
        <v>8</v>
      </c>
      <c r="F172" s="24">
        <v>1</v>
      </c>
    </row>
    <row r="173" spans="1:6">
      <c r="A173" s="10" t="s">
        <v>114</v>
      </c>
      <c r="B173" s="15">
        <v>100</v>
      </c>
      <c r="C173" s="15">
        <v>44</v>
      </c>
      <c r="D173" s="15">
        <v>20</v>
      </c>
      <c r="E173" s="15">
        <v>32</v>
      </c>
      <c r="F173" s="15">
        <v>4</v>
      </c>
    </row>
    <row r="174" spans="1:6">
      <c r="A174" s="23" t="s">
        <v>199</v>
      </c>
      <c r="B174" s="24">
        <v>68</v>
      </c>
      <c r="C174" s="24">
        <v>57</v>
      </c>
      <c r="D174" s="24">
        <v>7</v>
      </c>
      <c r="E174" s="24">
        <v>3</v>
      </c>
      <c r="F174" s="24">
        <v>1</v>
      </c>
    </row>
    <row r="175" spans="1:6">
      <c r="A175" s="10" t="s">
        <v>114</v>
      </c>
      <c r="B175" s="15">
        <v>100</v>
      </c>
      <c r="C175" s="15">
        <v>83.823528999999994</v>
      </c>
      <c r="D175" s="15">
        <v>10.294117999999999</v>
      </c>
      <c r="E175" s="15">
        <v>4.4117649999999999</v>
      </c>
      <c r="F175" s="15">
        <v>1.470588</v>
      </c>
    </row>
    <row r="176" spans="1:6">
      <c r="A176" s="23" t="s">
        <v>200</v>
      </c>
      <c r="B176" s="24">
        <v>1248</v>
      </c>
      <c r="C176" s="24">
        <v>952</v>
      </c>
      <c r="D176" s="24">
        <v>213</v>
      </c>
      <c r="E176" s="24">
        <v>61</v>
      </c>
      <c r="F176" s="24">
        <v>22</v>
      </c>
    </row>
    <row r="177" spans="1:6">
      <c r="A177" s="10" t="s">
        <v>114</v>
      </c>
      <c r="B177" s="15">
        <v>100</v>
      </c>
      <c r="C177" s="15">
        <v>76.282050999999996</v>
      </c>
      <c r="D177" s="15">
        <v>17.067308000000001</v>
      </c>
      <c r="E177" s="15">
        <v>4.8878209999999997</v>
      </c>
      <c r="F177" s="15">
        <v>1.762821</v>
      </c>
    </row>
    <row r="178" spans="1:6">
      <c r="A178" s="23" t="s">
        <v>201</v>
      </c>
      <c r="B178" s="24">
        <v>725</v>
      </c>
      <c r="C178" s="24">
        <v>425</v>
      </c>
      <c r="D178" s="24">
        <v>137</v>
      </c>
      <c r="E178" s="24">
        <v>142</v>
      </c>
      <c r="F178" s="24">
        <v>21</v>
      </c>
    </row>
    <row r="179" spans="1:6">
      <c r="A179" s="10" t="s">
        <v>114</v>
      </c>
      <c r="B179" s="15">
        <v>100</v>
      </c>
      <c r="C179" s="15">
        <v>58.620690000000003</v>
      </c>
      <c r="D179" s="15">
        <v>18.896552</v>
      </c>
      <c r="E179" s="15">
        <v>19.586207000000002</v>
      </c>
      <c r="F179" s="15">
        <v>2.8965519999999998</v>
      </c>
    </row>
    <row r="180" spans="1:6">
      <c r="A180" s="23" t="s">
        <v>202</v>
      </c>
      <c r="B180" s="24">
        <v>550</v>
      </c>
      <c r="C180" s="24">
        <v>453</v>
      </c>
      <c r="D180" s="24">
        <v>59</v>
      </c>
      <c r="E180" s="24">
        <v>24</v>
      </c>
      <c r="F180" s="24">
        <v>14</v>
      </c>
    </row>
    <row r="181" spans="1:6">
      <c r="A181" s="10" t="s">
        <v>114</v>
      </c>
      <c r="B181" s="15">
        <v>100</v>
      </c>
      <c r="C181" s="15">
        <v>82.363636</v>
      </c>
      <c r="D181" s="15">
        <v>10.727273</v>
      </c>
      <c r="E181" s="15">
        <v>4.3636359999999996</v>
      </c>
      <c r="F181" s="15">
        <v>2.545455</v>
      </c>
    </row>
    <row r="182" spans="1:6">
      <c r="A182" s="23" t="s">
        <v>203</v>
      </c>
      <c r="B182" s="24">
        <v>563</v>
      </c>
      <c r="C182" s="24">
        <v>495</v>
      </c>
      <c r="D182" s="24">
        <v>46</v>
      </c>
      <c r="E182" s="24">
        <v>12</v>
      </c>
      <c r="F182" s="24">
        <v>10</v>
      </c>
    </row>
    <row r="183" spans="1:6">
      <c r="A183" s="10" t="s">
        <v>114</v>
      </c>
      <c r="B183" s="15">
        <v>100</v>
      </c>
      <c r="C183" s="15">
        <v>87.921847</v>
      </c>
      <c r="D183" s="15">
        <v>8.170515</v>
      </c>
      <c r="E183" s="15">
        <v>2.1314389999999999</v>
      </c>
      <c r="F183" s="15">
        <v>1.7761990000000001</v>
      </c>
    </row>
    <row r="184" spans="1:6">
      <c r="A184" s="23" t="s">
        <v>204</v>
      </c>
      <c r="B184" s="24">
        <v>319</v>
      </c>
      <c r="C184" s="24">
        <v>202</v>
      </c>
      <c r="D184" s="24">
        <v>50</v>
      </c>
      <c r="E184" s="24">
        <v>56</v>
      </c>
      <c r="F184" s="24">
        <v>11</v>
      </c>
    </row>
    <row r="185" spans="1:6">
      <c r="A185" s="10" t="s">
        <v>114</v>
      </c>
      <c r="B185" s="15">
        <v>100</v>
      </c>
      <c r="C185" s="15">
        <v>63.322884000000002</v>
      </c>
      <c r="D185" s="15">
        <v>15.673980999999999</v>
      </c>
      <c r="E185" s="15">
        <v>17.554859</v>
      </c>
      <c r="F185" s="15">
        <v>3.4482759999999999</v>
      </c>
    </row>
    <row r="186" spans="1:6">
      <c r="A186" s="23" t="s">
        <v>205</v>
      </c>
      <c r="B186" s="24">
        <v>6</v>
      </c>
      <c r="C186" s="24">
        <v>5</v>
      </c>
      <c r="D186" s="24">
        <v>0</v>
      </c>
      <c r="E186" s="24">
        <v>1</v>
      </c>
      <c r="F186" s="24">
        <v>0</v>
      </c>
    </row>
    <row r="187" spans="1:6">
      <c r="A187" s="10" t="s">
        <v>114</v>
      </c>
      <c r="B187" s="15">
        <v>100</v>
      </c>
      <c r="C187" s="15">
        <v>83.333332999999996</v>
      </c>
      <c r="D187" s="15">
        <v>0</v>
      </c>
      <c r="E187" s="15">
        <v>16.666667</v>
      </c>
      <c r="F187" s="15">
        <v>0</v>
      </c>
    </row>
    <row r="188" spans="1:6">
      <c r="A188" s="23" t="s">
        <v>206</v>
      </c>
      <c r="B188" s="24">
        <v>42</v>
      </c>
      <c r="C188" s="24">
        <v>0</v>
      </c>
      <c r="D188" s="24">
        <v>4</v>
      </c>
      <c r="E188" s="24">
        <v>37</v>
      </c>
      <c r="F188" s="24">
        <v>1</v>
      </c>
    </row>
    <row r="189" spans="1:6">
      <c r="A189" s="10" t="s">
        <v>114</v>
      </c>
      <c r="B189" s="15">
        <v>100</v>
      </c>
      <c r="C189" s="15">
        <v>0</v>
      </c>
      <c r="D189" s="15">
        <v>9.5238099999999992</v>
      </c>
      <c r="E189" s="15">
        <v>88.095237999999995</v>
      </c>
      <c r="F189" s="15">
        <v>2.3809520000000002</v>
      </c>
    </row>
    <row r="190" spans="1:6">
      <c r="A190" s="23" t="s">
        <v>152</v>
      </c>
      <c r="B190" s="24">
        <v>39</v>
      </c>
      <c r="C190" s="24">
        <v>12</v>
      </c>
      <c r="D190" s="24">
        <v>6</v>
      </c>
      <c r="E190" s="24">
        <v>19</v>
      </c>
      <c r="F190" s="24">
        <v>2</v>
      </c>
    </row>
    <row r="191" spans="1:6">
      <c r="A191" s="10" t="s">
        <v>114</v>
      </c>
      <c r="B191" s="15">
        <v>100</v>
      </c>
      <c r="C191" s="15">
        <v>30.769231000000001</v>
      </c>
      <c r="D191" s="15">
        <v>15.384615</v>
      </c>
      <c r="E191" s="15">
        <v>48.717948999999997</v>
      </c>
      <c r="F191" s="15">
        <v>5.1282050000000003</v>
      </c>
    </row>
    <row r="192" spans="1:6">
      <c r="A192" s="23" t="s">
        <v>128</v>
      </c>
      <c r="B192" s="24">
        <v>193</v>
      </c>
      <c r="C192" s="24">
        <v>131</v>
      </c>
      <c r="D192" s="24">
        <v>26</v>
      </c>
      <c r="E192" s="24">
        <v>22</v>
      </c>
      <c r="F192" s="24">
        <v>14</v>
      </c>
    </row>
    <row r="193" spans="1:6">
      <c r="A193" s="10" t="s">
        <v>114</v>
      </c>
      <c r="B193" s="15">
        <v>100</v>
      </c>
      <c r="C193" s="15">
        <v>67.875647999999998</v>
      </c>
      <c r="D193" s="15">
        <v>13.471503</v>
      </c>
      <c r="E193" s="15">
        <v>11.398963999999999</v>
      </c>
      <c r="F193" s="15">
        <v>7.2538859999999996</v>
      </c>
    </row>
    <row r="194" spans="1:6">
      <c r="A194" s="8" t="s">
        <v>207</v>
      </c>
      <c r="B194" s="8"/>
      <c r="C194" s="8"/>
      <c r="D194" s="8"/>
      <c r="E194" s="8"/>
      <c r="F194" s="8"/>
    </row>
    <row r="195" spans="1:6">
      <c r="A195" s="23" t="s">
        <v>208</v>
      </c>
      <c r="B195" s="24">
        <v>1480</v>
      </c>
      <c r="C195" s="24">
        <v>1039</v>
      </c>
      <c r="D195" s="24">
        <v>220</v>
      </c>
      <c r="E195" s="24">
        <v>192</v>
      </c>
      <c r="F195" s="24">
        <v>29</v>
      </c>
    </row>
    <row r="196" spans="1:6">
      <c r="A196" s="10" t="s">
        <v>114</v>
      </c>
      <c r="B196" s="15">
        <v>100</v>
      </c>
      <c r="C196" s="15">
        <v>70.202703</v>
      </c>
      <c r="D196" s="15">
        <v>14.864865</v>
      </c>
      <c r="E196" s="15">
        <v>12.972973</v>
      </c>
      <c r="F196" s="15">
        <v>1.9594590000000001</v>
      </c>
    </row>
    <row r="197" spans="1:6">
      <c r="A197" s="23" t="s">
        <v>209</v>
      </c>
      <c r="B197" s="24">
        <v>1280</v>
      </c>
      <c r="C197" s="24">
        <v>916</v>
      </c>
      <c r="D197" s="24">
        <v>182</v>
      </c>
      <c r="E197" s="24">
        <v>152</v>
      </c>
      <c r="F197" s="24">
        <v>30</v>
      </c>
    </row>
    <row r="198" spans="1:6">
      <c r="A198" s="10" t="s">
        <v>114</v>
      </c>
      <c r="B198" s="15">
        <v>100</v>
      </c>
      <c r="C198" s="15">
        <v>71.5625</v>
      </c>
      <c r="D198" s="15">
        <v>14.21875</v>
      </c>
      <c r="E198" s="15">
        <v>11.875</v>
      </c>
      <c r="F198" s="15">
        <v>2.34375</v>
      </c>
    </row>
    <row r="199" spans="1:6">
      <c r="A199" s="23" t="s">
        <v>210</v>
      </c>
      <c r="B199" s="24">
        <v>1167</v>
      </c>
      <c r="C199" s="24">
        <v>815</v>
      </c>
      <c r="D199" s="24">
        <v>188</v>
      </c>
      <c r="E199" s="24">
        <v>136</v>
      </c>
      <c r="F199" s="24">
        <v>28</v>
      </c>
    </row>
    <row r="200" spans="1:6">
      <c r="A200" s="10" t="s">
        <v>114</v>
      </c>
      <c r="B200" s="15">
        <v>100</v>
      </c>
      <c r="C200" s="15">
        <v>69.837188999999995</v>
      </c>
      <c r="D200" s="15">
        <v>16.109683</v>
      </c>
      <c r="E200" s="15">
        <v>11.653813</v>
      </c>
      <c r="F200" s="15">
        <v>2.3993139999999999</v>
      </c>
    </row>
    <row r="201" spans="1:6" ht="11.1" customHeight="1">
      <c r="A201" s="23" t="s">
        <v>211</v>
      </c>
      <c r="B201" s="24">
        <v>715</v>
      </c>
      <c r="C201" s="24">
        <v>510</v>
      </c>
      <c r="D201" s="24">
        <v>104</v>
      </c>
      <c r="E201" s="24">
        <v>85</v>
      </c>
      <c r="F201" s="24">
        <v>16</v>
      </c>
    </row>
    <row r="202" spans="1:6" ht="11.1" customHeight="1">
      <c r="A202" s="10" t="s">
        <v>114</v>
      </c>
      <c r="B202" s="15">
        <v>100</v>
      </c>
      <c r="C202" s="15">
        <v>71.328671</v>
      </c>
      <c r="D202" s="15">
        <v>14.545455</v>
      </c>
      <c r="E202" s="15">
        <v>11.888112</v>
      </c>
      <c r="F202" s="15">
        <v>2.237762</v>
      </c>
    </row>
    <row r="203" spans="1:6" ht="11.1" customHeight="1">
      <c r="A203" s="23" t="s">
        <v>212</v>
      </c>
      <c r="B203" s="24">
        <v>387</v>
      </c>
      <c r="C203" s="24">
        <v>293</v>
      </c>
      <c r="D203" s="24">
        <v>63</v>
      </c>
      <c r="E203" s="24">
        <v>25</v>
      </c>
      <c r="F203" s="24">
        <v>6</v>
      </c>
    </row>
    <row r="204" spans="1:6" ht="11.1" customHeight="1">
      <c r="A204" s="10" t="s">
        <v>114</v>
      </c>
      <c r="B204" s="15">
        <v>100</v>
      </c>
      <c r="C204" s="15">
        <v>75.710594</v>
      </c>
      <c r="D204" s="15">
        <v>16.279070000000001</v>
      </c>
      <c r="E204" s="15">
        <v>6.4599479999999998</v>
      </c>
      <c r="F204" s="15">
        <v>1.5503880000000001</v>
      </c>
    </row>
    <row r="205" spans="1:6" ht="11.1" customHeight="1">
      <c r="A205" s="23" t="s">
        <v>213</v>
      </c>
      <c r="B205" s="24">
        <v>404</v>
      </c>
      <c r="C205" s="24">
        <v>285</v>
      </c>
      <c r="D205" s="24">
        <v>57</v>
      </c>
      <c r="E205" s="24">
        <v>50</v>
      </c>
      <c r="F205" s="24">
        <v>12</v>
      </c>
    </row>
    <row r="206" spans="1:6" ht="11.1" customHeight="1">
      <c r="A206" s="10" t="s">
        <v>114</v>
      </c>
      <c r="B206" s="15">
        <v>100</v>
      </c>
      <c r="C206" s="15">
        <v>70.544554000000005</v>
      </c>
      <c r="D206" s="15">
        <v>14.108911000000001</v>
      </c>
      <c r="E206" s="15">
        <v>12.376238000000001</v>
      </c>
      <c r="F206" s="15">
        <v>2.970297</v>
      </c>
    </row>
    <row r="207" spans="1:6" ht="11.1" customHeight="1">
      <c r="A207" s="23" t="s">
        <v>214</v>
      </c>
      <c r="B207" s="24">
        <v>595</v>
      </c>
      <c r="C207" s="24">
        <v>448</v>
      </c>
      <c r="D207" s="24">
        <v>79</v>
      </c>
      <c r="E207" s="24">
        <v>55</v>
      </c>
      <c r="F207" s="24">
        <v>13</v>
      </c>
    </row>
    <row r="208" spans="1:6" ht="11.1" customHeight="1">
      <c r="A208" s="10" t="s">
        <v>114</v>
      </c>
      <c r="B208" s="15">
        <v>100</v>
      </c>
      <c r="C208" s="15">
        <v>75.294117999999997</v>
      </c>
      <c r="D208" s="15">
        <v>13.277310999999999</v>
      </c>
      <c r="E208" s="15">
        <v>9.2436969999999992</v>
      </c>
      <c r="F208" s="15">
        <v>2.1848740000000002</v>
      </c>
    </row>
    <row r="209" spans="1:6" ht="11.1" customHeight="1">
      <c r="A209" s="23" t="s">
        <v>215</v>
      </c>
      <c r="B209" s="24">
        <v>215</v>
      </c>
      <c r="C209" s="24">
        <v>156</v>
      </c>
      <c r="D209" s="24">
        <v>28</v>
      </c>
      <c r="E209" s="24">
        <v>26</v>
      </c>
      <c r="F209" s="24">
        <v>5</v>
      </c>
    </row>
    <row r="210" spans="1:6" ht="11.1" customHeight="1">
      <c r="A210" s="10" t="s">
        <v>114</v>
      </c>
      <c r="B210" s="15">
        <v>100</v>
      </c>
      <c r="C210" s="15">
        <v>72.558139999999995</v>
      </c>
      <c r="D210" s="15">
        <v>13.023256</v>
      </c>
      <c r="E210" s="15">
        <v>12.093023000000001</v>
      </c>
      <c r="F210" s="15">
        <v>2.3255810000000001</v>
      </c>
    </row>
    <row r="211" spans="1:6" ht="11.1" customHeight="1">
      <c r="A211" s="23" t="s">
        <v>216</v>
      </c>
      <c r="B211" s="24">
        <v>248</v>
      </c>
      <c r="C211" s="24">
        <v>170</v>
      </c>
      <c r="D211" s="24">
        <v>44</v>
      </c>
      <c r="E211" s="24">
        <v>24</v>
      </c>
      <c r="F211" s="24">
        <v>10</v>
      </c>
    </row>
    <row r="212" spans="1:6" ht="11.1" customHeight="1">
      <c r="A212" s="10" t="s">
        <v>114</v>
      </c>
      <c r="B212" s="15">
        <v>100</v>
      </c>
      <c r="C212" s="15">
        <v>68.548387000000005</v>
      </c>
      <c r="D212" s="15">
        <v>17.741935000000002</v>
      </c>
      <c r="E212" s="15">
        <v>9.6774190000000004</v>
      </c>
      <c r="F212" s="15">
        <v>4.0322579999999997</v>
      </c>
    </row>
    <row r="213" spans="1:6" ht="11.1" customHeight="1">
      <c r="A213" s="23" t="s">
        <v>217</v>
      </c>
      <c r="B213" s="24">
        <v>255</v>
      </c>
      <c r="C213" s="24">
        <v>207</v>
      </c>
      <c r="D213" s="24">
        <v>33</v>
      </c>
      <c r="E213" s="24">
        <v>13</v>
      </c>
      <c r="F213" s="24">
        <v>2</v>
      </c>
    </row>
    <row r="214" spans="1:6" ht="11.1" customHeight="1">
      <c r="A214" s="10" t="s">
        <v>114</v>
      </c>
      <c r="B214" s="15">
        <v>100</v>
      </c>
      <c r="C214" s="15">
        <v>81.176471000000006</v>
      </c>
      <c r="D214" s="15">
        <v>12.941176</v>
      </c>
      <c r="E214" s="15">
        <v>5.098039</v>
      </c>
      <c r="F214" s="15">
        <v>0.78431399999999996</v>
      </c>
    </row>
    <row r="215" spans="1:6" ht="11.1" customHeight="1">
      <c r="A215" s="23" t="s">
        <v>218</v>
      </c>
      <c r="B215" s="24">
        <v>291</v>
      </c>
      <c r="C215" s="24">
        <v>243</v>
      </c>
      <c r="D215" s="24">
        <v>27</v>
      </c>
      <c r="E215" s="24">
        <v>13</v>
      </c>
      <c r="F215" s="24">
        <v>8</v>
      </c>
    </row>
    <row r="216" spans="1:6" ht="11.1" customHeight="1">
      <c r="A216" s="10" t="s">
        <v>114</v>
      </c>
      <c r="B216" s="15">
        <v>100</v>
      </c>
      <c r="C216" s="15">
        <v>83.505155000000002</v>
      </c>
      <c r="D216" s="15">
        <v>9.2783510000000007</v>
      </c>
      <c r="E216" s="15">
        <v>4.4673540000000003</v>
      </c>
      <c r="F216" s="15">
        <v>2.7491409999999998</v>
      </c>
    </row>
    <row r="217" spans="1:6" ht="11.1" customHeight="1">
      <c r="A217" s="23" t="s">
        <v>219</v>
      </c>
      <c r="B217" s="24">
        <v>338</v>
      </c>
      <c r="C217" s="24">
        <v>260</v>
      </c>
      <c r="D217" s="24">
        <v>51</v>
      </c>
      <c r="E217" s="24">
        <v>20</v>
      </c>
      <c r="F217" s="24">
        <v>7</v>
      </c>
    </row>
    <row r="218" spans="1:6" ht="11.1" customHeight="1">
      <c r="A218" s="10" t="s">
        <v>114</v>
      </c>
      <c r="B218" s="15">
        <v>100</v>
      </c>
      <c r="C218" s="15">
        <v>76.923077000000006</v>
      </c>
      <c r="D218" s="15">
        <v>15.088756999999999</v>
      </c>
      <c r="E218" s="15">
        <v>5.91716</v>
      </c>
      <c r="F218" s="15">
        <v>2.0710060000000001</v>
      </c>
    </row>
    <row r="219" spans="1:6" ht="11.1" customHeight="1">
      <c r="A219" s="23" t="s">
        <v>220</v>
      </c>
      <c r="B219" s="24">
        <v>812</v>
      </c>
      <c r="C219" s="24">
        <v>598</v>
      </c>
      <c r="D219" s="24">
        <v>136</v>
      </c>
      <c r="E219" s="24">
        <v>60</v>
      </c>
      <c r="F219" s="24">
        <v>18</v>
      </c>
    </row>
    <row r="220" spans="1:6" ht="11.1" customHeight="1">
      <c r="A220" s="10" t="s">
        <v>114</v>
      </c>
      <c r="B220" s="15">
        <v>100</v>
      </c>
      <c r="C220" s="15">
        <v>73.645319999999998</v>
      </c>
      <c r="D220" s="15">
        <v>16.748767999999998</v>
      </c>
      <c r="E220" s="15">
        <v>7.3891629999999999</v>
      </c>
      <c r="F220" s="15">
        <v>2.2167490000000001</v>
      </c>
    </row>
    <row r="221" spans="1:6" ht="11.1" customHeight="1">
      <c r="A221" s="23" t="s">
        <v>221</v>
      </c>
      <c r="B221" s="24">
        <v>816</v>
      </c>
      <c r="C221" s="24">
        <v>614</v>
      </c>
      <c r="D221" s="24">
        <v>129</v>
      </c>
      <c r="E221" s="24">
        <v>56</v>
      </c>
      <c r="F221" s="24">
        <v>17</v>
      </c>
    </row>
    <row r="222" spans="1:6" ht="11.1" customHeight="1">
      <c r="A222" s="10" t="s">
        <v>114</v>
      </c>
      <c r="B222" s="15">
        <v>100</v>
      </c>
      <c r="C222" s="15">
        <v>75.245097999999999</v>
      </c>
      <c r="D222" s="15">
        <v>15.808824</v>
      </c>
      <c r="E222" s="15">
        <v>6.8627450000000003</v>
      </c>
      <c r="F222" s="15">
        <v>2.0833330000000001</v>
      </c>
    </row>
    <row r="223" spans="1:6" ht="11.1" customHeight="1">
      <c r="A223" s="23" t="s">
        <v>152</v>
      </c>
      <c r="B223" s="24">
        <v>69</v>
      </c>
      <c r="C223" s="24">
        <v>41</v>
      </c>
      <c r="D223" s="24">
        <v>11</v>
      </c>
      <c r="E223" s="24">
        <v>14</v>
      </c>
      <c r="F223" s="24">
        <v>3</v>
      </c>
    </row>
    <row r="224" spans="1:6" ht="11.1" customHeight="1">
      <c r="A224" s="10" t="s">
        <v>114</v>
      </c>
      <c r="B224" s="15">
        <v>100</v>
      </c>
      <c r="C224" s="15">
        <v>59.420290000000001</v>
      </c>
      <c r="D224" s="15">
        <v>15.942029</v>
      </c>
      <c r="E224" s="15">
        <v>20.289854999999999</v>
      </c>
      <c r="F224" s="15">
        <v>4.3478260000000004</v>
      </c>
    </row>
    <row r="225" spans="1:6" ht="11.1" customHeight="1">
      <c r="A225" s="23" t="s">
        <v>222</v>
      </c>
      <c r="B225" s="24">
        <v>246</v>
      </c>
      <c r="C225" s="24">
        <v>170</v>
      </c>
      <c r="D225" s="24">
        <v>38</v>
      </c>
      <c r="E225" s="24">
        <v>27</v>
      </c>
      <c r="F225" s="24">
        <v>11</v>
      </c>
    </row>
    <row r="226" spans="1:6" ht="11.1" customHeight="1">
      <c r="A226" s="10" t="s">
        <v>114</v>
      </c>
      <c r="B226" s="15">
        <v>100</v>
      </c>
      <c r="C226" s="15">
        <v>69.105690999999993</v>
      </c>
      <c r="D226" s="15">
        <v>15.447153999999999</v>
      </c>
      <c r="E226" s="15">
        <v>10.97561</v>
      </c>
      <c r="F226" s="15">
        <v>4.4715449999999999</v>
      </c>
    </row>
    <row r="227" spans="1:6" ht="11.1" customHeight="1">
      <c r="A227" s="23" t="s">
        <v>128</v>
      </c>
      <c r="B227" s="24">
        <v>47</v>
      </c>
      <c r="C227" s="24">
        <v>29</v>
      </c>
      <c r="D227" s="24">
        <v>6</v>
      </c>
      <c r="E227" s="24">
        <v>9</v>
      </c>
      <c r="F227" s="24">
        <v>3</v>
      </c>
    </row>
    <row r="228" spans="1:6" ht="11.1" customHeight="1">
      <c r="A228" s="11"/>
      <c r="B228" s="16">
        <v>100</v>
      </c>
      <c r="C228" s="16">
        <v>61.702128000000002</v>
      </c>
      <c r="D228" s="16">
        <v>12.765957</v>
      </c>
      <c r="E228" s="16">
        <v>19.148935999999999</v>
      </c>
      <c r="F228" s="16">
        <v>6.3829789999999997</v>
      </c>
    </row>
    <row r="229" spans="1:6" ht="11.1" customHeight="1"/>
  </sheetData>
  <phoneticPr fontId="2"/>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372441-296B-4F31-8C73-5E18D8439320}">
  <sheetPr codeName="Sheet115"/>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HYPERLINK("#'目次'!B20","[14]")</f>
        <v>[14]</v>
      </c>
    </row>
    <row r="3" spans="1:6">
      <c r="A3" s="6" t="s">
        <v>114</v>
      </c>
      <c r="B3" s="7" t="s">
        <v>314</v>
      </c>
    </row>
    <row r="4" spans="1:6">
      <c r="A4" s="6" t="s">
        <v>114</v>
      </c>
      <c r="B4" s="7" t="s">
        <v>320</v>
      </c>
    </row>
    <row r="5" spans="1:6" s="21" customFormat="1" ht="24">
      <c r="A5" s="19" t="s">
        <v>114</v>
      </c>
      <c r="B5" s="20" t="s">
        <v>118</v>
      </c>
      <c r="C5" s="20" t="s">
        <v>287</v>
      </c>
      <c r="D5" s="20" t="s">
        <v>316</v>
      </c>
      <c r="E5" s="20" t="s">
        <v>317</v>
      </c>
      <c r="F5" s="20" t="s">
        <v>128</v>
      </c>
    </row>
    <row r="6" spans="1:6">
      <c r="A6" s="22" t="s">
        <v>121</v>
      </c>
      <c r="B6" s="9">
        <v>2677</v>
      </c>
      <c r="C6" s="9">
        <v>2113</v>
      </c>
      <c r="D6" s="9">
        <v>165</v>
      </c>
      <c r="E6" s="9">
        <v>326</v>
      </c>
      <c r="F6" s="9">
        <v>73</v>
      </c>
    </row>
    <row r="7" spans="1:6">
      <c r="A7" s="10" t="s">
        <v>114</v>
      </c>
      <c r="B7" s="15">
        <v>100</v>
      </c>
      <c r="C7" s="15">
        <v>78.931640000000002</v>
      </c>
      <c r="D7" s="15">
        <v>6.1636160000000002</v>
      </c>
      <c r="E7" s="15">
        <v>12.177811</v>
      </c>
      <c r="F7" s="15">
        <v>2.7269329999999998</v>
      </c>
    </row>
    <row r="8" spans="1:6">
      <c r="A8" s="8" t="s">
        <v>122</v>
      </c>
      <c r="B8" s="8"/>
      <c r="C8" s="8"/>
      <c r="D8" s="8"/>
      <c r="E8" s="8"/>
      <c r="F8" s="8"/>
    </row>
    <row r="9" spans="1:6">
      <c r="A9" s="23" t="s">
        <v>123</v>
      </c>
      <c r="B9" s="24">
        <v>380</v>
      </c>
      <c r="C9" s="24">
        <v>353</v>
      </c>
      <c r="D9" s="24">
        <v>15</v>
      </c>
      <c r="E9" s="24">
        <v>9</v>
      </c>
      <c r="F9" s="24">
        <v>3</v>
      </c>
    </row>
    <row r="10" spans="1:6">
      <c r="A10" s="10" t="s">
        <v>114</v>
      </c>
      <c r="B10" s="15">
        <v>100</v>
      </c>
      <c r="C10" s="15">
        <v>92.894737000000006</v>
      </c>
      <c r="D10" s="15">
        <v>3.947368</v>
      </c>
      <c r="E10" s="15">
        <v>2.3684210000000001</v>
      </c>
      <c r="F10" s="15">
        <v>0.78947400000000001</v>
      </c>
    </row>
    <row r="11" spans="1:6">
      <c r="A11" s="23" t="s">
        <v>124</v>
      </c>
      <c r="B11" s="24">
        <v>489</v>
      </c>
      <c r="C11" s="24">
        <v>443</v>
      </c>
      <c r="D11" s="24">
        <v>19</v>
      </c>
      <c r="E11" s="24">
        <v>20</v>
      </c>
      <c r="F11" s="24">
        <v>7</v>
      </c>
    </row>
    <row r="12" spans="1:6">
      <c r="A12" s="10" t="s">
        <v>114</v>
      </c>
      <c r="B12" s="15">
        <v>100</v>
      </c>
      <c r="C12" s="15">
        <v>90.593046999999999</v>
      </c>
      <c r="D12" s="15">
        <v>3.885481</v>
      </c>
      <c r="E12" s="15">
        <v>4.0899799999999997</v>
      </c>
      <c r="F12" s="15">
        <v>1.4314929999999999</v>
      </c>
    </row>
    <row r="13" spans="1:6">
      <c r="A13" s="23" t="s">
        <v>125</v>
      </c>
      <c r="B13" s="24">
        <v>1114</v>
      </c>
      <c r="C13" s="24">
        <v>938</v>
      </c>
      <c r="D13" s="24">
        <v>73</v>
      </c>
      <c r="E13" s="24">
        <v>85</v>
      </c>
      <c r="F13" s="24">
        <v>18</v>
      </c>
    </row>
    <row r="14" spans="1:6">
      <c r="A14" s="10" t="s">
        <v>114</v>
      </c>
      <c r="B14" s="15">
        <v>100</v>
      </c>
      <c r="C14" s="15">
        <v>84.201076999999998</v>
      </c>
      <c r="D14" s="15">
        <v>6.552962</v>
      </c>
      <c r="E14" s="15">
        <v>7.6301620000000003</v>
      </c>
      <c r="F14" s="15">
        <v>1.615799</v>
      </c>
    </row>
    <row r="15" spans="1:6">
      <c r="A15" s="23" t="s">
        <v>126</v>
      </c>
      <c r="B15" s="24">
        <v>521</v>
      </c>
      <c r="C15" s="24">
        <v>330</v>
      </c>
      <c r="D15" s="24">
        <v>48</v>
      </c>
      <c r="E15" s="24">
        <v>129</v>
      </c>
      <c r="F15" s="24">
        <v>14</v>
      </c>
    </row>
    <row r="16" spans="1:6">
      <c r="A16" s="10" t="s">
        <v>114</v>
      </c>
      <c r="B16" s="15">
        <v>100</v>
      </c>
      <c r="C16" s="15">
        <v>63.339731</v>
      </c>
      <c r="D16" s="15">
        <v>9.2130519999999994</v>
      </c>
      <c r="E16" s="15">
        <v>24.760076999999999</v>
      </c>
      <c r="F16" s="15">
        <v>2.6871399999999999</v>
      </c>
    </row>
    <row r="17" spans="1:6">
      <c r="A17" s="23" t="s">
        <v>127</v>
      </c>
      <c r="B17" s="24">
        <v>129</v>
      </c>
      <c r="C17" s="24">
        <v>38</v>
      </c>
      <c r="D17" s="24">
        <v>8</v>
      </c>
      <c r="E17" s="24">
        <v>81</v>
      </c>
      <c r="F17" s="24">
        <v>2</v>
      </c>
    </row>
    <row r="18" spans="1:6">
      <c r="A18" s="10" t="s">
        <v>114</v>
      </c>
      <c r="B18" s="15">
        <v>100</v>
      </c>
      <c r="C18" s="15">
        <v>29.457363999999998</v>
      </c>
      <c r="D18" s="15">
        <v>6.2015500000000001</v>
      </c>
      <c r="E18" s="15">
        <v>62.790697999999999</v>
      </c>
      <c r="F18" s="15">
        <v>1.5503880000000001</v>
      </c>
    </row>
    <row r="19" spans="1:6">
      <c r="A19" s="23" t="s">
        <v>128</v>
      </c>
      <c r="B19" s="24">
        <v>44</v>
      </c>
      <c r="C19" s="24">
        <v>11</v>
      </c>
      <c r="D19" s="24">
        <v>2</v>
      </c>
      <c r="E19" s="24">
        <v>2</v>
      </c>
      <c r="F19" s="24">
        <v>29</v>
      </c>
    </row>
    <row r="20" spans="1:6">
      <c r="A20" s="10" t="s">
        <v>114</v>
      </c>
      <c r="B20" s="15">
        <v>100</v>
      </c>
      <c r="C20" s="15">
        <v>25</v>
      </c>
      <c r="D20" s="15">
        <v>4.5454549999999996</v>
      </c>
      <c r="E20" s="15">
        <v>4.5454549999999996</v>
      </c>
      <c r="F20" s="15">
        <v>65.909091000000004</v>
      </c>
    </row>
    <row r="21" spans="1:6">
      <c r="A21" s="8" t="s">
        <v>129</v>
      </c>
      <c r="B21" s="8"/>
      <c r="C21" s="8"/>
      <c r="D21" s="8"/>
      <c r="E21" s="8"/>
      <c r="F21" s="8"/>
    </row>
    <row r="22" spans="1:6">
      <c r="A22" s="23" t="s">
        <v>130</v>
      </c>
      <c r="B22" s="24">
        <v>799</v>
      </c>
      <c r="C22" s="24">
        <v>718</v>
      </c>
      <c r="D22" s="24">
        <v>32</v>
      </c>
      <c r="E22" s="24">
        <v>41</v>
      </c>
      <c r="F22" s="24">
        <v>8</v>
      </c>
    </row>
    <row r="23" spans="1:6">
      <c r="A23" s="10" t="s">
        <v>114</v>
      </c>
      <c r="B23" s="15">
        <v>100</v>
      </c>
      <c r="C23" s="15">
        <v>89.862328000000005</v>
      </c>
      <c r="D23" s="15">
        <v>4.0050059999999998</v>
      </c>
      <c r="E23" s="15">
        <v>5.1314140000000004</v>
      </c>
      <c r="F23" s="15">
        <v>1.001252</v>
      </c>
    </row>
    <row r="24" spans="1:6">
      <c r="A24" s="23" t="s">
        <v>131</v>
      </c>
      <c r="B24" s="24">
        <v>1245</v>
      </c>
      <c r="C24" s="24">
        <v>1027</v>
      </c>
      <c r="D24" s="24">
        <v>81</v>
      </c>
      <c r="E24" s="24">
        <v>114</v>
      </c>
      <c r="F24" s="24">
        <v>23</v>
      </c>
    </row>
    <row r="25" spans="1:6">
      <c r="A25" s="10" t="s">
        <v>114</v>
      </c>
      <c r="B25" s="15">
        <v>100</v>
      </c>
      <c r="C25" s="15">
        <v>82.489959999999996</v>
      </c>
      <c r="D25" s="15">
        <v>6.506024</v>
      </c>
      <c r="E25" s="15">
        <v>9.1566270000000003</v>
      </c>
      <c r="F25" s="15">
        <v>1.8473900000000001</v>
      </c>
    </row>
    <row r="26" spans="1:6">
      <c r="A26" s="23" t="s">
        <v>132</v>
      </c>
      <c r="B26" s="24">
        <v>504</v>
      </c>
      <c r="C26" s="24">
        <v>325</v>
      </c>
      <c r="D26" s="24">
        <v>46</v>
      </c>
      <c r="E26" s="24">
        <v>123</v>
      </c>
      <c r="F26" s="24">
        <v>10</v>
      </c>
    </row>
    <row r="27" spans="1:6">
      <c r="A27" s="10" t="s">
        <v>114</v>
      </c>
      <c r="B27" s="15">
        <v>100</v>
      </c>
      <c r="C27" s="15">
        <v>64.484127000000001</v>
      </c>
      <c r="D27" s="15">
        <v>9.1269840000000002</v>
      </c>
      <c r="E27" s="15">
        <v>24.404762000000002</v>
      </c>
      <c r="F27" s="15">
        <v>1.984127</v>
      </c>
    </row>
    <row r="28" spans="1:6">
      <c r="A28" s="23" t="s">
        <v>133</v>
      </c>
      <c r="B28" s="24">
        <v>82</v>
      </c>
      <c r="C28" s="24">
        <v>35</v>
      </c>
      <c r="D28" s="24">
        <v>5</v>
      </c>
      <c r="E28" s="24">
        <v>42</v>
      </c>
      <c r="F28" s="24">
        <v>0</v>
      </c>
    </row>
    <row r="29" spans="1:6">
      <c r="A29" s="10" t="s">
        <v>114</v>
      </c>
      <c r="B29" s="15">
        <v>100</v>
      </c>
      <c r="C29" s="15">
        <v>42.682926999999999</v>
      </c>
      <c r="D29" s="15">
        <v>6.0975609999999998</v>
      </c>
      <c r="E29" s="15">
        <v>51.219512000000002</v>
      </c>
      <c r="F29" s="15">
        <v>0</v>
      </c>
    </row>
    <row r="30" spans="1:6">
      <c r="A30" s="23" t="s">
        <v>128</v>
      </c>
      <c r="B30" s="24">
        <v>47</v>
      </c>
      <c r="C30" s="24">
        <v>8</v>
      </c>
      <c r="D30" s="24">
        <v>1</v>
      </c>
      <c r="E30" s="24">
        <v>6</v>
      </c>
      <c r="F30" s="24">
        <v>32</v>
      </c>
    </row>
    <row r="31" spans="1:6">
      <c r="A31" s="10" t="s">
        <v>114</v>
      </c>
      <c r="B31" s="15">
        <v>100</v>
      </c>
      <c r="C31" s="15">
        <v>17.021277000000001</v>
      </c>
      <c r="D31" s="15">
        <v>2.1276600000000001</v>
      </c>
      <c r="E31" s="15">
        <v>12.765957</v>
      </c>
      <c r="F31" s="15">
        <v>68.085105999999996</v>
      </c>
    </row>
    <row r="32" spans="1:6">
      <c r="A32" s="8" t="s">
        <v>134</v>
      </c>
      <c r="B32" s="8"/>
      <c r="C32" s="8"/>
      <c r="D32" s="8"/>
      <c r="E32" s="8"/>
      <c r="F32" s="8"/>
    </row>
    <row r="33" spans="1:6">
      <c r="A33" s="23" t="s">
        <v>135</v>
      </c>
      <c r="B33" s="24">
        <v>128</v>
      </c>
      <c r="C33" s="24">
        <v>88</v>
      </c>
      <c r="D33" s="24">
        <v>8</v>
      </c>
      <c r="E33" s="24">
        <v>28</v>
      </c>
      <c r="F33" s="24">
        <v>4</v>
      </c>
    </row>
    <row r="34" spans="1:6">
      <c r="A34" s="10" t="s">
        <v>114</v>
      </c>
      <c r="B34" s="15">
        <v>100</v>
      </c>
      <c r="C34" s="15">
        <v>68.75</v>
      </c>
      <c r="D34" s="15">
        <v>6.25</v>
      </c>
      <c r="E34" s="15">
        <v>21.875</v>
      </c>
      <c r="F34" s="15">
        <v>3.125</v>
      </c>
    </row>
    <row r="35" spans="1:6">
      <c r="A35" s="23" t="s">
        <v>136</v>
      </c>
      <c r="B35" s="24">
        <v>138</v>
      </c>
      <c r="C35" s="24">
        <v>108</v>
      </c>
      <c r="D35" s="24">
        <v>11</v>
      </c>
      <c r="E35" s="24">
        <v>15</v>
      </c>
      <c r="F35" s="24">
        <v>4</v>
      </c>
    </row>
    <row r="36" spans="1:6">
      <c r="A36" s="10" t="s">
        <v>114</v>
      </c>
      <c r="B36" s="15">
        <v>100</v>
      </c>
      <c r="C36" s="15">
        <v>78.260869999999997</v>
      </c>
      <c r="D36" s="15">
        <v>7.9710140000000003</v>
      </c>
      <c r="E36" s="15">
        <v>10.869565</v>
      </c>
      <c r="F36" s="15">
        <v>2.8985509999999999</v>
      </c>
    </row>
    <row r="37" spans="1:6">
      <c r="A37" s="23" t="s">
        <v>137</v>
      </c>
      <c r="B37" s="24">
        <v>119</v>
      </c>
      <c r="C37" s="24">
        <v>100</v>
      </c>
      <c r="D37" s="24">
        <v>9</v>
      </c>
      <c r="E37" s="24">
        <v>10</v>
      </c>
      <c r="F37" s="24">
        <v>0</v>
      </c>
    </row>
    <row r="38" spans="1:6">
      <c r="A38" s="10" t="s">
        <v>114</v>
      </c>
      <c r="B38" s="15">
        <v>100</v>
      </c>
      <c r="C38" s="15">
        <v>84.033613000000003</v>
      </c>
      <c r="D38" s="15">
        <v>7.5630249999999997</v>
      </c>
      <c r="E38" s="15">
        <v>8.4033610000000003</v>
      </c>
      <c r="F38" s="15">
        <v>0</v>
      </c>
    </row>
    <row r="39" spans="1:6">
      <c r="A39" s="23" t="s">
        <v>138</v>
      </c>
      <c r="B39" s="24">
        <v>142</v>
      </c>
      <c r="C39" s="24">
        <v>117</v>
      </c>
      <c r="D39" s="24">
        <v>9</v>
      </c>
      <c r="E39" s="24">
        <v>13</v>
      </c>
      <c r="F39" s="24">
        <v>3</v>
      </c>
    </row>
    <row r="40" spans="1:6">
      <c r="A40" s="10" t="s">
        <v>114</v>
      </c>
      <c r="B40" s="15">
        <v>100</v>
      </c>
      <c r="C40" s="15">
        <v>82.394366000000005</v>
      </c>
      <c r="D40" s="15">
        <v>6.3380280000000004</v>
      </c>
      <c r="E40" s="15">
        <v>9.1549300000000002</v>
      </c>
      <c r="F40" s="15">
        <v>2.112676</v>
      </c>
    </row>
    <row r="41" spans="1:6">
      <c r="A41" s="23" t="s">
        <v>139</v>
      </c>
      <c r="B41" s="24">
        <v>170</v>
      </c>
      <c r="C41" s="24">
        <v>134</v>
      </c>
      <c r="D41" s="24">
        <v>12</v>
      </c>
      <c r="E41" s="24">
        <v>22</v>
      </c>
      <c r="F41" s="24">
        <v>2</v>
      </c>
    </row>
    <row r="42" spans="1:6">
      <c r="A42" s="10" t="s">
        <v>114</v>
      </c>
      <c r="B42" s="15">
        <v>100</v>
      </c>
      <c r="C42" s="15">
        <v>78.823528999999994</v>
      </c>
      <c r="D42" s="15">
        <v>7.0588240000000004</v>
      </c>
      <c r="E42" s="15">
        <v>12.941176</v>
      </c>
      <c r="F42" s="15">
        <v>1.176471</v>
      </c>
    </row>
    <row r="43" spans="1:6">
      <c r="A43" s="23" t="s">
        <v>140</v>
      </c>
      <c r="B43" s="24">
        <v>192</v>
      </c>
      <c r="C43" s="24">
        <v>164</v>
      </c>
      <c r="D43" s="24">
        <v>10</v>
      </c>
      <c r="E43" s="24">
        <v>13</v>
      </c>
      <c r="F43" s="24">
        <v>5</v>
      </c>
    </row>
    <row r="44" spans="1:6">
      <c r="A44" s="10" t="s">
        <v>114</v>
      </c>
      <c r="B44" s="15">
        <v>100</v>
      </c>
      <c r="C44" s="15">
        <v>85.416667000000004</v>
      </c>
      <c r="D44" s="15">
        <v>5.2083329999999997</v>
      </c>
      <c r="E44" s="15">
        <v>6.7708329999999997</v>
      </c>
      <c r="F44" s="15">
        <v>2.6041669999999999</v>
      </c>
    </row>
    <row r="45" spans="1:6">
      <c r="A45" s="23" t="s">
        <v>141</v>
      </c>
      <c r="B45" s="24">
        <v>1405</v>
      </c>
      <c r="C45" s="24">
        <v>1116</v>
      </c>
      <c r="D45" s="24">
        <v>85</v>
      </c>
      <c r="E45" s="24">
        <v>183</v>
      </c>
      <c r="F45" s="24">
        <v>21</v>
      </c>
    </row>
    <row r="46" spans="1:6">
      <c r="A46" s="10" t="s">
        <v>114</v>
      </c>
      <c r="B46" s="15">
        <v>100</v>
      </c>
      <c r="C46" s="15">
        <v>79.430605</v>
      </c>
      <c r="D46" s="15">
        <v>6.0498219999999998</v>
      </c>
      <c r="E46" s="15">
        <v>13.024910999999999</v>
      </c>
      <c r="F46" s="15">
        <v>1.4946619999999999</v>
      </c>
    </row>
    <row r="47" spans="1:6">
      <c r="A47" s="23" t="s">
        <v>142</v>
      </c>
      <c r="B47" s="24">
        <v>343</v>
      </c>
      <c r="C47" s="24">
        <v>278</v>
      </c>
      <c r="D47" s="24">
        <v>21</v>
      </c>
      <c r="E47" s="24">
        <v>41</v>
      </c>
      <c r="F47" s="24">
        <v>3</v>
      </c>
    </row>
    <row r="48" spans="1:6">
      <c r="A48" s="10" t="s">
        <v>114</v>
      </c>
      <c r="B48" s="15">
        <v>100</v>
      </c>
      <c r="C48" s="15">
        <v>81.049563000000006</v>
      </c>
      <c r="D48" s="15">
        <v>6.1224489999999996</v>
      </c>
      <c r="E48" s="15">
        <v>11.953353</v>
      </c>
      <c r="F48" s="15">
        <v>0.87463599999999997</v>
      </c>
    </row>
    <row r="49" spans="1:6">
      <c r="A49" s="23" t="s">
        <v>128</v>
      </c>
      <c r="B49" s="24">
        <v>40</v>
      </c>
      <c r="C49" s="24">
        <v>8</v>
      </c>
      <c r="D49" s="24">
        <v>0</v>
      </c>
      <c r="E49" s="24">
        <v>1</v>
      </c>
      <c r="F49" s="24">
        <v>31</v>
      </c>
    </row>
    <row r="50" spans="1:6">
      <c r="A50" s="10" t="s">
        <v>114</v>
      </c>
      <c r="B50" s="15">
        <v>100</v>
      </c>
      <c r="C50" s="15">
        <v>20</v>
      </c>
      <c r="D50" s="15">
        <v>0</v>
      </c>
      <c r="E50" s="15">
        <v>2.5</v>
      </c>
      <c r="F50" s="15">
        <v>77.5</v>
      </c>
    </row>
    <row r="51" spans="1:6">
      <c r="A51" s="8" t="s">
        <v>143</v>
      </c>
      <c r="B51" s="8"/>
      <c r="C51" s="8"/>
      <c r="D51" s="8"/>
      <c r="E51" s="8"/>
      <c r="F51" s="8"/>
    </row>
    <row r="52" spans="1:6">
      <c r="A52" s="23" t="s">
        <v>144</v>
      </c>
      <c r="B52" s="24">
        <v>429</v>
      </c>
      <c r="C52" s="24">
        <v>376</v>
      </c>
      <c r="D52" s="24">
        <v>19</v>
      </c>
      <c r="E52" s="24">
        <v>26</v>
      </c>
      <c r="F52" s="24">
        <v>8</v>
      </c>
    </row>
    <row r="53" spans="1:6">
      <c r="A53" s="10" t="s">
        <v>114</v>
      </c>
      <c r="B53" s="15">
        <v>100</v>
      </c>
      <c r="C53" s="15">
        <v>87.645688000000007</v>
      </c>
      <c r="D53" s="15">
        <v>4.4289040000000002</v>
      </c>
      <c r="E53" s="15">
        <v>6.0606059999999999</v>
      </c>
      <c r="F53" s="15">
        <v>1.8648020000000001</v>
      </c>
    </row>
    <row r="54" spans="1:6">
      <c r="A54" s="23" t="s">
        <v>145</v>
      </c>
      <c r="B54" s="24">
        <v>319</v>
      </c>
      <c r="C54" s="24">
        <v>294</v>
      </c>
      <c r="D54" s="24">
        <v>10</v>
      </c>
      <c r="E54" s="24">
        <v>11</v>
      </c>
      <c r="F54" s="24">
        <v>4</v>
      </c>
    </row>
    <row r="55" spans="1:6">
      <c r="A55" s="10" t="s">
        <v>114</v>
      </c>
      <c r="B55" s="15">
        <v>100</v>
      </c>
      <c r="C55" s="15">
        <v>92.163009000000002</v>
      </c>
      <c r="D55" s="15">
        <v>3.1347960000000001</v>
      </c>
      <c r="E55" s="15">
        <v>3.4482759999999999</v>
      </c>
      <c r="F55" s="15">
        <v>1.2539180000000001</v>
      </c>
    </row>
    <row r="56" spans="1:6">
      <c r="A56" s="23" t="s">
        <v>146</v>
      </c>
      <c r="B56" s="24">
        <v>504</v>
      </c>
      <c r="C56" s="24">
        <v>440</v>
      </c>
      <c r="D56" s="24">
        <v>20</v>
      </c>
      <c r="E56" s="24">
        <v>38</v>
      </c>
      <c r="F56" s="24">
        <v>6</v>
      </c>
    </row>
    <row r="57" spans="1:6">
      <c r="A57" s="10" t="s">
        <v>114</v>
      </c>
      <c r="B57" s="15">
        <v>100</v>
      </c>
      <c r="C57" s="15">
        <v>87.301586999999998</v>
      </c>
      <c r="D57" s="15">
        <v>3.9682539999999999</v>
      </c>
      <c r="E57" s="15">
        <v>7.5396830000000001</v>
      </c>
      <c r="F57" s="15">
        <v>1.1904760000000001</v>
      </c>
    </row>
    <row r="58" spans="1:6">
      <c r="A58" s="23" t="s">
        <v>147</v>
      </c>
      <c r="B58" s="24">
        <v>143</v>
      </c>
      <c r="C58" s="24">
        <v>113</v>
      </c>
      <c r="D58" s="24">
        <v>8</v>
      </c>
      <c r="E58" s="24">
        <v>15</v>
      </c>
      <c r="F58" s="24">
        <v>7</v>
      </c>
    </row>
    <row r="59" spans="1:6">
      <c r="A59" s="10" t="s">
        <v>114</v>
      </c>
      <c r="B59" s="15">
        <v>100</v>
      </c>
      <c r="C59" s="15">
        <v>79.020978999999997</v>
      </c>
      <c r="D59" s="15">
        <v>5.5944060000000002</v>
      </c>
      <c r="E59" s="15">
        <v>10.489509999999999</v>
      </c>
      <c r="F59" s="15">
        <v>4.895105</v>
      </c>
    </row>
    <row r="60" spans="1:6">
      <c r="A60" s="23" t="s">
        <v>148</v>
      </c>
      <c r="B60" s="24">
        <v>168</v>
      </c>
      <c r="C60" s="24">
        <v>135</v>
      </c>
      <c r="D60" s="24">
        <v>13</v>
      </c>
      <c r="E60" s="24">
        <v>15</v>
      </c>
      <c r="F60" s="24">
        <v>5</v>
      </c>
    </row>
    <row r="61" spans="1:6">
      <c r="A61" s="10" t="s">
        <v>114</v>
      </c>
      <c r="B61" s="15">
        <v>100</v>
      </c>
      <c r="C61" s="15">
        <v>80.357142999999994</v>
      </c>
      <c r="D61" s="15">
        <v>7.7380950000000004</v>
      </c>
      <c r="E61" s="15">
        <v>8.9285709999999998</v>
      </c>
      <c r="F61" s="15">
        <v>2.9761899999999999</v>
      </c>
    </row>
    <row r="62" spans="1:6">
      <c r="A62" s="23" t="s">
        <v>149</v>
      </c>
      <c r="B62" s="24">
        <v>1270</v>
      </c>
      <c r="C62" s="24">
        <v>1069</v>
      </c>
      <c r="D62" s="24">
        <v>68</v>
      </c>
      <c r="E62" s="24">
        <v>110</v>
      </c>
      <c r="F62" s="24">
        <v>23</v>
      </c>
    </row>
    <row r="63" spans="1:6">
      <c r="A63" s="10" t="s">
        <v>114</v>
      </c>
      <c r="B63" s="15">
        <v>100</v>
      </c>
      <c r="C63" s="15">
        <v>84.173227999999995</v>
      </c>
      <c r="D63" s="15">
        <v>5.3543310000000002</v>
      </c>
      <c r="E63" s="15">
        <v>8.6614170000000001</v>
      </c>
      <c r="F63" s="15">
        <v>1.811024</v>
      </c>
    </row>
    <row r="64" spans="1:6">
      <c r="A64" s="23" t="s">
        <v>150</v>
      </c>
      <c r="B64" s="24">
        <v>1642</v>
      </c>
      <c r="C64" s="24">
        <v>1395</v>
      </c>
      <c r="D64" s="24">
        <v>100</v>
      </c>
      <c r="E64" s="24">
        <v>122</v>
      </c>
      <c r="F64" s="24">
        <v>25</v>
      </c>
    </row>
    <row r="65" spans="1:6">
      <c r="A65" s="10" t="s">
        <v>114</v>
      </c>
      <c r="B65" s="15">
        <v>100</v>
      </c>
      <c r="C65" s="15">
        <v>84.957369</v>
      </c>
      <c r="D65" s="15">
        <v>6.0901339999999999</v>
      </c>
      <c r="E65" s="15">
        <v>7.4299629999999999</v>
      </c>
      <c r="F65" s="15">
        <v>1.5225329999999999</v>
      </c>
    </row>
    <row r="66" spans="1:6">
      <c r="A66" s="23" t="s">
        <v>151</v>
      </c>
      <c r="B66" s="24">
        <v>2266</v>
      </c>
      <c r="C66" s="24">
        <v>1856</v>
      </c>
      <c r="D66" s="24">
        <v>143</v>
      </c>
      <c r="E66" s="24">
        <v>235</v>
      </c>
      <c r="F66" s="24">
        <v>32</v>
      </c>
    </row>
    <row r="67" spans="1:6">
      <c r="A67" s="10" t="s">
        <v>114</v>
      </c>
      <c r="B67" s="15">
        <v>100</v>
      </c>
      <c r="C67" s="15">
        <v>81.906442999999996</v>
      </c>
      <c r="D67" s="15">
        <v>6.3106799999999996</v>
      </c>
      <c r="E67" s="15">
        <v>10.370697</v>
      </c>
      <c r="F67" s="15">
        <v>1.41218</v>
      </c>
    </row>
    <row r="68" spans="1:6">
      <c r="A68" s="23" t="s">
        <v>152</v>
      </c>
      <c r="B68" s="24">
        <v>121</v>
      </c>
      <c r="C68" s="24">
        <v>61</v>
      </c>
      <c r="D68" s="24">
        <v>6</v>
      </c>
      <c r="E68" s="24">
        <v>48</v>
      </c>
      <c r="F68" s="24">
        <v>6</v>
      </c>
    </row>
    <row r="69" spans="1:6">
      <c r="A69" s="10" t="s">
        <v>114</v>
      </c>
      <c r="B69" s="15">
        <v>100</v>
      </c>
      <c r="C69" s="15">
        <v>50.413223000000002</v>
      </c>
      <c r="D69" s="15">
        <v>4.9586779999999999</v>
      </c>
      <c r="E69" s="15">
        <v>39.669421</v>
      </c>
      <c r="F69" s="15">
        <v>4.9586779999999999</v>
      </c>
    </row>
    <row r="70" spans="1:6">
      <c r="A70" s="23" t="s">
        <v>128</v>
      </c>
      <c r="B70" s="24">
        <v>46</v>
      </c>
      <c r="C70" s="24">
        <v>4</v>
      </c>
      <c r="D70" s="24">
        <v>1</v>
      </c>
      <c r="E70" s="24">
        <v>11</v>
      </c>
      <c r="F70" s="24">
        <v>30</v>
      </c>
    </row>
    <row r="71" spans="1:6">
      <c r="A71" s="10" t="s">
        <v>114</v>
      </c>
      <c r="B71" s="15">
        <v>100</v>
      </c>
      <c r="C71" s="15">
        <v>8.6956520000000008</v>
      </c>
      <c r="D71" s="15">
        <v>2.1739130000000002</v>
      </c>
      <c r="E71" s="15">
        <v>23.913042999999998</v>
      </c>
      <c r="F71" s="15">
        <v>65.217391000000006</v>
      </c>
    </row>
    <row r="72" spans="1:6">
      <c r="A72" s="8" t="s">
        <v>153</v>
      </c>
      <c r="B72" s="8"/>
      <c r="C72" s="8"/>
      <c r="D72" s="8"/>
      <c r="E72" s="8"/>
      <c r="F72" s="8"/>
    </row>
    <row r="73" spans="1:6">
      <c r="A73" s="23" t="s">
        <v>154</v>
      </c>
      <c r="B73" s="24">
        <v>1344</v>
      </c>
      <c r="C73" s="24">
        <v>1137</v>
      </c>
      <c r="D73" s="24">
        <v>63</v>
      </c>
      <c r="E73" s="24">
        <v>126</v>
      </c>
      <c r="F73" s="24">
        <v>18</v>
      </c>
    </row>
    <row r="74" spans="1:6">
      <c r="A74" s="10" t="s">
        <v>114</v>
      </c>
      <c r="B74" s="15">
        <v>100</v>
      </c>
      <c r="C74" s="15">
        <v>84.598213999999999</v>
      </c>
      <c r="D74" s="15">
        <v>4.6875</v>
      </c>
      <c r="E74" s="15">
        <v>9.375</v>
      </c>
      <c r="F74" s="15">
        <v>1.339286</v>
      </c>
    </row>
    <row r="75" spans="1:6">
      <c r="A75" s="23" t="s">
        <v>155</v>
      </c>
      <c r="B75" s="24">
        <v>1107</v>
      </c>
      <c r="C75" s="24">
        <v>820</v>
      </c>
      <c r="D75" s="24">
        <v>81</v>
      </c>
      <c r="E75" s="24">
        <v>194</v>
      </c>
      <c r="F75" s="24">
        <v>12</v>
      </c>
    </row>
    <row r="76" spans="1:6">
      <c r="A76" s="10" t="s">
        <v>114</v>
      </c>
      <c r="B76" s="15">
        <v>100</v>
      </c>
      <c r="C76" s="15">
        <v>74.074073999999996</v>
      </c>
      <c r="D76" s="15">
        <v>7.3170729999999997</v>
      </c>
      <c r="E76" s="15">
        <v>17.524842</v>
      </c>
      <c r="F76" s="15">
        <v>1.0840110000000001</v>
      </c>
    </row>
    <row r="77" spans="1:6">
      <c r="A77" s="23" t="s">
        <v>156</v>
      </c>
      <c r="B77" s="24">
        <v>1006</v>
      </c>
      <c r="C77" s="24">
        <v>770</v>
      </c>
      <c r="D77" s="24">
        <v>65</v>
      </c>
      <c r="E77" s="24">
        <v>163</v>
      </c>
      <c r="F77" s="24">
        <v>8</v>
      </c>
    </row>
    <row r="78" spans="1:6">
      <c r="A78" s="10" t="s">
        <v>114</v>
      </c>
      <c r="B78" s="15">
        <v>100</v>
      </c>
      <c r="C78" s="15">
        <v>76.540755000000004</v>
      </c>
      <c r="D78" s="15">
        <v>6.461233</v>
      </c>
      <c r="E78" s="15">
        <v>16.202783</v>
      </c>
      <c r="F78" s="15">
        <v>0.79522899999999996</v>
      </c>
    </row>
    <row r="79" spans="1:6">
      <c r="A79" s="23" t="s">
        <v>157</v>
      </c>
      <c r="B79" s="24">
        <v>541</v>
      </c>
      <c r="C79" s="24">
        <v>405</v>
      </c>
      <c r="D79" s="24">
        <v>31</v>
      </c>
      <c r="E79" s="24">
        <v>101</v>
      </c>
      <c r="F79" s="24">
        <v>4</v>
      </c>
    </row>
    <row r="80" spans="1:6">
      <c r="A80" s="10" t="s">
        <v>114</v>
      </c>
      <c r="B80" s="15">
        <v>100</v>
      </c>
      <c r="C80" s="15">
        <v>74.861367999999999</v>
      </c>
      <c r="D80" s="15">
        <v>5.7301289999999998</v>
      </c>
      <c r="E80" s="15">
        <v>18.669131</v>
      </c>
      <c r="F80" s="15">
        <v>0.73937200000000003</v>
      </c>
    </row>
    <row r="81" spans="1:6">
      <c r="A81" s="23" t="s">
        <v>158</v>
      </c>
      <c r="B81" s="24">
        <v>1510</v>
      </c>
      <c r="C81" s="24">
        <v>1211</v>
      </c>
      <c r="D81" s="24">
        <v>85</v>
      </c>
      <c r="E81" s="24">
        <v>196</v>
      </c>
      <c r="F81" s="24">
        <v>18</v>
      </c>
    </row>
    <row r="82" spans="1:6">
      <c r="A82" s="10" t="s">
        <v>114</v>
      </c>
      <c r="B82" s="15">
        <v>100</v>
      </c>
      <c r="C82" s="15">
        <v>80.198674999999994</v>
      </c>
      <c r="D82" s="15">
        <v>5.6291390000000003</v>
      </c>
      <c r="E82" s="15">
        <v>12.980131999999999</v>
      </c>
      <c r="F82" s="15">
        <v>1.192053</v>
      </c>
    </row>
    <row r="83" spans="1:6">
      <c r="A83" s="23" t="s">
        <v>159</v>
      </c>
      <c r="B83" s="24">
        <v>1011</v>
      </c>
      <c r="C83" s="24">
        <v>838</v>
      </c>
      <c r="D83" s="24">
        <v>62</v>
      </c>
      <c r="E83" s="24">
        <v>102</v>
      </c>
      <c r="F83" s="24">
        <v>9</v>
      </c>
    </row>
    <row r="84" spans="1:6">
      <c r="A84" s="10" t="s">
        <v>114</v>
      </c>
      <c r="B84" s="15">
        <v>100</v>
      </c>
      <c r="C84" s="15">
        <v>82.888228999999995</v>
      </c>
      <c r="D84" s="15">
        <v>6.1325419999999999</v>
      </c>
      <c r="E84" s="15">
        <v>10.089021000000001</v>
      </c>
      <c r="F84" s="15">
        <v>0.890208</v>
      </c>
    </row>
    <row r="85" spans="1:6">
      <c r="A85" s="23" t="s">
        <v>160</v>
      </c>
      <c r="B85" s="24">
        <v>1234</v>
      </c>
      <c r="C85" s="24">
        <v>1042</v>
      </c>
      <c r="D85" s="24">
        <v>67</v>
      </c>
      <c r="E85" s="24">
        <v>114</v>
      </c>
      <c r="F85" s="24">
        <v>11</v>
      </c>
    </row>
    <row r="86" spans="1:6">
      <c r="A86" s="10" t="s">
        <v>114</v>
      </c>
      <c r="B86" s="15">
        <v>100</v>
      </c>
      <c r="C86" s="15">
        <v>84.440843000000001</v>
      </c>
      <c r="D86" s="15">
        <v>5.4294979999999997</v>
      </c>
      <c r="E86" s="15">
        <v>9.2382500000000007</v>
      </c>
      <c r="F86" s="15">
        <v>0.89141000000000004</v>
      </c>
    </row>
    <row r="87" spans="1:6">
      <c r="A87" s="23" t="s">
        <v>161</v>
      </c>
      <c r="B87" s="24">
        <v>443</v>
      </c>
      <c r="C87" s="24">
        <v>372</v>
      </c>
      <c r="D87" s="24">
        <v>22</v>
      </c>
      <c r="E87" s="24">
        <v>47</v>
      </c>
      <c r="F87" s="24">
        <v>2</v>
      </c>
    </row>
    <row r="88" spans="1:6">
      <c r="A88" s="10" t="s">
        <v>114</v>
      </c>
      <c r="B88" s="15">
        <v>100</v>
      </c>
      <c r="C88" s="15">
        <v>83.972911999999994</v>
      </c>
      <c r="D88" s="15">
        <v>4.9661400000000002</v>
      </c>
      <c r="E88" s="15">
        <v>10.609481000000001</v>
      </c>
      <c r="F88" s="15">
        <v>0.45146700000000001</v>
      </c>
    </row>
    <row r="89" spans="1:6">
      <c r="A89" s="23" t="s">
        <v>162</v>
      </c>
      <c r="B89" s="24">
        <v>1237</v>
      </c>
      <c r="C89" s="24">
        <v>1054</v>
      </c>
      <c r="D89" s="24">
        <v>69</v>
      </c>
      <c r="E89" s="24">
        <v>102</v>
      </c>
      <c r="F89" s="24">
        <v>12</v>
      </c>
    </row>
    <row r="90" spans="1:6">
      <c r="A90" s="10" t="s">
        <v>114</v>
      </c>
      <c r="B90" s="15">
        <v>100</v>
      </c>
      <c r="C90" s="15">
        <v>85.206143999999995</v>
      </c>
      <c r="D90" s="15">
        <v>5.5780110000000001</v>
      </c>
      <c r="E90" s="15">
        <v>8.2457560000000001</v>
      </c>
      <c r="F90" s="15">
        <v>0.97008899999999998</v>
      </c>
    </row>
    <row r="91" spans="1:6">
      <c r="A91" s="23" t="s">
        <v>152</v>
      </c>
      <c r="B91" s="24">
        <v>81</v>
      </c>
      <c r="C91" s="24">
        <v>57</v>
      </c>
      <c r="D91" s="24">
        <v>10</v>
      </c>
      <c r="E91" s="24">
        <v>8</v>
      </c>
      <c r="F91" s="24">
        <v>6</v>
      </c>
    </row>
    <row r="92" spans="1:6">
      <c r="A92" s="10" t="s">
        <v>114</v>
      </c>
      <c r="B92" s="15">
        <v>100</v>
      </c>
      <c r="C92" s="15">
        <v>70.370369999999994</v>
      </c>
      <c r="D92" s="15">
        <v>12.345679000000001</v>
      </c>
      <c r="E92" s="15">
        <v>9.8765429999999999</v>
      </c>
      <c r="F92" s="15">
        <v>7.4074070000000001</v>
      </c>
    </row>
    <row r="93" spans="1:6">
      <c r="A93" s="23" t="s">
        <v>163</v>
      </c>
      <c r="B93" s="24">
        <v>67</v>
      </c>
      <c r="C93" s="24">
        <v>58</v>
      </c>
      <c r="D93" s="24">
        <v>3</v>
      </c>
      <c r="E93" s="24">
        <v>4</v>
      </c>
      <c r="F93" s="24">
        <v>2</v>
      </c>
    </row>
    <row r="94" spans="1:6">
      <c r="A94" s="10" t="s">
        <v>114</v>
      </c>
      <c r="B94" s="15">
        <v>100</v>
      </c>
      <c r="C94" s="15">
        <v>86.567164000000005</v>
      </c>
      <c r="D94" s="15">
        <v>4.4776119999999997</v>
      </c>
      <c r="E94" s="15">
        <v>5.9701490000000002</v>
      </c>
      <c r="F94" s="15">
        <v>2.9850750000000001</v>
      </c>
    </row>
    <row r="95" spans="1:6">
      <c r="A95" s="23" t="s">
        <v>128</v>
      </c>
      <c r="B95" s="24">
        <v>52</v>
      </c>
      <c r="C95" s="24">
        <v>15</v>
      </c>
      <c r="D95" s="24">
        <v>1</v>
      </c>
      <c r="E95" s="24">
        <v>6</v>
      </c>
      <c r="F95" s="24">
        <v>30</v>
      </c>
    </row>
    <row r="96" spans="1:6">
      <c r="A96" s="10" t="s">
        <v>114</v>
      </c>
      <c r="B96" s="15">
        <v>100</v>
      </c>
      <c r="C96" s="15">
        <v>28.846153999999999</v>
      </c>
      <c r="D96" s="15">
        <v>1.9230769999999999</v>
      </c>
      <c r="E96" s="15">
        <v>11.538462000000001</v>
      </c>
      <c r="F96" s="15">
        <v>57.692307999999997</v>
      </c>
    </row>
    <row r="97" spans="1:6">
      <c r="A97" s="8" t="s">
        <v>164</v>
      </c>
      <c r="B97" s="8"/>
      <c r="C97" s="8"/>
      <c r="D97" s="8"/>
      <c r="E97" s="8"/>
      <c r="F97" s="8"/>
    </row>
    <row r="98" spans="1:6">
      <c r="A98" s="23" t="s">
        <v>165</v>
      </c>
      <c r="B98" s="24">
        <v>209</v>
      </c>
      <c r="C98" s="24">
        <v>196</v>
      </c>
      <c r="D98" s="24">
        <v>5</v>
      </c>
      <c r="E98" s="24">
        <v>8</v>
      </c>
      <c r="F98" s="24">
        <v>0</v>
      </c>
    </row>
    <row r="99" spans="1:6">
      <c r="A99" s="10" t="s">
        <v>114</v>
      </c>
      <c r="B99" s="15">
        <v>100</v>
      </c>
      <c r="C99" s="15">
        <v>93.779904000000002</v>
      </c>
      <c r="D99" s="15">
        <v>2.392344</v>
      </c>
      <c r="E99" s="15">
        <v>3.8277510000000001</v>
      </c>
      <c r="F99" s="15">
        <v>0</v>
      </c>
    </row>
    <row r="100" spans="1:6">
      <c r="A100" s="23" t="s">
        <v>166</v>
      </c>
      <c r="B100" s="24">
        <v>1043</v>
      </c>
      <c r="C100" s="24">
        <v>903</v>
      </c>
      <c r="D100" s="24">
        <v>47</v>
      </c>
      <c r="E100" s="24">
        <v>66</v>
      </c>
      <c r="F100" s="24">
        <v>27</v>
      </c>
    </row>
    <row r="101" spans="1:6">
      <c r="A101" s="10" t="s">
        <v>114</v>
      </c>
      <c r="B101" s="15">
        <v>100</v>
      </c>
      <c r="C101" s="15">
        <v>86.577180999999996</v>
      </c>
      <c r="D101" s="15">
        <v>4.5062319999999998</v>
      </c>
      <c r="E101" s="15">
        <v>6.3278999999999996</v>
      </c>
      <c r="F101" s="15">
        <v>2.588686</v>
      </c>
    </row>
    <row r="102" spans="1:6">
      <c r="A102" s="23" t="s">
        <v>167</v>
      </c>
      <c r="B102" s="24">
        <v>963</v>
      </c>
      <c r="C102" s="24">
        <v>740</v>
      </c>
      <c r="D102" s="24">
        <v>66</v>
      </c>
      <c r="E102" s="24">
        <v>124</v>
      </c>
      <c r="F102" s="24">
        <v>33</v>
      </c>
    </row>
    <row r="103" spans="1:6">
      <c r="A103" s="10" t="s">
        <v>114</v>
      </c>
      <c r="B103" s="15">
        <v>100</v>
      </c>
      <c r="C103" s="15">
        <v>76.843198000000001</v>
      </c>
      <c r="D103" s="15">
        <v>6.8535830000000004</v>
      </c>
      <c r="E103" s="15">
        <v>12.876428000000001</v>
      </c>
      <c r="F103" s="15">
        <v>3.4267910000000001</v>
      </c>
    </row>
    <row r="104" spans="1:6">
      <c r="A104" s="23" t="s">
        <v>168</v>
      </c>
      <c r="B104" s="24">
        <v>338</v>
      </c>
      <c r="C104" s="24">
        <v>199</v>
      </c>
      <c r="D104" s="24">
        <v>37</v>
      </c>
      <c r="E104" s="24">
        <v>92</v>
      </c>
      <c r="F104" s="24">
        <v>10</v>
      </c>
    </row>
    <row r="105" spans="1:6">
      <c r="A105" s="10" t="s">
        <v>114</v>
      </c>
      <c r="B105" s="15">
        <v>100</v>
      </c>
      <c r="C105" s="15">
        <v>58.87574</v>
      </c>
      <c r="D105" s="15">
        <v>10.946745999999999</v>
      </c>
      <c r="E105" s="15">
        <v>27.218934999999998</v>
      </c>
      <c r="F105" s="15">
        <v>2.95858</v>
      </c>
    </row>
    <row r="106" spans="1:6">
      <c r="A106" s="23" t="s">
        <v>169</v>
      </c>
      <c r="B106" s="24">
        <v>94</v>
      </c>
      <c r="C106" s="24">
        <v>52</v>
      </c>
      <c r="D106" s="24">
        <v>8</v>
      </c>
      <c r="E106" s="24">
        <v>33</v>
      </c>
      <c r="F106" s="24">
        <v>1</v>
      </c>
    </row>
    <row r="107" spans="1:6">
      <c r="A107" s="10" t="s">
        <v>114</v>
      </c>
      <c r="B107" s="15">
        <v>100</v>
      </c>
      <c r="C107" s="15">
        <v>55.319149000000003</v>
      </c>
      <c r="D107" s="15">
        <v>8.5106380000000001</v>
      </c>
      <c r="E107" s="15">
        <v>35.106383000000001</v>
      </c>
      <c r="F107" s="15">
        <v>1.0638300000000001</v>
      </c>
    </row>
    <row r="108" spans="1:6">
      <c r="A108" s="23" t="s">
        <v>128</v>
      </c>
      <c r="B108" s="24">
        <v>30</v>
      </c>
      <c r="C108" s="24">
        <v>23</v>
      </c>
      <c r="D108" s="24">
        <v>2</v>
      </c>
      <c r="E108" s="24">
        <v>3</v>
      </c>
      <c r="F108" s="24">
        <v>2</v>
      </c>
    </row>
    <row r="109" spans="1:6">
      <c r="A109" s="10" t="s">
        <v>114</v>
      </c>
      <c r="B109" s="15">
        <v>100</v>
      </c>
      <c r="C109" s="15">
        <v>76.666667000000004</v>
      </c>
      <c r="D109" s="15">
        <v>6.6666670000000003</v>
      </c>
      <c r="E109" s="15">
        <v>10</v>
      </c>
      <c r="F109" s="15">
        <v>6.6666670000000003</v>
      </c>
    </row>
    <row r="110" spans="1:6">
      <c r="A110" s="8" t="s">
        <v>170</v>
      </c>
      <c r="B110" s="8"/>
      <c r="C110" s="8"/>
      <c r="D110" s="8"/>
      <c r="E110" s="8"/>
      <c r="F110" s="8"/>
    </row>
    <row r="111" spans="1:6">
      <c r="A111" s="23" t="s">
        <v>171</v>
      </c>
      <c r="B111" s="24">
        <v>386</v>
      </c>
      <c r="C111" s="24">
        <v>298</v>
      </c>
      <c r="D111" s="24">
        <v>14</v>
      </c>
      <c r="E111" s="24">
        <v>56</v>
      </c>
      <c r="F111" s="24">
        <v>18</v>
      </c>
    </row>
    <row r="112" spans="1:6">
      <c r="A112" s="10" t="s">
        <v>114</v>
      </c>
      <c r="B112" s="15">
        <v>100</v>
      </c>
      <c r="C112" s="15">
        <v>77.202072999999999</v>
      </c>
      <c r="D112" s="15">
        <v>3.6269429999999998</v>
      </c>
      <c r="E112" s="15">
        <v>14.507771999999999</v>
      </c>
      <c r="F112" s="15">
        <v>4.6632119999999997</v>
      </c>
    </row>
    <row r="113" spans="1:6">
      <c r="A113" s="23" t="s">
        <v>172</v>
      </c>
      <c r="B113" s="24">
        <v>919</v>
      </c>
      <c r="C113" s="24">
        <v>741</v>
      </c>
      <c r="D113" s="24">
        <v>58</v>
      </c>
      <c r="E113" s="24">
        <v>97</v>
      </c>
      <c r="F113" s="24">
        <v>23</v>
      </c>
    </row>
    <row r="114" spans="1:6">
      <c r="A114" s="10" t="s">
        <v>114</v>
      </c>
      <c r="B114" s="15">
        <v>100</v>
      </c>
      <c r="C114" s="15">
        <v>80.631120999999993</v>
      </c>
      <c r="D114" s="15">
        <v>6.3112079999999997</v>
      </c>
      <c r="E114" s="15">
        <v>10.554951000000001</v>
      </c>
      <c r="F114" s="15">
        <v>2.5027200000000001</v>
      </c>
    </row>
    <row r="115" spans="1:6">
      <c r="A115" s="23" t="s">
        <v>173</v>
      </c>
      <c r="B115" s="24">
        <v>978</v>
      </c>
      <c r="C115" s="24">
        <v>782</v>
      </c>
      <c r="D115" s="24">
        <v>66</v>
      </c>
      <c r="E115" s="24">
        <v>113</v>
      </c>
      <c r="F115" s="24">
        <v>17</v>
      </c>
    </row>
    <row r="116" spans="1:6">
      <c r="A116" s="10" t="s">
        <v>114</v>
      </c>
      <c r="B116" s="15">
        <v>100</v>
      </c>
      <c r="C116" s="15">
        <v>79.959100000000007</v>
      </c>
      <c r="D116" s="15">
        <v>6.7484659999999996</v>
      </c>
      <c r="E116" s="15">
        <v>11.554192</v>
      </c>
      <c r="F116" s="15">
        <v>1.7382409999999999</v>
      </c>
    </row>
    <row r="117" spans="1:6">
      <c r="A117" s="23" t="s">
        <v>174</v>
      </c>
      <c r="B117" s="24">
        <v>347</v>
      </c>
      <c r="C117" s="24">
        <v>262</v>
      </c>
      <c r="D117" s="24">
        <v>22</v>
      </c>
      <c r="E117" s="24">
        <v>52</v>
      </c>
      <c r="F117" s="24">
        <v>11</v>
      </c>
    </row>
    <row r="118" spans="1:6">
      <c r="A118" s="10" t="s">
        <v>114</v>
      </c>
      <c r="B118" s="15">
        <v>100</v>
      </c>
      <c r="C118" s="15">
        <v>75.504322999999999</v>
      </c>
      <c r="D118" s="15">
        <v>6.340058</v>
      </c>
      <c r="E118" s="15">
        <v>14.985590999999999</v>
      </c>
      <c r="F118" s="15">
        <v>3.170029</v>
      </c>
    </row>
    <row r="119" spans="1:6">
      <c r="A119" s="23" t="s">
        <v>128</v>
      </c>
      <c r="B119" s="24">
        <v>47</v>
      </c>
      <c r="C119" s="24">
        <v>30</v>
      </c>
      <c r="D119" s="24">
        <v>5</v>
      </c>
      <c r="E119" s="24">
        <v>8</v>
      </c>
      <c r="F119" s="24">
        <v>4</v>
      </c>
    </row>
    <row r="120" spans="1:6">
      <c r="A120" s="10" t="s">
        <v>114</v>
      </c>
      <c r="B120" s="15">
        <v>100</v>
      </c>
      <c r="C120" s="15">
        <v>63.829787000000003</v>
      </c>
      <c r="D120" s="15">
        <v>10.638298000000001</v>
      </c>
      <c r="E120" s="15">
        <v>17.021277000000001</v>
      </c>
      <c r="F120" s="15">
        <v>8.5106380000000001</v>
      </c>
    </row>
    <row r="121" spans="1:6">
      <c r="A121" s="8" t="s">
        <v>175</v>
      </c>
      <c r="B121" s="8"/>
      <c r="C121" s="8"/>
      <c r="D121" s="8"/>
      <c r="E121" s="8"/>
      <c r="F121" s="8"/>
    </row>
    <row r="122" spans="1:6">
      <c r="A122" s="23" t="s">
        <v>176</v>
      </c>
      <c r="B122" s="24">
        <v>425</v>
      </c>
      <c r="C122" s="24">
        <v>377</v>
      </c>
      <c r="D122" s="24">
        <v>15</v>
      </c>
      <c r="E122" s="24">
        <v>22</v>
      </c>
      <c r="F122" s="24">
        <v>11</v>
      </c>
    </row>
    <row r="123" spans="1:6">
      <c r="A123" s="10" t="s">
        <v>114</v>
      </c>
      <c r="B123" s="15">
        <v>100</v>
      </c>
      <c r="C123" s="15">
        <v>88.705882000000003</v>
      </c>
      <c r="D123" s="15">
        <v>3.5294120000000002</v>
      </c>
      <c r="E123" s="15">
        <v>5.1764710000000003</v>
      </c>
      <c r="F123" s="15">
        <v>2.5882350000000001</v>
      </c>
    </row>
    <row r="124" spans="1:6">
      <c r="A124" s="23" t="s">
        <v>177</v>
      </c>
      <c r="B124" s="24">
        <v>811</v>
      </c>
      <c r="C124" s="24">
        <v>746</v>
      </c>
      <c r="D124" s="24">
        <v>27</v>
      </c>
      <c r="E124" s="24">
        <v>21</v>
      </c>
      <c r="F124" s="24">
        <v>17</v>
      </c>
    </row>
    <row r="125" spans="1:6">
      <c r="A125" s="10" t="s">
        <v>114</v>
      </c>
      <c r="B125" s="15">
        <v>100</v>
      </c>
      <c r="C125" s="15">
        <v>91.985202999999998</v>
      </c>
      <c r="D125" s="15">
        <v>3.3292229999999998</v>
      </c>
      <c r="E125" s="15">
        <v>2.5893959999999998</v>
      </c>
      <c r="F125" s="15">
        <v>2.0961780000000001</v>
      </c>
    </row>
    <row r="126" spans="1:6">
      <c r="A126" s="23" t="s">
        <v>178</v>
      </c>
      <c r="B126" s="24">
        <v>207</v>
      </c>
      <c r="C126" s="24">
        <v>185</v>
      </c>
      <c r="D126" s="24">
        <v>8</v>
      </c>
      <c r="E126" s="24">
        <v>12</v>
      </c>
      <c r="F126" s="24">
        <v>2</v>
      </c>
    </row>
    <row r="127" spans="1:6">
      <c r="A127" s="10" t="s">
        <v>114</v>
      </c>
      <c r="B127" s="15">
        <v>100</v>
      </c>
      <c r="C127" s="15">
        <v>89.371981000000005</v>
      </c>
      <c r="D127" s="15">
        <v>3.8647339999999999</v>
      </c>
      <c r="E127" s="15">
        <v>5.7971009999999996</v>
      </c>
      <c r="F127" s="15">
        <v>0.96618400000000004</v>
      </c>
    </row>
    <row r="128" spans="1:6">
      <c r="A128" s="23" t="s">
        <v>179</v>
      </c>
      <c r="B128" s="24">
        <v>154</v>
      </c>
      <c r="C128" s="24">
        <v>143</v>
      </c>
      <c r="D128" s="24">
        <v>5</v>
      </c>
      <c r="E128" s="24">
        <v>5</v>
      </c>
      <c r="F128" s="24">
        <v>1</v>
      </c>
    </row>
    <row r="129" spans="1:6">
      <c r="A129" s="10" t="s">
        <v>114</v>
      </c>
      <c r="B129" s="15">
        <v>100</v>
      </c>
      <c r="C129" s="15">
        <v>92.857142999999994</v>
      </c>
      <c r="D129" s="15">
        <v>3.246753</v>
      </c>
      <c r="E129" s="15">
        <v>3.246753</v>
      </c>
      <c r="F129" s="15">
        <v>0.64935100000000001</v>
      </c>
    </row>
    <row r="130" spans="1:6">
      <c r="A130" s="23" t="s">
        <v>180</v>
      </c>
      <c r="B130" s="24">
        <v>318</v>
      </c>
      <c r="C130" s="24">
        <v>298</v>
      </c>
      <c r="D130" s="24">
        <v>8</v>
      </c>
      <c r="E130" s="24">
        <v>5</v>
      </c>
      <c r="F130" s="24">
        <v>7</v>
      </c>
    </row>
    <row r="131" spans="1:6">
      <c r="A131" s="10" t="s">
        <v>114</v>
      </c>
      <c r="B131" s="15">
        <v>100</v>
      </c>
      <c r="C131" s="15">
        <v>93.710691999999995</v>
      </c>
      <c r="D131" s="15">
        <v>2.5157229999999999</v>
      </c>
      <c r="E131" s="15">
        <v>1.572327</v>
      </c>
      <c r="F131" s="15">
        <v>2.2012580000000002</v>
      </c>
    </row>
    <row r="132" spans="1:6">
      <c r="A132" s="23" t="s">
        <v>181</v>
      </c>
      <c r="B132" s="24">
        <v>203</v>
      </c>
      <c r="C132" s="24">
        <v>189</v>
      </c>
      <c r="D132" s="24">
        <v>5</v>
      </c>
      <c r="E132" s="24">
        <v>6</v>
      </c>
      <c r="F132" s="24">
        <v>3</v>
      </c>
    </row>
    <row r="133" spans="1:6">
      <c r="A133" s="10" t="s">
        <v>114</v>
      </c>
      <c r="B133" s="15">
        <v>100</v>
      </c>
      <c r="C133" s="15">
        <v>93.103448</v>
      </c>
      <c r="D133" s="15">
        <v>2.4630540000000001</v>
      </c>
      <c r="E133" s="15">
        <v>2.9556650000000002</v>
      </c>
      <c r="F133" s="15">
        <v>1.477833</v>
      </c>
    </row>
    <row r="134" spans="1:6">
      <c r="A134" s="23" t="s">
        <v>182</v>
      </c>
      <c r="B134" s="24">
        <v>79</v>
      </c>
      <c r="C134" s="24">
        <v>65</v>
      </c>
      <c r="D134" s="24">
        <v>0</v>
      </c>
      <c r="E134" s="24">
        <v>13</v>
      </c>
      <c r="F134" s="24">
        <v>1</v>
      </c>
    </row>
    <row r="135" spans="1:6">
      <c r="A135" s="10" t="s">
        <v>114</v>
      </c>
      <c r="B135" s="15">
        <v>100</v>
      </c>
      <c r="C135" s="15">
        <v>82.278480999999999</v>
      </c>
      <c r="D135" s="15">
        <v>0</v>
      </c>
      <c r="E135" s="15">
        <v>16.455696</v>
      </c>
      <c r="F135" s="15">
        <v>1.2658229999999999</v>
      </c>
    </row>
    <row r="136" spans="1:6">
      <c r="A136" s="23" t="s">
        <v>183</v>
      </c>
      <c r="B136" s="24">
        <v>68</v>
      </c>
      <c r="C136" s="24">
        <v>64</v>
      </c>
      <c r="D136" s="24">
        <v>2</v>
      </c>
      <c r="E136" s="24">
        <v>1</v>
      </c>
      <c r="F136" s="24">
        <v>1</v>
      </c>
    </row>
    <row r="137" spans="1:6">
      <c r="A137" s="10" t="s">
        <v>114</v>
      </c>
      <c r="B137" s="15">
        <v>100</v>
      </c>
      <c r="C137" s="15">
        <v>94.117647000000005</v>
      </c>
      <c r="D137" s="15">
        <v>2.941176</v>
      </c>
      <c r="E137" s="15">
        <v>1.470588</v>
      </c>
      <c r="F137" s="15">
        <v>1.470588</v>
      </c>
    </row>
    <row r="138" spans="1:6">
      <c r="A138" s="23" t="s">
        <v>184</v>
      </c>
      <c r="B138" s="24">
        <v>586</v>
      </c>
      <c r="C138" s="24">
        <v>532</v>
      </c>
      <c r="D138" s="24">
        <v>21</v>
      </c>
      <c r="E138" s="24">
        <v>21</v>
      </c>
      <c r="F138" s="24">
        <v>12</v>
      </c>
    </row>
    <row r="139" spans="1:6">
      <c r="A139" s="10" t="s">
        <v>114</v>
      </c>
      <c r="B139" s="15">
        <v>100</v>
      </c>
      <c r="C139" s="15">
        <v>90.784982999999997</v>
      </c>
      <c r="D139" s="15">
        <v>3.583618</v>
      </c>
      <c r="E139" s="15">
        <v>3.583618</v>
      </c>
      <c r="F139" s="15">
        <v>2.0477820000000002</v>
      </c>
    </row>
    <row r="140" spans="1:6">
      <c r="A140" s="23" t="s">
        <v>185</v>
      </c>
      <c r="B140" s="24">
        <v>276</v>
      </c>
      <c r="C140" s="24">
        <v>257</v>
      </c>
      <c r="D140" s="24">
        <v>8</v>
      </c>
      <c r="E140" s="24">
        <v>7</v>
      </c>
      <c r="F140" s="24">
        <v>4</v>
      </c>
    </row>
    <row r="141" spans="1:6">
      <c r="A141" s="10" t="s">
        <v>114</v>
      </c>
      <c r="B141" s="15">
        <v>100</v>
      </c>
      <c r="C141" s="15">
        <v>93.115942000000004</v>
      </c>
      <c r="D141" s="15">
        <v>2.8985509999999999</v>
      </c>
      <c r="E141" s="15">
        <v>2.536232</v>
      </c>
      <c r="F141" s="15">
        <v>1.4492750000000001</v>
      </c>
    </row>
    <row r="142" spans="1:6">
      <c r="A142" s="23" t="s">
        <v>152</v>
      </c>
      <c r="B142" s="24">
        <v>197</v>
      </c>
      <c r="C142" s="24">
        <v>157</v>
      </c>
      <c r="D142" s="24">
        <v>13</v>
      </c>
      <c r="E142" s="24">
        <v>20</v>
      </c>
      <c r="F142" s="24">
        <v>7</v>
      </c>
    </row>
    <row r="143" spans="1:6">
      <c r="A143" s="10" t="s">
        <v>114</v>
      </c>
      <c r="B143" s="15">
        <v>100</v>
      </c>
      <c r="C143" s="15">
        <v>79.695430999999999</v>
      </c>
      <c r="D143" s="15">
        <v>6.5989849999999999</v>
      </c>
      <c r="E143" s="15">
        <v>10.152284</v>
      </c>
      <c r="F143" s="15">
        <v>3.553299</v>
      </c>
    </row>
    <row r="144" spans="1:6">
      <c r="A144" s="23" t="s">
        <v>186</v>
      </c>
      <c r="B144" s="24">
        <v>944</v>
      </c>
      <c r="C144" s="24">
        <v>604</v>
      </c>
      <c r="D144" s="24">
        <v>90</v>
      </c>
      <c r="E144" s="24">
        <v>222</v>
      </c>
      <c r="F144" s="24">
        <v>28</v>
      </c>
    </row>
    <row r="145" spans="1:6">
      <c r="A145" s="10" t="s">
        <v>114</v>
      </c>
      <c r="B145" s="15">
        <v>100</v>
      </c>
      <c r="C145" s="15">
        <v>63.983051000000003</v>
      </c>
      <c r="D145" s="15">
        <v>9.5338980000000006</v>
      </c>
      <c r="E145" s="15">
        <v>23.516949</v>
      </c>
      <c r="F145" s="15">
        <v>2.9661019999999998</v>
      </c>
    </row>
    <row r="146" spans="1:6">
      <c r="A146" s="23" t="s">
        <v>128</v>
      </c>
      <c r="B146" s="24">
        <v>41</v>
      </c>
      <c r="C146" s="24">
        <v>25</v>
      </c>
      <c r="D146" s="24">
        <v>2</v>
      </c>
      <c r="E146" s="24">
        <v>10</v>
      </c>
      <c r="F146" s="24">
        <v>4</v>
      </c>
    </row>
    <row r="147" spans="1:6">
      <c r="A147" s="10" t="s">
        <v>114</v>
      </c>
      <c r="B147" s="15">
        <v>100</v>
      </c>
      <c r="C147" s="15">
        <v>60.975610000000003</v>
      </c>
      <c r="D147" s="15">
        <v>4.8780489999999999</v>
      </c>
      <c r="E147" s="15">
        <v>24.390243999999999</v>
      </c>
      <c r="F147" s="15">
        <v>9.7560979999999997</v>
      </c>
    </row>
    <row r="148" spans="1:6">
      <c r="A148" s="8" t="s">
        <v>187</v>
      </c>
      <c r="B148" s="8"/>
      <c r="C148" s="8"/>
      <c r="D148" s="8"/>
      <c r="E148" s="8"/>
      <c r="F148" s="8"/>
    </row>
    <row r="149" spans="1:6">
      <c r="A149" s="23" t="s">
        <v>188</v>
      </c>
      <c r="B149" s="24">
        <v>2041</v>
      </c>
      <c r="C149" s="24">
        <v>1631</v>
      </c>
      <c r="D149" s="24">
        <v>126</v>
      </c>
      <c r="E149" s="24">
        <v>244</v>
      </c>
      <c r="F149" s="24">
        <v>40</v>
      </c>
    </row>
    <row r="150" spans="1:6">
      <c r="A150" s="10" t="s">
        <v>114</v>
      </c>
      <c r="B150" s="15">
        <v>100</v>
      </c>
      <c r="C150" s="15">
        <v>79.911807999999994</v>
      </c>
      <c r="D150" s="15">
        <v>6.1734439999999999</v>
      </c>
      <c r="E150" s="15">
        <v>11.954924</v>
      </c>
      <c r="F150" s="15">
        <v>1.959824</v>
      </c>
    </row>
    <row r="151" spans="1:6">
      <c r="A151" s="23" t="s">
        <v>189</v>
      </c>
      <c r="B151" s="24">
        <v>221</v>
      </c>
      <c r="C151" s="24">
        <v>186</v>
      </c>
      <c r="D151" s="24">
        <v>11</v>
      </c>
      <c r="E151" s="24">
        <v>19</v>
      </c>
      <c r="F151" s="24">
        <v>5</v>
      </c>
    </row>
    <row r="152" spans="1:6">
      <c r="A152" s="10" t="s">
        <v>114</v>
      </c>
      <c r="B152" s="15">
        <v>100</v>
      </c>
      <c r="C152" s="15">
        <v>84.162896000000003</v>
      </c>
      <c r="D152" s="15">
        <v>4.9773759999999996</v>
      </c>
      <c r="E152" s="15">
        <v>8.5972849999999994</v>
      </c>
      <c r="F152" s="15">
        <v>2.2624430000000002</v>
      </c>
    </row>
    <row r="153" spans="1:6">
      <c r="A153" s="23" t="s">
        <v>190</v>
      </c>
      <c r="B153" s="24">
        <v>64</v>
      </c>
      <c r="C153" s="24">
        <v>47</v>
      </c>
      <c r="D153" s="24">
        <v>4</v>
      </c>
      <c r="E153" s="24">
        <v>8</v>
      </c>
      <c r="F153" s="24">
        <v>5</v>
      </c>
    </row>
    <row r="154" spans="1:6">
      <c r="A154" s="10" t="s">
        <v>114</v>
      </c>
      <c r="B154" s="15">
        <v>100</v>
      </c>
      <c r="C154" s="15">
        <v>73.4375</v>
      </c>
      <c r="D154" s="15">
        <v>6.25</v>
      </c>
      <c r="E154" s="15">
        <v>12.5</v>
      </c>
      <c r="F154" s="15">
        <v>7.8125</v>
      </c>
    </row>
    <row r="155" spans="1:6">
      <c r="A155" s="23" t="s">
        <v>191</v>
      </c>
      <c r="B155" s="24">
        <v>158</v>
      </c>
      <c r="C155" s="24">
        <v>126</v>
      </c>
      <c r="D155" s="24">
        <v>9</v>
      </c>
      <c r="E155" s="24">
        <v>15</v>
      </c>
      <c r="F155" s="24">
        <v>8</v>
      </c>
    </row>
    <row r="156" spans="1:6">
      <c r="A156" s="10" t="s">
        <v>114</v>
      </c>
      <c r="B156" s="15">
        <v>100</v>
      </c>
      <c r="C156" s="15">
        <v>79.746835000000004</v>
      </c>
      <c r="D156" s="15">
        <v>5.6962029999999997</v>
      </c>
      <c r="E156" s="15">
        <v>9.4936710000000009</v>
      </c>
      <c r="F156" s="15">
        <v>5.0632910000000004</v>
      </c>
    </row>
    <row r="157" spans="1:6">
      <c r="A157" s="23" t="s">
        <v>192</v>
      </c>
      <c r="B157" s="24">
        <v>120</v>
      </c>
      <c r="C157" s="24">
        <v>91</v>
      </c>
      <c r="D157" s="24">
        <v>12</v>
      </c>
      <c r="E157" s="24">
        <v>9</v>
      </c>
      <c r="F157" s="24">
        <v>8</v>
      </c>
    </row>
    <row r="158" spans="1:6">
      <c r="A158" s="10" t="s">
        <v>114</v>
      </c>
      <c r="B158" s="15">
        <v>100</v>
      </c>
      <c r="C158" s="15">
        <v>75.833332999999996</v>
      </c>
      <c r="D158" s="15">
        <v>10</v>
      </c>
      <c r="E158" s="15">
        <v>7.5</v>
      </c>
      <c r="F158" s="15">
        <v>6.6666670000000003</v>
      </c>
    </row>
    <row r="159" spans="1:6">
      <c r="A159" s="23" t="s">
        <v>193</v>
      </c>
      <c r="B159" s="24">
        <v>10</v>
      </c>
      <c r="C159" s="24">
        <v>1</v>
      </c>
      <c r="D159" s="24">
        <v>1</v>
      </c>
      <c r="E159" s="24">
        <v>8</v>
      </c>
      <c r="F159" s="24">
        <v>0</v>
      </c>
    </row>
    <row r="160" spans="1:6">
      <c r="A160" s="10" t="s">
        <v>114</v>
      </c>
      <c r="B160" s="15">
        <v>100</v>
      </c>
      <c r="C160" s="15">
        <v>10</v>
      </c>
      <c r="D160" s="15">
        <v>10</v>
      </c>
      <c r="E160" s="15">
        <v>80</v>
      </c>
      <c r="F160" s="15">
        <v>0</v>
      </c>
    </row>
    <row r="161" spans="1:6">
      <c r="A161" s="23" t="s">
        <v>152</v>
      </c>
      <c r="B161" s="24">
        <v>39</v>
      </c>
      <c r="C161" s="24">
        <v>18</v>
      </c>
      <c r="D161" s="24">
        <v>2</v>
      </c>
      <c r="E161" s="24">
        <v>14</v>
      </c>
      <c r="F161" s="24">
        <v>5</v>
      </c>
    </row>
    <row r="162" spans="1:6">
      <c r="A162" s="10" t="s">
        <v>114</v>
      </c>
      <c r="B162" s="15">
        <v>100</v>
      </c>
      <c r="C162" s="15">
        <v>46.153846000000001</v>
      </c>
      <c r="D162" s="15">
        <v>5.1282050000000003</v>
      </c>
      <c r="E162" s="15">
        <v>35.897435999999999</v>
      </c>
      <c r="F162" s="15">
        <v>12.820513</v>
      </c>
    </row>
    <row r="163" spans="1:6">
      <c r="A163" s="23" t="s">
        <v>128</v>
      </c>
      <c r="B163" s="24">
        <v>24</v>
      </c>
      <c r="C163" s="24">
        <v>13</v>
      </c>
      <c r="D163" s="24">
        <v>0</v>
      </c>
      <c r="E163" s="24">
        <v>9</v>
      </c>
      <c r="F163" s="24">
        <v>2</v>
      </c>
    </row>
    <row r="164" spans="1:6">
      <c r="A164" s="10" t="s">
        <v>114</v>
      </c>
      <c r="B164" s="15">
        <v>100</v>
      </c>
      <c r="C164" s="15">
        <v>54.166666999999997</v>
      </c>
      <c r="D164" s="15">
        <v>0</v>
      </c>
      <c r="E164" s="15">
        <v>37.5</v>
      </c>
      <c r="F164" s="15">
        <v>8.3333329999999997</v>
      </c>
    </row>
    <row r="165" spans="1:6">
      <c r="A165" s="8" t="s">
        <v>194</v>
      </c>
      <c r="B165" s="8"/>
      <c r="C165" s="8"/>
      <c r="D165" s="8"/>
      <c r="E165" s="8"/>
      <c r="F165" s="8"/>
    </row>
    <row r="166" spans="1:6">
      <c r="A166" s="23" t="s">
        <v>195</v>
      </c>
      <c r="B166" s="24">
        <v>1341</v>
      </c>
      <c r="C166" s="24">
        <v>1136</v>
      </c>
      <c r="D166" s="24">
        <v>86</v>
      </c>
      <c r="E166" s="24">
        <v>86</v>
      </c>
      <c r="F166" s="24">
        <v>33</v>
      </c>
    </row>
    <row r="167" spans="1:6">
      <c r="A167" s="10" t="s">
        <v>114</v>
      </c>
      <c r="B167" s="15">
        <v>100</v>
      </c>
      <c r="C167" s="15">
        <v>84.712901000000002</v>
      </c>
      <c r="D167" s="15">
        <v>6.413125</v>
      </c>
      <c r="E167" s="15">
        <v>6.413125</v>
      </c>
      <c r="F167" s="15">
        <v>2.4608500000000002</v>
      </c>
    </row>
    <row r="168" spans="1:6">
      <c r="A168" s="23" t="s">
        <v>196</v>
      </c>
      <c r="B168" s="24">
        <v>523</v>
      </c>
      <c r="C168" s="24">
        <v>459</v>
      </c>
      <c r="D168" s="24">
        <v>26</v>
      </c>
      <c r="E168" s="24">
        <v>20</v>
      </c>
      <c r="F168" s="24">
        <v>18</v>
      </c>
    </row>
    <row r="169" spans="1:6">
      <c r="A169" s="10" t="s">
        <v>114</v>
      </c>
      <c r="B169" s="15">
        <v>100</v>
      </c>
      <c r="C169" s="15">
        <v>87.762906000000001</v>
      </c>
      <c r="D169" s="15">
        <v>4.9713190000000003</v>
      </c>
      <c r="E169" s="15">
        <v>3.8240919999999998</v>
      </c>
      <c r="F169" s="15">
        <v>3.4416829999999998</v>
      </c>
    </row>
    <row r="170" spans="1:6">
      <c r="A170" s="23" t="s">
        <v>197</v>
      </c>
      <c r="B170" s="24">
        <v>116</v>
      </c>
      <c r="C170" s="24">
        <v>101</v>
      </c>
      <c r="D170" s="24">
        <v>7</v>
      </c>
      <c r="E170" s="24">
        <v>5</v>
      </c>
      <c r="F170" s="24">
        <v>3</v>
      </c>
    </row>
    <row r="171" spans="1:6">
      <c r="A171" s="10" t="s">
        <v>114</v>
      </c>
      <c r="B171" s="15">
        <v>100</v>
      </c>
      <c r="C171" s="15">
        <v>87.068966000000003</v>
      </c>
      <c r="D171" s="15">
        <v>6.0344829999999998</v>
      </c>
      <c r="E171" s="15">
        <v>4.3103449999999999</v>
      </c>
      <c r="F171" s="15">
        <v>2.5862069999999999</v>
      </c>
    </row>
    <row r="172" spans="1:6">
      <c r="A172" s="23" t="s">
        <v>198</v>
      </c>
      <c r="B172" s="24">
        <v>25</v>
      </c>
      <c r="C172" s="24">
        <v>16</v>
      </c>
      <c r="D172" s="24">
        <v>0</v>
      </c>
      <c r="E172" s="24">
        <v>8</v>
      </c>
      <c r="F172" s="24">
        <v>1</v>
      </c>
    </row>
    <row r="173" spans="1:6">
      <c r="A173" s="10" t="s">
        <v>114</v>
      </c>
      <c r="B173" s="15">
        <v>100</v>
      </c>
      <c r="C173" s="15">
        <v>64</v>
      </c>
      <c r="D173" s="15">
        <v>0</v>
      </c>
      <c r="E173" s="15">
        <v>32</v>
      </c>
      <c r="F173" s="15">
        <v>4</v>
      </c>
    </row>
    <row r="174" spans="1:6">
      <c r="A174" s="23" t="s">
        <v>199</v>
      </c>
      <c r="B174" s="24">
        <v>68</v>
      </c>
      <c r="C174" s="24">
        <v>66</v>
      </c>
      <c r="D174" s="24">
        <v>0</v>
      </c>
      <c r="E174" s="24">
        <v>1</v>
      </c>
      <c r="F174" s="24">
        <v>1</v>
      </c>
    </row>
    <row r="175" spans="1:6">
      <c r="A175" s="10" t="s">
        <v>114</v>
      </c>
      <c r="B175" s="15">
        <v>100</v>
      </c>
      <c r="C175" s="15">
        <v>97.058824000000001</v>
      </c>
      <c r="D175" s="15">
        <v>0</v>
      </c>
      <c r="E175" s="15">
        <v>1.470588</v>
      </c>
      <c r="F175" s="15">
        <v>1.470588</v>
      </c>
    </row>
    <row r="176" spans="1:6">
      <c r="A176" s="23" t="s">
        <v>200</v>
      </c>
      <c r="B176" s="24">
        <v>1248</v>
      </c>
      <c r="C176" s="24">
        <v>1191</v>
      </c>
      <c r="D176" s="24">
        <v>32</v>
      </c>
      <c r="E176" s="24">
        <v>8</v>
      </c>
      <c r="F176" s="24">
        <v>17</v>
      </c>
    </row>
    <row r="177" spans="1:6">
      <c r="A177" s="10" t="s">
        <v>114</v>
      </c>
      <c r="B177" s="15">
        <v>100</v>
      </c>
      <c r="C177" s="15">
        <v>95.432692000000003</v>
      </c>
      <c r="D177" s="15">
        <v>2.5641029999999998</v>
      </c>
      <c r="E177" s="15">
        <v>0.64102599999999998</v>
      </c>
      <c r="F177" s="15">
        <v>1.362179</v>
      </c>
    </row>
    <row r="178" spans="1:6">
      <c r="A178" s="23" t="s">
        <v>201</v>
      </c>
      <c r="B178" s="24">
        <v>725</v>
      </c>
      <c r="C178" s="24">
        <v>428</v>
      </c>
      <c r="D178" s="24">
        <v>87</v>
      </c>
      <c r="E178" s="24">
        <v>190</v>
      </c>
      <c r="F178" s="24">
        <v>20</v>
      </c>
    </row>
    <row r="179" spans="1:6">
      <c r="A179" s="10" t="s">
        <v>114</v>
      </c>
      <c r="B179" s="15">
        <v>100</v>
      </c>
      <c r="C179" s="15">
        <v>59.034483000000002</v>
      </c>
      <c r="D179" s="15">
        <v>12</v>
      </c>
      <c r="E179" s="15">
        <v>26.206897000000001</v>
      </c>
      <c r="F179" s="15">
        <v>2.7586210000000002</v>
      </c>
    </row>
    <row r="180" spans="1:6">
      <c r="A180" s="23" t="s">
        <v>202</v>
      </c>
      <c r="B180" s="24">
        <v>550</v>
      </c>
      <c r="C180" s="24">
        <v>495</v>
      </c>
      <c r="D180" s="24">
        <v>20</v>
      </c>
      <c r="E180" s="24">
        <v>15</v>
      </c>
      <c r="F180" s="24">
        <v>20</v>
      </c>
    </row>
    <row r="181" spans="1:6">
      <c r="A181" s="10" t="s">
        <v>114</v>
      </c>
      <c r="B181" s="15">
        <v>100</v>
      </c>
      <c r="C181" s="15">
        <v>90</v>
      </c>
      <c r="D181" s="15">
        <v>3.6363639999999999</v>
      </c>
      <c r="E181" s="15">
        <v>2.7272729999999998</v>
      </c>
      <c r="F181" s="15">
        <v>3.6363639999999999</v>
      </c>
    </row>
    <row r="182" spans="1:6">
      <c r="A182" s="23" t="s">
        <v>203</v>
      </c>
      <c r="B182" s="24">
        <v>563</v>
      </c>
      <c r="C182" s="24">
        <v>533</v>
      </c>
      <c r="D182" s="24">
        <v>10</v>
      </c>
      <c r="E182" s="24">
        <v>7</v>
      </c>
      <c r="F182" s="24">
        <v>13</v>
      </c>
    </row>
    <row r="183" spans="1:6">
      <c r="A183" s="10" t="s">
        <v>114</v>
      </c>
      <c r="B183" s="15">
        <v>100</v>
      </c>
      <c r="C183" s="15">
        <v>94.671402999999998</v>
      </c>
      <c r="D183" s="15">
        <v>1.7761990000000001</v>
      </c>
      <c r="E183" s="15">
        <v>1.243339</v>
      </c>
      <c r="F183" s="15">
        <v>2.309059</v>
      </c>
    </row>
    <row r="184" spans="1:6">
      <c r="A184" s="23" t="s">
        <v>204</v>
      </c>
      <c r="B184" s="24">
        <v>319</v>
      </c>
      <c r="C184" s="24">
        <v>225</v>
      </c>
      <c r="D184" s="24">
        <v>21</v>
      </c>
      <c r="E184" s="24">
        <v>61</v>
      </c>
      <c r="F184" s="24">
        <v>12</v>
      </c>
    </row>
    <row r="185" spans="1:6">
      <c r="A185" s="10" t="s">
        <v>114</v>
      </c>
      <c r="B185" s="15">
        <v>100</v>
      </c>
      <c r="C185" s="15">
        <v>70.532915000000003</v>
      </c>
      <c r="D185" s="15">
        <v>6.5830719999999996</v>
      </c>
      <c r="E185" s="15">
        <v>19.122257000000001</v>
      </c>
      <c r="F185" s="15">
        <v>3.761755</v>
      </c>
    </row>
    <row r="186" spans="1:6">
      <c r="A186" s="23" t="s">
        <v>205</v>
      </c>
      <c r="B186" s="24">
        <v>6</v>
      </c>
      <c r="C186" s="24">
        <v>4</v>
      </c>
      <c r="D186" s="24">
        <v>0</v>
      </c>
      <c r="E186" s="24">
        <v>2</v>
      </c>
      <c r="F186" s="24">
        <v>0</v>
      </c>
    </row>
    <row r="187" spans="1:6">
      <c r="A187" s="10" t="s">
        <v>114</v>
      </c>
      <c r="B187" s="15">
        <v>100</v>
      </c>
      <c r="C187" s="15">
        <v>66.666667000000004</v>
      </c>
      <c r="D187" s="15">
        <v>0</v>
      </c>
      <c r="E187" s="15">
        <v>33.333333000000003</v>
      </c>
      <c r="F187" s="15">
        <v>0</v>
      </c>
    </row>
    <row r="188" spans="1:6">
      <c r="A188" s="23" t="s">
        <v>206</v>
      </c>
      <c r="B188" s="24">
        <v>42</v>
      </c>
      <c r="C188" s="24">
        <v>0</v>
      </c>
      <c r="D188" s="24">
        <v>1</v>
      </c>
      <c r="E188" s="24">
        <v>40</v>
      </c>
      <c r="F188" s="24">
        <v>1</v>
      </c>
    </row>
    <row r="189" spans="1:6">
      <c r="A189" s="10" t="s">
        <v>114</v>
      </c>
      <c r="B189" s="15">
        <v>100</v>
      </c>
      <c r="C189" s="15">
        <v>0</v>
      </c>
      <c r="D189" s="15">
        <v>2.3809520000000002</v>
      </c>
      <c r="E189" s="15">
        <v>95.238095000000001</v>
      </c>
      <c r="F189" s="15">
        <v>2.3809520000000002</v>
      </c>
    </row>
    <row r="190" spans="1:6">
      <c r="A190" s="23" t="s">
        <v>152</v>
      </c>
      <c r="B190" s="24">
        <v>39</v>
      </c>
      <c r="C190" s="24">
        <v>10</v>
      </c>
      <c r="D190" s="24">
        <v>4</v>
      </c>
      <c r="E190" s="24">
        <v>23</v>
      </c>
      <c r="F190" s="24">
        <v>2</v>
      </c>
    </row>
    <row r="191" spans="1:6">
      <c r="A191" s="10" t="s">
        <v>114</v>
      </c>
      <c r="B191" s="15">
        <v>100</v>
      </c>
      <c r="C191" s="15">
        <v>25.641026</v>
      </c>
      <c r="D191" s="15">
        <v>10.256410000000001</v>
      </c>
      <c r="E191" s="15">
        <v>58.974359</v>
      </c>
      <c r="F191" s="15">
        <v>5.1282050000000003</v>
      </c>
    </row>
    <row r="192" spans="1:6">
      <c r="A192" s="23" t="s">
        <v>128</v>
      </c>
      <c r="B192" s="24">
        <v>193</v>
      </c>
      <c r="C192" s="24">
        <v>154</v>
      </c>
      <c r="D192" s="24">
        <v>10</v>
      </c>
      <c r="E192" s="24">
        <v>19</v>
      </c>
      <c r="F192" s="24">
        <v>10</v>
      </c>
    </row>
    <row r="193" spans="1:6">
      <c r="A193" s="10" t="s">
        <v>114</v>
      </c>
      <c r="B193" s="15">
        <v>100</v>
      </c>
      <c r="C193" s="15">
        <v>79.792745999999994</v>
      </c>
      <c r="D193" s="15">
        <v>5.1813469999999997</v>
      </c>
      <c r="E193" s="15">
        <v>9.8445599999999995</v>
      </c>
      <c r="F193" s="15">
        <v>5.1813469999999997</v>
      </c>
    </row>
    <row r="194" spans="1:6">
      <c r="A194" s="8" t="s">
        <v>207</v>
      </c>
      <c r="B194" s="8"/>
      <c r="C194" s="8"/>
      <c r="D194" s="8"/>
      <c r="E194" s="8"/>
      <c r="F194" s="8"/>
    </row>
    <row r="195" spans="1:6">
      <c r="A195" s="23" t="s">
        <v>208</v>
      </c>
      <c r="B195" s="24">
        <v>1480</v>
      </c>
      <c r="C195" s="24">
        <v>1155</v>
      </c>
      <c r="D195" s="24">
        <v>84</v>
      </c>
      <c r="E195" s="24">
        <v>213</v>
      </c>
      <c r="F195" s="24">
        <v>28</v>
      </c>
    </row>
    <row r="196" spans="1:6">
      <c r="A196" s="10" t="s">
        <v>114</v>
      </c>
      <c r="B196" s="15">
        <v>100</v>
      </c>
      <c r="C196" s="15">
        <v>78.040541000000005</v>
      </c>
      <c r="D196" s="15">
        <v>5.6756760000000002</v>
      </c>
      <c r="E196" s="15">
        <v>14.391892</v>
      </c>
      <c r="F196" s="15">
        <v>1.8918919999999999</v>
      </c>
    </row>
    <row r="197" spans="1:6">
      <c r="A197" s="23" t="s">
        <v>209</v>
      </c>
      <c r="B197" s="24">
        <v>1280</v>
      </c>
      <c r="C197" s="24">
        <v>1010</v>
      </c>
      <c r="D197" s="24">
        <v>75</v>
      </c>
      <c r="E197" s="24">
        <v>170</v>
      </c>
      <c r="F197" s="24">
        <v>25</v>
      </c>
    </row>
    <row r="198" spans="1:6">
      <c r="A198" s="10" t="s">
        <v>114</v>
      </c>
      <c r="B198" s="15">
        <v>100</v>
      </c>
      <c r="C198" s="15">
        <v>78.90625</v>
      </c>
      <c r="D198" s="15">
        <v>5.859375</v>
      </c>
      <c r="E198" s="15">
        <v>13.28125</v>
      </c>
      <c r="F198" s="15">
        <v>1.953125</v>
      </c>
    </row>
    <row r="199" spans="1:6">
      <c r="A199" s="23" t="s">
        <v>210</v>
      </c>
      <c r="B199" s="24">
        <v>1167</v>
      </c>
      <c r="C199" s="24">
        <v>939</v>
      </c>
      <c r="D199" s="24">
        <v>66</v>
      </c>
      <c r="E199" s="24">
        <v>136</v>
      </c>
      <c r="F199" s="24">
        <v>26</v>
      </c>
    </row>
    <row r="200" spans="1:6">
      <c r="A200" s="10" t="s">
        <v>114</v>
      </c>
      <c r="B200" s="15">
        <v>100</v>
      </c>
      <c r="C200" s="15">
        <v>80.462725000000006</v>
      </c>
      <c r="D200" s="15">
        <v>5.6555270000000002</v>
      </c>
      <c r="E200" s="15">
        <v>11.653813</v>
      </c>
      <c r="F200" s="15">
        <v>2.227935</v>
      </c>
    </row>
    <row r="201" spans="1:6" ht="11.1" customHeight="1">
      <c r="A201" s="23" t="s">
        <v>211</v>
      </c>
      <c r="B201" s="24">
        <v>715</v>
      </c>
      <c r="C201" s="24">
        <v>567</v>
      </c>
      <c r="D201" s="24">
        <v>46</v>
      </c>
      <c r="E201" s="24">
        <v>86</v>
      </c>
      <c r="F201" s="24">
        <v>16</v>
      </c>
    </row>
    <row r="202" spans="1:6" ht="11.1" customHeight="1">
      <c r="A202" s="10" t="s">
        <v>114</v>
      </c>
      <c r="B202" s="15">
        <v>100</v>
      </c>
      <c r="C202" s="15">
        <v>79.300698999999994</v>
      </c>
      <c r="D202" s="15">
        <v>6.4335659999999999</v>
      </c>
      <c r="E202" s="15">
        <v>12.027972</v>
      </c>
      <c r="F202" s="15">
        <v>2.237762</v>
      </c>
    </row>
    <row r="203" spans="1:6" ht="11.1" customHeight="1">
      <c r="A203" s="23" t="s">
        <v>212</v>
      </c>
      <c r="B203" s="24">
        <v>387</v>
      </c>
      <c r="C203" s="24">
        <v>347</v>
      </c>
      <c r="D203" s="24">
        <v>14</v>
      </c>
      <c r="E203" s="24">
        <v>19</v>
      </c>
      <c r="F203" s="24">
        <v>7</v>
      </c>
    </row>
    <row r="204" spans="1:6" ht="11.1" customHeight="1">
      <c r="A204" s="10" t="s">
        <v>114</v>
      </c>
      <c r="B204" s="15">
        <v>100</v>
      </c>
      <c r="C204" s="15">
        <v>89.664083000000005</v>
      </c>
      <c r="D204" s="15">
        <v>3.6175709999999999</v>
      </c>
      <c r="E204" s="15">
        <v>4.9095610000000001</v>
      </c>
      <c r="F204" s="15">
        <v>1.808786</v>
      </c>
    </row>
    <row r="205" spans="1:6" ht="11.1" customHeight="1">
      <c r="A205" s="23" t="s">
        <v>213</v>
      </c>
      <c r="B205" s="24">
        <v>404</v>
      </c>
      <c r="C205" s="24">
        <v>318</v>
      </c>
      <c r="D205" s="24">
        <v>18</v>
      </c>
      <c r="E205" s="24">
        <v>56</v>
      </c>
      <c r="F205" s="24">
        <v>12</v>
      </c>
    </row>
    <row r="206" spans="1:6" ht="11.1" customHeight="1">
      <c r="A206" s="10" t="s">
        <v>114</v>
      </c>
      <c r="B206" s="15">
        <v>100</v>
      </c>
      <c r="C206" s="15">
        <v>78.712871000000007</v>
      </c>
      <c r="D206" s="15">
        <v>4.4554460000000002</v>
      </c>
      <c r="E206" s="15">
        <v>13.861386</v>
      </c>
      <c r="F206" s="15">
        <v>2.970297</v>
      </c>
    </row>
    <row r="207" spans="1:6" ht="11.1" customHeight="1">
      <c r="A207" s="23" t="s">
        <v>214</v>
      </c>
      <c r="B207" s="24">
        <v>595</v>
      </c>
      <c r="C207" s="24">
        <v>486</v>
      </c>
      <c r="D207" s="24">
        <v>39</v>
      </c>
      <c r="E207" s="24">
        <v>56</v>
      </c>
      <c r="F207" s="24">
        <v>14</v>
      </c>
    </row>
    <row r="208" spans="1:6" ht="11.1" customHeight="1">
      <c r="A208" s="10" t="s">
        <v>114</v>
      </c>
      <c r="B208" s="15">
        <v>100</v>
      </c>
      <c r="C208" s="15">
        <v>81.680672000000001</v>
      </c>
      <c r="D208" s="15">
        <v>6.5546220000000002</v>
      </c>
      <c r="E208" s="15">
        <v>9.4117650000000008</v>
      </c>
      <c r="F208" s="15">
        <v>2.3529409999999999</v>
      </c>
    </row>
    <row r="209" spans="1:6" ht="11.1" customHeight="1">
      <c r="A209" s="23" t="s">
        <v>215</v>
      </c>
      <c r="B209" s="24">
        <v>215</v>
      </c>
      <c r="C209" s="24">
        <v>165</v>
      </c>
      <c r="D209" s="24">
        <v>14</v>
      </c>
      <c r="E209" s="24">
        <v>30</v>
      </c>
      <c r="F209" s="24">
        <v>6</v>
      </c>
    </row>
    <row r="210" spans="1:6" ht="11.1" customHeight="1">
      <c r="A210" s="10" t="s">
        <v>114</v>
      </c>
      <c r="B210" s="15">
        <v>100</v>
      </c>
      <c r="C210" s="15">
        <v>76.744185999999999</v>
      </c>
      <c r="D210" s="15">
        <v>6.511628</v>
      </c>
      <c r="E210" s="15">
        <v>13.953488</v>
      </c>
      <c r="F210" s="15">
        <v>2.7906979999999999</v>
      </c>
    </row>
    <row r="211" spans="1:6" ht="11.1" customHeight="1">
      <c r="A211" s="23" t="s">
        <v>216</v>
      </c>
      <c r="B211" s="24">
        <v>248</v>
      </c>
      <c r="C211" s="24">
        <v>203</v>
      </c>
      <c r="D211" s="24">
        <v>10</v>
      </c>
      <c r="E211" s="24">
        <v>27</v>
      </c>
      <c r="F211" s="24">
        <v>8</v>
      </c>
    </row>
    <row r="212" spans="1:6" ht="11.1" customHeight="1">
      <c r="A212" s="10" t="s">
        <v>114</v>
      </c>
      <c r="B212" s="15">
        <v>100</v>
      </c>
      <c r="C212" s="15">
        <v>81.854838999999998</v>
      </c>
      <c r="D212" s="15">
        <v>4.0322579999999997</v>
      </c>
      <c r="E212" s="15">
        <v>10.887097000000001</v>
      </c>
      <c r="F212" s="15">
        <v>3.225806</v>
      </c>
    </row>
    <row r="213" spans="1:6" ht="11.1" customHeight="1">
      <c r="A213" s="23" t="s">
        <v>217</v>
      </c>
      <c r="B213" s="24">
        <v>255</v>
      </c>
      <c r="C213" s="24">
        <v>229</v>
      </c>
      <c r="D213" s="24">
        <v>11</v>
      </c>
      <c r="E213" s="24">
        <v>14</v>
      </c>
      <c r="F213" s="24">
        <v>1</v>
      </c>
    </row>
    <row r="214" spans="1:6" ht="11.1" customHeight="1">
      <c r="A214" s="10" t="s">
        <v>114</v>
      </c>
      <c r="B214" s="15">
        <v>100</v>
      </c>
      <c r="C214" s="15">
        <v>89.803922</v>
      </c>
      <c r="D214" s="15">
        <v>4.3137249999999998</v>
      </c>
      <c r="E214" s="15">
        <v>5.4901960000000001</v>
      </c>
      <c r="F214" s="15">
        <v>0.39215699999999998</v>
      </c>
    </row>
    <row r="215" spans="1:6" ht="11.1" customHeight="1">
      <c r="A215" s="23" t="s">
        <v>218</v>
      </c>
      <c r="B215" s="24">
        <v>291</v>
      </c>
      <c r="C215" s="24">
        <v>264</v>
      </c>
      <c r="D215" s="24">
        <v>9</v>
      </c>
      <c r="E215" s="24">
        <v>12</v>
      </c>
      <c r="F215" s="24">
        <v>6</v>
      </c>
    </row>
    <row r="216" spans="1:6" ht="11.1" customHeight="1">
      <c r="A216" s="10" t="s">
        <v>114</v>
      </c>
      <c r="B216" s="15">
        <v>100</v>
      </c>
      <c r="C216" s="15">
        <v>90.721648999999999</v>
      </c>
      <c r="D216" s="15">
        <v>3.092784</v>
      </c>
      <c r="E216" s="15">
        <v>4.1237110000000001</v>
      </c>
      <c r="F216" s="15">
        <v>2.0618560000000001</v>
      </c>
    </row>
    <row r="217" spans="1:6" ht="11.1" customHeight="1">
      <c r="A217" s="23" t="s">
        <v>219</v>
      </c>
      <c r="B217" s="24">
        <v>338</v>
      </c>
      <c r="C217" s="24">
        <v>299</v>
      </c>
      <c r="D217" s="24">
        <v>13</v>
      </c>
      <c r="E217" s="24">
        <v>22</v>
      </c>
      <c r="F217" s="24">
        <v>4</v>
      </c>
    </row>
    <row r="218" spans="1:6" ht="11.1" customHeight="1">
      <c r="A218" s="10" t="s">
        <v>114</v>
      </c>
      <c r="B218" s="15">
        <v>100</v>
      </c>
      <c r="C218" s="15">
        <v>88.461538000000004</v>
      </c>
      <c r="D218" s="15">
        <v>3.8461539999999999</v>
      </c>
      <c r="E218" s="15">
        <v>6.5088759999999999</v>
      </c>
      <c r="F218" s="15">
        <v>1.183432</v>
      </c>
    </row>
    <row r="219" spans="1:6" ht="11.1" customHeight="1">
      <c r="A219" s="23" t="s">
        <v>220</v>
      </c>
      <c r="B219" s="24">
        <v>812</v>
      </c>
      <c r="C219" s="24">
        <v>684</v>
      </c>
      <c r="D219" s="24">
        <v>44</v>
      </c>
      <c r="E219" s="24">
        <v>70</v>
      </c>
      <c r="F219" s="24">
        <v>14</v>
      </c>
    </row>
    <row r="220" spans="1:6" ht="11.1" customHeight="1">
      <c r="A220" s="10" t="s">
        <v>114</v>
      </c>
      <c r="B220" s="15">
        <v>100</v>
      </c>
      <c r="C220" s="15">
        <v>84.236452999999997</v>
      </c>
      <c r="D220" s="15">
        <v>5.4187190000000003</v>
      </c>
      <c r="E220" s="15">
        <v>8.6206899999999997</v>
      </c>
      <c r="F220" s="15">
        <v>1.7241379999999999</v>
      </c>
    </row>
    <row r="221" spans="1:6" ht="11.1" customHeight="1">
      <c r="A221" s="23" t="s">
        <v>221</v>
      </c>
      <c r="B221" s="24">
        <v>816</v>
      </c>
      <c r="C221" s="24">
        <v>674</v>
      </c>
      <c r="D221" s="24">
        <v>50</v>
      </c>
      <c r="E221" s="24">
        <v>73</v>
      </c>
      <c r="F221" s="24">
        <v>19</v>
      </c>
    </row>
    <row r="222" spans="1:6" ht="11.1" customHeight="1">
      <c r="A222" s="10" t="s">
        <v>114</v>
      </c>
      <c r="B222" s="15">
        <v>100</v>
      </c>
      <c r="C222" s="15">
        <v>82.598039</v>
      </c>
      <c r="D222" s="15">
        <v>6.1274509999999998</v>
      </c>
      <c r="E222" s="15">
        <v>8.946078</v>
      </c>
      <c r="F222" s="15">
        <v>2.3284310000000001</v>
      </c>
    </row>
    <row r="223" spans="1:6" ht="11.1" customHeight="1">
      <c r="A223" s="23" t="s">
        <v>152</v>
      </c>
      <c r="B223" s="24">
        <v>69</v>
      </c>
      <c r="C223" s="24">
        <v>49</v>
      </c>
      <c r="D223" s="24">
        <v>7</v>
      </c>
      <c r="E223" s="24">
        <v>10</v>
      </c>
      <c r="F223" s="24">
        <v>3</v>
      </c>
    </row>
    <row r="224" spans="1:6" ht="11.1" customHeight="1">
      <c r="A224" s="10" t="s">
        <v>114</v>
      </c>
      <c r="B224" s="15">
        <v>100</v>
      </c>
      <c r="C224" s="15">
        <v>71.014493000000002</v>
      </c>
      <c r="D224" s="15">
        <v>10.144928</v>
      </c>
      <c r="E224" s="15">
        <v>14.492754</v>
      </c>
      <c r="F224" s="15">
        <v>4.3478260000000004</v>
      </c>
    </row>
    <row r="225" spans="1:6" ht="11.1" customHeight="1">
      <c r="A225" s="23" t="s">
        <v>222</v>
      </c>
      <c r="B225" s="24">
        <v>246</v>
      </c>
      <c r="C225" s="24">
        <v>183</v>
      </c>
      <c r="D225" s="24">
        <v>22</v>
      </c>
      <c r="E225" s="24">
        <v>29</v>
      </c>
      <c r="F225" s="24">
        <v>12</v>
      </c>
    </row>
    <row r="226" spans="1:6" ht="11.1" customHeight="1">
      <c r="A226" s="10" t="s">
        <v>114</v>
      </c>
      <c r="B226" s="15">
        <v>100</v>
      </c>
      <c r="C226" s="15">
        <v>74.390243999999996</v>
      </c>
      <c r="D226" s="15">
        <v>8.9430890000000005</v>
      </c>
      <c r="E226" s="15">
        <v>11.788618</v>
      </c>
      <c r="F226" s="15">
        <v>4.8780489999999999</v>
      </c>
    </row>
    <row r="227" spans="1:6" ht="11.1" customHeight="1">
      <c r="A227" s="23" t="s">
        <v>128</v>
      </c>
      <c r="B227" s="24">
        <v>47</v>
      </c>
      <c r="C227" s="24">
        <v>33</v>
      </c>
      <c r="D227" s="24">
        <v>1</v>
      </c>
      <c r="E227" s="24">
        <v>10</v>
      </c>
      <c r="F227" s="24">
        <v>3</v>
      </c>
    </row>
    <row r="228" spans="1:6" ht="11.1" customHeight="1">
      <c r="A228" s="11"/>
      <c r="B228" s="16">
        <v>100</v>
      </c>
      <c r="C228" s="16">
        <v>70.212766000000002</v>
      </c>
      <c r="D228" s="16">
        <v>2.1276600000000001</v>
      </c>
      <c r="E228" s="16">
        <v>21.276596000000001</v>
      </c>
      <c r="F228" s="16">
        <v>6.3829789999999997</v>
      </c>
    </row>
    <row r="229" spans="1:6" ht="11.1" customHeight="1"/>
  </sheetData>
  <phoneticPr fontId="2"/>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215E6-9D9E-422F-BDE6-285DAD66D44A}">
  <sheetPr codeName="Sheet116"/>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HYPERLINK("#'目次'!B21","[15]")</f>
        <v>[15]</v>
      </c>
    </row>
    <row r="3" spans="1:6">
      <c r="A3" s="6" t="s">
        <v>114</v>
      </c>
      <c r="B3" s="7" t="s">
        <v>314</v>
      </c>
    </row>
    <row r="4" spans="1:6">
      <c r="A4" s="6" t="s">
        <v>114</v>
      </c>
      <c r="B4" s="7" t="s">
        <v>321</v>
      </c>
    </row>
    <row r="5" spans="1:6" s="21" customFormat="1" ht="24">
      <c r="A5" s="19" t="s">
        <v>114</v>
      </c>
      <c r="B5" s="20" t="s">
        <v>118</v>
      </c>
      <c r="C5" s="20" t="s">
        <v>287</v>
      </c>
      <c r="D5" s="20" t="s">
        <v>316</v>
      </c>
      <c r="E5" s="20" t="s">
        <v>317</v>
      </c>
      <c r="F5" s="20" t="s">
        <v>128</v>
      </c>
    </row>
    <row r="6" spans="1:6">
      <c r="A6" s="22" t="s">
        <v>121</v>
      </c>
      <c r="B6" s="9">
        <v>2677</v>
      </c>
      <c r="C6" s="9">
        <v>2021</v>
      </c>
      <c r="D6" s="9">
        <v>341</v>
      </c>
      <c r="E6" s="9">
        <v>261</v>
      </c>
      <c r="F6" s="9">
        <v>54</v>
      </c>
    </row>
    <row r="7" spans="1:6">
      <c r="A7" s="10" t="s">
        <v>114</v>
      </c>
      <c r="B7" s="15">
        <v>100</v>
      </c>
      <c r="C7" s="15">
        <v>75.494956999999999</v>
      </c>
      <c r="D7" s="15">
        <v>12.73814</v>
      </c>
      <c r="E7" s="15">
        <v>9.7497199999999999</v>
      </c>
      <c r="F7" s="15">
        <v>2.0171830000000002</v>
      </c>
    </row>
    <row r="8" spans="1:6">
      <c r="A8" s="8" t="s">
        <v>122</v>
      </c>
      <c r="B8" s="8"/>
      <c r="C8" s="8"/>
      <c r="D8" s="8"/>
      <c r="E8" s="8"/>
      <c r="F8" s="8"/>
    </row>
    <row r="9" spans="1:6">
      <c r="A9" s="23" t="s">
        <v>123</v>
      </c>
      <c r="B9" s="24">
        <v>380</v>
      </c>
      <c r="C9" s="24">
        <v>336</v>
      </c>
      <c r="D9" s="24">
        <v>38</v>
      </c>
      <c r="E9" s="24">
        <v>4</v>
      </c>
      <c r="F9" s="24">
        <v>2</v>
      </c>
    </row>
    <row r="10" spans="1:6">
      <c r="A10" s="10" t="s">
        <v>114</v>
      </c>
      <c r="B10" s="15">
        <v>100</v>
      </c>
      <c r="C10" s="15">
        <v>88.421053000000001</v>
      </c>
      <c r="D10" s="15">
        <v>10</v>
      </c>
      <c r="E10" s="15">
        <v>1.052632</v>
      </c>
      <c r="F10" s="15">
        <v>0.52631600000000001</v>
      </c>
    </row>
    <row r="11" spans="1:6">
      <c r="A11" s="23" t="s">
        <v>124</v>
      </c>
      <c r="B11" s="24">
        <v>489</v>
      </c>
      <c r="C11" s="24">
        <v>412</v>
      </c>
      <c r="D11" s="24">
        <v>59</v>
      </c>
      <c r="E11" s="24">
        <v>15</v>
      </c>
      <c r="F11" s="24">
        <v>3</v>
      </c>
    </row>
    <row r="12" spans="1:6">
      <c r="A12" s="10" t="s">
        <v>114</v>
      </c>
      <c r="B12" s="15">
        <v>100</v>
      </c>
      <c r="C12" s="15">
        <v>84.253579000000002</v>
      </c>
      <c r="D12" s="15">
        <v>12.065440000000001</v>
      </c>
      <c r="E12" s="15">
        <v>3.067485</v>
      </c>
      <c r="F12" s="15">
        <v>0.61349699999999996</v>
      </c>
    </row>
    <row r="13" spans="1:6">
      <c r="A13" s="23" t="s">
        <v>125</v>
      </c>
      <c r="B13" s="24">
        <v>1114</v>
      </c>
      <c r="C13" s="24">
        <v>903</v>
      </c>
      <c r="D13" s="24">
        <v>147</v>
      </c>
      <c r="E13" s="24">
        <v>58</v>
      </c>
      <c r="F13" s="24">
        <v>6</v>
      </c>
    </row>
    <row r="14" spans="1:6">
      <c r="A14" s="10" t="s">
        <v>114</v>
      </c>
      <c r="B14" s="15">
        <v>100</v>
      </c>
      <c r="C14" s="15">
        <v>81.059246000000002</v>
      </c>
      <c r="D14" s="15">
        <v>13.195691</v>
      </c>
      <c r="E14" s="15">
        <v>5.2064630000000003</v>
      </c>
      <c r="F14" s="15">
        <v>0.53859999999999997</v>
      </c>
    </row>
    <row r="15" spans="1:6">
      <c r="A15" s="23" t="s">
        <v>126</v>
      </c>
      <c r="B15" s="24">
        <v>521</v>
      </c>
      <c r="C15" s="24">
        <v>327</v>
      </c>
      <c r="D15" s="24">
        <v>80</v>
      </c>
      <c r="E15" s="24">
        <v>104</v>
      </c>
      <c r="F15" s="24">
        <v>10</v>
      </c>
    </row>
    <row r="16" spans="1:6">
      <c r="A16" s="10" t="s">
        <v>114</v>
      </c>
      <c r="B16" s="15">
        <v>100</v>
      </c>
      <c r="C16" s="15">
        <v>62.763916000000002</v>
      </c>
      <c r="D16" s="15">
        <v>15.355086</v>
      </c>
      <c r="E16" s="15">
        <v>19.961611999999999</v>
      </c>
      <c r="F16" s="15">
        <v>1.919386</v>
      </c>
    </row>
    <row r="17" spans="1:6">
      <c r="A17" s="23" t="s">
        <v>127</v>
      </c>
      <c r="B17" s="24">
        <v>129</v>
      </c>
      <c r="C17" s="24">
        <v>34</v>
      </c>
      <c r="D17" s="24">
        <v>14</v>
      </c>
      <c r="E17" s="24">
        <v>77</v>
      </c>
      <c r="F17" s="24">
        <v>4</v>
      </c>
    </row>
    <row r="18" spans="1:6">
      <c r="A18" s="10" t="s">
        <v>114</v>
      </c>
      <c r="B18" s="15">
        <v>100</v>
      </c>
      <c r="C18" s="15">
        <v>26.356589</v>
      </c>
      <c r="D18" s="15">
        <v>10.852713</v>
      </c>
      <c r="E18" s="15">
        <v>59.689922000000003</v>
      </c>
      <c r="F18" s="15">
        <v>3.1007750000000001</v>
      </c>
    </row>
    <row r="19" spans="1:6">
      <c r="A19" s="23" t="s">
        <v>128</v>
      </c>
      <c r="B19" s="24">
        <v>44</v>
      </c>
      <c r="C19" s="24">
        <v>9</v>
      </c>
      <c r="D19" s="24">
        <v>3</v>
      </c>
      <c r="E19" s="24">
        <v>3</v>
      </c>
      <c r="F19" s="24">
        <v>29</v>
      </c>
    </row>
    <row r="20" spans="1:6">
      <c r="A20" s="10" t="s">
        <v>114</v>
      </c>
      <c r="B20" s="15">
        <v>100</v>
      </c>
      <c r="C20" s="15">
        <v>20.454545</v>
      </c>
      <c r="D20" s="15">
        <v>6.8181820000000002</v>
      </c>
      <c r="E20" s="15">
        <v>6.8181820000000002</v>
      </c>
      <c r="F20" s="15">
        <v>65.909091000000004</v>
      </c>
    </row>
    <row r="21" spans="1:6">
      <c r="A21" s="8" t="s">
        <v>129</v>
      </c>
      <c r="B21" s="8"/>
      <c r="C21" s="8"/>
      <c r="D21" s="8"/>
      <c r="E21" s="8"/>
      <c r="F21" s="8"/>
    </row>
    <row r="22" spans="1:6">
      <c r="A22" s="23" t="s">
        <v>130</v>
      </c>
      <c r="B22" s="24">
        <v>799</v>
      </c>
      <c r="C22" s="24">
        <v>682</v>
      </c>
      <c r="D22" s="24">
        <v>85</v>
      </c>
      <c r="E22" s="24">
        <v>28</v>
      </c>
      <c r="F22" s="24">
        <v>4</v>
      </c>
    </row>
    <row r="23" spans="1:6">
      <c r="A23" s="10" t="s">
        <v>114</v>
      </c>
      <c r="B23" s="15">
        <v>100</v>
      </c>
      <c r="C23" s="15">
        <v>85.356695999999999</v>
      </c>
      <c r="D23" s="15">
        <v>10.638298000000001</v>
      </c>
      <c r="E23" s="15">
        <v>3.5043799999999998</v>
      </c>
      <c r="F23" s="15">
        <v>0.50062600000000002</v>
      </c>
    </row>
    <row r="24" spans="1:6">
      <c r="A24" s="23" t="s">
        <v>131</v>
      </c>
      <c r="B24" s="24">
        <v>1245</v>
      </c>
      <c r="C24" s="24">
        <v>975</v>
      </c>
      <c r="D24" s="24">
        <v>171</v>
      </c>
      <c r="E24" s="24">
        <v>88</v>
      </c>
      <c r="F24" s="24">
        <v>11</v>
      </c>
    </row>
    <row r="25" spans="1:6">
      <c r="A25" s="10" t="s">
        <v>114</v>
      </c>
      <c r="B25" s="15">
        <v>100</v>
      </c>
      <c r="C25" s="15">
        <v>78.313253000000003</v>
      </c>
      <c r="D25" s="15">
        <v>13.73494</v>
      </c>
      <c r="E25" s="15">
        <v>7.0682729999999996</v>
      </c>
      <c r="F25" s="15">
        <v>0.88353400000000004</v>
      </c>
    </row>
    <row r="26" spans="1:6">
      <c r="A26" s="23" t="s">
        <v>132</v>
      </c>
      <c r="B26" s="24">
        <v>504</v>
      </c>
      <c r="C26" s="24">
        <v>315</v>
      </c>
      <c r="D26" s="24">
        <v>78</v>
      </c>
      <c r="E26" s="24">
        <v>104</v>
      </c>
      <c r="F26" s="24">
        <v>7</v>
      </c>
    </row>
    <row r="27" spans="1:6">
      <c r="A27" s="10" t="s">
        <v>114</v>
      </c>
      <c r="B27" s="15">
        <v>100</v>
      </c>
      <c r="C27" s="15">
        <v>62.5</v>
      </c>
      <c r="D27" s="15">
        <v>15.476190000000001</v>
      </c>
      <c r="E27" s="15">
        <v>20.634920999999999</v>
      </c>
      <c r="F27" s="15">
        <v>1.388889</v>
      </c>
    </row>
    <row r="28" spans="1:6">
      <c r="A28" s="23" t="s">
        <v>133</v>
      </c>
      <c r="B28" s="24">
        <v>82</v>
      </c>
      <c r="C28" s="24">
        <v>41</v>
      </c>
      <c r="D28" s="24">
        <v>5</v>
      </c>
      <c r="E28" s="24">
        <v>35</v>
      </c>
      <c r="F28" s="24">
        <v>1</v>
      </c>
    </row>
    <row r="29" spans="1:6">
      <c r="A29" s="10" t="s">
        <v>114</v>
      </c>
      <c r="B29" s="15">
        <v>100</v>
      </c>
      <c r="C29" s="15">
        <v>50</v>
      </c>
      <c r="D29" s="15">
        <v>6.0975609999999998</v>
      </c>
      <c r="E29" s="15">
        <v>42.682926999999999</v>
      </c>
      <c r="F29" s="15">
        <v>1.2195119999999999</v>
      </c>
    </row>
    <row r="30" spans="1:6">
      <c r="A30" s="23" t="s">
        <v>128</v>
      </c>
      <c r="B30" s="24">
        <v>47</v>
      </c>
      <c r="C30" s="24">
        <v>8</v>
      </c>
      <c r="D30" s="24">
        <v>2</v>
      </c>
      <c r="E30" s="24">
        <v>6</v>
      </c>
      <c r="F30" s="24">
        <v>31</v>
      </c>
    </row>
    <row r="31" spans="1:6">
      <c r="A31" s="10" t="s">
        <v>114</v>
      </c>
      <c r="B31" s="15">
        <v>100</v>
      </c>
      <c r="C31" s="15">
        <v>17.021277000000001</v>
      </c>
      <c r="D31" s="15">
        <v>4.2553190000000001</v>
      </c>
      <c r="E31" s="15">
        <v>12.765957</v>
      </c>
      <c r="F31" s="15">
        <v>65.957447000000002</v>
      </c>
    </row>
    <row r="32" spans="1:6">
      <c r="A32" s="8" t="s">
        <v>134</v>
      </c>
      <c r="B32" s="8"/>
      <c r="C32" s="8"/>
      <c r="D32" s="8"/>
      <c r="E32" s="8"/>
      <c r="F32" s="8"/>
    </row>
    <row r="33" spans="1:6">
      <c r="A33" s="23" t="s">
        <v>135</v>
      </c>
      <c r="B33" s="24">
        <v>128</v>
      </c>
      <c r="C33" s="24">
        <v>93</v>
      </c>
      <c r="D33" s="24">
        <v>12</v>
      </c>
      <c r="E33" s="24">
        <v>22</v>
      </c>
      <c r="F33" s="24">
        <v>1</v>
      </c>
    </row>
    <row r="34" spans="1:6">
      <c r="A34" s="10" t="s">
        <v>114</v>
      </c>
      <c r="B34" s="15">
        <v>100</v>
      </c>
      <c r="C34" s="15">
        <v>72.65625</v>
      </c>
      <c r="D34" s="15">
        <v>9.375</v>
      </c>
      <c r="E34" s="15">
        <v>17.1875</v>
      </c>
      <c r="F34" s="15">
        <v>0.78125</v>
      </c>
    </row>
    <row r="35" spans="1:6">
      <c r="A35" s="23" t="s">
        <v>136</v>
      </c>
      <c r="B35" s="24">
        <v>138</v>
      </c>
      <c r="C35" s="24">
        <v>112</v>
      </c>
      <c r="D35" s="24">
        <v>14</v>
      </c>
      <c r="E35" s="24">
        <v>11</v>
      </c>
      <c r="F35" s="24">
        <v>1</v>
      </c>
    </row>
    <row r="36" spans="1:6">
      <c r="A36" s="10" t="s">
        <v>114</v>
      </c>
      <c r="B36" s="15">
        <v>100</v>
      </c>
      <c r="C36" s="15">
        <v>81.159419999999997</v>
      </c>
      <c r="D36" s="15">
        <v>10.144928</v>
      </c>
      <c r="E36" s="15">
        <v>7.9710140000000003</v>
      </c>
      <c r="F36" s="15">
        <v>0.724638</v>
      </c>
    </row>
    <row r="37" spans="1:6">
      <c r="A37" s="23" t="s">
        <v>137</v>
      </c>
      <c r="B37" s="24">
        <v>119</v>
      </c>
      <c r="C37" s="24">
        <v>103</v>
      </c>
      <c r="D37" s="24">
        <v>8</v>
      </c>
      <c r="E37" s="24">
        <v>8</v>
      </c>
      <c r="F37" s="24">
        <v>0</v>
      </c>
    </row>
    <row r="38" spans="1:6">
      <c r="A38" s="10" t="s">
        <v>114</v>
      </c>
      <c r="B38" s="15">
        <v>100</v>
      </c>
      <c r="C38" s="15">
        <v>86.554621999999995</v>
      </c>
      <c r="D38" s="15">
        <v>6.7226889999999999</v>
      </c>
      <c r="E38" s="15">
        <v>6.7226889999999999</v>
      </c>
      <c r="F38" s="15">
        <v>0</v>
      </c>
    </row>
    <row r="39" spans="1:6">
      <c r="A39" s="23" t="s">
        <v>138</v>
      </c>
      <c r="B39" s="24">
        <v>142</v>
      </c>
      <c r="C39" s="24">
        <v>115</v>
      </c>
      <c r="D39" s="24">
        <v>12</v>
      </c>
      <c r="E39" s="24">
        <v>12</v>
      </c>
      <c r="F39" s="24">
        <v>3</v>
      </c>
    </row>
    <row r="40" spans="1:6">
      <c r="A40" s="10" t="s">
        <v>114</v>
      </c>
      <c r="B40" s="15">
        <v>100</v>
      </c>
      <c r="C40" s="15">
        <v>80.985915000000006</v>
      </c>
      <c r="D40" s="15">
        <v>8.450704</v>
      </c>
      <c r="E40" s="15">
        <v>8.450704</v>
      </c>
      <c r="F40" s="15">
        <v>2.112676</v>
      </c>
    </row>
    <row r="41" spans="1:6">
      <c r="A41" s="23" t="s">
        <v>139</v>
      </c>
      <c r="B41" s="24">
        <v>170</v>
      </c>
      <c r="C41" s="24">
        <v>125</v>
      </c>
      <c r="D41" s="24">
        <v>28</v>
      </c>
      <c r="E41" s="24">
        <v>16</v>
      </c>
      <c r="F41" s="24">
        <v>1</v>
      </c>
    </row>
    <row r="42" spans="1:6">
      <c r="A42" s="10" t="s">
        <v>114</v>
      </c>
      <c r="B42" s="15">
        <v>100</v>
      </c>
      <c r="C42" s="15">
        <v>73.529411999999994</v>
      </c>
      <c r="D42" s="15">
        <v>16.470587999999999</v>
      </c>
      <c r="E42" s="15">
        <v>9.4117650000000008</v>
      </c>
      <c r="F42" s="15">
        <v>0.58823499999999995</v>
      </c>
    </row>
    <row r="43" spans="1:6">
      <c r="A43" s="23" t="s">
        <v>140</v>
      </c>
      <c r="B43" s="24">
        <v>192</v>
      </c>
      <c r="C43" s="24">
        <v>150</v>
      </c>
      <c r="D43" s="24">
        <v>28</v>
      </c>
      <c r="E43" s="24">
        <v>12</v>
      </c>
      <c r="F43" s="24">
        <v>2</v>
      </c>
    </row>
    <row r="44" spans="1:6">
      <c r="A44" s="10" t="s">
        <v>114</v>
      </c>
      <c r="B44" s="15">
        <v>100</v>
      </c>
      <c r="C44" s="15">
        <v>78.125</v>
      </c>
      <c r="D44" s="15">
        <v>14.583333</v>
      </c>
      <c r="E44" s="15">
        <v>6.25</v>
      </c>
      <c r="F44" s="15">
        <v>1.0416669999999999</v>
      </c>
    </row>
    <row r="45" spans="1:6">
      <c r="A45" s="23" t="s">
        <v>141</v>
      </c>
      <c r="B45" s="24">
        <v>1405</v>
      </c>
      <c r="C45" s="24">
        <v>1069</v>
      </c>
      <c r="D45" s="24">
        <v>179</v>
      </c>
      <c r="E45" s="24">
        <v>143</v>
      </c>
      <c r="F45" s="24">
        <v>14</v>
      </c>
    </row>
    <row r="46" spans="1:6">
      <c r="A46" s="10" t="s">
        <v>114</v>
      </c>
      <c r="B46" s="15">
        <v>100</v>
      </c>
      <c r="C46" s="15">
        <v>76.085408999999999</v>
      </c>
      <c r="D46" s="15">
        <v>12.740214</v>
      </c>
      <c r="E46" s="15">
        <v>10.177936000000001</v>
      </c>
      <c r="F46" s="15">
        <v>0.99644100000000002</v>
      </c>
    </row>
    <row r="47" spans="1:6">
      <c r="A47" s="23" t="s">
        <v>142</v>
      </c>
      <c r="B47" s="24">
        <v>343</v>
      </c>
      <c r="C47" s="24">
        <v>246</v>
      </c>
      <c r="D47" s="24">
        <v>60</v>
      </c>
      <c r="E47" s="24">
        <v>36</v>
      </c>
      <c r="F47" s="24">
        <v>1</v>
      </c>
    </row>
    <row r="48" spans="1:6">
      <c r="A48" s="10" t="s">
        <v>114</v>
      </c>
      <c r="B48" s="15">
        <v>100</v>
      </c>
      <c r="C48" s="15">
        <v>71.720117000000002</v>
      </c>
      <c r="D48" s="15">
        <v>17.492711</v>
      </c>
      <c r="E48" s="15">
        <v>10.495627000000001</v>
      </c>
      <c r="F48" s="15">
        <v>0.291545</v>
      </c>
    </row>
    <row r="49" spans="1:6">
      <c r="A49" s="23" t="s">
        <v>128</v>
      </c>
      <c r="B49" s="24">
        <v>40</v>
      </c>
      <c r="C49" s="24">
        <v>8</v>
      </c>
      <c r="D49" s="24">
        <v>0</v>
      </c>
      <c r="E49" s="24">
        <v>1</v>
      </c>
      <c r="F49" s="24">
        <v>31</v>
      </c>
    </row>
    <row r="50" spans="1:6">
      <c r="A50" s="10" t="s">
        <v>114</v>
      </c>
      <c r="B50" s="15">
        <v>100</v>
      </c>
      <c r="C50" s="15">
        <v>20</v>
      </c>
      <c r="D50" s="15">
        <v>0</v>
      </c>
      <c r="E50" s="15">
        <v>2.5</v>
      </c>
      <c r="F50" s="15">
        <v>77.5</v>
      </c>
    </row>
    <row r="51" spans="1:6">
      <c r="A51" s="8" t="s">
        <v>143</v>
      </c>
      <c r="B51" s="8"/>
      <c r="C51" s="8"/>
      <c r="D51" s="8"/>
      <c r="E51" s="8"/>
      <c r="F51" s="8"/>
    </row>
    <row r="52" spans="1:6">
      <c r="A52" s="23" t="s">
        <v>144</v>
      </c>
      <c r="B52" s="24">
        <v>429</v>
      </c>
      <c r="C52" s="24">
        <v>378</v>
      </c>
      <c r="D52" s="24">
        <v>29</v>
      </c>
      <c r="E52" s="24">
        <v>18</v>
      </c>
      <c r="F52" s="24">
        <v>4</v>
      </c>
    </row>
    <row r="53" spans="1:6">
      <c r="A53" s="10" t="s">
        <v>114</v>
      </c>
      <c r="B53" s="15">
        <v>100</v>
      </c>
      <c r="C53" s="15">
        <v>88.111887999999993</v>
      </c>
      <c r="D53" s="15">
        <v>6.7599070000000001</v>
      </c>
      <c r="E53" s="15">
        <v>4.1958039999999999</v>
      </c>
      <c r="F53" s="15">
        <v>0.93240100000000004</v>
      </c>
    </row>
    <row r="54" spans="1:6">
      <c r="A54" s="23" t="s">
        <v>145</v>
      </c>
      <c r="B54" s="24">
        <v>319</v>
      </c>
      <c r="C54" s="24">
        <v>275</v>
      </c>
      <c r="D54" s="24">
        <v>35</v>
      </c>
      <c r="E54" s="24">
        <v>7</v>
      </c>
      <c r="F54" s="24">
        <v>2</v>
      </c>
    </row>
    <row r="55" spans="1:6">
      <c r="A55" s="10" t="s">
        <v>114</v>
      </c>
      <c r="B55" s="15">
        <v>100</v>
      </c>
      <c r="C55" s="15">
        <v>86.206896999999998</v>
      </c>
      <c r="D55" s="15">
        <v>10.971787000000001</v>
      </c>
      <c r="E55" s="15">
        <v>2.1943570000000001</v>
      </c>
      <c r="F55" s="15">
        <v>0.62695900000000004</v>
      </c>
    </row>
    <row r="56" spans="1:6">
      <c r="A56" s="23" t="s">
        <v>146</v>
      </c>
      <c r="B56" s="24">
        <v>504</v>
      </c>
      <c r="C56" s="24">
        <v>419</v>
      </c>
      <c r="D56" s="24">
        <v>50</v>
      </c>
      <c r="E56" s="24">
        <v>29</v>
      </c>
      <c r="F56" s="24">
        <v>6</v>
      </c>
    </row>
    <row r="57" spans="1:6">
      <c r="A57" s="10" t="s">
        <v>114</v>
      </c>
      <c r="B57" s="15">
        <v>100</v>
      </c>
      <c r="C57" s="15">
        <v>83.134921000000006</v>
      </c>
      <c r="D57" s="15">
        <v>9.9206350000000008</v>
      </c>
      <c r="E57" s="15">
        <v>5.7539680000000004</v>
      </c>
      <c r="F57" s="15">
        <v>1.1904760000000001</v>
      </c>
    </row>
    <row r="58" spans="1:6">
      <c r="A58" s="23" t="s">
        <v>147</v>
      </c>
      <c r="B58" s="24">
        <v>143</v>
      </c>
      <c r="C58" s="24">
        <v>107</v>
      </c>
      <c r="D58" s="24">
        <v>21</v>
      </c>
      <c r="E58" s="24">
        <v>11</v>
      </c>
      <c r="F58" s="24">
        <v>4</v>
      </c>
    </row>
    <row r="59" spans="1:6">
      <c r="A59" s="10" t="s">
        <v>114</v>
      </c>
      <c r="B59" s="15">
        <v>100</v>
      </c>
      <c r="C59" s="15">
        <v>74.825175000000002</v>
      </c>
      <c r="D59" s="15">
        <v>14.685314999999999</v>
      </c>
      <c r="E59" s="15">
        <v>7.6923079999999997</v>
      </c>
      <c r="F59" s="15">
        <v>2.7972030000000001</v>
      </c>
    </row>
    <row r="60" spans="1:6">
      <c r="A60" s="23" t="s">
        <v>148</v>
      </c>
      <c r="B60" s="24">
        <v>168</v>
      </c>
      <c r="C60" s="24">
        <v>136</v>
      </c>
      <c r="D60" s="24">
        <v>14</v>
      </c>
      <c r="E60" s="24">
        <v>12</v>
      </c>
      <c r="F60" s="24">
        <v>6</v>
      </c>
    </row>
    <row r="61" spans="1:6">
      <c r="A61" s="10" t="s">
        <v>114</v>
      </c>
      <c r="B61" s="15">
        <v>100</v>
      </c>
      <c r="C61" s="15">
        <v>80.952381000000003</v>
      </c>
      <c r="D61" s="15">
        <v>8.3333329999999997</v>
      </c>
      <c r="E61" s="15">
        <v>7.1428570000000002</v>
      </c>
      <c r="F61" s="15">
        <v>3.5714290000000002</v>
      </c>
    </row>
    <row r="62" spans="1:6">
      <c r="A62" s="23" t="s">
        <v>149</v>
      </c>
      <c r="B62" s="24">
        <v>1270</v>
      </c>
      <c r="C62" s="24">
        <v>1031</v>
      </c>
      <c r="D62" s="24">
        <v>150</v>
      </c>
      <c r="E62" s="24">
        <v>76</v>
      </c>
      <c r="F62" s="24">
        <v>13</v>
      </c>
    </row>
    <row r="63" spans="1:6">
      <c r="A63" s="10" t="s">
        <v>114</v>
      </c>
      <c r="B63" s="15">
        <v>100</v>
      </c>
      <c r="C63" s="15">
        <v>81.181101999999996</v>
      </c>
      <c r="D63" s="15">
        <v>11.811024</v>
      </c>
      <c r="E63" s="15">
        <v>5.9842519999999997</v>
      </c>
      <c r="F63" s="15">
        <v>1.023622</v>
      </c>
    </row>
    <row r="64" spans="1:6">
      <c r="A64" s="23" t="s">
        <v>150</v>
      </c>
      <c r="B64" s="24">
        <v>1642</v>
      </c>
      <c r="C64" s="24">
        <v>1353</v>
      </c>
      <c r="D64" s="24">
        <v>194</v>
      </c>
      <c r="E64" s="24">
        <v>82</v>
      </c>
      <c r="F64" s="24">
        <v>13</v>
      </c>
    </row>
    <row r="65" spans="1:6">
      <c r="A65" s="10" t="s">
        <v>114</v>
      </c>
      <c r="B65" s="15">
        <v>100</v>
      </c>
      <c r="C65" s="15">
        <v>82.399512999999999</v>
      </c>
      <c r="D65" s="15">
        <v>11.814859999999999</v>
      </c>
      <c r="E65" s="15">
        <v>4.9939099999999996</v>
      </c>
      <c r="F65" s="15">
        <v>0.791717</v>
      </c>
    </row>
    <row r="66" spans="1:6">
      <c r="A66" s="23" t="s">
        <v>151</v>
      </c>
      <c r="B66" s="24">
        <v>2266</v>
      </c>
      <c r="C66" s="24">
        <v>1767</v>
      </c>
      <c r="D66" s="24">
        <v>298</v>
      </c>
      <c r="E66" s="24">
        <v>183</v>
      </c>
      <c r="F66" s="24">
        <v>18</v>
      </c>
    </row>
    <row r="67" spans="1:6">
      <c r="A67" s="10" t="s">
        <v>114</v>
      </c>
      <c r="B67" s="15">
        <v>100</v>
      </c>
      <c r="C67" s="15">
        <v>77.978817000000006</v>
      </c>
      <c r="D67" s="15">
        <v>13.150926999999999</v>
      </c>
      <c r="E67" s="15">
        <v>8.0759050000000006</v>
      </c>
      <c r="F67" s="15">
        <v>0.79435100000000003</v>
      </c>
    </row>
    <row r="68" spans="1:6">
      <c r="A68" s="23" t="s">
        <v>152</v>
      </c>
      <c r="B68" s="24">
        <v>121</v>
      </c>
      <c r="C68" s="24">
        <v>60</v>
      </c>
      <c r="D68" s="24">
        <v>12</v>
      </c>
      <c r="E68" s="24">
        <v>46</v>
      </c>
      <c r="F68" s="24">
        <v>3</v>
      </c>
    </row>
    <row r="69" spans="1:6">
      <c r="A69" s="10" t="s">
        <v>114</v>
      </c>
      <c r="B69" s="15">
        <v>100</v>
      </c>
      <c r="C69" s="15">
        <v>49.586776999999998</v>
      </c>
      <c r="D69" s="15">
        <v>9.9173550000000006</v>
      </c>
      <c r="E69" s="15">
        <v>38.016528999999998</v>
      </c>
      <c r="F69" s="15">
        <v>2.479339</v>
      </c>
    </row>
    <row r="70" spans="1:6">
      <c r="A70" s="23" t="s">
        <v>128</v>
      </c>
      <c r="B70" s="24">
        <v>46</v>
      </c>
      <c r="C70" s="24">
        <v>5</v>
      </c>
      <c r="D70" s="24">
        <v>0</v>
      </c>
      <c r="E70" s="24">
        <v>11</v>
      </c>
      <c r="F70" s="24">
        <v>30</v>
      </c>
    </row>
    <row r="71" spans="1:6">
      <c r="A71" s="10" t="s">
        <v>114</v>
      </c>
      <c r="B71" s="15">
        <v>100</v>
      </c>
      <c r="C71" s="15">
        <v>10.869565</v>
      </c>
      <c r="D71" s="15">
        <v>0</v>
      </c>
      <c r="E71" s="15">
        <v>23.913042999999998</v>
      </c>
      <c r="F71" s="15">
        <v>65.217391000000006</v>
      </c>
    </row>
    <row r="72" spans="1:6">
      <c r="A72" s="8" t="s">
        <v>153</v>
      </c>
      <c r="B72" s="8"/>
      <c r="C72" s="8"/>
      <c r="D72" s="8"/>
      <c r="E72" s="8"/>
      <c r="F72" s="8"/>
    </row>
    <row r="73" spans="1:6">
      <c r="A73" s="23" t="s">
        <v>154</v>
      </c>
      <c r="B73" s="24">
        <v>1344</v>
      </c>
      <c r="C73" s="24">
        <v>1067</v>
      </c>
      <c r="D73" s="24">
        <v>168</v>
      </c>
      <c r="E73" s="24">
        <v>96</v>
      </c>
      <c r="F73" s="24">
        <v>13</v>
      </c>
    </row>
    <row r="74" spans="1:6">
      <c r="A74" s="10" t="s">
        <v>114</v>
      </c>
      <c r="B74" s="15">
        <v>100</v>
      </c>
      <c r="C74" s="15">
        <v>79.389881000000003</v>
      </c>
      <c r="D74" s="15">
        <v>12.5</v>
      </c>
      <c r="E74" s="15">
        <v>7.1428570000000002</v>
      </c>
      <c r="F74" s="15">
        <v>0.96726199999999996</v>
      </c>
    </row>
    <row r="75" spans="1:6">
      <c r="A75" s="23" t="s">
        <v>155</v>
      </c>
      <c r="B75" s="24">
        <v>1107</v>
      </c>
      <c r="C75" s="24">
        <v>797</v>
      </c>
      <c r="D75" s="24">
        <v>154</v>
      </c>
      <c r="E75" s="24">
        <v>153</v>
      </c>
      <c r="F75" s="24">
        <v>3</v>
      </c>
    </row>
    <row r="76" spans="1:6">
      <c r="A76" s="10" t="s">
        <v>114</v>
      </c>
      <c r="B76" s="15">
        <v>100</v>
      </c>
      <c r="C76" s="15">
        <v>71.996386999999999</v>
      </c>
      <c r="D76" s="15">
        <v>13.911472</v>
      </c>
      <c r="E76" s="15">
        <v>13.821137999999999</v>
      </c>
      <c r="F76" s="15">
        <v>0.27100299999999999</v>
      </c>
    </row>
    <row r="77" spans="1:6">
      <c r="A77" s="23" t="s">
        <v>156</v>
      </c>
      <c r="B77" s="24">
        <v>1006</v>
      </c>
      <c r="C77" s="24">
        <v>753</v>
      </c>
      <c r="D77" s="24">
        <v>118</v>
      </c>
      <c r="E77" s="24">
        <v>128</v>
      </c>
      <c r="F77" s="24">
        <v>7</v>
      </c>
    </row>
    <row r="78" spans="1:6">
      <c r="A78" s="10" t="s">
        <v>114</v>
      </c>
      <c r="B78" s="15">
        <v>100</v>
      </c>
      <c r="C78" s="15">
        <v>74.850894999999994</v>
      </c>
      <c r="D78" s="15">
        <v>11.729622000000001</v>
      </c>
      <c r="E78" s="15">
        <v>12.723658</v>
      </c>
      <c r="F78" s="15">
        <v>0.69582500000000003</v>
      </c>
    </row>
    <row r="79" spans="1:6">
      <c r="A79" s="23" t="s">
        <v>157</v>
      </c>
      <c r="B79" s="24">
        <v>541</v>
      </c>
      <c r="C79" s="24">
        <v>398</v>
      </c>
      <c r="D79" s="24">
        <v>56</v>
      </c>
      <c r="E79" s="24">
        <v>86</v>
      </c>
      <c r="F79" s="24">
        <v>1</v>
      </c>
    </row>
    <row r="80" spans="1:6">
      <c r="A80" s="10" t="s">
        <v>114</v>
      </c>
      <c r="B80" s="15">
        <v>100</v>
      </c>
      <c r="C80" s="15">
        <v>73.567468000000005</v>
      </c>
      <c r="D80" s="15">
        <v>10.351201</v>
      </c>
      <c r="E80" s="15">
        <v>15.896488</v>
      </c>
      <c r="F80" s="15">
        <v>0.18484300000000001</v>
      </c>
    </row>
    <row r="81" spans="1:6">
      <c r="A81" s="23" t="s">
        <v>158</v>
      </c>
      <c r="B81" s="24">
        <v>1510</v>
      </c>
      <c r="C81" s="24">
        <v>1148</v>
      </c>
      <c r="D81" s="24">
        <v>189</v>
      </c>
      <c r="E81" s="24">
        <v>163</v>
      </c>
      <c r="F81" s="24">
        <v>10</v>
      </c>
    </row>
    <row r="82" spans="1:6">
      <c r="A82" s="10" t="s">
        <v>114</v>
      </c>
      <c r="B82" s="15">
        <v>100</v>
      </c>
      <c r="C82" s="15">
        <v>76.026489999999995</v>
      </c>
      <c r="D82" s="15">
        <v>12.516556</v>
      </c>
      <c r="E82" s="15">
        <v>10.794701999999999</v>
      </c>
      <c r="F82" s="15">
        <v>0.66225199999999995</v>
      </c>
    </row>
    <row r="83" spans="1:6">
      <c r="A83" s="23" t="s">
        <v>159</v>
      </c>
      <c r="B83" s="24">
        <v>1011</v>
      </c>
      <c r="C83" s="24">
        <v>797</v>
      </c>
      <c r="D83" s="24">
        <v>140</v>
      </c>
      <c r="E83" s="24">
        <v>70</v>
      </c>
      <c r="F83" s="24">
        <v>4</v>
      </c>
    </row>
    <row r="84" spans="1:6">
      <c r="A84" s="10" t="s">
        <v>114</v>
      </c>
      <c r="B84" s="15">
        <v>100</v>
      </c>
      <c r="C84" s="15">
        <v>78.832839000000007</v>
      </c>
      <c r="D84" s="15">
        <v>13.847676</v>
      </c>
      <c r="E84" s="15">
        <v>6.9238379999999999</v>
      </c>
      <c r="F84" s="15">
        <v>0.395648</v>
      </c>
    </row>
    <row r="85" spans="1:6">
      <c r="A85" s="23" t="s">
        <v>160</v>
      </c>
      <c r="B85" s="24">
        <v>1234</v>
      </c>
      <c r="C85" s="24">
        <v>997</v>
      </c>
      <c r="D85" s="24">
        <v>149</v>
      </c>
      <c r="E85" s="24">
        <v>83</v>
      </c>
      <c r="F85" s="24">
        <v>5</v>
      </c>
    </row>
    <row r="86" spans="1:6">
      <c r="A86" s="10" t="s">
        <v>114</v>
      </c>
      <c r="B86" s="15">
        <v>100</v>
      </c>
      <c r="C86" s="15">
        <v>80.794165000000007</v>
      </c>
      <c r="D86" s="15">
        <v>12.074553999999999</v>
      </c>
      <c r="E86" s="15">
        <v>6.7260939999999998</v>
      </c>
      <c r="F86" s="15">
        <v>0.40518599999999999</v>
      </c>
    </row>
    <row r="87" spans="1:6">
      <c r="A87" s="23" t="s">
        <v>161</v>
      </c>
      <c r="B87" s="24">
        <v>443</v>
      </c>
      <c r="C87" s="24">
        <v>358</v>
      </c>
      <c r="D87" s="24">
        <v>53</v>
      </c>
      <c r="E87" s="24">
        <v>31</v>
      </c>
      <c r="F87" s="24">
        <v>1</v>
      </c>
    </row>
    <row r="88" spans="1:6">
      <c r="A88" s="10" t="s">
        <v>114</v>
      </c>
      <c r="B88" s="15">
        <v>100</v>
      </c>
      <c r="C88" s="15">
        <v>80.812640999999999</v>
      </c>
      <c r="D88" s="15">
        <v>11.963882999999999</v>
      </c>
      <c r="E88" s="15">
        <v>6.9977429999999998</v>
      </c>
      <c r="F88" s="15">
        <v>0.22573399999999999</v>
      </c>
    </row>
    <row r="89" spans="1:6">
      <c r="A89" s="23" t="s">
        <v>162</v>
      </c>
      <c r="B89" s="24">
        <v>1237</v>
      </c>
      <c r="C89" s="24">
        <v>1003</v>
      </c>
      <c r="D89" s="24">
        <v>151</v>
      </c>
      <c r="E89" s="24">
        <v>79</v>
      </c>
      <c r="F89" s="24">
        <v>4</v>
      </c>
    </row>
    <row r="90" spans="1:6">
      <c r="A90" s="10" t="s">
        <v>114</v>
      </c>
      <c r="B90" s="15">
        <v>100</v>
      </c>
      <c r="C90" s="15">
        <v>81.083265999999995</v>
      </c>
      <c r="D90" s="15">
        <v>12.206951999999999</v>
      </c>
      <c r="E90" s="15">
        <v>6.3864190000000001</v>
      </c>
      <c r="F90" s="15">
        <v>0.32336300000000001</v>
      </c>
    </row>
    <row r="91" spans="1:6">
      <c r="A91" s="23" t="s">
        <v>152</v>
      </c>
      <c r="B91" s="24">
        <v>81</v>
      </c>
      <c r="C91" s="24">
        <v>60</v>
      </c>
      <c r="D91" s="24">
        <v>11</v>
      </c>
      <c r="E91" s="24">
        <v>8</v>
      </c>
      <c r="F91" s="24">
        <v>2</v>
      </c>
    </row>
    <row r="92" spans="1:6">
      <c r="A92" s="10" t="s">
        <v>114</v>
      </c>
      <c r="B92" s="15">
        <v>100</v>
      </c>
      <c r="C92" s="15">
        <v>74.074073999999996</v>
      </c>
      <c r="D92" s="15">
        <v>13.580247</v>
      </c>
      <c r="E92" s="15">
        <v>9.8765429999999999</v>
      </c>
      <c r="F92" s="15">
        <v>2.4691360000000002</v>
      </c>
    </row>
    <row r="93" spans="1:6">
      <c r="A93" s="23" t="s">
        <v>163</v>
      </c>
      <c r="B93" s="24">
        <v>67</v>
      </c>
      <c r="C93" s="24">
        <v>53</v>
      </c>
      <c r="D93" s="24">
        <v>9</v>
      </c>
      <c r="E93" s="24">
        <v>5</v>
      </c>
      <c r="F93" s="24">
        <v>0</v>
      </c>
    </row>
    <row r="94" spans="1:6">
      <c r="A94" s="10" t="s">
        <v>114</v>
      </c>
      <c r="B94" s="15">
        <v>100</v>
      </c>
      <c r="C94" s="15">
        <v>79.104478</v>
      </c>
      <c r="D94" s="15">
        <v>13.432836</v>
      </c>
      <c r="E94" s="15">
        <v>7.4626869999999998</v>
      </c>
      <c r="F94" s="15">
        <v>0</v>
      </c>
    </row>
    <row r="95" spans="1:6">
      <c r="A95" s="23" t="s">
        <v>128</v>
      </c>
      <c r="B95" s="24">
        <v>52</v>
      </c>
      <c r="C95" s="24">
        <v>17</v>
      </c>
      <c r="D95" s="24">
        <v>2</v>
      </c>
      <c r="E95" s="24">
        <v>4</v>
      </c>
      <c r="F95" s="24">
        <v>29</v>
      </c>
    </row>
    <row r="96" spans="1:6">
      <c r="A96" s="10" t="s">
        <v>114</v>
      </c>
      <c r="B96" s="15">
        <v>100</v>
      </c>
      <c r="C96" s="15">
        <v>32.692307999999997</v>
      </c>
      <c r="D96" s="15">
        <v>3.8461539999999999</v>
      </c>
      <c r="E96" s="15">
        <v>7.6923079999999997</v>
      </c>
      <c r="F96" s="15">
        <v>55.769230999999998</v>
      </c>
    </row>
    <row r="97" spans="1:6">
      <c r="A97" s="8" t="s">
        <v>164</v>
      </c>
      <c r="B97" s="8"/>
      <c r="C97" s="8"/>
      <c r="D97" s="8"/>
      <c r="E97" s="8"/>
      <c r="F97" s="8"/>
    </row>
    <row r="98" spans="1:6">
      <c r="A98" s="23" t="s">
        <v>165</v>
      </c>
      <c r="B98" s="24">
        <v>209</v>
      </c>
      <c r="C98" s="24">
        <v>178</v>
      </c>
      <c r="D98" s="24">
        <v>22</v>
      </c>
      <c r="E98" s="24">
        <v>8</v>
      </c>
      <c r="F98" s="24">
        <v>1</v>
      </c>
    </row>
    <row r="99" spans="1:6">
      <c r="A99" s="10" t="s">
        <v>114</v>
      </c>
      <c r="B99" s="15">
        <v>100</v>
      </c>
      <c r="C99" s="15">
        <v>85.167463999999995</v>
      </c>
      <c r="D99" s="15">
        <v>10.526316</v>
      </c>
      <c r="E99" s="15">
        <v>3.8277510000000001</v>
      </c>
      <c r="F99" s="15">
        <v>0.47846899999999998</v>
      </c>
    </row>
    <row r="100" spans="1:6">
      <c r="A100" s="23" t="s">
        <v>166</v>
      </c>
      <c r="B100" s="24">
        <v>1043</v>
      </c>
      <c r="C100" s="24">
        <v>858</v>
      </c>
      <c r="D100" s="24">
        <v>117</v>
      </c>
      <c r="E100" s="24">
        <v>43</v>
      </c>
      <c r="F100" s="24">
        <v>25</v>
      </c>
    </row>
    <row r="101" spans="1:6">
      <c r="A101" s="10" t="s">
        <v>114</v>
      </c>
      <c r="B101" s="15">
        <v>100</v>
      </c>
      <c r="C101" s="15">
        <v>82.262703999999999</v>
      </c>
      <c r="D101" s="15">
        <v>11.217641</v>
      </c>
      <c r="E101" s="15">
        <v>4.1227229999999997</v>
      </c>
      <c r="F101" s="15">
        <v>2.3969320000000001</v>
      </c>
    </row>
    <row r="102" spans="1:6">
      <c r="A102" s="23" t="s">
        <v>167</v>
      </c>
      <c r="B102" s="24">
        <v>963</v>
      </c>
      <c r="C102" s="24">
        <v>709</v>
      </c>
      <c r="D102" s="24">
        <v>136</v>
      </c>
      <c r="E102" s="24">
        <v>100</v>
      </c>
      <c r="F102" s="24">
        <v>18</v>
      </c>
    </row>
    <row r="103" spans="1:6">
      <c r="A103" s="10" t="s">
        <v>114</v>
      </c>
      <c r="B103" s="15">
        <v>100</v>
      </c>
      <c r="C103" s="15">
        <v>73.624091000000007</v>
      </c>
      <c r="D103" s="15">
        <v>14.122534</v>
      </c>
      <c r="E103" s="15">
        <v>10.384216</v>
      </c>
      <c r="F103" s="15">
        <v>1.869159</v>
      </c>
    </row>
    <row r="104" spans="1:6">
      <c r="A104" s="23" t="s">
        <v>168</v>
      </c>
      <c r="B104" s="24">
        <v>338</v>
      </c>
      <c r="C104" s="24">
        <v>200</v>
      </c>
      <c r="D104" s="24">
        <v>57</v>
      </c>
      <c r="E104" s="24">
        <v>73</v>
      </c>
      <c r="F104" s="24">
        <v>8</v>
      </c>
    </row>
    <row r="105" spans="1:6">
      <c r="A105" s="10" t="s">
        <v>114</v>
      </c>
      <c r="B105" s="15">
        <v>100</v>
      </c>
      <c r="C105" s="15">
        <v>59.171598000000003</v>
      </c>
      <c r="D105" s="15">
        <v>16.863904999999999</v>
      </c>
      <c r="E105" s="15">
        <v>21.597632999999998</v>
      </c>
      <c r="F105" s="15">
        <v>2.3668640000000001</v>
      </c>
    </row>
    <row r="106" spans="1:6">
      <c r="A106" s="23" t="s">
        <v>169</v>
      </c>
      <c r="B106" s="24">
        <v>94</v>
      </c>
      <c r="C106" s="24">
        <v>53</v>
      </c>
      <c r="D106" s="24">
        <v>7</v>
      </c>
      <c r="E106" s="24">
        <v>33</v>
      </c>
      <c r="F106" s="24">
        <v>1</v>
      </c>
    </row>
    <row r="107" spans="1:6">
      <c r="A107" s="10" t="s">
        <v>114</v>
      </c>
      <c r="B107" s="15">
        <v>100</v>
      </c>
      <c r="C107" s="15">
        <v>56.382978999999999</v>
      </c>
      <c r="D107" s="15">
        <v>7.446809</v>
      </c>
      <c r="E107" s="15">
        <v>35.106383000000001</v>
      </c>
      <c r="F107" s="15">
        <v>1.0638300000000001</v>
      </c>
    </row>
    <row r="108" spans="1:6">
      <c r="A108" s="23" t="s">
        <v>128</v>
      </c>
      <c r="B108" s="24">
        <v>30</v>
      </c>
      <c r="C108" s="24">
        <v>23</v>
      </c>
      <c r="D108" s="24">
        <v>2</v>
      </c>
      <c r="E108" s="24">
        <v>4</v>
      </c>
      <c r="F108" s="24">
        <v>1</v>
      </c>
    </row>
    <row r="109" spans="1:6">
      <c r="A109" s="10" t="s">
        <v>114</v>
      </c>
      <c r="B109" s="15">
        <v>100</v>
      </c>
      <c r="C109" s="15">
        <v>76.666667000000004</v>
      </c>
      <c r="D109" s="15">
        <v>6.6666670000000003</v>
      </c>
      <c r="E109" s="15">
        <v>13.333333</v>
      </c>
      <c r="F109" s="15">
        <v>3.3333330000000001</v>
      </c>
    </row>
    <row r="110" spans="1:6">
      <c r="A110" s="8" t="s">
        <v>170</v>
      </c>
      <c r="B110" s="8"/>
      <c r="C110" s="8"/>
      <c r="D110" s="8"/>
      <c r="E110" s="8"/>
      <c r="F110" s="8"/>
    </row>
    <row r="111" spans="1:6">
      <c r="A111" s="23" t="s">
        <v>171</v>
      </c>
      <c r="B111" s="24">
        <v>386</v>
      </c>
      <c r="C111" s="24">
        <v>309</v>
      </c>
      <c r="D111" s="24">
        <v>24</v>
      </c>
      <c r="E111" s="24">
        <v>42</v>
      </c>
      <c r="F111" s="24">
        <v>11</v>
      </c>
    </row>
    <row r="112" spans="1:6">
      <c r="A112" s="10" t="s">
        <v>114</v>
      </c>
      <c r="B112" s="15">
        <v>100</v>
      </c>
      <c r="C112" s="15">
        <v>80.051812999999996</v>
      </c>
      <c r="D112" s="15">
        <v>6.2176169999999997</v>
      </c>
      <c r="E112" s="15">
        <v>10.880829</v>
      </c>
      <c r="F112" s="15">
        <v>2.8497409999999999</v>
      </c>
    </row>
    <row r="113" spans="1:6">
      <c r="A113" s="23" t="s">
        <v>172</v>
      </c>
      <c r="B113" s="24">
        <v>919</v>
      </c>
      <c r="C113" s="24">
        <v>720</v>
      </c>
      <c r="D113" s="24">
        <v>116</v>
      </c>
      <c r="E113" s="24">
        <v>64</v>
      </c>
      <c r="F113" s="24">
        <v>19</v>
      </c>
    </row>
    <row r="114" spans="1:6">
      <c r="A114" s="10" t="s">
        <v>114</v>
      </c>
      <c r="B114" s="15">
        <v>100</v>
      </c>
      <c r="C114" s="15">
        <v>78.346028000000004</v>
      </c>
      <c r="D114" s="15">
        <v>12.622415999999999</v>
      </c>
      <c r="E114" s="15">
        <v>6.9640909999999998</v>
      </c>
      <c r="F114" s="15">
        <v>2.0674649999999999</v>
      </c>
    </row>
    <row r="115" spans="1:6">
      <c r="A115" s="23" t="s">
        <v>173</v>
      </c>
      <c r="B115" s="24">
        <v>978</v>
      </c>
      <c r="C115" s="24">
        <v>722</v>
      </c>
      <c r="D115" s="24">
        <v>140</v>
      </c>
      <c r="E115" s="24">
        <v>102</v>
      </c>
      <c r="F115" s="24">
        <v>14</v>
      </c>
    </row>
    <row r="116" spans="1:6">
      <c r="A116" s="10" t="s">
        <v>114</v>
      </c>
      <c r="B116" s="15">
        <v>100</v>
      </c>
      <c r="C116" s="15">
        <v>73.824130999999994</v>
      </c>
      <c r="D116" s="15">
        <v>14.314928</v>
      </c>
      <c r="E116" s="15">
        <v>10.429448000000001</v>
      </c>
      <c r="F116" s="15">
        <v>1.4314929999999999</v>
      </c>
    </row>
    <row r="117" spans="1:6">
      <c r="A117" s="23" t="s">
        <v>174</v>
      </c>
      <c r="B117" s="24">
        <v>347</v>
      </c>
      <c r="C117" s="24">
        <v>239</v>
      </c>
      <c r="D117" s="24">
        <v>57</v>
      </c>
      <c r="E117" s="24">
        <v>45</v>
      </c>
      <c r="F117" s="24">
        <v>6</v>
      </c>
    </row>
    <row r="118" spans="1:6">
      <c r="A118" s="10" t="s">
        <v>114</v>
      </c>
      <c r="B118" s="15">
        <v>100</v>
      </c>
      <c r="C118" s="15">
        <v>68.876080999999999</v>
      </c>
      <c r="D118" s="15">
        <v>16.426513</v>
      </c>
      <c r="E118" s="15">
        <v>12.968299999999999</v>
      </c>
      <c r="F118" s="15">
        <v>1.7291069999999999</v>
      </c>
    </row>
    <row r="119" spans="1:6">
      <c r="A119" s="23" t="s">
        <v>128</v>
      </c>
      <c r="B119" s="24">
        <v>47</v>
      </c>
      <c r="C119" s="24">
        <v>31</v>
      </c>
      <c r="D119" s="24">
        <v>4</v>
      </c>
      <c r="E119" s="24">
        <v>8</v>
      </c>
      <c r="F119" s="24">
        <v>4</v>
      </c>
    </row>
    <row r="120" spans="1:6">
      <c r="A120" s="10" t="s">
        <v>114</v>
      </c>
      <c r="B120" s="15">
        <v>100</v>
      </c>
      <c r="C120" s="15">
        <v>65.957447000000002</v>
      </c>
      <c r="D120" s="15">
        <v>8.5106380000000001</v>
      </c>
      <c r="E120" s="15">
        <v>17.021277000000001</v>
      </c>
      <c r="F120" s="15">
        <v>8.5106380000000001</v>
      </c>
    </row>
    <row r="121" spans="1:6">
      <c r="A121" s="8" t="s">
        <v>175</v>
      </c>
      <c r="B121" s="8"/>
      <c r="C121" s="8"/>
      <c r="D121" s="8"/>
      <c r="E121" s="8"/>
      <c r="F121" s="8"/>
    </row>
    <row r="122" spans="1:6">
      <c r="A122" s="23" t="s">
        <v>176</v>
      </c>
      <c r="B122" s="24">
        <v>425</v>
      </c>
      <c r="C122" s="24">
        <v>351</v>
      </c>
      <c r="D122" s="24">
        <v>50</v>
      </c>
      <c r="E122" s="24">
        <v>14</v>
      </c>
      <c r="F122" s="24">
        <v>10</v>
      </c>
    </row>
    <row r="123" spans="1:6">
      <c r="A123" s="10" t="s">
        <v>114</v>
      </c>
      <c r="B123" s="15">
        <v>100</v>
      </c>
      <c r="C123" s="15">
        <v>82.588234999999997</v>
      </c>
      <c r="D123" s="15">
        <v>11.764706</v>
      </c>
      <c r="E123" s="15">
        <v>3.2941180000000001</v>
      </c>
      <c r="F123" s="15">
        <v>2.3529409999999999</v>
      </c>
    </row>
    <row r="124" spans="1:6">
      <c r="A124" s="23" t="s">
        <v>177</v>
      </c>
      <c r="B124" s="24">
        <v>811</v>
      </c>
      <c r="C124" s="24">
        <v>687</v>
      </c>
      <c r="D124" s="24">
        <v>92</v>
      </c>
      <c r="E124" s="24">
        <v>18</v>
      </c>
      <c r="F124" s="24">
        <v>14</v>
      </c>
    </row>
    <row r="125" spans="1:6">
      <c r="A125" s="10" t="s">
        <v>114</v>
      </c>
      <c r="B125" s="15">
        <v>100</v>
      </c>
      <c r="C125" s="15">
        <v>84.710234</v>
      </c>
      <c r="D125" s="15">
        <v>11.34402</v>
      </c>
      <c r="E125" s="15">
        <v>2.2194820000000002</v>
      </c>
      <c r="F125" s="15">
        <v>1.726264</v>
      </c>
    </row>
    <row r="126" spans="1:6">
      <c r="A126" s="23" t="s">
        <v>178</v>
      </c>
      <c r="B126" s="24">
        <v>207</v>
      </c>
      <c r="C126" s="24">
        <v>168</v>
      </c>
      <c r="D126" s="24">
        <v>30</v>
      </c>
      <c r="E126" s="24">
        <v>7</v>
      </c>
      <c r="F126" s="24">
        <v>2</v>
      </c>
    </row>
    <row r="127" spans="1:6">
      <c r="A127" s="10" t="s">
        <v>114</v>
      </c>
      <c r="B127" s="15">
        <v>100</v>
      </c>
      <c r="C127" s="15">
        <v>81.159419999999997</v>
      </c>
      <c r="D127" s="15">
        <v>14.492754</v>
      </c>
      <c r="E127" s="15">
        <v>3.381643</v>
      </c>
      <c r="F127" s="15">
        <v>0.96618400000000004</v>
      </c>
    </row>
    <row r="128" spans="1:6">
      <c r="A128" s="23" t="s">
        <v>179</v>
      </c>
      <c r="B128" s="24">
        <v>154</v>
      </c>
      <c r="C128" s="24">
        <v>131</v>
      </c>
      <c r="D128" s="24">
        <v>19</v>
      </c>
      <c r="E128" s="24">
        <v>4</v>
      </c>
      <c r="F128" s="24">
        <v>0</v>
      </c>
    </row>
    <row r="129" spans="1:6">
      <c r="A129" s="10" t="s">
        <v>114</v>
      </c>
      <c r="B129" s="15">
        <v>100</v>
      </c>
      <c r="C129" s="15">
        <v>85.064935000000006</v>
      </c>
      <c r="D129" s="15">
        <v>12.337662</v>
      </c>
      <c r="E129" s="15">
        <v>2.5974029999999999</v>
      </c>
      <c r="F129" s="15">
        <v>0</v>
      </c>
    </row>
    <row r="130" spans="1:6">
      <c r="A130" s="23" t="s">
        <v>180</v>
      </c>
      <c r="B130" s="24">
        <v>318</v>
      </c>
      <c r="C130" s="24">
        <v>261</v>
      </c>
      <c r="D130" s="24">
        <v>49</v>
      </c>
      <c r="E130" s="24">
        <v>3</v>
      </c>
      <c r="F130" s="24">
        <v>5</v>
      </c>
    </row>
    <row r="131" spans="1:6">
      <c r="A131" s="10" t="s">
        <v>114</v>
      </c>
      <c r="B131" s="15">
        <v>100</v>
      </c>
      <c r="C131" s="15">
        <v>82.075472000000005</v>
      </c>
      <c r="D131" s="15">
        <v>15.408804999999999</v>
      </c>
      <c r="E131" s="15">
        <v>0.94339600000000001</v>
      </c>
      <c r="F131" s="15">
        <v>1.572327</v>
      </c>
    </row>
    <row r="132" spans="1:6">
      <c r="A132" s="23" t="s">
        <v>181</v>
      </c>
      <c r="B132" s="24">
        <v>203</v>
      </c>
      <c r="C132" s="24">
        <v>168</v>
      </c>
      <c r="D132" s="24">
        <v>28</v>
      </c>
      <c r="E132" s="24">
        <v>4</v>
      </c>
      <c r="F132" s="24">
        <v>3</v>
      </c>
    </row>
    <row r="133" spans="1:6">
      <c r="A133" s="10" t="s">
        <v>114</v>
      </c>
      <c r="B133" s="15">
        <v>100</v>
      </c>
      <c r="C133" s="15">
        <v>82.758621000000005</v>
      </c>
      <c r="D133" s="15">
        <v>13.793103</v>
      </c>
      <c r="E133" s="15">
        <v>1.9704429999999999</v>
      </c>
      <c r="F133" s="15">
        <v>1.477833</v>
      </c>
    </row>
    <row r="134" spans="1:6">
      <c r="A134" s="23" t="s">
        <v>182</v>
      </c>
      <c r="B134" s="24">
        <v>79</v>
      </c>
      <c r="C134" s="24">
        <v>60</v>
      </c>
      <c r="D134" s="24">
        <v>8</v>
      </c>
      <c r="E134" s="24">
        <v>9</v>
      </c>
      <c r="F134" s="24">
        <v>2</v>
      </c>
    </row>
    <row r="135" spans="1:6">
      <c r="A135" s="10" t="s">
        <v>114</v>
      </c>
      <c r="B135" s="15">
        <v>100</v>
      </c>
      <c r="C135" s="15">
        <v>75.949366999999995</v>
      </c>
      <c r="D135" s="15">
        <v>10.126582000000001</v>
      </c>
      <c r="E135" s="15">
        <v>11.392405</v>
      </c>
      <c r="F135" s="15">
        <v>2.5316459999999998</v>
      </c>
    </row>
    <row r="136" spans="1:6">
      <c r="A136" s="23" t="s">
        <v>183</v>
      </c>
      <c r="B136" s="24">
        <v>68</v>
      </c>
      <c r="C136" s="24">
        <v>59</v>
      </c>
      <c r="D136" s="24">
        <v>7</v>
      </c>
      <c r="E136" s="24">
        <v>1</v>
      </c>
      <c r="F136" s="24">
        <v>1</v>
      </c>
    </row>
    <row r="137" spans="1:6">
      <c r="A137" s="10" t="s">
        <v>114</v>
      </c>
      <c r="B137" s="15">
        <v>100</v>
      </c>
      <c r="C137" s="15">
        <v>86.764706000000004</v>
      </c>
      <c r="D137" s="15">
        <v>10.294117999999999</v>
      </c>
      <c r="E137" s="15">
        <v>1.470588</v>
      </c>
      <c r="F137" s="15">
        <v>1.470588</v>
      </c>
    </row>
    <row r="138" spans="1:6">
      <c r="A138" s="23" t="s">
        <v>184</v>
      </c>
      <c r="B138" s="24">
        <v>586</v>
      </c>
      <c r="C138" s="24">
        <v>484</v>
      </c>
      <c r="D138" s="24">
        <v>80</v>
      </c>
      <c r="E138" s="24">
        <v>14</v>
      </c>
      <c r="F138" s="24">
        <v>8</v>
      </c>
    </row>
    <row r="139" spans="1:6">
      <c r="A139" s="10" t="s">
        <v>114</v>
      </c>
      <c r="B139" s="15">
        <v>100</v>
      </c>
      <c r="C139" s="15">
        <v>82.593857</v>
      </c>
      <c r="D139" s="15">
        <v>13.651877000000001</v>
      </c>
      <c r="E139" s="15">
        <v>2.389078</v>
      </c>
      <c r="F139" s="15">
        <v>1.3651880000000001</v>
      </c>
    </row>
    <row r="140" spans="1:6">
      <c r="A140" s="23" t="s">
        <v>185</v>
      </c>
      <c r="B140" s="24">
        <v>276</v>
      </c>
      <c r="C140" s="24">
        <v>218</v>
      </c>
      <c r="D140" s="24">
        <v>52</v>
      </c>
      <c r="E140" s="24">
        <v>2</v>
      </c>
      <c r="F140" s="24">
        <v>4</v>
      </c>
    </row>
    <row r="141" spans="1:6">
      <c r="A141" s="10" t="s">
        <v>114</v>
      </c>
      <c r="B141" s="15">
        <v>100</v>
      </c>
      <c r="C141" s="15">
        <v>78.985506999999998</v>
      </c>
      <c r="D141" s="15">
        <v>18.840579999999999</v>
      </c>
      <c r="E141" s="15">
        <v>0.724638</v>
      </c>
      <c r="F141" s="15">
        <v>1.4492750000000001</v>
      </c>
    </row>
    <row r="142" spans="1:6">
      <c r="A142" s="23" t="s">
        <v>152</v>
      </c>
      <c r="B142" s="24">
        <v>197</v>
      </c>
      <c r="C142" s="24">
        <v>153</v>
      </c>
      <c r="D142" s="24">
        <v>24</v>
      </c>
      <c r="E142" s="24">
        <v>15</v>
      </c>
      <c r="F142" s="24">
        <v>5</v>
      </c>
    </row>
    <row r="143" spans="1:6">
      <c r="A143" s="10" t="s">
        <v>114</v>
      </c>
      <c r="B143" s="15">
        <v>100</v>
      </c>
      <c r="C143" s="15">
        <v>77.664974999999998</v>
      </c>
      <c r="D143" s="15">
        <v>12.182741</v>
      </c>
      <c r="E143" s="15">
        <v>7.6142130000000003</v>
      </c>
      <c r="F143" s="15">
        <v>2.538071</v>
      </c>
    </row>
    <row r="144" spans="1:6">
      <c r="A144" s="23" t="s">
        <v>186</v>
      </c>
      <c r="B144" s="24">
        <v>944</v>
      </c>
      <c r="C144" s="24">
        <v>622</v>
      </c>
      <c r="D144" s="24">
        <v>118</v>
      </c>
      <c r="E144" s="24">
        <v>184</v>
      </c>
      <c r="F144" s="24">
        <v>20</v>
      </c>
    </row>
    <row r="145" spans="1:6">
      <c r="A145" s="10" t="s">
        <v>114</v>
      </c>
      <c r="B145" s="15">
        <v>100</v>
      </c>
      <c r="C145" s="15">
        <v>65.889831000000001</v>
      </c>
      <c r="D145" s="15">
        <v>12.5</v>
      </c>
      <c r="E145" s="15">
        <v>19.491524999999999</v>
      </c>
      <c r="F145" s="15">
        <v>2.1186440000000002</v>
      </c>
    </row>
    <row r="146" spans="1:6">
      <c r="A146" s="23" t="s">
        <v>128</v>
      </c>
      <c r="B146" s="24">
        <v>41</v>
      </c>
      <c r="C146" s="24">
        <v>26</v>
      </c>
      <c r="D146" s="24">
        <v>2</v>
      </c>
      <c r="E146" s="24">
        <v>10</v>
      </c>
      <c r="F146" s="24">
        <v>3</v>
      </c>
    </row>
    <row r="147" spans="1:6">
      <c r="A147" s="10" t="s">
        <v>114</v>
      </c>
      <c r="B147" s="15">
        <v>100</v>
      </c>
      <c r="C147" s="15">
        <v>63.414634</v>
      </c>
      <c r="D147" s="15">
        <v>4.8780489999999999</v>
      </c>
      <c r="E147" s="15">
        <v>24.390243999999999</v>
      </c>
      <c r="F147" s="15">
        <v>7.3170729999999997</v>
      </c>
    </row>
    <row r="148" spans="1:6">
      <c r="A148" s="8" t="s">
        <v>187</v>
      </c>
      <c r="B148" s="8"/>
      <c r="C148" s="8"/>
      <c r="D148" s="8"/>
      <c r="E148" s="8"/>
      <c r="F148" s="8"/>
    </row>
    <row r="149" spans="1:6">
      <c r="A149" s="23" t="s">
        <v>188</v>
      </c>
      <c r="B149" s="24">
        <v>2041</v>
      </c>
      <c r="C149" s="24">
        <v>1519</v>
      </c>
      <c r="D149" s="24">
        <v>287</v>
      </c>
      <c r="E149" s="24">
        <v>203</v>
      </c>
      <c r="F149" s="24">
        <v>32</v>
      </c>
    </row>
    <row r="150" spans="1:6">
      <c r="A150" s="10" t="s">
        <v>114</v>
      </c>
      <c r="B150" s="15">
        <v>100</v>
      </c>
      <c r="C150" s="15">
        <v>74.424301999999997</v>
      </c>
      <c r="D150" s="15">
        <v>14.061734</v>
      </c>
      <c r="E150" s="15">
        <v>9.9461049999999993</v>
      </c>
      <c r="F150" s="15">
        <v>1.5678589999999999</v>
      </c>
    </row>
    <row r="151" spans="1:6">
      <c r="A151" s="23" t="s">
        <v>189</v>
      </c>
      <c r="B151" s="24">
        <v>221</v>
      </c>
      <c r="C151" s="24">
        <v>186</v>
      </c>
      <c r="D151" s="24">
        <v>17</v>
      </c>
      <c r="E151" s="24">
        <v>13</v>
      </c>
      <c r="F151" s="24">
        <v>5</v>
      </c>
    </row>
    <row r="152" spans="1:6">
      <c r="A152" s="10" t="s">
        <v>114</v>
      </c>
      <c r="B152" s="15">
        <v>100</v>
      </c>
      <c r="C152" s="15">
        <v>84.162896000000003</v>
      </c>
      <c r="D152" s="15">
        <v>7.6923079999999997</v>
      </c>
      <c r="E152" s="15">
        <v>5.8823530000000002</v>
      </c>
      <c r="F152" s="15">
        <v>2.2624430000000002</v>
      </c>
    </row>
    <row r="153" spans="1:6">
      <c r="A153" s="23" t="s">
        <v>190</v>
      </c>
      <c r="B153" s="24">
        <v>64</v>
      </c>
      <c r="C153" s="24">
        <v>49</v>
      </c>
      <c r="D153" s="24">
        <v>10</v>
      </c>
      <c r="E153" s="24">
        <v>3</v>
      </c>
      <c r="F153" s="24">
        <v>2</v>
      </c>
    </row>
    <row r="154" spans="1:6">
      <c r="A154" s="10" t="s">
        <v>114</v>
      </c>
      <c r="B154" s="15">
        <v>100</v>
      </c>
      <c r="C154" s="15">
        <v>76.5625</v>
      </c>
      <c r="D154" s="15">
        <v>15.625</v>
      </c>
      <c r="E154" s="15">
        <v>4.6875</v>
      </c>
      <c r="F154" s="15">
        <v>3.125</v>
      </c>
    </row>
    <row r="155" spans="1:6">
      <c r="A155" s="23" t="s">
        <v>191</v>
      </c>
      <c r="B155" s="24">
        <v>158</v>
      </c>
      <c r="C155" s="24">
        <v>133</v>
      </c>
      <c r="D155" s="24">
        <v>10</v>
      </c>
      <c r="E155" s="24">
        <v>10</v>
      </c>
      <c r="F155" s="24">
        <v>5</v>
      </c>
    </row>
    <row r="156" spans="1:6">
      <c r="A156" s="10" t="s">
        <v>114</v>
      </c>
      <c r="B156" s="15">
        <v>100</v>
      </c>
      <c r="C156" s="15">
        <v>84.177215000000004</v>
      </c>
      <c r="D156" s="15">
        <v>6.3291139999999997</v>
      </c>
      <c r="E156" s="15">
        <v>6.3291139999999997</v>
      </c>
      <c r="F156" s="15">
        <v>3.1645569999999998</v>
      </c>
    </row>
    <row r="157" spans="1:6">
      <c r="A157" s="23" t="s">
        <v>192</v>
      </c>
      <c r="B157" s="24">
        <v>120</v>
      </c>
      <c r="C157" s="24">
        <v>97</v>
      </c>
      <c r="D157" s="24">
        <v>14</v>
      </c>
      <c r="E157" s="24">
        <v>5</v>
      </c>
      <c r="F157" s="24">
        <v>4</v>
      </c>
    </row>
    <row r="158" spans="1:6">
      <c r="A158" s="10" t="s">
        <v>114</v>
      </c>
      <c r="B158" s="15">
        <v>100</v>
      </c>
      <c r="C158" s="15">
        <v>80.833332999999996</v>
      </c>
      <c r="D158" s="15">
        <v>11.666667</v>
      </c>
      <c r="E158" s="15">
        <v>4.1666670000000003</v>
      </c>
      <c r="F158" s="15">
        <v>3.3333330000000001</v>
      </c>
    </row>
    <row r="159" spans="1:6">
      <c r="A159" s="23" t="s">
        <v>193</v>
      </c>
      <c r="B159" s="24">
        <v>10</v>
      </c>
      <c r="C159" s="24">
        <v>2</v>
      </c>
      <c r="D159" s="24">
        <v>0</v>
      </c>
      <c r="E159" s="24">
        <v>8</v>
      </c>
      <c r="F159" s="24">
        <v>0</v>
      </c>
    </row>
    <row r="160" spans="1:6">
      <c r="A160" s="10" t="s">
        <v>114</v>
      </c>
      <c r="B160" s="15">
        <v>100</v>
      </c>
      <c r="C160" s="15">
        <v>20</v>
      </c>
      <c r="D160" s="15">
        <v>0</v>
      </c>
      <c r="E160" s="15">
        <v>80</v>
      </c>
      <c r="F160" s="15">
        <v>0</v>
      </c>
    </row>
    <row r="161" spans="1:6">
      <c r="A161" s="23" t="s">
        <v>152</v>
      </c>
      <c r="B161" s="24">
        <v>39</v>
      </c>
      <c r="C161" s="24">
        <v>21</v>
      </c>
      <c r="D161" s="24">
        <v>2</v>
      </c>
      <c r="E161" s="24">
        <v>12</v>
      </c>
      <c r="F161" s="24">
        <v>4</v>
      </c>
    </row>
    <row r="162" spans="1:6">
      <c r="A162" s="10" t="s">
        <v>114</v>
      </c>
      <c r="B162" s="15">
        <v>100</v>
      </c>
      <c r="C162" s="15">
        <v>53.846153999999999</v>
      </c>
      <c r="D162" s="15">
        <v>5.1282050000000003</v>
      </c>
      <c r="E162" s="15">
        <v>30.769231000000001</v>
      </c>
      <c r="F162" s="15">
        <v>10.256410000000001</v>
      </c>
    </row>
    <row r="163" spans="1:6">
      <c r="A163" s="23" t="s">
        <v>128</v>
      </c>
      <c r="B163" s="24">
        <v>24</v>
      </c>
      <c r="C163" s="24">
        <v>14</v>
      </c>
      <c r="D163" s="24">
        <v>1</v>
      </c>
      <c r="E163" s="24">
        <v>7</v>
      </c>
      <c r="F163" s="24">
        <v>2</v>
      </c>
    </row>
    <row r="164" spans="1:6">
      <c r="A164" s="10" t="s">
        <v>114</v>
      </c>
      <c r="B164" s="15">
        <v>100</v>
      </c>
      <c r="C164" s="15">
        <v>58.333333000000003</v>
      </c>
      <c r="D164" s="15">
        <v>4.1666670000000003</v>
      </c>
      <c r="E164" s="15">
        <v>29.166667</v>
      </c>
      <c r="F164" s="15">
        <v>8.3333329999999997</v>
      </c>
    </row>
    <row r="165" spans="1:6">
      <c r="A165" s="8" t="s">
        <v>194</v>
      </c>
      <c r="B165" s="8"/>
      <c r="C165" s="8"/>
      <c r="D165" s="8"/>
      <c r="E165" s="8"/>
      <c r="F165" s="8"/>
    </row>
    <row r="166" spans="1:6">
      <c r="A166" s="23" t="s">
        <v>195</v>
      </c>
      <c r="B166" s="24">
        <v>1341</v>
      </c>
      <c r="C166" s="24">
        <v>1086</v>
      </c>
      <c r="D166" s="24">
        <v>179</v>
      </c>
      <c r="E166" s="24">
        <v>53</v>
      </c>
      <c r="F166" s="24">
        <v>23</v>
      </c>
    </row>
    <row r="167" spans="1:6">
      <c r="A167" s="10" t="s">
        <v>114</v>
      </c>
      <c r="B167" s="15">
        <v>100</v>
      </c>
      <c r="C167" s="15">
        <v>80.984340000000003</v>
      </c>
      <c r="D167" s="15">
        <v>13.348248</v>
      </c>
      <c r="E167" s="15">
        <v>3.9522740000000001</v>
      </c>
      <c r="F167" s="15">
        <v>1.7151380000000001</v>
      </c>
    </row>
    <row r="168" spans="1:6">
      <c r="A168" s="23" t="s">
        <v>196</v>
      </c>
      <c r="B168" s="24">
        <v>523</v>
      </c>
      <c r="C168" s="24">
        <v>450</v>
      </c>
      <c r="D168" s="24">
        <v>57</v>
      </c>
      <c r="E168" s="24">
        <v>7</v>
      </c>
      <c r="F168" s="24">
        <v>9</v>
      </c>
    </row>
    <row r="169" spans="1:6">
      <c r="A169" s="10" t="s">
        <v>114</v>
      </c>
      <c r="B169" s="15">
        <v>100</v>
      </c>
      <c r="C169" s="15">
        <v>86.042064999999994</v>
      </c>
      <c r="D169" s="15">
        <v>10.898662</v>
      </c>
      <c r="E169" s="15">
        <v>1.3384320000000001</v>
      </c>
      <c r="F169" s="15">
        <v>1.7208410000000001</v>
      </c>
    </row>
    <row r="170" spans="1:6">
      <c r="A170" s="23" t="s">
        <v>197</v>
      </c>
      <c r="B170" s="24">
        <v>116</v>
      </c>
      <c r="C170" s="24">
        <v>102</v>
      </c>
      <c r="D170" s="24">
        <v>11</v>
      </c>
      <c r="E170" s="24">
        <v>0</v>
      </c>
      <c r="F170" s="24">
        <v>3</v>
      </c>
    </row>
    <row r="171" spans="1:6">
      <c r="A171" s="10" t="s">
        <v>114</v>
      </c>
      <c r="B171" s="15">
        <v>100</v>
      </c>
      <c r="C171" s="15">
        <v>87.931033999999997</v>
      </c>
      <c r="D171" s="15">
        <v>9.4827589999999997</v>
      </c>
      <c r="E171" s="15">
        <v>0</v>
      </c>
      <c r="F171" s="15">
        <v>2.5862069999999999</v>
      </c>
    </row>
    <row r="172" spans="1:6">
      <c r="A172" s="23" t="s">
        <v>198</v>
      </c>
      <c r="B172" s="24">
        <v>25</v>
      </c>
      <c r="C172" s="24">
        <v>13</v>
      </c>
      <c r="D172" s="24">
        <v>5</v>
      </c>
      <c r="E172" s="24">
        <v>6</v>
      </c>
      <c r="F172" s="24">
        <v>1</v>
      </c>
    </row>
    <row r="173" spans="1:6">
      <c r="A173" s="10" t="s">
        <v>114</v>
      </c>
      <c r="B173" s="15">
        <v>100</v>
      </c>
      <c r="C173" s="15">
        <v>52</v>
      </c>
      <c r="D173" s="15">
        <v>20</v>
      </c>
      <c r="E173" s="15">
        <v>24</v>
      </c>
      <c r="F173" s="15">
        <v>4</v>
      </c>
    </row>
    <row r="174" spans="1:6">
      <c r="A174" s="23" t="s">
        <v>199</v>
      </c>
      <c r="B174" s="24">
        <v>68</v>
      </c>
      <c r="C174" s="24">
        <v>59</v>
      </c>
      <c r="D174" s="24">
        <v>8</v>
      </c>
      <c r="E174" s="24">
        <v>0</v>
      </c>
      <c r="F174" s="24">
        <v>1</v>
      </c>
    </row>
    <row r="175" spans="1:6">
      <c r="A175" s="10" t="s">
        <v>114</v>
      </c>
      <c r="B175" s="15">
        <v>100</v>
      </c>
      <c r="C175" s="15">
        <v>86.764706000000004</v>
      </c>
      <c r="D175" s="15">
        <v>11.764706</v>
      </c>
      <c r="E175" s="15">
        <v>0</v>
      </c>
      <c r="F175" s="15">
        <v>1.470588</v>
      </c>
    </row>
    <row r="176" spans="1:6">
      <c r="A176" s="23" t="s">
        <v>200</v>
      </c>
      <c r="B176" s="24">
        <v>1248</v>
      </c>
      <c r="C176" s="24">
        <v>1041</v>
      </c>
      <c r="D176" s="24">
        <v>180</v>
      </c>
      <c r="E176" s="24">
        <v>12</v>
      </c>
      <c r="F176" s="24">
        <v>15</v>
      </c>
    </row>
    <row r="177" spans="1:6">
      <c r="A177" s="10" t="s">
        <v>114</v>
      </c>
      <c r="B177" s="15">
        <v>100</v>
      </c>
      <c r="C177" s="15">
        <v>83.413461999999996</v>
      </c>
      <c r="D177" s="15">
        <v>14.423076999999999</v>
      </c>
      <c r="E177" s="15">
        <v>0.961538</v>
      </c>
      <c r="F177" s="15">
        <v>1.2019230000000001</v>
      </c>
    </row>
    <row r="178" spans="1:6">
      <c r="A178" s="23" t="s">
        <v>201</v>
      </c>
      <c r="B178" s="24">
        <v>725</v>
      </c>
      <c r="C178" s="24">
        <v>454</v>
      </c>
      <c r="D178" s="24">
        <v>107</v>
      </c>
      <c r="E178" s="24">
        <v>147</v>
      </c>
      <c r="F178" s="24">
        <v>17</v>
      </c>
    </row>
    <row r="179" spans="1:6">
      <c r="A179" s="10" t="s">
        <v>114</v>
      </c>
      <c r="B179" s="15">
        <v>100</v>
      </c>
      <c r="C179" s="15">
        <v>62.620690000000003</v>
      </c>
      <c r="D179" s="15">
        <v>14.758621</v>
      </c>
      <c r="E179" s="15">
        <v>20.275862</v>
      </c>
      <c r="F179" s="15">
        <v>2.3448280000000001</v>
      </c>
    </row>
    <row r="180" spans="1:6">
      <c r="A180" s="23" t="s">
        <v>202</v>
      </c>
      <c r="B180" s="24">
        <v>550</v>
      </c>
      <c r="C180" s="24">
        <v>478</v>
      </c>
      <c r="D180" s="24">
        <v>44</v>
      </c>
      <c r="E180" s="24">
        <v>15</v>
      </c>
      <c r="F180" s="24">
        <v>13</v>
      </c>
    </row>
    <row r="181" spans="1:6">
      <c r="A181" s="10" t="s">
        <v>114</v>
      </c>
      <c r="B181" s="15">
        <v>100</v>
      </c>
      <c r="C181" s="15">
        <v>86.909091000000004</v>
      </c>
      <c r="D181" s="15">
        <v>8</v>
      </c>
      <c r="E181" s="15">
        <v>2.7272729999999998</v>
      </c>
      <c r="F181" s="15">
        <v>2.3636360000000001</v>
      </c>
    </row>
    <row r="182" spans="1:6">
      <c r="A182" s="23" t="s">
        <v>203</v>
      </c>
      <c r="B182" s="24">
        <v>563</v>
      </c>
      <c r="C182" s="24">
        <v>498</v>
      </c>
      <c r="D182" s="24">
        <v>48</v>
      </c>
      <c r="E182" s="24">
        <v>6</v>
      </c>
      <c r="F182" s="24">
        <v>11</v>
      </c>
    </row>
    <row r="183" spans="1:6">
      <c r="A183" s="10" t="s">
        <v>114</v>
      </c>
      <c r="B183" s="15">
        <v>100</v>
      </c>
      <c r="C183" s="15">
        <v>88.454706999999999</v>
      </c>
      <c r="D183" s="15">
        <v>8.5257550000000002</v>
      </c>
      <c r="E183" s="15">
        <v>1.0657190000000001</v>
      </c>
      <c r="F183" s="15">
        <v>1.953819</v>
      </c>
    </row>
    <row r="184" spans="1:6">
      <c r="A184" s="23" t="s">
        <v>204</v>
      </c>
      <c r="B184" s="24">
        <v>319</v>
      </c>
      <c r="C184" s="24">
        <v>224</v>
      </c>
      <c r="D184" s="24">
        <v>38</v>
      </c>
      <c r="E184" s="24">
        <v>50</v>
      </c>
      <c r="F184" s="24">
        <v>7</v>
      </c>
    </row>
    <row r="185" spans="1:6">
      <c r="A185" s="10" t="s">
        <v>114</v>
      </c>
      <c r="B185" s="15">
        <v>100</v>
      </c>
      <c r="C185" s="15">
        <v>70.219436000000002</v>
      </c>
      <c r="D185" s="15">
        <v>11.912226</v>
      </c>
      <c r="E185" s="15">
        <v>15.673980999999999</v>
      </c>
      <c r="F185" s="15">
        <v>2.1943570000000001</v>
      </c>
    </row>
    <row r="186" spans="1:6">
      <c r="A186" s="23" t="s">
        <v>205</v>
      </c>
      <c r="B186" s="24">
        <v>6</v>
      </c>
      <c r="C186" s="24">
        <v>3</v>
      </c>
      <c r="D186" s="24">
        <v>1</v>
      </c>
      <c r="E186" s="24">
        <v>2</v>
      </c>
      <c r="F186" s="24">
        <v>0</v>
      </c>
    </row>
    <row r="187" spans="1:6">
      <c r="A187" s="10" t="s">
        <v>114</v>
      </c>
      <c r="B187" s="15">
        <v>100</v>
      </c>
      <c r="C187" s="15">
        <v>50</v>
      </c>
      <c r="D187" s="15">
        <v>16.666667</v>
      </c>
      <c r="E187" s="15">
        <v>33.333333000000003</v>
      </c>
      <c r="F187" s="15">
        <v>0</v>
      </c>
    </row>
    <row r="188" spans="1:6">
      <c r="A188" s="23" t="s">
        <v>206</v>
      </c>
      <c r="B188" s="24">
        <v>42</v>
      </c>
      <c r="C188" s="24">
        <v>0</v>
      </c>
      <c r="D188" s="24">
        <v>2</v>
      </c>
      <c r="E188" s="24">
        <v>39</v>
      </c>
      <c r="F188" s="24">
        <v>1</v>
      </c>
    </row>
    <row r="189" spans="1:6">
      <c r="A189" s="10" t="s">
        <v>114</v>
      </c>
      <c r="B189" s="15">
        <v>100</v>
      </c>
      <c r="C189" s="15">
        <v>0</v>
      </c>
      <c r="D189" s="15">
        <v>4.7619049999999996</v>
      </c>
      <c r="E189" s="15">
        <v>92.857142999999994</v>
      </c>
      <c r="F189" s="15">
        <v>2.3809520000000002</v>
      </c>
    </row>
    <row r="190" spans="1:6">
      <c r="A190" s="23" t="s">
        <v>152</v>
      </c>
      <c r="B190" s="24">
        <v>39</v>
      </c>
      <c r="C190" s="24">
        <v>14</v>
      </c>
      <c r="D190" s="24">
        <v>3</v>
      </c>
      <c r="E190" s="24">
        <v>20</v>
      </c>
      <c r="F190" s="24">
        <v>2</v>
      </c>
    </row>
    <row r="191" spans="1:6">
      <c r="A191" s="10" t="s">
        <v>114</v>
      </c>
      <c r="B191" s="15">
        <v>100</v>
      </c>
      <c r="C191" s="15">
        <v>35.897435999999999</v>
      </c>
      <c r="D191" s="15">
        <v>7.6923079999999997</v>
      </c>
      <c r="E191" s="15">
        <v>51.282051000000003</v>
      </c>
      <c r="F191" s="15">
        <v>5.1282050000000003</v>
      </c>
    </row>
    <row r="192" spans="1:6">
      <c r="A192" s="23" t="s">
        <v>128</v>
      </c>
      <c r="B192" s="24">
        <v>193</v>
      </c>
      <c r="C192" s="24">
        <v>139</v>
      </c>
      <c r="D192" s="24">
        <v>28</v>
      </c>
      <c r="E192" s="24">
        <v>18</v>
      </c>
      <c r="F192" s="24">
        <v>8</v>
      </c>
    </row>
    <row r="193" spans="1:6">
      <c r="A193" s="10" t="s">
        <v>114</v>
      </c>
      <c r="B193" s="15">
        <v>100</v>
      </c>
      <c r="C193" s="15">
        <v>72.020724999999999</v>
      </c>
      <c r="D193" s="15">
        <v>14.507771999999999</v>
      </c>
      <c r="E193" s="15">
        <v>9.3264250000000004</v>
      </c>
      <c r="F193" s="15">
        <v>4.1450779999999998</v>
      </c>
    </row>
    <row r="194" spans="1:6">
      <c r="A194" s="8" t="s">
        <v>207</v>
      </c>
      <c r="B194" s="8"/>
      <c r="C194" s="8"/>
      <c r="D194" s="8"/>
      <c r="E194" s="8"/>
      <c r="F194" s="8"/>
    </row>
    <row r="195" spans="1:6">
      <c r="A195" s="23" t="s">
        <v>208</v>
      </c>
      <c r="B195" s="24">
        <v>1480</v>
      </c>
      <c r="C195" s="24">
        <v>1099</v>
      </c>
      <c r="D195" s="24">
        <v>184</v>
      </c>
      <c r="E195" s="24">
        <v>172</v>
      </c>
      <c r="F195" s="24">
        <v>25</v>
      </c>
    </row>
    <row r="196" spans="1:6">
      <c r="A196" s="10" t="s">
        <v>114</v>
      </c>
      <c r="B196" s="15">
        <v>100</v>
      </c>
      <c r="C196" s="15">
        <v>74.256756999999993</v>
      </c>
      <c r="D196" s="15">
        <v>12.432432</v>
      </c>
      <c r="E196" s="15">
        <v>11.621622</v>
      </c>
      <c r="F196" s="15">
        <v>1.6891890000000001</v>
      </c>
    </row>
    <row r="197" spans="1:6">
      <c r="A197" s="23" t="s">
        <v>209</v>
      </c>
      <c r="B197" s="24">
        <v>1280</v>
      </c>
      <c r="C197" s="24">
        <v>954</v>
      </c>
      <c r="D197" s="24">
        <v>172</v>
      </c>
      <c r="E197" s="24">
        <v>130</v>
      </c>
      <c r="F197" s="24">
        <v>24</v>
      </c>
    </row>
    <row r="198" spans="1:6">
      <c r="A198" s="10" t="s">
        <v>114</v>
      </c>
      <c r="B198" s="15">
        <v>100</v>
      </c>
      <c r="C198" s="15">
        <v>74.53125</v>
      </c>
      <c r="D198" s="15">
        <v>13.4375</v>
      </c>
      <c r="E198" s="15">
        <v>10.15625</v>
      </c>
      <c r="F198" s="15">
        <v>1.875</v>
      </c>
    </row>
    <row r="199" spans="1:6">
      <c r="A199" s="23" t="s">
        <v>210</v>
      </c>
      <c r="B199" s="24">
        <v>1167</v>
      </c>
      <c r="C199" s="24">
        <v>882</v>
      </c>
      <c r="D199" s="24">
        <v>153</v>
      </c>
      <c r="E199" s="24">
        <v>109</v>
      </c>
      <c r="F199" s="24">
        <v>23</v>
      </c>
    </row>
    <row r="200" spans="1:6">
      <c r="A200" s="10" t="s">
        <v>114</v>
      </c>
      <c r="B200" s="15">
        <v>100</v>
      </c>
      <c r="C200" s="15">
        <v>75.578406000000001</v>
      </c>
      <c r="D200" s="15">
        <v>13.11054</v>
      </c>
      <c r="E200" s="15">
        <v>9.3401890000000005</v>
      </c>
      <c r="F200" s="15">
        <v>1.9708650000000001</v>
      </c>
    </row>
    <row r="201" spans="1:6" ht="11.1" customHeight="1">
      <c r="A201" s="23" t="s">
        <v>211</v>
      </c>
      <c r="B201" s="24">
        <v>715</v>
      </c>
      <c r="C201" s="24">
        <v>554</v>
      </c>
      <c r="D201" s="24">
        <v>75</v>
      </c>
      <c r="E201" s="24">
        <v>71</v>
      </c>
      <c r="F201" s="24">
        <v>15</v>
      </c>
    </row>
    <row r="202" spans="1:6" ht="11.1" customHeight="1">
      <c r="A202" s="10" t="s">
        <v>114</v>
      </c>
      <c r="B202" s="15">
        <v>100</v>
      </c>
      <c r="C202" s="15">
        <v>77.482517000000001</v>
      </c>
      <c r="D202" s="15">
        <v>10.489509999999999</v>
      </c>
      <c r="E202" s="15">
        <v>9.9300700000000006</v>
      </c>
      <c r="F202" s="15">
        <v>2.0979019999999999</v>
      </c>
    </row>
    <row r="203" spans="1:6" ht="11.1" customHeight="1">
      <c r="A203" s="23" t="s">
        <v>212</v>
      </c>
      <c r="B203" s="24">
        <v>387</v>
      </c>
      <c r="C203" s="24">
        <v>328</v>
      </c>
      <c r="D203" s="24">
        <v>41</v>
      </c>
      <c r="E203" s="24">
        <v>12</v>
      </c>
      <c r="F203" s="24">
        <v>6</v>
      </c>
    </row>
    <row r="204" spans="1:6" ht="11.1" customHeight="1">
      <c r="A204" s="10" t="s">
        <v>114</v>
      </c>
      <c r="B204" s="15">
        <v>100</v>
      </c>
      <c r="C204" s="15">
        <v>84.754521999999994</v>
      </c>
      <c r="D204" s="15">
        <v>10.594315</v>
      </c>
      <c r="E204" s="15">
        <v>3.1007750000000001</v>
      </c>
      <c r="F204" s="15">
        <v>1.5503880000000001</v>
      </c>
    </row>
    <row r="205" spans="1:6" ht="11.1" customHeight="1">
      <c r="A205" s="23" t="s">
        <v>213</v>
      </c>
      <c r="B205" s="24">
        <v>404</v>
      </c>
      <c r="C205" s="24">
        <v>323</v>
      </c>
      <c r="D205" s="24">
        <v>31</v>
      </c>
      <c r="E205" s="24">
        <v>38</v>
      </c>
      <c r="F205" s="24">
        <v>12</v>
      </c>
    </row>
    <row r="206" spans="1:6" ht="11.1" customHeight="1">
      <c r="A206" s="10" t="s">
        <v>114</v>
      </c>
      <c r="B206" s="15">
        <v>100</v>
      </c>
      <c r="C206" s="15">
        <v>79.950495000000004</v>
      </c>
      <c r="D206" s="15">
        <v>7.6732670000000001</v>
      </c>
      <c r="E206" s="15">
        <v>9.4059410000000003</v>
      </c>
      <c r="F206" s="15">
        <v>2.970297</v>
      </c>
    </row>
    <row r="207" spans="1:6" ht="11.1" customHeight="1">
      <c r="A207" s="23" t="s">
        <v>214</v>
      </c>
      <c r="B207" s="24">
        <v>595</v>
      </c>
      <c r="C207" s="24">
        <v>474</v>
      </c>
      <c r="D207" s="24">
        <v>67</v>
      </c>
      <c r="E207" s="24">
        <v>46</v>
      </c>
      <c r="F207" s="24">
        <v>8</v>
      </c>
    </row>
    <row r="208" spans="1:6" ht="11.1" customHeight="1">
      <c r="A208" s="10" t="s">
        <v>114</v>
      </c>
      <c r="B208" s="15">
        <v>100</v>
      </c>
      <c r="C208" s="15">
        <v>79.663865999999999</v>
      </c>
      <c r="D208" s="15">
        <v>11.260503999999999</v>
      </c>
      <c r="E208" s="15">
        <v>7.7310920000000003</v>
      </c>
      <c r="F208" s="15">
        <v>1.344538</v>
      </c>
    </row>
    <row r="209" spans="1:6" ht="11.1" customHeight="1">
      <c r="A209" s="23" t="s">
        <v>215</v>
      </c>
      <c r="B209" s="24">
        <v>215</v>
      </c>
      <c r="C209" s="24">
        <v>171</v>
      </c>
      <c r="D209" s="24">
        <v>18</v>
      </c>
      <c r="E209" s="24">
        <v>21</v>
      </c>
      <c r="F209" s="24">
        <v>5</v>
      </c>
    </row>
    <row r="210" spans="1:6" ht="11.1" customHeight="1">
      <c r="A210" s="10" t="s">
        <v>114</v>
      </c>
      <c r="B210" s="15">
        <v>100</v>
      </c>
      <c r="C210" s="15">
        <v>79.534884000000005</v>
      </c>
      <c r="D210" s="15">
        <v>8.3720929999999996</v>
      </c>
      <c r="E210" s="15">
        <v>9.7674420000000008</v>
      </c>
      <c r="F210" s="15">
        <v>2.3255810000000001</v>
      </c>
    </row>
    <row r="211" spans="1:6" ht="11.1" customHeight="1">
      <c r="A211" s="23" t="s">
        <v>216</v>
      </c>
      <c r="B211" s="24">
        <v>248</v>
      </c>
      <c r="C211" s="24">
        <v>192</v>
      </c>
      <c r="D211" s="24">
        <v>28</v>
      </c>
      <c r="E211" s="24">
        <v>20</v>
      </c>
      <c r="F211" s="24">
        <v>8</v>
      </c>
    </row>
    <row r="212" spans="1:6" ht="11.1" customHeight="1">
      <c r="A212" s="10" t="s">
        <v>114</v>
      </c>
      <c r="B212" s="15">
        <v>100</v>
      </c>
      <c r="C212" s="15">
        <v>77.419354999999996</v>
      </c>
      <c r="D212" s="15">
        <v>11.290323000000001</v>
      </c>
      <c r="E212" s="15">
        <v>8.0645159999999994</v>
      </c>
      <c r="F212" s="15">
        <v>3.225806</v>
      </c>
    </row>
    <row r="213" spans="1:6" ht="11.1" customHeight="1">
      <c r="A213" s="23" t="s">
        <v>217</v>
      </c>
      <c r="B213" s="24">
        <v>255</v>
      </c>
      <c r="C213" s="24">
        <v>216</v>
      </c>
      <c r="D213" s="24">
        <v>28</v>
      </c>
      <c r="E213" s="24">
        <v>7</v>
      </c>
      <c r="F213" s="24">
        <v>4</v>
      </c>
    </row>
    <row r="214" spans="1:6" ht="11.1" customHeight="1">
      <c r="A214" s="10" t="s">
        <v>114</v>
      </c>
      <c r="B214" s="15">
        <v>100</v>
      </c>
      <c r="C214" s="15">
        <v>84.705882000000003</v>
      </c>
      <c r="D214" s="15">
        <v>10.980392</v>
      </c>
      <c r="E214" s="15">
        <v>2.745098</v>
      </c>
      <c r="F214" s="15">
        <v>1.568627</v>
      </c>
    </row>
    <row r="215" spans="1:6" ht="11.1" customHeight="1">
      <c r="A215" s="23" t="s">
        <v>218</v>
      </c>
      <c r="B215" s="24">
        <v>291</v>
      </c>
      <c r="C215" s="24">
        <v>254</v>
      </c>
      <c r="D215" s="24">
        <v>28</v>
      </c>
      <c r="E215" s="24">
        <v>3</v>
      </c>
      <c r="F215" s="24">
        <v>6</v>
      </c>
    </row>
    <row r="216" spans="1:6" ht="11.1" customHeight="1">
      <c r="A216" s="10" t="s">
        <v>114</v>
      </c>
      <c r="B216" s="15">
        <v>100</v>
      </c>
      <c r="C216" s="15">
        <v>87.285223000000002</v>
      </c>
      <c r="D216" s="15">
        <v>9.6219929999999998</v>
      </c>
      <c r="E216" s="15">
        <v>1.0309280000000001</v>
      </c>
      <c r="F216" s="15">
        <v>2.0618560000000001</v>
      </c>
    </row>
    <row r="217" spans="1:6" ht="11.1" customHeight="1">
      <c r="A217" s="23" t="s">
        <v>219</v>
      </c>
      <c r="B217" s="24">
        <v>338</v>
      </c>
      <c r="C217" s="24">
        <v>281</v>
      </c>
      <c r="D217" s="24">
        <v>42</v>
      </c>
      <c r="E217" s="24">
        <v>13</v>
      </c>
      <c r="F217" s="24">
        <v>2</v>
      </c>
    </row>
    <row r="218" spans="1:6" ht="11.1" customHeight="1">
      <c r="A218" s="10" t="s">
        <v>114</v>
      </c>
      <c r="B218" s="15">
        <v>100</v>
      </c>
      <c r="C218" s="15">
        <v>83.136094999999997</v>
      </c>
      <c r="D218" s="15">
        <v>12.426036</v>
      </c>
      <c r="E218" s="15">
        <v>3.8461539999999999</v>
      </c>
      <c r="F218" s="15">
        <v>0.59171600000000002</v>
      </c>
    </row>
    <row r="219" spans="1:6" ht="11.1" customHeight="1">
      <c r="A219" s="23" t="s">
        <v>220</v>
      </c>
      <c r="B219" s="24">
        <v>812</v>
      </c>
      <c r="C219" s="24">
        <v>658</v>
      </c>
      <c r="D219" s="24">
        <v>91</v>
      </c>
      <c r="E219" s="24">
        <v>50</v>
      </c>
      <c r="F219" s="24">
        <v>13</v>
      </c>
    </row>
    <row r="220" spans="1:6" ht="11.1" customHeight="1">
      <c r="A220" s="10" t="s">
        <v>114</v>
      </c>
      <c r="B220" s="15">
        <v>100</v>
      </c>
      <c r="C220" s="15">
        <v>81.034482999999994</v>
      </c>
      <c r="D220" s="15">
        <v>11.206897</v>
      </c>
      <c r="E220" s="15">
        <v>6.157635</v>
      </c>
      <c r="F220" s="15">
        <v>1.6009850000000001</v>
      </c>
    </row>
    <row r="221" spans="1:6" ht="11.1" customHeight="1">
      <c r="A221" s="23" t="s">
        <v>221</v>
      </c>
      <c r="B221" s="24">
        <v>816</v>
      </c>
      <c r="C221" s="24">
        <v>647</v>
      </c>
      <c r="D221" s="24">
        <v>97</v>
      </c>
      <c r="E221" s="24">
        <v>56</v>
      </c>
      <c r="F221" s="24">
        <v>16</v>
      </c>
    </row>
    <row r="222" spans="1:6" ht="11.1" customHeight="1">
      <c r="A222" s="10" t="s">
        <v>114</v>
      </c>
      <c r="B222" s="15">
        <v>100</v>
      </c>
      <c r="C222" s="15">
        <v>79.289215999999996</v>
      </c>
      <c r="D222" s="15">
        <v>11.887255</v>
      </c>
      <c r="E222" s="15">
        <v>6.8627450000000003</v>
      </c>
      <c r="F222" s="15">
        <v>1.9607840000000001</v>
      </c>
    </row>
    <row r="223" spans="1:6" ht="11.1" customHeight="1">
      <c r="A223" s="23" t="s">
        <v>152</v>
      </c>
      <c r="B223" s="24">
        <v>69</v>
      </c>
      <c r="C223" s="24">
        <v>47</v>
      </c>
      <c r="D223" s="24">
        <v>11</v>
      </c>
      <c r="E223" s="24">
        <v>10</v>
      </c>
      <c r="F223" s="24">
        <v>1</v>
      </c>
    </row>
    <row r="224" spans="1:6" ht="11.1" customHeight="1">
      <c r="A224" s="10" t="s">
        <v>114</v>
      </c>
      <c r="B224" s="15">
        <v>100</v>
      </c>
      <c r="C224" s="15">
        <v>68.115942000000004</v>
      </c>
      <c r="D224" s="15">
        <v>15.942029</v>
      </c>
      <c r="E224" s="15">
        <v>14.492754</v>
      </c>
      <c r="F224" s="15">
        <v>1.4492750000000001</v>
      </c>
    </row>
    <row r="225" spans="1:6" ht="11.1" customHeight="1">
      <c r="A225" s="23" t="s">
        <v>222</v>
      </c>
      <c r="B225" s="24">
        <v>246</v>
      </c>
      <c r="C225" s="24">
        <v>186</v>
      </c>
      <c r="D225" s="24">
        <v>33</v>
      </c>
      <c r="E225" s="24">
        <v>23</v>
      </c>
      <c r="F225" s="24">
        <v>4</v>
      </c>
    </row>
    <row r="226" spans="1:6" ht="11.1" customHeight="1">
      <c r="A226" s="10" t="s">
        <v>114</v>
      </c>
      <c r="B226" s="15">
        <v>100</v>
      </c>
      <c r="C226" s="15">
        <v>75.609756000000004</v>
      </c>
      <c r="D226" s="15">
        <v>13.414634</v>
      </c>
      <c r="E226" s="15">
        <v>9.3495930000000005</v>
      </c>
      <c r="F226" s="15">
        <v>1.6260159999999999</v>
      </c>
    </row>
    <row r="227" spans="1:6" ht="11.1" customHeight="1">
      <c r="A227" s="23" t="s">
        <v>128</v>
      </c>
      <c r="B227" s="24">
        <v>47</v>
      </c>
      <c r="C227" s="24">
        <v>34</v>
      </c>
      <c r="D227" s="24">
        <v>5</v>
      </c>
      <c r="E227" s="24">
        <v>7</v>
      </c>
      <c r="F227" s="24">
        <v>1</v>
      </c>
    </row>
    <row r="228" spans="1:6" ht="11.1" customHeight="1">
      <c r="A228" s="11"/>
      <c r="B228" s="16">
        <v>100</v>
      </c>
      <c r="C228" s="16">
        <v>72.340425999999994</v>
      </c>
      <c r="D228" s="16">
        <v>10.638298000000001</v>
      </c>
      <c r="E228" s="16">
        <v>14.893617000000001</v>
      </c>
      <c r="F228" s="16">
        <v>2.1276600000000001</v>
      </c>
    </row>
    <row r="229" spans="1:6" ht="11.1" customHeight="1"/>
  </sheetData>
  <phoneticPr fontId="2"/>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A925-5A12-40CC-9B0A-69C4D7C39FDF}">
  <sheetPr codeName="Sheet117"/>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HYPERLINK("#'目次'!B22","[16]")</f>
        <v>[16]</v>
      </c>
    </row>
    <row r="3" spans="1:6">
      <c r="A3" s="6" t="s">
        <v>114</v>
      </c>
      <c r="B3" s="7" t="s">
        <v>314</v>
      </c>
    </row>
    <row r="4" spans="1:6">
      <c r="A4" s="6" t="s">
        <v>114</v>
      </c>
      <c r="B4" s="7" t="s">
        <v>322</v>
      </c>
    </row>
    <row r="5" spans="1:6" s="21" customFormat="1" ht="24">
      <c r="A5" s="19" t="s">
        <v>114</v>
      </c>
      <c r="B5" s="20" t="s">
        <v>118</v>
      </c>
      <c r="C5" s="20" t="s">
        <v>287</v>
      </c>
      <c r="D5" s="20" t="s">
        <v>316</v>
      </c>
      <c r="E5" s="20" t="s">
        <v>317</v>
      </c>
      <c r="F5" s="20" t="s">
        <v>128</v>
      </c>
    </row>
    <row r="6" spans="1:6">
      <c r="A6" s="22" t="s">
        <v>121</v>
      </c>
      <c r="B6" s="9">
        <v>2677</v>
      </c>
      <c r="C6" s="9">
        <v>1763</v>
      </c>
      <c r="D6" s="9">
        <v>535</v>
      </c>
      <c r="E6" s="9">
        <v>324</v>
      </c>
      <c r="F6" s="9">
        <v>55</v>
      </c>
    </row>
    <row r="7" spans="1:6">
      <c r="A7" s="10" t="s">
        <v>114</v>
      </c>
      <c r="B7" s="15">
        <v>100</v>
      </c>
      <c r="C7" s="15">
        <v>65.857303000000002</v>
      </c>
      <c r="D7" s="15">
        <v>19.985057999999999</v>
      </c>
      <c r="E7" s="15">
        <v>12.1031</v>
      </c>
      <c r="F7" s="15">
        <v>2.0545390000000001</v>
      </c>
    </row>
    <row r="8" spans="1:6">
      <c r="A8" s="8" t="s">
        <v>122</v>
      </c>
      <c r="B8" s="8"/>
      <c r="C8" s="8"/>
      <c r="D8" s="8"/>
      <c r="E8" s="8"/>
      <c r="F8" s="8"/>
    </row>
    <row r="9" spans="1:6">
      <c r="A9" s="23" t="s">
        <v>123</v>
      </c>
      <c r="B9" s="24">
        <v>380</v>
      </c>
      <c r="C9" s="24">
        <v>274</v>
      </c>
      <c r="D9" s="24">
        <v>86</v>
      </c>
      <c r="E9" s="24">
        <v>18</v>
      </c>
      <c r="F9" s="24">
        <v>2</v>
      </c>
    </row>
    <row r="10" spans="1:6">
      <c r="A10" s="10" t="s">
        <v>114</v>
      </c>
      <c r="B10" s="15">
        <v>100</v>
      </c>
      <c r="C10" s="15">
        <v>72.105262999999994</v>
      </c>
      <c r="D10" s="15">
        <v>22.631578999999999</v>
      </c>
      <c r="E10" s="15">
        <v>4.7368420000000002</v>
      </c>
      <c r="F10" s="15">
        <v>0.52631600000000001</v>
      </c>
    </row>
    <row r="11" spans="1:6">
      <c r="A11" s="23" t="s">
        <v>124</v>
      </c>
      <c r="B11" s="24">
        <v>489</v>
      </c>
      <c r="C11" s="24">
        <v>324</v>
      </c>
      <c r="D11" s="24">
        <v>120</v>
      </c>
      <c r="E11" s="24">
        <v>41</v>
      </c>
      <c r="F11" s="24">
        <v>4</v>
      </c>
    </row>
    <row r="12" spans="1:6">
      <c r="A12" s="10" t="s">
        <v>114</v>
      </c>
      <c r="B12" s="15">
        <v>100</v>
      </c>
      <c r="C12" s="15">
        <v>66.257669000000007</v>
      </c>
      <c r="D12" s="15">
        <v>24.539877000000001</v>
      </c>
      <c r="E12" s="15">
        <v>8.3844580000000004</v>
      </c>
      <c r="F12" s="15">
        <v>0.81799599999999995</v>
      </c>
    </row>
    <row r="13" spans="1:6">
      <c r="A13" s="23" t="s">
        <v>125</v>
      </c>
      <c r="B13" s="24">
        <v>1114</v>
      </c>
      <c r="C13" s="24">
        <v>798</v>
      </c>
      <c r="D13" s="24">
        <v>215</v>
      </c>
      <c r="E13" s="24">
        <v>93</v>
      </c>
      <c r="F13" s="24">
        <v>8</v>
      </c>
    </row>
    <row r="14" spans="1:6">
      <c r="A14" s="10" t="s">
        <v>114</v>
      </c>
      <c r="B14" s="15">
        <v>100</v>
      </c>
      <c r="C14" s="15">
        <v>71.633752000000001</v>
      </c>
      <c r="D14" s="15">
        <v>19.29982</v>
      </c>
      <c r="E14" s="15">
        <v>8.3482939999999992</v>
      </c>
      <c r="F14" s="15">
        <v>0.71813300000000002</v>
      </c>
    </row>
    <row r="15" spans="1:6">
      <c r="A15" s="23" t="s">
        <v>126</v>
      </c>
      <c r="B15" s="24">
        <v>521</v>
      </c>
      <c r="C15" s="24">
        <v>320</v>
      </c>
      <c r="D15" s="24">
        <v>93</v>
      </c>
      <c r="E15" s="24">
        <v>99</v>
      </c>
      <c r="F15" s="24">
        <v>9</v>
      </c>
    </row>
    <row r="16" spans="1:6">
      <c r="A16" s="10" t="s">
        <v>114</v>
      </c>
      <c r="B16" s="15">
        <v>100</v>
      </c>
      <c r="C16" s="15">
        <v>61.420344999999998</v>
      </c>
      <c r="D16" s="15">
        <v>17.850287999999999</v>
      </c>
      <c r="E16" s="15">
        <v>19.001919000000001</v>
      </c>
      <c r="F16" s="15">
        <v>1.727447</v>
      </c>
    </row>
    <row r="17" spans="1:6">
      <c r="A17" s="23" t="s">
        <v>127</v>
      </c>
      <c r="B17" s="24">
        <v>129</v>
      </c>
      <c r="C17" s="24">
        <v>38</v>
      </c>
      <c r="D17" s="24">
        <v>19</v>
      </c>
      <c r="E17" s="24">
        <v>69</v>
      </c>
      <c r="F17" s="24">
        <v>3</v>
      </c>
    </row>
    <row r="18" spans="1:6">
      <c r="A18" s="10" t="s">
        <v>114</v>
      </c>
      <c r="B18" s="15">
        <v>100</v>
      </c>
      <c r="C18" s="15">
        <v>29.457363999999998</v>
      </c>
      <c r="D18" s="15">
        <v>14.728681999999999</v>
      </c>
      <c r="E18" s="15">
        <v>53.488371999999998</v>
      </c>
      <c r="F18" s="15">
        <v>2.3255810000000001</v>
      </c>
    </row>
    <row r="19" spans="1:6">
      <c r="A19" s="23" t="s">
        <v>128</v>
      </c>
      <c r="B19" s="24">
        <v>44</v>
      </c>
      <c r="C19" s="24">
        <v>9</v>
      </c>
      <c r="D19" s="24">
        <v>2</v>
      </c>
      <c r="E19" s="24">
        <v>4</v>
      </c>
      <c r="F19" s="24">
        <v>29</v>
      </c>
    </row>
    <row r="20" spans="1:6">
      <c r="A20" s="10" t="s">
        <v>114</v>
      </c>
      <c r="B20" s="15">
        <v>100</v>
      </c>
      <c r="C20" s="15">
        <v>20.454545</v>
      </c>
      <c r="D20" s="15">
        <v>4.5454549999999996</v>
      </c>
      <c r="E20" s="15">
        <v>9.0909089999999999</v>
      </c>
      <c r="F20" s="15">
        <v>65.909091000000004</v>
      </c>
    </row>
    <row r="21" spans="1:6">
      <c r="A21" s="8" t="s">
        <v>129</v>
      </c>
      <c r="B21" s="8"/>
      <c r="C21" s="8"/>
      <c r="D21" s="8"/>
      <c r="E21" s="8"/>
      <c r="F21" s="8"/>
    </row>
    <row r="22" spans="1:6">
      <c r="A22" s="23" t="s">
        <v>130</v>
      </c>
      <c r="B22" s="24">
        <v>799</v>
      </c>
      <c r="C22" s="24">
        <v>594</v>
      </c>
      <c r="D22" s="24">
        <v>150</v>
      </c>
      <c r="E22" s="24">
        <v>52</v>
      </c>
      <c r="F22" s="24">
        <v>3</v>
      </c>
    </row>
    <row r="23" spans="1:6">
      <c r="A23" s="10" t="s">
        <v>114</v>
      </c>
      <c r="B23" s="15">
        <v>100</v>
      </c>
      <c r="C23" s="15">
        <v>74.342928999999998</v>
      </c>
      <c r="D23" s="15">
        <v>18.773467</v>
      </c>
      <c r="E23" s="15">
        <v>6.5081350000000002</v>
      </c>
      <c r="F23" s="15">
        <v>0.375469</v>
      </c>
    </row>
    <row r="24" spans="1:6">
      <c r="A24" s="23" t="s">
        <v>131</v>
      </c>
      <c r="B24" s="24">
        <v>1245</v>
      </c>
      <c r="C24" s="24">
        <v>832</v>
      </c>
      <c r="D24" s="24">
        <v>272</v>
      </c>
      <c r="E24" s="24">
        <v>127</v>
      </c>
      <c r="F24" s="24">
        <v>14</v>
      </c>
    </row>
    <row r="25" spans="1:6">
      <c r="A25" s="10" t="s">
        <v>114</v>
      </c>
      <c r="B25" s="15">
        <v>100</v>
      </c>
      <c r="C25" s="15">
        <v>66.827309</v>
      </c>
      <c r="D25" s="15">
        <v>21.847390000000001</v>
      </c>
      <c r="E25" s="15">
        <v>10.200803000000001</v>
      </c>
      <c r="F25" s="15">
        <v>1.124498</v>
      </c>
    </row>
    <row r="26" spans="1:6">
      <c r="A26" s="23" t="s">
        <v>132</v>
      </c>
      <c r="B26" s="24">
        <v>504</v>
      </c>
      <c r="C26" s="24">
        <v>286</v>
      </c>
      <c r="D26" s="24">
        <v>107</v>
      </c>
      <c r="E26" s="24">
        <v>105</v>
      </c>
      <c r="F26" s="24">
        <v>6</v>
      </c>
    </row>
    <row r="27" spans="1:6">
      <c r="A27" s="10" t="s">
        <v>114</v>
      </c>
      <c r="B27" s="15">
        <v>100</v>
      </c>
      <c r="C27" s="15">
        <v>56.746032</v>
      </c>
      <c r="D27" s="15">
        <v>21.230159</v>
      </c>
      <c r="E27" s="15">
        <v>20.833333</v>
      </c>
      <c r="F27" s="15">
        <v>1.1904760000000001</v>
      </c>
    </row>
    <row r="28" spans="1:6">
      <c r="A28" s="23" t="s">
        <v>133</v>
      </c>
      <c r="B28" s="24">
        <v>82</v>
      </c>
      <c r="C28" s="24">
        <v>45</v>
      </c>
      <c r="D28" s="24">
        <v>4</v>
      </c>
      <c r="E28" s="24">
        <v>33</v>
      </c>
      <c r="F28" s="24">
        <v>0</v>
      </c>
    </row>
    <row r="29" spans="1:6">
      <c r="A29" s="10" t="s">
        <v>114</v>
      </c>
      <c r="B29" s="15">
        <v>100</v>
      </c>
      <c r="C29" s="15">
        <v>54.878048999999997</v>
      </c>
      <c r="D29" s="15">
        <v>4.8780489999999999</v>
      </c>
      <c r="E29" s="15">
        <v>40.243901999999999</v>
      </c>
      <c r="F29" s="15">
        <v>0</v>
      </c>
    </row>
    <row r="30" spans="1:6">
      <c r="A30" s="23" t="s">
        <v>128</v>
      </c>
      <c r="B30" s="24">
        <v>47</v>
      </c>
      <c r="C30" s="24">
        <v>6</v>
      </c>
      <c r="D30" s="24">
        <v>2</v>
      </c>
      <c r="E30" s="24">
        <v>7</v>
      </c>
      <c r="F30" s="24">
        <v>32</v>
      </c>
    </row>
    <row r="31" spans="1:6">
      <c r="A31" s="10" t="s">
        <v>114</v>
      </c>
      <c r="B31" s="15">
        <v>100</v>
      </c>
      <c r="C31" s="15">
        <v>12.765957</v>
      </c>
      <c r="D31" s="15">
        <v>4.2553190000000001</v>
      </c>
      <c r="E31" s="15">
        <v>14.893617000000001</v>
      </c>
      <c r="F31" s="15">
        <v>68.085105999999996</v>
      </c>
    </row>
    <row r="32" spans="1:6">
      <c r="A32" s="8" t="s">
        <v>134</v>
      </c>
      <c r="B32" s="8"/>
      <c r="C32" s="8"/>
      <c r="D32" s="8"/>
      <c r="E32" s="8"/>
      <c r="F32" s="8"/>
    </row>
    <row r="33" spans="1:6">
      <c r="A33" s="23" t="s">
        <v>135</v>
      </c>
      <c r="B33" s="24">
        <v>128</v>
      </c>
      <c r="C33" s="24">
        <v>87</v>
      </c>
      <c r="D33" s="24">
        <v>17</v>
      </c>
      <c r="E33" s="24">
        <v>23</v>
      </c>
      <c r="F33" s="24">
        <v>1</v>
      </c>
    </row>
    <row r="34" spans="1:6">
      <c r="A34" s="10" t="s">
        <v>114</v>
      </c>
      <c r="B34" s="15">
        <v>100</v>
      </c>
      <c r="C34" s="15">
        <v>67.96875</v>
      </c>
      <c r="D34" s="15">
        <v>13.28125</v>
      </c>
      <c r="E34" s="15">
        <v>17.96875</v>
      </c>
      <c r="F34" s="15">
        <v>0.78125</v>
      </c>
    </row>
    <row r="35" spans="1:6">
      <c r="A35" s="23" t="s">
        <v>136</v>
      </c>
      <c r="B35" s="24">
        <v>138</v>
      </c>
      <c r="C35" s="24">
        <v>96</v>
      </c>
      <c r="D35" s="24">
        <v>21</v>
      </c>
      <c r="E35" s="24">
        <v>17</v>
      </c>
      <c r="F35" s="24">
        <v>4</v>
      </c>
    </row>
    <row r="36" spans="1:6">
      <c r="A36" s="10" t="s">
        <v>114</v>
      </c>
      <c r="B36" s="15">
        <v>100</v>
      </c>
      <c r="C36" s="15">
        <v>69.565217000000004</v>
      </c>
      <c r="D36" s="15">
        <v>15.217390999999999</v>
      </c>
      <c r="E36" s="15">
        <v>12.318841000000001</v>
      </c>
      <c r="F36" s="15">
        <v>2.8985509999999999</v>
      </c>
    </row>
    <row r="37" spans="1:6">
      <c r="A37" s="23" t="s">
        <v>137</v>
      </c>
      <c r="B37" s="24">
        <v>119</v>
      </c>
      <c r="C37" s="24">
        <v>93</v>
      </c>
      <c r="D37" s="24">
        <v>19</v>
      </c>
      <c r="E37" s="24">
        <v>7</v>
      </c>
      <c r="F37" s="24">
        <v>0</v>
      </c>
    </row>
    <row r="38" spans="1:6">
      <c r="A38" s="10" t="s">
        <v>114</v>
      </c>
      <c r="B38" s="15">
        <v>100</v>
      </c>
      <c r="C38" s="15">
        <v>78.151261000000005</v>
      </c>
      <c r="D38" s="15">
        <v>15.966386999999999</v>
      </c>
      <c r="E38" s="15">
        <v>5.8823530000000002</v>
      </c>
      <c r="F38" s="15">
        <v>0</v>
      </c>
    </row>
    <row r="39" spans="1:6">
      <c r="A39" s="23" t="s">
        <v>138</v>
      </c>
      <c r="B39" s="24">
        <v>142</v>
      </c>
      <c r="C39" s="24">
        <v>98</v>
      </c>
      <c r="D39" s="24">
        <v>24</v>
      </c>
      <c r="E39" s="24">
        <v>17</v>
      </c>
      <c r="F39" s="24">
        <v>3</v>
      </c>
    </row>
    <row r="40" spans="1:6">
      <c r="A40" s="10" t="s">
        <v>114</v>
      </c>
      <c r="B40" s="15">
        <v>100</v>
      </c>
      <c r="C40" s="15">
        <v>69.014084999999994</v>
      </c>
      <c r="D40" s="15">
        <v>16.901408</v>
      </c>
      <c r="E40" s="15">
        <v>11.971831</v>
      </c>
      <c r="F40" s="15">
        <v>2.112676</v>
      </c>
    </row>
    <row r="41" spans="1:6">
      <c r="A41" s="23" t="s">
        <v>139</v>
      </c>
      <c r="B41" s="24">
        <v>170</v>
      </c>
      <c r="C41" s="24">
        <v>111</v>
      </c>
      <c r="D41" s="24">
        <v>40</v>
      </c>
      <c r="E41" s="24">
        <v>18</v>
      </c>
      <c r="F41" s="24">
        <v>1</v>
      </c>
    </row>
    <row r="42" spans="1:6">
      <c r="A42" s="10" t="s">
        <v>114</v>
      </c>
      <c r="B42" s="15">
        <v>100</v>
      </c>
      <c r="C42" s="15">
        <v>65.294117999999997</v>
      </c>
      <c r="D42" s="15">
        <v>23.529412000000001</v>
      </c>
      <c r="E42" s="15">
        <v>10.588234999999999</v>
      </c>
      <c r="F42" s="15">
        <v>0.58823499999999995</v>
      </c>
    </row>
    <row r="43" spans="1:6">
      <c r="A43" s="23" t="s">
        <v>140</v>
      </c>
      <c r="B43" s="24">
        <v>192</v>
      </c>
      <c r="C43" s="24">
        <v>128</v>
      </c>
      <c r="D43" s="24">
        <v>48</v>
      </c>
      <c r="E43" s="24">
        <v>15</v>
      </c>
      <c r="F43" s="24">
        <v>1</v>
      </c>
    </row>
    <row r="44" spans="1:6">
      <c r="A44" s="10" t="s">
        <v>114</v>
      </c>
      <c r="B44" s="15">
        <v>100</v>
      </c>
      <c r="C44" s="15">
        <v>66.666667000000004</v>
      </c>
      <c r="D44" s="15">
        <v>25</v>
      </c>
      <c r="E44" s="15">
        <v>7.8125</v>
      </c>
      <c r="F44" s="15">
        <v>0.52083299999999999</v>
      </c>
    </row>
    <row r="45" spans="1:6">
      <c r="A45" s="23" t="s">
        <v>141</v>
      </c>
      <c r="B45" s="24">
        <v>1405</v>
      </c>
      <c r="C45" s="24">
        <v>973</v>
      </c>
      <c r="D45" s="24">
        <v>253</v>
      </c>
      <c r="E45" s="24">
        <v>168</v>
      </c>
      <c r="F45" s="24">
        <v>11</v>
      </c>
    </row>
    <row r="46" spans="1:6">
      <c r="A46" s="10" t="s">
        <v>114</v>
      </c>
      <c r="B46" s="15">
        <v>100</v>
      </c>
      <c r="C46" s="15">
        <v>69.252668999999997</v>
      </c>
      <c r="D46" s="15">
        <v>18.007117000000001</v>
      </c>
      <c r="E46" s="15">
        <v>11.957295</v>
      </c>
      <c r="F46" s="15">
        <v>0.782918</v>
      </c>
    </row>
    <row r="47" spans="1:6">
      <c r="A47" s="23" t="s">
        <v>142</v>
      </c>
      <c r="B47" s="24">
        <v>343</v>
      </c>
      <c r="C47" s="24">
        <v>170</v>
      </c>
      <c r="D47" s="24">
        <v>112</v>
      </c>
      <c r="E47" s="24">
        <v>58</v>
      </c>
      <c r="F47" s="24">
        <v>3</v>
      </c>
    </row>
    <row r="48" spans="1:6">
      <c r="A48" s="10" t="s">
        <v>114</v>
      </c>
      <c r="B48" s="15">
        <v>100</v>
      </c>
      <c r="C48" s="15">
        <v>49.562682000000002</v>
      </c>
      <c r="D48" s="15">
        <v>32.653061000000001</v>
      </c>
      <c r="E48" s="15">
        <v>16.909621000000001</v>
      </c>
      <c r="F48" s="15">
        <v>0.87463599999999997</v>
      </c>
    </row>
    <row r="49" spans="1:6">
      <c r="A49" s="23" t="s">
        <v>128</v>
      </c>
      <c r="B49" s="24">
        <v>40</v>
      </c>
      <c r="C49" s="24">
        <v>7</v>
      </c>
      <c r="D49" s="24">
        <v>1</v>
      </c>
      <c r="E49" s="24">
        <v>1</v>
      </c>
      <c r="F49" s="24">
        <v>31</v>
      </c>
    </row>
    <row r="50" spans="1:6">
      <c r="A50" s="10" t="s">
        <v>114</v>
      </c>
      <c r="B50" s="15">
        <v>100</v>
      </c>
      <c r="C50" s="15">
        <v>17.5</v>
      </c>
      <c r="D50" s="15">
        <v>2.5</v>
      </c>
      <c r="E50" s="15">
        <v>2.5</v>
      </c>
      <c r="F50" s="15">
        <v>77.5</v>
      </c>
    </row>
    <row r="51" spans="1:6">
      <c r="A51" s="8" t="s">
        <v>143</v>
      </c>
      <c r="B51" s="8"/>
      <c r="C51" s="8"/>
      <c r="D51" s="8"/>
      <c r="E51" s="8"/>
      <c r="F51" s="8"/>
    </row>
    <row r="52" spans="1:6">
      <c r="A52" s="23" t="s">
        <v>144</v>
      </c>
      <c r="B52" s="24">
        <v>429</v>
      </c>
      <c r="C52" s="24">
        <v>344</v>
      </c>
      <c r="D52" s="24">
        <v>58</v>
      </c>
      <c r="E52" s="24">
        <v>20</v>
      </c>
      <c r="F52" s="24">
        <v>7</v>
      </c>
    </row>
    <row r="53" spans="1:6">
      <c r="A53" s="10" t="s">
        <v>114</v>
      </c>
      <c r="B53" s="15">
        <v>100</v>
      </c>
      <c r="C53" s="15">
        <v>80.186480000000003</v>
      </c>
      <c r="D53" s="15">
        <v>13.519814</v>
      </c>
      <c r="E53" s="15">
        <v>4.6620049999999997</v>
      </c>
      <c r="F53" s="15">
        <v>1.631702</v>
      </c>
    </row>
    <row r="54" spans="1:6">
      <c r="A54" s="23" t="s">
        <v>145</v>
      </c>
      <c r="B54" s="24">
        <v>319</v>
      </c>
      <c r="C54" s="24">
        <v>221</v>
      </c>
      <c r="D54" s="24">
        <v>76</v>
      </c>
      <c r="E54" s="24">
        <v>20</v>
      </c>
      <c r="F54" s="24">
        <v>2</v>
      </c>
    </row>
    <row r="55" spans="1:6">
      <c r="A55" s="10" t="s">
        <v>114</v>
      </c>
      <c r="B55" s="15">
        <v>100</v>
      </c>
      <c r="C55" s="15">
        <v>69.278997000000004</v>
      </c>
      <c r="D55" s="15">
        <v>23.824451</v>
      </c>
      <c r="E55" s="15">
        <v>6.2695920000000003</v>
      </c>
      <c r="F55" s="15">
        <v>0.62695900000000004</v>
      </c>
    </row>
    <row r="56" spans="1:6">
      <c r="A56" s="23" t="s">
        <v>146</v>
      </c>
      <c r="B56" s="24">
        <v>504</v>
      </c>
      <c r="C56" s="24">
        <v>352</v>
      </c>
      <c r="D56" s="24">
        <v>113</v>
      </c>
      <c r="E56" s="24">
        <v>35</v>
      </c>
      <c r="F56" s="24">
        <v>4</v>
      </c>
    </row>
    <row r="57" spans="1:6">
      <c r="A57" s="10" t="s">
        <v>114</v>
      </c>
      <c r="B57" s="15">
        <v>100</v>
      </c>
      <c r="C57" s="15">
        <v>69.841269999999994</v>
      </c>
      <c r="D57" s="15">
        <v>22.420635000000001</v>
      </c>
      <c r="E57" s="15">
        <v>6.9444439999999998</v>
      </c>
      <c r="F57" s="15">
        <v>0.793651</v>
      </c>
    </row>
    <row r="58" spans="1:6">
      <c r="A58" s="23" t="s">
        <v>147</v>
      </c>
      <c r="B58" s="24">
        <v>143</v>
      </c>
      <c r="C58" s="24">
        <v>99</v>
      </c>
      <c r="D58" s="24">
        <v>26</v>
      </c>
      <c r="E58" s="24">
        <v>12</v>
      </c>
      <c r="F58" s="24">
        <v>6</v>
      </c>
    </row>
    <row r="59" spans="1:6">
      <c r="A59" s="10" t="s">
        <v>114</v>
      </c>
      <c r="B59" s="15">
        <v>100</v>
      </c>
      <c r="C59" s="15">
        <v>69.230768999999995</v>
      </c>
      <c r="D59" s="15">
        <v>18.181818</v>
      </c>
      <c r="E59" s="15">
        <v>8.3916079999999997</v>
      </c>
      <c r="F59" s="15">
        <v>4.1958039999999999</v>
      </c>
    </row>
    <row r="60" spans="1:6">
      <c r="A60" s="23" t="s">
        <v>148</v>
      </c>
      <c r="B60" s="24">
        <v>168</v>
      </c>
      <c r="C60" s="24">
        <v>124</v>
      </c>
      <c r="D60" s="24">
        <v>29</v>
      </c>
      <c r="E60" s="24">
        <v>12</v>
      </c>
      <c r="F60" s="24">
        <v>3</v>
      </c>
    </row>
    <row r="61" spans="1:6">
      <c r="A61" s="10" t="s">
        <v>114</v>
      </c>
      <c r="B61" s="15">
        <v>100</v>
      </c>
      <c r="C61" s="15">
        <v>73.809523999999996</v>
      </c>
      <c r="D61" s="15">
        <v>17.261904999999999</v>
      </c>
      <c r="E61" s="15">
        <v>7.1428570000000002</v>
      </c>
      <c r="F61" s="15">
        <v>1.785714</v>
      </c>
    </row>
    <row r="62" spans="1:6">
      <c r="A62" s="23" t="s">
        <v>149</v>
      </c>
      <c r="B62" s="24">
        <v>1270</v>
      </c>
      <c r="C62" s="24">
        <v>901</v>
      </c>
      <c r="D62" s="24">
        <v>258</v>
      </c>
      <c r="E62" s="24">
        <v>99</v>
      </c>
      <c r="F62" s="24">
        <v>12</v>
      </c>
    </row>
    <row r="63" spans="1:6">
      <c r="A63" s="10" t="s">
        <v>114</v>
      </c>
      <c r="B63" s="15">
        <v>100</v>
      </c>
      <c r="C63" s="15">
        <v>70.944882000000007</v>
      </c>
      <c r="D63" s="15">
        <v>20.314961</v>
      </c>
      <c r="E63" s="15">
        <v>7.7952760000000003</v>
      </c>
      <c r="F63" s="15">
        <v>0.944882</v>
      </c>
    </row>
    <row r="64" spans="1:6">
      <c r="A64" s="23" t="s">
        <v>150</v>
      </c>
      <c r="B64" s="24">
        <v>1642</v>
      </c>
      <c r="C64" s="24">
        <v>1188</v>
      </c>
      <c r="D64" s="24">
        <v>321</v>
      </c>
      <c r="E64" s="24">
        <v>121</v>
      </c>
      <c r="F64" s="24">
        <v>12</v>
      </c>
    </row>
    <row r="65" spans="1:6">
      <c r="A65" s="10" t="s">
        <v>114</v>
      </c>
      <c r="B65" s="15">
        <v>100</v>
      </c>
      <c r="C65" s="15">
        <v>72.350791999999998</v>
      </c>
      <c r="D65" s="15">
        <v>19.549330000000001</v>
      </c>
      <c r="E65" s="15">
        <v>7.3690619999999996</v>
      </c>
      <c r="F65" s="15">
        <v>0.73081600000000002</v>
      </c>
    </row>
    <row r="66" spans="1:6">
      <c r="A66" s="23" t="s">
        <v>151</v>
      </c>
      <c r="B66" s="24">
        <v>2266</v>
      </c>
      <c r="C66" s="24">
        <v>1530</v>
      </c>
      <c r="D66" s="24">
        <v>483</v>
      </c>
      <c r="E66" s="24">
        <v>237</v>
      </c>
      <c r="F66" s="24">
        <v>16</v>
      </c>
    </row>
    <row r="67" spans="1:6">
      <c r="A67" s="10" t="s">
        <v>114</v>
      </c>
      <c r="B67" s="15">
        <v>100</v>
      </c>
      <c r="C67" s="15">
        <v>67.519858999999997</v>
      </c>
      <c r="D67" s="15">
        <v>21.315093000000001</v>
      </c>
      <c r="E67" s="15">
        <v>10.458959</v>
      </c>
      <c r="F67" s="15">
        <v>0.70609</v>
      </c>
    </row>
    <row r="68" spans="1:6">
      <c r="A68" s="23" t="s">
        <v>152</v>
      </c>
      <c r="B68" s="24">
        <v>121</v>
      </c>
      <c r="C68" s="24">
        <v>55</v>
      </c>
      <c r="D68" s="24">
        <v>16</v>
      </c>
      <c r="E68" s="24">
        <v>46</v>
      </c>
      <c r="F68" s="24">
        <v>4</v>
      </c>
    </row>
    <row r="69" spans="1:6">
      <c r="A69" s="10" t="s">
        <v>114</v>
      </c>
      <c r="B69" s="15">
        <v>100</v>
      </c>
      <c r="C69" s="15">
        <v>45.454545000000003</v>
      </c>
      <c r="D69" s="15">
        <v>13.223140000000001</v>
      </c>
      <c r="E69" s="15">
        <v>38.016528999999998</v>
      </c>
      <c r="F69" s="15">
        <v>3.3057850000000002</v>
      </c>
    </row>
    <row r="70" spans="1:6">
      <c r="A70" s="23" t="s">
        <v>128</v>
      </c>
      <c r="B70" s="24">
        <v>46</v>
      </c>
      <c r="C70" s="24">
        <v>3</v>
      </c>
      <c r="D70" s="24">
        <v>0</v>
      </c>
      <c r="E70" s="24">
        <v>13</v>
      </c>
      <c r="F70" s="24">
        <v>30</v>
      </c>
    </row>
    <row r="71" spans="1:6">
      <c r="A71" s="10" t="s">
        <v>114</v>
      </c>
      <c r="B71" s="15">
        <v>100</v>
      </c>
      <c r="C71" s="15">
        <v>6.5217390000000002</v>
      </c>
      <c r="D71" s="15">
        <v>0</v>
      </c>
      <c r="E71" s="15">
        <v>28.260870000000001</v>
      </c>
      <c r="F71" s="15">
        <v>65.217391000000006</v>
      </c>
    </row>
    <row r="72" spans="1:6">
      <c r="A72" s="8" t="s">
        <v>153</v>
      </c>
      <c r="B72" s="8"/>
      <c r="C72" s="8"/>
      <c r="D72" s="8"/>
      <c r="E72" s="8"/>
      <c r="F72" s="8"/>
    </row>
    <row r="73" spans="1:6">
      <c r="A73" s="23" t="s">
        <v>154</v>
      </c>
      <c r="B73" s="24">
        <v>1344</v>
      </c>
      <c r="C73" s="24">
        <v>920</v>
      </c>
      <c r="D73" s="24">
        <v>287</v>
      </c>
      <c r="E73" s="24">
        <v>129</v>
      </c>
      <c r="F73" s="24">
        <v>8</v>
      </c>
    </row>
    <row r="74" spans="1:6">
      <c r="A74" s="10" t="s">
        <v>114</v>
      </c>
      <c r="B74" s="15">
        <v>100</v>
      </c>
      <c r="C74" s="15">
        <v>68.452381000000003</v>
      </c>
      <c r="D74" s="15">
        <v>21.354167</v>
      </c>
      <c r="E74" s="15">
        <v>9.5982140000000005</v>
      </c>
      <c r="F74" s="15">
        <v>0.59523800000000004</v>
      </c>
    </row>
    <row r="75" spans="1:6">
      <c r="A75" s="23" t="s">
        <v>155</v>
      </c>
      <c r="B75" s="24">
        <v>1107</v>
      </c>
      <c r="C75" s="24">
        <v>704</v>
      </c>
      <c r="D75" s="24">
        <v>230</v>
      </c>
      <c r="E75" s="24">
        <v>170</v>
      </c>
      <c r="F75" s="24">
        <v>3</v>
      </c>
    </row>
    <row r="76" spans="1:6">
      <c r="A76" s="10" t="s">
        <v>114</v>
      </c>
      <c r="B76" s="15">
        <v>100</v>
      </c>
      <c r="C76" s="15">
        <v>63.595303000000001</v>
      </c>
      <c r="D76" s="15">
        <v>20.776873999999999</v>
      </c>
      <c r="E76" s="15">
        <v>15.356820000000001</v>
      </c>
      <c r="F76" s="15">
        <v>0.27100299999999999</v>
      </c>
    </row>
    <row r="77" spans="1:6">
      <c r="A77" s="23" t="s">
        <v>156</v>
      </c>
      <c r="B77" s="24">
        <v>1006</v>
      </c>
      <c r="C77" s="24">
        <v>660</v>
      </c>
      <c r="D77" s="24">
        <v>191</v>
      </c>
      <c r="E77" s="24">
        <v>152</v>
      </c>
      <c r="F77" s="24">
        <v>3</v>
      </c>
    </row>
    <row r="78" spans="1:6">
      <c r="A78" s="10" t="s">
        <v>114</v>
      </c>
      <c r="B78" s="15">
        <v>100</v>
      </c>
      <c r="C78" s="15">
        <v>65.606362000000004</v>
      </c>
      <c r="D78" s="15">
        <v>18.986083000000001</v>
      </c>
      <c r="E78" s="15">
        <v>15.109344</v>
      </c>
      <c r="F78" s="15">
        <v>0.298211</v>
      </c>
    </row>
    <row r="79" spans="1:6">
      <c r="A79" s="23" t="s">
        <v>157</v>
      </c>
      <c r="B79" s="24">
        <v>541</v>
      </c>
      <c r="C79" s="24">
        <v>364</v>
      </c>
      <c r="D79" s="24">
        <v>82</v>
      </c>
      <c r="E79" s="24">
        <v>94</v>
      </c>
      <c r="F79" s="24">
        <v>1</v>
      </c>
    </row>
    <row r="80" spans="1:6">
      <c r="A80" s="10" t="s">
        <v>114</v>
      </c>
      <c r="B80" s="15">
        <v>100</v>
      </c>
      <c r="C80" s="15">
        <v>67.282809999999998</v>
      </c>
      <c r="D80" s="15">
        <v>15.157116</v>
      </c>
      <c r="E80" s="15">
        <v>17.375230999999999</v>
      </c>
      <c r="F80" s="15">
        <v>0.18484300000000001</v>
      </c>
    </row>
    <row r="81" spans="1:6">
      <c r="A81" s="23" t="s">
        <v>158</v>
      </c>
      <c r="B81" s="24">
        <v>1510</v>
      </c>
      <c r="C81" s="24">
        <v>1013</v>
      </c>
      <c r="D81" s="24">
        <v>295</v>
      </c>
      <c r="E81" s="24">
        <v>193</v>
      </c>
      <c r="F81" s="24">
        <v>9</v>
      </c>
    </row>
    <row r="82" spans="1:6">
      <c r="A82" s="10" t="s">
        <v>114</v>
      </c>
      <c r="B82" s="15">
        <v>100</v>
      </c>
      <c r="C82" s="15">
        <v>67.086093000000005</v>
      </c>
      <c r="D82" s="15">
        <v>19.536424</v>
      </c>
      <c r="E82" s="15">
        <v>12.781457</v>
      </c>
      <c r="F82" s="15">
        <v>0.59602599999999994</v>
      </c>
    </row>
    <row r="83" spans="1:6">
      <c r="A83" s="23" t="s">
        <v>159</v>
      </c>
      <c r="B83" s="24">
        <v>1011</v>
      </c>
      <c r="C83" s="24">
        <v>659</v>
      </c>
      <c r="D83" s="24">
        <v>237</v>
      </c>
      <c r="E83" s="24">
        <v>111</v>
      </c>
      <c r="F83" s="24">
        <v>4</v>
      </c>
    </row>
    <row r="84" spans="1:6">
      <c r="A84" s="10" t="s">
        <v>114</v>
      </c>
      <c r="B84" s="15">
        <v>100</v>
      </c>
      <c r="C84" s="15">
        <v>65.182986999999997</v>
      </c>
      <c r="D84" s="15">
        <v>23.442136000000001</v>
      </c>
      <c r="E84" s="15">
        <v>10.979228000000001</v>
      </c>
      <c r="F84" s="15">
        <v>0.395648</v>
      </c>
    </row>
    <row r="85" spans="1:6">
      <c r="A85" s="23" t="s">
        <v>160</v>
      </c>
      <c r="B85" s="24">
        <v>1234</v>
      </c>
      <c r="C85" s="24">
        <v>861</v>
      </c>
      <c r="D85" s="24">
        <v>252</v>
      </c>
      <c r="E85" s="24">
        <v>118</v>
      </c>
      <c r="F85" s="24">
        <v>3</v>
      </c>
    </row>
    <row r="86" spans="1:6">
      <c r="A86" s="10" t="s">
        <v>114</v>
      </c>
      <c r="B86" s="15">
        <v>100</v>
      </c>
      <c r="C86" s="15">
        <v>69.773095999999995</v>
      </c>
      <c r="D86" s="15">
        <v>20.421393999999999</v>
      </c>
      <c r="E86" s="15">
        <v>9.5623989999999992</v>
      </c>
      <c r="F86" s="15">
        <v>0.24311199999999999</v>
      </c>
    </row>
    <row r="87" spans="1:6">
      <c r="A87" s="23" t="s">
        <v>161</v>
      </c>
      <c r="B87" s="24">
        <v>443</v>
      </c>
      <c r="C87" s="24">
        <v>312</v>
      </c>
      <c r="D87" s="24">
        <v>94</v>
      </c>
      <c r="E87" s="24">
        <v>37</v>
      </c>
      <c r="F87" s="24">
        <v>0</v>
      </c>
    </row>
    <row r="88" spans="1:6">
      <c r="A88" s="10" t="s">
        <v>114</v>
      </c>
      <c r="B88" s="15">
        <v>100</v>
      </c>
      <c r="C88" s="15">
        <v>70.428894</v>
      </c>
      <c r="D88" s="15">
        <v>21.218962000000001</v>
      </c>
      <c r="E88" s="15">
        <v>8.3521439999999991</v>
      </c>
      <c r="F88" s="15">
        <v>0</v>
      </c>
    </row>
    <row r="89" spans="1:6">
      <c r="A89" s="23" t="s">
        <v>162</v>
      </c>
      <c r="B89" s="24">
        <v>1237</v>
      </c>
      <c r="C89" s="24">
        <v>856</v>
      </c>
      <c r="D89" s="24">
        <v>259</v>
      </c>
      <c r="E89" s="24">
        <v>118</v>
      </c>
      <c r="F89" s="24">
        <v>4</v>
      </c>
    </row>
    <row r="90" spans="1:6">
      <c r="A90" s="10" t="s">
        <v>114</v>
      </c>
      <c r="B90" s="15">
        <v>100</v>
      </c>
      <c r="C90" s="15">
        <v>69.199676999999994</v>
      </c>
      <c r="D90" s="15">
        <v>20.937753000000001</v>
      </c>
      <c r="E90" s="15">
        <v>9.5392080000000004</v>
      </c>
      <c r="F90" s="15">
        <v>0.32336300000000001</v>
      </c>
    </row>
    <row r="91" spans="1:6">
      <c r="A91" s="23" t="s">
        <v>152</v>
      </c>
      <c r="B91" s="24">
        <v>81</v>
      </c>
      <c r="C91" s="24">
        <v>51</v>
      </c>
      <c r="D91" s="24">
        <v>14</v>
      </c>
      <c r="E91" s="24">
        <v>13</v>
      </c>
      <c r="F91" s="24">
        <v>3</v>
      </c>
    </row>
    <row r="92" spans="1:6">
      <c r="A92" s="10" t="s">
        <v>114</v>
      </c>
      <c r="B92" s="15">
        <v>100</v>
      </c>
      <c r="C92" s="15">
        <v>62.962963000000002</v>
      </c>
      <c r="D92" s="15">
        <v>17.283950999999998</v>
      </c>
      <c r="E92" s="15">
        <v>16.049382999999999</v>
      </c>
      <c r="F92" s="15">
        <v>3.7037040000000001</v>
      </c>
    </row>
    <row r="93" spans="1:6">
      <c r="A93" s="23" t="s">
        <v>163</v>
      </c>
      <c r="B93" s="24">
        <v>67</v>
      </c>
      <c r="C93" s="24">
        <v>46</v>
      </c>
      <c r="D93" s="24">
        <v>13</v>
      </c>
      <c r="E93" s="24">
        <v>6</v>
      </c>
      <c r="F93" s="24">
        <v>2</v>
      </c>
    </row>
    <row r="94" spans="1:6">
      <c r="A94" s="10" t="s">
        <v>114</v>
      </c>
      <c r="B94" s="15">
        <v>100</v>
      </c>
      <c r="C94" s="15">
        <v>68.656716000000003</v>
      </c>
      <c r="D94" s="15">
        <v>19.402985000000001</v>
      </c>
      <c r="E94" s="15">
        <v>8.9552239999999994</v>
      </c>
      <c r="F94" s="15">
        <v>2.9850750000000001</v>
      </c>
    </row>
    <row r="95" spans="1:6">
      <c r="A95" s="23" t="s">
        <v>128</v>
      </c>
      <c r="B95" s="24">
        <v>52</v>
      </c>
      <c r="C95" s="24">
        <v>16</v>
      </c>
      <c r="D95" s="24">
        <v>3</v>
      </c>
      <c r="E95" s="24">
        <v>3</v>
      </c>
      <c r="F95" s="24">
        <v>30</v>
      </c>
    </row>
    <row r="96" spans="1:6">
      <c r="A96" s="10" t="s">
        <v>114</v>
      </c>
      <c r="B96" s="15">
        <v>100</v>
      </c>
      <c r="C96" s="15">
        <v>30.769231000000001</v>
      </c>
      <c r="D96" s="15">
        <v>5.7692310000000004</v>
      </c>
      <c r="E96" s="15">
        <v>5.7692310000000004</v>
      </c>
      <c r="F96" s="15">
        <v>57.692307999999997</v>
      </c>
    </row>
    <row r="97" spans="1:6">
      <c r="A97" s="8" t="s">
        <v>164</v>
      </c>
      <c r="B97" s="8"/>
      <c r="C97" s="8"/>
      <c r="D97" s="8"/>
      <c r="E97" s="8"/>
      <c r="F97" s="8"/>
    </row>
    <row r="98" spans="1:6">
      <c r="A98" s="23" t="s">
        <v>165</v>
      </c>
      <c r="B98" s="24">
        <v>209</v>
      </c>
      <c r="C98" s="24">
        <v>151</v>
      </c>
      <c r="D98" s="24">
        <v>41</v>
      </c>
      <c r="E98" s="24">
        <v>17</v>
      </c>
      <c r="F98" s="24">
        <v>0</v>
      </c>
    </row>
    <row r="99" spans="1:6">
      <c r="A99" s="10" t="s">
        <v>114</v>
      </c>
      <c r="B99" s="15">
        <v>100</v>
      </c>
      <c r="C99" s="15">
        <v>72.248804000000007</v>
      </c>
      <c r="D99" s="15">
        <v>19.617225000000001</v>
      </c>
      <c r="E99" s="15">
        <v>8.1339710000000007</v>
      </c>
      <c r="F99" s="15">
        <v>0</v>
      </c>
    </row>
    <row r="100" spans="1:6">
      <c r="A100" s="23" t="s">
        <v>166</v>
      </c>
      <c r="B100" s="24">
        <v>1043</v>
      </c>
      <c r="C100" s="24">
        <v>736</v>
      </c>
      <c r="D100" s="24">
        <v>209</v>
      </c>
      <c r="E100" s="24">
        <v>76</v>
      </c>
      <c r="F100" s="24">
        <v>22</v>
      </c>
    </row>
    <row r="101" spans="1:6">
      <c r="A101" s="10" t="s">
        <v>114</v>
      </c>
      <c r="B101" s="15">
        <v>100</v>
      </c>
      <c r="C101" s="15">
        <v>70.565675999999996</v>
      </c>
      <c r="D101" s="15">
        <v>20.038350999999999</v>
      </c>
      <c r="E101" s="15">
        <v>7.2866730000000004</v>
      </c>
      <c r="F101" s="15">
        <v>2.1093000000000002</v>
      </c>
    </row>
    <row r="102" spans="1:6">
      <c r="A102" s="23" t="s">
        <v>167</v>
      </c>
      <c r="B102" s="24">
        <v>963</v>
      </c>
      <c r="C102" s="24">
        <v>620</v>
      </c>
      <c r="D102" s="24">
        <v>207</v>
      </c>
      <c r="E102" s="24">
        <v>114</v>
      </c>
      <c r="F102" s="24">
        <v>22</v>
      </c>
    </row>
    <row r="103" spans="1:6">
      <c r="A103" s="10" t="s">
        <v>114</v>
      </c>
      <c r="B103" s="15">
        <v>100</v>
      </c>
      <c r="C103" s="15">
        <v>64.382138999999995</v>
      </c>
      <c r="D103" s="15">
        <v>21.495327</v>
      </c>
      <c r="E103" s="15">
        <v>11.838006</v>
      </c>
      <c r="F103" s="15">
        <v>2.2845279999999999</v>
      </c>
    </row>
    <row r="104" spans="1:6">
      <c r="A104" s="23" t="s">
        <v>168</v>
      </c>
      <c r="B104" s="24">
        <v>338</v>
      </c>
      <c r="C104" s="24">
        <v>187</v>
      </c>
      <c r="D104" s="24">
        <v>61</v>
      </c>
      <c r="E104" s="24">
        <v>83</v>
      </c>
      <c r="F104" s="24">
        <v>7</v>
      </c>
    </row>
    <row r="105" spans="1:6">
      <c r="A105" s="10" t="s">
        <v>114</v>
      </c>
      <c r="B105" s="15">
        <v>100</v>
      </c>
      <c r="C105" s="15">
        <v>55.325443999999997</v>
      </c>
      <c r="D105" s="15">
        <v>18.047336999999999</v>
      </c>
      <c r="E105" s="15">
        <v>24.556213</v>
      </c>
      <c r="F105" s="15">
        <v>2.0710060000000001</v>
      </c>
    </row>
    <row r="106" spans="1:6">
      <c r="A106" s="23" t="s">
        <v>169</v>
      </c>
      <c r="B106" s="24">
        <v>94</v>
      </c>
      <c r="C106" s="24">
        <v>47</v>
      </c>
      <c r="D106" s="24">
        <v>14</v>
      </c>
      <c r="E106" s="24">
        <v>32</v>
      </c>
      <c r="F106" s="24">
        <v>1</v>
      </c>
    </row>
    <row r="107" spans="1:6">
      <c r="A107" s="10" t="s">
        <v>114</v>
      </c>
      <c r="B107" s="15">
        <v>100</v>
      </c>
      <c r="C107" s="15">
        <v>50</v>
      </c>
      <c r="D107" s="15">
        <v>14.893617000000001</v>
      </c>
      <c r="E107" s="15">
        <v>34.042552999999998</v>
      </c>
      <c r="F107" s="15">
        <v>1.0638300000000001</v>
      </c>
    </row>
    <row r="108" spans="1:6">
      <c r="A108" s="23" t="s">
        <v>128</v>
      </c>
      <c r="B108" s="24">
        <v>30</v>
      </c>
      <c r="C108" s="24">
        <v>22</v>
      </c>
      <c r="D108" s="24">
        <v>3</v>
      </c>
      <c r="E108" s="24">
        <v>2</v>
      </c>
      <c r="F108" s="24">
        <v>3</v>
      </c>
    </row>
    <row r="109" spans="1:6">
      <c r="A109" s="10" t="s">
        <v>114</v>
      </c>
      <c r="B109" s="15">
        <v>100</v>
      </c>
      <c r="C109" s="15">
        <v>73.333332999999996</v>
      </c>
      <c r="D109" s="15">
        <v>10</v>
      </c>
      <c r="E109" s="15">
        <v>6.6666670000000003</v>
      </c>
      <c r="F109" s="15">
        <v>10</v>
      </c>
    </row>
    <row r="110" spans="1:6">
      <c r="A110" s="8" t="s">
        <v>170</v>
      </c>
      <c r="B110" s="8"/>
      <c r="C110" s="8"/>
      <c r="D110" s="8"/>
      <c r="E110" s="8"/>
      <c r="F110" s="8"/>
    </row>
    <row r="111" spans="1:6">
      <c r="A111" s="23" t="s">
        <v>171</v>
      </c>
      <c r="B111" s="24">
        <v>386</v>
      </c>
      <c r="C111" s="24">
        <v>282</v>
      </c>
      <c r="D111" s="24">
        <v>51</v>
      </c>
      <c r="E111" s="24">
        <v>42</v>
      </c>
      <c r="F111" s="24">
        <v>11</v>
      </c>
    </row>
    <row r="112" spans="1:6">
      <c r="A112" s="10" t="s">
        <v>114</v>
      </c>
      <c r="B112" s="15">
        <v>100</v>
      </c>
      <c r="C112" s="15">
        <v>73.056995000000001</v>
      </c>
      <c r="D112" s="15">
        <v>13.212434999999999</v>
      </c>
      <c r="E112" s="15">
        <v>10.880829</v>
      </c>
      <c r="F112" s="15">
        <v>2.8497409999999999</v>
      </c>
    </row>
    <row r="113" spans="1:6">
      <c r="A113" s="23" t="s">
        <v>172</v>
      </c>
      <c r="B113" s="24">
        <v>919</v>
      </c>
      <c r="C113" s="24">
        <v>646</v>
      </c>
      <c r="D113" s="24">
        <v>165</v>
      </c>
      <c r="E113" s="24">
        <v>91</v>
      </c>
      <c r="F113" s="24">
        <v>17</v>
      </c>
    </row>
    <row r="114" spans="1:6">
      <c r="A114" s="10" t="s">
        <v>114</v>
      </c>
      <c r="B114" s="15">
        <v>100</v>
      </c>
      <c r="C114" s="15">
        <v>70.293797999999995</v>
      </c>
      <c r="D114" s="15">
        <v>17.954298000000001</v>
      </c>
      <c r="E114" s="15">
        <v>9.9020670000000006</v>
      </c>
      <c r="F114" s="15">
        <v>1.849837</v>
      </c>
    </row>
    <row r="115" spans="1:6">
      <c r="A115" s="23" t="s">
        <v>173</v>
      </c>
      <c r="B115" s="24">
        <v>978</v>
      </c>
      <c r="C115" s="24">
        <v>612</v>
      </c>
      <c r="D115" s="24">
        <v>222</v>
      </c>
      <c r="E115" s="24">
        <v>127</v>
      </c>
      <c r="F115" s="24">
        <v>17</v>
      </c>
    </row>
    <row r="116" spans="1:6">
      <c r="A116" s="10" t="s">
        <v>114</v>
      </c>
      <c r="B116" s="15">
        <v>100</v>
      </c>
      <c r="C116" s="15">
        <v>62.576687</v>
      </c>
      <c r="D116" s="15">
        <v>22.699387000000002</v>
      </c>
      <c r="E116" s="15">
        <v>12.985685</v>
      </c>
      <c r="F116" s="15">
        <v>1.7382409999999999</v>
      </c>
    </row>
    <row r="117" spans="1:6">
      <c r="A117" s="23" t="s">
        <v>174</v>
      </c>
      <c r="B117" s="24">
        <v>347</v>
      </c>
      <c r="C117" s="24">
        <v>191</v>
      </c>
      <c r="D117" s="24">
        <v>92</v>
      </c>
      <c r="E117" s="24">
        <v>57</v>
      </c>
      <c r="F117" s="24">
        <v>7</v>
      </c>
    </row>
    <row r="118" spans="1:6">
      <c r="A118" s="10" t="s">
        <v>114</v>
      </c>
      <c r="B118" s="15">
        <v>100</v>
      </c>
      <c r="C118" s="15">
        <v>55.043227999999999</v>
      </c>
      <c r="D118" s="15">
        <v>26.512968000000001</v>
      </c>
      <c r="E118" s="15">
        <v>16.426513</v>
      </c>
      <c r="F118" s="15">
        <v>2.0172910000000002</v>
      </c>
    </row>
    <row r="119" spans="1:6">
      <c r="A119" s="23" t="s">
        <v>128</v>
      </c>
      <c r="B119" s="24">
        <v>47</v>
      </c>
      <c r="C119" s="24">
        <v>32</v>
      </c>
      <c r="D119" s="24">
        <v>5</v>
      </c>
      <c r="E119" s="24">
        <v>7</v>
      </c>
      <c r="F119" s="24">
        <v>3</v>
      </c>
    </row>
    <row r="120" spans="1:6">
      <c r="A120" s="10" t="s">
        <v>114</v>
      </c>
      <c r="B120" s="15">
        <v>100</v>
      </c>
      <c r="C120" s="15">
        <v>68.085105999999996</v>
      </c>
      <c r="D120" s="15">
        <v>10.638298000000001</v>
      </c>
      <c r="E120" s="15">
        <v>14.893617000000001</v>
      </c>
      <c r="F120" s="15">
        <v>6.3829789999999997</v>
      </c>
    </row>
    <row r="121" spans="1:6">
      <c r="A121" s="8" t="s">
        <v>175</v>
      </c>
      <c r="B121" s="8"/>
      <c r="C121" s="8"/>
      <c r="D121" s="8"/>
      <c r="E121" s="8"/>
      <c r="F121" s="8"/>
    </row>
    <row r="122" spans="1:6">
      <c r="A122" s="23" t="s">
        <v>176</v>
      </c>
      <c r="B122" s="24">
        <v>425</v>
      </c>
      <c r="C122" s="24">
        <v>300</v>
      </c>
      <c r="D122" s="24">
        <v>86</v>
      </c>
      <c r="E122" s="24">
        <v>30</v>
      </c>
      <c r="F122" s="24">
        <v>9</v>
      </c>
    </row>
    <row r="123" spans="1:6">
      <c r="A123" s="10" t="s">
        <v>114</v>
      </c>
      <c r="B123" s="15">
        <v>100</v>
      </c>
      <c r="C123" s="15">
        <v>70.588234999999997</v>
      </c>
      <c r="D123" s="15">
        <v>20.235294</v>
      </c>
      <c r="E123" s="15">
        <v>7.0588240000000004</v>
      </c>
      <c r="F123" s="15">
        <v>2.1176469999999998</v>
      </c>
    </row>
    <row r="124" spans="1:6">
      <c r="A124" s="23" t="s">
        <v>177</v>
      </c>
      <c r="B124" s="24">
        <v>811</v>
      </c>
      <c r="C124" s="24">
        <v>571</v>
      </c>
      <c r="D124" s="24">
        <v>175</v>
      </c>
      <c r="E124" s="24">
        <v>48</v>
      </c>
      <c r="F124" s="24">
        <v>17</v>
      </c>
    </row>
    <row r="125" spans="1:6">
      <c r="A125" s="10" t="s">
        <v>114</v>
      </c>
      <c r="B125" s="15">
        <v>100</v>
      </c>
      <c r="C125" s="15">
        <v>70.406904999999995</v>
      </c>
      <c r="D125" s="15">
        <v>21.578298</v>
      </c>
      <c r="E125" s="15">
        <v>5.9186189999999996</v>
      </c>
      <c r="F125" s="15">
        <v>2.0961780000000001</v>
      </c>
    </row>
    <row r="126" spans="1:6">
      <c r="A126" s="23" t="s">
        <v>178</v>
      </c>
      <c r="B126" s="24">
        <v>207</v>
      </c>
      <c r="C126" s="24">
        <v>129</v>
      </c>
      <c r="D126" s="24">
        <v>63</v>
      </c>
      <c r="E126" s="24">
        <v>14</v>
      </c>
      <c r="F126" s="24">
        <v>1</v>
      </c>
    </row>
    <row r="127" spans="1:6">
      <c r="A127" s="10" t="s">
        <v>114</v>
      </c>
      <c r="B127" s="15">
        <v>100</v>
      </c>
      <c r="C127" s="15">
        <v>62.318840999999999</v>
      </c>
      <c r="D127" s="15">
        <v>30.434782999999999</v>
      </c>
      <c r="E127" s="15">
        <v>6.7632849999999998</v>
      </c>
      <c r="F127" s="15">
        <v>0.48309200000000002</v>
      </c>
    </row>
    <row r="128" spans="1:6">
      <c r="A128" s="23" t="s">
        <v>179</v>
      </c>
      <c r="B128" s="24">
        <v>154</v>
      </c>
      <c r="C128" s="24">
        <v>104</v>
      </c>
      <c r="D128" s="24">
        <v>42</v>
      </c>
      <c r="E128" s="24">
        <v>8</v>
      </c>
      <c r="F128" s="24">
        <v>0</v>
      </c>
    </row>
    <row r="129" spans="1:6">
      <c r="A129" s="10" t="s">
        <v>114</v>
      </c>
      <c r="B129" s="15">
        <v>100</v>
      </c>
      <c r="C129" s="15">
        <v>67.532467999999994</v>
      </c>
      <c r="D129" s="15">
        <v>27.272727</v>
      </c>
      <c r="E129" s="15">
        <v>5.1948049999999997</v>
      </c>
      <c r="F129" s="15">
        <v>0</v>
      </c>
    </row>
    <row r="130" spans="1:6">
      <c r="A130" s="23" t="s">
        <v>180</v>
      </c>
      <c r="B130" s="24">
        <v>318</v>
      </c>
      <c r="C130" s="24">
        <v>196</v>
      </c>
      <c r="D130" s="24">
        <v>100</v>
      </c>
      <c r="E130" s="24">
        <v>17</v>
      </c>
      <c r="F130" s="24">
        <v>5</v>
      </c>
    </row>
    <row r="131" spans="1:6">
      <c r="A131" s="10" t="s">
        <v>114</v>
      </c>
      <c r="B131" s="15">
        <v>100</v>
      </c>
      <c r="C131" s="15">
        <v>61.635219999999997</v>
      </c>
      <c r="D131" s="15">
        <v>31.446541</v>
      </c>
      <c r="E131" s="15">
        <v>5.3459120000000002</v>
      </c>
      <c r="F131" s="15">
        <v>1.572327</v>
      </c>
    </row>
    <row r="132" spans="1:6">
      <c r="A132" s="23" t="s">
        <v>181</v>
      </c>
      <c r="B132" s="24">
        <v>203</v>
      </c>
      <c r="C132" s="24">
        <v>119</v>
      </c>
      <c r="D132" s="24">
        <v>73</v>
      </c>
      <c r="E132" s="24">
        <v>9</v>
      </c>
      <c r="F132" s="24">
        <v>2</v>
      </c>
    </row>
    <row r="133" spans="1:6">
      <c r="A133" s="10" t="s">
        <v>114</v>
      </c>
      <c r="B133" s="15">
        <v>100</v>
      </c>
      <c r="C133" s="15">
        <v>58.620690000000003</v>
      </c>
      <c r="D133" s="15">
        <v>35.960591000000001</v>
      </c>
      <c r="E133" s="15">
        <v>4.4334980000000002</v>
      </c>
      <c r="F133" s="15">
        <v>0.98522200000000004</v>
      </c>
    </row>
    <row r="134" spans="1:6">
      <c r="A134" s="23" t="s">
        <v>182</v>
      </c>
      <c r="B134" s="24">
        <v>79</v>
      </c>
      <c r="C134" s="24">
        <v>52</v>
      </c>
      <c r="D134" s="24">
        <v>16</v>
      </c>
      <c r="E134" s="24">
        <v>10</v>
      </c>
      <c r="F134" s="24">
        <v>1</v>
      </c>
    </row>
    <row r="135" spans="1:6">
      <c r="A135" s="10" t="s">
        <v>114</v>
      </c>
      <c r="B135" s="15">
        <v>100</v>
      </c>
      <c r="C135" s="15">
        <v>65.822784999999996</v>
      </c>
      <c r="D135" s="15">
        <v>20.253164999999999</v>
      </c>
      <c r="E135" s="15">
        <v>12.658227999999999</v>
      </c>
      <c r="F135" s="15">
        <v>1.2658229999999999</v>
      </c>
    </row>
    <row r="136" spans="1:6">
      <c r="A136" s="23" t="s">
        <v>183</v>
      </c>
      <c r="B136" s="24">
        <v>68</v>
      </c>
      <c r="C136" s="24">
        <v>43</v>
      </c>
      <c r="D136" s="24">
        <v>18</v>
      </c>
      <c r="E136" s="24">
        <v>6</v>
      </c>
      <c r="F136" s="24">
        <v>1</v>
      </c>
    </row>
    <row r="137" spans="1:6">
      <c r="A137" s="10" t="s">
        <v>114</v>
      </c>
      <c r="B137" s="15">
        <v>100</v>
      </c>
      <c r="C137" s="15">
        <v>63.235294000000003</v>
      </c>
      <c r="D137" s="15">
        <v>26.470587999999999</v>
      </c>
      <c r="E137" s="15">
        <v>8.8235290000000006</v>
      </c>
      <c r="F137" s="15">
        <v>1.470588</v>
      </c>
    </row>
    <row r="138" spans="1:6">
      <c r="A138" s="23" t="s">
        <v>184</v>
      </c>
      <c r="B138" s="24">
        <v>586</v>
      </c>
      <c r="C138" s="24">
        <v>378</v>
      </c>
      <c r="D138" s="24">
        <v>156</v>
      </c>
      <c r="E138" s="24">
        <v>42</v>
      </c>
      <c r="F138" s="24">
        <v>10</v>
      </c>
    </row>
    <row r="139" spans="1:6">
      <c r="A139" s="10" t="s">
        <v>114</v>
      </c>
      <c r="B139" s="15">
        <v>100</v>
      </c>
      <c r="C139" s="15">
        <v>64.505118999999993</v>
      </c>
      <c r="D139" s="15">
        <v>26.62116</v>
      </c>
      <c r="E139" s="15">
        <v>7.1672349999999998</v>
      </c>
      <c r="F139" s="15">
        <v>1.706485</v>
      </c>
    </row>
    <row r="140" spans="1:6">
      <c r="A140" s="23" t="s">
        <v>185</v>
      </c>
      <c r="B140" s="24">
        <v>276</v>
      </c>
      <c r="C140" s="24">
        <v>178</v>
      </c>
      <c r="D140" s="24">
        <v>79</v>
      </c>
      <c r="E140" s="24">
        <v>16</v>
      </c>
      <c r="F140" s="24">
        <v>3</v>
      </c>
    </row>
    <row r="141" spans="1:6">
      <c r="A141" s="10" t="s">
        <v>114</v>
      </c>
      <c r="B141" s="15">
        <v>100</v>
      </c>
      <c r="C141" s="15">
        <v>64.492754000000005</v>
      </c>
      <c r="D141" s="15">
        <v>28.623187999999999</v>
      </c>
      <c r="E141" s="15">
        <v>5.7971009999999996</v>
      </c>
      <c r="F141" s="15">
        <v>1.086957</v>
      </c>
    </row>
    <row r="142" spans="1:6">
      <c r="A142" s="23" t="s">
        <v>152</v>
      </c>
      <c r="B142" s="24">
        <v>197</v>
      </c>
      <c r="C142" s="24">
        <v>135</v>
      </c>
      <c r="D142" s="24">
        <v>35</v>
      </c>
      <c r="E142" s="24">
        <v>21</v>
      </c>
      <c r="F142" s="24">
        <v>6</v>
      </c>
    </row>
    <row r="143" spans="1:6">
      <c r="A143" s="10" t="s">
        <v>114</v>
      </c>
      <c r="B143" s="15">
        <v>100</v>
      </c>
      <c r="C143" s="15">
        <v>68.527918999999997</v>
      </c>
      <c r="D143" s="15">
        <v>17.766497000000001</v>
      </c>
      <c r="E143" s="15">
        <v>10.659898</v>
      </c>
      <c r="F143" s="15">
        <v>3.0456850000000002</v>
      </c>
    </row>
    <row r="144" spans="1:6">
      <c r="A144" s="23" t="s">
        <v>186</v>
      </c>
      <c r="B144" s="24">
        <v>944</v>
      </c>
      <c r="C144" s="24">
        <v>599</v>
      </c>
      <c r="D144" s="24">
        <v>140</v>
      </c>
      <c r="E144" s="24">
        <v>189</v>
      </c>
      <c r="F144" s="24">
        <v>16</v>
      </c>
    </row>
    <row r="145" spans="1:6">
      <c r="A145" s="10" t="s">
        <v>114</v>
      </c>
      <c r="B145" s="15">
        <v>100</v>
      </c>
      <c r="C145" s="15">
        <v>63.453389999999999</v>
      </c>
      <c r="D145" s="15">
        <v>14.830508</v>
      </c>
      <c r="E145" s="15">
        <v>20.021186</v>
      </c>
      <c r="F145" s="15">
        <v>1.6949149999999999</v>
      </c>
    </row>
    <row r="146" spans="1:6">
      <c r="A146" s="23" t="s">
        <v>128</v>
      </c>
      <c r="B146" s="24">
        <v>41</v>
      </c>
      <c r="C146" s="24">
        <v>24</v>
      </c>
      <c r="D146" s="24">
        <v>4</v>
      </c>
      <c r="E146" s="24">
        <v>9</v>
      </c>
      <c r="F146" s="24">
        <v>4</v>
      </c>
    </row>
    <row r="147" spans="1:6">
      <c r="A147" s="10" t="s">
        <v>114</v>
      </c>
      <c r="B147" s="15">
        <v>100</v>
      </c>
      <c r="C147" s="15">
        <v>58.536585000000002</v>
      </c>
      <c r="D147" s="15">
        <v>9.7560979999999997</v>
      </c>
      <c r="E147" s="15">
        <v>21.951219999999999</v>
      </c>
      <c r="F147" s="15">
        <v>9.7560979999999997</v>
      </c>
    </row>
    <row r="148" spans="1:6">
      <c r="A148" s="8" t="s">
        <v>187</v>
      </c>
      <c r="B148" s="8"/>
      <c r="C148" s="8"/>
      <c r="D148" s="8"/>
      <c r="E148" s="8"/>
      <c r="F148" s="8"/>
    </row>
    <row r="149" spans="1:6">
      <c r="A149" s="23" t="s">
        <v>188</v>
      </c>
      <c r="B149" s="24">
        <v>2041</v>
      </c>
      <c r="C149" s="24">
        <v>1308</v>
      </c>
      <c r="D149" s="24">
        <v>453</v>
      </c>
      <c r="E149" s="24">
        <v>250</v>
      </c>
      <c r="F149" s="24">
        <v>30</v>
      </c>
    </row>
    <row r="150" spans="1:6">
      <c r="A150" s="10" t="s">
        <v>114</v>
      </c>
      <c r="B150" s="15">
        <v>100</v>
      </c>
      <c r="C150" s="15">
        <v>64.086231999999995</v>
      </c>
      <c r="D150" s="15">
        <v>22.195001999999999</v>
      </c>
      <c r="E150" s="15">
        <v>12.248898000000001</v>
      </c>
      <c r="F150" s="15">
        <v>1.469868</v>
      </c>
    </row>
    <row r="151" spans="1:6">
      <c r="A151" s="23" t="s">
        <v>189</v>
      </c>
      <c r="B151" s="24">
        <v>221</v>
      </c>
      <c r="C151" s="24">
        <v>155</v>
      </c>
      <c r="D151" s="24">
        <v>36</v>
      </c>
      <c r="E151" s="24">
        <v>25</v>
      </c>
      <c r="F151" s="24">
        <v>5</v>
      </c>
    </row>
    <row r="152" spans="1:6">
      <c r="A152" s="10" t="s">
        <v>114</v>
      </c>
      <c r="B152" s="15">
        <v>100</v>
      </c>
      <c r="C152" s="15">
        <v>70.135746999999995</v>
      </c>
      <c r="D152" s="15">
        <v>16.289593</v>
      </c>
      <c r="E152" s="15">
        <v>11.312217</v>
      </c>
      <c r="F152" s="15">
        <v>2.2624430000000002</v>
      </c>
    </row>
    <row r="153" spans="1:6">
      <c r="A153" s="23" t="s">
        <v>190</v>
      </c>
      <c r="B153" s="24">
        <v>64</v>
      </c>
      <c r="C153" s="24">
        <v>48</v>
      </c>
      <c r="D153" s="24">
        <v>8</v>
      </c>
      <c r="E153" s="24">
        <v>5</v>
      </c>
      <c r="F153" s="24">
        <v>3</v>
      </c>
    </row>
    <row r="154" spans="1:6">
      <c r="A154" s="10" t="s">
        <v>114</v>
      </c>
      <c r="B154" s="15">
        <v>100</v>
      </c>
      <c r="C154" s="15">
        <v>75</v>
      </c>
      <c r="D154" s="15">
        <v>12.5</v>
      </c>
      <c r="E154" s="15">
        <v>7.8125</v>
      </c>
      <c r="F154" s="15">
        <v>4.6875</v>
      </c>
    </row>
    <row r="155" spans="1:6">
      <c r="A155" s="23" t="s">
        <v>191</v>
      </c>
      <c r="B155" s="24">
        <v>158</v>
      </c>
      <c r="C155" s="24">
        <v>122</v>
      </c>
      <c r="D155" s="24">
        <v>22</v>
      </c>
      <c r="E155" s="24">
        <v>8</v>
      </c>
      <c r="F155" s="24">
        <v>6</v>
      </c>
    </row>
    <row r="156" spans="1:6">
      <c r="A156" s="10" t="s">
        <v>114</v>
      </c>
      <c r="B156" s="15">
        <v>100</v>
      </c>
      <c r="C156" s="15">
        <v>77.215190000000007</v>
      </c>
      <c r="D156" s="15">
        <v>13.924051</v>
      </c>
      <c r="E156" s="15">
        <v>5.0632910000000004</v>
      </c>
      <c r="F156" s="15">
        <v>3.7974679999999998</v>
      </c>
    </row>
    <row r="157" spans="1:6">
      <c r="A157" s="23" t="s">
        <v>192</v>
      </c>
      <c r="B157" s="24">
        <v>120</v>
      </c>
      <c r="C157" s="24">
        <v>97</v>
      </c>
      <c r="D157" s="24">
        <v>11</v>
      </c>
      <c r="E157" s="24">
        <v>8</v>
      </c>
      <c r="F157" s="24">
        <v>4</v>
      </c>
    </row>
    <row r="158" spans="1:6">
      <c r="A158" s="10" t="s">
        <v>114</v>
      </c>
      <c r="B158" s="15">
        <v>100</v>
      </c>
      <c r="C158" s="15">
        <v>80.833332999999996</v>
      </c>
      <c r="D158" s="15">
        <v>9.1666670000000003</v>
      </c>
      <c r="E158" s="15">
        <v>6.6666670000000003</v>
      </c>
      <c r="F158" s="15">
        <v>3.3333330000000001</v>
      </c>
    </row>
    <row r="159" spans="1:6">
      <c r="A159" s="23" t="s">
        <v>193</v>
      </c>
      <c r="B159" s="24">
        <v>10</v>
      </c>
      <c r="C159" s="24">
        <v>1</v>
      </c>
      <c r="D159" s="24">
        <v>1</v>
      </c>
      <c r="E159" s="24">
        <v>8</v>
      </c>
      <c r="F159" s="24">
        <v>0</v>
      </c>
    </row>
    <row r="160" spans="1:6">
      <c r="A160" s="10" t="s">
        <v>114</v>
      </c>
      <c r="B160" s="15">
        <v>100</v>
      </c>
      <c r="C160" s="15">
        <v>10</v>
      </c>
      <c r="D160" s="15">
        <v>10</v>
      </c>
      <c r="E160" s="15">
        <v>80</v>
      </c>
      <c r="F160" s="15">
        <v>0</v>
      </c>
    </row>
    <row r="161" spans="1:6">
      <c r="A161" s="23" t="s">
        <v>152</v>
      </c>
      <c r="B161" s="24">
        <v>39</v>
      </c>
      <c r="C161" s="24">
        <v>19</v>
      </c>
      <c r="D161" s="24">
        <v>2</v>
      </c>
      <c r="E161" s="24">
        <v>14</v>
      </c>
      <c r="F161" s="24">
        <v>4</v>
      </c>
    </row>
    <row r="162" spans="1:6">
      <c r="A162" s="10" t="s">
        <v>114</v>
      </c>
      <c r="B162" s="15">
        <v>100</v>
      </c>
      <c r="C162" s="15">
        <v>48.717948999999997</v>
      </c>
      <c r="D162" s="15">
        <v>5.1282050000000003</v>
      </c>
      <c r="E162" s="15">
        <v>35.897435999999999</v>
      </c>
      <c r="F162" s="15">
        <v>10.256410000000001</v>
      </c>
    </row>
    <row r="163" spans="1:6">
      <c r="A163" s="23" t="s">
        <v>128</v>
      </c>
      <c r="B163" s="24">
        <v>24</v>
      </c>
      <c r="C163" s="24">
        <v>13</v>
      </c>
      <c r="D163" s="24">
        <v>2</v>
      </c>
      <c r="E163" s="24">
        <v>6</v>
      </c>
      <c r="F163" s="24">
        <v>3</v>
      </c>
    </row>
    <row r="164" spans="1:6">
      <c r="A164" s="10" t="s">
        <v>114</v>
      </c>
      <c r="B164" s="15">
        <v>100</v>
      </c>
      <c r="C164" s="15">
        <v>54.166666999999997</v>
      </c>
      <c r="D164" s="15">
        <v>8.3333329999999997</v>
      </c>
      <c r="E164" s="15">
        <v>25</v>
      </c>
      <c r="F164" s="15">
        <v>12.5</v>
      </c>
    </row>
    <row r="165" spans="1:6">
      <c r="A165" s="8" t="s">
        <v>194</v>
      </c>
      <c r="B165" s="8"/>
      <c r="C165" s="8"/>
      <c r="D165" s="8"/>
      <c r="E165" s="8"/>
      <c r="F165" s="8"/>
    </row>
    <row r="166" spans="1:6">
      <c r="A166" s="23" t="s">
        <v>195</v>
      </c>
      <c r="B166" s="24">
        <v>1341</v>
      </c>
      <c r="C166" s="24">
        <v>947</v>
      </c>
      <c r="D166" s="24">
        <v>274</v>
      </c>
      <c r="E166" s="24">
        <v>97</v>
      </c>
      <c r="F166" s="24">
        <v>23</v>
      </c>
    </row>
    <row r="167" spans="1:6">
      <c r="A167" s="10" t="s">
        <v>114</v>
      </c>
      <c r="B167" s="15">
        <v>100</v>
      </c>
      <c r="C167" s="15">
        <v>70.618941000000007</v>
      </c>
      <c r="D167" s="15">
        <v>20.432513</v>
      </c>
      <c r="E167" s="15">
        <v>7.2334079999999998</v>
      </c>
      <c r="F167" s="15">
        <v>1.7151380000000001</v>
      </c>
    </row>
    <row r="168" spans="1:6">
      <c r="A168" s="23" t="s">
        <v>196</v>
      </c>
      <c r="B168" s="24">
        <v>523</v>
      </c>
      <c r="C168" s="24">
        <v>382</v>
      </c>
      <c r="D168" s="24">
        <v>111</v>
      </c>
      <c r="E168" s="24">
        <v>20</v>
      </c>
      <c r="F168" s="24">
        <v>10</v>
      </c>
    </row>
    <row r="169" spans="1:6">
      <c r="A169" s="10" t="s">
        <v>114</v>
      </c>
      <c r="B169" s="15">
        <v>100</v>
      </c>
      <c r="C169" s="15">
        <v>73.040153000000004</v>
      </c>
      <c r="D169" s="15">
        <v>21.223708999999999</v>
      </c>
      <c r="E169" s="15">
        <v>3.8240919999999998</v>
      </c>
      <c r="F169" s="15">
        <v>1.9120459999999999</v>
      </c>
    </row>
    <row r="170" spans="1:6">
      <c r="A170" s="23" t="s">
        <v>197</v>
      </c>
      <c r="B170" s="24">
        <v>116</v>
      </c>
      <c r="C170" s="24">
        <v>88</v>
      </c>
      <c r="D170" s="24">
        <v>22</v>
      </c>
      <c r="E170" s="24">
        <v>3</v>
      </c>
      <c r="F170" s="24">
        <v>3</v>
      </c>
    </row>
    <row r="171" spans="1:6">
      <c r="A171" s="10" t="s">
        <v>114</v>
      </c>
      <c r="B171" s="15">
        <v>100</v>
      </c>
      <c r="C171" s="15">
        <v>75.862069000000005</v>
      </c>
      <c r="D171" s="15">
        <v>18.965516999999998</v>
      </c>
      <c r="E171" s="15">
        <v>2.5862069999999999</v>
      </c>
      <c r="F171" s="15">
        <v>2.5862069999999999</v>
      </c>
    </row>
    <row r="172" spans="1:6">
      <c r="A172" s="23" t="s">
        <v>198</v>
      </c>
      <c r="B172" s="24">
        <v>25</v>
      </c>
      <c r="C172" s="24">
        <v>16</v>
      </c>
      <c r="D172" s="24">
        <v>3</v>
      </c>
      <c r="E172" s="24">
        <v>5</v>
      </c>
      <c r="F172" s="24">
        <v>1</v>
      </c>
    </row>
    <row r="173" spans="1:6">
      <c r="A173" s="10" t="s">
        <v>114</v>
      </c>
      <c r="B173" s="15">
        <v>100</v>
      </c>
      <c r="C173" s="15">
        <v>64</v>
      </c>
      <c r="D173" s="15">
        <v>12</v>
      </c>
      <c r="E173" s="15">
        <v>20</v>
      </c>
      <c r="F173" s="15">
        <v>4</v>
      </c>
    </row>
    <row r="174" spans="1:6">
      <c r="A174" s="23" t="s">
        <v>199</v>
      </c>
      <c r="B174" s="24">
        <v>68</v>
      </c>
      <c r="C174" s="24">
        <v>45</v>
      </c>
      <c r="D174" s="24">
        <v>17</v>
      </c>
      <c r="E174" s="24">
        <v>5</v>
      </c>
      <c r="F174" s="24">
        <v>1</v>
      </c>
    </row>
    <row r="175" spans="1:6">
      <c r="A175" s="10" t="s">
        <v>114</v>
      </c>
      <c r="B175" s="15">
        <v>100</v>
      </c>
      <c r="C175" s="15">
        <v>66.176471000000006</v>
      </c>
      <c r="D175" s="15">
        <v>25</v>
      </c>
      <c r="E175" s="15">
        <v>7.3529410000000004</v>
      </c>
      <c r="F175" s="15">
        <v>1.470588</v>
      </c>
    </row>
    <row r="176" spans="1:6">
      <c r="A176" s="23" t="s">
        <v>200</v>
      </c>
      <c r="B176" s="24">
        <v>1248</v>
      </c>
      <c r="C176" s="24">
        <v>796</v>
      </c>
      <c r="D176" s="24">
        <v>349</v>
      </c>
      <c r="E176" s="24">
        <v>87</v>
      </c>
      <c r="F176" s="24">
        <v>16</v>
      </c>
    </row>
    <row r="177" spans="1:6">
      <c r="A177" s="10" t="s">
        <v>114</v>
      </c>
      <c r="B177" s="15">
        <v>100</v>
      </c>
      <c r="C177" s="15">
        <v>63.782051000000003</v>
      </c>
      <c r="D177" s="15">
        <v>27.964744</v>
      </c>
      <c r="E177" s="15">
        <v>6.9711540000000003</v>
      </c>
      <c r="F177" s="15">
        <v>1.2820510000000001</v>
      </c>
    </row>
    <row r="178" spans="1:6">
      <c r="A178" s="23" t="s">
        <v>201</v>
      </c>
      <c r="B178" s="24">
        <v>725</v>
      </c>
      <c r="C178" s="24">
        <v>478</v>
      </c>
      <c r="D178" s="24">
        <v>112</v>
      </c>
      <c r="E178" s="24">
        <v>121</v>
      </c>
      <c r="F178" s="24">
        <v>14</v>
      </c>
    </row>
    <row r="179" spans="1:6">
      <c r="A179" s="10" t="s">
        <v>114</v>
      </c>
      <c r="B179" s="15">
        <v>100</v>
      </c>
      <c r="C179" s="15">
        <v>65.931033999999997</v>
      </c>
      <c r="D179" s="15">
        <v>15.448276</v>
      </c>
      <c r="E179" s="15">
        <v>16.689654999999998</v>
      </c>
      <c r="F179" s="15">
        <v>1.9310339999999999</v>
      </c>
    </row>
    <row r="180" spans="1:6">
      <c r="A180" s="23" t="s">
        <v>202</v>
      </c>
      <c r="B180" s="24">
        <v>550</v>
      </c>
      <c r="C180" s="24">
        <v>439</v>
      </c>
      <c r="D180" s="24">
        <v>66</v>
      </c>
      <c r="E180" s="24">
        <v>32</v>
      </c>
      <c r="F180" s="24">
        <v>13</v>
      </c>
    </row>
    <row r="181" spans="1:6">
      <c r="A181" s="10" t="s">
        <v>114</v>
      </c>
      <c r="B181" s="15">
        <v>100</v>
      </c>
      <c r="C181" s="15">
        <v>79.818181999999993</v>
      </c>
      <c r="D181" s="15">
        <v>12</v>
      </c>
      <c r="E181" s="15">
        <v>5.8181820000000002</v>
      </c>
      <c r="F181" s="15">
        <v>2.3636360000000001</v>
      </c>
    </row>
    <row r="182" spans="1:6">
      <c r="A182" s="23" t="s">
        <v>203</v>
      </c>
      <c r="B182" s="24">
        <v>563</v>
      </c>
      <c r="C182" s="24">
        <v>421</v>
      </c>
      <c r="D182" s="24">
        <v>105</v>
      </c>
      <c r="E182" s="24">
        <v>28</v>
      </c>
      <c r="F182" s="24">
        <v>9</v>
      </c>
    </row>
    <row r="183" spans="1:6">
      <c r="A183" s="10" t="s">
        <v>114</v>
      </c>
      <c r="B183" s="15">
        <v>100</v>
      </c>
      <c r="C183" s="15">
        <v>74.777974999999998</v>
      </c>
      <c r="D183" s="15">
        <v>18.650089000000001</v>
      </c>
      <c r="E183" s="15">
        <v>4.973357</v>
      </c>
      <c r="F183" s="15">
        <v>1.598579</v>
      </c>
    </row>
    <row r="184" spans="1:6">
      <c r="A184" s="23" t="s">
        <v>204</v>
      </c>
      <c r="B184" s="24">
        <v>319</v>
      </c>
      <c r="C184" s="24">
        <v>231</v>
      </c>
      <c r="D184" s="24">
        <v>36</v>
      </c>
      <c r="E184" s="24">
        <v>45</v>
      </c>
      <c r="F184" s="24">
        <v>7</v>
      </c>
    </row>
    <row r="185" spans="1:6">
      <c r="A185" s="10" t="s">
        <v>114</v>
      </c>
      <c r="B185" s="15">
        <v>100</v>
      </c>
      <c r="C185" s="15">
        <v>72.413792999999998</v>
      </c>
      <c r="D185" s="15">
        <v>11.285266</v>
      </c>
      <c r="E185" s="15">
        <v>14.106583000000001</v>
      </c>
      <c r="F185" s="15">
        <v>2.1943570000000001</v>
      </c>
    </row>
    <row r="186" spans="1:6">
      <c r="A186" s="23" t="s">
        <v>205</v>
      </c>
      <c r="B186" s="24">
        <v>6</v>
      </c>
      <c r="C186" s="24">
        <v>3</v>
      </c>
      <c r="D186" s="24">
        <v>1</v>
      </c>
      <c r="E186" s="24">
        <v>2</v>
      </c>
      <c r="F186" s="24">
        <v>0</v>
      </c>
    </row>
    <row r="187" spans="1:6">
      <c r="A187" s="10" t="s">
        <v>114</v>
      </c>
      <c r="B187" s="15">
        <v>100</v>
      </c>
      <c r="C187" s="15">
        <v>50</v>
      </c>
      <c r="D187" s="15">
        <v>16.666667</v>
      </c>
      <c r="E187" s="15">
        <v>33.333333000000003</v>
      </c>
      <c r="F187" s="15">
        <v>0</v>
      </c>
    </row>
    <row r="188" spans="1:6">
      <c r="A188" s="23" t="s">
        <v>206</v>
      </c>
      <c r="B188" s="24">
        <v>42</v>
      </c>
      <c r="C188" s="24">
        <v>1</v>
      </c>
      <c r="D188" s="24">
        <v>3</v>
      </c>
      <c r="E188" s="24">
        <v>37</v>
      </c>
      <c r="F188" s="24">
        <v>1</v>
      </c>
    </row>
    <row r="189" spans="1:6">
      <c r="A189" s="10" t="s">
        <v>114</v>
      </c>
      <c r="B189" s="15">
        <v>100</v>
      </c>
      <c r="C189" s="15">
        <v>2.3809520000000002</v>
      </c>
      <c r="D189" s="15">
        <v>7.1428570000000002</v>
      </c>
      <c r="E189" s="15">
        <v>88.095237999999995</v>
      </c>
      <c r="F189" s="15">
        <v>2.3809520000000002</v>
      </c>
    </row>
    <row r="190" spans="1:6">
      <c r="A190" s="23" t="s">
        <v>152</v>
      </c>
      <c r="B190" s="24">
        <v>39</v>
      </c>
      <c r="C190" s="24">
        <v>12</v>
      </c>
      <c r="D190" s="24">
        <v>6</v>
      </c>
      <c r="E190" s="24">
        <v>19</v>
      </c>
      <c r="F190" s="24">
        <v>2</v>
      </c>
    </row>
    <row r="191" spans="1:6">
      <c r="A191" s="10" t="s">
        <v>114</v>
      </c>
      <c r="B191" s="15">
        <v>100</v>
      </c>
      <c r="C191" s="15">
        <v>30.769231000000001</v>
      </c>
      <c r="D191" s="15">
        <v>15.384615</v>
      </c>
      <c r="E191" s="15">
        <v>48.717948999999997</v>
      </c>
      <c r="F191" s="15">
        <v>5.1282050000000003</v>
      </c>
    </row>
    <row r="192" spans="1:6">
      <c r="A192" s="23" t="s">
        <v>128</v>
      </c>
      <c r="B192" s="24">
        <v>193</v>
      </c>
      <c r="C192" s="24">
        <v>109</v>
      </c>
      <c r="D192" s="24">
        <v>51</v>
      </c>
      <c r="E192" s="24">
        <v>23</v>
      </c>
      <c r="F192" s="24">
        <v>10</v>
      </c>
    </row>
    <row r="193" spans="1:6">
      <c r="A193" s="10" t="s">
        <v>114</v>
      </c>
      <c r="B193" s="15">
        <v>100</v>
      </c>
      <c r="C193" s="15">
        <v>56.476683999999999</v>
      </c>
      <c r="D193" s="15">
        <v>26.424869999999999</v>
      </c>
      <c r="E193" s="15">
        <v>11.917097999999999</v>
      </c>
      <c r="F193" s="15">
        <v>5.1813469999999997</v>
      </c>
    </row>
    <row r="194" spans="1:6">
      <c r="A194" s="8" t="s">
        <v>207</v>
      </c>
      <c r="B194" s="8"/>
      <c r="C194" s="8"/>
      <c r="D194" s="8"/>
      <c r="E194" s="8"/>
      <c r="F194" s="8"/>
    </row>
    <row r="195" spans="1:6">
      <c r="A195" s="23" t="s">
        <v>208</v>
      </c>
      <c r="B195" s="24">
        <v>1480</v>
      </c>
      <c r="C195" s="24">
        <v>957</v>
      </c>
      <c r="D195" s="24">
        <v>294</v>
      </c>
      <c r="E195" s="24">
        <v>207</v>
      </c>
      <c r="F195" s="24">
        <v>22</v>
      </c>
    </row>
    <row r="196" spans="1:6">
      <c r="A196" s="10" t="s">
        <v>114</v>
      </c>
      <c r="B196" s="15">
        <v>100</v>
      </c>
      <c r="C196" s="15">
        <v>64.662161999999995</v>
      </c>
      <c r="D196" s="15">
        <v>19.864865000000002</v>
      </c>
      <c r="E196" s="15">
        <v>13.986485999999999</v>
      </c>
      <c r="F196" s="15">
        <v>1.486486</v>
      </c>
    </row>
    <row r="197" spans="1:6">
      <c r="A197" s="23" t="s">
        <v>209</v>
      </c>
      <c r="B197" s="24">
        <v>1280</v>
      </c>
      <c r="C197" s="24">
        <v>825</v>
      </c>
      <c r="D197" s="24">
        <v>274</v>
      </c>
      <c r="E197" s="24">
        <v>160</v>
      </c>
      <c r="F197" s="24">
        <v>21</v>
      </c>
    </row>
    <row r="198" spans="1:6">
      <c r="A198" s="10" t="s">
        <v>114</v>
      </c>
      <c r="B198" s="15">
        <v>100</v>
      </c>
      <c r="C198" s="15">
        <v>64.453125</v>
      </c>
      <c r="D198" s="15">
        <v>21.40625</v>
      </c>
      <c r="E198" s="15">
        <v>12.5</v>
      </c>
      <c r="F198" s="15">
        <v>1.640625</v>
      </c>
    </row>
    <row r="199" spans="1:6">
      <c r="A199" s="23" t="s">
        <v>210</v>
      </c>
      <c r="B199" s="24">
        <v>1167</v>
      </c>
      <c r="C199" s="24">
        <v>737</v>
      </c>
      <c r="D199" s="24">
        <v>269</v>
      </c>
      <c r="E199" s="24">
        <v>139</v>
      </c>
      <c r="F199" s="24">
        <v>22</v>
      </c>
    </row>
    <row r="200" spans="1:6">
      <c r="A200" s="10" t="s">
        <v>114</v>
      </c>
      <c r="B200" s="15">
        <v>100</v>
      </c>
      <c r="C200" s="15">
        <v>63.153385</v>
      </c>
      <c r="D200" s="15">
        <v>23.050557000000001</v>
      </c>
      <c r="E200" s="15">
        <v>11.910883</v>
      </c>
      <c r="F200" s="15">
        <v>1.885176</v>
      </c>
    </row>
    <row r="201" spans="1:6" ht="11.1" customHeight="1">
      <c r="A201" s="23" t="s">
        <v>211</v>
      </c>
      <c r="B201" s="24">
        <v>715</v>
      </c>
      <c r="C201" s="24">
        <v>474</v>
      </c>
      <c r="D201" s="24">
        <v>136</v>
      </c>
      <c r="E201" s="24">
        <v>91</v>
      </c>
      <c r="F201" s="24">
        <v>14</v>
      </c>
    </row>
    <row r="202" spans="1:6" ht="11.1" customHeight="1">
      <c r="A202" s="10" t="s">
        <v>114</v>
      </c>
      <c r="B202" s="15">
        <v>100</v>
      </c>
      <c r="C202" s="15">
        <v>66.293706</v>
      </c>
      <c r="D202" s="15">
        <v>19.020979000000001</v>
      </c>
      <c r="E202" s="15">
        <v>12.727273</v>
      </c>
      <c r="F202" s="15">
        <v>1.9580420000000001</v>
      </c>
    </row>
    <row r="203" spans="1:6" ht="11.1" customHeight="1">
      <c r="A203" s="23" t="s">
        <v>212</v>
      </c>
      <c r="B203" s="24">
        <v>387</v>
      </c>
      <c r="C203" s="24">
        <v>258</v>
      </c>
      <c r="D203" s="24">
        <v>96</v>
      </c>
      <c r="E203" s="24">
        <v>27</v>
      </c>
      <c r="F203" s="24">
        <v>6</v>
      </c>
    </row>
    <row r="204" spans="1:6" ht="11.1" customHeight="1">
      <c r="A204" s="10" t="s">
        <v>114</v>
      </c>
      <c r="B204" s="15">
        <v>100</v>
      </c>
      <c r="C204" s="15">
        <v>66.666667000000004</v>
      </c>
      <c r="D204" s="15">
        <v>24.806201999999999</v>
      </c>
      <c r="E204" s="15">
        <v>6.9767440000000001</v>
      </c>
      <c r="F204" s="15">
        <v>1.5503880000000001</v>
      </c>
    </row>
    <row r="205" spans="1:6" ht="11.1" customHeight="1">
      <c r="A205" s="23" t="s">
        <v>213</v>
      </c>
      <c r="B205" s="24">
        <v>404</v>
      </c>
      <c r="C205" s="24">
        <v>295</v>
      </c>
      <c r="D205" s="24">
        <v>59</v>
      </c>
      <c r="E205" s="24">
        <v>41</v>
      </c>
      <c r="F205" s="24">
        <v>9</v>
      </c>
    </row>
    <row r="206" spans="1:6" ht="11.1" customHeight="1">
      <c r="A206" s="10" t="s">
        <v>114</v>
      </c>
      <c r="B206" s="15">
        <v>100</v>
      </c>
      <c r="C206" s="15">
        <v>73.019801999999999</v>
      </c>
      <c r="D206" s="15">
        <v>14.603960000000001</v>
      </c>
      <c r="E206" s="15">
        <v>10.148515</v>
      </c>
      <c r="F206" s="15">
        <v>2.2277230000000001</v>
      </c>
    </row>
    <row r="207" spans="1:6" ht="11.1" customHeight="1">
      <c r="A207" s="23" t="s">
        <v>214</v>
      </c>
      <c r="B207" s="24">
        <v>595</v>
      </c>
      <c r="C207" s="24">
        <v>395</v>
      </c>
      <c r="D207" s="24">
        <v>126</v>
      </c>
      <c r="E207" s="24">
        <v>65</v>
      </c>
      <c r="F207" s="24">
        <v>9</v>
      </c>
    </row>
    <row r="208" spans="1:6" ht="11.1" customHeight="1">
      <c r="A208" s="10" t="s">
        <v>114</v>
      </c>
      <c r="B208" s="15">
        <v>100</v>
      </c>
      <c r="C208" s="15">
        <v>66.386555000000001</v>
      </c>
      <c r="D208" s="15">
        <v>21.176470999999999</v>
      </c>
      <c r="E208" s="15">
        <v>10.92437</v>
      </c>
      <c r="F208" s="15">
        <v>1.512605</v>
      </c>
    </row>
    <row r="209" spans="1:6" ht="11.1" customHeight="1">
      <c r="A209" s="23" t="s">
        <v>215</v>
      </c>
      <c r="B209" s="24">
        <v>215</v>
      </c>
      <c r="C209" s="24">
        <v>145</v>
      </c>
      <c r="D209" s="24">
        <v>48</v>
      </c>
      <c r="E209" s="24">
        <v>18</v>
      </c>
      <c r="F209" s="24">
        <v>4</v>
      </c>
    </row>
    <row r="210" spans="1:6" ht="11.1" customHeight="1">
      <c r="A210" s="10" t="s">
        <v>114</v>
      </c>
      <c r="B210" s="15">
        <v>100</v>
      </c>
      <c r="C210" s="15">
        <v>67.441860000000005</v>
      </c>
      <c r="D210" s="15">
        <v>22.325581</v>
      </c>
      <c r="E210" s="15">
        <v>8.3720929999999996</v>
      </c>
      <c r="F210" s="15">
        <v>1.860465</v>
      </c>
    </row>
    <row r="211" spans="1:6" ht="11.1" customHeight="1">
      <c r="A211" s="23" t="s">
        <v>216</v>
      </c>
      <c r="B211" s="24">
        <v>248</v>
      </c>
      <c r="C211" s="24">
        <v>151</v>
      </c>
      <c r="D211" s="24">
        <v>68</v>
      </c>
      <c r="E211" s="24">
        <v>23</v>
      </c>
      <c r="F211" s="24">
        <v>6</v>
      </c>
    </row>
    <row r="212" spans="1:6" ht="11.1" customHeight="1">
      <c r="A212" s="10" t="s">
        <v>114</v>
      </c>
      <c r="B212" s="15">
        <v>100</v>
      </c>
      <c r="C212" s="15">
        <v>60.887096999999997</v>
      </c>
      <c r="D212" s="15">
        <v>27.419354999999999</v>
      </c>
      <c r="E212" s="15">
        <v>9.2741939999999996</v>
      </c>
      <c r="F212" s="15">
        <v>2.4193549999999999</v>
      </c>
    </row>
    <row r="213" spans="1:6" ht="11.1" customHeight="1">
      <c r="A213" s="23" t="s">
        <v>217</v>
      </c>
      <c r="B213" s="24">
        <v>255</v>
      </c>
      <c r="C213" s="24">
        <v>177</v>
      </c>
      <c r="D213" s="24">
        <v>62</v>
      </c>
      <c r="E213" s="24">
        <v>15</v>
      </c>
      <c r="F213" s="24">
        <v>1</v>
      </c>
    </row>
    <row r="214" spans="1:6" ht="11.1" customHeight="1">
      <c r="A214" s="10" t="s">
        <v>114</v>
      </c>
      <c r="B214" s="15">
        <v>100</v>
      </c>
      <c r="C214" s="15">
        <v>69.411765000000003</v>
      </c>
      <c r="D214" s="15">
        <v>24.313725000000002</v>
      </c>
      <c r="E214" s="15">
        <v>5.8823530000000002</v>
      </c>
      <c r="F214" s="15">
        <v>0.39215699999999998</v>
      </c>
    </row>
    <row r="215" spans="1:6" ht="11.1" customHeight="1">
      <c r="A215" s="23" t="s">
        <v>218</v>
      </c>
      <c r="B215" s="24">
        <v>291</v>
      </c>
      <c r="C215" s="24">
        <v>209</v>
      </c>
      <c r="D215" s="24">
        <v>68</v>
      </c>
      <c r="E215" s="24">
        <v>8</v>
      </c>
      <c r="F215" s="24">
        <v>6</v>
      </c>
    </row>
    <row r="216" spans="1:6" ht="11.1" customHeight="1">
      <c r="A216" s="10" t="s">
        <v>114</v>
      </c>
      <c r="B216" s="15">
        <v>100</v>
      </c>
      <c r="C216" s="15">
        <v>71.821306000000007</v>
      </c>
      <c r="D216" s="15">
        <v>23.367698000000001</v>
      </c>
      <c r="E216" s="15">
        <v>2.7491409999999998</v>
      </c>
      <c r="F216" s="15">
        <v>2.0618560000000001</v>
      </c>
    </row>
    <row r="217" spans="1:6" ht="11.1" customHeight="1">
      <c r="A217" s="23" t="s">
        <v>219</v>
      </c>
      <c r="B217" s="24">
        <v>338</v>
      </c>
      <c r="C217" s="24">
        <v>224</v>
      </c>
      <c r="D217" s="24">
        <v>85</v>
      </c>
      <c r="E217" s="24">
        <v>27</v>
      </c>
      <c r="F217" s="24">
        <v>2</v>
      </c>
    </row>
    <row r="218" spans="1:6" ht="11.1" customHeight="1">
      <c r="A218" s="10" t="s">
        <v>114</v>
      </c>
      <c r="B218" s="15">
        <v>100</v>
      </c>
      <c r="C218" s="15">
        <v>66.272188999999997</v>
      </c>
      <c r="D218" s="15">
        <v>25.147929000000001</v>
      </c>
      <c r="E218" s="15">
        <v>7.9881659999999997</v>
      </c>
      <c r="F218" s="15">
        <v>0.59171600000000002</v>
      </c>
    </row>
    <row r="219" spans="1:6" ht="11.1" customHeight="1">
      <c r="A219" s="23" t="s">
        <v>220</v>
      </c>
      <c r="B219" s="24">
        <v>812</v>
      </c>
      <c r="C219" s="24">
        <v>570</v>
      </c>
      <c r="D219" s="24">
        <v>159</v>
      </c>
      <c r="E219" s="24">
        <v>73</v>
      </c>
      <c r="F219" s="24">
        <v>10</v>
      </c>
    </row>
    <row r="220" spans="1:6" ht="11.1" customHeight="1">
      <c r="A220" s="10" t="s">
        <v>114</v>
      </c>
      <c r="B220" s="15">
        <v>100</v>
      </c>
      <c r="C220" s="15">
        <v>70.197044000000005</v>
      </c>
      <c r="D220" s="15">
        <v>19.581281000000001</v>
      </c>
      <c r="E220" s="15">
        <v>8.9901479999999996</v>
      </c>
      <c r="F220" s="15">
        <v>1.231527</v>
      </c>
    </row>
    <row r="221" spans="1:6" ht="11.1" customHeight="1">
      <c r="A221" s="23" t="s">
        <v>221</v>
      </c>
      <c r="B221" s="24">
        <v>816</v>
      </c>
      <c r="C221" s="24">
        <v>542</v>
      </c>
      <c r="D221" s="24">
        <v>185</v>
      </c>
      <c r="E221" s="24">
        <v>74</v>
      </c>
      <c r="F221" s="24">
        <v>15</v>
      </c>
    </row>
    <row r="222" spans="1:6" ht="11.1" customHeight="1">
      <c r="A222" s="10" t="s">
        <v>114</v>
      </c>
      <c r="B222" s="15">
        <v>100</v>
      </c>
      <c r="C222" s="15">
        <v>66.421569000000005</v>
      </c>
      <c r="D222" s="15">
        <v>22.671569000000002</v>
      </c>
      <c r="E222" s="15">
        <v>9.0686269999999993</v>
      </c>
      <c r="F222" s="15">
        <v>1.8382350000000001</v>
      </c>
    </row>
    <row r="223" spans="1:6" ht="11.1" customHeight="1">
      <c r="A223" s="23" t="s">
        <v>152</v>
      </c>
      <c r="B223" s="24">
        <v>69</v>
      </c>
      <c r="C223" s="24">
        <v>43</v>
      </c>
      <c r="D223" s="24">
        <v>8</v>
      </c>
      <c r="E223" s="24">
        <v>16</v>
      </c>
      <c r="F223" s="24">
        <v>2</v>
      </c>
    </row>
    <row r="224" spans="1:6" ht="11.1" customHeight="1">
      <c r="A224" s="10" t="s">
        <v>114</v>
      </c>
      <c r="B224" s="15">
        <v>100</v>
      </c>
      <c r="C224" s="15">
        <v>62.318840999999999</v>
      </c>
      <c r="D224" s="15">
        <v>11.594203</v>
      </c>
      <c r="E224" s="15">
        <v>23.188406000000001</v>
      </c>
      <c r="F224" s="15">
        <v>2.8985509999999999</v>
      </c>
    </row>
    <row r="225" spans="1:6" ht="11.1" customHeight="1">
      <c r="A225" s="23" t="s">
        <v>222</v>
      </c>
      <c r="B225" s="24">
        <v>246</v>
      </c>
      <c r="C225" s="24">
        <v>164</v>
      </c>
      <c r="D225" s="24">
        <v>43</v>
      </c>
      <c r="E225" s="24">
        <v>34</v>
      </c>
      <c r="F225" s="24">
        <v>5</v>
      </c>
    </row>
    <row r="226" spans="1:6" ht="11.1" customHeight="1">
      <c r="A226" s="10" t="s">
        <v>114</v>
      </c>
      <c r="B226" s="15">
        <v>100</v>
      </c>
      <c r="C226" s="15">
        <v>66.666667000000004</v>
      </c>
      <c r="D226" s="15">
        <v>17.479675</v>
      </c>
      <c r="E226" s="15">
        <v>13.821137999999999</v>
      </c>
      <c r="F226" s="15">
        <v>2.0325199999999999</v>
      </c>
    </row>
    <row r="227" spans="1:6" ht="11.1" customHeight="1">
      <c r="A227" s="23" t="s">
        <v>128</v>
      </c>
      <c r="B227" s="24">
        <v>47</v>
      </c>
      <c r="C227" s="24">
        <v>32</v>
      </c>
      <c r="D227" s="24">
        <v>8</v>
      </c>
      <c r="E227" s="24">
        <v>5</v>
      </c>
      <c r="F227" s="24">
        <v>2</v>
      </c>
    </row>
    <row r="228" spans="1:6" ht="11.1" customHeight="1">
      <c r="A228" s="11"/>
      <c r="B228" s="16">
        <v>100</v>
      </c>
      <c r="C228" s="16">
        <v>68.085105999999996</v>
      </c>
      <c r="D228" s="16">
        <v>17.021277000000001</v>
      </c>
      <c r="E228" s="16">
        <v>10.638298000000001</v>
      </c>
      <c r="F228" s="16">
        <v>4.2553190000000001</v>
      </c>
    </row>
    <row r="229" spans="1:6" ht="11.1" customHeight="1"/>
  </sheetData>
  <phoneticPr fontId="2"/>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14A77-A614-41AC-8BC7-9F6B6355106A}">
  <sheetPr codeName="Sheet118"/>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HYPERLINK("#'目次'!B23","[17]")</f>
        <v>[17]</v>
      </c>
    </row>
    <row r="3" spans="1:6">
      <c r="A3" s="6" t="s">
        <v>114</v>
      </c>
      <c r="B3" s="7" t="s">
        <v>314</v>
      </c>
    </row>
    <row r="4" spans="1:6">
      <c r="A4" s="6" t="s">
        <v>114</v>
      </c>
      <c r="B4" s="7" t="s">
        <v>323</v>
      </c>
    </row>
    <row r="5" spans="1:6" s="21" customFormat="1" ht="24">
      <c r="A5" s="19" t="s">
        <v>114</v>
      </c>
      <c r="B5" s="20" t="s">
        <v>118</v>
      </c>
      <c r="C5" s="20" t="s">
        <v>287</v>
      </c>
      <c r="D5" s="20" t="s">
        <v>316</v>
      </c>
      <c r="E5" s="20" t="s">
        <v>317</v>
      </c>
      <c r="F5" s="20" t="s">
        <v>128</v>
      </c>
    </row>
    <row r="6" spans="1:6">
      <c r="A6" s="22" t="s">
        <v>121</v>
      </c>
      <c r="B6" s="9">
        <v>2677</v>
      </c>
      <c r="C6" s="9">
        <v>1991</v>
      </c>
      <c r="D6" s="9">
        <v>368</v>
      </c>
      <c r="E6" s="9">
        <v>258</v>
      </c>
      <c r="F6" s="9">
        <v>60</v>
      </c>
    </row>
    <row r="7" spans="1:6">
      <c r="A7" s="10" t="s">
        <v>114</v>
      </c>
      <c r="B7" s="15">
        <v>100</v>
      </c>
      <c r="C7" s="15">
        <v>74.374300000000005</v>
      </c>
      <c r="D7" s="15">
        <v>13.746731</v>
      </c>
      <c r="E7" s="15">
        <v>9.6376539999999995</v>
      </c>
      <c r="F7" s="15">
        <v>2.2413150000000002</v>
      </c>
    </row>
    <row r="8" spans="1:6">
      <c r="A8" s="8" t="s">
        <v>122</v>
      </c>
      <c r="B8" s="8"/>
      <c r="C8" s="8"/>
      <c r="D8" s="8"/>
      <c r="E8" s="8"/>
      <c r="F8" s="8"/>
    </row>
    <row r="9" spans="1:6">
      <c r="A9" s="23" t="s">
        <v>123</v>
      </c>
      <c r="B9" s="24">
        <v>380</v>
      </c>
      <c r="C9" s="24">
        <v>322</v>
      </c>
      <c r="D9" s="24">
        <v>49</v>
      </c>
      <c r="E9" s="24">
        <v>5</v>
      </c>
      <c r="F9" s="24">
        <v>4</v>
      </c>
    </row>
    <row r="10" spans="1:6">
      <c r="A10" s="10" t="s">
        <v>114</v>
      </c>
      <c r="B10" s="15">
        <v>100</v>
      </c>
      <c r="C10" s="15">
        <v>84.736841999999996</v>
      </c>
      <c r="D10" s="15">
        <v>12.894736999999999</v>
      </c>
      <c r="E10" s="15">
        <v>1.3157890000000001</v>
      </c>
      <c r="F10" s="15">
        <v>1.052632</v>
      </c>
    </row>
    <row r="11" spans="1:6">
      <c r="A11" s="23" t="s">
        <v>124</v>
      </c>
      <c r="B11" s="24">
        <v>489</v>
      </c>
      <c r="C11" s="24">
        <v>405</v>
      </c>
      <c r="D11" s="24">
        <v>59</v>
      </c>
      <c r="E11" s="24">
        <v>22</v>
      </c>
      <c r="F11" s="24">
        <v>3</v>
      </c>
    </row>
    <row r="12" spans="1:6">
      <c r="A12" s="10" t="s">
        <v>114</v>
      </c>
      <c r="B12" s="15">
        <v>100</v>
      </c>
      <c r="C12" s="15">
        <v>82.822085999999999</v>
      </c>
      <c r="D12" s="15">
        <v>12.065440000000001</v>
      </c>
      <c r="E12" s="15">
        <v>4.4989780000000001</v>
      </c>
      <c r="F12" s="15">
        <v>0.61349699999999996</v>
      </c>
    </row>
    <row r="13" spans="1:6">
      <c r="A13" s="23" t="s">
        <v>125</v>
      </c>
      <c r="B13" s="24">
        <v>1114</v>
      </c>
      <c r="C13" s="24">
        <v>864</v>
      </c>
      <c r="D13" s="24">
        <v>167</v>
      </c>
      <c r="E13" s="24">
        <v>75</v>
      </c>
      <c r="F13" s="24">
        <v>8</v>
      </c>
    </row>
    <row r="14" spans="1:6">
      <c r="A14" s="10" t="s">
        <v>114</v>
      </c>
      <c r="B14" s="15">
        <v>100</v>
      </c>
      <c r="C14" s="15">
        <v>77.558347999999995</v>
      </c>
      <c r="D14" s="15">
        <v>14.991023</v>
      </c>
      <c r="E14" s="15">
        <v>6.7324960000000003</v>
      </c>
      <c r="F14" s="15">
        <v>0.71813300000000002</v>
      </c>
    </row>
    <row r="15" spans="1:6">
      <c r="A15" s="23" t="s">
        <v>126</v>
      </c>
      <c r="B15" s="24">
        <v>521</v>
      </c>
      <c r="C15" s="24">
        <v>337</v>
      </c>
      <c r="D15" s="24">
        <v>80</v>
      </c>
      <c r="E15" s="24">
        <v>92</v>
      </c>
      <c r="F15" s="24">
        <v>12</v>
      </c>
    </row>
    <row r="16" spans="1:6">
      <c r="A16" s="10" t="s">
        <v>114</v>
      </c>
      <c r="B16" s="15">
        <v>100</v>
      </c>
      <c r="C16" s="15">
        <v>64.683301</v>
      </c>
      <c r="D16" s="15">
        <v>15.355086</v>
      </c>
      <c r="E16" s="15">
        <v>17.658349000000001</v>
      </c>
      <c r="F16" s="15">
        <v>2.3032629999999998</v>
      </c>
    </row>
    <row r="17" spans="1:6">
      <c r="A17" s="23" t="s">
        <v>127</v>
      </c>
      <c r="B17" s="24">
        <v>129</v>
      </c>
      <c r="C17" s="24">
        <v>53</v>
      </c>
      <c r="D17" s="24">
        <v>10</v>
      </c>
      <c r="E17" s="24">
        <v>62</v>
      </c>
      <c r="F17" s="24">
        <v>4</v>
      </c>
    </row>
    <row r="18" spans="1:6">
      <c r="A18" s="10" t="s">
        <v>114</v>
      </c>
      <c r="B18" s="15">
        <v>100</v>
      </c>
      <c r="C18" s="15">
        <v>41.085270999999999</v>
      </c>
      <c r="D18" s="15">
        <v>7.751938</v>
      </c>
      <c r="E18" s="15">
        <v>48.062016</v>
      </c>
      <c r="F18" s="15">
        <v>3.1007750000000001</v>
      </c>
    </row>
    <row r="19" spans="1:6">
      <c r="A19" s="23" t="s">
        <v>128</v>
      </c>
      <c r="B19" s="24">
        <v>44</v>
      </c>
      <c r="C19" s="24">
        <v>10</v>
      </c>
      <c r="D19" s="24">
        <v>3</v>
      </c>
      <c r="E19" s="24">
        <v>2</v>
      </c>
      <c r="F19" s="24">
        <v>29</v>
      </c>
    </row>
    <row r="20" spans="1:6">
      <c r="A20" s="10" t="s">
        <v>114</v>
      </c>
      <c r="B20" s="15">
        <v>100</v>
      </c>
      <c r="C20" s="15">
        <v>22.727273</v>
      </c>
      <c r="D20" s="15">
        <v>6.8181820000000002</v>
      </c>
      <c r="E20" s="15">
        <v>4.5454549999999996</v>
      </c>
      <c r="F20" s="15">
        <v>65.909091000000004</v>
      </c>
    </row>
    <row r="21" spans="1:6">
      <c r="A21" s="8" t="s">
        <v>129</v>
      </c>
      <c r="B21" s="8"/>
      <c r="C21" s="8"/>
      <c r="D21" s="8"/>
      <c r="E21" s="8"/>
      <c r="F21" s="8"/>
    </row>
    <row r="22" spans="1:6">
      <c r="A22" s="23" t="s">
        <v>130</v>
      </c>
      <c r="B22" s="24">
        <v>799</v>
      </c>
      <c r="C22" s="24">
        <v>671</v>
      </c>
      <c r="D22" s="24">
        <v>95</v>
      </c>
      <c r="E22" s="24">
        <v>26</v>
      </c>
      <c r="F22" s="24">
        <v>7</v>
      </c>
    </row>
    <row r="23" spans="1:6">
      <c r="A23" s="10" t="s">
        <v>114</v>
      </c>
      <c r="B23" s="15">
        <v>100</v>
      </c>
      <c r="C23" s="15">
        <v>83.979974999999996</v>
      </c>
      <c r="D23" s="15">
        <v>11.889862000000001</v>
      </c>
      <c r="E23" s="15">
        <v>3.2540680000000002</v>
      </c>
      <c r="F23" s="15">
        <v>0.87609499999999996</v>
      </c>
    </row>
    <row r="24" spans="1:6">
      <c r="A24" s="23" t="s">
        <v>131</v>
      </c>
      <c r="B24" s="24">
        <v>1245</v>
      </c>
      <c r="C24" s="24">
        <v>967</v>
      </c>
      <c r="D24" s="24">
        <v>182</v>
      </c>
      <c r="E24" s="24">
        <v>84</v>
      </c>
      <c r="F24" s="24">
        <v>12</v>
      </c>
    </row>
    <row r="25" spans="1:6">
      <c r="A25" s="10" t="s">
        <v>114</v>
      </c>
      <c r="B25" s="15">
        <v>100</v>
      </c>
      <c r="C25" s="15">
        <v>77.670682999999997</v>
      </c>
      <c r="D25" s="15">
        <v>14.618474000000001</v>
      </c>
      <c r="E25" s="15">
        <v>6.746988</v>
      </c>
      <c r="F25" s="15">
        <v>0.96385500000000002</v>
      </c>
    </row>
    <row r="26" spans="1:6">
      <c r="A26" s="23" t="s">
        <v>132</v>
      </c>
      <c r="B26" s="24">
        <v>504</v>
      </c>
      <c r="C26" s="24">
        <v>308</v>
      </c>
      <c r="D26" s="24">
        <v>84</v>
      </c>
      <c r="E26" s="24">
        <v>104</v>
      </c>
      <c r="F26" s="24">
        <v>8</v>
      </c>
    </row>
    <row r="27" spans="1:6">
      <c r="A27" s="10" t="s">
        <v>114</v>
      </c>
      <c r="B27" s="15">
        <v>100</v>
      </c>
      <c r="C27" s="15">
        <v>61.111111000000001</v>
      </c>
      <c r="D27" s="15">
        <v>16.666667</v>
      </c>
      <c r="E27" s="15">
        <v>20.634920999999999</v>
      </c>
      <c r="F27" s="15">
        <v>1.587302</v>
      </c>
    </row>
    <row r="28" spans="1:6">
      <c r="A28" s="23" t="s">
        <v>133</v>
      </c>
      <c r="B28" s="24">
        <v>82</v>
      </c>
      <c r="C28" s="24">
        <v>39</v>
      </c>
      <c r="D28" s="24">
        <v>3</v>
      </c>
      <c r="E28" s="24">
        <v>38</v>
      </c>
      <c r="F28" s="24">
        <v>2</v>
      </c>
    </row>
    <row r="29" spans="1:6">
      <c r="A29" s="10" t="s">
        <v>114</v>
      </c>
      <c r="B29" s="15">
        <v>100</v>
      </c>
      <c r="C29" s="15">
        <v>47.560975999999997</v>
      </c>
      <c r="D29" s="15">
        <v>3.6585369999999999</v>
      </c>
      <c r="E29" s="15">
        <v>46.341462999999997</v>
      </c>
      <c r="F29" s="15">
        <v>2.4390239999999999</v>
      </c>
    </row>
    <row r="30" spans="1:6">
      <c r="A30" s="23" t="s">
        <v>128</v>
      </c>
      <c r="B30" s="24">
        <v>47</v>
      </c>
      <c r="C30" s="24">
        <v>6</v>
      </c>
      <c r="D30" s="24">
        <v>4</v>
      </c>
      <c r="E30" s="24">
        <v>6</v>
      </c>
      <c r="F30" s="24">
        <v>31</v>
      </c>
    </row>
    <row r="31" spans="1:6">
      <c r="A31" s="10" t="s">
        <v>114</v>
      </c>
      <c r="B31" s="15">
        <v>100</v>
      </c>
      <c r="C31" s="15">
        <v>12.765957</v>
      </c>
      <c r="D31" s="15">
        <v>8.5106380000000001</v>
      </c>
      <c r="E31" s="15">
        <v>12.765957</v>
      </c>
      <c r="F31" s="15">
        <v>65.957447000000002</v>
      </c>
    </row>
    <row r="32" spans="1:6">
      <c r="A32" s="8" t="s">
        <v>134</v>
      </c>
      <c r="B32" s="8"/>
      <c r="C32" s="8"/>
      <c r="D32" s="8"/>
      <c r="E32" s="8"/>
      <c r="F32" s="8"/>
    </row>
    <row r="33" spans="1:6">
      <c r="A33" s="23" t="s">
        <v>135</v>
      </c>
      <c r="B33" s="24">
        <v>128</v>
      </c>
      <c r="C33" s="24">
        <v>84</v>
      </c>
      <c r="D33" s="24">
        <v>21</v>
      </c>
      <c r="E33" s="24">
        <v>22</v>
      </c>
      <c r="F33" s="24">
        <v>1</v>
      </c>
    </row>
    <row r="34" spans="1:6">
      <c r="A34" s="10" t="s">
        <v>114</v>
      </c>
      <c r="B34" s="15">
        <v>100</v>
      </c>
      <c r="C34" s="15">
        <v>65.625</v>
      </c>
      <c r="D34" s="15">
        <v>16.40625</v>
      </c>
      <c r="E34" s="15">
        <v>17.1875</v>
      </c>
      <c r="F34" s="15">
        <v>0.78125</v>
      </c>
    </row>
    <row r="35" spans="1:6">
      <c r="A35" s="23" t="s">
        <v>136</v>
      </c>
      <c r="B35" s="24">
        <v>138</v>
      </c>
      <c r="C35" s="24">
        <v>101</v>
      </c>
      <c r="D35" s="24">
        <v>17</v>
      </c>
      <c r="E35" s="24">
        <v>19</v>
      </c>
      <c r="F35" s="24">
        <v>1</v>
      </c>
    </row>
    <row r="36" spans="1:6">
      <c r="A36" s="10" t="s">
        <v>114</v>
      </c>
      <c r="B36" s="15">
        <v>100</v>
      </c>
      <c r="C36" s="15">
        <v>73.188406000000001</v>
      </c>
      <c r="D36" s="15">
        <v>12.318841000000001</v>
      </c>
      <c r="E36" s="15">
        <v>13.768115999999999</v>
      </c>
      <c r="F36" s="15">
        <v>0.724638</v>
      </c>
    </row>
    <row r="37" spans="1:6">
      <c r="A37" s="23" t="s">
        <v>137</v>
      </c>
      <c r="B37" s="24">
        <v>119</v>
      </c>
      <c r="C37" s="24">
        <v>101</v>
      </c>
      <c r="D37" s="24">
        <v>9</v>
      </c>
      <c r="E37" s="24">
        <v>7</v>
      </c>
      <c r="F37" s="24">
        <v>2</v>
      </c>
    </row>
    <row r="38" spans="1:6">
      <c r="A38" s="10" t="s">
        <v>114</v>
      </c>
      <c r="B38" s="15">
        <v>100</v>
      </c>
      <c r="C38" s="15">
        <v>84.873949999999994</v>
      </c>
      <c r="D38" s="15">
        <v>7.5630249999999997</v>
      </c>
      <c r="E38" s="15">
        <v>5.8823530000000002</v>
      </c>
      <c r="F38" s="15">
        <v>1.6806719999999999</v>
      </c>
    </row>
    <row r="39" spans="1:6">
      <c r="A39" s="23" t="s">
        <v>138</v>
      </c>
      <c r="B39" s="24">
        <v>142</v>
      </c>
      <c r="C39" s="24">
        <v>114</v>
      </c>
      <c r="D39" s="24">
        <v>13</v>
      </c>
      <c r="E39" s="24">
        <v>12</v>
      </c>
      <c r="F39" s="24">
        <v>3</v>
      </c>
    </row>
    <row r="40" spans="1:6">
      <c r="A40" s="10" t="s">
        <v>114</v>
      </c>
      <c r="B40" s="15">
        <v>100</v>
      </c>
      <c r="C40" s="15">
        <v>80.281689999999998</v>
      </c>
      <c r="D40" s="15">
        <v>9.1549300000000002</v>
      </c>
      <c r="E40" s="15">
        <v>8.450704</v>
      </c>
      <c r="F40" s="15">
        <v>2.112676</v>
      </c>
    </row>
    <row r="41" spans="1:6">
      <c r="A41" s="23" t="s">
        <v>139</v>
      </c>
      <c r="B41" s="24">
        <v>170</v>
      </c>
      <c r="C41" s="24">
        <v>124</v>
      </c>
      <c r="D41" s="24">
        <v>33</v>
      </c>
      <c r="E41" s="24">
        <v>11</v>
      </c>
      <c r="F41" s="24">
        <v>2</v>
      </c>
    </row>
    <row r="42" spans="1:6">
      <c r="A42" s="10" t="s">
        <v>114</v>
      </c>
      <c r="B42" s="15">
        <v>100</v>
      </c>
      <c r="C42" s="15">
        <v>72.941175999999999</v>
      </c>
      <c r="D42" s="15">
        <v>19.411764999999999</v>
      </c>
      <c r="E42" s="15">
        <v>6.4705880000000002</v>
      </c>
      <c r="F42" s="15">
        <v>1.176471</v>
      </c>
    </row>
    <row r="43" spans="1:6">
      <c r="A43" s="23" t="s">
        <v>140</v>
      </c>
      <c r="B43" s="24">
        <v>192</v>
      </c>
      <c r="C43" s="24">
        <v>148</v>
      </c>
      <c r="D43" s="24">
        <v>32</v>
      </c>
      <c r="E43" s="24">
        <v>9</v>
      </c>
      <c r="F43" s="24">
        <v>3</v>
      </c>
    </row>
    <row r="44" spans="1:6">
      <c r="A44" s="10" t="s">
        <v>114</v>
      </c>
      <c r="B44" s="15">
        <v>100</v>
      </c>
      <c r="C44" s="15">
        <v>77.083332999999996</v>
      </c>
      <c r="D44" s="15">
        <v>16.666667</v>
      </c>
      <c r="E44" s="15">
        <v>4.6875</v>
      </c>
      <c r="F44" s="15">
        <v>1.5625</v>
      </c>
    </row>
    <row r="45" spans="1:6">
      <c r="A45" s="23" t="s">
        <v>141</v>
      </c>
      <c r="B45" s="24">
        <v>1405</v>
      </c>
      <c r="C45" s="24">
        <v>1071</v>
      </c>
      <c r="D45" s="24">
        <v>183</v>
      </c>
      <c r="E45" s="24">
        <v>138</v>
      </c>
      <c r="F45" s="24">
        <v>13</v>
      </c>
    </row>
    <row r="46" spans="1:6">
      <c r="A46" s="10" t="s">
        <v>114</v>
      </c>
      <c r="B46" s="15">
        <v>100</v>
      </c>
      <c r="C46" s="15">
        <v>76.227757999999994</v>
      </c>
      <c r="D46" s="15">
        <v>13.024910999999999</v>
      </c>
      <c r="E46" s="15">
        <v>9.8220639999999992</v>
      </c>
      <c r="F46" s="15">
        <v>0.92526699999999995</v>
      </c>
    </row>
    <row r="47" spans="1:6">
      <c r="A47" s="23" t="s">
        <v>142</v>
      </c>
      <c r="B47" s="24">
        <v>343</v>
      </c>
      <c r="C47" s="24">
        <v>240</v>
      </c>
      <c r="D47" s="24">
        <v>60</v>
      </c>
      <c r="E47" s="24">
        <v>39</v>
      </c>
      <c r="F47" s="24">
        <v>4</v>
      </c>
    </row>
    <row r="48" spans="1:6">
      <c r="A48" s="10" t="s">
        <v>114</v>
      </c>
      <c r="B48" s="15">
        <v>100</v>
      </c>
      <c r="C48" s="15">
        <v>69.970844999999997</v>
      </c>
      <c r="D48" s="15">
        <v>17.492711</v>
      </c>
      <c r="E48" s="15">
        <v>11.370262</v>
      </c>
      <c r="F48" s="15">
        <v>1.1661809999999999</v>
      </c>
    </row>
    <row r="49" spans="1:6">
      <c r="A49" s="23" t="s">
        <v>128</v>
      </c>
      <c r="B49" s="24">
        <v>40</v>
      </c>
      <c r="C49" s="24">
        <v>8</v>
      </c>
      <c r="D49" s="24">
        <v>0</v>
      </c>
      <c r="E49" s="24">
        <v>1</v>
      </c>
      <c r="F49" s="24">
        <v>31</v>
      </c>
    </row>
    <row r="50" spans="1:6">
      <c r="A50" s="10" t="s">
        <v>114</v>
      </c>
      <c r="B50" s="15">
        <v>100</v>
      </c>
      <c r="C50" s="15">
        <v>20</v>
      </c>
      <c r="D50" s="15">
        <v>0</v>
      </c>
      <c r="E50" s="15">
        <v>2.5</v>
      </c>
      <c r="F50" s="15">
        <v>77.5</v>
      </c>
    </row>
    <row r="51" spans="1:6">
      <c r="A51" s="8" t="s">
        <v>143</v>
      </c>
      <c r="B51" s="8"/>
      <c r="C51" s="8"/>
      <c r="D51" s="8"/>
      <c r="E51" s="8"/>
      <c r="F51" s="8"/>
    </row>
    <row r="52" spans="1:6">
      <c r="A52" s="23" t="s">
        <v>144</v>
      </c>
      <c r="B52" s="24">
        <v>429</v>
      </c>
      <c r="C52" s="24">
        <v>369</v>
      </c>
      <c r="D52" s="24">
        <v>38</v>
      </c>
      <c r="E52" s="24">
        <v>17</v>
      </c>
      <c r="F52" s="24">
        <v>5</v>
      </c>
    </row>
    <row r="53" spans="1:6">
      <c r="A53" s="10" t="s">
        <v>114</v>
      </c>
      <c r="B53" s="15">
        <v>100</v>
      </c>
      <c r="C53" s="15">
        <v>86.013986000000003</v>
      </c>
      <c r="D53" s="15">
        <v>8.8578089999999996</v>
      </c>
      <c r="E53" s="15">
        <v>3.962704</v>
      </c>
      <c r="F53" s="15">
        <v>1.1655009999999999</v>
      </c>
    </row>
    <row r="54" spans="1:6">
      <c r="A54" s="23" t="s">
        <v>145</v>
      </c>
      <c r="B54" s="24">
        <v>319</v>
      </c>
      <c r="C54" s="24">
        <v>268</v>
      </c>
      <c r="D54" s="24">
        <v>38</v>
      </c>
      <c r="E54" s="24">
        <v>10</v>
      </c>
      <c r="F54" s="24">
        <v>3</v>
      </c>
    </row>
    <row r="55" spans="1:6">
      <c r="A55" s="10" t="s">
        <v>114</v>
      </c>
      <c r="B55" s="15">
        <v>100</v>
      </c>
      <c r="C55" s="15">
        <v>84.012539000000004</v>
      </c>
      <c r="D55" s="15">
        <v>11.912226</v>
      </c>
      <c r="E55" s="15">
        <v>3.1347960000000001</v>
      </c>
      <c r="F55" s="15">
        <v>0.94043900000000002</v>
      </c>
    </row>
    <row r="56" spans="1:6">
      <c r="A56" s="23" t="s">
        <v>146</v>
      </c>
      <c r="B56" s="24">
        <v>504</v>
      </c>
      <c r="C56" s="24">
        <v>417</v>
      </c>
      <c r="D56" s="24">
        <v>62</v>
      </c>
      <c r="E56" s="24">
        <v>21</v>
      </c>
      <c r="F56" s="24">
        <v>4</v>
      </c>
    </row>
    <row r="57" spans="1:6">
      <c r="A57" s="10" t="s">
        <v>114</v>
      </c>
      <c r="B57" s="15">
        <v>100</v>
      </c>
      <c r="C57" s="15">
        <v>82.738095000000001</v>
      </c>
      <c r="D57" s="15">
        <v>12.301587</v>
      </c>
      <c r="E57" s="15">
        <v>4.1666670000000003</v>
      </c>
      <c r="F57" s="15">
        <v>0.793651</v>
      </c>
    </row>
    <row r="58" spans="1:6">
      <c r="A58" s="23" t="s">
        <v>147</v>
      </c>
      <c r="B58" s="24">
        <v>143</v>
      </c>
      <c r="C58" s="24">
        <v>116</v>
      </c>
      <c r="D58" s="24">
        <v>15</v>
      </c>
      <c r="E58" s="24">
        <v>8</v>
      </c>
      <c r="F58" s="24">
        <v>4</v>
      </c>
    </row>
    <row r="59" spans="1:6">
      <c r="A59" s="10" t="s">
        <v>114</v>
      </c>
      <c r="B59" s="15">
        <v>100</v>
      </c>
      <c r="C59" s="15">
        <v>81.118881000000002</v>
      </c>
      <c r="D59" s="15">
        <v>10.489509999999999</v>
      </c>
      <c r="E59" s="15">
        <v>5.5944060000000002</v>
      </c>
      <c r="F59" s="15">
        <v>2.7972030000000001</v>
      </c>
    </row>
    <row r="60" spans="1:6">
      <c r="A60" s="23" t="s">
        <v>148</v>
      </c>
      <c r="B60" s="24">
        <v>168</v>
      </c>
      <c r="C60" s="24">
        <v>136</v>
      </c>
      <c r="D60" s="24">
        <v>19</v>
      </c>
      <c r="E60" s="24">
        <v>9</v>
      </c>
      <c r="F60" s="24">
        <v>4</v>
      </c>
    </row>
    <row r="61" spans="1:6">
      <c r="A61" s="10" t="s">
        <v>114</v>
      </c>
      <c r="B61" s="15">
        <v>100</v>
      </c>
      <c r="C61" s="15">
        <v>80.952381000000003</v>
      </c>
      <c r="D61" s="15">
        <v>11.309524</v>
      </c>
      <c r="E61" s="15">
        <v>5.3571429999999998</v>
      </c>
      <c r="F61" s="15">
        <v>2.3809520000000002</v>
      </c>
    </row>
    <row r="62" spans="1:6">
      <c r="A62" s="23" t="s">
        <v>149</v>
      </c>
      <c r="B62" s="24">
        <v>1270</v>
      </c>
      <c r="C62" s="24">
        <v>1007</v>
      </c>
      <c r="D62" s="24">
        <v>172</v>
      </c>
      <c r="E62" s="24">
        <v>77</v>
      </c>
      <c r="F62" s="24">
        <v>14</v>
      </c>
    </row>
    <row r="63" spans="1:6">
      <c r="A63" s="10" t="s">
        <v>114</v>
      </c>
      <c r="B63" s="15">
        <v>100</v>
      </c>
      <c r="C63" s="15">
        <v>79.291338999999994</v>
      </c>
      <c r="D63" s="15">
        <v>13.543307</v>
      </c>
      <c r="E63" s="15">
        <v>6.0629920000000004</v>
      </c>
      <c r="F63" s="15">
        <v>1.1023620000000001</v>
      </c>
    </row>
    <row r="64" spans="1:6">
      <c r="A64" s="23" t="s">
        <v>150</v>
      </c>
      <c r="B64" s="24">
        <v>1642</v>
      </c>
      <c r="C64" s="24">
        <v>1330</v>
      </c>
      <c r="D64" s="24">
        <v>212</v>
      </c>
      <c r="E64" s="24">
        <v>83</v>
      </c>
      <c r="F64" s="24">
        <v>17</v>
      </c>
    </row>
    <row r="65" spans="1:6">
      <c r="A65" s="10" t="s">
        <v>114</v>
      </c>
      <c r="B65" s="15">
        <v>100</v>
      </c>
      <c r="C65" s="15">
        <v>80.998782000000006</v>
      </c>
      <c r="D65" s="15">
        <v>12.911084000000001</v>
      </c>
      <c r="E65" s="15">
        <v>5.0548109999999999</v>
      </c>
      <c r="F65" s="15">
        <v>1.035323</v>
      </c>
    </row>
    <row r="66" spans="1:6">
      <c r="A66" s="23" t="s">
        <v>151</v>
      </c>
      <c r="B66" s="24">
        <v>2266</v>
      </c>
      <c r="C66" s="24">
        <v>1745</v>
      </c>
      <c r="D66" s="24">
        <v>323</v>
      </c>
      <c r="E66" s="24">
        <v>176</v>
      </c>
      <c r="F66" s="24">
        <v>22</v>
      </c>
    </row>
    <row r="67" spans="1:6">
      <c r="A67" s="10" t="s">
        <v>114</v>
      </c>
      <c r="B67" s="15">
        <v>100</v>
      </c>
      <c r="C67" s="15">
        <v>77.007943999999995</v>
      </c>
      <c r="D67" s="15">
        <v>14.254192</v>
      </c>
      <c r="E67" s="15">
        <v>7.7669899999999998</v>
      </c>
      <c r="F67" s="15">
        <v>0.97087400000000001</v>
      </c>
    </row>
    <row r="68" spans="1:6">
      <c r="A68" s="23" t="s">
        <v>152</v>
      </c>
      <c r="B68" s="24">
        <v>121</v>
      </c>
      <c r="C68" s="24">
        <v>54</v>
      </c>
      <c r="D68" s="24">
        <v>18</v>
      </c>
      <c r="E68" s="24">
        <v>47</v>
      </c>
      <c r="F68" s="24">
        <v>2</v>
      </c>
    </row>
    <row r="69" spans="1:6">
      <c r="A69" s="10" t="s">
        <v>114</v>
      </c>
      <c r="B69" s="15">
        <v>100</v>
      </c>
      <c r="C69" s="15">
        <v>44.628098999999999</v>
      </c>
      <c r="D69" s="15">
        <v>14.876033</v>
      </c>
      <c r="E69" s="15">
        <v>38.842975000000003</v>
      </c>
      <c r="F69" s="15">
        <v>1.6528929999999999</v>
      </c>
    </row>
    <row r="70" spans="1:6">
      <c r="A70" s="23" t="s">
        <v>128</v>
      </c>
      <c r="B70" s="24">
        <v>46</v>
      </c>
      <c r="C70" s="24">
        <v>4</v>
      </c>
      <c r="D70" s="24">
        <v>0</v>
      </c>
      <c r="E70" s="24">
        <v>12</v>
      </c>
      <c r="F70" s="24">
        <v>30</v>
      </c>
    </row>
    <row r="71" spans="1:6">
      <c r="A71" s="10" t="s">
        <v>114</v>
      </c>
      <c r="B71" s="15">
        <v>100</v>
      </c>
      <c r="C71" s="15">
        <v>8.6956520000000008</v>
      </c>
      <c r="D71" s="15">
        <v>0</v>
      </c>
      <c r="E71" s="15">
        <v>26.086957000000002</v>
      </c>
      <c r="F71" s="15">
        <v>65.217391000000006</v>
      </c>
    </row>
    <row r="72" spans="1:6">
      <c r="A72" s="8" t="s">
        <v>153</v>
      </c>
      <c r="B72" s="8"/>
      <c r="C72" s="8"/>
      <c r="D72" s="8"/>
      <c r="E72" s="8"/>
      <c r="F72" s="8"/>
    </row>
    <row r="73" spans="1:6">
      <c r="A73" s="23" t="s">
        <v>154</v>
      </c>
      <c r="B73" s="24">
        <v>1344</v>
      </c>
      <c r="C73" s="24">
        <v>1061</v>
      </c>
      <c r="D73" s="24">
        <v>183</v>
      </c>
      <c r="E73" s="24">
        <v>88</v>
      </c>
      <c r="F73" s="24">
        <v>12</v>
      </c>
    </row>
    <row r="74" spans="1:6">
      <c r="A74" s="10" t="s">
        <v>114</v>
      </c>
      <c r="B74" s="15">
        <v>100</v>
      </c>
      <c r="C74" s="15">
        <v>78.943451999999994</v>
      </c>
      <c r="D74" s="15">
        <v>13.616071</v>
      </c>
      <c r="E74" s="15">
        <v>6.5476190000000001</v>
      </c>
      <c r="F74" s="15">
        <v>0.89285700000000001</v>
      </c>
    </row>
    <row r="75" spans="1:6">
      <c r="A75" s="23" t="s">
        <v>155</v>
      </c>
      <c r="B75" s="24">
        <v>1107</v>
      </c>
      <c r="C75" s="24">
        <v>802</v>
      </c>
      <c r="D75" s="24">
        <v>167</v>
      </c>
      <c r="E75" s="24">
        <v>132</v>
      </c>
      <c r="F75" s="24">
        <v>6</v>
      </c>
    </row>
    <row r="76" spans="1:6">
      <c r="A76" s="10" t="s">
        <v>114</v>
      </c>
      <c r="B76" s="15">
        <v>100</v>
      </c>
      <c r="C76" s="15">
        <v>72.448058000000003</v>
      </c>
      <c r="D76" s="15">
        <v>15.085818</v>
      </c>
      <c r="E76" s="15">
        <v>11.924118999999999</v>
      </c>
      <c r="F76" s="15">
        <v>0.54200499999999996</v>
      </c>
    </row>
    <row r="77" spans="1:6">
      <c r="A77" s="23" t="s">
        <v>156</v>
      </c>
      <c r="B77" s="24">
        <v>1006</v>
      </c>
      <c r="C77" s="24">
        <v>744</v>
      </c>
      <c r="D77" s="24">
        <v>127</v>
      </c>
      <c r="E77" s="24">
        <v>128</v>
      </c>
      <c r="F77" s="24">
        <v>7</v>
      </c>
    </row>
    <row r="78" spans="1:6">
      <c r="A78" s="10" t="s">
        <v>114</v>
      </c>
      <c r="B78" s="15">
        <v>100</v>
      </c>
      <c r="C78" s="15">
        <v>73.956261999999995</v>
      </c>
      <c r="D78" s="15">
        <v>12.624254000000001</v>
      </c>
      <c r="E78" s="15">
        <v>12.723658</v>
      </c>
      <c r="F78" s="15">
        <v>0.69582500000000003</v>
      </c>
    </row>
    <row r="79" spans="1:6">
      <c r="A79" s="23" t="s">
        <v>157</v>
      </c>
      <c r="B79" s="24">
        <v>541</v>
      </c>
      <c r="C79" s="24">
        <v>400</v>
      </c>
      <c r="D79" s="24">
        <v>63</v>
      </c>
      <c r="E79" s="24">
        <v>74</v>
      </c>
      <c r="F79" s="24">
        <v>4</v>
      </c>
    </row>
    <row r="80" spans="1:6">
      <c r="A80" s="10" t="s">
        <v>114</v>
      </c>
      <c r="B80" s="15">
        <v>100</v>
      </c>
      <c r="C80" s="15">
        <v>73.937152999999995</v>
      </c>
      <c r="D80" s="15">
        <v>11.645102</v>
      </c>
      <c r="E80" s="15">
        <v>13.678373000000001</v>
      </c>
      <c r="F80" s="15">
        <v>0.73937200000000003</v>
      </c>
    </row>
    <row r="81" spans="1:6">
      <c r="A81" s="23" t="s">
        <v>158</v>
      </c>
      <c r="B81" s="24">
        <v>1510</v>
      </c>
      <c r="C81" s="24">
        <v>1150</v>
      </c>
      <c r="D81" s="24">
        <v>200</v>
      </c>
      <c r="E81" s="24">
        <v>147</v>
      </c>
      <c r="F81" s="24">
        <v>13</v>
      </c>
    </row>
    <row r="82" spans="1:6">
      <c r="A82" s="10" t="s">
        <v>114</v>
      </c>
      <c r="B82" s="15">
        <v>100</v>
      </c>
      <c r="C82" s="15">
        <v>76.158940000000001</v>
      </c>
      <c r="D82" s="15">
        <v>13.245032999999999</v>
      </c>
      <c r="E82" s="15">
        <v>9.7350989999999999</v>
      </c>
      <c r="F82" s="15">
        <v>0.860927</v>
      </c>
    </row>
    <row r="83" spans="1:6">
      <c r="A83" s="23" t="s">
        <v>159</v>
      </c>
      <c r="B83" s="24">
        <v>1011</v>
      </c>
      <c r="C83" s="24">
        <v>785</v>
      </c>
      <c r="D83" s="24">
        <v>141</v>
      </c>
      <c r="E83" s="24">
        <v>78</v>
      </c>
      <c r="F83" s="24">
        <v>7</v>
      </c>
    </row>
    <row r="84" spans="1:6">
      <c r="A84" s="10" t="s">
        <v>114</v>
      </c>
      <c r="B84" s="15">
        <v>100</v>
      </c>
      <c r="C84" s="15">
        <v>77.645894999999996</v>
      </c>
      <c r="D84" s="15">
        <v>13.946588</v>
      </c>
      <c r="E84" s="15">
        <v>7.7151339999999999</v>
      </c>
      <c r="F84" s="15">
        <v>0.692384</v>
      </c>
    </row>
    <row r="85" spans="1:6">
      <c r="A85" s="23" t="s">
        <v>160</v>
      </c>
      <c r="B85" s="24">
        <v>1234</v>
      </c>
      <c r="C85" s="24">
        <v>990</v>
      </c>
      <c r="D85" s="24">
        <v>160</v>
      </c>
      <c r="E85" s="24">
        <v>75</v>
      </c>
      <c r="F85" s="24">
        <v>9</v>
      </c>
    </row>
    <row r="86" spans="1:6">
      <c r="A86" s="10" t="s">
        <v>114</v>
      </c>
      <c r="B86" s="15">
        <v>100</v>
      </c>
      <c r="C86" s="15">
        <v>80.226904000000005</v>
      </c>
      <c r="D86" s="15">
        <v>12.965964</v>
      </c>
      <c r="E86" s="15">
        <v>6.0777960000000002</v>
      </c>
      <c r="F86" s="15">
        <v>0.72933499999999996</v>
      </c>
    </row>
    <row r="87" spans="1:6">
      <c r="A87" s="23" t="s">
        <v>161</v>
      </c>
      <c r="B87" s="24">
        <v>443</v>
      </c>
      <c r="C87" s="24">
        <v>356</v>
      </c>
      <c r="D87" s="24">
        <v>60</v>
      </c>
      <c r="E87" s="24">
        <v>26</v>
      </c>
      <c r="F87" s="24">
        <v>1</v>
      </c>
    </row>
    <row r="88" spans="1:6">
      <c r="A88" s="10" t="s">
        <v>114</v>
      </c>
      <c r="B88" s="15">
        <v>100</v>
      </c>
      <c r="C88" s="15">
        <v>80.361174000000005</v>
      </c>
      <c r="D88" s="15">
        <v>13.544017999999999</v>
      </c>
      <c r="E88" s="15">
        <v>5.8690740000000003</v>
      </c>
      <c r="F88" s="15">
        <v>0.22573399999999999</v>
      </c>
    </row>
    <row r="89" spans="1:6">
      <c r="A89" s="23" t="s">
        <v>162</v>
      </c>
      <c r="B89" s="24">
        <v>1237</v>
      </c>
      <c r="C89" s="24">
        <v>978</v>
      </c>
      <c r="D89" s="24">
        <v>169</v>
      </c>
      <c r="E89" s="24">
        <v>83</v>
      </c>
      <c r="F89" s="24">
        <v>7</v>
      </c>
    </row>
    <row r="90" spans="1:6">
      <c r="A90" s="10" t="s">
        <v>114</v>
      </c>
      <c r="B90" s="15">
        <v>100</v>
      </c>
      <c r="C90" s="15">
        <v>79.062246999999999</v>
      </c>
      <c r="D90" s="15">
        <v>13.662086</v>
      </c>
      <c r="E90" s="15">
        <v>6.7097819999999997</v>
      </c>
      <c r="F90" s="15">
        <v>0.56588499999999997</v>
      </c>
    </row>
    <row r="91" spans="1:6">
      <c r="A91" s="23" t="s">
        <v>152</v>
      </c>
      <c r="B91" s="24">
        <v>81</v>
      </c>
      <c r="C91" s="24">
        <v>55</v>
      </c>
      <c r="D91" s="24">
        <v>14</v>
      </c>
      <c r="E91" s="24">
        <v>10</v>
      </c>
      <c r="F91" s="24">
        <v>2</v>
      </c>
    </row>
    <row r="92" spans="1:6">
      <c r="A92" s="10" t="s">
        <v>114</v>
      </c>
      <c r="B92" s="15">
        <v>100</v>
      </c>
      <c r="C92" s="15">
        <v>67.901235</v>
      </c>
      <c r="D92" s="15">
        <v>17.283950999999998</v>
      </c>
      <c r="E92" s="15">
        <v>12.345679000000001</v>
      </c>
      <c r="F92" s="15">
        <v>2.4691360000000002</v>
      </c>
    </row>
    <row r="93" spans="1:6">
      <c r="A93" s="23" t="s">
        <v>163</v>
      </c>
      <c r="B93" s="24">
        <v>67</v>
      </c>
      <c r="C93" s="24">
        <v>52</v>
      </c>
      <c r="D93" s="24">
        <v>6</v>
      </c>
      <c r="E93" s="24">
        <v>9</v>
      </c>
      <c r="F93" s="24">
        <v>0</v>
      </c>
    </row>
    <row r="94" spans="1:6">
      <c r="A94" s="10" t="s">
        <v>114</v>
      </c>
      <c r="B94" s="15">
        <v>100</v>
      </c>
      <c r="C94" s="15">
        <v>77.611940000000004</v>
      </c>
      <c r="D94" s="15">
        <v>8.9552239999999994</v>
      </c>
      <c r="E94" s="15">
        <v>13.432836</v>
      </c>
      <c r="F94" s="15">
        <v>0</v>
      </c>
    </row>
    <row r="95" spans="1:6">
      <c r="A95" s="23" t="s">
        <v>128</v>
      </c>
      <c r="B95" s="24">
        <v>52</v>
      </c>
      <c r="C95" s="24">
        <v>16</v>
      </c>
      <c r="D95" s="24">
        <v>3</v>
      </c>
      <c r="E95" s="24">
        <v>3</v>
      </c>
      <c r="F95" s="24">
        <v>30</v>
      </c>
    </row>
    <row r="96" spans="1:6">
      <c r="A96" s="10" t="s">
        <v>114</v>
      </c>
      <c r="B96" s="15">
        <v>100</v>
      </c>
      <c r="C96" s="15">
        <v>30.769231000000001</v>
      </c>
      <c r="D96" s="15">
        <v>5.7692310000000004</v>
      </c>
      <c r="E96" s="15">
        <v>5.7692310000000004</v>
      </c>
      <c r="F96" s="15">
        <v>57.692307999999997</v>
      </c>
    </row>
    <row r="97" spans="1:6">
      <c r="A97" s="8" t="s">
        <v>164</v>
      </c>
      <c r="B97" s="8"/>
      <c r="C97" s="8"/>
      <c r="D97" s="8"/>
      <c r="E97" s="8"/>
      <c r="F97" s="8"/>
    </row>
    <row r="98" spans="1:6">
      <c r="A98" s="23" t="s">
        <v>165</v>
      </c>
      <c r="B98" s="24">
        <v>209</v>
      </c>
      <c r="C98" s="24">
        <v>182</v>
      </c>
      <c r="D98" s="24">
        <v>18</v>
      </c>
      <c r="E98" s="24">
        <v>9</v>
      </c>
      <c r="F98" s="24">
        <v>0</v>
      </c>
    </row>
    <row r="99" spans="1:6">
      <c r="A99" s="10" t="s">
        <v>114</v>
      </c>
      <c r="B99" s="15">
        <v>100</v>
      </c>
      <c r="C99" s="15">
        <v>87.081339999999997</v>
      </c>
      <c r="D99" s="15">
        <v>8.6124399999999994</v>
      </c>
      <c r="E99" s="15">
        <v>4.3062199999999997</v>
      </c>
      <c r="F99" s="15">
        <v>0</v>
      </c>
    </row>
    <row r="100" spans="1:6">
      <c r="A100" s="23" t="s">
        <v>166</v>
      </c>
      <c r="B100" s="24">
        <v>1043</v>
      </c>
      <c r="C100" s="24">
        <v>841</v>
      </c>
      <c r="D100" s="24">
        <v>138</v>
      </c>
      <c r="E100" s="24">
        <v>42</v>
      </c>
      <c r="F100" s="24">
        <v>22</v>
      </c>
    </row>
    <row r="101" spans="1:6">
      <c r="A101" s="10" t="s">
        <v>114</v>
      </c>
      <c r="B101" s="15">
        <v>100</v>
      </c>
      <c r="C101" s="15">
        <v>80.63279</v>
      </c>
      <c r="D101" s="15">
        <v>13.231064</v>
      </c>
      <c r="E101" s="15">
        <v>4.0268459999999999</v>
      </c>
      <c r="F101" s="15">
        <v>2.1093000000000002</v>
      </c>
    </row>
    <row r="102" spans="1:6">
      <c r="A102" s="23" t="s">
        <v>167</v>
      </c>
      <c r="B102" s="24">
        <v>963</v>
      </c>
      <c r="C102" s="24">
        <v>704</v>
      </c>
      <c r="D102" s="24">
        <v>136</v>
      </c>
      <c r="E102" s="24">
        <v>98</v>
      </c>
      <c r="F102" s="24">
        <v>25</v>
      </c>
    </row>
    <row r="103" spans="1:6">
      <c r="A103" s="10" t="s">
        <v>114</v>
      </c>
      <c r="B103" s="15">
        <v>100</v>
      </c>
      <c r="C103" s="15">
        <v>73.104881000000006</v>
      </c>
      <c r="D103" s="15">
        <v>14.122534</v>
      </c>
      <c r="E103" s="15">
        <v>10.176532</v>
      </c>
      <c r="F103" s="15">
        <v>2.5960540000000001</v>
      </c>
    </row>
    <row r="104" spans="1:6">
      <c r="A104" s="23" t="s">
        <v>168</v>
      </c>
      <c r="B104" s="24">
        <v>338</v>
      </c>
      <c r="C104" s="24">
        <v>189</v>
      </c>
      <c r="D104" s="24">
        <v>65</v>
      </c>
      <c r="E104" s="24">
        <v>74</v>
      </c>
      <c r="F104" s="24">
        <v>10</v>
      </c>
    </row>
    <row r="105" spans="1:6">
      <c r="A105" s="10" t="s">
        <v>114</v>
      </c>
      <c r="B105" s="15">
        <v>100</v>
      </c>
      <c r="C105" s="15">
        <v>55.917160000000003</v>
      </c>
      <c r="D105" s="15">
        <v>19.230768999999999</v>
      </c>
      <c r="E105" s="15">
        <v>21.893491000000001</v>
      </c>
      <c r="F105" s="15">
        <v>2.95858</v>
      </c>
    </row>
    <row r="106" spans="1:6">
      <c r="A106" s="23" t="s">
        <v>169</v>
      </c>
      <c r="B106" s="24">
        <v>94</v>
      </c>
      <c r="C106" s="24">
        <v>50</v>
      </c>
      <c r="D106" s="24">
        <v>8</v>
      </c>
      <c r="E106" s="24">
        <v>34</v>
      </c>
      <c r="F106" s="24">
        <v>2</v>
      </c>
    </row>
    <row r="107" spans="1:6">
      <c r="A107" s="10" t="s">
        <v>114</v>
      </c>
      <c r="B107" s="15">
        <v>100</v>
      </c>
      <c r="C107" s="15">
        <v>53.191488999999997</v>
      </c>
      <c r="D107" s="15">
        <v>8.5106380000000001</v>
      </c>
      <c r="E107" s="15">
        <v>36.170212999999997</v>
      </c>
      <c r="F107" s="15">
        <v>2.1276600000000001</v>
      </c>
    </row>
    <row r="108" spans="1:6">
      <c r="A108" s="23" t="s">
        <v>128</v>
      </c>
      <c r="B108" s="24">
        <v>30</v>
      </c>
      <c r="C108" s="24">
        <v>25</v>
      </c>
      <c r="D108" s="24">
        <v>3</v>
      </c>
      <c r="E108" s="24">
        <v>1</v>
      </c>
      <c r="F108" s="24">
        <v>1</v>
      </c>
    </row>
    <row r="109" spans="1:6">
      <c r="A109" s="10" t="s">
        <v>114</v>
      </c>
      <c r="B109" s="15">
        <v>100</v>
      </c>
      <c r="C109" s="15">
        <v>83.333332999999996</v>
      </c>
      <c r="D109" s="15">
        <v>10</v>
      </c>
      <c r="E109" s="15">
        <v>3.3333330000000001</v>
      </c>
      <c r="F109" s="15">
        <v>3.3333330000000001</v>
      </c>
    </row>
    <row r="110" spans="1:6">
      <c r="A110" s="8" t="s">
        <v>170</v>
      </c>
      <c r="B110" s="8"/>
      <c r="C110" s="8"/>
      <c r="D110" s="8"/>
      <c r="E110" s="8"/>
      <c r="F110" s="8"/>
    </row>
    <row r="111" spans="1:6">
      <c r="A111" s="23" t="s">
        <v>171</v>
      </c>
      <c r="B111" s="24">
        <v>386</v>
      </c>
      <c r="C111" s="24">
        <v>304</v>
      </c>
      <c r="D111" s="24">
        <v>35</v>
      </c>
      <c r="E111" s="24">
        <v>35</v>
      </c>
      <c r="F111" s="24">
        <v>12</v>
      </c>
    </row>
    <row r="112" spans="1:6">
      <c r="A112" s="10" t="s">
        <v>114</v>
      </c>
      <c r="B112" s="15">
        <v>100</v>
      </c>
      <c r="C112" s="15">
        <v>78.756477000000004</v>
      </c>
      <c r="D112" s="15">
        <v>9.0673580000000005</v>
      </c>
      <c r="E112" s="15">
        <v>9.0673580000000005</v>
      </c>
      <c r="F112" s="15">
        <v>3.1088079999999998</v>
      </c>
    </row>
    <row r="113" spans="1:6">
      <c r="A113" s="23" t="s">
        <v>172</v>
      </c>
      <c r="B113" s="24">
        <v>919</v>
      </c>
      <c r="C113" s="24">
        <v>718</v>
      </c>
      <c r="D113" s="24">
        <v>112</v>
      </c>
      <c r="E113" s="24">
        <v>71</v>
      </c>
      <c r="F113" s="24">
        <v>18</v>
      </c>
    </row>
    <row r="114" spans="1:6">
      <c r="A114" s="10" t="s">
        <v>114</v>
      </c>
      <c r="B114" s="15">
        <v>100</v>
      </c>
      <c r="C114" s="15">
        <v>78.128399999999999</v>
      </c>
      <c r="D114" s="15">
        <v>12.18716</v>
      </c>
      <c r="E114" s="15">
        <v>7.7257889999999998</v>
      </c>
      <c r="F114" s="15">
        <v>1.9586509999999999</v>
      </c>
    </row>
    <row r="115" spans="1:6">
      <c r="A115" s="23" t="s">
        <v>173</v>
      </c>
      <c r="B115" s="24">
        <v>978</v>
      </c>
      <c r="C115" s="24">
        <v>708</v>
      </c>
      <c r="D115" s="24">
        <v>149</v>
      </c>
      <c r="E115" s="24">
        <v>101</v>
      </c>
      <c r="F115" s="24">
        <v>20</v>
      </c>
    </row>
    <row r="116" spans="1:6">
      <c r="A116" s="10" t="s">
        <v>114</v>
      </c>
      <c r="B116" s="15">
        <v>100</v>
      </c>
      <c r="C116" s="15">
        <v>72.392638000000005</v>
      </c>
      <c r="D116" s="15">
        <v>15.235174000000001</v>
      </c>
      <c r="E116" s="15">
        <v>10.327197999999999</v>
      </c>
      <c r="F116" s="15">
        <v>2.0449899999999999</v>
      </c>
    </row>
    <row r="117" spans="1:6">
      <c r="A117" s="23" t="s">
        <v>174</v>
      </c>
      <c r="B117" s="24">
        <v>347</v>
      </c>
      <c r="C117" s="24">
        <v>227</v>
      </c>
      <c r="D117" s="24">
        <v>69</v>
      </c>
      <c r="E117" s="24">
        <v>44</v>
      </c>
      <c r="F117" s="24">
        <v>7</v>
      </c>
    </row>
    <row r="118" spans="1:6">
      <c r="A118" s="10" t="s">
        <v>114</v>
      </c>
      <c r="B118" s="15">
        <v>100</v>
      </c>
      <c r="C118" s="15">
        <v>65.417867000000001</v>
      </c>
      <c r="D118" s="15">
        <v>19.884726000000001</v>
      </c>
      <c r="E118" s="15">
        <v>12.680115000000001</v>
      </c>
      <c r="F118" s="15">
        <v>2.0172910000000002</v>
      </c>
    </row>
    <row r="119" spans="1:6">
      <c r="A119" s="23" t="s">
        <v>128</v>
      </c>
      <c r="B119" s="24">
        <v>47</v>
      </c>
      <c r="C119" s="24">
        <v>34</v>
      </c>
      <c r="D119" s="24">
        <v>3</v>
      </c>
      <c r="E119" s="24">
        <v>7</v>
      </c>
      <c r="F119" s="24">
        <v>3</v>
      </c>
    </row>
    <row r="120" spans="1:6">
      <c r="A120" s="10" t="s">
        <v>114</v>
      </c>
      <c r="B120" s="15">
        <v>100</v>
      </c>
      <c r="C120" s="15">
        <v>72.340425999999994</v>
      </c>
      <c r="D120" s="15">
        <v>6.3829789999999997</v>
      </c>
      <c r="E120" s="15">
        <v>14.893617000000001</v>
      </c>
      <c r="F120" s="15">
        <v>6.3829789999999997</v>
      </c>
    </row>
    <row r="121" spans="1:6">
      <c r="A121" s="8" t="s">
        <v>175</v>
      </c>
      <c r="B121" s="8"/>
      <c r="C121" s="8"/>
      <c r="D121" s="8"/>
      <c r="E121" s="8"/>
      <c r="F121" s="8"/>
    </row>
    <row r="122" spans="1:6">
      <c r="A122" s="23" t="s">
        <v>176</v>
      </c>
      <c r="B122" s="24">
        <v>425</v>
      </c>
      <c r="C122" s="24">
        <v>355</v>
      </c>
      <c r="D122" s="24">
        <v>44</v>
      </c>
      <c r="E122" s="24">
        <v>16</v>
      </c>
      <c r="F122" s="24">
        <v>10</v>
      </c>
    </row>
    <row r="123" spans="1:6">
      <c r="A123" s="10" t="s">
        <v>114</v>
      </c>
      <c r="B123" s="15">
        <v>100</v>
      </c>
      <c r="C123" s="15">
        <v>83.529411999999994</v>
      </c>
      <c r="D123" s="15">
        <v>10.352941</v>
      </c>
      <c r="E123" s="15">
        <v>3.7647059999999999</v>
      </c>
      <c r="F123" s="15">
        <v>2.3529409999999999</v>
      </c>
    </row>
    <row r="124" spans="1:6">
      <c r="A124" s="23" t="s">
        <v>177</v>
      </c>
      <c r="B124" s="24">
        <v>811</v>
      </c>
      <c r="C124" s="24">
        <v>669</v>
      </c>
      <c r="D124" s="24">
        <v>101</v>
      </c>
      <c r="E124" s="24">
        <v>25</v>
      </c>
      <c r="F124" s="24">
        <v>16</v>
      </c>
    </row>
    <row r="125" spans="1:6">
      <c r="A125" s="10" t="s">
        <v>114</v>
      </c>
      <c r="B125" s="15">
        <v>100</v>
      </c>
      <c r="C125" s="15">
        <v>82.490752000000001</v>
      </c>
      <c r="D125" s="15">
        <v>12.453761</v>
      </c>
      <c r="E125" s="15">
        <v>3.082614</v>
      </c>
      <c r="F125" s="15">
        <v>1.9728730000000001</v>
      </c>
    </row>
    <row r="126" spans="1:6">
      <c r="A126" s="23" t="s">
        <v>178</v>
      </c>
      <c r="B126" s="24">
        <v>207</v>
      </c>
      <c r="C126" s="24">
        <v>163</v>
      </c>
      <c r="D126" s="24">
        <v>33</v>
      </c>
      <c r="E126" s="24">
        <v>10</v>
      </c>
      <c r="F126" s="24">
        <v>1</v>
      </c>
    </row>
    <row r="127" spans="1:6">
      <c r="A127" s="10" t="s">
        <v>114</v>
      </c>
      <c r="B127" s="15">
        <v>100</v>
      </c>
      <c r="C127" s="15">
        <v>78.743960999999999</v>
      </c>
      <c r="D127" s="15">
        <v>15.942029</v>
      </c>
      <c r="E127" s="15">
        <v>4.8309179999999996</v>
      </c>
      <c r="F127" s="15">
        <v>0.48309200000000002</v>
      </c>
    </row>
    <row r="128" spans="1:6">
      <c r="A128" s="23" t="s">
        <v>179</v>
      </c>
      <c r="B128" s="24">
        <v>154</v>
      </c>
      <c r="C128" s="24">
        <v>132</v>
      </c>
      <c r="D128" s="24">
        <v>18</v>
      </c>
      <c r="E128" s="24">
        <v>4</v>
      </c>
      <c r="F128" s="24">
        <v>0</v>
      </c>
    </row>
    <row r="129" spans="1:6">
      <c r="A129" s="10" t="s">
        <v>114</v>
      </c>
      <c r="B129" s="15">
        <v>100</v>
      </c>
      <c r="C129" s="15">
        <v>85.714286000000001</v>
      </c>
      <c r="D129" s="15">
        <v>11.688312</v>
      </c>
      <c r="E129" s="15">
        <v>2.5974029999999999</v>
      </c>
      <c r="F129" s="15">
        <v>0</v>
      </c>
    </row>
    <row r="130" spans="1:6">
      <c r="A130" s="23" t="s">
        <v>180</v>
      </c>
      <c r="B130" s="24">
        <v>318</v>
      </c>
      <c r="C130" s="24">
        <v>251</v>
      </c>
      <c r="D130" s="24">
        <v>56</v>
      </c>
      <c r="E130" s="24">
        <v>7</v>
      </c>
      <c r="F130" s="24">
        <v>4</v>
      </c>
    </row>
    <row r="131" spans="1:6">
      <c r="A131" s="10" t="s">
        <v>114</v>
      </c>
      <c r="B131" s="15">
        <v>100</v>
      </c>
      <c r="C131" s="15">
        <v>78.930818000000002</v>
      </c>
      <c r="D131" s="15">
        <v>17.610063</v>
      </c>
      <c r="E131" s="15">
        <v>2.2012580000000002</v>
      </c>
      <c r="F131" s="15">
        <v>1.257862</v>
      </c>
    </row>
    <row r="132" spans="1:6">
      <c r="A132" s="23" t="s">
        <v>181</v>
      </c>
      <c r="B132" s="24">
        <v>203</v>
      </c>
      <c r="C132" s="24">
        <v>162</v>
      </c>
      <c r="D132" s="24">
        <v>34</v>
      </c>
      <c r="E132" s="24">
        <v>5</v>
      </c>
      <c r="F132" s="24">
        <v>2</v>
      </c>
    </row>
    <row r="133" spans="1:6">
      <c r="A133" s="10" t="s">
        <v>114</v>
      </c>
      <c r="B133" s="15">
        <v>100</v>
      </c>
      <c r="C133" s="15">
        <v>79.802955999999995</v>
      </c>
      <c r="D133" s="15">
        <v>16.748767999999998</v>
      </c>
      <c r="E133" s="15">
        <v>2.4630540000000001</v>
      </c>
      <c r="F133" s="15">
        <v>0.98522200000000004</v>
      </c>
    </row>
    <row r="134" spans="1:6">
      <c r="A134" s="23" t="s">
        <v>182</v>
      </c>
      <c r="B134" s="24">
        <v>79</v>
      </c>
      <c r="C134" s="24">
        <v>60</v>
      </c>
      <c r="D134" s="24">
        <v>7</v>
      </c>
      <c r="E134" s="24">
        <v>11</v>
      </c>
      <c r="F134" s="24">
        <v>1</v>
      </c>
    </row>
    <row r="135" spans="1:6">
      <c r="A135" s="10" t="s">
        <v>114</v>
      </c>
      <c r="B135" s="15">
        <v>100</v>
      </c>
      <c r="C135" s="15">
        <v>75.949366999999995</v>
      </c>
      <c r="D135" s="15">
        <v>8.8607589999999998</v>
      </c>
      <c r="E135" s="15">
        <v>13.924051</v>
      </c>
      <c r="F135" s="15">
        <v>1.2658229999999999</v>
      </c>
    </row>
    <row r="136" spans="1:6">
      <c r="A136" s="23" t="s">
        <v>183</v>
      </c>
      <c r="B136" s="24">
        <v>68</v>
      </c>
      <c r="C136" s="24">
        <v>55</v>
      </c>
      <c r="D136" s="24">
        <v>9</v>
      </c>
      <c r="E136" s="24">
        <v>2</v>
      </c>
      <c r="F136" s="24">
        <v>2</v>
      </c>
    </row>
    <row r="137" spans="1:6">
      <c r="A137" s="10" t="s">
        <v>114</v>
      </c>
      <c r="B137" s="15">
        <v>100</v>
      </c>
      <c r="C137" s="15">
        <v>80.882352999999995</v>
      </c>
      <c r="D137" s="15">
        <v>13.235294</v>
      </c>
      <c r="E137" s="15">
        <v>2.941176</v>
      </c>
      <c r="F137" s="15">
        <v>2.941176</v>
      </c>
    </row>
    <row r="138" spans="1:6">
      <c r="A138" s="23" t="s">
        <v>184</v>
      </c>
      <c r="B138" s="24">
        <v>586</v>
      </c>
      <c r="C138" s="24">
        <v>459</v>
      </c>
      <c r="D138" s="24">
        <v>94</v>
      </c>
      <c r="E138" s="24">
        <v>23</v>
      </c>
      <c r="F138" s="24">
        <v>10</v>
      </c>
    </row>
    <row r="139" spans="1:6">
      <c r="A139" s="10" t="s">
        <v>114</v>
      </c>
      <c r="B139" s="15">
        <v>100</v>
      </c>
      <c r="C139" s="15">
        <v>78.327645000000004</v>
      </c>
      <c r="D139" s="15">
        <v>16.040956000000001</v>
      </c>
      <c r="E139" s="15">
        <v>3.9249149999999999</v>
      </c>
      <c r="F139" s="15">
        <v>1.706485</v>
      </c>
    </row>
    <row r="140" spans="1:6">
      <c r="A140" s="23" t="s">
        <v>185</v>
      </c>
      <c r="B140" s="24">
        <v>276</v>
      </c>
      <c r="C140" s="24">
        <v>219</v>
      </c>
      <c r="D140" s="24">
        <v>50</v>
      </c>
      <c r="E140" s="24">
        <v>3</v>
      </c>
      <c r="F140" s="24">
        <v>4</v>
      </c>
    </row>
    <row r="141" spans="1:6">
      <c r="A141" s="10" t="s">
        <v>114</v>
      </c>
      <c r="B141" s="15">
        <v>100</v>
      </c>
      <c r="C141" s="15">
        <v>79.347825999999998</v>
      </c>
      <c r="D141" s="15">
        <v>18.115942</v>
      </c>
      <c r="E141" s="15">
        <v>1.086957</v>
      </c>
      <c r="F141" s="15">
        <v>1.4492750000000001</v>
      </c>
    </row>
    <row r="142" spans="1:6">
      <c r="A142" s="23" t="s">
        <v>152</v>
      </c>
      <c r="B142" s="24">
        <v>197</v>
      </c>
      <c r="C142" s="24">
        <v>148</v>
      </c>
      <c r="D142" s="24">
        <v>30</v>
      </c>
      <c r="E142" s="24">
        <v>13</v>
      </c>
      <c r="F142" s="24">
        <v>6</v>
      </c>
    </row>
    <row r="143" spans="1:6">
      <c r="A143" s="10" t="s">
        <v>114</v>
      </c>
      <c r="B143" s="15">
        <v>100</v>
      </c>
      <c r="C143" s="15">
        <v>75.126903999999996</v>
      </c>
      <c r="D143" s="15">
        <v>15.228426000000001</v>
      </c>
      <c r="E143" s="15">
        <v>6.5989849999999999</v>
      </c>
      <c r="F143" s="15">
        <v>3.0456850000000002</v>
      </c>
    </row>
    <row r="144" spans="1:6">
      <c r="A144" s="23" t="s">
        <v>186</v>
      </c>
      <c r="B144" s="24">
        <v>944</v>
      </c>
      <c r="C144" s="24">
        <v>628</v>
      </c>
      <c r="D144" s="24">
        <v>125</v>
      </c>
      <c r="E144" s="24">
        <v>170</v>
      </c>
      <c r="F144" s="24">
        <v>21</v>
      </c>
    </row>
    <row r="145" spans="1:6">
      <c r="A145" s="10" t="s">
        <v>114</v>
      </c>
      <c r="B145" s="15">
        <v>100</v>
      </c>
      <c r="C145" s="15">
        <v>66.525424000000001</v>
      </c>
      <c r="D145" s="15">
        <v>13.241524999999999</v>
      </c>
      <c r="E145" s="15">
        <v>18.008475000000001</v>
      </c>
      <c r="F145" s="15">
        <v>2.2245759999999999</v>
      </c>
    </row>
    <row r="146" spans="1:6">
      <c r="A146" s="23" t="s">
        <v>128</v>
      </c>
      <c r="B146" s="24">
        <v>41</v>
      </c>
      <c r="C146" s="24">
        <v>28</v>
      </c>
      <c r="D146" s="24">
        <v>1</v>
      </c>
      <c r="E146" s="24">
        <v>8</v>
      </c>
      <c r="F146" s="24">
        <v>4</v>
      </c>
    </row>
    <row r="147" spans="1:6">
      <c r="A147" s="10" t="s">
        <v>114</v>
      </c>
      <c r="B147" s="15">
        <v>100</v>
      </c>
      <c r="C147" s="15">
        <v>68.292682999999997</v>
      </c>
      <c r="D147" s="15">
        <v>2.4390239999999999</v>
      </c>
      <c r="E147" s="15">
        <v>19.512194999999998</v>
      </c>
      <c r="F147" s="15">
        <v>9.7560979999999997</v>
      </c>
    </row>
    <row r="148" spans="1:6">
      <c r="A148" s="8" t="s">
        <v>187</v>
      </c>
      <c r="B148" s="8"/>
      <c r="C148" s="8"/>
      <c r="D148" s="8"/>
      <c r="E148" s="8"/>
      <c r="F148" s="8"/>
    </row>
    <row r="149" spans="1:6">
      <c r="A149" s="23" t="s">
        <v>188</v>
      </c>
      <c r="B149" s="24">
        <v>2041</v>
      </c>
      <c r="C149" s="24">
        <v>1515</v>
      </c>
      <c r="D149" s="24">
        <v>304</v>
      </c>
      <c r="E149" s="24">
        <v>187</v>
      </c>
      <c r="F149" s="24">
        <v>35</v>
      </c>
    </row>
    <row r="150" spans="1:6">
      <c r="A150" s="10" t="s">
        <v>114</v>
      </c>
      <c r="B150" s="15">
        <v>100</v>
      </c>
      <c r="C150" s="15">
        <v>74.228318999999999</v>
      </c>
      <c r="D150" s="15">
        <v>14.894659000000001</v>
      </c>
      <c r="E150" s="15">
        <v>9.1621749999999995</v>
      </c>
      <c r="F150" s="15">
        <v>1.7148460000000001</v>
      </c>
    </row>
    <row r="151" spans="1:6">
      <c r="A151" s="23" t="s">
        <v>189</v>
      </c>
      <c r="B151" s="24">
        <v>221</v>
      </c>
      <c r="C151" s="24">
        <v>179</v>
      </c>
      <c r="D151" s="24">
        <v>22</v>
      </c>
      <c r="E151" s="24">
        <v>15</v>
      </c>
      <c r="F151" s="24">
        <v>5</v>
      </c>
    </row>
    <row r="152" spans="1:6">
      <c r="A152" s="10" t="s">
        <v>114</v>
      </c>
      <c r="B152" s="15">
        <v>100</v>
      </c>
      <c r="C152" s="15">
        <v>80.995474999999999</v>
      </c>
      <c r="D152" s="15">
        <v>9.9547509999999999</v>
      </c>
      <c r="E152" s="15">
        <v>6.7873299999999999</v>
      </c>
      <c r="F152" s="15">
        <v>2.2624430000000002</v>
      </c>
    </row>
    <row r="153" spans="1:6">
      <c r="A153" s="23" t="s">
        <v>190</v>
      </c>
      <c r="B153" s="24">
        <v>64</v>
      </c>
      <c r="C153" s="24">
        <v>44</v>
      </c>
      <c r="D153" s="24">
        <v>7</v>
      </c>
      <c r="E153" s="24">
        <v>11</v>
      </c>
      <c r="F153" s="24">
        <v>2</v>
      </c>
    </row>
    <row r="154" spans="1:6">
      <c r="A154" s="10" t="s">
        <v>114</v>
      </c>
      <c r="B154" s="15">
        <v>100</v>
      </c>
      <c r="C154" s="15">
        <v>68.75</v>
      </c>
      <c r="D154" s="15">
        <v>10.9375</v>
      </c>
      <c r="E154" s="15">
        <v>17.1875</v>
      </c>
      <c r="F154" s="15">
        <v>3.125</v>
      </c>
    </row>
    <row r="155" spans="1:6">
      <c r="A155" s="23" t="s">
        <v>191</v>
      </c>
      <c r="B155" s="24">
        <v>158</v>
      </c>
      <c r="C155" s="24">
        <v>124</v>
      </c>
      <c r="D155" s="24">
        <v>18</v>
      </c>
      <c r="E155" s="24">
        <v>9</v>
      </c>
      <c r="F155" s="24">
        <v>7</v>
      </c>
    </row>
    <row r="156" spans="1:6">
      <c r="A156" s="10" t="s">
        <v>114</v>
      </c>
      <c r="B156" s="15">
        <v>100</v>
      </c>
      <c r="C156" s="15">
        <v>78.481013000000004</v>
      </c>
      <c r="D156" s="15">
        <v>11.392405</v>
      </c>
      <c r="E156" s="15">
        <v>5.6962029999999997</v>
      </c>
      <c r="F156" s="15">
        <v>4.4303800000000004</v>
      </c>
    </row>
    <row r="157" spans="1:6">
      <c r="A157" s="23" t="s">
        <v>192</v>
      </c>
      <c r="B157" s="24">
        <v>120</v>
      </c>
      <c r="C157" s="24">
        <v>90</v>
      </c>
      <c r="D157" s="24">
        <v>15</v>
      </c>
      <c r="E157" s="24">
        <v>10</v>
      </c>
      <c r="F157" s="24">
        <v>5</v>
      </c>
    </row>
    <row r="158" spans="1:6">
      <c r="A158" s="10" t="s">
        <v>114</v>
      </c>
      <c r="B158" s="15">
        <v>100</v>
      </c>
      <c r="C158" s="15">
        <v>75</v>
      </c>
      <c r="D158" s="15">
        <v>12.5</v>
      </c>
      <c r="E158" s="15">
        <v>8.3333329999999997</v>
      </c>
      <c r="F158" s="15">
        <v>4.1666670000000003</v>
      </c>
    </row>
    <row r="159" spans="1:6">
      <c r="A159" s="23" t="s">
        <v>193</v>
      </c>
      <c r="B159" s="24">
        <v>10</v>
      </c>
      <c r="C159" s="24">
        <v>1</v>
      </c>
      <c r="D159" s="24">
        <v>1</v>
      </c>
      <c r="E159" s="24">
        <v>8</v>
      </c>
      <c r="F159" s="24">
        <v>0</v>
      </c>
    </row>
    <row r="160" spans="1:6">
      <c r="A160" s="10" t="s">
        <v>114</v>
      </c>
      <c r="B160" s="15">
        <v>100</v>
      </c>
      <c r="C160" s="15">
        <v>10</v>
      </c>
      <c r="D160" s="15">
        <v>10</v>
      </c>
      <c r="E160" s="15">
        <v>80</v>
      </c>
      <c r="F160" s="15">
        <v>0</v>
      </c>
    </row>
    <row r="161" spans="1:6">
      <c r="A161" s="23" t="s">
        <v>152</v>
      </c>
      <c r="B161" s="24">
        <v>39</v>
      </c>
      <c r="C161" s="24">
        <v>21</v>
      </c>
      <c r="D161" s="24">
        <v>0</v>
      </c>
      <c r="E161" s="24">
        <v>14</v>
      </c>
      <c r="F161" s="24">
        <v>4</v>
      </c>
    </row>
    <row r="162" spans="1:6">
      <c r="A162" s="10" t="s">
        <v>114</v>
      </c>
      <c r="B162" s="15">
        <v>100</v>
      </c>
      <c r="C162" s="15">
        <v>53.846153999999999</v>
      </c>
      <c r="D162" s="15">
        <v>0</v>
      </c>
      <c r="E162" s="15">
        <v>35.897435999999999</v>
      </c>
      <c r="F162" s="15">
        <v>10.256410000000001</v>
      </c>
    </row>
    <row r="163" spans="1:6">
      <c r="A163" s="23" t="s">
        <v>128</v>
      </c>
      <c r="B163" s="24">
        <v>24</v>
      </c>
      <c r="C163" s="24">
        <v>17</v>
      </c>
      <c r="D163" s="24">
        <v>1</v>
      </c>
      <c r="E163" s="24">
        <v>4</v>
      </c>
      <c r="F163" s="24">
        <v>2</v>
      </c>
    </row>
    <row r="164" spans="1:6">
      <c r="A164" s="10" t="s">
        <v>114</v>
      </c>
      <c r="B164" s="15">
        <v>100</v>
      </c>
      <c r="C164" s="15">
        <v>70.833332999999996</v>
      </c>
      <c r="D164" s="15">
        <v>4.1666670000000003</v>
      </c>
      <c r="E164" s="15">
        <v>16.666667</v>
      </c>
      <c r="F164" s="15">
        <v>8.3333329999999997</v>
      </c>
    </row>
    <row r="165" spans="1:6">
      <c r="A165" s="8" t="s">
        <v>194</v>
      </c>
      <c r="B165" s="8"/>
      <c r="C165" s="8"/>
      <c r="D165" s="8"/>
      <c r="E165" s="8"/>
      <c r="F165" s="8"/>
    </row>
    <row r="166" spans="1:6">
      <c r="A166" s="23" t="s">
        <v>195</v>
      </c>
      <c r="B166" s="24">
        <v>1341</v>
      </c>
      <c r="C166" s="24">
        <v>1069</v>
      </c>
      <c r="D166" s="24">
        <v>180</v>
      </c>
      <c r="E166" s="24">
        <v>62</v>
      </c>
      <c r="F166" s="24">
        <v>30</v>
      </c>
    </row>
    <row r="167" spans="1:6">
      <c r="A167" s="10" t="s">
        <v>114</v>
      </c>
      <c r="B167" s="15">
        <v>100</v>
      </c>
      <c r="C167" s="15">
        <v>79.716628999999998</v>
      </c>
      <c r="D167" s="15">
        <v>13.422819</v>
      </c>
      <c r="E167" s="15">
        <v>4.6234149999999996</v>
      </c>
      <c r="F167" s="15">
        <v>2.237136</v>
      </c>
    </row>
    <row r="168" spans="1:6">
      <c r="A168" s="23" t="s">
        <v>196</v>
      </c>
      <c r="B168" s="24">
        <v>523</v>
      </c>
      <c r="C168" s="24">
        <v>434</v>
      </c>
      <c r="D168" s="24">
        <v>63</v>
      </c>
      <c r="E168" s="24">
        <v>16</v>
      </c>
      <c r="F168" s="24">
        <v>10</v>
      </c>
    </row>
    <row r="169" spans="1:6">
      <c r="A169" s="10" t="s">
        <v>114</v>
      </c>
      <c r="B169" s="15">
        <v>100</v>
      </c>
      <c r="C169" s="15">
        <v>82.982792000000003</v>
      </c>
      <c r="D169" s="15">
        <v>12.045889000000001</v>
      </c>
      <c r="E169" s="15">
        <v>3.0592730000000001</v>
      </c>
      <c r="F169" s="15">
        <v>1.9120459999999999</v>
      </c>
    </row>
    <row r="170" spans="1:6">
      <c r="A170" s="23" t="s">
        <v>197</v>
      </c>
      <c r="B170" s="24">
        <v>116</v>
      </c>
      <c r="C170" s="24">
        <v>94</v>
      </c>
      <c r="D170" s="24">
        <v>15</v>
      </c>
      <c r="E170" s="24">
        <v>3</v>
      </c>
      <c r="F170" s="24">
        <v>4</v>
      </c>
    </row>
    <row r="171" spans="1:6">
      <c r="A171" s="10" t="s">
        <v>114</v>
      </c>
      <c r="B171" s="15">
        <v>100</v>
      </c>
      <c r="C171" s="15">
        <v>81.034482999999994</v>
      </c>
      <c r="D171" s="15">
        <v>12.931034</v>
      </c>
      <c r="E171" s="15">
        <v>2.5862069999999999</v>
      </c>
      <c r="F171" s="15">
        <v>3.4482759999999999</v>
      </c>
    </row>
    <row r="172" spans="1:6">
      <c r="A172" s="23" t="s">
        <v>198</v>
      </c>
      <c r="B172" s="24">
        <v>25</v>
      </c>
      <c r="C172" s="24">
        <v>13</v>
      </c>
      <c r="D172" s="24">
        <v>7</v>
      </c>
      <c r="E172" s="24">
        <v>4</v>
      </c>
      <c r="F172" s="24">
        <v>1</v>
      </c>
    </row>
    <row r="173" spans="1:6">
      <c r="A173" s="10" t="s">
        <v>114</v>
      </c>
      <c r="B173" s="15">
        <v>100</v>
      </c>
      <c r="C173" s="15">
        <v>52</v>
      </c>
      <c r="D173" s="15">
        <v>28</v>
      </c>
      <c r="E173" s="15">
        <v>16</v>
      </c>
      <c r="F173" s="15">
        <v>4</v>
      </c>
    </row>
    <row r="174" spans="1:6">
      <c r="A174" s="23" t="s">
        <v>199</v>
      </c>
      <c r="B174" s="24">
        <v>68</v>
      </c>
      <c r="C174" s="24">
        <v>58</v>
      </c>
      <c r="D174" s="24">
        <v>8</v>
      </c>
      <c r="E174" s="24">
        <v>2</v>
      </c>
      <c r="F174" s="24">
        <v>0</v>
      </c>
    </row>
    <row r="175" spans="1:6">
      <c r="A175" s="10" t="s">
        <v>114</v>
      </c>
      <c r="B175" s="15">
        <v>100</v>
      </c>
      <c r="C175" s="15">
        <v>85.294117999999997</v>
      </c>
      <c r="D175" s="15">
        <v>11.764706</v>
      </c>
      <c r="E175" s="15">
        <v>2.941176</v>
      </c>
      <c r="F175" s="15">
        <v>0</v>
      </c>
    </row>
    <row r="176" spans="1:6">
      <c r="A176" s="23" t="s">
        <v>200</v>
      </c>
      <c r="B176" s="24">
        <v>1248</v>
      </c>
      <c r="C176" s="24">
        <v>995</v>
      </c>
      <c r="D176" s="24">
        <v>202</v>
      </c>
      <c r="E176" s="24">
        <v>33</v>
      </c>
      <c r="F176" s="24">
        <v>18</v>
      </c>
    </row>
    <row r="177" spans="1:6">
      <c r="A177" s="10" t="s">
        <v>114</v>
      </c>
      <c r="B177" s="15">
        <v>100</v>
      </c>
      <c r="C177" s="15">
        <v>79.727564000000001</v>
      </c>
      <c r="D177" s="15">
        <v>16.185897000000001</v>
      </c>
      <c r="E177" s="15">
        <v>2.644231</v>
      </c>
      <c r="F177" s="15">
        <v>1.4423079999999999</v>
      </c>
    </row>
    <row r="178" spans="1:6">
      <c r="A178" s="23" t="s">
        <v>201</v>
      </c>
      <c r="B178" s="24">
        <v>725</v>
      </c>
      <c r="C178" s="24">
        <v>481</v>
      </c>
      <c r="D178" s="24">
        <v>109</v>
      </c>
      <c r="E178" s="24">
        <v>120</v>
      </c>
      <c r="F178" s="24">
        <v>15</v>
      </c>
    </row>
    <row r="179" spans="1:6">
      <c r="A179" s="10" t="s">
        <v>114</v>
      </c>
      <c r="B179" s="15">
        <v>100</v>
      </c>
      <c r="C179" s="15">
        <v>66.344828000000007</v>
      </c>
      <c r="D179" s="15">
        <v>15.034483</v>
      </c>
      <c r="E179" s="15">
        <v>16.551724</v>
      </c>
      <c r="F179" s="15">
        <v>2.0689660000000001</v>
      </c>
    </row>
    <row r="180" spans="1:6">
      <c r="A180" s="23" t="s">
        <v>202</v>
      </c>
      <c r="B180" s="24">
        <v>550</v>
      </c>
      <c r="C180" s="24">
        <v>471</v>
      </c>
      <c r="D180" s="24">
        <v>50</v>
      </c>
      <c r="E180" s="24">
        <v>15</v>
      </c>
      <c r="F180" s="24">
        <v>14</v>
      </c>
    </row>
    <row r="181" spans="1:6">
      <c r="A181" s="10" t="s">
        <v>114</v>
      </c>
      <c r="B181" s="15">
        <v>100</v>
      </c>
      <c r="C181" s="15">
        <v>85.636364</v>
      </c>
      <c r="D181" s="15">
        <v>9.0909089999999999</v>
      </c>
      <c r="E181" s="15">
        <v>2.7272729999999998</v>
      </c>
      <c r="F181" s="15">
        <v>2.545455</v>
      </c>
    </row>
    <row r="182" spans="1:6">
      <c r="A182" s="23" t="s">
        <v>203</v>
      </c>
      <c r="B182" s="24">
        <v>563</v>
      </c>
      <c r="C182" s="24">
        <v>491</v>
      </c>
      <c r="D182" s="24">
        <v>54</v>
      </c>
      <c r="E182" s="24">
        <v>9</v>
      </c>
      <c r="F182" s="24">
        <v>9</v>
      </c>
    </row>
    <row r="183" spans="1:6">
      <c r="A183" s="10" t="s">
        <v>114</v>
      </c>
      <c r="B183" s="15">
        <v>100</v>
      </c>
      <c r="C183" s="15">
        <v>87.211367999999993</v>
      </c>
      <c r="D183" s="15">
        <v>9.5914739999999998</v>
      </c>
      <c r="E183" s="15">
        <v>1.598579</v>
      </c>
      <c r="F183" s="15">
        <v>1.598579</v>
      </c>
    </row>
    <row r="184" spans="1:6">
      <c r="A184" s="23" t="s">
        <v>204</v>
      </c>
      <c r="B184" s="24">
        <v>319</v>
      </c>
      <c r="C184" s="24">
        <v>244</v>
      </c>
      <c r="D184" s="24">
        <v>29</v>
      </c>
      <c r="E184" s="24">
        <v>35</v>
      </c>
      <c r="F184" s="24">
        <v>11</v>
      </c>
    </row>
    <row r="185" spans="1:6">
      <c r="A185" s="10" t="s">
        <v>114</v>
      </c>
      <c r="B185" s="15">
        <v>100</v>
      </c>
      <c r="C185" s="15">
        <v>76.489028000000005</v>
      </c>
      <c r="D185" s="15">
        <v>9.0909089999999999</v>
      </c>
      <c r="E185" s="15">
        <v>10.971787000000001</v>
      </c>
      <c r="F185" s="15">
        <v>3.4482759999999999</v>
      </c>
    </row>
    <row r="186" spans="1:6">
      <c r="A186" s="23" t="s">
        <v>205</v>
      </c>
      <c r="B186" s="24">
        <v>6</v>
      </c>
      <c r="C186" s="24">
        <v>4</v>
      </c>
      <c r="D186" s="24">
        <v>0</v>
      </c>
      <c r="E186" s="24">
        <v>2</v>
      </c>
      <c r="F186" s="24">
        <v>0</v>
      </c>
    </row>
    <row r="187" spans="1:6">
      <c r="A187" s="10" t="s">
        <v>114</v>
      </c>
      <c r="B187" s="15">
        <v>100</v>
      </c>
      <c r="C187" s="15">
        <v>66.666667000000004</v>
      </c>
      <c r="D187" s="15">
        <v>0</v>
      </c>
      <c r="E187" s="15">
        <v>33.333333000000003</v>
      </c>
      <c r="F187" s="15">
        <v>0</v>
      </c>
    </row>
    <row r="188" spans="1:6">
      <c r="A188" s="23" t="s">
        <v>206</v>
      </c>
      <c r="B188" s="24">
        <v>42</v>
      </c>
      <c r="C188" s="24">
        <v>2</v>
      </c>
      <c r="D188" s="24">
        <v>5</v>
      </c>
      <c r="E188" s="24">
        <v>34</v>
      </c>
      <c r="F188" s="24">
        <v>1</v>
      </c>
    </row>
    <row r="189" spans="1:6">
      <c r="A189" s="10" t="s">
        <v>114</v>
      </c>
      <c r="B189" s="15">
        <v>100</v>
      </c>
      <c r="C189" s="15">
        <v>4.7619049999999996</v>
      </c>
      <c r="D189" s="15">
        <v>11.904762</v>
      </c>
      <c r="E189" s="15">
        <v>80.952381000000003</v>
      </c>
      <c r="F189" s="15">
        <v>2.3809520000000002</v>
      </c>
    </row>
    <row r="190" spans="1:6">
      <c r="A190" s="23" t="s">
        <v>152</v>
      </c>
      <c r="B190" s="24">
        <v>39</v>
      </c>
      <c r="C190" s="24">
        <v>12</v>
      </c>
      <c r="D190" s="24">
        <v>5</v>
      </c>
      <c r="E190" s="24">
        <v>20</v>
      </c>
      <c r="F190" s="24">
        <v>2</v>
      </c>
    </row>
    <row r="191" spans="1:6">
      <c r="A191" s="10" t="s">
        <v>114</v>
      </c>
      <c r="B191" s="15">
        <v>100</v>
      </c>
      <c r="C191" s="15">
        <v>30.769231000000001</v>
      </c>
      <c r="D191" s="15">
        <v>12.820513</v>
      </c>
      <c r="E191" s="15">
        <v>51.282051000000003</v>
      </c>
      <c r="F191" s="15">
        <v>5.1282050000000003</v>
      </c>
    </row>
    <row r="192" spans="1:6">
      <c r="A192" s="23" t="s">
        <v>128</v>
      </c>
      <c r="B192" s="24">
        <v>193</v>
      </c>
      <c r="C192" s="24">
        <v>131</v>
      </c>
      <c r="D192" s="24">
        <v>35</v>
      </c>
      <c r="E192" s="24">
        <v>17</v>
      </c>
      <c r="F192" s="24">
        <v>10</v>
      </c>
    </row>
    <row r="193" spans="1:6">
      <c r="A193" s="10" t="s">
        <v>114</v>
      </c>
      <c r="B193" s="15">
        <v>100</v>
      </c>
      <c r="C193" s="15">
        <v>67.875647999999998</v>
      </c>
      <c r="D193" s="15">
        <v>18.134715</v>
      </c>
      <c r="E193" s="15">
        <v>8.8082899999999995</v>
      </c>
      <c r="F193" s="15">
        <v>5.1813469999999997</v>
      </c>
    </row>
    <row r="194" spans="1:6">
      <c r="A194" s="8" t="s">
        <v>207</v>
      </c>
      <c r="B194" s="8"/>
      <c r="C194" s="8"/>
      <c r="D194" s="8"/>
      <c r="E194" s="8"/>
      <c r="F194" s="8"/>
    </row>
    <row r="195" spans="1:6">
      <c r="A195" s="23" t="s">
        <v>208</v>
      </c>
      <c r="B195" s="24">
        <v>1480</v>
      </c>
      <c r="C195" s="24">
        <v>1085</v>
      </c>
      <c r="D195" s="24">
        <v>189</v>
      </c>
      <c r="E195" s="24">
        <v>181</v>
      </c>
      <c r="F195" s="24">
        <v>25</v>
      </c>
    </row>
    <row r="196" spans="1:6">
      <c r="A196" s="10" t="s">
        <v>114</v>
      </c>
      <c r="B196" s="15">
        <v>100</v>
      </c>
      <c r="C196" s="15">
        <v>73.310811000000001</v>
      </c>
      <c r="D196" s="15">
        <v>12.77027</v>
      </c>
      <c r="E196" s="15">
        <v>12.22973</v>
      </c>
      <c r="F196" s="15">
        <v>1.6891890000000001</v>
      </c>
    </row>
    <row r="197" spans="1:6">
      <c r="A197" s="23" t="s">
        <v>209</v>
      </c>
      <c r="B197" s="24">
        <v>1280</v>
      </c>
      <c r="C197" s="24">
        <v>951</v>
      </c>
      <c r="D197" s="24">
        <v>168</v>
      </c>
      <c r="E197" s="24">
        <v>135</v>
      </c>
      <c r="F197" s="24">
        <v>26</v>
      </c>
    </row>
    <row r="198" spans="1:6">
      <c r="A198" s="10" t="s">
        <v>114</v>
      </c>
      <c r="B198" s="15">
        <v>100</v>
      </c>
      <c r="C198" s="15">
        <v>74.296875</v>
      </c>
      <c r="D198" s="15">
        <v>13.125</v>
      </c>
      <c r="E198" s="15">
        <v>10.546875</v>
      </c>
      <c r="F198" s="15">
        <v>2.03125</v>
      </c>
    </row>
    <row r="199" spans="1:6">
      <c r="A199" s="23" t="s">
        <v>210</v>
      </c>
      <c r="B199" s="24">
        <v>1167</v>
      </c>
      <c r="C199" s="24">
        <v>863</v>
      </c>
      <c r="D199" s="24">
        <v>168</v>
      </c>
      <c r="E199" s="24">
        <v>111</v>
      </c>
      <c r="F199" s="24">
        <v>25</v>
      </c>
    </row>
    <row r="200" spans="1:6">
      <c r="A200" s="10" t="s">
        <v>114</v>
      </c>
      <c r="B200" s="15">
        <v>100</v>
      </c>
      <c r="C200" s="15">
        <v>73.950299999999999</v>
      </c>
      <c r="D200" s="15">
        <v>14.395887</v>
      </c>
      <c r="E200" s="15">
        <v>9.5115680000000005</v>
      </c>
      <c r="F200" s="15">
        <v>2.142245</v>
      </c>
    </row>
    <row r="201" spans="1:6" ht="11.1" customHeight="1">
      <c r="A201" s="23" t="s">
        <v>211</v>
      </c>
      <c r="B201" s="24">
        <v>715</v>
      </c>
      <c r="C201" s="24">
        <v>537</v>
      </c>
      <c r="D201" s="24">
        <v>93</v>
      </c>
      <c r="E201" s="24">
        <v>68</v>
      </c>
      <c r="F201" s="24">
        <v>17</v>
      </c>
    </row>
    <row r="202" spans="1:6" ht="11.1" customHeight="1">
      <c r="A202" s="10" t="s">
        <v>114</v>
      </c>
      <c r="B202" s="15">
        <v>100</v>
      </c>
      <c r="C202" s="15">
        <v>75.104894999999999</v>
      </c>
      <c r="D202" s="15">
        <v>13.006993</v>
      </c>
      <c r="E202" s="15">
        <v>9.5104900000000008</v>
      </c>
      <c r="F202" s="15">
        <v>2.3776220000000001</v>
      </c>
    </row>
    <row r="203" spans="1:6" ht="11.1" customHeight="1">
      <c r="A203" s="23" t="s">
        <v>212</v>
      </c>
      <c r="B203" s="24">
        <v>387</v>
      </c>
      <c r="C203" s="24">
        <v>300</v>
      </c>
      <c r="D203" s="24">
        <v>60</v>
      </c>
      <c r="E203" s="24">
        <v>19</v>
      </c>
      <c r="F203" s="24">
        <v>8</v>
      </c>
    </row>
    <row r="204" spans="1:6" ht="11.1" customHeight="1">
      <c r="A204" s="10" t="s">
        <v>114</v>
      </c>
      <c r="B204" s="15">
        <v>100</v>
      </c>
      <c r="C204" s="15">
        <v>77.519379999999998</v>
      </c>
      <c r="D204" s="15">
        <v>15.503876</v>
      </c>
      <c r="E204" s="15">
        <v>4.9095610000000001</v>
      </c>
      <c r="F204" s="15">
        <v>2.067183</v>
      </c>
    </row>
    <row r="205" spans="1:6" ht="11.1" customHeight="1">
      <c r="A205" s="23" t="s">
        <v>213</v>
      </c>
      <c r="B205" s="24">
        <v>404</v>
      </c>
      <c r="C205" s="24">
        <v>316</v>
      </c>
      <c r="D205" s="24">
        <v>46</v>
      </c>
      <c r="E205" s="24">
        <v>32</v>
      </c>
      <c r="F205" s="24">
        <v>10</v>
      </c>
    </row>
    <row r="206" spans="1:6" ht="11.1" customHeight="1">
      <c r="A206" s="10" t="s">
        <v>114</v>
      </c>
      <c r="B206" s="15">
        <v>100</v>
      </c>
      <c r="C206" s="15">
        <v>78.217821999999998</v>
      </c>
      <c r="D206" s="15">
        <v>11.386139</v>
      </c>
      <c r="E206" s="15">
        <v>7.9207919999999996</v>
      </c>
      <c r="F206" s="15">
        <v>2.4752480000000001</v>
      </c>
    </row>
    <row r="207" spans="1:6" ht="11.1" customHeight="1">
      <c r="A207" s="23" t="s">
        <v>214</v>
      </c>
      <c r="B207" s="24">
        <v>595</v>
      </c>
      <c r="C207" s="24">
        <v>459</v>
      </c>
      <c r="D207" s="24">
        <v>79</v>
      </c>
      <c r="E207" s="24">
        <v>49</v>
      </c>
      <c r="F207" s="24">
        <v>8</v>
      </c>
    </row>
    <row r="208" spans="1:6" ht="11.1" customHeight="1">
      <c r="A208" s="10" t="s">
        <v>114</v>
      </c>
      <c r="B208" s="15">
        <v>100</v>
      </c>
      <c r="C208" s="15">
        <v>77.142857000000006</v>
      </c>
      <c r="D208" s="15">
        <v>13.277310999999999</v>
      </c>
      <c r="E208" s="15">
        <v>8.2352939999999997</v>
      </c>
      <c r="F208" s="15">
        <v>1.344538</v>
      </c>
    </row>
    <row r="209" spans="1:6" ht="11.1" customHeight="1">
      <c r="A209" s="23" t="s">
        <v>215</v>
      </c>
      <c r="B209" s="24">
        <v>215</v>
      </c>
      <c r="C209" s="24">
        <v>169</v>
      </c>
      <c r="D209" s="24">
        <v>27</v>
      </c>
      <c r="E209" s="24">
        <v>14</v>
      </c>
      <c r="F209" s="24">
        <v>5</v>
      </c>
    </row>
    <row r="210" spans="1:6" ht="11.1" customHeight="1">
      <c r="A210" s="10" t="s">
        <v>114</v>
      </c>
      <c r="B210" s="15">
        <v>100</v>
      </c>
      <c r="C210" s="15">
        <v>78.604651000000004</v>
      </c>
      <c r="D210" s="15">
        <v>12.55814</v>
      </c>
      <c r="E210" s="15">
        <v>6.511628</v>
      </c>
      <c r="F210" s="15">
        <v>2.3255810000000001</v>
      </c>
    </row>
    <row r="211" spans="1:6" ht="11.1" customHeight="1">
      <c r="A211" s="23" t="s">
        <v>216</v>
      </c>
      <c r="B211" s="24">
        <v>248</v>
      </c>
      <c r="C211" s="24">
        <v>181</v>
      </c>
      <c r="D211" s="24">
        <v>37</v>
      </c>
      <c r="E211" s="24">
        <v>23</v>
      </c>
      <c r="F211" s="24">
        <v>7</v>
      </c>
    </row>
    <row r="212" spans="1:6" ht="11.1" customHeight="1">
      <c r="A212" s="10" t="s">
        <v>114</v>
      </c>
      <c r="B212" s="15">
        <v>100</v>
      </c>
      <c r="C212" s="15">
        <v>72.983870999999994</v>
      </c>
      <c r="D212" s="15">
        <v>14.919354999999999</v>
      </c>
      <c r="E212" s="15">
        <v>9.2741939999999996</v>
      </c>
      <c r="F212" s="15">
        <v>2.822581</v>
      </c>
    </row>
    <row r="213" spans="1:6" ht="11.1" customHeight="1">
      <c r="A213" s="23" t="s">
        <v>217</v>
      </c>
      <c r="B213" s="24">
        <v>255</v>
      </c>
      <c r="C213" s="24">
        <v>202</v>
      </c>
      <c r="D213" s="24">
        <v>36</v>
      </c>
      <c r="E213" s="24">
        <v>15</v>
      </c>
      <c r="F213" s="24">
        <v>2</v>
      </c>
    </row>
    <row r="214" spans="1:6" ht="11.1" customHeight="1">
      <c r="A214" s="10" t="s">
        <v>114</v>
      </c>
      <c r="B214" s="15">
        <v>100</v>
      </c>
      <c r="C214" s="15">
        <v>79.215686000000005</v>
      </c>
      <c r="D214" s="15">
        <v>14.117647</v>
      </c>
      <c r="E214" s="15">
        <v>5.8823530000000002</v>
      </c>
      <c r="F214" s="15">
        <v>0.78431399999999996</v>
      </c>
    </row>
    <row r="215" spans="1:6" ht="11.1" customHeight="1">
      <c r="A215" s="23" t="s">
        <v>218</v>
      </c>
      <c r="B215" s="24">
        <v>291</v>
      </c>
      <c r="C215" s="24">
        <v>245</v>
      </c>
      <c r="D215" s="24">
        <v>36</v>
      </c>
      <c r="E215" s="24">
        <v>4</v>
      </c>
      <c r="F215" s="24">
        <v>6</v>
      </c>
    </row>
    <row r="216" spans="1:6" ht="11.1" customHeight="1">
      <c r="A216" s="10" t="s">
        <v>114</v>
      </c>
      <c r="B216" s="15">
        <v>100</v>
      </c>
      <c r="C216" s="15">
        <v>84.192440000000005</v>
      </c>
      <c r="D216" s="15">
        <v>12.371134</v>
      </c>
      <c r="E216" s="15">
        <v>1.3745700000000001</v>
      </c>
      <c r="F216" s="15">
        <v>2.0618560000000001</v>
      </c>
    </row>
    <row r="217" spans="1:6" ht="11.1" customHeight="1">
      <c r="A217" s="23" t="s">
        <v>219</v>
      </c>
      <c r="B217" s="24">
        <v>338</v>
      </c>
      <c r="C217" s="24">
        <v>272</v>
      </c>
      <c r="D217" s="24">
        <v>51</v>
      </c>
      <c r="E217" s="24">
        <v>13</v>
      </c>
      <c r="F217" s="24">
        <v>2</v>
      </c>
    </row>
    <row r="218" spans="1:6" ht="11.1" customHeight="1">
      <c r="A218" s="10" t="s">
        <v>114</v>
      </c>
      <c r="B218" s="15">
        <v>100</v>
      </c>
      <c r="C218" s="15">
        <v>80.473372999999995</v>
      </c>
      <c r="D218" s="15">
        <v>15.088756999999999</v>
      </c>
      <c r="E218" s="15">
        <v>3.8461539999999999</v>
      </c>
      <c r="F218" s="15">
        <v>0.59171600000000002</v>
      </c>
    </row>
    <row r="219" spans="1:6" ht="11.1" customHeight="1">
      <c r="A219" s="23" t="s">
        <v>220</v>
      </c>
      <c r="B219" s="24">
        <v>812</v>
      </c>
      <c r="C219" s="24">
        <v>641</v>
      </c>
      <c r="D219" s="24">
        <v>108</v>
      </c>
      <c r="E219" s="24">
        <v>51</v>
      </c>
      <c r="F219" s="24">
        <v>12</v>
      </c>
    </row>
    <row r="220" spans="1:6" ht="11.1" customHeight="1">
      <c r="A220" s="10" t="s">
        <v>114</v>
      </c>
      <c r="B220" s="15">
        <v>100</v>
      </c>
      <c r="C220" s="15">
        <v>78.940887000000004</v>
      </c>
      <c r="D220" s="15">
        <v>13.300492999999999</v>
      </c>
      <c r="E220" s="15">
        <v>6.2807880000000003</v>
      </c>
      <c r="F220" s="15">
        <v>1.477833</v>
      </c>
    </row>
    <row r="221" spans="1:6" ht="11.1" customHeight="1">
      <c r="A221" s="23" t="s">
        <v>221</v>
      </c>
      <c r="B221" s="24">
        <v>816</v>
      </c>
      <c r="C221" s="24">
        <v>644</v>
      </c>
      <c r="D221" s="24">
        <v>102</v>
      </c>
      <c r="E221" s="24">
        <v>57</v>
      </c>
      <c r="F221" s="24">
        <v>13</v>
      </c>
    </row>
    <row r="222" spans="1:6" ht="11.1" customHeight="1">
      <c r="A222" s="10" t="s">
        <v>114</v>
      </c>
      <c r="B222" s="15">
        <v>100</v>
      </c>
      <c r="C222" s="15">
        <v>78.921569000000005</v>
      </c>
      <c r="D222" s="15">
        <v>12.5</v>
      </c>
      <c r="E222" s="15">
        <v>6.9852939999999997</v>
      </c>
      <c r="F222" s="15">
        <v>1.593137</v>
      </c>
    </row>
    <row r="223" spans="1:6" ht="11.1" customHeight="1">
      <c r="A223" s="23" t="s">
        <v>152</v>
      </c>
      <c r="B223" s="24">
        <v>69</v>
      </c>
      <c r="C223" s="24">
        <v>51</v>
      </c>
      <c r="D223" s="24">
        <v>8</v>
      </c>
      <c r="E223" s="24">
        <v>9</v>
      </c>
      <c r="F223" s="24">
        <v>1</v>
      </c>
    </row>
    <row r="224" spans="1:6" ht="11.1" customHeight="1">
      <c r="A224" s="10" t="s">
        <v>114</v>
      </c>
      <c r="B224" s="15">
        <v>100</v>
      </c>
      <c r="C224" s="15">
        <v>73.913043000000002</v>
      </c>
      <c r="D224" s="15">
        <v>11.594203</v>
      </c>
      <c r="E224" s="15">
        <v>13.043478</v>
      </c>
      <c r="F224" s="15">
        <v>1.4492750000000001</v>
      </c>
    </row>
    <row r="225" spans="1:6" ht="11.1" customHeight="1">
      <c r="A225" s="23" t="s">
        <v>222</v>
      </c>
      <c r="B225" s="24">
        <v>246</v>
      </c>
      <c r="C225" s="24">
        <v>173</v>
      </c>
      <c r="D225" s="24">
        <v>42</v>
      </c>
      <c r="E225" s="24">
        <v>25</v>
      </c>
      <c r="F225" s="24">
        <v>6</v>
      </c>
    </row>
    <row r="226" spans="1:6" ht="11.1" customHeight="1">
      <c r="A226" s="10" t="s">
        <v>114</v>
      </c>
      <c r="B226" s="15">
        <v>100</v>
      </c>
      <c r="C226" s="15">
        <v>70.325203000000002</v>
      </c>
      <c r="D226" s="15">
        <v>17.073170999999999</v>
      </c>
      <c r="E226" s="15">
        <v>10.162602</v>
      </c>
      <c r="F226" s="15">
        <v>2.4390239999999999</v>
      </c>
    </row>
    <row r="227" spans="1:6" ht="11.1" customHeight="1">
      <c r="A227" s="23" t="s">
        <v>128</v>
      </c>
      <c r="B227" s="24">
        <v>47</v>
      </c>
      <c r="C227" s="24">
        <v>35</v>
      </c>
      <c r="D227" s="24">
        <v>6</v>
      </c>
      <c r="E227" s="24">
        <v>3</v>
      </c>
      <c r="F227" s="24">
        <v>3</v>
      </c>
    </row>
    <row r="228" spans="1:6" ht="11.1" customHeight="1">
      <c r="A228" s="11"/>
      <c r="B228" s="16">
        <v>100</v>
      </c>
      <c r="C228" s="16">
        <v>74.468085000000002</v>
      </c>
      <c r="D228" s="16">
        <v>12.765957</v>
      </c>
      <c r="E228" s="16">
        <v>6.3829789999999997</v>
      </c>
      <c r="F228" s="16">
        <v>6.3829789999999997</v>
      </c>
    </row>
    <row r="229" spans="1:6" ht="11.1" customHeight="1"/>
  </sheetData>
  <phoneticPr fontId="2"/>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F547E-88C1-4848-BEDD-21D6898BA9A4}">
  <sheetPr codeName="Sheet119"/>
  <dimension ref="A1:F229"/>
  <sheetViews>
    <sheetView workbookViewId="0"/>
  </sheetViews>
  <sheetFormatPr defaultRowHeight="12"/>
  <cols>
    <col min="1" max="1" width="52" style="13" bestFit="1" customWidth="1"/>
    <col min="2" max="256" width="7.625" style="13" customWidth="1"/>
    <col min="257" max="16384" width="9" style="13"/>
  </cols>
  <sheetData>
    <row r="1" spans="1:6">
      <c r="A1" s="12" t="s">
        <v>114</v>
      </c>
      <c r="B1" s="6"/>
    </row>
    <row r="2" spans="1:6">
      <c r="A2" s="18" t="str">
        <f xml:space="preserve"> HYPERLINK("#'目次'!B24","[18]")</f>
        <v>[18]</v>
      </c>
    </row>
    <row r="3" spans="1:6">
      <c r="A3" s="6" t="s">
        <v>114</v>
      </c>
      <c r="B3" s="7" t="s">
        <v>314</v>
      </c>
    </row>
    <row r="4" spans="1:6">
      <c r="A4" s="6" t="s">
        <v>114</v>
      </c>
      <c r="B4" s="7" t="s">
        <v>324</v>
      </c>
    </row>
    <row r="5" spans="1:6" s="21" customFormat="1" ht="24">
      <c r="A5" s="19" t="s">
        <v>114</v>
      </c>
      <c r="B5" s="20" t="s">
        <v>118</v>
      </c>
      <c r="C5" s="20" t="s">
        <v>287</v>
      </c>
      <c r="D5" s="20" t="s">
        <v>316</v>
      </c>
      <c r="E5" s="20" t="s">
        <v>317</v>
      </c>
      <c r="F5" s="20" t="s">
        <v>128</v>
      </c>
    </row>
    <row r="6" spans="1:6">
      <c r="A6" s="22" t="s">
        <v>121</v>
      </c>
      <c r="B6" s="9">
        <v>2677</v>
      </c>
      <c r="C6" s="9">
        <v>2031</v>
      </c>
      <c r="D6" s="9">
        <v>360</v>
      </c>
      <c r="E6" s="9">
        <v>238</v>
      </c>
      <c r="F6" s="9">
        <v>48</v>
      </c>
    </row>
    <row r="7" spans="1:6">
      <c r="A7" s="10" t="s">
        <v>114</v>
      </c>
      <c r="B7" s="15">
        <v>100</v>
      </c>
      <c r="C7" s="15">
        <v>75.868510000000001</v>
      </c>
      <c r="D7" s="15">
        <v>13.447889</v>
      </c>
      <c r="E7" s="15">
        <v>8.890549</v>
      </c>
      <c r="F7" s="15">
        <v>1.7930520000000001</v>
      </c>
    </row>
    <row r="8" spans="1:6">
      <c r="A8" s="8" t="s">
        <v>122</v>
      </c>
      <c r="B8" s="8"/>
      <c r="C8" s="8"/>
      <c r="D8" s="8"/>
      <c r="E8" s="8"/>
      <c r="F8" s="8"/>
    </row>
    <row r="9" spans="1:6">
      <c r="A9" s="23" t="s">
        <v>123</v>
      </c>
      <c r="B9" s="24">
        <v>380</v>
      </c>
      <c r="C9" s="24">
        <v>325</v>
      </c>
      <c r="D9" s="24">
        <v>45</v>
      </c>
      <c r="E9" s="24">
        <v>8</v>
      </c>
      <c r="F9" s="24">
        <v>2</v>
      </c>
    </row>
    <row r="10" spans="1:6">
      <c r="A10" s="10" t="s">
        <v>114</v>
      </c>
      <c r="B10" s="15">
        <v>100</v>
      </c>
      <c r="C10" s="15">
        <v>85.526315999999994</v>
      </c>
      <c r="D10" s="15">
        <v>11.842105</v>
      </c>
      <c r="E10" s="15">
        <v>2.1052629999999999</v>
      </c>
      <c r="F10" s="15">
        <v>0.52631600000000001</v>
      </c>
    </row>
    <row r="11" spans="1:6">
      <c r="A11" s="23" t="s">
        <v>124</v>
      </c>
      <c r="B11" s="24">
        <v>489</v>
      </c>
      <c r="C11" s="24">
        <v>408</v>
      </c>
      <c r="D11" s="24">
        <v>59</v>
      </c>
      <c r="E11" s="24">
        <v>19</v>
      </c>
      <c r="F11" s="24">
        <v>3</v>
      </c>
    </row>
    <row r="12" spans="1:6">
      <c r="A12" s="10" t="s">
        <v>114</v>
      </c>
      <c r="B12" s="15">
        <v>100</v>
      </c>
      <c r="C12" s="15">
        <v>83.435582999999994</v>
      </c>
      <c r="D12" s="15">
        <v>12.065440000000001</v>
      </c>
      <c r="E12" s="15">
        <v>3.885481</v>
      </c>
      <c r="F12" s="15">
        <v>0.61349699999999996</v>
      </c>
    </row>
    <row r="13" spans="1:6">
      <c r="A13" s="23" t="s">
        <v>125</v>
      </c>
      <c r="B13" s="24">
        <v>1114</v>
      </c>
      <c r="C13" s="24">
        <v>877</v>
      </c>
      <c r="D13" s="24">
        <v>167</v>
      </c>
      <c r="E13" s="24">
        <v>66</v>
      </c>
      <c r="F13" s="24">
        <v>4</v>
      </c>
    </row>
    <row r="14" spans="1:6">
      <c r="A14" s="10" t="s">
        <v>114</v>
      </c>
      <c r="B14" s="15">
        <v>100</v>
      </c>
      <c r="C14" s="15">
        <v>78.725313999999997</v>
      </c>
      <c r="D14" s="15">
        <v>14.991023</v>
      </c>
      <c r="E14" s="15">
        <v>5.9245960000000002</v>
      </c>
      <c r="F14" s="15">
        <v>0.359066</v>
      </c>
    </row>
    <row r="15" spans="1:6">
      <c r="A15" s="23" t="s">
        <v>126</v>
      </c>
      <c r="B15" s="24">
        <v>521</v>
      </c>
      <c r="C15" s="24">
        <v>359</v>
      </c>
      <c r="D15" s="24">
        <v>71</v>
      </c>
      <c r="E15" s="24">
        <v>82</v>
      </c>
      <c r="F15" s="24">
        <v>9</v>
      </c>
    </row>
    <row r="16" spans="1:6">
      <c r="A16" s="10" t="s">
        <v>114</v>
      </c>
      <c r="B16" s="15">
        <v>100</v>
      </c>
      <c r="C16" s="15">
        <v>68.905950000000004</v>
      </c>
      <c r="D16" s="15">
        <v>13.627639</v>
      </c>
      <c r="E16" s="15">
        <v>15.738963999999999</v>
      </c>
      <c r="F16" s="15">
        <v>1.727447</v>
      </c>
    </row>
    <row r="17" spans="1:6">
      <c r="A17" s="23" t="s">
        <v>127</v>
      </c>
      <c r="B17" s="24">
        <v>129</v>
      </c>
      <c r="C17" s="24">
        <v>54</v>
      </c>
      <c r="D17" s="24">
        <v>14</v>
      </c>
      <c r="E17" s="24">
        <v>61</v>
      </c>
      <c r="F17" s="24">
        <v>0</v>
      </c>
    </row>
    <row r="18" spans="1:6">
      <c r="A18" s="10" t="s">
        <v>114</v>
      </c>
      <c r="B18" s="15">
        <v>100</v>
      </c>
      <c r="C18" s="15">
        <v>41.860464999999998</v>
      </c>
      <c r="D18" s="15">
        <v>10.852713</v>
      </c>
      <c r="E18" s="15">
        <v>47.286822000000001</v>
      </c>
      <c r="F18" s="15">
        <v>0</v>
      </c>
    </row>
    <row r="19" spans="1:6">
      <c r="A19" s="23" t="s">
        <v>128</v>
      </c>
      <c r="B19" s="24">
        <v>44</v>
      </c>
      <c r="C19" s="24">
        <v>8</v>
      </c>
      <c r="D19" s="24">
        <v>4</v>
      </c>
      <c r="E19" s="24">
        <v>2</v>
      </c>
      <c r="F19" s="24">
        <v>30</v>
      </c>
    </row>
    <row r="20" spans="1:6">
      <c r="A20" s="10" t="s">
        <v>114</v>
      </c>
      <c r="B20" s="15">
        <v>100</v>
      </c>
      <c r="C20" s="15">
        <v>18.181818</v>
      </c>
      <c r="D20" s="15">
        <v>9.0909089999999999</v>
      </c>
      <c r="E20" s="15">
        <v>4.5454549999999996</v>
      </c>
      <c r="F20" s="15">
        <v>68.181818000000007</v>
      </c>
    </row>
    <row r="21" spans="1:6">
      <c r="A21" s="8" t="s">
        <v>129</v>
      </c>
      <c r="B21" s="8"/>
      <c r="C21" s="8"/>
      <c r="D21" s="8"/>
      <c r="E21" s="8"/>
      <c r="F21" s="8"/>
    </row>
    <row r="22" spans="1:6">
      <c r="A22" s="23" t="s">
        <v>130</v>
      </c>
      <c r="B22" s="24">
        <v>799</v>
      </c>
      <c r="C22" s="24">
        <v>680</v>
      </c>
      <c r="D22" s="24">
        <v>90</v>
      </c>
      <c r="E22" s="24">
        <v>26</v>
      </c>
      <c r="F22" s="24">
        <v>3</v>
      </c>
    </row>
    <row r="23" spans="1:6">
      <c r="A23" s="10" t="s">
        <v>114</v>
      </c>
      <c r="B23" s="15">
        <v>100</v>
      </c>
      <c r="C23" s="15">
        <v>85.106382999999994</v>
      </c>
      <c r="D23" s="15">
        <v>11.26408</v>
      </c>
      <c r="E23" s="15">
        <v>3.2540680000000002</v>
      </c>
      <c r="F23" s="15">
        <v>0.375469</v>
      </c>
    </row>
    <row r="24" spans="1:6">
      <c r="A24" s="23" t="s">
        <v>131</v>
      </c>
      <c r="B24" s="24">
        <v>1245</v>
      </c>
      <c r="C24" s="24">
        <v>972</v>
      </c>
      <c r="D24" s="24">
        <v>181</v>
      </c>
      <c r="E24" s="24">
        <v>83</v>
      </c>
      <c r="F24" s="24">
        <v>9</v>
      </c>
    </row>
    <row r="25" spans="1:6">
      <c r="A25" s="10" t="s">
        <v>114</v>
      </c>
      <c r="B25" s="15">
        <v>100</v>
      </c>
      <c r="C25" s="15">
        <v>78.072288999999998</v>
      </c>
      <c r="D25" s="15">
        <v>14.538152999999999</v>
      </c>
      <c r="E25" s="15">
        <v>6.6666670000000003</v>
      </c>
      <c r="F25" s="15">
        <v>0.72289199999999998</v>
      </c>
    </row>
    <row r="26" spans="1:6">
      <c r="A26" s="23" t="s">
        <v>132</v>
      </c>
      <c r="B26" s="24">
        <v>504</v>
      </c>
      <c r="C26" s="24">
        <v>332</v>
      </c>
      <c r="D26" s="24">
        <v>80</v>
      </c>
      <c r="E26" s="24">
        <v>88</v>
      </c>
      <c r="F26" s="24">
        <v>4</v>
      </c>
    </row>
    <row r="27" spans="1:6">
      <c r="A27" s="10" t="s">
        <v>114</v>
      </c>
      <c r="B27" s="15">
        <v>100</v>
      </c>
      <c r="C27" s="15">
        <v>65.873016000000007</v>
      </c>
      <c r="D27" s="15">
        <v>15.873016</v>
      </c>
      <c r="E27" s="15">
        <v>17.460317</v>
      </c>
      <c r="F27" s="15">
        <v>0.793651</v>
      </c>
    </row>
    <row r="28" spans="1:6">
      <c r="A28" s="23" t="s">
        <v>133</v>
      </c>
      <c r="B28" s="24">
        <v>82</v>
      </c>
      <c r="C28" s="24">
        <v>41</v>
      </c>
      <c r="D28" s="24">
        <v>6</v>
      </c>
      <c r="E28" s="24">
        <v>35</v>
      </c>
      <c r="F28" s="24">
        <v>0</v>
      </c>
    </row>
    <row r="29" spans="1:6">
      <c r="A29" s="10" t="s">
        <v>114</v>
      </c>
      <c r="B29" s="15">
        <v>100</v>
      </c>
      <c r="C29" s="15">
        <v>50</v>
      </c>
      <c r="D29" s="15">
        <v>7.3170729999999997</v>
      </c>
      <c r="E29" s="15">
        <v>42.682926999999999</v>
      </c>
      <c r="F29" s="15">
        <v>0</v>
      </c>
    </row>
    <row r="30" spans="1:6">
      <c r="A30" s="23" t="s">
        <v>128</v>
      </c>
      <c r="B30" s="24">
        <v>47</v>
      </c>
      <c r="C30" s="24">
        <v>6</v>
      </c>
      <c r="D30" s="24">
        <v>3</v>
      </c>
      <c r="E30" s="24">
        <v>6</v>
      </c>
      <c r="F30" s="24">
        <v>32</v>
      </c>
    </row>
    <row r="31" spans="1:6">
      <c r="A31" s="10" t="s">
        <v>114</v>
      </c>
      <c r="B31" s="15">
        <v>100</v>
      </c>
      <c r="C31" s="15">
        <v>12.765957</v>
      </c>
      <c r="D31" s="15">
        <v>6.3829789999999997</v>
      </c>
      <c r="E31" s="15">
        <v>12.765957</v>
      </c>
      <c r="F31" s="15">
        <v>68.085105999999996</v>
      </c>
    </row>
    <row r="32" spans="1:6">
      <c r="A32" s="8" t="s">
        <v>134</v>
      </c>
      <c r="B32" s="8"/>
      <c r="C32" s="8"/>
      <c r="D32" s="8"/>
      <c r="E32" s="8"/>
      <c r="F32" s="8"/>
    </row>
    <row r="33" spans="1:6">
      <c r="A33" s="23" t="s">
        <v>135</v>
      </c>
      <c r="B33" s="24">
        <v>128</v>
      </c>
      <c r="C33" s="24">
        <v>91</v>
      </c>
      <c r="D33" s="24">
        <v>17</v>
      </c>
      <c r="E33" s="24">
        <v>20</v>
      </c>
      <c r="F33" s="24">
        <v>0</v>
      </c>
    </row>
    <row r="34" spans="1:6">
      <c r="A34" s="10" t="s">
        <v>114</v>
      </c>
      <c r="B34" s="15">
        <v>100</v>
      </c>
      <c r="C34" s="15">
        <v>71.09375</v>
      </c>
      <c r="D34" s="15">
        <v>13.28125</v>
      </c>
      <c r="E34" s="15">
        <v>15.625</v>
      </c>
      <c r="F34" s="15">
        <v>0</v>
      </c>
    </row>
    <row r="35" spans="1:6">
      <c r="A35" s="23" t="s">
        <v>136</v>
      </c>
      <c r="B35" s="24">
        <v>138</v>
      </c>
      <c r="C35" s="24">
        <v>103</v>
      </c>
      <c r="D35" s="24">
        <v>18</v>
      </c>
      <c r="E35" s="24">
        <v>15</v>
      </c>
      <c r="F35" s="24">
        <v>2</v>
      </c>
    </row>
    <row r="36" spans="1:6">
      <c r="A36" s="10" t="s">
        <v>114</v>
      </c>
      <c r="B36" s="15">
        <v>100</v>
      </c>
      <c r="C36" s="15">
        <v>74.637681000000001</v>
      </c>
      <c r="D36" s="15">
        <v>13.043478</v>
      </c>
      <c r="E36" s="15">
        <v>10.869565</v>
      </c>
      <c r="F36" s="15">
        <v>1.4492750000000001</v>
      </c>
    </row>
    <row r="37" spans="1:6">
      <c r="A37" s="23" t="s">
        <v>137</v>
      </c>
      <c r="B37" s="24">
        <v>119</v>
      </c>
      <c r="C37" s="24">
        <v>102</v>
      </c>
      <c r="D37" s="24">
        <v>8</v>
      </c>
      <c r="E37" s="24">
        <v>8</v>
      </c>
      <c r="F37" s="24">
        <v>1</v>
      </c>
    </row>
    <row r="38" spans="1:6">
      <c r="A38" s="10" t="s">
        <v>114</v>
      </c>
      <c r="B38" s="15">
        <v>100</v>
      </c>
      <c r="C38" s="15">
        <v>85.714286000000001</v>
      </c>
      <c r="D38" s="15">
        <v>6.7226889999999999</v>
      </c>
      <c r="E38" s="15">
        <v>6.7226889999999999</v>
      </c>
      <c r="F38" s="15">
        <v>0.84033599999999997</v>
      </c>
    </row>
    <row r="39" spans="1:6">
      <c r="A39" s="23" t="s">
        <v>138</v>
      </c>
      <c r="B39" s="24">
        <v>142</v>
      </c>
      <c r="C39" s="24">
        <v>114</v>
      </c>
      <c r="D39" s="24">
        <v>16</v>
      </c>
      <c r="E39" s="24">
        <v>10</v>
      </c>
      <c r="F39" s="24">
        <v>2</v>
      </c>
    </row>
    <row r="40" spans="1:6">
      <c r="A40" s="10" t="s">
        <v>114</v>
      </c>
      <c r="B40" s="15">
        <v>100</v>
      </c>
      <c r="C40" s="15">
        <v>80.281689999999998</v>
      </c>
      <c r="D40" s="15">
        <v>11.267606000000001</v>
      </c>
      <c r="E40" s="15">
        <v>7.0422539999999998</v>
      </c>
      <c r="F40" s="15">
        <v>1.4084509999999999</v>
      </c>
    </row>
    <row r="41" spans="1:6">
      <c r="A41" s="23" t="s">
        <v>139</v>
      </c>
      <c r="B41" s="24">
        <v>170</v>
      </c>
      <c r="C41" s="24">
        <v>131</v>
      </c>
      <c r="D41" s="24">
        <v>29</v>
      </c>
      <c r="E41" s="24">
        <v>10</v>
      </c>
      <c r="F41" s="24">
        <v>0</v>
      </c>
    </row>
    <row r="42" spans="1:6">
      <c r="A42" s="10" t="s">
        <v>114</v>
      </c>
      <c r="B42" s="15">
        <v>100</v>
      </c>
      <c r="C42" s="15">
        <v>77.058824000000001</v>
      </c>
      <c r="D42" s="15">
        <v>17.058824000000001</v>
      </c>
      <c r="E42" s="15">
        <v>5.8823530000000002</v>
      </c>
      <c r="F42" s="15">
        <v>0</v>
      </c>
    </row>
    <row r="43" spans="1:6">
      <c r="A43" s="23" t="s">
        <v>140</v>
      </c>
      <c r="B43" s="24">
        <v>192</v>
      </c>
      <c r="C43" s="24">
        <v>151</v>
      </c>
      <c r="D43" s="24">
        <v>32</v>
      </c>
      <c r="E43" s="24">
        <v>8</v>
      </c>
      <c r="F43" s="24">
        <v>1</v>
      </c>
    </row>
    <row r="44" spans="1:6">
      <c r="A44" s="10" t="s">
        <v>114</v>
      </c>
      <c r="B44" s="15">
        <v>100</v>
      </c>
      <c r="C44" s="15">
        <v>78.645832999999996</v>
      </c>
      <c r="D44" s="15">
        <v>16.666667</v>
      </c>
      <c r="E44" s="15">
        <v>4.1666670000000003</v>
      </c>
      <c r="F44" s="15">
        <v>0.52083299999999999</v>
      </c>
    </row>
    <row r="45" spans="1:6">
      <c r="A45" s="23" t="s">
        <v>141</v>
      </c>
      <c r="B45" s="24">
        <v>1405</v>
      </c>
      <c r="C45" s="24">
        <v>1088</v>
      </c>
      <c r="D45" s="24">
        <v>179</v>
      </c>
      <c r="E45" s="24">
        <v>128</v>
      </c>
      <c r="F45" s="24">
        <v>10</v>
      </c>
    </row>
    <row r="46" spans="1:6">
      <c r="A46" s="10" t="s">
        <v>114</v>
      </c>
      <c r="B46" s="15">
        <v>100</v>
      </c>
      <c r="C46" s="15">
        <v>77.437721999999994</v>
      </c>
      <c r="D46" s="15">
        <v>12.740214</v>
      </c>
      <c r="E46" s="15">
        <v>9.1103199999999998</v>
      </c>
      <c r="F46" s="15">
        <v>0.71174400000000004</v>
      </c>
    </row>
    <row r="47" spans="1:6">
      <c r="A47" s="23" t="s">
        <v>142</v>
      </c>
      <c r="B47" s="24">
        <v>343</v>
      </c>
      <c r="C47" s="24">
        <v>243</v>
      </c>
      <c r="D47" s="24">
        <v>61</v>
      </c>
      <c r="E47" s="24">
        <v>38</v>
      </c>
      <c r="F47" s="24">
        <v>1</v>
      </c>
    </row>
    <row r="48" spans="1:6">
      <c r="A48" s="10" t="s">
        <v>114</v>
      </c>
      <c r="B48" s="15">
        <v>100</v>
      </c>
      <c r="C48" s="15">
        <v>70.845481000000007</v>
      </c>
      <c r="D48" s="15">
        <v>17.784257</v>
      </c>
      <c r="E48" s="15">
        <v>11.078716999999999</v>
      </c>
      <c r="F48" s="15">
        <v>0.291545</v>
      </c>
    </row>
    <row r="49" spans="1:6">
      <c r="A49" s="23" t="s">
        <v>128</v>
      </c>
      <c r="B49" s="24">
        <v>40</v>
      </c>
      <c r="C49" s="24">
        <v>8</v>
      </c>
      <c r="D49" s="24">
        <v>0</v>
      </c>
      <c r="E49" s="24">
        <v>1</v>
      </c>
      <c r="F49" s="24">
        <v>31</v>
      </c>
    </row>
    <row r="50" spans="1:6">
      <c r="A50" s="10" t="s">
        <v>114</v>
      </c>
      <c r="B50" s="15">
        <v>100</v>
      </c>
      <c r="C50" s="15">
        <v>20</v>
      </c>
      <c r="D50" s="15">
        <v>0</v>
      </c>
      <c r="E50" s="15">
        <v>2.5</v>
      </c>
      <c r="F50" s="15">
        <v>77.5</v>
      </c>
    </row>
    <row r="51" spans="1:6">
      <c r="A51" s="8" t="s">
        <v>143</v>
      </c>
      <c r="B51" s="8"/>
      <c r="C51" s="8"/>
      <c r="D51" s="8"/>
      <c r="E51" s="8"/>
      <c r="F51" s="8"/>
    </row>
    <row r="52" spans="1:6">
      <c r="A52" s="23" t="s">
        <v>144</v>
      </c>
      <c r="B52" s="24">
        <v>429</v>
      </c>
      <c r="C52" s="24">
        <v>369</v>
      </c>
      <c r="D52" s="24">
        <v>38</v>
      </c>
      <c r="E52" s="24">
        <v>19</v>
      </c>
      <c r="F52" s="24">
        <v>3</v>
      </c>
    </row>
    <row r="53" spans="1:6">
      <c r="A53" s="10" t="s">
        <v>114</v>
      </c>
      <c r="B53" s="15">
        <v>100</v>
      </c>
      <c r="C53" s="15">
        <v>86.013986000000003</v>
      </c>
      <c r="D53" s="15">
        <v>8.8578089999999996</v>
      </c>
      <c r="E53" s="15">
        <v>4.4289040000000002</v>
      </c>
      <c r="F53" s="15">
        <v>0.69930099999999995</v>
      </c>
    </row>
    <row r="54" spans="1:6">
      <c r="A54" s="23" t="s">
        <v>145</v>
      </c>
      <c r="B54" s="24">
        <v>319</v>
      </c>
      <c r="C54" s="24">
        <v>266</v>
      </c>
      <c r="D54" s="24">
        <v>44</v>
      </c>
      <c r="E54" s="24">
        <v>7</v>
      </c>
      <c r="F54" s="24">
        <v>2</v>
      </c>
    </row>
    <row r="55" spans="1:6">
      <c r="A55" s="10" t="s">
        <v>114</v>
      </c>
      <c r="B55" s="15">
        <v>100</v>
      </c>
      <c r="C55" s="15">
        <v>83.385580000000004</v>
      </c>
      <c r="D55" s="15">
        <v>13.793103</v>
      </c>
      <c r="E55" s="15">
        <v>2.1943570000000001</v>
      </c>
      <c r="F55" s="15">
        <v>0.62695900000000004</v>
      </c>
    </row>
    <row r="56" spans="1:6">
      <c r="A56" s="23" t="s">
        <v>146</v>
      </c>
      <c r="B56" s="24">
        <v>504</v>
      </c>
      <c r="C56" s="24">
        <v>414</v>
      </c>
      <c r="D56" s="24">
        <v>68</v>
      </c>
      <c r="E56" s="24">
        <v>19</v>
      </c>
      <c r="F56" s="24">
        <v>3</v>
      </c>
    </row>
    <row r="57" spans="1:6">
      <c r="A57" s="10" t="s">
        <v>114</v>
      </c>
      <c r="B57" s="15">
        <v>100</v>
      </c>
      <c r="C57" s="15">
        <v>82.142857000000006</v>
      </c>
      <c r="D57" s="15">
        <v>13.492063</v>
      </c>
      <c r="E57" s="15">
        <v>3.769841</v>
      </c>
      <c r="F57" s="15">
        <v>0.59523800000000004</v>
      </c>
    </row>
    <row r="58" spans="1:6">
      <c r="A58" s="23" t="s">
        <v>147</v>
      </c>
      <c r="B58" s="24">
        <v>143</v>
      </c>
      <c r="C58" s="24">
        <v>115</v>
      </c>
      <c r="D58" s="24">
        <v>16</v>
      </c>
      <c r="E58" s="24">
        <v>9</v>
      </c>
      <c r="F58" s="24">
        <v>3</v>
      </c>
    </row>
    <row r="59" spans="1:6">
      <c r="A59" s="10" t="s">
        <v>114</v>
      </c>
      <c r="B59" s="15">
        <v>100</v>
      </c>
      <c r="C59" s="15">
        <v>80.419579999999996</v>
      </c>
      <c r="D59" s="15">
        <v>11.188810999999999</v>
      </c>
      <c r="E59" s="15">
        <v>6.2937060000000002</v>
      </c>
      <c r="F59" s="15">
        <v>2.0979019999999999</v>
      </c>
    </row>
    <row r="60" spans="1:6">
      <c r="A60" s="23" t="s">
        <v>148</v>
      </c>
      <c r="B60" s="24">
        <v>168</v>
      </c>
      <c r="C60" s="24">
        <v>134</v>
      </c>
      <c r="D60" s="24">
        <v>22</v>
      </c>
      <c r="E60" s="24">
        <v>9</v>
      </c>
      <c r="F60" s="24">
        <v>3</v>
      </c>
    </row>
    <row r="61" spans="1:6">
      <c r="A61" s="10" t="s">
        <v>114</v>
      </c>
      <c r="B61" s="15">
        <v>100</v>
      </c>
      <c r="C61" s="15">
        <v>79.761904999999999</v>
      </c>
      <c r="D61" s="15">
        <v>13.095238</v>
      </c>
      <c r="E61" s="15">
        <v>5.3571429999999998</v>
      </c>
      <c r="F61" s="15">
        <v>1.785714</v>
      </c>
    </row>
    <row r="62" spans="1:6">
      <c r="A62" s="23" t="s">
        <v>149</v>
      </c>
      <c r="B62" s="24">
        <v>1270</v>
      </c>
      <c r="C62" s="24">
        <v>1025</v>
      </c>
      <c r="D62" s="24">
        <v>166</v>
      </c>
      <c r="E62" s="24">
        <v>68</v>
      </c>
      <c r="F62" s="24">
        <v>11</v>
      </c>
    </row>
    <row r="63" spans="1:6">
      <c r="A63" s="10" t="s">
        <v>114</v>
      </c>
      <c r="B63" s="15">
        <v>100</v>
      </c>
      <c r="C63" s="15">
        <v>80.708661000000006</v>
      </c>
      <c r="D63" s="15">
        <v>13.070866000000001</v>
      </c>
      <c r="E63" s="15">
        <v>5.3543310000000002</v>
      </c>
      <c r="F63" s="15">
        <v>0.86614199999999997</v>
      </c>
    </row>
    <row r="64" spans="1:6">
      <c r="A64" s="23" t="s">
        <v>150</v>
      </c>
      <c r="B64" s="24">
        <v>1642</v>
      </c>
      <c r="C64" s="24">
        <v>1352</v>
      </c>
      <c r="D64" s="24">
        <v>202</v>
      </c>
      <c r="E64" s="24">
        <v>77</v>
      </c>
      <c r="F64" s="24">
        <v>11</v>
      </c>
    </row>
    <row r="65" spans="1:6">
      <c r="A65" s="10" t="s">
        <v>114</v>
      </c>
      <c r="B65" s="15">
        <v>100</v>
      </c>
      <c r="C65" s="15">
        <v>82.338611</v>
      </c>
      <c r="D65" s="15">
        <v>12.302071</v>
      </c>
      <c r="E65" s="15">
        <v>4.6894030000000004</v>
      </c>
      <c r="F65" s="15">
        <v>0.66991500000000004</v>
      </c>
    </row>
    <row r="66" spans="1:6">
      <c r="A66" s="23" t="s">
        <v>151</v>
      </c>
      <c r="B66" s="24">
        <v>2266</v>
      </c>
      <c r="C66" s="24">
        <v>1784</v>
      </c>
      <c r="D66" s="24">
        <v>311</v>
      </c>
      <c r="E66" s="24">
        <v>159</v>
      </c>
      <c r="F66" s="24">
        <v>12</v>
      </c>
    </row>
    <row r="67" spans="1:6">
      <c r="A67" s="10" t="s">
        <v>114</v>
      </c>
      <c r="B67" s="15">
        <v>100</v>
      </c>
      <c r="C67" s="15">
        <v>78.729038000000003</v>
      </c>
      <c r="D67" s="15">
        <v>13.724625</v>
      </c>
      <c r="E67" s="15">
        <v>7.0167700000000002</v>
      </c>
      <c r="F67" s="15">
        <v>0.52956800000000004</v>
      </c>
    </row>
    <row r="68" spans="1:6">
      <c r="A68" s="23" t="s">
        <v>152</v>
      </c>
      <c r="B68" s="24">
        <v>121</v>
      </c>
      <c r="C68" s="24">
        <v>55</v>
      </c>
      <c r="D68" s="24">
        <v>20</v>
      </c>
      <c r="E68" s="24">
        <v>44</v>
      </c>
      <c r="F68" s="24">
        <v>2</v>
      </c>
    </row>
    <row r="69" spans="1:6">
      <c r="A69" s="10" t="s">
        <v>114</v>
      </c>
      <c r="B69" s="15">
        <v>100</v>
      </c>
      <c r="C69" s="15">
        <v>45.454545000000003</v>
      </c>
      <c r="D69" s="15">
        <v>16.528925999999998</v>
      </c>
      <c r="E69" s="15">
        <v>36.363636</v>
      </c>
      <c r="F69" s="15">
        <v>1.6528929999999999</v>
      </c>
    </row>
    <row r="70" spans="1:6">
      <c r="A70" s="23" t="s">
        <v>128</v>
      </c>
      <c r="B70" s="24">
        <v>46</v>
      </c>
      <c r="C70" s="24">
        <v>4</v>
      </c>
      <c r="D70" s="24">
        <v>1</v>
      </c>
      <c r="E70" s="24">
        <v>11</v>
      </c>
      <c r="F70" s="24">
        <v>30</v>
      </c>
    </row>
    <row r="71" spans="1:6">
      <c r="A71" s="10" t="s">
        <v>114</v>
      </c>
      <c r="B71" s="15">
        <v>100</v>
      </c>
      <c r="C71" s="15">
        <v>8.6956520000000008</v>
      </c>
      <c r="D71" s="15">
        <v>2.1739130000000002</v>
      </c>
      <c r="E71" s="15">
        <v>23.913042999999998</v>
      </c>
      <c r="F71" s="15">
        <v>65.217391000000006</v>
      </c>
    </row>
    <row r="72" spans="1:6">
      <c r="A72" s="8" t="s">
        <v>153</v>
      </c>
      <c r="B72" s="8"/>
      <c r="C72" s="8"/>
      <c r="D72" s="8"/>
      <c r="E72" s="8"/>
      <c r="F72" s="8"/>
    </row>
    <row r="73" spans="1:6">
      <c r="A73" s="23" t="s">
        <v>154</v>
      </c>
      <c r="B73" s="24">
        <v>1344</v>
      </c>
      <c r="C73" s="24">
        <v>1070</v>
      </c>
      <c r="D73" s="24">
        <v>184</v>
      </c>
      <c r="E73" s="24">
        <v>83</v>
      </c>
      <c r="F73" s="24">
        <v>7</v>
      </c>
    </row>
    <row r="74" spans="1:6">
      <c r="A74" s="10" t="s">
        <v>114</v>
      </c>
      <c r="B74" s="15">
        <v>100</v>
      </c>
      <c r="C74" s="15">
        <v>79.613095000000001</v>
      </c>
      <c r="D74" s="15">
        <v>13.690476</v>
      </c>
      <c r="E74" s="15">
        <v>6.1755950000000004</v>
      </c>
      <c r="F74" s="15">
        <v>0.52083299999999999</v>
      </c>
    </row>
    <row r="75" spans="1:6">
      <c r="A75" s="23" t="s">
        <v>155</v>
      </c>
      <c r="B75" s="24">
        <v>1107</v>
      </c>
      <c r="C75" s="24">
        <v>810</v>
      </c>
      <c r="D75" s="24">
        <v>166</v>
      </c>
      <c r="E75" s="24">
        <v>128</v>
      </c>
      <c r="F75" s="24">
        <v>3</v>
      </c>
    </row>
    <row r="76" spans="1:6">
      <c r="A76" s="10" t="s">
        <v>114</v>
      </c>
      <c r="B76" s="15">
        <v>100</v>
      </c>
      <c r="C76" s="15">
        <v>73.170732000000001</v>
      </c>
      <c r="D76" s="15">
        <v>14.995483</v>
      </c>
      <c r="E76" s="15">
        <v>11.562782</v>
      </c>
      <c r="F76" s="15">
        <v>0.27100299999999999</v>
      </c>
    </row>
    <row r="77" spans="1:6">
      <c r="A77" s="23" t="s">
        <v>156</v>
      </c>
      <c r="B77" s="24">
        <v>1006</v>
      </c>
      <c r="C77" s="24">
        <v>756</v>
      </c>
      <c r="D77" s="24">
        <v>126</v>
      </c>
      <c r="E77" s="24">
        <v>121</v>
      </c>
      <c r="F77" s="24">
        <v>3</v>
      </c>
    </row>
    <row r="78" spans="1:6">
      <c r="A78" s="10" t="s">
        <v>114</v>
      </c>
      <c r="B78" s="15">
        <v>100</v>
      </c>
      <c r="C78" s="15">
        <v>75.149105000000006</v>
      </c>
      <c r="D78" s="15">
        <v>12.524851</v>
      </c>
      <c r="E78" s="15">
        <v>12.027832999999999</v>
      </c>
      <c r="F78" s="15">
        <v>0.298211</v>
      </c>
    </row>
    <row r="79" spans="1:6">
      <c r="A79" s="23" t="s">
        <v>157</v>
      </c>
      <c r="B79" s="24">
        <v>541</v>
      </c>
      <c r="C79" s="24">
        <v>402</v>
      </c>
      <c r="D79" s="24">
        <v>66</v>
      </c>
      <c r="E79" s="24">
        <v>71</v>
      </c>
      <c r="F79" s="24">
        <v>2</v>
      </c>
    </row>
    <row r="80" spans="1:6">
      <c r="A80" s="10" t="s">
        <v>114</v>
      </c>
      <c r="B80" s="15">
        <v>100</v>
      </c>
      <c r="C80" s="15">
        <v>74.306838999999997</v>
      </c>
      <c r="D80" s="15">
        <v>12.199630000000001</v>
      </c>
      <c r="E80" s="15">
        <v>13.123844999999999</v>
      </c>
      <c r="F80" s="15">
        <v>0.36968600000000001</v>
      </c>
    </row>
    <row r="81" spans="1:6">
      <c r="A81" s="23" t="s">
        <v>158</v>
      </c>
      <c r="B81" s="24">
        <v>1510</v>
      </c>
      <c r="C81" s="24">
        <v>1166</v>
      </c>
      <c r="D81" s="24">
        <v>197</v>
      </c>
      <c r="E81" s="24">
        <v>138</v>
      </c>
      <c r="F81" s="24">
        <v>9</v>
      </c>
    </row>
    <row r="82" spans="1:6">
      <c r="A82" s="10" t="s">
        <v>114</v>
      </c>
      <c r="B82" s="15">
        <v>100</v>
      </c>
      <c r="C82" s="15">
        <v>77.218542999999997</v>
      </c>
      <c r="D82" s="15">
        <v>13.046358</v>
      </c>
      <c r="E82" s="15">
        <v>9.1390729999999998</v>
      </c>
      <c r="F82" s="15">
        <v>0.59602599999999994</v>
      </c>
    </row>
    <row r="83" spans="1:6">
      <c r="A83" s="23" t="s">
        <v>159</v>
      </c>
      <c r="B83" s="24">
        <v>1011</v>
      </c>
      <c r="C83" s="24">
        <v>799</v>
      </c>
      <c r="D83" s="24">
        <v>135</v>
      </c>
      <c r="E83" s="24">
        <v>73</v>
      </c>
      <c r="F83" s="24">
        <v>4</v>
      </c>
    </row>
    <row r="84" spans="1:6">
      <c r="A84" s="10" t="s">
        <v>114</v>
      </c>
      <c r="B84" s="15">
        <v>100</v>
      </c>
      <c r="C84" s="15">
        <v>79.030663000000004</v>
      </c>
      <c r="D84" s="15">
        <v>13.353116</v>
      </c>
      <c r="E84" s="15">
        <v>7.220574</v>
      </c>
      <c r="F84" s="15">
        <v>0.395648</v>
      </c>
    </row>
    <row r="85" spans="1:6">
      <c r="A85" s="23" t="s">
        <v>160</v>
      </c>
      <c r="B85" s="24">
        <v>1234</v>
      </c>
      <c r="C85" s="24">
        <v>1000</v>
      </c>
      <c r="D85" s="24">
        <v>161</v>
      </c>
      <c r="E85" s="24">
        <v>70</v>
      </c>
      <c r="F85" s="24">
        <v>3</v>
      </c>
    </row>
    <row r="86" spans="1:6">
      <c r="A86" s="10" t="s">
        <v>114</v>
      </c>
      <c r="B86" s="15">
        <v>100</v>
      </c>
      <c r="C86" s="15">
        <v>81.037277000000003</v>
      </c>
      <c r="D86" s="15">
        <v>13.047002000000001</v>
      </c>
      <c r="E86" s="15">
        <v>5.6726089999999996</v>
      </c>
      <c r="F86" s="15">
        <v>0.24311199999999999</v>
      </c>
    </row>
    <row r="87" spans="1:6">
      <c r="A87" s="23" t="s">
        <v>161</v>
      </c>
      <c r="B87" s="24">
        <v>443</v>
      </c>
      <c r="C87" s="24">
        <v>360</v>
      </c>
      <c r="D87" s="24">
        <v>55</v>
      </c>
      <c r="E87" s="24">
        <v>27</v>
      </c>
      <c r="F87" s="24">
        <v>1</v>
      </c>
    </row>
    <row r="88" spans="1:6">
      <c r="A88" s="10" t="s">
        <v>114</v>
      </c>
      <c r="B88" s="15">
        <v>100</v>
      </c>
      <c r="C88" s="15">
        <v>81.264107999999993</v>
      </c>
      <c r="D88" s="15">
        <v>12.41535</v>
      </c>
      <c r="E88" s="15">
        <v>6.0948079999999996</v>
      </c>
      <c r="F88" s="15">
        <v>0.22573399999999999</v>
      </c>
    </row>
    <row r="89" spans="1:6">
      <c r="A89" s="23" t="s">
        <v>162</v>
      </c>
      <c r="B89" s="24">
        <v>1237</v>
      </c>
      <c r="C89" s="24">
        <v>992</v>
      </c>
      <c r="D89" s="24">
        <v>171</v>
      </c>
      <c r="E89" s="24">
        <v>71</v>
      </c>
      <c r="F89" s="24">
        <v>3</v>
      </c>
    </row>
    <row r="90" spans="1:6">
      <c r="A90" s="10" t="s">
        <v>114</v>
      </c>
      <c r="B90" s="15">
        <v>100</v>
      </c>
      <c r="C90" s="15">
        <v>80.194018</v>
      </c>
      <c r="D90" s="15">
        <v>13.823767</v>
      </c>
      <c r="E90" s="15">
        <v>5.7396929999999999</v>
      </c>
      <c r="F90" s="15">
        <v>0.24252199999999999</v>
      </c>
    </row>
    <row r="91" spans="1:6">
      <c r="A91" s="23" t="s">
        <v>152</v>
      </c>
      <c r="B91" s="24">
        <v>81</v>
      </c>
      <c r="C91" s="24">
        <v>56</v>
      </c>
      <c r="D91" s="24">
        <v>15</v>
      </c>
      <c r="E91" s="24">
        <v>7</v>
      </c>
      <c r="F91" s="24">
        <v>3</v>
      </c>
    </row>
    <row r="92" spans="1:6">
      <c r="A92" s="10" t="s">
        <v>114</v>
      </c>
      <c r="B92" s="15">
        <v>100</v>
      </c>
      <c r="C92" s="15">
        <v>69.135801999999998</v>
      </c>
      <c r="D92" s="15">
        <v>18.518519000000001</v>
      </c>
      <c r="E92" s="15">
        <v>8.6419750000000004</v>
      </c>
      <c r="F92" s="15">
        <v>3.7037040000000001</v>
      </c>
    </row>
    <row r="93" spans="1:6">
      <c r="A93" s="23" t="s">
        <v>163</v>
      </c>
      <c r="B93" s="24">
        <v>67</v>
      </c>
      <c r="C93" s="24">
        <v>56</v>
      </c>
      <c r="D93" s="24">
        <v>6</v>
      </c>
      <c r="E93" s="24">
        <v>5</v>
      </c>
      <c r="F93" s="24">
        <v>0</v>
      </c>
    </row>
    <row r="94" spans="1:6">
      <c r="A94" s="10" t="s">
        <v>114</v>
      </c>
      <c r="B94" s="15">
        <v>100</v>
      </c>
      <c r="C94" s="15">
        <v>83.582089999999994</v>
      </c>
      <c r="D94" s="15">
        <v>8.9552239999999994</v>
      </c>
      <c r="E94" s="15">
        <v>7.4626869999999998</v>
      </c>
      <c r="F94" s="15">
        <v>0</v>
      </c>
    </row>
    <row r="95" spans="1:6">
      <c r="A95" s="23" t="s">
        <v>128</v>
      </c>
      <c r="B95" s="24">
        <v>52</v>
      </c>
      <c r="C95" s="24">
        <v>20</v>
      </c>
      <c r="D95" s="24">
        <v>0</v>
      </c>
      <c r="E95" s="24">
        <v>3</v>
      </c>
      <c r="F95" s="24">
        <v>29</v>
      </c>
    </row>
    <row r="96" spans="1:6">
      <c r="A96" s="10" t="s">
        <v>114</v>
      </c>
      <c r="B96" s="15">
        <v>100</v>
      </c>
      <c r="C96" s="15">
        <v>38.461537999999997</v>
      </c>
      <c r="D96" s="15">
        <v>0</v>
      </c>
      <c r="E96" s="15">
        <v>5.7692310000000004</v>
      </c>
      <c r="F96" s="15">
        <v>55.769230999999998</v>
      </c>
    </row>
    <row r="97" spans="1:6">
      <c r="A97" s="8" t="s">
        <v>164</v>
      </c>
      <c r="B97" s="8"/>
      <c r="C97" s="8"/>
      <c r="D97" s="8"/>
      <c r="E97" s="8"/>
      <c r="F97" s="8"/>
    </row>
    <row r="98" spans="1:6">
      <c r="A98" s="23" t="s">
        <v>165</v>
      </c>
      <c r="B98" s="24">
        <v>209</v>
      </c>
      <c r="C98" s="24">
        <v>181</v>
      </c>
      <c r="D98" s="24">
        <v>21</v>
      </c>
      <c r="E98" s="24">
        <v>7</v>
      </c>
      <c r="F98" s="24">
        <v>0</v>
      </c>
    </row>
    <row r="99" spans="1:6">
      <c r="A99" s="10" t="s">
        <v>114</v>
      </c>
      <c r="B99" s="15">
        <v>100</v>
      </c>
      <c r="C99" s="15">
        <v>86.602870999999993</v>
      </c>
      <c r="D99" s="15">
        <v>10.047847000000001</v>
      </c>
      <c r="E99" s="15">
        <v>3.3492820000000001</v>
      </c>
      <c r="F99" s="15">
        <v>0</v>
      </c>
    </row>
    <row r="100" spans="1:6">
      <c r="A100" s="23" t="s">
        <v>166</v>
      </c>
      <c r="B100" s="24">
        <v>1043</v>
      </c>
      <c r="C100" s="24">
        <v>851</v>
      </c>
      <c r="D100" s="24">
        <v>125</v>
      </c>
      <c r="E100" s="24">
        <v>46</v>
      </c>
      <c r="F100" s="24">
        <v>21</v>
      </c>
    </row>
    <row r="101" spans="1:6">
      <c r="A101" s="10" t="s">
        <v>114</v>
      </c>
      <c r="B101" s="15">
        <v>100</v>
      </c>
      <c r="C101" s="15">
        <v>81.591562999999994</v>
      </c>
      <c r="D101" s="15">
        <v>11.98466</v>
      </c>
      <c r="E101" s="15">
        <v>4.410355</v>
      </c>
      <c r="F101" s="15">
        <v>2.013423</v>
      </c>
    </row>
    <row r="102" spans="1:6">
      <c r="A102" s="23" t="s">
        <v>167</v>
      </c>
      <c r="B102" s="24">
        <v>963</v>
      </c>
      <c r="C102" s="24">
        <v>720</v>
      </c>
      <c r="D102" s="24">
        <v>143</v>
      </c>
      <c r="E102" s="24">
        <v>82</v>
      </c>
      <c r="F102" s="24">
        <v>18</v>
      </c>
    </row>
    <row r="103" spans="1:6">
      <c r="A103" s="10" t="s">
        <v>114</v>
      </c>
      <c r="B103" s="15">
        <v>100</v>
      </c>
      <c r="C103" s="15">
        <v>74.766355000000004</v>
      </c>
      <c r="D103" s="15">
        <v>14.849429000000001</v>
      </c>
      <c r="E103" s="15">
        <v>8.5150570000000005</v>
      </c>
      <c r="F103" s="15">
        <v>1.869159</v>
      </c>
    </row>
    <row r="104" spans="1:6">
      <c r="A104" s="23" t="s">
        <v>168</v>
      </c>
      <c r="B104" s="24">
        <v>338</v>
      </c>
      <c r="C104" s="24">
        <v>201</v>
      </c>
      <c r="D104" s="24">
        <v>61</v>
      </c>
      <c r="E104" s="24">
        <v>69</v>
      </c>
      <c r="F104" s="24">
        <v>7</v>
      </c>
    </row>
    <row r="105" spans="1:6">
      <c r="A105" s="10" t="s">
        <v>114</v>
      </c>
      <c r="B105" s="15">
        <v>100</v>
      </c>
      <c r="C105" s="15">
        <v>59.467455999999999</v>
      </c>
      <c r="D105" s="15">
        <v>18.047336999999999</v>
      </c>
      <c r="E105" s="15">
        <v>20.414200999999998</v>
      </c>
      <c r="F105" s="15">
        <v>2.0710060000000001</v>
      </c>
    </row>
    <row r="106" spans="1:6">
      <c r="A106" s="23" t="s">
        <v>169</v>
      </c>
      <c r="B106" s="24">
        <v>94</v>
      </c>
      <c r="C106" s="24">
        <v>55</v>
      </c>
      <c r="D106" s="24">
        <v>6</v>
      </c>
      <c r="E106" s="24">
        <v>32</v>
      </c>
      <c r="F106" s="24">
        <v>1</v>
      </c>
    </row>
    <row r="107" spans="1:6">
      <c r="A107" s="10" t="s">
        <v>114</v>
      </c>
      <c r="B107" s="15">
        <v>100</v>
      </c>
      <c r="C107" s="15">
        <v>58.510638</v>
      </c>
      <c r="D107" s="15">
        <v>6.3829789999999997</v>
      </c>
      <c r="E107" s="15">
        <v>34.042552999999998</v>
      </c>
      <c r="F107" s="15">
        <v>1.0638300000000001</v>
      </c>
    </row>
    <row r="108" spans="1:6">
      <c r="A108" s="23" t="s">
        <v>128</v>
      </c>
      <c r="B108" s="24">
        <v>30</v>
      </c>
      <c r="C108" s="24">
        <v>23</v>
      </c>
      <c r="D108" s="24">
        <v>4</v>
      </c>
      <c r="E108" s="24">
        <v>2</v>
      </c>
      <c r="F108" s="24">
        <v>1</v>
      </c>
    </row>
    <row r="109" spans="1:6">
      <c r="A109" s="10" t="s">
        <v>114</v>
      </c>
      <c r="B109" s="15">
        <v>100</v>
      </c>
      <c r="C109" s="15">
        <v>76.666667000000004</v>
      </c>
      <c r="D109" s="15">
        <v>13.333333</v>
      </c>
      <c r="E109" s="15">
        <v>6.6666670000000003</v>
      </c>
      <c r="F109" s="15">
        <v>3.3333330000000001</v>
      </c>
    </row>
    <row r="110" spans="1:6">
      <c r="A110" s="8" t="s">
        <v>170</v>
      </c>
      <c r="B110" s="8"/>
      <c r="C110" s="8"/>
      <c r="D110" s="8"/>
      <c r="E110" s="8"/>
      <c r="F110" s="8"/>
    </row>
    <row r="111" spans="1:6">
      <c r="A111" s="23" t="s">
        <v>171</v>
      </c>
      <c r="B111" s="24">
        <v>386</v>
      </c>
      <c r="C111" s="24">
        <v>308</v>
      </c>
      <c r="D111" s="24">
        <v>38</v>
      </c>
      <c r="E111" s="24">
        <v>31</v>
      </c>
      <c r="F111" s="24">
        <v>9</v>
      </c>
    </row>
    <row r="112" spans="1:6">
      <c r="A112" s="10" t="s">
        <v>114</v>
      </c>
      <c r="B112" s="15">
        <v>100</v>
      </c>
      <c r="C112" s="15">
        <v>79.792745999999994</v>
      </c>
      <c r="D112" s="15">
        <v>9.8445599999999995</v>
      </c>
      <c r="E112" s="15">
        <v>8.0310880000000004</v>
      </c>
      <c r="F112" s="15">
        <v>2.3316059999999998</v>
      </c>
    </row>
    <row r="113" spans="1:6">
      <c r="A113" s="23" t="s">
        <v>172</v>
      </c>
      <c r="B113" s="24">
        <v>919</v>
      </c>
      <c r="C113" s="24">
        <v>731</v>
      </c>
      <c r="D113" s="24">
        <v>108</v>
      </c>
      <c r="E113" s="24">
        <v>65</v>
      </c>
      <c r="F113" s="24">
        <v>15</v>
      </c>
    </row>
    <row r="114" spans="1:6">
      <c r="A114" s="10" t="s">
        <v>114</v>
      </c>
      <c r="B114" s="15">
        <v>100</v>
      </c>
      <c r="C114" s="15">
        <v>79.542981999999995</v>
      </c>
      <c r="D114" s="15">
        <v>11.751904</v>
      </c>
      <c r="E114" s="15">
        <v>7.0729050000000004</v>
      </c>
      <c r="F114" s="15">
        <v>1.632209</v>
      </c>
    </row>
    <row r="115" spans="1:6">
      <c r="A115" s="23" t="s">
        <v>173</v>
      </c>
      <c r="B115" s="24">
        <v>978</v>
      </c>
      <c r="C115" s="24">
        <v>723</v>
      </c>
      <c r="D115" s="24">
        <v>143</v>
      </c>
      <c r="E115" s="24">
        <v>99</v>
      </c>
      <c r="F115" s="24">
        <v>13</v>
      </c>
    </row>
    <row r="116" spans="1:6">
      <c r="A116" s="10" t="s">
        <v>114</v>
      </c>
      <c r="B116" s="15">
        <v>100</v>
      </c>
      <c r="C116" s="15">
        <v>73.926379999999995</v>
      </c>
      <c r="D116" s="15">
        <v>14.621677</v>
      </c>
      <c r="E116" s="15">
        <v>10.122699000000001</v>
      </c>
      <c r="F116" s="15">
        <v>1.329243</v>
      </c>
    </row>
    <row r="117" spans="1:6">
      <c r="A117" s="23" t="s">
        <v>174</v>
      </c>
      <c r="B117" s="24">
        <v>347</v>
      </c>
      <c r="C117" s="24">
        <v>235</v>
      </c>
      <c r="D117" s="24">
        <v>68</v>
      </c>
      <c r="E117" s="24">
        <v>37</v>
      </c>
      <c r="F117" s="24">
        <v>7</v>
      </c>
    </row>
    <row r="118" spans="1:6">
      <c r="A118" s="10" t="s">
        <v>114</v>
      </c>
      <c r="B118" s="15">
        <v>100</v>
      </c>
      <c r="C118" s="15">
        <v>67.723343</v>
      </c>
      <c r="D118" s="15">
        <v>19.596541999999999</v>
      </c>
      <c r="E118" s="15">
        <v>10.662824000000001</v>
      </c>
      <c r="F118" s="15">
        <v>2.0172910000000002</v>
      </c>
    </row>
    <row r="119" spans="1:6">
      <c r="A119" s="23" t="s">
        <v>128</v>
      </c>
      <c r="B119" s="24">
        <v>47</v>
      </c>
      <c r="C119" s="24">
        <v>34</v>
      </c>
      <c r="D119" s="24">
        <v>3</v>
      </c>
      <c r="E119" s="24">
        <v>6</v>
      </c>
      <c r="F119" s="24">
        <v>4</v>
      </c>
    </row>
    <row r="120" spans="1:6">
      <c r="A120" s="10" t="s">
        <v>114</v>
      </c>
      <c r="B120" s="15">
        <v>100</v>
      </c>
      <c r="C120" s="15">
        <v>72.340425999999994</v>
      </c>
      <c r="D120" s="15">
        <v>6.3829789999999997</v>
      </c>
      <c r="E120" s="15">
        <v>12.765957</v>
      </c>
      <c r="F120" s="15">
        <v>8.5106380000000001</v>
      </c>
    </row>
    <row r="121" spans="1:6">
      <c r="A121" s="8" t="s">
        <v>175</v>
      </c>
      <c r="B121" s="8"/>
      <c r="C121" s="8"/>
      <c r="D121" s="8"/>
      <c r="E121" s="8"/>
      <c r="F121" s="8"/>
    </row>
    <row r="122" spans="1:6">
      <c r="A122" s="23" t="s">
        <v>176</v>
      </c>
      <c r="B122" s="24">
        <v>425</v>
      </c>
      <c r="C122" s="24">
        <v>359</v>
      </c>
      <c r="D122" s="24">
        <v>45</v>
      </c>
      <c r="E122" s="24">
        <v>11</v>
      </c>
      <c r="F122" s="24">
        <v>10</v>
      </c>
    </row>
    <row r="123" spans="1:6">
      <c r="A123" s="10" t="s">
        <v>114</v>
      </c>
      <c r="B123" s="15">
        <v>100</v>
      </c>
      <c r="C123" s="15">
        <v>84.470588000000006</v>
      </c>
      <c r="D123" s="15">
        <v>10.588234999999999</v>
      </c>
      <c r="E123" s="15">
        <v>2.5882350000000001</v>
      </c>
      <c r="F123" s="15">
        <v>2.3529409999999999</v>
      </c>
    </row>
    <row r="124" spans="1:6">
      <c r="A124" s="23" t="s">
        <v>177</v>
      </c>
      <c r="B124" s="24">
        <v>811</v>
      </c>
      <c r="C124" s="24">
        <v>682</v>
      </c>
      <c r="D124" s="24">
        <v>100</v>
      </c>
      <c r="E124" s="24">
        <v>15</v>
      </c>
      <c r="F124" s="24">
        <v>14</v>
      </c>
    </row>
    <row r="125" spans="1:6">
      <c r="A125" s="10" t="s">
        <v>114</v>
      </c>
      <c r="B125" s="15">
        <v>100</v>
      </c>
      <c r="C125" s="15">
        <v>84.093710999999999</v>
      </c>
      <c r="D125" s="15">
        <v>12.330456</v>
      </c>
      <c r="E125" s="15">
        <v>1.8495680000000001</v>
      </c>
      <c r="F125" s="15">
        <v>1.726264</v>
      </c>
    </row>
    <row r="126" spans="1:6">
      <c r="A126" s="23" t="s">
        <v>178</v>
      </c>
      <c r="B126" s="24">
        <v>207</v>
      </c>
      <c r="C126" s="24">
        <v>167</v>
      </c>
      <c r="D126" s="24">
        <v>32</v>
      </c>
      <c r="E126" s="24">
        <v>7</v>
      </c>
      <c r="F126" s="24">
        <v>1</v>
      </c>
    </row>
    <row r="127" spans="1:6">
      <c r="A127" s="10" t="s">
        <v>114</v>
      </c>
      <c r="B127" s="15">
        <v>100</v>
      </c>
      <c r="C127" s="15">
        <v>80.676328999999996</v>
      </c>
      <c r="D127" s="15">
        <v>15.458937000000001</v>
      </c>
      <c r="E127" s="15">
        <v>3.381643</v>
      </c>
      <c r="F127" s="15">
        <v>0.48309200000000002</v>
      </c>
    </row>
    <row r="128" spans="1:6">
      <c r="A128" s="23" t="s">
        <v>179</v>
      </c>
      <c r="B128" s="24">
        <v>154</v>
      </c>
      <c r="C128" s="24">
        <v>128</v>
      </c>
      <c r="D128" s="24">
        <v>24</v>
      </c>
      <c r="E128" s="24">
        <v>2</v>
      </c>
      <c r="F128" s="24">
        <v>0</v>
      </c>
    </row>
    <row r="129" spans="1:6">
      <c r="A129" s="10" t="s">
        <v>114</v>
      </c>
      <c r="B129" s="15">
        <v>100</v>
      </c>
      <c r="C129" s="15">
        <v>83.116883000000001</v>
      </c>
      <c r="D129" s="15">
        <v>15.584415999999999</v>
      </c>
      <c r="E129" s="15">
        <v>1.2987010000000001</v>
      </c>
      <c r="F129" s="15">
        <v>0</v>
      </c>
    </row>
    <row r="130" spans="1:6">
      <c r="A130" s="23" t="s">
        <v>180</v>
      </c>
      <c r="B130" s="24">
        <v>318</v>
      </c>
      <c r="C130" s="24">
        <v>250</v>
      </c>
      <c r="D130" s="24">
        <v>58</v>
      </c>
      <c r="E130" s="24">
        <v>6</v>
      </c>
      <c r="F130" s="24">
        <v>4</v>
      </c>
    </row>
    <row r="131" spans="1:6">
      <c r="A131" s="10" t="s">
        <v>114</v>
      </c>
      <c r="B131" s="15">
        <v>100</v>
      </c>
      <c r="C131" s="15">
        <v>78.616352000000006</v>
      </c>
      <c r="D131" s="15">
        <v>18.238994000000002</v>
      </c>
      <c r="E131" s="15">
        <v>1.886792</v>
      </c>
      <c r="F131" s="15">
        <v>1.257862</v>
      </c>
    </row>
    <row r="132" spans="1:6">
      <c r="A132" s="23" t="s">
        <v>181</v>
      </c>
      <c r="B132" s="24">
        <v>203</v>
      </c>
      <c r="C132" s="24">
        <v>158</v>
      </c>
      <c r="D132" s="24">
        <v>38</v>
      </c>
      <c r="E132" s="24">
        <v>5</v>
      </c>
      <c r="F132" s="24">
        <v>2</v>
      </c>
    </row>
    <row r="133" spans="1:6">
      <c r="A133" s="10" t="s">
        <v>114</v>
      </c>
      <c r="B133" s="15">
        <v>100</v>
      </c>
      <c r="C133" s="15">
        <v>77.832511999999994</v>
      </c>
      <c r="D133" s="15">
        <v>18.719211999999999</v>
      </c>
      <c r="E133" s="15">
        <v>2.4630540000000001</v>
      </c>
      <c r="F133" s="15">
        <v>0.98522200000000004</v>
      </c>
    </row>
    <row r="134" spans="1:6">
      <c r="A134" s="23" t="s">
        <v>182</v>
      </c>
      <c r="B134" s="24">
        <v>79</v>
      </c>
      <c r="C134" s="24">
        <v>60</v>
      </c>
      <c r="D134" s="24">
        <v>8</v>
      </c>
      <c r="E134" s="24">
        <v>10</v>
      </c>
      <c r="F134" s="24">
        <v>1</v>
      </c>
    </row>
    <row r="135" spans="1:6">
      <c r="A135" s="10" t="s">
        <v>114</v>
      </c>
      <c r="B135" s="15">
        <v>100</v>
      </c>
      <c r="C135" s="15">
        <v>75.949366999999995</v>
      </c>
      <c r="D135" s="15">
        <v>10.126582000000001</v>
      </c>
      <c r="E135" s="15">
        <v>12.658227999999999</v>
      </c>
      <c r="F135" s="15">
        <v>1.2658229999999999</v>
      </c>
    </row>
    <row r="136" spans="1:6">
      <c r="A136" s="23" t="s">
        <v>183</v>
      </c>
      <c r="B136" s="24">
        <v>68</v>
      </c>
      <c r="C136" s="24">
        <v>53</v>
      </c>
      <c r="D136" s="24">
        <v>14</v>
      </c>
      <c r="E136" s="24">
        <v>0</v>
      </c>
      <c r="F136" s="24">
        <v>1</v>
      </c>
    </row>
    <row r="137" spans="1:6">
      <c r="A137" s="10" t="s">
        <v>114</v>
      </c>
      <c r="B137" s="15">
        <v>100</v>
      </c>
      <c r="C137" s="15">
        <v>77.941175999999999</v>
      </c>
      <c r="D137" s="15">
        <v>20.588235000000001</v>
      </c>
      <c r="E137" s="15">
        <v>0</v>
      </c>
      <c r="F137" s="15">
        <v>1.470588</v>
      </c>
    </row>
    <row r="138" spans="1:6">
      <c r="A138" s="23" t="s">
        <v>184</v>
      </c>
      <c r="B138" s="24">
        <v>586</v>
      </c>
      <c r="C138" s="24">
        <v>471</v>
      </c>
      <c r="D138" s="24">
        <v>88</v>
      </c>
      <c r="E138" s="24">
        <v>18</v>
      </c>
      <c r="F138" s="24">
        <v>9</v>
      </c>
    </row>
    <row r="139" spans="1:6">
      <c r="A139" s="10" t="s">
        <v>114</v>
      </c>
      <c r="B139" s="15">
        <v>100</v>
      </c>
      <c r="C139" s="15">
        <v>80.375427000000002</v>
      </c>
      <c r="D139" s="15">
        <v>15.017065000000001</v>
      </c>
      <c r="E139" s="15">
        <v>3.071672</v>
      </c>
      <c r="F139" s="15">
        <v>1.535836</v>
      </c>
    </row>
    <row r="140" spans="1:6">
      <c r="A140" s="23" t="s">
        <v>185</v>
      </c>
      <c r="B140" s="24">
        <v>276</v>
      </c>
      <c r="C140" s="24">
        <v>222</v>
      </c>
      <c r="D140" s="24">
        <v>45</v>
      </c>
      <c r="E140" s="24">
        <v>6</v>
      </c>
      <c r="F140" s="24">
        <v>3</v>
      </c>
    </row>
    <row r="141" spans="1:6">
      <c r="A141" s="10" t="s">
        <v>114</v>
      </c>
      <c r="B141" s="15">
        <v>100</v>
      </c>
      <c r="C141" s="15">
        <v>80.434782999999996</v>
      </c>
      <c r="D141" s="15">
        <v>16.304348000000001</v>
      </c>
      <c r="E141" s="15">
        <v>2.1739130000000002</v>
      </c>
      <c r="F141" s="15">
        <v>1.086957</v>
      </c>
    </row>
    <row r="142" spans="1:6">
      <c r="A142" s="23" t="s">
        <v>152</v>
      </c>
      <c r="B142" s="24">
        <v>197</v>
      </c>
      <c r="C142" s="24">
        <v>147</v>
      </c>
      <c r="D142" s="24">
        <v>33</v>
      </c>
      <c r="E142" s="24">
        <v>12</v>
      </c>
      <c r="F142" s="24">
        <v>5</v>
      </c>
    </row>
    <row r="143" spans="1:6">
      <c r="A143" s="10" t="s">
        <v>114</v>
      </c>
      <c r="B143" s="15">
        <v>100</v>
      </c>
      <c r="C143" s="15">
        <v>74.619288999999995</v>
      </c>
      <c r="D143" s="15">
        <v>16.751269000000001</v>
      </c>
      <c r="E143" s="15">
        <v>6.0913709999999996</v>
      </c>
      <c r="F143" s="15">
        <v>2.538071</v>
      </c>
    </row>
    <row r="144" spans="1:6">
      <c r="A144" s="23" t="s">
        <v>186</v>
      </c>
      <c r="B144" s="24">
        <v>944</v>
      </c>
      <c r="C144" s="24">
        <v>638</v>
      </c>
      <c r="D144" s="24">
        <v>128</v>
      </c>
      <c r="E144" s="24">
        <v>165</v>
      </c>
      <c r="F144" s="24">
        <v>13</v>
      </c>
    </row>
    <row r="145" spans="1:6">
      <c r="A145" s="10" t="s">
        <v>114</v>
      </c>
      <c r="B145" s="15">
        <v>100</v>
      </c>
      <c r="C145" s="15">
        <v>67.584745999999996</v>
      </c>
      <c r="D145" s="15">
        <v>13.559322</v>
      </c>
      <c r="E145" s="15">
        <v>17.478814</v>
      </c>
      <c r="F145" s="15">
        <v>1.377119</v>
      </c>
    </row>
    <row r="146" spans="1:6">
      <c r="A146" s="23" t="s">
        <v>128</v>
      </c>
      <c r="B146" s="24">
        <v>41</v>
      </c>
      <c r="C146" s="24">
        <v>30</v>
      </c>
      <c r="D146" s="24">
        <v>1</v>
      </c>
      <c r="E146" s="24">
        <v>7</v>
      </c>
      <c r="F146" s="24">
        <v>3</v>
      </c>
    </row>
    <row r="147" spans="1:6">
      <c r="A147" s="10" t="s">
        <v>114</v>
      </c>
      <c r="B147" s="15">
        <v>100</v>
      </c>
      <c r="C147" s="15">
        <v>73.170732000000001</v>
      </c>
      <c r="D147" s="15">
        <v>2.4390239999999999</v>
      </c>
      <c r="E147" s="15">
        <v>17.073170999999999</v>
      </c>
      <c r="F147" s="15">
        <v>7.3170729999999997</v>
      </c>
    </row>
    <row r="148" spans="1:6">
      <c r="A148" s="8" t="s">
        <v>187</v>
      </c>
      <c r="B148" s="8"/>
      <c r="C148" s="8"/>
      <c r="D148" s="8"/>
      <c r="E148" s="8"/>
      <c r="F148" s="8"/>
    </row>
    <row r="149" spans="1:6">
      <c r="A149" s="23" t="s">
        <v>188</v>
      </c>
      <c r="B149" s="24">
        <v>2041</v>
      </c>
      <c r="C149" s="24">
        <v>1542</v>
      </c>
      <c r="D149" s="24">
        <v>300</v>
      </c>
      <c r="E149" s="24">
        <v>172</v>
      </c>
      <c r="F149" s="24">
        <v>27</v>
      </c>
    </row>
    <row r="150" spans="1:6">
      <c r="A150" s="10" t="s">
        <v>114</v>
      </c>
      <c r="B150" s="15">
        <v>100</v>
      </c>
      <c r="C150" s="15">
        <v>75.551199999999994</v>
      </c>
      <c r="D150" s="15">
        <v>14.698677</v>
      </c>
      <c r="E150" s="15">
        <v>8.4272419999999997</v>
      </c>
      <c r="F150" s="15">
        <v>1.322881</v>
      </c>
    </row>
    <row r="151" spans="1:6">
      <c r="A151" s="23" t="s">
        <v>189</v>
      </c>
      <c r="B151" s="24">
        <v>221</v>
      </c>
      <c r="C151" s="24">
        <v>182</v>
      </c>
      <c r="D151" s="24">
        <v>22</v>
      </c>
      <c r="E151" s="24">
        <v>13</v>
      </c>
      <c r="F151" s="24">
        <v>4</v>
      </c>
    </row>
    <row r="152" spans="1:6">
      <c r="A152" s="10" t="s">
        <v>114</v>
      </c>
      <c r="B152" s="15">
        <v>100</v>
      </c>
      <c r="C152" s="15">
        <v>82.352941000000001</v>
      </c>
      <c r="D152" s="15">
        <v>9.9547509999999999</v>
      </c>
      <c r="E152" s="15">
        <v>5.8823530000000002</v>
      </c>
      <c r="F152" s="15">
        <v>1.809955</v>
      </c>
    </row>
    <row r="153" spans="1:6">
      <c r="A153" s="23" t="s">
        <v>190</v>
      </c>
      <c r="B153" s="24">
        <v>64</v>
      </c>
      <c r="C153" s="24">
        <v>45</v>
      </c>
      <c r="D153" s="24">
        <v>12</v>
      </c>
      <c r="E153" s="24">
        <v>5</v>
      </c>
      <c r="F153" s="24">
        <v>2</v>
      </c>
    </row>
    <row r="154" spans="1:6">
      <c r="A154" s="10" t="s">
        <v>114</v>
      </c>
      <c r="B154" s="15">
        <v>100</v>
      </c>
      <c r="C154" s="15">
        <v>70.3125</v>
      </c>
      <c r="D154" s="15">
        <v>18.75</v>
      </c>
      <c r="E154" s="15">
        <v>7.8125</v>
      </c>
      <c r="F154" s="15">
        <v>3.125</v>
      </c>
    </row>
    <row r="155" spans="1:6">
      <c r="A155" s="23" t="s">
        <v>191</v>
      </c>
      <c r="B155" s="24">
        <v>158</v>
      </c>
      <c r="C155" s="24">
        <v>129</v>
      </c>
      <c r="D155" s="24">
        <v>12</v>
      </c>
      <c r="E155" s="24">
        <v>12</v>
      </c>
      <c r="F155" s="24">
        <v>5</v>
      </c>
    </row>
    <row r="156" spans="1:6">
      <c r="A156" s="10" t="s">
        <v>114</v>
      </c>
      <c r="B156" s="15">
        <v>100</v>
      </c>
      <c r="C156" s="15">
        <v>81.645570000000006</v>
      </c>
      <c r="D156" s="15">
        <v>7.5949369999999998</v>
      </c>
      <c r="E156" s="15">
        <v>7.5949369999999998</v>
      </c>
      <c r="F156" s="15">
        <v>3.1645569999999998</v>
      </c>
    </row>
    <row r="157" spans="1:6">
      <c r="A157" s="23" t="s">
        <v>192</v>
      </c>
      <c r="B157" s="24">
        <v>120</v>
      </c>
      <c r="C157" s="24">
        <v>95</v>
      </c>
      <c r="D157" s="24">
        <v>12</v>
      </c>
      <c r="E157" s="24">
        <v>10</v>
      </c>
      <c r="F157" s="24">
        <v>3</v>
      </c>
    </row>
    <row r="158" spans="1:6">
      <c r="A158" s="10" t="s">
        <v>114</v>
      </c>
      <c r="B158" s="15">
        <v>100</v>
      </c>
      <c r="C158" s="15">
        <v>79.166667000000004</v>
      </c>
      <c r="D158" s="15">
        <v>10</v>
      </c>
      <c r="E158" s="15">
        <v>8.3333329999999997</v>
      </c>
      <c r="F158" s="15">
        <v>2.5</v>
      </c>
    </row>
    <row r="159" spans="1:6">
      <c r="A159" s="23" t="s">
        <v>193</v>
      </c>
      <c r="B159" s="24">
        <v>10</v>
      </c>
      <c r="C159" s="24">
        <v>1</v>
      </c>
      <c r="D159" s="24">
        <v>1</v>
      </c>
      <c r="E159" s="24">
        <v>8</v>
      </c>
      <c r="F159" s="24">
        <v>0</v>
      </c>
    </row>
    <row r="160" spans="1:6">
      <c r="A160" s="10" t="s">
        <v>114</v>
      </c>
      <c r="B160" s="15">
        <v>100</v>
      </c>
      <c r="C160" s="15">
        <v>10</v>
      </c>
      <c r="D160" s="15">
        <v>10</v>
      </c>
      <c r="E160" s="15">
        <v>80</v>
      </c>
      <c r="F160" s="15">
        <v>0</v>
      </c>
    </row>
    <row r="161" spans="1:6">
      <c r="A161" s="23" t="s">
        <v>152</v>
      </c>
      <c r="B161" s="24">
        <v>39</v>
      </c>
      <c r="C161" s="24">
        <v>20</v>
      </c>
      <c r="D161" s="24">
        <v>1</v>
      </c>
      <c r="E161" s="24">
        <v>14</v>
      </c>
      <c r="F161" s="24">
        <v>4</v>
      </c>
    </row>
    <row r="162" spans="1:6">
      <c r="A162" s="10" t="s">
        <v>114</v>
      </c>
      <c r="B162" s="15">
        <v>100</v>
      </c>
      <c r="C162" s="15">
        <v>51.282051000000003</v>
      </c>
      <c r="D162" s="15">
        <v>2.5641029999999998</v>
      </c>
      <c r="E162" s="15">
        <v>35.897435999999999</v>
      </c>
      <c r="F162" s="15">
        <v>10.256410000000001</v>
      </c>
    </row>
    <row r="163" spans="1:6">
      <c r="A163" s="23" t="s">
        <v>128</v>
      </c>
      <c r="B163" s="24">
        <v>24</v>
      </c>
      <c r="C163" s="24">
        <v>17</v>
      </c>
      <c r="D163" s="24">
        <v>0</v>
      </c>
      <c r="E163" s="24">
        <v>4</v>
      </c>
      <c r="F163" s="24">
        <v>3</v>
      </c>
    </row>
    <row r="164" spans="1:6">
      <c r="A164" s="10" t="s">
        <v>114</v>
      </c>
      <c r="B164" s="15">
        <v>100</v>
      </c>
      <c r="C164" s="15">
        <v>70.833332999999996</v>
      </c>
      <c r="D164" s="15">
        <v>0</v>
      </c>
      <c r="E164" s="15">
        <v>16.666667</v>
      </c>
      <c r="F164" s="15">
        <v>12.5</v>
      </c>
    </row>
    <row r="165" spans="1:6">
      <c r="A165" s="8" t="s">
        <v>194</v>
      </c>
      <c r="B165" s="8"/>
      <c r="C165" s="8"/>
      <c r="D165" s="8"/>
      <c r="E165" s="8"/>
      <c r="F165" s="8"/>
    </row>
    <row r="166" spans="1:6">
      <c r="A166" s="23" t="s">
        <v>195</v>
      </c>
      <c r="B166" s="24">
        <v>1341</v>
      </c>
      <c r="C166" s="24">
        <v>1098</v>
      </c>
      <c r="D166" s="24">
        <v>166</v>
      </c>
      <c r="E166" s="24">
        <v>55</v>
      </c>
      <c r="F166" s="24">
        <v>22</v>
      </c>
    </row>
    <row r="167" spans="1:6">
      <c r="A167" s="10" t="s">
        <v>114</v>
      </c>
      <c r="B167" s="15">
        <v>100</v>
      </c>
      <c r="C167" s="15">
        <v>81.879194999999996</v>
      </c>
      <c r="D167" s="15">
        <v>12.378822</v>
      </c>
      <c r="E167" s="15">
        <v>4.1014169999999996</v>
      </c>
      <c r="F167" s="15">
        <v>1.6405670000000001</v>
      </c>
    </row>
    <row r="168" spans="1:6">
      <c r="A168" s="23" t="s">
        <v>196</v>
      </c>
      <c r="B168" s="24">
        <v>523</v>
      </c>
      <c r="C168" s="24">
        <v>444</v>
      </c>
      <c r="D168" s="24">
        <v>61</v>
      </c>
      <c r="E168" s="24">
        <v>11</v>
      </c>
      <c r="F168" s="24">
        <v>7</v>
      </c>
    </row>
    <row r="169" spans="1:6">
      <c r="A169" s="10" t="s">
        <v>114</v>
      </c>
      <c r="B169" s="15">
        <v>100</v>
      </c>
      <c r="C169" s="15">
        <v>84.894836999999995</v>
      </c>
      <c r="D169" s="15">
        <v>11.66348</v>
      </c>
      <c r="E169" s="15">
        <v>2.1032500000000001</v>
      </c>
      <c r="F169" s="15">
        <v>1.3384320000000001</v>
      </c>
    </row>
    <row r="170" spans="1:6">
      <c r="A170" s="23" t="s">
        <v>197</v>
      </c>
      <c r="B170" s="24">
        <v>116</v>
      </c>
      <c r="C170" s="24">
        <v>98</v>
      </c>
      <c r="D170" s="24">
        <v>14</v>
      </c>
      <c r="E170" s="24">
        <v>1</v>
      </c>
      <c r="F170" s="24">
        <v>3</v>
      </c>
    </row>
    <row r="171" spans="1:6">
      <c r="A171" s="10" t="s">
        <v>114</v>
      </c>
      <c r="B171" s="15">
        <v>100</v>
      </c>
      <c r="C171" s="15">
        <v>84.482759000000001</v>
      </c>
      <c r="D171" s="15">
        <v>12.068966</v>
      </c>
      <c r="E171" s="15">
        <v>0.86206899999999997</v>
      </c>
      <c r="F171" s="15">
        <v>2.5862069999999999</v>
      </c>
    </row>
    <row r="172" spans="1:6">
      <c r="A172" s="23" t="s">
        <v>198</v>
      </c>
      <c r="B172" s="24">
        <v>25</v>
      </c>
      <c r="C172" s="24">
        <v>15</v>
      </c>
      <c r="D172" s="24">
        <v>6</v>
      </c>
      <c r="E172" s="24">
        <v>3</v>
      </c>
      <c r="F172" s="24">
        <v>1</v>
      </c>
    </row>
    <row r="173" spans="1:6">
      <c r="A173" s="10" t="s">
        <v>114</v>
      </c>
      <c r="B173" s="15">
        <v>100</v>
      </c>
      <c r="C173" s="15">
        <v>60</v>
      </c>
      <c r="D173" s="15">
        <v>24</v>
      </c>
      <c r="E173" s="15">
        <v>12</v>
      </c>
      <c r="F173" s="15">
        <v>4</v>
      </c>
    </row>
    <row r="174" spans="1:6">
      <c r="A174" s="23" t="s">
        <v>199</v>
      </c>
      <c r="B174" s="24">
        <v>68</v>
      </c>
      <c r="C174" s="24">
        <v>58</v>
      </c>
      <c r="D174" s="24">
        <v>9</v>
      </c>
      <c r="E174" s="24">
        <v>0</v>
      </c>
      <c r="F174" s="24">
        <v>1</v>
      </c>
    </row>
    <row r="175" spans="1:6">
      <c r="A175" s="10" t="s">
        <v>114</v>
      </c>
      <c r="B175" s="15">
        <v>100</v>
      </c>
      <c r="C175" s="15">
        <v>85.294117999999997</v>
      </c>
      <c r="D175" s="15">
        <v>13.235294</v>
      </c>
      <c r="E175" s="15">
        <v>0</v>
      </c>
      <c r="F175" s="15">
        <v>1.470588</v>
      </c>
    </row>
    <row r="176" spans="1:6">
      <c r="A176" s="23" t="s">
        <v>200</v>
      </c>
      <c r="B176" s="24">
        <v>1248</v>
      </c>
      <c r="C176" s="24">
        <v>1024</v>
      </c>
      <c r="D176" s="24">
        <v>181</v>
      </c>
      <c r="E176" s="24">
        <v>27</v>
      </c>
      <c r="F176" s="24">
        <v>16</v>
      </c>
    </row>
    <row r="177" spans="1:6">
      <c r="A177" s="10" t="s">
        <v>114</v>
      </c>
      <c r="B177" s="15">
        <v>100</v>
      </c>
      <c r="C177" s="15">
        <v>82.051282</v>
      </c>
      <c r="D177" s="15">
        <v>14.503204999999999</v>
      </c>
      <c r="E177" s="15">
        <v>2.163462</v>
      </c>
      <c r="F177" s="15">
        <v>1.2820510000000001</v>
      </c>
    </row>
    <row r="178" spans="1:6">
      <c r="A178" s="23" t="s">
        <v>201</v>
      </c>
      <c r="B178" s="24">
        <v>725</v>
      </c>
      <c r="C178" s="24">
        <v>485</v>
      </c>
      <c r="D178" s="24">
        <v>115</v>
      </c>
      <c r="E178" s="24">
        <v>112</v>
      </c>
      <c r="F178" s="24">
        <v>13</v>
      </c>
    </row>
    <row r="179" spans="1:6">
      <c r="A179" s="10" t="s">
        <v>114</v>
      </c>
      <c r="B179" s="15">
        <v>100</v>
      </c>
      <c r="C179" s="15">
        <v>66.896552</v>
      </c>
      <c r="D179" s="15">
        <v>15.862069</v>
      </c>
      <c r="E179" s="15">
        <v>15.448276</v>
      </c>
      <c r="F179" s="15">
        <v>1.7931029999999999</v>
      </c>
    </row>
    <row r="180" spans="1:6">
      <c r="A180" s="23" t="s">
        <v>202</v>
      </c>
      <c r="B180" s="24">
        <v>550</v>
      </c>
      <c r="C180" s="24">
        <v>485</v>
      </c>
      <c r="D180" s="24">
        <v>40</v>
      </c>
      <c r="E180" s="24">
        <v>14</v>
      </c>
      <c r="F180" s="24">
        <v>11</v>
      </c>
    </row>
    <row r="181" spans="1:6">
      <c r="A181" s="10" t="s">
        <v>114</v>
      </c>
      <c r="B181" s="15">
        <v>100</v>
      </c>
      <c r="C181" s="15">
        <v>88.181818000000007</v>
      </c>
      <c r="D181" s="15">
        <v>7.2727269999999997</v>
      </c>
      <c r="E181" s="15">
        <v>2.545455</v>
      </c>
      <c r="F181" s="15">
        <v>2</v>
      </c>
    </row>
    <row r="182" spans="1:6">
      <c r="A182" s="23" t="s">
        <v>203</v>
      </c>
      <c r="B182" s="24">
        <v>563</v>
      </c>
      <c r="C182" s="24">
        <v>506</v>
      </c>
      <c r="D182" s="24">
        <v>43</v>
      </c>
      <c r="E182" s="24">
        <v>6</v>
      </c>
      <c r="F182" s="24">
        <v>8</v>
      </c>
    </row>
    <row r="183" spans="1:6">
      <c r="A183" s="10" t="s">
        <v>114</v>
      </c>
      <c r="B183" s="15">
        <v>100</v>
      </c>
      <c r="C183" s="15">
        <v>89.875665999999995</v>
      </c>
      <c r="D183" s="15">
        <v>7.6376549999999996</v>
      </c>
      <c r="E183" s="15">
        <v>1.0657190000000001</v>
      </c>
      <c r="F183" s="15">
        <v>1.4209590000000001</v>
      </c>
    </row>
    <row r="184" spans="1:6">
      <c r="A184" s="23" t="s">
        <v>204</v>
      </c>
      <c r="B184" s="24">
        <v>319</v>
      </c>
      <c r="C184" s="24">
        <v>245</v>
      </c>
      <c r="D184" s="24">
        <v>34</v>
      </c>
      <c r="E184" s="24">
        <v>33</v>
      </c>
      <c r="F184" s="24">
        <v>7</v>
      </c>
    </row>
    <row r="185" spans="1:6">
      <c r="A185" s="10" t="s">
        <v>114</v>
      </c>
      <c r="B185" s="15">
        <v>100</v>
      </c>
      <c r="C185" s="15">
        <v>76.802508000000003</v>
      </c>
      <c r="D185" s="15">
        <v>10.658307000000001</v>
      </c>
      <c r="E185" s="15">
        <v>10.344828</v>
      </c>
      <c r="F185" s="15">
        <v>2.1943570000000001</v>
      </c>
    </row>
    <row r="186" spans="1:6">
      <c r="A186" s="23" t="s">
        <v>205</v>
      </c>
      <c r="B186" s="24">
        <v>6</v>
      </c>
      <c r="C186" s="24">
        <v>5</v>
      </c>
      <c r="D186" s="24">
        <v>0</v>
      </c>
      <c r="E186" s="24">
        <v>1</v>
      </c>
      <c r="F186" s="24">
        <v>0</v>
      </c>
    </row>
    <row r="187" spans="1:6">
      <c r="A187" s="10" t="s">
        <v>114</v>
      </c>
      <c r="B187" s="15">
        <v>100</v>
      </c>
      <c r="C187" s="15">
        <v>83.333332999999996</v>
      </c>
      <c r="D187" s="15">
        <v>0</v>
      </c>
      <c r="E187" s="15">
        <v>16.666667</v>
      </c>
      <c r="F187" s="15">
        <v>0</v>
      </c>
    </row>
    <row r="188" spans="1:6">
      <c r="A188" s="23" t="s">
        <v>206</v>
      </c>
      <c r="B188" s="24">
        <v>42</v>
      </c>
      <c r="C188" s="24">
        <v>2</v>
      </c>
      <c r="D188" s="24">
        <v>6</v>
      </c>
      <c r="E188" s="24">
        <v>33</v>
      </c>
      <c r="F188" s="24">
        <v>1</v>
      </c>
    </row>
    <row r="189" spans="1:6">
      <c r="A189" s="10" t="s">
        <v>114</v>
      </c>
      <c r="B189" s="15">
        <v>100</v>
      </c>
      <c r="C189" s="15">
        <v>4.7619049999999996</v>
      </c>
      <c r="D189" s="15">
        <v>14.285714</v>
      </c>
      <c r="E189" s="15">
        <v>78.571428999999995</v>
      </c>
      <c r="F189" s="15">
        <v>2.3809520000000002</v>
      </c>
    </row>
    <row r="190" spans="1:6">
      <c r="A190" s="23" t="s">
        <v>152</v>
      </c>
      <c r="B190" s="24">
        <v>39</v>
      </c>
      <c r="C190" s="24">
        <v>12</v>
      </c>
      <c r="D190" s="24">
        <v>6</v>
      </c>
      <c r="E190" s="24">
        <v>19</v>
      </c>
      <c r="F190" s="24">
        <v>2</v>
      </c>
    </row>
    <row r="191" spans="1:6">
      <c r="A191" s="10" t="s">
        <v>114</v>
      </c>
      <c r="B191" s="15">
        <v>100</v>
      </c>
      <c r="C191" s="15">
        <v>30.769231000000001</v>
      </c>
      <c r="D191" s="15">
        <v>15.384615</v>
      </c>
      <c r="E191" s="15">
        <v>48.717948999999997</v>
      </c>
      <c r="F191" s="15">
        <v>5.1282050000000003</v>
      </c>
    </row>
    <row r="192" spans="1:6">
      <c r="A192" s="23" t="s">
        <v>128</v>
      </c>
      <c r="B192" s="24">
        <v>193</v>
      </c>
      <c r="C192" s="24">
        <v>135</v>
      </c>
      <c r="D192" s="24">
        <v>34</v>
      </c>
      <c r="E192" s="24">
        <v>15</v>
      </c>
      <c r="F192" s="24">
        <v>9</v>
      </c>
    </row>
    <row r="193" spans="1:6">
      <c r="A193" s="10" t="s">
        <v>114</v>
      </c>
      <c r="B193" s="15">
        <v>100</v>
      </c>
      <c r="C193" s="15">
        <v>69.948187000000004</v>
      </c>
      <c r="D193" s="15">
        <v>17.616579999999999</v>
      </c>
      <c r="E193" s="15">
        <v>7.7720209999999996</v>
      </c>
      <c r="F193" s="15">
        <v>4.6632119999999997</v>
      </c>
    </row>
    <row r="194" spans="1:6">
      <c r="A194" s="8" t="s">
        <v>207</v>
      </c>
      <c r="B194" s="8"/>
      <c r="C194" s="8"/>
      <c r="D194" s="8"/>
      <c r="E194" s="8"/>
      <c r="F194" s="8"/>
    </row>
    <row r="195" spans="1:6">
      <c r="A195" s="23" t="s">
        <v>208</v>
      </c>
      <c r="B195" s="24">
        <v>1480</v>
      </c>
      <c r="C195" s="24">
        <v>1105</v>
      </c>
      <c r="D195" s="24">
        <v>191</v>
      </c>
      <c r="E195" s="24">
        <v>164</v>
      </c>
      <c r="F195" s="24">
        <v>20</v>
      </c>
    </row>
    <row r="196" spans="1:6">
      <c r="A196" s="10" t="s">
        <v>114</v>
      </c>
      <c r="B196" s="15">
        <v>100</v>
      </c>
      <c r="C196" s="15">
        <v>74.662161999999995</v>
      </c>
      <c r="D196" s="15">
        <v>12.905405</v>
      </c>
      <c r="E196" s="15">
        <v>11.081080999999999</v>
      </c>
      <c r="F196" s="15">
        <v>1.351351</v>
      </c>
    </row>
    <row r="197" spans="1:6">
      <c r="A197" s="23" t="s">
        <v>209</v>
      </c>
      <c r="B197" s="24">
        <v>1280</v>
      </c>
      <c r="C197" s="24">
        <v>965</v>
      </c>
      <c r="D197" s="24">
        <v>174</v>
      </c>
      <c r="E197" s="24">
        <v>119</v>
      </c>
      <c r="F197" s="24">
        <v>22</v>
      </c>
    </row>
    <row r="198" spans="1:6">
      <c r="A198" s="10" t="s">
        <v>114</v>
      </c>
      <c r="B198" s="15">
        <v>100</v>
      </c>
      <c r="C198" s="15">
        <v>75.390625</v>
      </c>
      <c r="D198" s="15">
        <v>13.59375</v>
      </c>
      <c r="E198" s="15">
        <v>9.296875</v>
      </c>
      <c r="F198" s="15">
        <v>1.71875</v>
      </c>
    </row>
    <row r="199" spans="1:6">
      <c r="A199" s="23" t="s">
        <v>210</v>
      </c>
      <c r="B199" s="24">
        <v>1167</v>
      </c>
      <c r="C199" s="24">
        <v>882</v>
      </c>
      <c r="D199" s="24">
        <v>165</v>
      </c>
      <c r="E199" s="24">
        <v>102</v>
      </c>
      <c r="F199" s="24">
        <v>18</v>
      </c>
    </row>
    <row r="200" spans="1:6">
      <c r="A200" s="10" t="s">
        <v>114</v>
      </c>
      <c r="B200" s="15">
        <v>100</v>
      </c>
      <c r="C200" s="15">
        <v>75.578406000000001</v>
      </c>
      <c r="D200" s="15">
        <v>14.138817</v>
      </c>
      <c r="E200" s="15">
        <v>8.7403600000000008</v>
      </c>
      <c r="F200" s="15">
        <v>1.542416</v>
      </c>
    </row>
    <row r="201" spans="1:6" ht="11.1" customHeight="1">
      <c r="A201" s="23" t="s">
        <v>211</v>
      </c>
      <c r="B201" s="24">
        <v>715</v>
      </c>
      <c r="C201" s="24">
        <v>548</v>
      </c>
      <c r="D201" s="24">
        <v>98</v>
      </c>
      <c r="E201" s="24">
        <v>57</v>
      </c>
      <c r="F201" s="24">
        <v>12</v>
      </c>
    </row>
    <row r="202" spans="1:6" ht="11.1" customHeight="1">
      <c r="A202" s="10" t="s">
        <v>114</v>
      </c>
      <c r="B202" s="15">
        <v>100</v>
      </c>
      <c r="C202" s="15">
        <v>76.643356999999995</v>
      </c>
      <c r="D202" s="15">
        <v>13.706294</v>
      </c>
      <c r="E202" s="15">
        <v>7.9720279999999999</v>
      </c>
      <c r="F202" s="15">
        <v>1.6783220000000001</v>
      </c>
    </row>
    <row r="203" spans="1:6" ht="11.1" customHeight="1">
      <c r="A203" s="23" t="s">
        <v>212</v>
      </c>
      <c r="B203" s="24">
        <v>387</v>
      </c>
      <c r="C203" s="24">
        <v>312</v>
      </c>
      <c r="D203" s="24">
        <v>57</v>
      </c>
      <c r="E203" s="24">
        <v>11</v>
      </c>
      <c r="F203" s="24">
        <v>7</v>
      </c>
    </row>
    <row r="204" spans="1:6" ht="11.1" customHeight="1">
      <c r="A204" s="10" t="s">
        <v>114</v>
      </c>
      <c r="B204" s="15">
        <v>100</v>
      </c>
      <c r="C204" s="15">
        <v>80.620154999999997</v>
      </c>
      <c r="D204" s="15">
        <v>14.728681999999999</v>
      </c>
      <c r="E204" s="15">
        <v>2.8423769999999999</v>
      </c>
      <c r="F204" s="15">
        <v>1.808786</v>
      </c>
    </row>
    <row r="205" spans="1:6" ht="11.1" customHeight="1">
      <c r="A205" s="23" t="s">
        <v>213</v>
      </c>
      <c r="B205" s="24">
        <v>404</v>
      </c>
      <c r="C205" s="24">
        <v>323</v>
      </c>
      <c r="D205" s="24">
        <v>39</v>
      </c>
      <c r="E205" s="24">
        <v>32</v>
      </c>
      <c r="F205" s="24">
        <v>10</v>
      </c>
    </row>
    <row r="206" spans="1:6" ht="11.1" customHeight="1">
      <c r="A206" s="10" t="s">
        <v>114</v>
      </c>
      <c r="B206" s="15">
        <v>100</v>
      </c>
      <c r="C206" s="15">
        <v>79.950495000000004</v>
      </c>
      <c r="D206" s="15">
        <v>9.6534650000000006</v>
      </c>
      <c r="E206" s="15">
        <v>7.9207919999999996</v>
      </c>
      <c r="F206" s="15">
        <v>2.4752480000000001</v>
      </c>
    </row>
    <row r="207" spans="1:6" ht="11.1" customHeight="1">
      <c r="A207" s="23" t="s">
        <v>214</v>
      </c>
      <c r="B207" s="24">
        <v>595</v>
      </c>
      <c r="C207" s="24">
        <v>470</v>
      </c>
      <c r="D207" s="24">
        <v>77</v>
      </c>
      <c r="E207" s="24">
        <v>40</v>
      </c>
      <c r="F207" s="24">
        <v>8</v>
      </c>
    </row>
    <row r="208" spans="1:6" ht="11.1" customHeight="1">
      <c r="A208" s="10" t="s">
        <v>114</v>
      </c>
      <c r="B208" s="15">
        <v>100</v>
      </c>
      <c r="C208" s="15">
        <v>78.991596999999999</v>
      </c>
      <c r="D208" s="15">
        <v>12.941176</v>
      </c>
      <c r="E208" s="15">
        <v>6.7226889999999999</v>
      </c>
      <c r="F208" s="15">
        <v>1.344538</v>
      </c>
    </row>
    <row r="209" spans="1:6" ht="11.1" customHeight="1">
      <c r="A209" s="23" t="s">
        <v>215</v>
      </c>
      <c r="B209" s="24">
        <v>215</v>
      </c>
      <c r="C209" s="24">
        <v>171</v>
      </c>
      <c r="D209" s="24">
        <v>28</v>
      </c>
      <c r="E209" s="24">
        <v>12</v>
      </c>
      <c r="F209" s="24">
        <v>4</v>
      </c>
    </row>
    <row r="210" spans="1:6" ht="11.1" customHeight="1">
      <c r="A210" s="10" t="s">
        <v>114</v>
      </c>
      <c r="B210" s="15">
        <v>100</v>
      </c>
      <c r="C210" s="15">
        <v>79.534884000000005</v>
      </c>
      <c r="D210" s="15">
        <v>13.023256</v>
      </c>
      <c r="E210" s="15">
        <v>5.5813949999999997</v>
      </c>
      <c r="F210" s="15">
        <v>1.860465</v>
      </c>
    </row>
    <row r="211" spans="1:6" ht="11.1" customHeight="1">
      <c r="A211" s="23" t="s">
        <v>216</v>
      </c>
      <c r="B211" s="24">
        <v>248</v>
      </c>
      <c r="C211" s="24">
        <v>190</v>
      </c>
      <c r="D211" s="24">
        <v>35</v>
      </c>
      <c r="E211" s="24">
        <v>17</v>
      </c>
      <c r="F211" s="24">
        <v>6</v>
      </c>
    </row>
    <row r="212" spans="1:6" ht="11.1" customHeight="1">
      <c r="A212" s="10" t="s">
        <v>114</v>
      </c>
      <c r="B212" s="15">
        <v>100</v>
      </c>
      <c r="C212" s="15">
        <v>76.612903000000003</v>
      </c>
      <c r="D212" s="15">
        <v>14.112902999999999</v>
      </c>
      <c r="E212" s="15">
        <v>6.8548390000000001</v>
      </c>
      <c r="F212" s="15">
        <v>2.4193549999999999</v>
      </c>
    </row>
    <row r="213" spans="1:6" ht="11.1" customHeight="1">
      <c r="A213" s="23" t="s">
        <v>217</v>
      </c>
      <c r="B213" s="24">
        <v>255</v>
      </c>
      <c r="C213" s="24">
        <v>209</v>
      </c>
      <c r="D213" s="24">
        <v>31</v>
      </c>
      <c r="E213" s="24">
        <v>13</v>
      </c>
      <c r="F213" s="24">
        <v>2</v>
      </c>
    </row>
    <row r="214" spans="1:6" ht="11.1" customHeight="1">
      <c r="A214" s="10" t="s">
        <v>114</v>
      </c>
      <c r="B214" s="15">
        <v>100</v>
      </c>
      <c r="C214" s="15">
        <v>81.960784000000004</v>
      </c>
      <c r="D214" s="15">
        <v>12.156863</v>
      </c>
      <c r="E214" s="15">
        <v>5.098039</v>
      </c>
      <c r="F214" s="15">
        <v>0.78431399999999996</v>
      </c>
    </row>
    <row r="215" spans="1:6" ht="11.1" customHeight="1">
      <c r="A215" s="23" t="s">
        <v>218</v>
      </c>
      <c r="B215" s="24">
        <v>291</v>
      </c>
      <c r="C215" s="24">
        <v>253</v>
      </c>
      <c r="D215" s="24">
        <v>30</v>
      </c>
      <c r="E215" s="24">
        <v>2</v>
      </c>
      <c r="F215" s="24">
        <v>6</v>
      </c>
    </row>
    <row r="216" spans="1:6" ht="11.1" customHeight="1">
      <c r="A216" s="10" t="s">
        <v>114</v>
      </c>
      <c r="B216" s="15">
        <v>100</v>
      </c>
      <c r="C216" s="15">
        <v>86.941580999999999</v>
      </c>
      <c r="D216" s="15">
        <v>10.309278000000001</v>
      </c>
      <c r="E216" s="15">
        <v>0.68728500000000003</v>
      </c>
      <c r="F216" s="15">
        <v>2.0618560000000001</v>
      </c>
    </row>
    <row r="217" spans="1:6" ht="11.1" customHeight="1">
      <c r="A217" s="23" t="s">
        <v>219</v>
      </c>
      <c r="B217" s="24">
        <v>338</v>
      </c>
      <c r="C217" s="24">
        <v>275</v>
      </c>
      <c r="D217" s="24">
        <v>47</v>
      </c>
      <c r="E217" s="24">
        <v>14</v>
      </c>
      <c r="F217" s="24">
        <v>2</v>
      </c>
    </row>
    <row r="218" spans="1:6" ht="11.1" customHeight="1">
      <c r="A218" s="10" t="s">
        <v>114</v>
      </c>
      <c r="B218" s="15">
        <v>100</v>
      </c>
      <c r="C218" s="15">
        <v>81.360946999999996</v>
      </c>
      <c r="D218" s="15">
        <v>13.905324999999999</v>
      </c>
      <c r="E218" s="15">
        <v>4.1420120000000002</v>
      </c>
      <c r="F218" s="15">
        <v>0.59171600000000002</v>
      </c>
    </row>
    <row r="219" spans="1:6" ht="11.1" customHeight="1">
      <c r="A219" s="23" t="s">
        <v>220</v>
      </c>
      <c r="B219" s="24">
        <v>812</v>
      </c>
      <c r="C219" s="24">
        <v>657</v>
      </c>
      <c r="D219" s="24">
        <v>100</v>
      </c>
      <c r="E219" s="24">
        <v>44</v>
      </c>
      <c r="F219" s="24">
        <v>11</v>
      </c>
    </row>
    <row r="220" spans="1:6" ht="11.1" customHeight="1">
      <c r="A220" s="10" t="s">
        <v>114</v>
      </c>
      <c r="B220" s="15">
        <v>100</v>
      </c>
      <c r="C220" s="15">
        <v>80.911330000000007</v>
      </c>
      <c r="D220" s="15">
        <v>12.315270999999999</v>
      </c>
      <c r="E220" s="15">
        <v>5.4187190000000003</v>
      </c>
      <c r="F220" s="15">
        <v>1.3546800000000001</v>
      </c>
    </row>
    <row r="221" spans="1:6" ht="11.1" customHeight="1">
      <c r="A221" s="23" t="s">
        <v>221</v>
      </c>
      <c r="B221" s="24">
        <v>816</v>
      </c>
      <c r="C221" s="24">
        <v>651</v>
      </c>
      <c r="D221" s="24">
        <v>104</v>
      </c>
      <c r="E221" s="24">
        <v>47</v>
      </c>
      <c r="F221" s="24">
        <v>14</v>
      </c>
    </row>
    <row r="222" spans="1:6" ht="11.1" customHeight="1">
      <c r="A222" s="10" t="s">
        <v>114</v>
      </c>
      <c r="B222" s="15">
        <v>100</v>
      </c>
      <c r="C222" s="15">
        <v>79.779411999999994</v>
      </c>
      <c r="D222" s="15">
        <v>12.745098</v>
      </c>
      <c r="E222" s="15">
        <v>5.7598039999999999</v>
      </c>
      <c r="F222" s="15">
        <v>1.715686</v>
      </c>
    </row>
    <row r="223" spans="1:6" ht="11.1" customHeight="1">
      <c r="A223" s="23" t="s">
        <v>152</v>
      </c>
      <c r="B223" s="24">
        <v>69</v>
      </c>
      <c r="C223" s="24">
        <v>51</v>
      </c>
      <c r="D223" s="24">
        <v>10</v>
      </c>
      <c r="E223" s="24">
        <v>7</v>
      </c>
      <c r="F223" s="24">
        <v>1</v>
      </c>
    </row>
    <row r="224" spans="1:6" ht="11.1" customHeight="1">
      <c r="A224" s="10" t="s">
        <v>114</v>
      </c>
      <c r="B224" s="15">
        <v>100</v>
      </c>
      <c r="C224" s="15">
        <v>73.913043000000002</v>
      </c>
      <c r="D224" s="15">
        <v>14.492754</v>
      </c>
      <c r="E224" s="15">
        <v>10.144928</v>
      </c>
      <c r="F224" s="15">
        <v>1.4492750000000001</v>
      </c>
    </row>
    <row r="225" spans="1:6" ht="11.1" customHeight="1">
      <c r="A225" s="23" t="s">
        <v>222</v>
      </c>
      <c r="B225" s="24">
        <v>246</v>
      </c>
      <c r="C225" s="24">
        <v>180</v>
      </c>
      <c r="D225" s="24">
        <v>38</v>
      </c>
      <c r="E225" s="24">
        <v>24</v>
      </c>
      <c r="F225" s="24">
        <v>4</v>
      </c>
    </row>
    <row r="226" spans="1:6" ht="11.1" customHeight="1">
      <c r="A226" s="10" t="s">
        <v>114</v>
      </c>
      <c r="B226" s="15">
        <v>100</v>
      </c>
      <c r="C226" s="15">
        <v>73.170732000000001</v>
      </c>
      <c r="D226" s="15">
        <v>15.447153999999999</v>
      </c>
      <c r="E226" s="15">
        <v>9.7560979999999997</v>
      </c>
      <c r="F226" s="15">
        <v>1.6260159999999999</v>
      </c>
    </row>
    <row r="227" spans="1:6" ht="11.1" customHeight="1">
      <c r="A227" s="23" t="s">
        <v>128</v>
      </c>
      <c r="B227" s="24">
        <v>47</v>
      </c>
      <c r="C227" s="24">
        <v>37</v>
      </c>
      <c r="D227" s="24">
        <v>4</v>
      </c>
      <c r="E227" s="24">
        <v>4</v>
      </c>
      <c r="F227" s="24">
        <v>2</v>
      </c>
    </row>
    <row r="228" spans="1:6" ht="11.1" customHeight="1">
      <c r="A228" s="11"/>
      <c r="B228" s="16">
        <v>100</v>
      </c>
      <c r="C228" s="16">
        <v>78.723404000000002</v>
      </c>
      <c r="D228" s="16">
        <v>8.5106380000000001</v>
      </c>
      <c r="E228" s="16">
        <v>8.5106380000000001</v>
      </c>
      <c r="F228" s="16">
        <v>4.2553190000000001</v>
      </c>
    </row>
    <row r="229" spans="1:6" ht="11.1" customHeight="1"/>
  </sheetData>
  <phoneticPr fontId="2"/>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2A52F-5CA9-4ABB-B06B-7A0218E1CDD0}">
  <sheetPr codeName="Sheet120"/>
  <dimension ref="A1:I228"/>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HYPERLINK("#'目次'!B25","[19]")</f>
        <v>[19]</v>
      </c>
    </row>
    <row r="3" spans="1:9">
      <c r="A3" s="6" t="s">
        <v>114</v>
      </c>
      <c r="B3" s="7" t="s">
        <v>325</v>
      </c>
    </row>
    <row r="4" spans="1:9" s="21" customFormat="1" ht="36">
      <c r="A4" s="19" t="s">
        <v>114</v>
      </c>
      <c r="B4" s="20" t="s">
        <v>118</v>
      </c>
      <c r="C4" s="20" t="s">
        <v>130</v>
      </c>
      <c r="D4" s="20" t="s">
        <v>131</v>
      </c>
      <c r="E4" s="20" t="s">
        <v>132</v>
      </c>
      <c r="F4" s="20" t="s">
        <v>133</v>
      </c>
      <c r="G4" s="20" t="s">
        <v>128</v>
      </c>
      <c r="H4" s="20" t="s">
        <v>326</v>
      </c>
      <c r="I4" s="20" t="s">
        <v>327</v>
      </c>
    </row>
    <row r="5" spans="1:9">
      <c r="A5" s="22" t="s">
        <v>121</v>
      </c>
      <c r="B5" s="9">
        <v>2677</v>
      </c>
      <c r="C5" s="9">
        <v>799</v>
      </c>
      <c r="D5" s="9">
        <v>1245</v>
      </c>
      <c r="E5" s="9">
        <v>504</v>
      </c>
      <c r="F5" s="9">
        <v>82</v>
      </c>
      <c r="G5" s="9">
        <v>47</v>
      </c>
      <c r="H5" s="9">
        <v>2044</v>
      </c>
      <c r="I5" s="9">
        <v>586</v>
      </c>
    </row>
    <row r="6" spans="1:9">
      <c r="A6" s="10" t="s">
        <v>114</v>
      </c>
      <c r="B6" s="15">
        <v>100</v>
      </c>
      <c r="C6" s="15">
        <v>29.846843</v>
      </c>
      <c r="D6" s="15">
        <v>46.507283999999999</v>
      </c>
      <c r="E6" s="15">
        <v>18.827044999999998</v>
      </c>
      <c r="F6" s="15">
        <v>3.0631300000000001</v>
      </c>
      <c r="G6" s="15">
        <v>1.7556970000000001</v>
      </c>
      <c r="H6" s="15">
        <v>76.354128000000003</v>
      </c>
      <c r="I6" s="15">
        <v>21.890176</v>
      </c>
    </row>
    <row r="7" spans="1:9">
      <c r="A7" s="8" t="s">
        <v>122</v>
      </c>
      <c r="B7" s="8"/>
      <c r="C7" s="8"/>
      <c r="D7" s="8"/>
      <c r="E7" s="8"/>
      <c r="F7" s="8"/>
      <c r="G7" s="8"/>
      <c r="H7" s="8"/>
      <c r="I7" s="8"/>
    </row>
    <row r="8" spans="1:9">
      <c r="A8" s="23" t="s">
        <v>123</v>
      </c>
      <c r="B8" s="24">
        <v>380</v>
      </c>
      <c r="C8" s="24">
        <v>250</v>
      </c>
      <c r="D8" s="24">
        <v>110</v>
      </c>
      <c r="E8" s="24">
        <v>17</v>
      </c>
      <c r="F8" s="24">
        <v>2</v>
      </c>
      <c r="G8" s="24">
        <v>1</v>
      </c>
      <c r="H8" s="24">
        <v>360</v>
      </c>
      <c r="I8" s="24">
        <v>19</v>
      </c>
    </row>
    <row r="9" spans="1:9">
      <c r="A9" s="10" t="s">
        <v>114</v>
      </c>
      <c r="B9" s="15">
        <v>100</v>
      </c>
      <c r="C9" s="15">
        <v>65.789473999999998</v>
      </c>
      <c r="D9" s="15">
        <v>28.947368000000001</v>
      </c>
      <c r="E9" s="15">
        <v>4.4736840000000004</v>
      </c>
      <c r="F9" s="15">
        <v>0.52631600000000001</v>
      </c>
      <c r="G9" s="15">
        <v>0.263158</v>
      </c>
      <c r="H9" s="15">
        <v>94.736841999999996</v>
      </c>
      <c r="I9" s="15">
        <v>5</v>
      </c>
    </row>
    <row r="10" spans="1:9">
      <c r="A10" s="23" t="s">
        <v>124</v>
      </c>
      <c r="B10" s="24">
        <v>489</v>
      </c>
      <c r="C10" s="24">
        <v>200</v>
      </c>
      <c r="D10" s="24">
        <v>233</v>
      </c>
      <c r="E10" s="24">
        <v>54</v>
      </c>
      <c r="F10" s="24">
        <v>0</v>
      </c>
      <c r="G10" s="24">
        <v>2</v>
      </c>
      <c r="H10" s="24">
        <v>433</v>
      </c>
      <c r="I10" s="24">
        <v>54</v>
      </c>
    </row>
    <row r="11" spans="1:9">
      <c r="A11" s="10" t="s">
        <v>114</v>
      </c>
      <c r="B11" s="15">
        <v>100</v>
      </c>
      <c r="C11" s="15">
        <v>40.899796000000002</v>
      </c>
      <c r="D11" s="15">
        <v>47.648262000000003</v>
      </c>
      <c r="E11" s="15">
        <v>11.042945</v>
      </c>
      <c r="F11" s="15">
        <v>0</v>
      </c>
      <c r="G11" s="15">
        <v>0.40899799999999997</v>
      </c>
      <c r="H11" s="15">
        <v>88.548057</v>
      </c>
      <c r="I11" s="15">
        <v>11.042945</v>
      </c>
    </row>
    <row r="12" spans="1:9">
      <c r="A12" s="23" t="s">
        <v>125</v>
      </c>
      <c r="B12" s="24">
        <v>1114</v>
      </c>
      <c r="C12" s="24">
        <v>274</v>
      </c>
      <c r="D12" s="24">
        <v>632</v>
      </c>
      <c r="E12" s="24">
        <v>187</v>
      </c>
      <c r="F12" s="24">
        <v>14</v>
      </c>
      <c r="G12" s="24">
        <v>7</v>
      </c>
      <c r="H12" s="24">
        <v>906</v>
      </c>
      <c r="I12" s="24">
        <v>201</v>
      </c>
    </row>
    <row r="13" spans="1:9">
      <c r="A13" s="10" t="s">
        <v>114</v>
      </c>
      <c r="B13" s="15">
        <v>100</v>
      </c>
      <c r="C13" s="15">
        <v>24.596050000000002</v>
      </c>
      <c r="D13" s="15">
        <v>56.732495999999998</v>
      </c>
      <c r="E13" s="15">
        <v>16.786355</v>
      </c>
      <c r="F13" s="15">
        <v>1.256732</v>
      </c>
      <c r="G13" s="15">
        <v>0.62836599999999998</v>
      </c>
      <c r="H13" s="15">
        <v>81.328546000000003</v>
      </c>
      <c r="I13" s="15">
        <v>18.043088000000001</v>
      </c>
    </row>
    <row r="14" spans="1:9">
      <c r="A14" s="23" t="s">
        <v>126</v>
      </c>
      <c r="B14" s="24">
        <v>521</v>
      </c>
      <c r="C14" s="24">
        <v>64</v>
      </c>
      <c r="D14" s="24">
        <v>223</v>
      </c>
      <c r="E14" s="24">
        <v>201</v>
      </c>
      <c r="F14" s="24">
        <v>29</v>
      </c>
      <c r="G14" s="24">
        <v>4</v>
      </c>
      <c r="H14" s="24">
        <v>287</v>
      </c>
      <c r="I14" s="24">
        <v>230</v>
      </c>
    </row>
    <row r="15" spans="1:9">
      <c r="A15" s="10" t="s">
        <v>114</v>
      </c>
      <c r="B15" s="15">
        <v>100</v>
      </c>
      <c r="C15" s="15">
        <v>12.284069000000001</v>
      </c>
      <c r="D15" s="15">
        <v>42.802303000000002</v>
      </c>
      <c r="E15" s="15">
        <v>38.579655000000002</v>
      </c>
      <c r="F15" s="15">
        <v>5.5662190000000002</v>
      </c>
      <c r="G15" s="15">
        <v>0.76775400000000005</v>
      </c>
      <c r="H15" s="15">
        <v>55.086371999999997</v>
      </c>
      <c r="I15" s="15">
        <v>44.145873000000002</v>
      </c>
    </row>
    <row r="16" spans="1:9">
      <c r="A16" s="23" t="s">
        <v>127</v>
      </c>
      <c r="B16" s="24">
        <v>129</v>
      </c>
      <c r="C16" s="24">
        <v>7</v>
      </c>
      <c r="D16" s="24">
        <v>38</v>
      </c>
      <c r="E16" s="24">
        <v>44</v>
      </c>
      <c r="F16" s="24">
        <v>36</v>
      </c>
      <c r="G16" s="24">
        <v>4</v>
      </c>
      <c r="H16" s="24">
        <v>45</v>
      </c>
      <c r="I16" s="24">
        <v>80</v>
      </c>
    </row>
    <row r="17" spans="1:9">
      <c r="A17" s="10" t="s">
        <v>114</v>
      </c>
      <c r="B17" s="15">
        <v>100</v>
      </c>
      <c r="C17" s="15">
        <v>5.4263570000000003</v>
      </c>
      <c r="D17" s="15">
        <v>29.457363999999998</v>
      </c>
      <c r="E17" s="15">
        <v>34.108527000000002</v>
      </c>
      <c r="F17" s="15">
        <v>27.906977000000001</v>
      </c>
      <c r="G17" s="15">
        <v>3.1007750000000001</v>
      </c>
      <c r="H17" s="15">
        <v>34.883721000000001</v>
      </c>
      <c r="I17" s="15">
        <v>62.015504</v>
      </c>
    </row>
    <row r="18" spans="1:9">
      <c r="A18" s="23" t="s">
        <v>128</v>
      </c>
      <c r="B18" s="24">
        <v>44</v>
      </c>
      <c r="C18" s="24">
        <v>4</v>
      </c>
      <c r="D18" s="24">
        <v>9</v>
      </c>
      <c r="E18" s="24">
        <v>1</v>
      </c>
      <c r="F18" s="24">
        <v>1</v>
      </c>
      <c r="G18" s="24">
        <v>29</v>
      </c>
      <c r="H18" s="24">
        <v>13</v>
      </c>
      <c r="I18" s="24">
        <v>2</v>
      </c>
    </row>
    <row r="19" spans="1:9">
      <c r="A19" s="10" t="s">
        <v>114</v>
      </c>
      <c r="B19" s="15">
        <v>100</v>
      </c>
      <c r="C19" s="15">
        <v>9.0909089999999999</v>
      </c>
      <c r="D19" s="15">
        <v>20.454545</v>
      </c>
      <c r="E19" s="15">
        <v>2.2727270000000002</v>
      </c>
      <c r="F19" s="15">
        <v>2.2727270000000002</v>
      </c>
      <c r="G19" s="15">
        <v>65.909091000000004</v>
      </c>
      <c r="H19" s="15">
        <v>29.545455</v>
      </c>
      <c r="I19" s="15">
        <v>4.5454549999999996</v>
      </c>
    </row>
    <row r="20" spans="1:9">
      <c r="A20" s="8" t="s">
        <v>129</v>
      </c>
      <c r="B20" s="8"/>
      <c r="C20" s="8"/>
      <c r="D20" s="8"/>
      <c r="E20" s="8"/>
      <c r="F20" s="8"/>
      <c r="G20" s="8"/>
      <c r="H20" s="8"/>
      <c r="I20" s="8"/>
    </row>
    <row r="21" spans="1:9">
      <c r="A21" s="23" t="s">
        <v>130</v>
      </c>
      <c r="B21" s="24">
        <v>799</v>
      </c>
      <c r="C21" s="24">
        <v>799</v>
      </c>
      <c r="D21" s="24">
        <v>0</v>
      </c>
      <c r="E21" s="24">
        <v>0</v>
      </c>
      <c r="F21" s="24">
        <v>0</v>
      </c>
      <c r="G21" s="24">
        <v>0</v>
      </c>
      <c r="H21" s="24">
        <v>799</v>
      </c>
      <c r="I21" s="24">
        <v>0</v>
      </c>
    </row>
    <row r="22" spans="1:9">
      <c r="A22" s="10" t="s">
        <v>114</v>
      </c>
      <c r="B22" s="15">
        <v>100</v>
      </c>
      <c r="C22" s="15">
        <v>100</v>
      </c>
      <c r="D22" s="15">
        <v>0</v>
      </c>
      <c r="E22" s="15">
        <v>0</v>
      </c>
      <c r="F22" s="15">
        <v>0</v>
      </c>
      <c r="G22" s="15">
        <v>0</v>
      </c>
      <c r="H22" s="15">
        <v>100</v>
      </c>
      <c r="I22" s="15">
        <v>0</v>
      </c>
    </row>
    <row r="23" spans="1:9">
      <c r="A23" s="23" t="s">
        <v>131</v>
      </c>
      <c r="B23" s="24">
        <v>1245</v>
      </c>
      <c r="C23" s="24">
        <v>0</v>
      </c>
      <c r="D23" s="24">
        <v>1245</v>
      </c>
      <c r="E23" s="24">
        <v>0</v>
      </c>
      <c r="F23" s="24">
        <v>0</v>
      </c>
      <c r="G23" s="24">
        <v>0</v>
      </c>
      <c r="H23" s="24">
        <v>1245</v>
      </c>
      <c r="I23" s="24">
        <v>0</v>
      </c>
    </row>
    <row r="24" spans="1:9">
      <c r="A24" s="10" t="s">
        <v>114</v>
      </c>
      <c r="B24" s="15">
        <v>100</v>
      </c>
      <c r="C24" s="15">
        <v>0</v>
      </c>
      <c r="D24" s="15">
        <v>100</v>
      </c>
      <c r="E24" s="15">
        <v>0</v>
      </c>
      <c r="F24" s="15">
        <v>0</v>
      </c>
      <c r="G24" s="15">
        <v>0</v>
      </c>
      <c r="H24" s="15">
        <v>100</v>
      </c>
      <c r="I24" s="15">
        <v>0</v>
      </c>
    </row>
    <row r="25" spans="1:9">
      <c r="A25" s="23" t="s">
        <v>132</v>
      </c>
      <c r="B25" s="24">
        <v>504</v>
      </c>
      <c r="C25" s="24">
        <v>0</v>
      </c>
      <c r="D25" s="24">
        <v>0</v>
      </c>
      <c r="E25" s="24">
        <v>504</v>
      </c>
      <c r="F25" s="24">
        <v>0</v>
      </c>
      <c r="G25" s="24">
        <v>0</v>
      </c>
      <c r="H25" s="24">
        <v>0</v>
      </c>
      <c r="I25" s="24">
        <v>504</v>
      </c>
    </row>
    <row r="26" spans="1:9">
      <c r="A26" s="10" t="s">
        <v>114</v>
      </c>
      <c r="B26" s="15">
        <v>100</v>
      </c>
      <c r="C26" s="15">
        <v>0</v>
      </c>
      <c r="D26" s="15">
        <v>0</v>
      </c>
      <c r="E26" s="15">
        <v>100</v>
      </c>
      <c r="F26" s="15">
        <v>0</v>
      </c>
      <c r="G26" s="15">
        <v>0</v>
      </c>
      <c r="H26" s="15">
        <v>0</v>
      </c>
      <c r="I26" s="15">
        <v>100</v>
      </c>
    </row>
    <row r="27" spans="1:9">
      <c r="A27" s="23" t="s">
        <v>133</v>
      </c>
      <c r="B27" s="24">
        <v>82</v>
      </c>
      <c r="C27" s="24">
        <v>0</v>
      </c>
      <c r="D27" s="24">
        <v>0</v>
      </c>
      <c r="E27" s="24">
        <v>0</v>
      </c>
      <c r="F27" s="24">
        <v>82</v>
      </c>
      <c r="G27" s="24">
        <v>0</v>
      </c>
      <c r="H27" s="24">
        <v>0</v>
      </c>
      <c r="I27" s="24">
        <v>82</v>
      </c>
    </row>
    <row r="28" spans="1:9">
      <c r="A28" s="10" t="s">
        <v>114</v>
      </c>
      <c r="B28" s="15">
        <v>100</v>
      </c>
      <c r="C28" s="15">
        <v>0</v>
      </c>
      <c r="D28" s="15">
        <v>0</v>
      </c>
      <c r="E28" s="15">
        <v>0</v>
      </c>
      <c r="F28" s="15">
        <v>100</v>
      </c>
      <c r="G28" s="15">
        <v>0</v>
      </c>
      <c r="H28" s="15">
        <v>0</v>
      </c>
      <c r="I28" s="15">
        <v>100</v>
      </c>
    </row>
    <row r="29" spans="1:9">
      <c r="A29" s="23" t="s">
        <v>128</v>
      </c>
      <c r="B29" s="24">
        <v>47</v>
      </c>
      <c r="C29" s="24">
        <v>0</v>
      </c>
      <c r="D29" s="24">
        <v>0</v>
      </c>
      <c r="E29" s="24">
        <v>0</v>
      </c>
      <c r="F29" s="24">
        <v>0</v>
      </c>
      <c r="G29" s="24">
        <v>47</v>
      </c>
      <c r="H29" s="24">
        <v>0</v>
      </c>
      <c r="I29" s="24">
        <v>0</v>
      </c>
    </row>
    <row r="30" spans="1:9">
      <c r="A30" s="10" t="s">
        <v>114</v>
      </c>
      <c r="B30" s="15">
        <v>100</v>
      </c>
      <c r="C30" s="15">
        <v>0</v>
      </c>
      <c r="D30" s="15">
        <v>0</v>
      </c>
      <c r="E30" s="15">
        <v>0</v>
      </c>
      <c r="F30" s="15">
        <v>0</v>
      </c>
      <c r="G30" s="15">
        <v>100</v>
      </c>
      <c r="H30" s="15">
        <v>0</v>
      </c>
      <c r="I30" s="15">
        <v>0</v>
      </c>
    </row>
    <row r="31" spans="1:9">
      <c r="A31" s="8" t="s">
        <v>134</v>
      </c>
      <c r="B31" s="8"/>
      <c r="C31" s="8"/>
      <c r="D31" s="8"/>
      <c r="E31" s="8"/>
      <c r="F31" s="8"/>
      <c r="G31" s="8"/>
      <c r="H31" s="8"/>
      <c r="I31" s="8"/>
    </row>
    <row r="32" spans="1:9">
      <c r="A32" s="23" t="s">
        <v>135</v>
      </c>
      <c r="B32" s="24">
        <v>128</v>
      </c>
      <c r="C32" s="24">
        <v>23</v>
      </c>
      <c r="D32" s="24">
        <v>59</v>
      </c>
      <c r="E32" s="24">
        <v>36</v>
      </c>
      <c r="F32" s="24">
        <v>10</v>
      </c>
      <c r="G32" s="24">
        <v>0</v>
      </c>
      <c r="H32" s="24">
        <v>82</v>
      </c>
      <c r="I32" s="24">
        <v>46</v>
      </c>
    </row>
    <row r="33" spans="1:9">
      <c r="A33" s="10" t="s">
        <v>114</v>
      </c>
      <c r="B33" s="15">
        <v>100</v>
      </c>
      <c r="C33" s="15">
        <v>17.96875</v>
      </c>
      <c r="D33" s="15">
        <v>46.09375</v>
      </c>
      <c r="E33" s="15">
        <v>28.125</v>
      </c>
      <c r="F33" s="15">
        <v>7.8125</v>
      </c>
      <c r="G33" s="15">
        <v>0</v>
      </c>
      <c r="H33" s="15">
        <v>64.0625</v>
      </c>
      <c r="I33" s="15">
        <v>35.9375</v>
      </c>
    </row>
    <row r="34" spans="1:9">
      <c r="A34" s="23" t="s">
        <v>136</v>
      </c>
      <c r="B34" s="24">
        <v>138</v>
      </c>
      <c r="C34" s="24">
        <v>39</v>
      </c>
      <c r="D34" s="24">
        <v>57</v>
      </c>
      <c r="E34" s="24">
        <v>34</v>
      </c>
      <c r="F34" s="24">
        <v>4</v>
      </c>
      <c r="G34" s="24">
        <v>4</v>
      </c>
      <c r="H34" s="24">
        <v>96</v>
      </c>
      <c r="I34" s="24">
        <v>38</v>
      </c>
    </row>
    <row r="35" spans="1:9">
      <c r="A35" s="10" t="s">
        <v>114</v>
      </c>
      <c r="B35" s="15">
        <v>100</v>
      </c>
      <c r="C35" s="15">
        <v>28.260870000000001</v>
      </c>
      <c r="D35" s="15">
        <v>41.304347999999997</v>
      </c>
      <c r="E35" s="15">
        <v>24.637681000000001</v>
      </c>
      <c r="F35" s="15">
        <v>2.8985509999999999</v>
      </c>
      <c r="G35" s="15">
        <v>2.8985509999999999</v>
      </c>
      <c r="H35" s="15">
        <v>69.565217000000004</v>
      </c>
      <c r="I35" s="15">
        <v>27.536231999999998</v>
      </c>
    </row>
    <row r="36" spans="1:9">
      <c r="A36" s="23" t="s">
        <v>137</v>
      </c>
      <c r="B36" s="24">
        <v>119</v>
      </c>
      <c r="C36" s="24">
        <v>39</v>
      </c>
      <c r="D36" s="24">
        <v>53</v>
      </c>
      <c r="E36" s="24">
        <v>23</v>
      </c>
      <c r="F36" s="24">
        <v>3</v>
      </c>
      <c r="G36" s="24">
        <v>1</v>
      </c>
      <c r="H36" s="24">
        <v>92</v>
      </c>
      <c r="I36" s="24">
        <v>26</v>
      </c>
    </row>
    <row r="37" spans="1:9">
      <c r="A37" s="10" t="s">
        <v>114</v>
      </c>
      <c r="B37" s="15">
        <v>100</v>
      </c>
      <c r="C37" s="15">
        <v>32.773108999999998</v>
      </c>
      <c r="D37" s="15">
        <v>44.537815000000002</v>
      </c>
      <c r="E37" s="15">
        <v>19.327731</v>
      </c>
      <c r="F37" s="15">
        <v>2.5210080000000001</v>
      </c>
      <c r="G37" s="15">
        <v>0.84033599999999997</v>
      </c>
      <c r="H37" s="15">
        <v>77.310924</v>
      </c>
      <c r="I37" s="15">
        <v>21.848738999999998</v>
      </c>
    </row>
    <row r="38" spans="1:9">
      <c r="A38" s="23" t="s">
        <v>138</v>
      </c>
      <c r="B38" s="24">
        <v>142</v>
      </c>
      <c r="C38" s="24">
        <v>40</v>
      </c>
      <c r="D38" s="24">
        <v>73</v>
      </c>
      <c r="E38" s="24">
        <v>26</v>
      </c>
      <c r="F38" s="24">
        <v>3</v>
      </c>
      <c r="G38" s="24">
        <v>0</v>
      </c>
      <c r="H38" s="24">
        <v>113</v>
      </c>
      <c r="I38" s="24">
        <v>29</v>
      </c>
    </row>
    <row r="39" spans="1:9">
      <c r="A39" s="10" t="s">
        <v>114</v>
      </c>
      <c r="B39" s="15">
        <v>100</v>
      </c>
      <c r="C39" s="15">
        <v>28.169014000000001</v>
      </c>
      <c r="D39" s="15">
        <v>51.408450999999999</v>
      </c>
      <c r="E39" s="15">
        <v>18.309858999999999</v>
      </c>
      <c r="F39" s="15">
        <v>2.112676</v>
      </c>
      <c r="G39" s="15">
        <v>0</v>
      </c>
      <c r="H39" s="15">
        <v>79.577465000000004</v>
      </c>
      <c r="I39" s="15">
        <v>20.422535</v>
      </c>
    </row>
    <row r="40" spans="1:9">
      <c r="A40" s="23" t="s">
        <v>139</v>
      </c>
      <c r="B40" s="24">
        <v>170</v>
      </c>
      <c r="C40" s="24">
        <v>52</v>
      </c>
      <c r="D40" s="24">
        <v>79</v>
      </c>
      <c r="E40" s="24">
        <v>35</v>
      </c>
      <c r="F40" s="24">
        <v>4</v>
      </c>
      <c r="G40" s="24">
        <v>0</v>
      </c>
      <c r="H40" s="24">
        <v>131</v>
      </c>
      <c r="I40" s="24">
        <v>39</v>
      </c>
    </row>
    <row r="41" spans="1:9">
      <c r="A41" s="10" t="s">
        <v>114</v>
      </c>
      <c r="B41" s="15">
        <v>100</v>
      </c>
      <c r="C41" s="15">
        <v>30.588235000000001</v>
      </c>
      <c r="D41" s="15">
        <v>46.470587999999999</v>
      </c>
      <c r="E41" s="15">
        <v>20.588235000000001</v>
      </c>
      <c r="F41" s="15">
        <v>2.3529409999999999</v>
      </c>
      <c r="G41" s="15">
        <v>0</v>
      </c>
      <c r="H41" s="15">
        <v>77.058824000000001</v>
      </c>
      <c r="I41" s="15">
        <v>22.941175999999999</v>
      </c>
    </row>
    <row r="42" spans="1:9">
      <c r="A42" s="23" t="s">
        <v>140</v>
      </c>
      <c r="B42" s="24">
        <v>192</v>
      </c>
      <c r="C42" s="24">
        <v>71</v>
      </c>
      <c r="D42" s="24">
        <v>81</v>
      </c>
      <c r="E42" s="24">
        <v>33</v>
      </c>
      <c r="F42" s="24">
        <v>7</v>
      </c>
      <c r="G42" s="24">
        <v>0</v>
      </c>
      <c r="H42" s="24">
        <v>152</v>
      </c>
      <c r="I42" s="24">
        <v>40</v>
      </c>
    </row>
    <row r="43" spans="1:9">
      <c r="A43" s="10" t="s">
        <v>114</v>
      </c>
      <c r="B43" s="15">
        <v>100</v>
      </c>
      <c r="C43" s="15">
        <v>36.979166999999997</v>
      </c>
      <c r="D43" s="15">
        <v>42.1875</v>
      </c>
      <c r="E43" s="15">
        <v>17.1875</v>
      </c>
      <c r="F43" s="15">
        <v>3.6458330000000001</v>
      </c>
      <c r="G43" s="15">
        <v>0</v>
      </c>
      <c r="H43" s="15">
        <v>79.166667000000004</v>
      </c>
      <c r="I43" s="15">
        <v>20.833333</v>
      </c>
    </row>
    <row r="44" spans="1:9">
      <c r="A44" s="23" t="s">
        <v>141</v>
      </c>
      <c r="B44" s="24">
        <v>1405</v>
      </c>
      <c r="C44" s="24">
        <v>438</v>
      </c>
      <c r="D44" s="24">
        <v>670</v>
      </c>
      <c r="E44" s="24">
        <v>252</v>
      </c>
      <c r="F44" s="24">
        <v>38</v>
      </c>
      <c r="G44" s="24">
        <v>7</v>
      </c>
      <c r="H44" s="24">
        <v>1108</v>
      </c>
      <c r="I44" s="24">
        <v>290</v>
      </c>
    </row>
    <row r="45" spans="1:9">
      <c r="A45" s="10" t="s">
        <v>114</v>
      </c>
      <c r="B45" s="15">
        <v>100</v>
      </c>
      <c r="C45" s="15">
        <v>31.174377</v>
      </c>
      <c r="D45" s="15">
        <v>47.686833</v>
      </c>
      <c r="E45" s="15">
        <v>17.935943000000002</v>
      </c>
      <c r="F45" s="15">
        <v>2.7046260000000002</v>
      </c>
      <c r="G45" s="15">
        <v>0.49822100000000002</v>
      </c>
      <c r="H45" s="15">
        <v>78.86121</v>
      </c>
      <c r="I45" s="15">
        <v>20.640568999999999</v>
      </c>
    </row>
    <row r="46" spans="1:9">
      <c r="A46" s="23" t="s">
        <v>142</v>
      </c>
      <c r="B46" s="24">
        <v>343</v>
      </c>
      <c r="C46" s="24">
        <v>95</v>
      </c>
      <c r="D46" s="24">
        <v>169</v>
      </c>
      <c r="E46" s="24">
        <v>64</v>
      </c>
      <c r="F46" s="24">
        <v>11</v>
      </c>
      <c r="G46" s="24">
        <v>4</v>
      </c>
      <c r="H46" s="24">
        <v>264</v>
      </c>
      <c r="I46" s="24">
        <v>75</v>
      </c>
    </row>
    <row r="47" spans="1:9">
      <c r="A47" s="10" t="s">
        <v>114</v>
      </c>
      <c r="B47" s="15">
        <v>100</v>
      </c>
      <c r="C47" s="15">
        <v>27.696793</v>
      </c>
      <c r="D47" s="15">
        <v>49.271137000000003</v>
      </c>
      <c r="E47" s="15">
        <v>18.658892000000002</v>
      </c>
      <c r="F47" s="15">
        <v>3.2069969999999999</v>
      </c>
      <c r="G47" s="15">
        <v>1.1661809999999999</v>
      </c>
      <c r="H47" s="15">
        <v>76.967929999999996</v>
      </c>
      <c r="I47" s="15">
        <v>21.865888999999999</v>
      </c>
    </row>
    <row r="48" spans="1:9">
      <c r="A48" s="23" t="s">
        <v>128</v>
      </c>
      <c r="B48" s="24">
        <v>40</v>
      </c>
      <c r="C48" s="24">
        <v>2</v>
      </c>
      <c r="D48" s="24">
        <v>4</v>
      </c>
      <c r="E48" s="24">
        <v>1</v>
      </c>
      <c r="F48" s="24">
        <v>2</v>
      </c>
      <c r="G48" s="24">
        <v>31</v>
      </c>
      <c r="H48" s="24">
        <v>6</v>
      </c>
      <c r="I48" s="24">
        <v>3</v>
      </c>
    </row>
    <row r="49" spans="1:9">
      <c r="A49" s="10" t="s">
        <v>114</v>
      </c>
      <c r="B49" s="15">
        <v>100</v>
      </c>
      <c r="C49" s="15">
        <v>5</v>
      </c>
      <c r="D49" s="15">
        <v>10</v>
      </c>
      <c r="E49" s="15">
        <v>2.5</v>
      </c>
      <c r="F49" s="15">
        <v>5</v>
      </c>
      <c r="G49" s="15">
        <v>77.5</v>
      </c>
      <c r="H49" s="15">
        <v>15</v>
      </c>
      <c r="I49" s="15">
        <v>7.5</v>
      </c>
    </row>
    <row r="50" spans="1:9">
      <c r="A50" s="8" t="s">
        <v>143</v>
      </c>
      <c r="B50" s="8"/>
      <c r="C50" s="8"/>
      <c r="D50" s="8"/>
      <c r="E50" s="8"/>
      <c r="F50" s="8"/>
      <c r="G50" s="8"/>
      <c r="H50" s="8"/>
      <c r="I50" s="8"/>
    </row>
    <row r="51" spans="1:9">
      <c r="A51" s="23" t="s">
        <v>144</v>
      </c>
      <c r="B51" s="24">
        <v>429</v>
      </c>
      <c r="C51" s="24">
        <v>177</v>
      </c>
      <c r="D51" s="24">
        <v>207</v>
      </c>
      <c r="E51" s="24">
        <v>39</v>
      </c>
      <c r="F51" s="24">
        <v>2</v>
      </c>
      <c r="G51" s="24">
        <v>4</v>
      </c>
      <c r="H51" s="24">
        <v>384</v>
      </c>
      <c r="I51" s="24">
        <v>41</v>
      </c>
    </row>
    <row r="52" spans="1:9">
      <c r="A52" s="10" t="s">
        <v>114</v>
      </c>
      <c r="B52" s="15">
        <v>100</v>
      </c>
      <c r="C52" s="15">
        <v>41.258741000000001</v>
      </c>
      <c r="D52" s="15">
        <v>48.251747999999999</v>
      </c>
      <c r="E52" s="15">
        <v>9.0909089999999999</v>
      </c>
      <c r="F52" s="15">
        <v>0.4662</v>
      </c>
      <c r="G52" s="15">
        <v>0.93240100000000004</v>
      </c>
      <c r="H52" s="15">
        <v>89.510490000000004</v>
      </c>
      <c r="I52" s="15">
        <v>9.5571099999999998</v>
      </c>
    </row>
    <row r="53" spans="1:9">
      <c r="A53" s="23" t="s">
        <v>145</v>
      </c>
      <c r="B53" s="24">
        <v>319</v>
      </c>
      <c r="C53" s="24">
        <v>146</v>
      </c>
      <c r="D53" s="24">
        <v>152</v>
      </c>
      <c r="E53" s="24">
        <v>19</v>
      </c>
      <c r="F53" s="24">
        <v>0</v>
      </c>
      <c r="G53" s="24">
        <v>2</v>
      </c>
      <c r="H53" s="24">
        <v>298</v>
      </c>
      <c r="I53" s="24">
        <v>19</v>
      </c>
    </row>
    <row r="54" spans="1:9">
      <c r="A54" s="10" t="s">
        <v>114</v>
      </c>
      <c r="B54" s="15">
        <v>100</v>
      </c>
      <c r="C54" s="15">
        <v>45.768025000000002</v>
      </c>
      <c r="D54" s="15">
        <v>47.648902999999997</v>
      </c>
      <c r="E54" s="15">
        <v>5.9561130000000002</v>
      </c>
      <c r="F54" s="15">
        <v>0</v>
      </c>
      <c r="G54" s="15">
        <v>0.62695900000000004</v>
      </c>
      <c r="H54" s="15">
        <v>93.416927999999999</v>
      </c>
      <c r="I54" s="15">
        <v>5.9561130000000002</v>
      </c>
    </row>
    <row r="55" spans="1:9">
      <c r="A55" s="23" t="s">
        <v>146</v>
      </c>
      <c r="B55" s="24">
        <v>504</v>
      </c>
      <c r="C55" s="24">
        <v>216</v>
      </c>
      <c r="D55" s="24">
        <v>225</v>
      </c>
      <c r="E55" s="24">
        <v>52</v>
      </c>
      <c r="F55" s="24">
        <v>6</v>
      </c>
      <c r="G55" s="24">
        <v>5</v>
      </c>
      <c r="H55" s="24">
        <v>441</v>
      </c>
      <c r="I55" s="24">
        <v>58</v>
      </c>
    </row>
    <row r="56" spans="1:9">
      <c r="A56" s="10" t="s">
        <v>114</v>
      </c>
      <c r="B56" s="15">
        <v>100</v>
      </c>
      <c r="C56" s="15">
        <v>42.857143000000001</v>
      </c>
      <c r="D56" s="15">
        <v>44.642856999999999</v>
      </c>
      <c r="E56" s="15">
        <v>10.317460000000001</v>
      </c>
      <c r="F56" s="15">
        <v>1.1904760000000001</v>
      </c>
      <c r="G56" s="15">
        <v>0.99206300000000003</v>
      </c>
      <c r="H56" s="15">
        <v>87.5</v>
      </c>
      <c r="I56" s="15">
        <v>11.507937</v>
      </c>
    </row>
    <row r="57" spans="1:9">
      <c r="A57" s="23" t="s">
        <v>147</v>
      </c>
      <c r="B57" s="24">
        <v>143</v>
      </c>
      <c r="C57" s="24">
        <v>59</v>
      </c>
      <c r="D57" s="24">
        <v>70</v>
      </c>
      <c r="E57" s="24">
        <v>12</v>
      </c>
      <c r="F57" s="24">
        <v>2</v>
      </c>
      <c r="G57" s="24">
        <v>0</v>
      </c>
      <c r="H57" s="24">
        <v>129</v>
      </c>
      <c r="I57" s="24">
        <v>14</v>
      </c>
    </row>
    <row r="58" spans="1:9">
      <c r="A58" s="10" t="s">
        <v>114</v>
      </c>
      <c r="B58" s="15">
        <v>100</v>
      </c>
      <c r="C58" s="15">
        <v>41.258741000000001</v>
      </c>
      <c r="D58" s="15">
        <v>48.951048999999998</v>
      </c>
      <c r="E58" s="15">
        <v>8.3916079999999997</v>
      </c>
      <c r="F58" s="15">
        <v>1.398601</v>
      </c>
      <c r="G58" s="15">
        <v>0</v>
      </c>
      <c r="H58" s="15">
        <v>90.209789999999998</v>
      </c>
      <c r="I58" s="15">
        <v>9.7902100000000001</v>
      </c>
    </row>
    <row r="59" spans="1:9">
      <c r="A59" s="23" t="s">
        <v>148</v>
      </c>
      <c r="B59" s="24">
        <v>168</v>
      </c>
      <c r="C59" s="24">
        <v>72</v>
      </c>
      <c r="D59" s="24">
        <v>80</v>
      </c>
      <c r="E59" s="24">
        <v>11</v>
      </c>
      <c r="F59" s="24">
        <v>3</v>
      </c>
      <c r="G59" s="24">
        <v>2</v>
      </c>
      <c r="H59" s="24">
        <v>152</v>
      </c>
      <c r="I59" s="24">
        <v>14</v>
      </c>
    </row>
    <row r="60" spans="1:9">
      <c r="A60" s="10" t="s">
        <v>114</v>
      </c>
      <c r="B60" s="15">
        <v>100</v>
      </c>
      <c r="C60" s="15">
        <v>42.857143000000001</v>
      </c>
      <c r="D60" s="15">
        <v>47.619047999999999</v>
      </c>
      <c r="E60" s="15">
        <v>6.5476190000000001</v>
      </c>
      <c r="F60" s="15">
        <v>1.785714</v>
      </c>
      <c r="G60" s="15">
        <v>1.1904760000000001</v>
      </c>
      <c r="H60" s="15">
        <v>90.476190000000003</v>
      </c>
      <c r="I60" s="15">
        <v>8.3333329999999997</v>
      </c>
    </row>
    <row r="61" spans="1:9">
      <c r="A61" s="23" t="s">
        <v>149</v>
      </c>
      <c r="B61" s="24">
        <v>1270</v>
      </c>
      <c r="C61" s="24">
        <v>467</v>
      </c>
      <c r="D61" s="24">
        <v>614</v>
      </c>
      <c r="E61" s="24">
        <v>166</v>
      </c>
      <c r="F61" s="24">
        <v>14</v>
      </c>
      <c r="G61" s="24">
        <v>9</v>
      </c>
      <c r="H61" s="24">
        <v>1081</v>
      </c>
      <c r="I61" s="24">
        <v>180</v>
      </c>
    </row>
    <row r="62" spans="1:9">
      <c r="A62" s="10" t="s">
        <v>114</v>
      </c>
      <c r="B62" s="15">
        <v>100</v>
      </c>
      <c r="C62" s="15">
        <v>36.771653999999998</v>
      </c>
      <c r="D62" s="15">
        <v>48.346457000000001</v>
      </c>
      <c r="E62" s="15">
        <v>13.070866000000001</v>
      </c>
      <c r="F62" s="15">
        <v>1.1023620000000001</v>
      </c>
      <c r="G62" s="15">
        <v>0.70866099999999999</v>
      </c>
      <c r="H62" s="15">
        <v>85.118110000000001</v>
      </c>
      <c r="I62" s="15">
        <v>14.173228</v>
      </c>
    </row>
    <row r="63" spans="1:9">
      <c r="A63" s="23" t="s">
        <v>150</v>
      </c>
      <c r="B63" s="24">
        <v>1642</v>
      </c>
      <c r="C63" s="24">
        <v>569</v>
      </c>
      <c r="D63" s="24">
        <v>809</v>
      </c>
      <c r="E63" s="24">
        <v>227</v>
      </c>
      <c r="F63" s="24">
        <v>26</v>
      </c>
      <c r="G63" s="24">
        <v>11</v>
      </c>
      <c r="H63" s="24">
        <v>1378</v>
      </c>
      <c r="I63" s="24">
        <v>253</v>
      </c>
    </row>
    <row r="64" spans="1:9">
      <c r="A64" s="10" t="s">
        <v>114</v>
      </c>
      <c r="B64" s="15">
        <v>100</v>
      </c>
      <c r="C64" s="15">
        <v>34.652861999999999</v>
      </c>
      <c r="D64" s="15">
        <v>49.269184000000003</v>
      </c>
      <c r="E64" s="15">
        <v>13.824604000000001</v>
      </c>
      <c r="F64" s="15">
        <v>1.5834349999999999</v>
      </c>
      <c r="G64" s="15">
        <v>0.66991500000000004</v>
      </c>
      <c r="H64" s="15">
        <v>83.922045999999995</v>
      </c>
      <c r="I64" s="15">
        <v>15.408039</v>
      </c>
    </row>
    <row r="65" spans="1:9">
      <c r="A65" s="23" t="s">
        <v>151</v>
      </c>
      <c r="B65" s="24">
        <v>2266</v>
      </c>
      <c r="C65" s="24">
        <v>702</v>
      </c>
      <c r="D65" s="24">
        <v>1083</v>
      </c>
      <c r="E65" s="24">
        <v>414</v>
      </c>
      <c r="F65" s="24">
        <v>55</v>
      </c>
      <c r="G65" s="24">
        <v>12</v>
      </c>
      <c r="H65" s="24">
        <v>1785</v>
      </c>
      <c r="I65" s="24">
        <v>469</v>
      </c>
    </row>
    <row r="66" spans="1:9">
      <c r="A66" s="10" t="s">
        <v>114</v>
      </c>
      <c r="B66" s="15">
        <v>100</v>
      </c>
      <c r="C66" s="15">
        <v>30.979700000000001</v>
      </c>
      <c r="D66" s="15">
        <v>47.793469000000002</v>
      </c>
      <c r="E66" s="15">
        <v>18.270078999999999</v>
      </c>
      <c r="F66" s="15">
        <v>2.427184</v>
      </c>
      <c r="G66" s="15">
        <v>0.52956800000000004</v>
      </c>
      <c r="H66" s="15">
        <v>78.773168999999996</v>
      </c>
      <c r="I66" s="15">
        <v>20.697264000000001</v>
      </c>
    </row>
    <row r="67" spans="1:9">
      <c r="A67" s="23" t="s">
        <v>152</v>
      </c>
      <c r="B67" s="24">
        <v>121</v>
      </c>
      <c r="C67" s="24">
        <v>31</v>
      </c>
      <c r="D67" s="24">
        <v>34</v>
      </c>
      <c r="E67" s="24">
        <v>38</v>
      </c>
      <c r="F67" s="24">
        <v>15</v>
      </c>
      <c r="G67" s="24">
        <v>3</v>
      </c>
      <c r="H67" s="24">
        <v>65</v>
      </c>
      <c r="I67" s="24">
        <v>53</v>
      </c>
    </row>
    <row r="68" spans="1:9">
      <c r="A68" s="10" t="s">
        <v>114</v>
      </c>
      <c r="B68" s="15">
        <v>100</v>
      </c>
      <c r="C68" s="15">
        <v>25.619834999999998</v>
      </c>
      <c r="D68" s="15">
        <v>28.099174000000001</v>
      </c>
      <c r="E68" s="15">
        <v>31.404959000000002</v>
      </c>
      <c r="F68" s="15">
        <v>12.396694</v>
      </c>
      <c r="G68" s="15">
        <v>2.479339</v>
      </c>
      <c r="H68" s="15">
        <v>53.719008000000002</v>
      </c>
      <c r="I68" s="15">
        <v>43.801653000000002</v>
      </c>
    </row>
    <row r="69" spans="1:9">
      <c r="A69" s="23" t="s">
        <v>128</v>
      </c>
      <c r="B69" s="24">
        <v>46</v>
      </c>
      <c r="C69" s="24">
        <v>2</v>
      </c>
      <c r="D69" s="24">
        <v>4</v>
      </c>
      <c r="E69" s="24">
        <v>5</v>
      </c>
      <c r="F69" s="24">
        <v>5</v>
      </c>
      <c r="G69" s="24">
        <v>30</v>
      </c>
      <c r="H69" s="24">
        <v>6</v>
      </c>
      <c r="I69" s="24">
        <v>10</v>
      </c>
    </row>
    <row r="70" spans="1:9">
      <c r="A70" s="10" t="s">
        <v>114</v>
      </c>
      <c r="B70" s="15">
        <v>100</v>
      </c>
      <c r="C70" s="15">
        <v>4.3478260000000004</v>
      </c>
      <c r="D70" s="15">
        <v>8.6956520000000008</v>
      </c>
      <c r="E70" s="15">
        <v>10.869565</v>
      </c>
      <c r="F70" s="15">
        <v>10.869565</v>
      </c>
      <c r="G70" s="15">
        <v>65.217391000000006</v>
      </c>
      <c r="H70" s="15">
        <v>13.043478</v>
      </c>
      <c r="I70" s="15">
        <v>21.739129999999999</v>
      </c>
    </row>
    <row r="71" spans="1:9">
      <c r="A71" s="8" t="s">
        <v>153</v>
      </c>
      <c r="B71" s="8"/>
      <c r="C71" s="8"/>
      <c r="D71" s="8"/>
      <c r="E71" s="8"/>
      <c r="F71" s="8"/>
      <c r="G71" s="8"/>
      <c r="H71" s="8"/>
      <c r="I71" s="8"/>
    </row>
    <row r="72" spans="1:9">
      <c r="A72" s="23" t="s">
        <v>154</v>
      </c>
      <c r="B72" s="24">
        <v>1344</v>
      </c>
      <c r="C72" s="24">
        <v>499</v>
      </c>
      <c r="D72" s="24">
        <v>643</v>
      </c>
      <c r="E72" s="24">
        <v>174</v>
      </c>
      <c r="F72" s="24">
        <v>21</v>
      </c>
      <c r="G72" s="24">
        <v>7</v>
      </c>
      <c r="H72" s="24">
        <v>1142</v>
      </c>
      <c r="I72" s="24">
        <v>195</v>
      </c>
    </row>
    <row r="73" spans="1:9">
      <c r="A73" s="10" t="s">
        <v>114</v>
      </c>
      <c r="B73" s="15">
        <v>100</v>
      </c>
      <c r="C73" s="15">
        <v>37.127975999999997</v>
      </c>
      <c r="D73" s="15">
        <v>47.842261999999998</v>
      </c>
      <c r="E73" s="15">
        <v>12.946429</v>
      </c>
      <c r="F73" s="15">
        <v>1.5625</v>
      </c>
      <c r="G73" s="15">
        <v>0.52083299999999999</v>
      </c>
      <c r="H73" s="15">
        <v>84.970237999999995</v>
      </c>
      <c r="I73" s="15">
        <v>14.508929</v>
      </c>
    </row>
    <row r="74" spans="1:9">
      <c r="A74" s="23" t="s">
        <v>155</v>
      </c>
      <c r="B74" s="24">
        <v>1107</v>
      </c>
      <c r="C74" s="24">
        <v>361</v>
      </c>
      <c r="D74" s="24">
        <v>524</v>
      </c>
      <c r="E74" s="24">
        <v>182</v>
      </c>
      <c r="F74" s="24">
        <v>33</v>
      </c>
      <c r="G74" s="24">
        <v>7</v>
      </c>
      <c r="H74" s="24">
        <v>885</v>
      </c>
      <c r="I74" s="24">
        <v>215</v>
      </c>
    </row>
    <row r="75" spans="1:9">
      <c r="A75" s="10" t="s">
        <v>114</v>
      </c>
      <c r="B75" s="15">
        <v>100</v>
      </c>
      <c r="C75" s="15">
        <v>32.610658999999998</v>
      </c>
      <c r="D75" s="15">
        <v>47.335140000000003</v>
      </c>
      <c r="E75" s="15">
        <v>16.440830999999999</v>
      </c>
      <c r="F75" s="15">
        <v>2.9810300000000001</v>
      </c>
      <c r="G75" s="15">
        <v>0.63234000000000001</v>
      </c>
      <c r="H75" s="15">
        <v>79.945798999999994</v>
      </c>
      <c r="I75" s="15">
        <v>19.421861</v>
      </c>
    </row>
    <row r="76" spans="1:9">
      <c r="A76" s="23" t="s">
        <v>156</v>
      </c>
      <c r="B76" s="24">
        <v>1006</v>
      </c>
      <c r="C76" s="24">
        <v>257</v>
      </c>
      <c r="D76" s="24">
        <v>461</v>
      </c>
      <c r="E76" s="24">
        <v>236</v>
      </c>
      <c r="F76" s="24">
        <v>47</v>
      </c>
      <c r="G76" s="24">
        <v>5</v>
      </c>
      <c r="H76" s="24">
        <v>718</v>
      </c>
      <c r="I76" s="24">
        <v>283</v>
      </c>
    </row>
    <row r="77" spans="1:9">
      <c r="A77" s="10" t="s">
        <v>114</v>
      </c>
      <c r="B77" s="15">
        <v>100</v>
      </c>
      <c r="C77" s="15">
        <v>25.546720000000001</v>
      </c>
      <c r="D77" s="15">
        <v>45.825049999999997</v>
      </c>
      <c r="E77" s="15">
        <v>23.459244999999999</v>
      </c>
      <c r="F77" s="15">
        <v>4.6719679999999997</v>
      </c>
      <c r="G77" s="15">
        <v>0.49701800000000002</v>
      </c>
      <c r="H77" s="15">
        <v>71.371769</v>
      </c>
      <c r="I77" s="15">
        <v>28.131212999999999</v>
      </c>
    </row>
    <row r="78" spans="1:9">
      <c r="A78" s="23" t="s">
        <v>157</v>
      </c>
      <c r="B78" s="24">
        <v>541</v>
      </c>
      <c r="C78" s="24">
        <v>146</v>
      </c>
      <c r="D78" s="24">
        <v>256</v>
      </c>
      <c r="E78" s="24">
        <v>115</v>
      </c>
      <c r="F78" s="24">
        <v>21</v>
      </c>
      <c r="G78" s="24">
        <v>3</v>
      </c>
      <c r="H78" s="24">
        <v>402</v>
      </c>
      <c r="I78" s="24">
        <v>136</v>
      </c>
    </row>
    <row r="79" spans="1:9">
      <c r="A79" s="10" t="s">
        <v>114</v>
      </c>
      <c r="B79" s="15">
        <v>100</v>
      </c>
      <c r="C79" s="15">
        <v>26.987061000000001</v>
      </c>
      <c r="D79" s="15">
        <v>47.319777999999999</v>
      </c>
      <c r="E79" s="15">
        <v>21.256931999999999</v>
      </c>
      <c r="F79" s="15">
        <v>3.8817010000000001</v>
      </c>
      <c r="G79" s="15">
        <v>0.55452900000000005</v>
      </c>
      <c r="H79" s="15">
        <v>74.306838999999997</v>
      </c>
      <c r="I79" s="15">
        <v>25.138632000000001</v>
      </c>
    </row>
    <row r="80" spans="1:9">
      <c r="A80" s="23" t="s">
        <v>158</v>
      </c>
      <c r="B80" s="24">
        <v>1510</v>
      </c>
      <c r="C80" s="24">
        <v>472</v>
      </c>
      <c r="D80" s="24">
        <v>734</v>
      </c>
      <c r="E80" s="24">
        <v>250</v>
      </c>
      <c r="F80" s="24">
        <v>48</v>
      </c>
      <c r="G80" s="24">
        <v>6</v>
      </c>
      <c r="H80" s="24">
        <v>1206</v>
      </c>
      <c r="I80" s="24">
        <v>298</v>
      </c>
    </row>
    <row r="81" spans="1:9">
      <c r="A81" s="10" t="s">
        <v>114</v>
      </c>
      <c r="B81" s="15">
        <v>100</v>
      </c>
      <c r="C81" s="15">
        <v>31.258278000000001</v>
      </c>
      <c r="D81" s="15">
        <v>48.609271999999997</v>
      </c>
      <c r="E81" s="15">
        <v>16.556291000000002</v>
      </c>
      <c r="F81" s="15">
        <v>3.1788080000000001</v>
      </c>
      <c r="G81" s="15">
        <v>0.39735100000000001</v>
      </c>
      <c r="H81" s="15">
        <v>79.867549999999994</v>
      </c>
      <c r="I81" s="15">
        <v>19.735099000000002</v>
      </c>
    </row>
    <row r="82" spans="1:9">
      <c r="A82" s="23" t="s">
        <v>159</v>
      </c>
      <c r="B82" s="24">
        <v>1011</v>
      </c>
      <c r="C82" s="24">
        <v>316</v>
      </c>
      <c r="D82" s="24">
        <v>474</v>
      </c>
      <c r="E82" s="24">
        <v>184</v>
      </c>
      <c r="F82" s="24">
        <v>32</v>
      </c>
      <c r="G82" s="24">
        <v>5</v>
      </c>
      <c r="H82" s="24">
        <v>790</v>
      </c>
      <c r="I82" s="24">
        <v>216</v>
      </c>
    </row>
    <row r="83" spans="1:9">
      <c r="A83" s="10" t="s">
        <v>114</v>
      </c>
      <c r="B83" s="15">
        <v>100</v>
      </c>
      <c r="C83" s="15">
        <v>31.256181999999999</v>
      </c>
      <c r="D83" s="15">
        <v>46.884273</v>
      </c>
      <c r="E83" s="15">
        <v>18.199801999999998</v>
      </c>
      <c r="F83" s="15">
        <v>3.1651829999999999</v>
      </c>
      <c r="G83" s="15">
        <v>0.49456</v>
      </c>
      <c r="H83" s="15">
        <v>78.140455000000003</v>
      </c>
      <c r="I83" s="15">
        <v>21.364985000000001</v>
      </c>
    </row>
    <row r="84" spans="1:9">
      <c r="A84" s="23" t="s">
        <v>160</v>
      </c>
      <c r="B84" s="24">
        <v>1234</v>
      </c>
      <c r="C84" s="24">
        <v>414</v>
      </c>
      <c r="D84" s="24">
        <v>574</v>
      </c>
      <c r="E84" s="24">
        <v>209</v>
      </c>
      <c r="F84" s="24">
        <v>31</v>
      </c>
      <c r="G84" s="24">
        <v>6</v>
      </c>
      <c r="H84" s="24">
        <v>988</v>
      </c>
      <c r="I84" s="24">
        <v>240</v>
      </c>
    </row>
    <row r="85" spans="1:9">
      <c r="A85" s="10" t="s">
        <v>114</v>
      </c>
      <c r="B85" s="15">
        <v>100</v>
      </c>
      <c r="C85" s="15">
        <v>33.549433000000001</v>
      </c>
      <c r="D85" s="15">
        <v>46.515397</v>
      </c>
      <c r="E85" s="15">
        <v>16.936790999999999</v>
      </c>
      <c r="F85" s="15">
        <v>2.5121560000000001</v>
      </c>
      <c r="G85" s="15">
        <v>0.48622399999999999</v>
      </c>
      <c r="H85" s="15">
        <v>80.064830000000001</v>
      </c>
      <c r="I85" s="15">
        <v>19.448947</v>
      </c>
    </row>
    <row r="86" spans="1:9">
      <c r="A86" s="23" t="s">
        <v>161</v>
      </c>
      <c r="B86" s="24">
        <v>443</v>
      </c>
      <c r="C86" s="24">
        <v>155</v>
      </c>
      <c r="D86" s="24">
        <v>223</v>
      </c>
      <c r="E86" s="24">
        <v>57</v>
      </c>
      <c r="F86" s="24">
        <v>6</v>
      </c>
      <c r="G86" s="24">
        <v>2</v>
      </c>
      <c r="H86" s="24">
        <v>378</v>
      </c>
      <c r="I86" s="24">
        <v>63</v>
      </c>
    </row>
    <row r="87" spans="1:9">
      <c r="A87" s="10" t="s">
        <v>114</v>
      </c>
      <c r="B87" s="15">
        <v>100</v>
      </c>
      <c r="C87" s="15">
        <v>34.988712999999997</v>
      </c>
      <c r="D87" s="15">
        <v>50.3386</v>
      </c>
      <c r="E87" s="15">
        <v>12.866816999999999</v>
      </c>
      <c r="F87" s="15">
        <v>1.3544020000000001</v>
      </c>
      <c r="G87" s="15">
        <v>0.45146700000000001</v>
      </c>
      <c r="H87" s="15">
        <v>85.327314000000001</v>
      </c>
      <c r="I87" s="15">
        <v>14.221219</v>
      </c>
    </row>
    <row r="88" spans="1:9">
      <c r="A88" s="23" t="s">
        <v>162</v>
      </c>
      <c r="B88" s="24">
        <v>1237</v>
      </c>
      <c r="C88" s="24">
        <v>463</v>
      </c>
      <c r="D88" s="24">
        <v>582</v>
      </c>
      <c r="E88" s="24">
        <v>163</v>
      </c>
      <c r="F88" s="24">
        <v>25</v>
      </c>
      <c r="G88" s="24">
        <v>4</v>
      </c>
      <c r="H88" s="24">
        <v>1045</v>
      </c>
      <c r="I88" s="24">
        <v>188</v>
      </c>
    </row>
    <row r="89" spans="1:9">
      <c r="A89" s="10" t="s">
        <v>114</v>
      </c>
      <c r="B89" s="15">
        <v>100</v>
      </c>
      <c r="C89" s="15">
        <v>37.429264000000003</v>
      </c>
      <c r="D89" s="15">
        <v>47.049312999999998</v>
      </c>
      <c r="E89" s="15">
        <v>13.177040999999999</v>
      </c>
      <c r="F89" s="15">
        <v>2.0210189999999999</v>
      </c>
      <c r="G89" s="15">
        <v>0.32336300000000001</v>
      </c>
      <c r="H89" s="15">
        <v>84.478577000000001</v>
      </c>
      <c r="I89" s="15">
        <v>15.19806</v>
      </c>
    </row>
    <row r="90" spans="1:9">
      <c r="A90" s="23" t="s">
        <v>152</v>
      </c>
      <c r="B90" s="24">
        <v>81</v>
      </c>
      <c r="C90" s="24">
        <v>23</v>
      </c>
      <c r="D90" s="24">
        <v>29</v>
      </c>
      <c r="E90" s="24">
        <v>21</v>
      </c>
      <c r="F90" s="24">
        <v>5</v>
      </c>
      <c r="G90" s="24">
        <v>3</v>
      </c>
      <c r="H90" s="24">
        <v>52</v>
      </c>
      <c r="I90" s="24">
        <v>26</v>
      </c>
    </row>
    <row r="91" spans="1:9">
      <c r="A91" s="10" t="s">
        <v>114</v>
      </c>
      <c r="B91" s="15">
        <v>100</v>
      </c>
      <c r="C91" s="15">
        <v>28.395061999999999</v>
      </c>
      <c r="D91" s="15">
        <v>35.802469000000002</v>
      </c>
      <c r="E91" s="15">
        <v>25.925926</v>
      </c>
      <c r="F91" s="15">
        <v>6.1728399999999999</v>
      </c>
      <c r="G91" s="15">
        <v>3.7037040000000001</v>
      </c>
      <c r="H91" s="15">
        <v>64.197530999999998</v>
      </c>
      <c r="I91" s="15">
        <v>32.098765</v>
      </c>
    </row>
    <row r="92" spans="1:9">
      <c r="A92" s="23" t="s">
        <v>163</v>
      </c>
      <c r="B92" s="24">
        <v>67</v>
      </c>
      <c r="C92" s="24">
        <v>18</v>
      </c>
      <c r="D92" s="24">
        <v>26</v>
      </c>
      <c r="E92" s="24">
        <v>18</v>
      </c>
      <c r="F92" s="24">
        <v>3</v>
      </c>
      <c r="G92" s="24">
        <v>2</v>
      </c>
      <c r="H92" s="24">
        <v>44</v>
      </c>
      <c r="I92" s="24">
        <v>21</v>
      </c>
    </row>
    <row r="93" spans="1:9">
      <c r="A93" s="10" t="s">
        <v>114</v>
      </c>
      <c r="B93" s="15">
        <v>100</v>
      </c>
      <c r="C93" s="15">
        <v>26.865672</v>
      </c>
      <c r="D93" s="15">
        <v>38.805970000000002</v>
      </c>
      <c r="E93" s="15">
        <v>26.865672</v>
      </c>
      <c r="F93" s="15">
        <v>4.4776119999999997</v>
      </c>
      <c r="G93" s="15">
        <v>2.9850750000000001</v>
      </c>
      <c r="H93" s="15">
        <v>65.671642000000006</v>
      </c>
      <c r="I93" s="15">
        <v>31.343284000000001</v>
      </c>
    </row>
    <row r="94" spans="1:9">
      <c r="A94" s="23" t="s">
        <v>128</v>
      </c>
      <c r="B94" s="24">
        <v>52</v>
      </c>
      <c r="C94" s="24">
        <v>2</v>
      </c>
      <c r="D94" s="24">
        <v>13</v>
      </c>
      <c r="E94" s="24">
        <v>6</v>
      </c>
      <c r="F94" s="24">
        <v>2</v>
      </c>
      <c r="G94" s="24">
        <v>29</v>
      </c>
      <c r="H94" s="24">
        <v>15</v>
      </c>
      <c r="I94" s="24">
        <v>8</v>
      </c>
    </row>
    <row r="95" spans="1:9">
      <c r="A95" s="10" t="s">
        <v>114</v>
      </c>
      <c r="B95" s="15">
        <v>100</v>
      </c>
      <c r="C95" s="15">
        <v>3.8461539999999999</v>
      </c>
      <c r="D95" s="15">
        <v>25</v>
      </c>
      <c r="E95" s="15">
        <v>11.538462000000001</v>
      </c>
      <c r="F95" s="15">
        <v>3.8461539999999999</v>
      </c>
      <c r="G95" s="15">
        <v>55.769230999999998</v>
      </c>
      <c r="H95" s="15">
        <v>28.846153999999999</v>
      </c>
      <c r="I95" s="15">
        <v>15.384615</v>
      </c>
    </row>
    <row r="96" spans="1:9">
      <c r="A96" s="8" t="s">
        <v>164</v>
      </c>
      <c r="B96" s="8"/>
      <c r="C96" s="8"/>
      <c r="D96" s="8"/>
      <c r="E96" s="8"/>
      <c r="F96" s="8"/>
      <c r="G96" s="8"/>
      <c r="H96" s="8"/>
      <c r="I96" s="8"/>
    </row>
    <row r="97" spans="1:9">
      <c r="A97" s="23" t="s">
        <v>165</v>
      </c>
      <c r="B97" s="24">
        <v>209</v>
      </c>
      <c r="C97" s="24">
        <v>138</v>
      </c>
      <c r="D97" s="24">
        <v>62</v>
      </c>
      <c r="E97" s="24">
        <v>5</v>
      </c>
      <c r="F97" s="24">
        <v>2</v>
      </c>
      <c r="G97" s="24">
        <v>2</v>
      </c>
      <c r="H97" s="24">
        <v>200</v>
      </c>
      <c r="I97" s="24">
        <v>7</v>
      </c>
    </row>
    <row r="98" spans="1:9">
      <c r="A98" s="10" t="s">
        <v>114</v>
      </c>
      <c r="B98" s="15">
        <v>100</v>
      </c>
      <c r="C98" s="15">
        <v>66.028707999999995</v>
      </c>
      <c r="D98" s="15">
        <v>29.665071999999999</v>
      </c>
      <c r="E98" s="15">
        <v>2.392344</v>
      </c>
      <c r="F98" s="15">
        <v>0.95693799999999996</v>
      </c>
      <c r="G98" s="15">
        <v>0.95693799999999996</v>
      </c>
      <c r="H98" s="15">
        <v>95.693780000000004</v>
      </c>
      <c r="I98" s="15">
        <v>3.3492820000000001</v>
      </c>
    </row>
    <row r="99" spans="1:9">
      <c r="A99" s="23" t="s">
        <v>166</v>
      </c>
      <c r="B99" s="24">
        <v>1043</v>
      </c>
      <c r="C99" s="24">
        <v>423</v>
      </c>
      <c r="D99" s="24">
        <v>499</v>
      </c>
      <c r="E99" s="24">
        <v>100</v>
      </c>
      <c r="F99" s="24">
        <v>4</v>
      </c>
      <c r="G99" s="24">
        <v>17</v>
      </c>
      <c r="H99" s="24">
        <v>922</v>
      </c>
      <c r="I99" s="24">
        <v>104</v>
      </c>
    </row>
    <row r="100" spans="1:9">
      <c r="A100" s="10" t="s">
        <v>114</v>
      </c>
      <c r="B100" s="15">
        <v>100</v>
      </c>
      <c r="C100" s="15">
        <v>40.556088000000003</v>
      </c>
      <c r="D100" s="15">
        <v>47.842761000000003</v>
      </c>
      <c r="E100" s="15">
        <v>9.5877280000000003</v>
      </c>
      <c r="F100" s="15">
        <v>0.38350899999999999</v>
      </c>
      <c r="G100" s="15">
        <v>1.6299140000000001</v>
      </c>
      <c r="H100" s="15">
        <v>88.398848999999998</v>
      </c>
      <c r="I100" s="15">
        <v>9.9712370000000004</v>
      </c>
    </row>
    <row r="101" spans="1:9">
      <c r="A101" s="23" t="s">
        <v>167</v>
      </c>
      <c r="B101" s="24">
        <v>963</v>
      </c>
      <c r="C101" s="24">
        <v>189</v>
      </c>
      <c r="D101" s="24">
        <v>511</v>
      </c>
      <c r="E101" s="24">
        <v>216</v>
      </c>
      <c r="F101" s="24">
        <v>27</v>
      </c>
      <c r="G101" s="24">
        <v>20</v>
      </c>
      <c r="H101" s="24">
        <v>700</v>
      </c>
      <c r="I101" s="24">
        <v>243</v>
      </c>
    </row>
    <row r="102" spans="1:9">
      <c r="A102" s="10" t="s">
        <v>114</v>
      </c>
      <c r="B102" s="15">
        <v>100</v>
      </c>
      <c r="C102" s="15">
        <v>19.626168</v>
      </c>
      <c r="D102" s="15">
        <v>53.063344000000001</v>
      </c>
      <c r="E102" s="15">
        <v>22.429907</v>
      </c>
      <c r="F102" s="15">
        <v>2.8037380000000001</v>
      </c>
      <c r="G102" s="15">
        <v>2.0768430000000002</v>
      </c>
      <c r="H102" s="15">
        <v>72.689511999999993</v>
      </c>
      <c r="I102" s="15">
        <v>25.233644999999999</v>
      </c>
    </row>
    <row r="103" spans="1:9">
      <c r="A103" s="23" t="s">
        <v>168</v>
      </c>
      <c r="B103" s="24">
        <v>338</v>
      </c>
      <c r="C103" s="24">
        <v>36</v>
      </c>
      <c r="D103" s="24">
        <v>141</v>
      </c>
      <c r="E103" s="24">
        <v>133</v>
      </c>
      <c r="F103" s="24">
        <v>22</v>
      </c>
      <c r="G103" s="24">
        <v>6</v>
      </c>
      <c r="H103" s="24">
        <v>177</v>
      </c>
      <c r="I103" s="24">
        <v>155</v>
      </c>
    </row>
    <row r="104" spans="1:9">
      <c r="A104" s="10" t="s">
        <v>114</v>
      </c>
      <c r="B104" s="15">
        <v>100</v>
      </c>
      <c r="C104" s="15">
        <v>10.650888</v>
      </c>
      <c r="D104" s="15">
        <v>41.715975999999998</v>
      </c>
      <c r="E104" s="15">
        <v>39.349111999999998</v>
      </c>
      <c r="F104" s="15">
        <v>6.5088759999999999</v>
      </c>
      <c r="G104" s="15">
        <v>1.7751479999999999</v>
      </c>
      <c r="H104" s="15">
        <v>52.366864</v>
      </c>
      <c r="I104" s="15">
        <v>45.857987999999999</v>
      </c>
    </row>
    <row r="105" spans="1:9">
      <c r="A105" s="23" t="s">
        <v>169</v>
      </c>
      <c r="B105" s="24">
        <v>94</v>
      </c>
      <c r="C105" s="24">
        <v>6</v>
      </c>
      <c r="D105" s="24">
        <v>19</v>
      </c>
      <c r="E105" s="24">
        <v>45</v>
      </c>
      <c r="F105" s="24">
        <v>23</v>
      </c>
      <c r="G105" s="24">
        <v>1</v>
      </c>
      <c r="H105" s="24">
        <v>25</v>
      </c>
      <c r="I105" s="24">
        <v>68</v>
      </c>
    </row>
    <row r="106" spans="1:9">
      <c r="A106" s="10" t="s">
        <v>114</v>
      </c>
      <c r="B106" s="15">
        <v>100</v>
      </c>
      <c r="C106" s="15">
        <v>6.3829789999999997</v>
      </c>
      <c r="D106" s="15">
        <v>20.212765999999998</v>
      </c>
      <c r="E106" s="15">
        <v>47.872340000000001</v>
      </c>
      <c r="F106" s="15">
        <v>24.468084999999999</v>
      </c>
      <c r="G106" s="15">
        <v>1.0638300000000001</v>
      </c>
      <c r="H106" s="15">
        <v>26.595745000000001</v>
      </c>
      <c r="I106" s="15">
        <v>72.340425999999994</v>
      </c>
    </row>
    <row r="107" spans="1:9">
      <c r="A107" s="23" t="s">
        <v>128</v>
      </c>
      <c r="B107" s="24">
        <v>30</v>
      </c>
      <c r="C107" s="24">
        <v>7</v>
      </c>
      <c r="D107" s="24">
        <v>13</v>
      </c>
      <c r="E107" s="24">
        <v>5</v>
      </c>
      <c r="F107" s="24">
        <v>4</v>
      </c>
      <c r="G107" s="24">
        <v>1</v>
      </c>
      <c r="H107" s="24">
        <v>20</v>
      </c>
      <c r="I107" s="24">
        <v>9</v>
      </c>
    </row>
    <row r="108" spans="1:9">
      <c r="A108" s="10" t="s">
        <v>114</v>
      </c>
      <c r="B108" s="15">
        <v>100</v>
      </c>
      <c r="C108" s="15">
        <v>23.333333</v>
      </c>
      <c r="D108" s="15">
        <v>43.333333000000003</v>
      </c>
      <c r="E108" s="15">
        <v>16.666667</v>
      </c>
      <c r="F108" s="15">
        <v>13.333333</v>
      </c>
      <c r="G108" s="15">
        <v>3.3333330000000001</v>
      </c>
      <c r="H108" s="15">
        <v>66.666667000000004</v>
      </c>
      <c r="I108" s="15">
        <v>30</v>
      </c>
    </row>
    <row r="109" spans="1:9">
      <c r="A109" s="8" t="s">
        <v>170</v>
      </c>
      <c r="B109" s="8"/>
      <c r="C109" s="8"/>
      <c r="D109" s="8"/>
      <c r="E109" s="8"/>
      <c r="F109" s="8"/>
      <c r="G109" s="8"/>
      <c r="H109" s="8"/>
      <c r="I109" s="8"/>
    </row>
    <row r="110" spans="1:9">
      <c r="A110" s="23" t="s">
        <v>171</v>
      </c>
      <c r="B110" s="24">
        <v>386</v>
      </c>
      <c r="C110" s="24">
        <v>100</v>
      </c>
      <c r="D110" s="24">
        <v>150</v>
      </c>
      <c r="E110" s="24">
        <v>106</v>
      </c>
      <c r="F110" s="24">
        <v>22</v>
      </c>
      <c r="G110" s="24">
        <v>8</v>
      </c>
      <c r="H110" s="24">
        <v>250</v>
      </c>
      <c r="I110" s="24">
        <v>128</v>
      </c>
    </row>
    <row r="111" spans="1:9">
      <c r="A111" s="10" t="s">
        <v>114</v>
      </c>
      <c r="B111" s="15">
        <v>100</v>
      </c>
      <c r="C111" s="15">
        <v>25.906735999999999</v>
      </c>
      <c r="D111" s="15">
        <v>38.860104</v>
      </c>
      <c r="E111" s="15">
        <v>27.46114</v>
      </c>
      <c r="F111" s="15">
        <v>5.6994819999999997</v>
      </c>
      <c r="G111" s="15">
        <v>2.0725389999999999</v>
      </c>
      <c r="H111" s="15">
        <v>64.766839000000004</v>
      </c>
      <c r="I111" s="15">
        <v>33.160621999999996</v>
      </c>
    </row>
    <row r="112" spans="1:9">
      <c r="A112" s="23" t="s">
        <v>172</v>
      </c>
      <c r="B112" s="24">
        <v>919</v>
      </c>
      <c r="C112" s="24">
        <v>218</v>
      </c>
      <c r="D112" s="24">
        <v>461</v>
      </c>
      <c r="E112" s="24">
        <v>192</v>
      </c>
      <c r="F112" s="24">
        <v>32</v>
      </c>
      <c r="G112" s="24">
        <v>16</v>
      </c>
      <c r="H112" s="24">
        <v>679</v>
      </c>
      <c r="I112" s="24">
        <v>224</v>
      </c>
    </row>
    <row r="113" spans="1:9">
      <c r="A113" s="10" t="s">
        <v>114</v>
      </c>
      <c r="B113" s="15">
        <v>100</v>
      </c>
      <c r="C113" s="15">
        <v>23.721436000000001</v>
      </c>
      <c r="D113" s="15">
        <v>50.163221</v>
      </c>
      <c r="E113" s="15">
        <v>20.892274</v>
      </c>
      <c r="F113" s="15">
        <v>3.482046</v>
      </c>
      <c r="G113" s="15">
        <v>1.741023</v>
      </c>
      <c r="H113" s="15">
        <v>73.884657000000004</v>
      </c>
      <c r="I113" s="15">
        <v>24.374320000000001</v>
      </c>
    </row>
    <row r="114" spans="1:9">
      <c r="A114" s="23" t="s">
        <v>173</v>
      </c>
      <c r="B114" s="24">
        <v>978</v>
      </c>
      <c r="C114" s="24">
        <v>308</v>
      </c>
      <c r="D114" s="24">
        <v>482</v>
      </c>
      <c r="E114" s="24">
        <v>161</v>
      </c>
      <c r="F114" s="24">
        <v>13</v>
      </c>
      <c r="G114" s="24">
        <v>14</v>
      </c>
      <c r="H114" s="24">
        <v>790</v>
      </c>
      <c r="I114" s="24">
        <v>174</v>
      </c>
    </row>
    <row r="115" spans="1:9">
      <c r="A115" s="10" t="s">
        <v>114</v>
      </c>
      <c r="B115" s="15">
        <v>100</v>
      </c>
      <c r="C115" s="15">
        <v>31.492843000000001</v>
      </c>
      <c r="D115" s="15">
        <v>49.284253999999997</v>
      </c>
      <c r="E115" s="15">
        <v>16.462167999999998</v>
      </c>
      <c r="F115" s="15">
        <v>1.329243</v>
      </c>
      <c r="G115" s="15">
        <v>1.4314929999999999</v>
      </c>
      <c r="H115" s="15">
        <v>80.777096</v>
      </c>
      <c r="I115" s="15">
        <v>17.791411</v>
      </c>
    </row>
    <row r="116" spans="1:9">
      <c r="A116" s="23" t="s">
        <v>174</v>
      </c>
      <c r="B116" s="24">
        <v>347</v>
      </c>
      <c r="C116" s="24">
        <v>163</v>
      </c>
      <c r="D116" s="24">
        <v>133</v>
      </c>
      <c r="E116" s="24">
        <v>38</v>
      </c>
      <c r="F116" s="24">
        <v>8</v>
      </c>
      <c r="G116" s="24">
        <v>5</v>
      </c>
      <c r="H116" s="24">
        <v>296</v>
      </c>
      <c r="I116" s="24">
        <v>46</v>
      </c>
    </row>
    <row r="117" spans="1:9">
      <c r="A117" s="10" t="s">
        <v>114</v>
      </c>
      <c r="B117" s="15">
        <v>100</v>
      </c>
      <c r="C117" s="15">
        <v>46.974063000000001</v>
      </c>
      <c r="D117" s="15">
        <v>38.328530000000001</v>
      </c>
      <c r="E117" s="15">
        <v>10.951009000000001</v>
      </c>
      <c r="F117" s="15">
        <v>2.3054760000000001</v>
      </c>
      <c r="G117" s="15">
        <v>1.440922</v>
      </c>
      <c r="H117" s="15">
        <v>85.302593999999999</v>
      </c>
      <c r="I117" s="15">
        <v>13.256484</v>
      </c>
    </row>
    <row r="118" spans="1:9">
      <c r="A118" s="23" t="s">
        <v>128</v>
      </c>
      <c r="B118" s="24">
        <v>47</v>
      </c>
      <c r="C118" s="24">
        <v>10</v>
      </c>
      <c r="D118" s="24">
        <v>19</v>
      </c>
      <c r="E118" s="24">
        <v>7</v>
      </c>
      <c r="F118" s="24">
        <v>7</v>
      </c>
      <c r="G118" s="24">
        <v>4</v>
      </c>
      <c r="H118" s="24">
        <v>29</v>
      </c>
      <c r="I118" s="24">
        <v>14</v>
      </c>
    </row>
    <row r="119" spans="1:9">
      <c r="A119" s="10" t="s">
        <v>114</v>
      </c>
      <c r="B119" s="15">
        <v>100</v>
      </c>
      <c r="C119" s="15">
        <v>21.276596000000001</v>
      </c>
      <c r="D119" s="15">
        <v>40.425531999999997</v>
      </c>
      <c r="E119" s="15">
        <v>14.893617000000001</v>
      </c>
      <c r="F119" s="15">
        <v>14.893617000000001</v>
      </c>
      <c r="G119" s="15">
        <v>8.5106380000000001</v>
      </c>
      <c r="H119" s="15">
        <v>61.702128000000002</v>
      </c>
      <c r="I119" s="15">
        <v>29.787234000000002</v>
      </c>
    </row>
    <row r="120" spans="1:9">
      <c r="A120" s="8" t="s">
        <v>175</v>
      </c>
      <c r="B120" s="8"/>
      <c r="C120" s="8"/>
      <c r="D120" s="8"/>
      <c r="E120" s="8"/>
      <c r="F120" s="8"/>
      <c r="G120" s="8"/>
      <c r="H120" s="8"/>
      <c r="I120" s="8"/>
    </row>
    <row r="121" spans="1:9">
      <c r="A121" s="23" t="s">
        <v>176</v>
      </c>
      <c r="B121" s="24">
        <v>425</v>
      </c>
      <c r="C121" s="24">
        <v>186</v>
      </c>
      <c r="D121" s="24">
        <v>195</v>
      </c>
      <c r="E121" s="24">
        <v>36</v>
      </c>
      <c r="F121" s="24">
        <v>0</v>
      </c>
      <c r="G121" s="24">
        <v>8</v>
      </c>
      <c r="H121" s="24">
        <v>381</v>
      </c>
      <c r="I121" s="24">
        <v>36</v>
      </c>
    </row>
    <row r="122" spans="1:9">
      <c r="A122" s="10" t="s">
        <v>114</v>
      </c>
      <c r="B122" s="15">
        <v>100</v>
      </c>
      <c r="C122" s="15">
        <v>43.764705999999997</v>
      </c>
      <c r="D122" s="15">
        <v>45.882353000000002</v>
      </c>
      <c r="E122" s="15">
        <v>8.4705879999999993</v>
      </c>
      <c r="F122" s="15">
        <v>0</v>
      </c>
      <c r="G122" s="15">
        <v>1.8823529999999999</v>
      </c>
      <c r="H122" s="15">
        <v>89.647058999999999</v>
      </c>
      <c r="I122" s="15">
        <v>8.4705879999999993</v>
      </c>
    </row>
    <row r="123" spans="1:9">
      <c r="A123" s="23" t="s">
        <v>177</v>
      </c>
      <c r="B123" s="24">
        <v>811</v>
      </c>
      <c r="C123" s="24">
        <v>325</v>
      </c>
      <c r="D123" s="24">
        <v>386</v>
      </c>
      <c r="E123" s="24">
        <v>80</v>
      </c>
      <c r="F123" s="24">
        <v>3</v>
      </c>
      <c r="G123" s="24">
        <v>17</v>
      </c>
      <c r="H123" s="24">
        <v>711</v>
      </c>
      <c r="I123" s="24">
        <v>83</v>
      </c>
    </row>
    <row r="124" spans="1:9">
      <c r="A124" s="10" t="s">
        <v>114</v>
      </c>
      <c r="B124" s="15">
        <v>100</v>
      </c>
      <c r="C124" s="15">
        <v>40.073982999999998</v>
      </c>
      <c r="D124" s="15">
        <v>47.595560999999996</v>
      </c>
      <c r="E124" s="15">
        <v>9.8643649999999994</v>
      </c>
      <c r="F124" s="15">
        <v>0.36991400000000002</v>
      </c>
      <c r="G124" s="15">
        <v>2.0961780000000001</v>
      </c>
      <c r="H124" s="15">
        <v>87.669544000000002</v>
      </c>
      <c r="I124" s="15">
        <v>10.234279000000001</v>
      </c>
    </row>
    <row r="125" spans="1:9">
      <c r="A125" s="23" t="s">
        <v>178</v>
      </c>
      <c r="B125" s="24">
        <v>207</v>
      </c>
      <c r="C125" s="24">
        <v>81</v>
      </c>
      <c r="D125" s="24">
        <v>101</v>
      </c>
      <c r="E125" s="24">
        <v>22</v>
      </c>
      <c r="F125" s="24">
        <v>2</v>
      </c>
      <c r="G125" s="24">
        <v>1</v>
      </c>
      <c r="H125" s="24">
        <v>182</v>
      </c>
      <c r="I125" s="24">
        <v>24</v>
      </c>
    </row>
    <row r="126" spans="1:9">
      <c r="A126" s="10" t="s">
        <v>114</v>
      </c>
      <c r="B126" s="15">
        <v>100</v>
      </c>
      <c r="C126" s="15">
        <v>39.130434999999999</v>
      </c>
      <c r="D126" s="15">
        <v>48.792271</v>
      </c>
      <c r="E126" s="15">
        <v>10.628019</v>
      </c>
      <c r="F126" s="15">
        <v>0.96618400000000004</v>
      </c>
      <c r="G126" s="15">
        <v>0.48309200000000002</v>
      </c>
      <c r="H126" s="15">
        <v>87.922704999999993</v>
      </c>
      <c r="I126" s="15">
        <v>11.594203</v>
      </c>
    </row>
    <row r="127" spans="1:9">
      <c r="A127" s="23" t="s">
        <v>179</v>
      </c>
      <c r="B127" s="24">
        <v>154</v>
      </c>
      <c r="C127" s="24">
        <v>79</v>
      </c>
      <c r="D127" s="24">
        <v>69</v>
      </c>
      <c r="E127" s="24">
        <v>5</v>
      </c>
      <c r="F127" s="24">
        <v>1</v>
      </c>
      <c r="G127" s="24">
        <v>0</v>
      </c>
      <c r="H127" s="24">
        <v>148</v>
      </c>
      <c r="I127" s="24">
        <v>6</v>
      </c>
    </row>
    <row r="128" spans="1:9">
      <c r="A128" s="10" t="s">
        <v>114</v>
      </c>
      <c r="B128" s="15">
        <v>100</v>
      </c>
      <c r="C128" s="15">
        <v>51.298701000000001</v>
      </c>
      <c r="D128" s="15">
        <v>44.805194999999998</v>
      </c>
      <c r="E128" s="15">
        <v>3.246753</v>
      </c>
      <c r="F128" s="15">
        <v>0.64935100000000001</v>
      </c>
      <c r="G128" s="15">
        <v>0</v>
      </c>
      <c r="H128" s="15">
        <v>96.103896000000006</v>
      </c>
      <c r="I128" s="15">
        <v>3.8961039999999998</v>
      </c>
    </row>
    <row r="129" spans="1:9">
      <c r="A129" s="23" t="s">
        <v>180</v>
      </c>
      <c r="B129" s="24">
        <v>318</v>
      </c>
      <c r="C129" s="24">
        <v>138</v>
      </c>
      <c r="D129" s="24">
        <v>146</v>
      </c>
      <c r="E129" s="24">
        <v>29</v>
      </c>
      <c r="F129" s="24">
        <v>1</v>
      </c>
      <c r="G129" s="24">
        <v>4</v>
      </c>
      <c r="H129" s="24">
        <v>284</v>
      </c>
      <c r="I129" s="24">
        <v>30</v>
      </c>
    </row>
    <row r="130" spans="1:9">
      <c r="A130" s="10" t="s">
        <v>114</v>
      </c>
      <c r="B130" s="15">
        <v>100</v>
      </c>
      <c r="C130" s="15">
        <v>43.396225999999999</v>
      </c>
      <c r="D130" s="15">
        <v>45.911949999999997</v>
      </c>
      <c r="E130" s="15">
        <v>9.1194970000000009</v>
      </c>
      <c r="F130" s="15">
        <v>0.31446499999999999</v>
      </c>
      <c r="G130" s="15">
        <v>1.257862</v>
      </c>
      <c r="H130" s="15">
        <v>89.308176000000003</v>
      </c>
      <c r="I130" s="15">
        <v>9.4339619999999993</v>
      </c>
    </row>
    <row r="131" spans="1:9">
      <c r="A131" s="23" t="s">
        <v>181</v>
      </c>
      <c r="B131" s="24">
        <v>203</v>
      </c>
      <c r="C131" s="24">
        <v>81</v>
      </c>
      <c r="D131" s="24">
        <v>102</v>
      </c>
      <c r="E131" s="24">
        <v>18</v>
      </c>
      <c r="F131" s="24">
        <v>0</v>
      </c>
      <c r="G131" s="24">
        <v>2</v>
      </c>
      <c r="H131" s="24">
        <v>183</v>
      </c>
      <c r="I131" s="24">
        <v>18</v>
      </c>
    </row>
    <row r="132" spans="1:9">
      <c r="A132" s="10" t="s">
        <v>114</v>
      </c>
      <c r="B132" s="15">
        <v>100</v>
      </c>
      <c r="C132" s="15">
        <v>39.901477999999997</v>
      </c>
      <c r="D132" s="15">
        <v>50.246305</v>
      </c>
      <c r="E132" s="15">
        <v>8.8669949999999993</v>
      </c>
      <c r="F132" s="15">
        <v>0</v>
      </c>
      <c r="G132" s="15">
        <v>0.98522200000000004</v>
      </c>
      <c r="H132" s="15">
        <v>90.147783000000004</v>
      </c>
      <c r="I132" s="15">
        <v>8.8669949999999993</v>
      </c>
    </row>
    <row r="133" spans="1:9">
      <c r="A133" s="23" t="s">
        <v>182</v>
      </c>
      <c r="B133" s="24">
        <v>79</v>
      </c>
      <c r="C133" s="24">
        <v>40</v>
      </c>
      <c r="D133" s="24">
        <v>22</v>
      </c>
      <c r="E133" s="24">
        <v>14</v>
      </c>
      <c r="F133" s="24">
        <v>2</v>
      </c>
      <c r="G133" s="24">
        <v>1</v>
      </c>
      <c r="H133" s="24">
        <v>62</v>
      </c>
      <c r="I133" s="24">
        <v>16</v>
      </c>
    </row>
    <row r="134" spans="1:9">
      <c r="A134" s="10" t="s">
        <v>114</v>
      </c>
      <c r="B134" s="15">
        <v>100</v>
      </c>
      <c r="C134" s="15">
        <v>50.632911</v>
      </c>
      <c r="D134" s="15">
        <v>27.848101</v>
      </c>
      <c r="E134" s="15">
        <v>17.721519000000001</v>
      </c>
      <c r="F134" s="15">
        <v>2.5316459999999998</v>
      </c>
      <c r="G134" s="15">
        <v>1.2658229999999999</v>
      </c>
      <c r="H134" s="15">
        <v>78.481013000000004</v>
      </c>
      <c r="I134" s="15">
        <v>20.253164999999999</v>
      </c>
    </row>
    <row r="135" spans="1:9">
      <c r="A135" s="23" t="s">
        <v>183</v>
      </c>
      <c r="B135" s="24">
        <v>68</v>
      </c>
      <c r="C135" s="24">
        <v>39</v>
      </c>
      <c r="D135" s="24">
        <v>23</v>
      </c>
      <c r="E135" s="24">
        <v>3</v>
      </c>
      <c r="F135" s="24">
        <v>1</v>
      </c>
      <c r="G135" s="24">
        <v>2</v>
      </c>
      <c r="H135" s="24">
        <v>62</v>
      </c>
      <c r="I135" s="24">
        <v>4</v>
      </c>
    </row>
    <row r="136" spans="1:9">
      <c r="A136" s="10" t="s">
        <v>114</v>
      </c>
      <c r="B136" s="15">
        <v>100</v>
      </c>
      <c r="C136" s="15">
        <v>57.352941000000001</v>
      </c>
      <c r="D136" s="15">
        <v>33.823529000000001</v>
      </c>
      <c r="E136" s="15">
        <v>4.4117649999999999</v>
      </c>
      <c r="F136" s="15">
        <v>1.470588</v>
      </c>
      <c r="G136" s="15">
        <v>2.941176</v>
      </c>
      <c r="H136" s="15">
        <v>91.176471000000006</v>
      </c>
      <c r="I136" s="15">
        <v>5.8823530000000002</v>
      </c>
    </row>
    <row r="137" spans="1:9">
      <c r="A137" s="23" t="s">
        <v>184</v>
      </c>
      <c r="B137" s="24">
        <v>586</v>
      </c>
      <c r="C137" s="24">
        <v>219</v>
      </c>
      <c r="D137" s="24">
        <v>293</v>
      </c>
      <c r="E137" s="24">
        <v>65</v>
      </c>
      <c r="F137" s="24">
        <v>4</v>
      </c>
      <c r="G137" s="24">
        <v>5</v>
      </c>
      <c r="H137" s="24">
        <v>512</v>
      </c>
      <c r="I137" s="24">
        <v>69</v>
      </c>
    </row>
    <row r="138" spans="1:9">
      <c r="A138" s="10" t="s">
        <v>114</v>
      </c>
      <c r="B138" s="15">
        <v>100</v>
      </c>
      <c r="C138" s="15">
        <v>37.372014</v>
      </c>
      <c r="D138" s="15">
        <v>50</v>
      </c>
      <c r="E138" s="15">
        <v>11.09215</v>
      </c>
      <c r="F138" s="15">
        <v>0.68259400000000003</v>
      </c>
      <c r="G138" s="15">
        <v>0.85324199999999994</v>
      </c>
      <c r="H138" s="15">
        <v>87.372013999999993</v>
      </c>
      <c r="I138" s="15">
        <v>11.774744</v>
      </c>
    </row>
    <row r="139" spans="1:9">
      <c r="A139" s="23" t="s">
        <v>185</v>
      </c>
      <c r="B139" s="24">
        <v>276</v>
      </c>
      <c r="C139" s="24">
        <v>110</v>
      </c>
      <c r="D139" s="24">
        <v>138</v>
      </c>
      <c r="E139" s="24">
        <v>23</v>
      </c>
      <c r="F139" s="24">
        <v>2</v>
      </c>
      <c r="G139" s="24">
        <v>3</v>
      </c>
      <c r="H139" s="24">
        <v>248</v>
      </c>
      <c r="I139" s="24">
        <v>25</v>
      </c>
    </row>
    <row r="140" spans="1:9">
      <c r="A140" s="10" t="s">
        <v>114</v>
      </c>
      <c r="B140" s="15">
        <v>100</v>
      </c>
      <c r="C140" s="15">
        <v>39.855072</v>
      </c>
      <c r="D140" s="15">
        <v>50</v>
      </c>
      <c r="E140" s="15">
        <v>8.3333329999999997</v>
      </c>
      <c r="F140" s="15">
        <v>0.724638</v>
      </c>
      <c r="G140" s="15">
        <v>1.086957</v>
      </c>
      <c r="H140" s="15">
        <v>89.855072000000007</v>
      </c>
      <c r="I140" s="15">
        <v>9.0579710000000002</v>
      </c>
    </row>
    <row r="141" spans="1:9">
      <c r="A141" s="23" t="s">
        <v>152</v>
      </c>
      <c r="B141" s="24">
        <v>197</v>
      </c>
      <c r="C141" s="24">
        <v>51</v>
      </c>
      <c r="D141" s="24">
        <v>103</v>
      </c>
      <c r="E141" s="24">
        <v>31</v>
      </c>
      <c r="F141" s="24">
        <v>4</v>
      </c>
      <c r="G141" s="24">
        <v>8</v>
      </c>
      <c r="H141" s="24">
        <v>154</v>
      </c>
      <c r="I141" s="24">
        <v>35</v>
      </c>
    </row>
    <row r="142" spans="1:9">
      <c r="A142" s="10" t="s">
        <v>114</v>
      </c>
      <c r="B142" s="15">
        <v>100</v>
      </c>
      <c r="C142" s="15">
        <v>25.888324999999998</v>
      </c>
      <c r="D142" s="15">
        <v>52.284264</v>
      </c>
      <c r="E142" s="15">
        <v>15.736041</v>
      </c>
      <c r="F142" s="15">
        <v>2.0304570000000002</v>
      </c>
      <c r="G142" s="15">
        <v>4.0609140000000004</v>
      </c>
      <c r="H142" s="15">
        <v>78.172589000000002</v>
      </c>
      <c r="I142" s="15">
        <v>17.766497000000001</v>
      </c>
    </row>
    <row r="143" spans="1:9">
      <c r="A143" s="23" t="s">
        <v>186</v>
      </c>
      <c r="B143" s="24">
        <v>944</v>
      </c>
      <c r="C143" s="24">
        <v>181</v>
      </c>
      <c r="D143" s="24">
        <v>401</v>
      </c>
      <c r="E143" s="24">
        <v>284</v>
      </c>
      <c r="F143" s="24">
        <v>65</v>
      </c>
      <c r="G143" s="24">
        <v>13</v>
      </c>
      <c r="H143" s="24">
        <v>582</v>
      </c>
      <c r="I143" s="24">
        <v>349</v>
      </c>
    </row>
    <row r="144" spans="1:9">
      <c r="A144" s="10" t="s">
        <v>114</v>
      </c>
      <c r="B144" s="15">
        <v>100</v>
      </c>
      <c r="C144" s="15">
        <v>19.173729000000002</v>
      </c>
      <c r="D144" s="15">
        <v>42.478814</v>
      </c>
      <c r="E144" s="15">
        <v>30.084745999999999</v>
      </c>
      <c r="F144" s="15">
        <v>6.8855930000000001</v>
      </c>
      <c r="G144" s="15">
        <v>1.377119</v>
      </c>
      <c r="H144" s="15">
        <v>61.652541999999997</v>
      </c>
      <c r="I144" s="15">
        <v>36.970339000000003</v>
      </c>
    </row>
    <row r="145" spans="1:9">
      <c r="A145" s="23" t="s">
        <v>128</v>
      </c>
      <c r="B145" s="24">
        <v>41</v>
      </c>
      <c r="C145" s="24">
        <v>11</v>
      </c>
      <c r="D145" s="24">
        <v>19</v>
      </c>
      <c r="E145" s="24">
        <v>7</v>
      </c>
      <c r="F145" s="24">
        <v>2</v>
      </c>
      <c r="G145" s="24">
        <v>2</v>
      </c>
      <c r="H145" s="24">
        <v>30</v>
      </c>
      <c r="I145" s="24">
        <v>9</v>
      </c>
    </row>
    <row r="146" spans="1:9">
      <c r="A146" s="10" t="s">
        <v>114</v>
      </c>
      <c r="B146" s="15">
        <v>100</v>
      </c>
      <c r="C146" s="15">
        <v>26.829267999999999</v>
      </c>
      <c r="D146" s="15">
        <v>46.341462999999997</v>
      </c>
      <c r="E146" s="15">
        <v>17.073170999999999</v>
      </c>
      <c r="F146" s="15">
        <v>4.8780489999999999</v>
      </c>
      <c r="G146" s="15">
        <v>4.8780489999999999</v>
      </c>
      <c r="H146" s="15">
        <v>73.170732000000001</v>
      </c>
      <c r="I146" s="15">
        <v>21.951219999999999</v>
      </c>
    </row>
    <row r="147" spans="1:9">
      <c r="A147" s="8" t="s">
        <v>187</v>
      </c>
      <c r="B147" s="8"/>
      <c r="C147" s="8"/>
      <c r="D147" s="8"/>
      <c r="E147" s="8"/>
      <c r="F147" s="8"/>
      <c r="G147" s="8"/>
      <c r="H147" s="8"/>
      <c r="I147" s="8"/>
    </row>
    <row r="148" spans="1:9">
      <c r="A148" s="23" t="s">
        <v>188</v>
      </c>
      <c r="B148" s="24">
        <v>2041</v>
      </c>
      <c r="C148" s="24">
        <v>646</v>
      </c>
      <c r="D148" s="24">
        <v>961</v>
      </c>
      <c r="E148" s="24">
        <v>350</v>
      </c>
      <c r="F148" s="24">
        <v>54</v>
      </c>
      <c r="G148" s="24">
        <v>30</v>
      </c>
      <c r="H148" s="24">
        <v>1607</v>
      </c>
      <c r="I148" s="24">
        <v>404</v>
      </c>
    </row>
    <row r="149" spans="1:9">
      <c r="A149" s="10" t="s">
        <v>114</v>
      </c>
      <c r="B149" s="15">
        <v>100</v>
      </c>
      <c r="C149" s="15">
        <v>31.651150999999999</v>
      </c>
      <c r="D149" s="15">
        <v>47.084761999999998</v>
      </c>
      <c r="E149" s="15">
        <v>17.148457000000001</v>
      </c>
      <c r="F149" s="15">
        <v>2.6457619999999999</v>
      </c>
      <c r="G149" s="15">
        <v>1.469868</v>
      </c>
      <c r="H149" s="15">
        <v>78.735913999999994</v>
      </c>
      <c r="I149" s="15">
        <v>19.794218999999998</v>
      </c>
    </row>
    <row r="150" spans="1:9">
      <c r="A150" s="23" t="s">
        <v>189</v>
      </c>
      <c r="B150" s="24">
        <v>221</v>
      </c>
      <c r="C150" s="24">
        <v>66</v>
      </c>
      <c r="D150" s="24">
        <v>109</v>
      </c>
      <c r="E150" s="24">
        <v>38</v>
      </c>
      <c r="F150" s="24">
        <v>4</v>
      </c>
      <c r="G150" s="24">
        <v>4</v>
      </c>
      <c r="H150" s="24">
        <v>175</v>
      </c>
      <c r="I150" s="24">
        <v>42</v>
      </c>
    </row>
    <row r="151" spans="1:9">
      <c r="A151" s="10" t="s">
        <v>114</v>
      </c>
      <c r="B151" s="15">
        <v>100</v>
      </c>
      <c r="C151" s="15">
        <v>29.864253000000001</v>
      </c>
      <c r="D151" s="15">
        <v>49.321266999999999</v>
      </c>
      <c r="E151" s="15">
        <v>17.194569999999999</v>
      </c>
      <c r="F151" s="15">
        <v>1.809955</v>
      </c>
      <c r="G151" s="15">
        <v>1.809955</v>
      </c>
      <c r="H151" s="15">
        <v>79.185519999999997</v>
      </c>
      <c r="I151" s="15">
        <v>19.004525000000001</v>
      </c>
    </row>
    <row r="152" spans="1:9">
      <c r="A152" s="23" t="s">
        <v>190</v>
      </c>
      <c r="B152" s="24">
        <v>64</v>
      </c>
      <c r="C152" s="24">
        <v>15</v>
      </c>
      <c r="D152" s="24">
        <v>25</v>
      </c>
      <c r="E152" s="24">
        <v>16</v>
      </c>
      <c r="F152" s="24">
        <v>6</v>
      </c>
      <c r="G152" s="24">
        <v>2</v>
      </c>
      <c r="H152" s="24">
        <v>40</v>
      </c>
      <c r="I152" s="24">
        <v>22</v>
      </c>
    </row>
    <row r="153" spans="1:9">
      <c r="A153" s="10" t="s">
        <v>114</v>
      </c>
      <c r="B153" s="15">
        <v>100</v>
      </c>
      <c r="C153" s="15">
        <v>23.4375</v>
      </c>
      <c r="D153" s="15">
        <v>39.0625</v>
      </c>
      <c r="E153" s="15">
        <v>25</v>
      </c>
      <c r="F153" s="15">
        <v>9.375</v>
      </c>
      <c r="G153" s="15">
        <v>3.125</v>
      </c>
      <c r="H153" s="15">
        <v>62.5</v>
      </c>
      <c r="I153" s="15">
        <v>34.375</v>
      </c>
    </row>
    <row r="154" spans="1:9">
      <c r="A154" s="23" t="s">
        <v>191</v>
      </c>
      <c r="B154" s="24">
        <v>158</v>
      </c>
      <c r="C154" s="24">
        <v>35</v>
      </c>
      <c r="D154" s="24">
        <v>60</v>
      </c>
      <c r="E154" s="24">
        <v>51</v>
      </c>
      <c r="F154" s="24">
        <v>6</v>
      </c>
      <c r="G154" s="24">
        <v>6</v>
      </c>
      <c r="H154" s="24">
        <v>95</v>
      </c>
      <c r="I154" s="24">
        <v>57</v>
      </c>
    </row>
    <row r="155" spans="1:9">
      <c r="A155" s="10" t="s">
        <v>114</v>
      </c>
      <c r="B155" s="15">
        <v>100</v>
      </c>
      <c r="C155" s="15">
        <v>22.151899</v>
      </c>
      <c r="D155" s="15">
        <v>37.974684000000003</v>
      </c>
      <c r="E155" s="15">
        <v>32.278480999999999</v>
      </c>
      <c r="F155" s="15">
        <v>3.7974679999999998</v>
      </c>
      <c r="G155" s="15">
        <v>3.7974679999999998</v>
      </c>
      <c r="H155" s="15">
        <v>60.126581999999999</v>
      </c>
      <c r="I155" s="15">
        <v>36.075949000000001</v>
      </c>
    </row>
    <row r="156" spans="1:9">
      <c r="A156" s="23" t="s">
        <v>192</v>
      </c>
      <c r="B156" s="24">
        <v>120</v>
      </c>
      <c r="C156" s="24">
        <v>26</v>
      </c>
      <c r="D156" s="24">
        <v>57</v>
      </c>
      <c r="E156" s="24">
        <v>31</v>
      </c>
      <c r="F156" s="24">
        <v>4</v>
      </c>
      <c r="G156" s="24">
        <v>2</v>
      </c>
      <c r="H156" s="24">
        <v>83</v>
      </c>
      <c r="I156" s="24">
        <v>35</v>
      </c>
    </row>
    <row r="157" spans="1:9">
      <c r="A157" s="10" t="s">
        <v>114</v>
      </c>
      <c r="B157" s="15">
        <v>100</v>
      </c>
      <c r="C157" s="15">
        <v>21.666667</v>
      </c>
      <c r="D157" s="15">
        <v>47.5</v>
      </c>
      <c r="E157" s="15">
        <v>25.833333</v>
      </c>
      <c r="F157" s="15">
        <v>3.3333330000000001</v>
      </c>
      <c r="G157" s="15">
        <v>1.6666669999999999</v>
      </c>
      <c r="H157" s="15">
        <v>69.166667000000004</v>
      </c>
      <c r="I157" s="15">
        <v>29.166667</v>
      </c>
    </row>
    <row r="158" spans="1:9">
      <c r="A158" s="23" t="s">
        <v>193</v>
      </c>
      <c r="B158" s="24">
        <v>10</v>
      </c>
      <c r="C158" s="24">
        <v>2</v>
      </c>
      <c r="D158" s="24">
        <v>2</v>
      </c>
      <c r="E158" s="24">
        <v>4</v>
      </c>
      <c r="F158" s="24">
        <v>2</v>
      </c>
      <c r="G158" s="24">
        <v>0</v>
      </c>
      <c r="H158" s="24">
        <v>4</v>
      </c>
      <c r="I158" s="24">
        <v>6</v>
      </c>
    </row>
    <row r="159" spans="1:9">
      <c r="A159" s="10" t="s">
        <v>114</v>
      </c>
      <c r="B159" s="15">
        <v>100</v>
      </c>
      <c r="C159" s="15">
        <v>20</v>
      </c>
      <c r="D159" s="15">
        <v>20</v>
      </c>
      <c r="E159" s="15">
        <v>40</v>
      </c>
      <c r="F159" s="15">
        <v>20</v>
      </c>
      <c r="G159" s="15">
        <v>0</v>
      </c>
      <c r="H159" s="15">
        <v>40</v>
      </c>
      <c r="I159" s="15">
        <v>60</v>
      </c>
    </row>
    <row r="160" spans="1:9">
      <c r="A160" s="23" t="s">
        <v>152</v>
      </c>
      <c r="B160" s="24">
        <v>39</v>
      </c>
      <c r="C160" s="24">
        <v>7</v>
      </c>
      <c r="D160" s="24">
        <v>15</v>
      </c>
      <c r="E160" s="24">
        <v>11</v>
      </c>
      <c r="F160" s="24">
        <v>4</v>
      </c>
      <c r="G160" s="24">
        <v>2</v>
      </c>
      <c r="H160" s="24">
        <v>22</v>
      </c>
      <c r="I160" s="24">
        <v>15</v>
      </c>
    </row>
    <row r="161" spans="1:9">
      <c r="A161" s="10" t="s">
        <v>114</v>
      </c>
      <c r="B161" s="15">
        <v>100</v>
      </c>
      <c r="C161" s="15">
        <v>17.948718</v>
      </c>
      <c r="D161" s="15">
        <v>38.461537999999997</v>
      </c>
      <c r="E161" s="15">
        <v>28.205127999999998</v>
      </c>
      <c r="F161" s="15">
        <v>10.256410000000001</v>
      </c>
      <c r="G161" s="15">
        <v>5.1282050000000003</v>
      </c>
      <c r="H161" s="15">
        <v>56.410255999999997</v>
      </c>
      <c r="I161" s="15">
        <v>38.461537999999997</v>
      </c>
    </row>
    <row r="162" spans="1:9">
      <c r="A162" s="23" t="s">
        <v>128</v>
      </c>
      <c r="B162" s="24">
        <v>24</v>
      </c>
      <c r="C162" s="24">
        <v>2</v>
      </c>
      <c r="D162" s="24">
        <v>16</v>
      </c>
      <c r="E162" s="24">
        <v>3</v>
      </c>
      <c r="F162" s="24">
        <v>2</v>
      </c>
      <c r="G162" s="24">
        <v>1</v>
      </c>
      <c r="H162" s="24">
        <v>18</v>
      </c>
      <c r="I162" s="24">
        <v>5</v>
      </c>
    </row>
    <row r="163" spans="1:9">
      <c r="A163" s="10" t="s">
        <v>114</v>
      </c>
      <c r="B163" s="15">
        <v>100</v>
      </c>
      <c r="C163" s="15">
        <v>8.3333329999999997</v>
      </c>
      <c r="D163" s="15">
        <v>66.666667000000004</v>
      </c>
      <c r="E163" s="15">
        <v>12.5</v>
      </c>
      <c r="F163" s="15">
        <v>8.3333329999999997</v>
      </c>
      <c r="G163" s="15">
        <v>4.1666670000000003</v>
      </c>
      <c r="H163" s="15">
        <v>75</v>
      </c>
      <c r="I163" s="15">
        <v>20.833333</v>
      </c>
    </row>
    <row r="164" spans="1:9">
      <c r="A164" s="8" t="s">
        <v>194</v>
      </c>
      <c r="B164" s="8"/>
      <c r="C164" s="8"/>
      <c r="D164" s="8"/>
      <c r="E164" s="8"/>
      <c r="F164" s="8"/>
      <c r="G164" s="8"/>
      <c r="H164" s="8"/>
      <c r="I164" s="8"/>
    </row>
    <row r="165" spans="1:9">
      <c r="A165" s="23" t="s">
        <v>195</v>
      </c>
      <c r="B165" s="24">
        <v>1341</v>
      </c>
      <c r="C165" s="24">
        <v>437</v>
      </c>
      <c r="D165" s="24">
        <v>656</v>
      </c>
      <c r="E165" s="24">
        <v>204</v>
      </c>
      <c r="F165" s="24">
        <v>24</v>
      </c>
      <c r="G165" s="24">
        <v>20</v>
      </c>
      <c r="H165" s="24">
        <v>1093</v>
      </c>
      <c r="I165" s="24">
        <v>228</v>
      </c>
    </row>
    <row r="166" spans="1:9">
      <c r="A166" s="10" t="s">
        <v>114</v>
      </c>
      <c r="B166" s="15">
        <v>100</v>
      </c>
      <c r="C166" s="15">
        <v>32.587620999999999</v>
      </c>
      <c r="D166" s="15">
        <v>48.918717000000001</v>
      </c>
      <c r="E166" s="15">
        <v>15.212528000000001</v>
      </c>
      <c r="F166" s="15">
        <v>1.789709</v>
      </c>
      <c r="G166" s="15">
        <v>1.4914240000000001</v>
      </c>
      <c r="H166" s="15">
        <v>81.506338999999997</v>
      </c>
      <c r="I166" s="15">
        <v>17.002237000000001</v>
      </c>
    </row>
    <row r="167" spans="1:9">
      <c r="A167" s="23" t="s">
        <v>196</v>
      </c>
      <c r="B167" s="24">
        <v>523</v>
      </c>
      <c r="C167" s="24">
        <v>189</v>
      </c>
      <c r="D167" s="24">
        <v>245</v>
      </c>
      <c r="E167" s="24">
        <v>68</v>
      </c>
      <c r="F167" s="24">
        <v>12</v>
      </c>
      <c r="G167" s="24">
        <v>9</v>
      </c>
      <c r="H167" s="24">
        <v>434</v>
      </c>
      <c r="I167" s="24">
        <v>80</v>
      </c>
    </row>
    <row r="168" spans="1:9">
      <c r="A168" s="10" t="s">
        <v>114</v>
      </c>
      <c r="B168" s="15">
        <v>100</v>
      </c>
      <c r="C168" s="15">
        <v>36.137667</v>
      </c>
      <c r="D168" s="15">
        <v>46.845123999999998</v>
      </c>
      <c r="E168" s="15">
        <v>13.001912000000001</v>
      </c>
      <c r="F168" s="15">
        <v>2.2944550000000001</v>
      </c>
      <c r="G168" s="15">
        <v>1.7208410000000001</v>
      </c>
      <c r="H168" s="15">
        <v>82.982792000000003</v>
      </c>
      <c r="I168" s="15">
        <v>15.296367</v>
      </c>
    </row>
    <row r="169" spans="1:9">
      <c r="A169" s="23" t="s">
        <v>197</v>
      </c>
      <c r="B169" s="24">
        <v>116</v>
      </c>
      <c r="C169" s="24">
        <v>37</v>
      </c>
      <c r="D169" s="24">
        <v>53</v>
      </c>
      <c r="E169" s="24">
        <v>20</v>
      </c>
      <c r="F169" s="24">
        <v>3</v>
      </c>
      <c r="G169" s="24">
        <v>3</v>
      </c>
      <c r="H169" s="24">
        <v>90</v>
      </c>
      <c r="I169" s="24">
        <v>23</v>
      </c>
    </row>
    <row r="170" spans="1:9">
      <c r="A170" s="10" t="s">
        <v>114</v>
      </c>
      <c r="B170" s="15">
        <v>100</v>
      </c>
      <c r="C170" s="15">
        <v>31.896552</v>
      </c>
      <c r="D170" s="15">
        <v>45.689655000000002</v>
      </c>
      <c r="E170" s="15">
        <v>17.241378999999998</v>
      </c>
      <c r="F170" s="15">
        <v>2.5862069999999999</v>
      </c>
      <c r="G170" s="15">
        <v>2.5862069999999999</v>
      </c>
      <c r="H170" s="15">
        <v>77.586207000000002</v>
      </c>
      <c r="I170" s="15">
        <v>19.827586</v>
      </c>
    </row>
    <row r="171" spans="1:9">
      <c r="A171" s="23" t="s">
        <v>198</v>
      </c>
      <c r="B171" s="24">
        <v>25</v>
      </c>
      <c r="C171" s="24">
        <v>5</v>
      </c>
      <c r="D171" s="24">
        <v>14</v>
      </c>
      <c r="E171" s="24">
        <v>5</v>
      </c>
      <c r="F171" s="24">
        <v>0</v>
      </c>
      <c r="G171" s="24">
        <v>1</v>
      </c>
      <c r="H171" s="24">
        <v>19</v>
      </c>
      <c r="I171" s="24">
        <v>5</v>
      </c>
    </row>
    <row r="172" spans="1:9">
      <c r="A172" s="10" t="s">
        <v>114</v>
      </c>
      <c r="B172" s="15">
        <v>100</v>
      </c>
      <c r="C172" s="15">
        <v>20</v>
      </c>
      <c r="D172" s="15">
        <v>56</v>
      </c>
      <c r="E172" s="15">
        <v>20</v>
      </c>
      <c r="F172" s="15">
        <v>0</v>
      </c>
      <c r="G172" s="15">
        <v>4</v>
      </c>
      <c r="H172" s="15">
        <v>76</v>
      </c>
      <c r="I172" s="15">
        <v>20</v>
      </c>
    </row>
    <row r="173" spans="1:9">
      <c r="A173" s="23" t="s">
        <v>199</v>
      </c>
      <c r="B173" s="24">
        <v>68</v>
      </c>
      <c r="C173" s="24">
        <v>26</v>
      </c>
      <c r="D173" s="24">
        <v>33</v>
      </c>
      <c r="E173" s="24">
        <v>7</v>
      </c>
      <c r="F173" s="24">
        <v>2</v>
      </c>
      <c r="G173" s="24">
        <v>0</v>
      </c>
      <c r="H173" s="24">
        <v>59</v>
      </c>
      <c r="I173" s="24">
        <v>9</v>
      </c>
    </row>
    <row r="174" spans="1:9">
      <c r="A174" s="10" t="s">
        <v>114</v>
      </c>
      <c r="B174" s="15">
        <v>100</v>
      </c>
      <c r="C174" s="15">
        <v>38.235294000000003</v>
      </c>
      <c r="D174" s="15">
        <v>48.529412000000001</v>
      </c>
      <c r="E174" s="15">
        <v>10.294117999999999</v>
      </c>
      <c r="F174" s="15">
        <v>2.941176</v>
      </c>
      <c r="G174" s="15">
        <v>0</v>
      </c>
      <c r="H174" s="15">
        <v>86.764706000000004</v>
      </c>
      <c r="I174" s="15">
        <v>13.235294</v>
      </c>
    </row>
    <row r="175" spans="1:9">
      <c r="A175" s="23" t="s">
        <v>200</v>
      </c>
      <c r="B175" s="24">
        <v>1248</v>
      </c>
      <c r="C175" s="24">
        <v>426</v>
      </c>
      <c r="D175" s="24">
        <v>609</v>
      </c>
      <c r="E175" s="24">
        <v>185</v>
      </c>
      <c r="F175" s="24">
        <v>13</v>
      </c>
      <c r="G175" s="24">
        <v>15</v>
      </c>
      <c r="H175" s="24">
        <v>1035</v>
      </c>
      <c r="I175" s="24">
        <v>198</v>
      </c>
    </row>
    <row r="176" spans="1:9">
      <c r="A176" s="10" t="s">
        <v>114</v>
      </c>
      <c r="B176" s="15">
        <v>100</v>
      </c>
      <c r="C176" s="15">
        <v>34.134614999999997</v>
      </c>
      <c r="D176" s="15">
        <v>48.798076999999999</v>
      </c>
      <c r="E176" s="15">
        <v>14.823718</v>
      </c>
      <c r="F176" s="15">
        <v>1.0416669999999999</v>
      </c>
      <c r="G176" s="15">
        <v>1.2019230000000001</v>
      </c>
      <c r="H176" s="15">
        <v>82.932692000000003</v>
      </c>
      <c r="I176" s="15">
        <v>15.865385</v>
      </c>
    </row>
    <row r="177" spans="1:9">
      <c r="A177" s="23" t="s">
        <v>201</v>
      </c>
      <c r="B177" s="24">
        <v>725</v>
      </c>
      <c r="C177" s="24">
        <v>205</v>
      </c>
      <c r="D177" s="24">
        <v>338</v>
      </c>
      <c r="E177" s="24">
        <v>144</v>
      </c>
      <c r="F177" s="24">
        <v>24</v>
      </c>
      <c r="G177" s="24">
        <v>14</v>
      </c>
      <c r="H177" s="24">
        <v>543</v>
      </c>
      <c r="I177" s="24">
        <v>168</v>
      </c>
    </row>
    <row r="178" spans="1:9">
      <c r="A178" s="10" t="s">
        <v>114</v>
      </c>
      <c r="B178" s="15">
        <v>100</v>
      </c>
      <c r="C178" s="15">
        <v>28.275862</v>
      </c>
      <c r="D178" s="15">
        <v>46.620690000000003</v>
      </c>
      <c r="E178" s="15">
        <v>19.862069000000002</v>
      </c>
      <c r="F178" s="15">
        <v>3.3103449999999999</v>
      </c>
      <c r="G178" s="15">
        <v>1.9310339999999999</v>
      </c>
      <c r="H178" s="15">
        <v>74.896552</v>
      </c>
      <c r="I178" s="15">
        <v>23.172414</v>
      </c>
    </row>
    <row r="179" spans="1:9">
      <c r="A179" s="23" t="s">
        <v>202</v>
      </c>
      <c r="B179" s="24">
        <v>550</v>
      </c>
      <c r="C179" s="24">
        <v>183</v>
      </c>
      <c r="D179" s="24">
        <v>254</v>
      </c>
      <c r="E179" s="24">
        <v>91</v>
      </c>
      <c r="F179" s="24">
        <v>9</v>
      </c>
      <c r="G179" s="24">
        <v>13</v>
      </c>
      <c r="H179" s="24">
        <v>437</v>
      </c>
      <c r="I179" s="24">
        <v>100</v>
      </c>
    </row>
    <row r="180" spans="1:9">
      <c r="A180" s="10" t="s">
        <v>114</v>
      </c>
      <c r="B180" s="15">
        <v>100</v>
      </c>
      <c r="C180" s="15">
        <v>33.272727000000003</v>
      </c>
      <c r="D180" s="15">
        <v>46.181818</v>
      </c>
      <c r="E180" s="15">
        <v>16.545455</v>
      </c>
      <c r="F180" s="15">
        <v>1.6363639999999999</v>
      </c>
      <c r="G180" s="15">
        <v>2.3636360000000001</v>
      </c>
      <c r="H180" s="15">
        <v>79.454544999999996</v>
      </c>
      <c r="I180" s="15">
        <v>18.181818</v>
      </c>
    </row>
    <row r="181" spans="1:9">
      <c r="A181" s="23" t="s">
        <v>203</v>
      </c>
      <c r="B181" s="24">
        <v>563</v>
      </c>
      <c r="C181" s="24">
        <v>227</v>
      </c>
      <c r="D181" s="24">
        <v>241</v>
      </c>
      <c r="E181" s="24">
        <v>78</v>
      </c>
      <c r="F181" s="24">
        <v>7</v>
      </c>
      <c r="G181" s="24">
        <v>10</v>
      </c>
      <c r="H181" s="24">
        <v>468</v>
      </c>
      <c r="I181" s="24">
        <v>85</v>
      </c>
    </row>
    <row r="182" spans="1:9">
      <c r="A182" s="10" t="s">
        <v>114</v>
      </c>
      <c r="B182" s="15">
        <v>100</v>
      </c>
      <c r="C182" s="15">
        <v>40.319716</v>
      </c>
      <c r="D182" s="15">
        <v>42.806393999999997</v>
      </c>
      <c r="E182" s="15">
        <v>13.854352</v>
      </c>
      <c r="F182" s="15">
        <v>1.243339</v>
      </c>
      <c r="G182" s="15">
        <v>1.7761990000000001</v>
      </c>
      <c r="H182" s="15">
        <v>83.126109999999997</v>
      </c>
      <c r="I182" s="15">
        <v>15.097690999999999</v>
      </c>
    </row>
    <row r="183" spans="1:9">
      <c r="A183" s="23" t="s">
        <v>204</v>
      </c>
      <c r="B183" s="24">
        <v>319</v>
      </c>
      <c r="C183" s="24">
        <v>96</v>
      </c>
      <c r="D183" s="24">
        <v>132</v>
      </c>
      <c r="E183" s="24">
        <v>72</v>
      </c>
      <c r="F183" s="24">
        <v>13</v>
      </c>
      <c r="G183" s="24">
        <v>6</v>
      </c>
      <c r="H183" s="24">
        <v>228</v>
      </c>
      <c r="I183" s="24">
        <v>85</v>
      </c>
    </row>
    <row r="184" spans="1:9">
      <c r="A184" s="10" t="s">
        <v>114</v>
      </c>
      <c r="B184" s="15">
        <v>100</v>
      </c>
      <c r="C184" s="15">
        <v>30.094044</v>
      </c>
      <c r="D184" s="15">
        <v>41.379309999999997</v>
      </c>
      <c r="E184" s="15">
        <v>22.570533000000001</v>
      </c>
      <c r="F184" s="15">
        <v>4.0752350000000002</v>
      </c>
      <c r="G184" s="15">
        <v>1.880878</v>
      </c>
      <c r="H184" s="15">
        <v>71.473354</v>
      </c>
      <c r="I184" s="15">
        <v>26.645768</v>
      </c>
    </row>
    <row r="185" spans="1:9">
      <c r="A185" s="23" t="s">
        <v>205</v>
      </c>
      <c r="B185" s="24">
        <v>6</v>
      </c>
      <c r="C185" s="24">
        <v>3</v>
      </c>
      <c r="D185" s="24">
        <v>1</v>
      </c>
      <c r="E185" s="24">
        <v>2</v>
      </c>
      <c r="F185" s="24">
        <v>0</v>
      </c>
      <c r="G185" s="24">
        <v>0</v>
      </c>
      <c r="H185" s="24">
        <v>4</v>
      </c>
      <c r="I185" s="24">
        <v>2</v>
      </c>
    </row>
    <row r="186" spans="1:9">
      <c r="A186" s="10" t="s">
        <v>114</v>
      </c>
      <c r="B186" s="15">
        <v>100</v>
      </c>
      <c r="C186" s="15">
        <v>50</v>
      </c>
      <c r="D186" s="15">
        <v>16.666667</v>
      </c>
      <c r="E186" s="15">
        <v>33.333333000000003</v>
      </c>
      <c r="F186" s="15">
        <v>0</v>
      </c>
      <c r="G186" s="15">
        <v>0</v>
      </c>
      <c r="H186" s="15">
        <v>66.666667000000004</v>
      </c>
      <c r="I186" s="15">
        <v>33.333333000000003</v>
      </c>
    </row>
    <row r="187" spans="1:9">
      <c r="A187" s="23" t="s">
        <v>206</v>
      </c>
      <c r="B187" s="24">
        <v>42</v>
      </c>
      <c r="C187" s="24">
        <v>1</v>
      </c>
      <c r="D187" s="24">
        <v>18</v>
      </c>
      <c r="E187" s="24">
        <v>14</v>
      </c>
      <c r="F187" s="24">
        <v>8</v>
      </c>
      <c r="G187" s="24">
        <v>1</v>
      </c>
      <c r="H187" s="24">
        <v>19</v>
      </c>
      <c r="I187" s="24">
        <v>22</v>
      </c>
    </row>
    <row r="188" spans="1:9">
      <c r="A188" s="10" t="s">
        <v>114</v>
      </c>
      <c r="B188" s="15">
        <v>100</v>
      </c>
      <c r="C188" s="15">
        <v>2.3809520000000002</v>
      </c>
      <c r="D188" s="15">
        <v>42.857143000000001</v>
      </c>
      <c r="E188" s="15">
        <v>33.333333000000003</v>
      </c>
      <c r="F188" s="15">
        <v>19.047619000000001</v>
      </c>
      <c r="G188" s="15">
        <v>2.3809520000000002</v>
      </c>
      <c r="H188" s="15">
        <v>45.238095000000001</v>
      </c>
      <c r="I188" s="15">
        <v>52.380952000000001</v>
      </c>
    </row>
    <row r="189" spans="1:9">
      <c r="A189" s="23" t="s">
        <v>152</v>
      </c>
      <c r="B189" s="24">
        <v>39</v>
      </c>
      <c r="C189" s="24">
        <v>7</v>
      </c>
      <c r="D189" s="24">
        <v>10</v>
      </c>
      <c r="E189" s="24">
        <v>16</v>
      </c>
      <c r="F189" s="24">
        <v>4</v>
      </c>
      <c r="G189" s="24">
        <v>2</v>
      </c>
      <c r="H189" s="24">
        <v>17</v>
      </c>
      <c r="I189" s="24">
        <v>20</v>
      </c>
    </row>
    <row r="190" spans="1:9">
      <c r="A190" s="10" t="s">
        <v>114</v>
      </c>
      <c r="B190" s="15">
        <v>100</v>
      </c>
      <c r="C190" s="15">
        <v>17.948718</v>
      </c>
      <c r="D190" s="15">
        <v>25.641026</v>
      </c>
      <c r="E190" s="15">
        <v>41.025641</v>
      </c>
      <c r="F190" s="15">
        <v>10.256410000000001</v>
      </c>
      <c r="G190" s="15">
        <v>5.1282050000000003</v>
      </c>
      <c r="H190" s="15">
        <v>43.589744000000003</v>
      </c>
      <c r="I190" s="15">
        <v>51.282051000000003</v>
      </c>
    </row>
    <row r="191" spans="1:9">
      <c r="A191" s="23" t="s">
        <v>128</v>
      </c>
      <c r="B191" s="24">
        <v>193</v>
      </c>
      <c r="C191" s="24">
        <v>46</v>
      </c>
      <c r="D191" s="24">
        <v>90</v>
      </c>
      <c r="E191" s="24">
        <v>40</v>
      </c>
      <c r="F191" s="24">
        <v>10</v>
      </c>
      <c r="G191" s="24">
        <v>7</v>
      </c>
      <c r="H191" s="24">
        <v>136</v>
      </c>
      <c r="I191" s="24">
        <v>50</v>
      </c>
    </row>
    <row r="192" spans="1:9">
      <c r="A192" s="10" t="s">
        <v>114</v>
      </c>
      <c r="B192" s="15">
        <v>100</v>
      </c>
      <c r="C192" s="15">
        <v>23.834197</v>
      </c>
      <c r="D192" s="15">
        <v>46.632123999999997</v>
      </c>
      <c r="E192" s="15">
        <v>20.725389</v>
      </c>
      <c r="F192" s="15">
        <v>5.1813469999999997</v>
      </c>
      <c r="G192" s="15">
        <v>3.6269429999999998</v>
      </c>
      <c r="H192" s="15">
        <v>70.466320999999994</v>
      </c>
      <c r="I192" s="15">
        <v>25.906735999999999</v>
      </c>
    </row>
    <row r="193" spans="1:9">
      <c r="A193" s="8" t="s">
        <v>207</v>
      </c>
      <c r="B193" s="8"/>
      <c r="C193" s="8"/>
      <c r="D193" s="8"/>
      <c r="E193" s="8"/>
      <c r="F193" s="8"/>
      <c r="G193" s="8"/>
      <c r="H193" s="8"/>
      <c r="I193" s="8"/>
    </row>
    <row r="194" spans="1:9">
      <c r="A194" s="23" t="s">
        <v>208</v>
      </c>
      <c r="B194" s="24">
        <v>1480</v>
      </c>
      <c r="C194" s="24">
        <v>408</v>
      </c>
      <c r="D194" s="24">
        <v>715</v>
      </c>
      <c r="E194" s="24">
        <v>288</v>
      </c>
      <c r="F194" s="24">
        <v>46</v>
      </c>
      <c r="G194" s="24">
        <v>23</v>
      </c>
      <c r="H194" s="24">
        <v>1123</v>
      </c>
      <c r="I194" s="24">
        <v>334</v>
      </c>
    </row>
    <row r="195" spans="1:9">
      <c r="A195" s="10" t="s">
        <v>114</v>
      </c>
      <c r="B195" s="15">
        <v>100</v>
      </c>
      <c r="C195" s="15">
        <v>27.567568000000001</v>
      </c>
      <c r="D195" s="15">
        <v>48.310811000000001</v>
      </c>
      <c r="E195" s="15">
        <v>19.459458999999999</v>
      </c>
      <c r="F195" s="15">
        <v>3.1081080000000001</v>
      </c>
      <c r="G195" s="15">
        <v>1.554054</v>
      </c>
      <c r="H195" s="15">
        <v>75.878377999999998</v>
      </c>
      <c r="I195" s="15">
        <v>22.567568000000001</v>
      </c>
    </row>
    <row r="196" spans="1:9">
      <c r="A196" s="23" t="s">
        <v>209</v>
      </c>
      <c r="B196" s="24">
        <v>1280</v>
      </c>
      <c r="C196" s="24">
        <v>375</v>
      </c>
      <c r="D196" s="24">
        <v>606</v>
      </c>
      <c r="E196" s="24">
        <v>238</v>
      </c>
      <c r="F196" s="24">
        <v>39</v>
      </c>
      <c r="G196" s="24">
        <v>22</v>
      </c>
      <c r="H196" s="24">
        <v>981</v>
      </c>
      <c r="I196" s="24">
        <v>277</v>
      </c>
    </row>
    <row r="197" spans="1:9">
      <c r="A197" s="10" t="s">
        <v>114</v>
      </c>
      <c r="B197" s="15">
        <v>100</v>
      </c>
      <c r="C197" s="15">
        <v>29.296875</v>
      </c>
      <c r="D197" s="15">
        <v>47.34375</v>
      </c>
      <c r="E197" s="15">
        <v>18.59375</v>
      </c>
      <c r="F197" s="15">
        <v>3.046875</v>
      </c>
      <c r="G197" s="15">
        <v>1.71875</v>
      </c>
      <c r="H197" s="15">
        <v>76.640625</v>
      </c>
      <c r="I197" s="15">
        <v>21.640625</v>
      </c>
    </row>
    <row r="198" spans="1:9">
      <c r="A198" s="23" t="s">
        <v>210</v>
      </c>
      <c r="B198" s="24">
        <v>1167</v>
      </c>
      <c r="C198" s="24">
        <v>299</v>
      </c>
      <c r="D198" s="24">
        <v>555</v>
      </c>
      <c r="E198" s="24">
        <v>246</v>
      </c>
      <c r="F198" s="24">
        <v>45</v>
      </c>
      <c r="G198" s="24">
        <v>22</v>
      </c>
      <c r="H198" s="24">
        <v>854</v>
      </c>
      <c r="I198" s="24">
        <v>291</v>
      </c>
    </row>
    <row r="199" spans="1:9">
      <c r="A199" s="10" t="s">
        <v>114</v>
      </c>
      <c r="B199" s="15">
        <v>100</v>
      </c>
      <c r="C199" s="15">
        <v>25.621251000000001</v>
      </c>
      <c r="D199" s="15">
        <v>47.557841000000003</v>
      </c>
      <c r="E199" s="15">
        <v>21.079692000000001</v>
      </c>
      <c r="F199" s="15">
        <v>3.8560409999999998</v>
      </c>
      <c r="G199" s="15">
        <v>1.885176</v>
      </c>
      <c r="H199" s="15">
        <v>73.179091999999997</v>
      </c>
      <c r="I199" s="15">
        <v>24.935732999999999</v>
      </c>
    </row>
    <row r="200" spans="1:9">
      <c r="A200" s="23" t="s">
        <v>211</v>
      </c>
      <c r="B200" s="24">
        <v>715</v>
      </c>
      <c r="C200" s="24">
        <v>202</v>
      </c>
      <c r="D200" s="24">
        <v>336</v>
      </c>
      <c r="E200" s="24">
        <v>143</v>
      </c>
      <c r="F200" s="24">
        <v>20</v>
      </c>
      <c r="G200" s="24">
        <v>14</v>
      </c>
      <c r="H200" s="24">
        <v>538</v>
      </c>
      <c r="I200" s="24">
        <v>163</v>
      </c>
    </row>
    <row r="201" spans="1:9" ht="11.1" customHeight="1">
      <c r="A201" s="10" t="s">
        <v>114</v>
      </c>
      <c r="B201" s="15">
        <v>100</v>
      </c>
      <c r="C201" s="15">
        <v>28.251747999999999</v>
      </c>
      <c r="D201" s="15">
        <v>46.993006999999999</v>
      </c>
      <c r="E201" s="15">
        <v>20</v>
      </c>
      <c r="F201" s="15">
        <v>2.7972030000000001</v>
      </c>
      <c r="G201" s="15">
        <v>1.9580420000000001</v>
      </c>
      <c r="H201" s="15">
        <v>75.244754999999998</v>
      </c>
      <c r="I201" s="15">
        <v>22.797203</v>
      </c>
    </row>
    <row r="202" spans="1:9" ht="11.1" customHeight="1">
      <c r="A202" s="23" t="s">
        <v>212</v>
      </c>
      <c r="B202" s="24">
        <v>387</v>
      </c>
      <c r="C202" s="24">
        <v>110</v>
      </c>
      <c r="D202" s="24">
        <v>181</v>
      </c>
      <c r="E202" s="24">
        <v>73</v>
      </c>
      <c r="F202" s="24">
        <v>16</v>
      </c>
      <c r="G202" s="24">
        <v>7</v>
      </c>
      <c r="H202" s="24">
        <v>291</v>
      </c>
      <c r="I202" s="24">
        <v>89</v>
      </c>
    </row>
    <row r="203" spans="1:9" ht="11.1" customHeight="1">
      <c r="A203" s="10" t="s">
        <v>114</v>
      </c>
      <c r="B203" s="15">
        <v>100</v>
      </c>
      <c r="C203" s="15">
        <v>28.423773000000001</v>
      </c>
      <c r="D203" s="15">
        <v>46.770026000000001</v>
      </c>
      <c r="E203" s="15">
        <v>18.863049</v>
      </c>
      <c r="F203" s="15">
        <v>4.1343670000000001</v>
      </c>
      <c r="G203" s="15">
        <v>1.808786</v>
      </c>
      <c r="H203" s="15">
        <v>75.193798000000001</v>
      </c>
      <c r="I203" s="15">
        <v>22.997416000000001</v>
      </c>
    </row>
    <row r="204" spans="1:9" ht="11.1" customHeight="1">
      <c r="A204" s="23" t="s">
        <v>213</v>
      </c>
      <c r="B204" s="24">
        <v>404</v>
      </c>
      <c r="C204" s="24">
        <v>102</v>
      </c>
      <c r="D204" s="24">
        <v>179</v>
      </c>
      <c r="E204" s="24">
        <v>93</v>
      </c>
      <c r="F204" s="24">
        <v>18</v>
      </c>
      <c r="G204" s="24">
        <v>12</v>
      </c>
      <c r="H204" s="24">
        <v>281</v>
      </c>
      <c r="I204" s="24">
        <v>111</v>
      </c>
    </row>
    <row r="205" spans="1:9" ht="11.1" customHeight="1">
      <c r="A205" s="10" t="s">
        <v>114</v>
      </c>
      <c r="B205" s="15">
        <v>100</v>
      </c>
      <c r="C205" s="15">
        <v>25.247525</v>
      </c>
      <c r="D205" s="15">
        <v>44.306930999999999</v>
      </c>
      <c r="E205" s="15">
        <v>23.019801999999999</v>
      </c>
      <c r="F205" s="15">
        <v>4.4554460000000002</v>
      </c>
      <c r="G205" s="15">
        <v>2.970297</v>
      </c>
      <c r="H205" s="15">
        <v>69.554455000000004</v>
      </c>
      <c r="I205" s="15">
        <v>27.475248000000001</v>
      </c>
    </row>
    <row r="206" spans="1:9" ht="11.1" customHeight="1">
      <c r="A206" s="23" t="s">
        <v>214</v>
      </c>
      <c r="B206" s="24">
        <v>595</v>
      </c>
      <c r="C206" s="24">
        <v>202</v>
      </c>
      <c r="D206" s="24">
        <v>281</v>
      </c>
      <c r="E206" s="24">
        <v>96</v>
      </c>
      <c r="F206" s="24">
        <v>8</v>
      </c>
      <c r="G206" s="24">
        <v>8</v>
      </c>
      <c r="H206" s="24">
        <v>483</v>
      </c>
      <c r="I206" s="24">
        <v>104</v>
      </c>
    </row>
    <row r="207" spans="1:9" ht="11.1" customHeight="1">
      <c r="A207" s="10" t="s">
        <v>114</v>
      </c>
      <c r="B207" s="15">
        <v>100</v>
      </c>
      <c r="C207" s="15">
        <v>33.949579999999997</v>
      </c>
      <c r="D207" s="15">
        <v>47.226891000000002</v>
      </c>
      <c r="E207" s="15">
        <v>16.134454000000002</v>
      </c>
      <c r="F207" s="15">
        <v>1.344538</v>
      </c>
      <c r="G207" s="15">
        <v>1.344538</v>
      </c>
      <c r="H207" s="15">
        <v>81.176471000000006</v>
      </c>
      <c r="I207" s="15">
        <v>17.478992000000002</v>
      </c>
    </row>
    <row r="208" spans="1:9" ht="11.1" customHeight="1">
      <c r="A208" s="23" t="s">
        <v>215</v>
      </c>
      <c r="B208" s="24">
        <v>215</v>
      </c>
      <c r="C208" s="24">
        <v>74</v>
      </c>
      <c r="D208" s="24">
        <v>89</v>
      </c>
      <c r="E208" s="24">
        <v>40</v>
      </c>
      <c r="F208" s="24">
        <v>7</v>
      </c>
      <c r="G208" s="24">
        <v>5</v>
      </c>
      <c r="H208" s="24">
        <v>163</v>
      </c>
      <c r="I208" s="24">
        <v>47</v>
      </c>
    </row>
    <row r="209" spans="1:9" ht="11.1" customHeight="1">
      <c r="A209" s="10" t="s">
        <v>114</v>
      </c>
      <c r="B209" s="15">
        <v>100</v>
      </c>
      <c r="C209" s="15">
        <v>34.418604999999999</v>
      </c>
      <c r="D209" s="15">
        <v>41.395349000000003</v>
      </c>
      <c r="E209" s="15">
        <v>18.604651</v>
      </c>
      <c r="F209" s="15">
        <v>3.255814</v>
      </c>
      <c r="G209" s="15">
        <v>2.3255810000000001</v>
      </c>
      <c r="H209" s="15">
        <v>75.813952999999998</v>
      </c>
      <c r="I209" s="15">
        <v>21.860465000000001</v>
      </c>
    </row>
    <row r="210" spans="1:9" ht="11.1" customHeight="1">
      <c r="A210" s="23" t="s">
        <v>216</v>
      </c>
      <c r="B210" s="24">
        <v>248</v>
      </c>
      <c r="C210" s="24">
        <v>65</v>
      </c>
      <c r="D210" s="24">
        <v>113</v>
      </c>
      <c r="E210" s="24">
        <v>53</v>
      </c>
      <c r="F210" s="24">
        <v>12</v>
      </c>
      <c r="G210" s="24">
        <v>5</v>
      </c>
      <c r="H210" s="24">
        <v>178</v>
      </c>
      <c r="I210" s="24">
        <v>65</v>
      </c>
    </row>
    <row r="211" spans="1:9" ht="11.1" customHeight="1">
      <c r="A211" s="10" t="s">
        <v>114</v>
      </c>
      <c r="B211" s="15">
        <v>100</v>
      </c>
      <c r="C211" s="15">
        <v>26.209676999999999</v>
      </c>
      <c r="D211" s="15">
        <v>45.564515999999998</v>
      </c>
      <c r="E211" s="15">
        <v>21.370968000000001</v>
      </c>
      <c r="F211" s="15">
        <v>4.8387099999999998</v>
      </c>
      <c r="G211" s="15">
        <v>2.0161289999999998</v>
      </c>
      <c r="H211" s="15">
        <v>71.774193999999994</v>
      </c>
      <c r="I211" s="15">
        <v>26.209676999999999</v>
      </c>
    </row>
    <row r="212" spans="1:9" ht="11.1" customHeight="1">
      <c r="A212" s="23" t="s">
        <v>217</v>
      </c>
      <c r="B212" s="24">
        <v>255</v>
      </c>
      <c r="C212" s="24">
        <v>92</v>
      </c>
      <c r="D212" s="24">
        <v>125</v>
      </c>
      <c r="E212" s="24">
        <v>30</v>
      </c>
      <c r="F212" s="24">
        <v>7</v>
      </c>
      <c r="G212" s="24">
        <v>1</v>
      </c>
      <c r="H212" s="24">
        <v>217</v>
      </c>
      <c r="I212" s="24">
        <v>37</v>
      </c>
    </row>
    <row r="213" spans="1:9" ht="11.1" customHeight="1">
      <c r="A213" s="10" t="s">
        <v>114</v>
      </c>
      <c r="B213" s="15">
        <v>100</v>
      </c>
      <c r="C213" s="15">
        <v>36.078431000000002</v>
      </c>
      <c r="D213" s="15">
        <v>49.019607999999998</v>
      </c>
      <c r="E213" s="15">
        <v>11.764706</v>
      </c>
      <c r="F213" s="15">
        <v>2.745098</v>
      </c>
      <c r="G213" s="15">
        <v>0.39215699999999998</v>
      </c>
      <c r="H213" s="15">
        <v>85.098039</v>
      </c>
      <c r="I213" s="15">
        <v>14.509804000000001</v>
      </c>
    </row>
    <row r="214" spans="1:9" ht="11.1" customHeight="1">
      <c r="A214" s="23" t="s">
        <v>218</v>
      </c>
      <c r="B214" s="24">
        <v>291</v>
      </c>
      <c r="C214" s="24">
        <v>114</v>
      </c>
      <c r="D214" s="24">
        <v>141</v>
      </c>
      <c r="E214" s="24">
        <v>30</v>
      </c>
      <c r="F214" s="24">
        <v>2</v>
      </c>
      <c r="G214" s="24">
        <v>4</v>
      </c>
      <c r="H214" s="24">
        <v>255</v>
      </c>
      <c r="I214" s="24">
        <v>32</v>
      </c>
    </row>
    <row r="215" spans="1:9" ht="11.1" customHeight="1">
      <c r="A215" s="10" t="s">
        <v>114</v>
      </c>
      <c r="B215" s="15">
        <v>100</v>
      </c>
      <c r="C215" s="15">
        <v>39.175257999999999</v>
      </c>
      <c r="D215" s="15">
        <v>48.453608000000003</v>
      </c>
      <c r="E215" s="15">
        <v>10.309278000000001</v>
      </c>
      <c r="F215" s="15">
        <v>0.68728500000000003</v>
      </c>
      <c r="G215" s="15">
        <v>1.3745700000000001</v>
      </c>
      <c r="H215" s="15">
        <v>87.628866000000002</v>
      </c>
      <c r="I215" s="15">
        <v>10.996563999999999</v>
      </c>
    </row>
    <row r="216" spans="1:9" ht="11.1" customHeight="1">
      <c r="A216" s="23" t="s">
        <v>219</v>
      </c>
      <c r="B216" s="24">
        <v>338</v>
      </c>
      <c r="C216" s="24">
        <v>133</v>
      </c>
      <c r="D216" s="24">
        <v>153</v>
      </c>
      <c r="E216" s="24">
        <v>44</v>
      </c>
      <c r="F216" s="24">
        <v>6</v>
      </c>
      <c r="G216" s="24">
        <v>2</v>
      </c>
      <c r="H216" s="24">
        <v>286</v>
      </c>
      <c r="I216" s="24">
        <v>50</v>
      </c>
    </row>
    <row r="217" spans="1:9" ht="11.1" customHeight="1">
      <c r="A217" s="10" t="s">
        <v>114</v>
      </c>
      <c r="B217" s="15">
        <v>100</v>
      </c>
      <c r="C217" s="15">
        <v>39.349111999999998</v>
      </c>
      <c r="D217" s="15">
        <v>45.266272000000001</v>
      </c>
      <c r="E217" s="15">
        <v>13.017751000000001</v>
      </c>
      <c r="F217" s="15">
        <v>1.7751479999999999</v>
      </c>
      <c r="G217" s="15">
        <v>0.59171600000000002</v>
      </c>
      <c r="H217" s="15">
        <v>84.615385000000003</v>
      </c>
      <c r="I217" s="15">
        <v>14.792899</v>
      </c>
    </row>
    <row r="218" spans="1:9" ht="11.1" customHeight="1">
      <c r="A218" s="23" t="s">
        <v>220</v>
      </c>
      <c r="B218" s="24">
        <v>812</v>
      </c>
      <c r="C218" s="24">
        <v>276</v>
      </c>
      <c r="D218" s="24">
        <v>394</v>
      </c>
      <c r="E218" s="24">
        <v>118</v>
      </c>
      <c r="F218" s="24">
        <v>13</v>
      </c>
      <c r="G218" s="24">
        <v>11</v>
      </c>
      <c r="H218" s="24">
        <v>670</v>
      </c>
      <c r="I218" s="24">
        <v>131</v>
      </c>
    </row>
    <row r="219" spans="1:9" ht="11.1" customHeight="1">
      <c r="A219" s="10" t="s">
        <v>114</v>
      </c>
      <c r="B219" s="15">
        <v>100</v>
      </c>
      <c r="C219" s="15">
        <v>33.990147999999998</v>
      </c>
      <c r="D219" s="15">
        <v>48.522167000000003</v>
      </c>
      <c r="E219" s="15">
        <v>14.532019999999999</v>
      </c>
      <c r="F219" s="15">
        <v>1.6009850000000001</v>
      </c>
      <c r="G219" s="15">
        <v>1.3546800000000001</v>
      </c>
      <c r="H219" s="15">
        <v>82.512315000000001</v>
      </c>
      <c r="I219" s="15">
        <v>16.133005000000001</v>
      </c>
    </row>
    <row r="220" spans="1:9" ht="11.1" customHeight="1">
      <c r="A220" s="23" t="s">
        <v>221</v>
      </c>
      <c r="B220" s="24">
        <v>816</v>
      </c>
      <c r="C220" s="24">
        <v>280</v>
      </c>
      <c r="D220" s="24">
        <v>371</v>
      </c>
      <c r="E220" s="24">
        <v>132</v>
      </c>
      <c r="F220" s="24">
        <v>18</v>
      </c>
      <c r="G220" s="24">
        <v>15</v>
      </c>
      <c r="H220" s="24">
        <v>651</v>
      </c>
      <c r="I220" s="24">
        <v>150</v>
      </c>
    </row>
    <row r="221" spans="1:9" ht="11.1" customHeight="1">
      <c r="A221" s="10" t="s">
        <v>114</v>
      </c>
      <c r="B221" s="15">
        <v>100</v>
      </c>
      <c r="C221" s="15">
        <v>34.313724999999998</v>
      </c>
      <c r="D221" s="15">
        <v>45.465685999999998</v>
      </c>
      <c r="E221" s="15">
        <v>16.176470999999999</v>
      </c>
      <c r="F221" s="15">
        <v>2.2058819999999999</v>
      </c>
      <c r="G221" s="15">
        <v>1.8382350000000001</v>
      </c>
      <c r="H221" s="15">
        <v>79.779411999999994</v>
      </c>
      <c r="I221" s="15">
        <v>18.382352999999998</v>
      </c>
    </row>
    <row r="222" spans="1:9" ht="11.1" customHeight="1">
      <c r="A222" s="23" t="s">
        <v>152</v>
      </c>
      <c r="B222" s="24">
        <v>69</v>
      </c>
      <c r="C222" s="24">
        <v>20</v>
      </c>
      <c r="D222" s="24">
        <v>30</v>
      </c>
      <c r="E222" s="24">
        <v>13</v>
      </c>
      <c r="F222" s="24">
        <v>5</v>
      </c>
      <c r="G222" s="24">
        <v>1</v>
      </c>
      <c r="H222" s="24">
        <v>50</v>
      </c>
      <c r="I222" s="24">
        <v>18</v>
      </c>
    </row>
    <row r="223" spans="1:9" ht="11.1" customHeight="1">
      <c r="A223" s="10" t="s">
        <v>114</v>
      </c>
      <c r="B223" s="15">
        <v>100</v>
      </c>
      <c r="C223" s="15">
        <v>28.985506999999998</v>
      </c>
      <c r="D223" s="15">
        <v>43.478261000000003</v>
      </c>
      <c r="E223" s="15">
        <v>18.840579999999999</v>
      </c>
      <c r="F223" s="15">
        <v>7.2463769999999998</v>
      </c>
      <c r="G223" s="15">
        <v>1.4492750000000001</v>
      </c>
      <c r="H223" s="15">
        <v>72.463768000000002</v>
      </c>
      <c r="I223" s="15">
        <v>26.086957000000002</v>
      </c>
    </row>
    <row r="224" spans="1:9" ht="11.1" customHeight="1">
      <c r="A224" s="23" t="s">
        <v>222</v>
      </c>
      <c r="B224" s="24">
        <v>246</v>
      </c>
      <c r="C224" s="24">
        <v>84</v>
      </c>
      <c r="D224" s="24">
        <v>110</v>
      </c>
      <c r="E224" s="24">
        <v>43</v>
      </c>
      <c r="F224" s="24">
        <v>7</v>
      </c>
      <c r="G224" s="24">
        <v>2</v>
      </c>
      <c r="H224" s="24">
        <v>194</v>
      </c>
      <c r="I224" s="24">
        <v>50</v>
      </c>
    </row>
    <row r="225" spans="1:9" ht="11.1" customHeight="1">
      <c r="A225" s="10" t="s">
        <v>114</v>
      </c>
      <c r="B225" s="15">
        <v>100</v>
      </c>
      <c r="C225" s="15">
        <v>34.146341</v>
      </c>
      <c r="D225" s="15">
        <v>44.715446999999998</v>
      </c>
      <c r="E225" s="15">
        <v>17.479675</v>
      </c>
      <c r="F225" s="15">
        <v>2.8455279999999998</v>
      </c>
      <c r="G225" s="15">
        <v>0.81300799999999995</v>
      </c>
      <c r="H225" s="15">
        <v>78.861789000000002</v>
      </c>
      <c r="I225" s="15">
        <v>20.325202999999998</v>
      </c>
    </row>
    <row r="226" spans="1:9" ht="11.1" customHeight="1">
      <c r="A226" s="23" t="s">
        <v>128</v>
      </c>
      <c r="B226" s="24">
        <v>47</v>
      </c>
      <c r="C226" s="24">
        <v>16</v>
      </c>
      <c r="D226" s="24">
        <v>19</v>
      </c>
      <c r="E226" s="24">
        <v>8</v>
      </c>
      <c r="F226" s="24">
        <v>3</v>
      </c>
      <c r="G226" s="24">
        <v>1</v>
      </c>
      <c r="H226" s="24">
        <v>35</v>
      </c>
      <c r="I226" s="24">
        <v>11</v>
      </c>
    </row>
    <row r="227" spans="1:9" ht="11.1" customHeight="1">
      <c r="A227" s="11"/>
      <c r="B227" s="16">
        <v>100</v>
      </c>
      <c r="C227" s="16">
        <v>34.042552999999998</v>
      </c>
      <c r="D227" s="16">
        <v>40.425531999999997</v>
      </c>
      <c r="E227" s="16">
        <v>17.021277000000001</v>
      </c>
      <c r="F227" s="16">
        <v>6.3829789999999997</v>
      </c>
      <c r="G227" s="16">
        <v>2.1276600000000001</v>
      </c>
      <c r="H227" s="16">
        <v>74.468085000000002</v>
      </c>
      <c r="I227" s="16">
        <v>23.404254999999999</v>
      </c>
    </row>
    <row r="228" spans="1:9" ht="11.1" customHeight="1"/>
  </sheetData>
  <phoneticPr fontId="2"/>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76936-474A-4820-A001-966D19F557DD}">
  <sheetPr codeName="Sheet121"/>
  <dimension ref="A1:K229"/>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HYPERLINK("#'目次'!B26","[20]")</f>
        <v>[20]</v>
      </c>
    </row>
    <row r="3" spans="1:11">
      <c r="A3" s="6" t="s">
        <v>114</v>
      </c>
      <c r="B3" s="7" t="s">
        <v>328</v>
      </c>
    </row>
    <row r="4" spans="1:11">
      <c r="A4" s="6" t="s">
        <v>114</v>
      </c>
      <c r="B4" s="7" t="s">
        <v>329</v>
      </c>
    </row>
    <row r="5" spans="1:11" s="21" customFormat="1" ht="24">
      <c r="A5" s="19" t="s">
        <v>114</v>
      </c>
      <c r="B5" s="20" t="s">
        <v>118</v>
      </c>
      <c r="C5" s="20" t="s">
        <v>135</v>
      </c>
      <c r="D5" s="20" t="s">
        <v>136</v>
      </c>
      <c r="E5" s="20" t="s">
        <v>137</v>
      </c>
      <c r="F5" s="20" t="s">
        <v>138</v>
      </c>
      <c r="G5" s="20" t="s">
        <v>139</v>
      </c>
      <c r="H5" s="20" t="s">
        <v>140</v>
      </c>
      <c r="I5" s="20" t="s">
        <v>141</v>
      </c>
      <c r="J5" s="20" t="s">
        <v>142</v>
      </c>
      <c r="K5" s="20" t="s">
        <v>128</v>
      </c>
    </row>
    <row r="6" spans="1:11">
      <c r="A6" s="22" t="s">
        <v>121</v>
      </c>
      <c r="B6" s="9">
        <v>2677</v>
      </c>
      <c r="C6" s="9">
        <v>128</v>
      </c>
      <c r="D6" s="9">
        <v>138</v>
      </c>
      <c r="E6" s="9">
        <v>119</v>
      </c>
      <c r="F6" s="9">
        <v>142</v>
      </c>
      <c r="G6" s="9">
        <v>170</v>
      </c>
      <c r="H6" s="9">
        <v>192</v>
      </c>
      <c r="I6" s="9">
        <v>1405</v>
      </c>
      <c r="J6" s="9">
        <v>343</v>
      </c>
      <c r="K6" s="9">
        <v>40</v>
      </c>
    </row>
    <row r="7" spans="1:11">
      <c r="A7" s="10" t="s">
        <v>114</v>
      </c>
      <c r="B7" s="15">
        <v>100</v>
      </c>
      <c r="C7" s="15">
        <v>4.7814719999999999</v>
      </c>
      <c r="D7" s="15">
        <v>5.1550240000000001</v>
      </c>
      <c r="E7" s="15">
        <v>4.4452749999999996</v>
      </c>
      <c r="F7" s="15">
        <v>5.3044450000000003</v>
      </c>
      <c r="G7" s="15">
        <v>6.3503920000000003</v>
      </c>
      <c r="H7" s="15">
        <v>7.1722080000000004</v>
      </c>
      <c r="I7" s="15">
        <v>52.484124000000001</v>
      </c>
      <c r="J7" s="15">
        <v>12.812849999999999</v>
      </c>
      <c r="K7" s="15">
        <v>1.49421</v>
      </c>
    </row>
    <row r="8" spans="1:11">
      <c r="A8" s="8" t="s">
        <v>122</v>
      </c>
      <c r="B8" s="8"/>
      <c r="C8" s="8"/>
      <c r="D8" s="8"/>
      <c r="E8" s="8"/>
      <c r="F8" s="8"/>
      <c r="G8" s="8"/>
      <c r="H8" s="8"/>
      <c r="I8" s="8"/>
      <c r="J8" s="8"/>
      <c r="K8" s="8"/>
    </row>
    <row r="9" spans="1:11">
      <c r="A9" s="23" t="s">
        <v>123</v>
      </c>
      <c r="B9" s="24">
        <v>380</v>
      </c>
      <c r="C9" s="24">
        <v>20</v>
      </c>
      <c r="D9" s="24">
        <v>17</v>
      </c>
      <c r="E9" s="24">
        <v>19</v>
      </c>
      <c r="F9" s="24">
        <v>23</v>
      </c>
      <c r="G9" s="24">
        <v>19</v>
      </c>
      <c r="H9" s="24">
        <v>30</v>
      </c>
      <c r="I9" s="24">
        <v>208</v>
      </c>
      <c r="J9" s="24">
        <v>41</v>
      </c>
      <c r="K9" s="24">
        <v>3</v>
      </c>
    </row>
    <row r="10" spans="1:11">
      <c r="A10" s="10" t="s">
        <v>114</v>
      </c>
      <c r="B10" s="15">
        <v>100</v>
      </c>
      <c r="C10" s="15">
        <v>5.2631579999999998</v>
      </c>
      <c r="D10" s="15">
        <v>4.4736840000000004</v>
      </c>
      <c r="E10" s="15">
        <v>5</v>
      </c>
      <c r="F10" s="15">
        <v>6.052632</v>
      </c>
      <c r="G10" s="15">
        <v>5</v>
      </c>
      <c r="H10" s="15">
        <v>7.8947370000000001</v>
      </c>
      <c r="I10" s="15">
        <v>54.736842000000003</v>
      </c>
      <c r="J10" s="15">
        <v>10.789474</v>
      </c>
      <c r="K10" s="15">
        <v>0.78947400000000001</v>
      </c>
    </row>
    <row r="11" spans="1:11">
      <c r="A11" s="23" t="s">
        <v>124</v>
      </c>
      <c r="B11" s="24">
        <v>489</v>
      </c>
      <c r="C11" s="24">
        <v>17</v>
      </c>
      <c r="D11" s="24">
        <v>21</v>
      </c>
      <c r="E11" s="24">
        <v>30</v>
      </c>
      <c r="F11" s="24">
        <v>31</v>
      </c>
      <c r="G11" s="24">
        <v>33</v>
      </c>
      <c r="H11" s="24">
        <v>49</v>
      </c>
      <c r="I11" s="24">
        <v>251</v>
      </c>
      <c r="J11" s="24">
        <v>56</v>
      </c>
      <c r="K11" s="24">
        <v>1</v>
      </c>
    </row>
    <row r="12" spans="1:11">
      <c r="A12" s="10" t="s">
        <v>114</v>
      </c>
      <c r="B12" s="15">
        <v>100</v>
      </c>
      <c r="C12" s="15">
        <v>3.476483</v>
      </c>
      <c r="D12" s="15">
        <v>4.2944789999999999</v>
      </c>
      <c r="E12" s="15">
        <v>6.1349689999999999</v>
      </c>
      <c r="F12" s="15">
        <v>6.3394680000000001</v>
      </c>
      <c r="G12" s="15">
        <v>6.7484659999999996</v>
      </c>
      <c r="H12" s="15">
        <v>10.02045</v>
      </c>
      <c r="I12" s="15">
        <v>51.329242999999998</v>
      </c>
      <c r="J12" s="15">
        <v>11.451943</v>
      </c>
      <c r="K12" s="15">
        <v>0.20449899999999999</v>
      </c>
    </row>
    <row r="13" spans="1:11">
      <c r="A13" s="23" t="s">
        <v>125</v>
      </c>
      <c r="B13" s="24">
        <v>1114</v>
      </c>
      <c r="C13" s="24">
        <v>50</v>
      </c>
      <c r="D13" s="24">
        <v>48</v>
      </c>
      <c r="E13" s="24">
        <v>41</v>
      </c>
      <c r="F13" s="24">
        <v>49</v>
      </c>
      <c r="G13" s="24">
        <v>71</v>
      </c>
      <c r="H13" s="24">
        <v>74</v>
      </c>
      <c r="I13" s="24">
        <v>620</v>
      </c>
      <c r="J13" s="24">
        <v>157</v>
      </c>
      <c r="K13" s="24">
        <v>4</v>
      </c>
    </row>
    <row r="14" spans="1:11">
      <c r="A14" s="10" t="s">
        <v>114</v>
      </c>
      <c r="B14" s="15">
        <v>100</v>
      </c>
      <c r="C14" s="15">
        <v>4.4883300000000004</v>
      </c>
      <c r="D14" s="15">
        <v>4.3087970000000002</v>
      </c>
      <c r="E14" s="15">
        <v>3.680431</v>
      </c>
      <c r="F14" s="15">
        <v>4.3985640000000004</v>
      </c>
      <c r="G14" s="15">
        <v>6.3734289999999998</v>
      </c>
      <c r="H14" s="15">
        <v>6.6427290000000001</v>
      </c>
      <c r="I14" s="15">
        <v>55.655296</v>
      </c>
      <c r="J14" s="15">
        <v>14.093356999999999</v>
      </c>
      <c r="K14" s="15">
        <v>0.359066</v>
      </c>
    </row>
    <row r="15" spans="1:11">
      <c r="A15" s="23" t="s">
        <v>126</v>
      </c>
      <c r="B15" s="24">
        <v>521</v>
      </c>
      <c r="C15" s="24">
        <v>30</v>
      </c>
      <c r="D15" s="24">
        <v>38</v>
      </c>
      <c r="E15" s="24">
        <v>23</v>
      </c>
      <c r="F15" s="24">
        <v>32</v>
      </c>
      <c r="G15" s="24">
        <v>39</v>
      </c>
      <c r="H15" s="24">
        <v>28</v>
      </c>
      <c r="I15" s="24">
        <v>261</v>
      </c>
      <c r="J15" s="24">
        <v>69</v>
      </c>
      <c r="K15" s="24">
        <v>1</v>
      </c>
    </row>
    <row r="16" spans="1:11">
      <c r="A16" s="10" t="s">
        <v>114</v>
      </c>
      <c r="B16" s="15">
        <v>100</v>
      </c>
      <c r="C16" s="15">
        <v>5.7581569999999997</v>
      </c>
      <c r="D16" s="15">
        <v>7.293666</v>
      </c>
      <c r="E16" s="15">
        <v>4.414587</v>
      </c>
      <c r="F16" s="15">
        <v>6.1420349999999999</v>
      </c>
      <c r="G16" s="15">
        <v>7.4856049999999996</v>
      </c>
      <c r="H16" s="15">
        <v>5.3742799999999997</v>
      </c>
      <c r="I16" s="15">
        <v>50.095968999999997</v>
      </c>
      <c r="J16" s="15">
        <v>13.243762</v>
      </c>
      <c r="K16" s="15">
        <v>0.191939</v>
      </c>
    </row>
    <row r="17" spans="1:11">
      <c r="A17" s="23" t="s">
        <v>127</v>
      </c>
      <c r="B17" s="24">
        <v>129</v>
      </c>
      <c r="C17" s="24">
        <v>11</v>
      </c>
      <c r="D17" s="24">
        <v>11</v>
      </c>
      <c r="E17" s="24">
        <v>6</v>
      </c>
      <c r="F17" s="24">
        <v>7</v>
      </c>
      <c r="G17" s="24">
        <v>5</v>
      </c>
      <c r="H17" s="24">
        <v>10</v>
      </c>
      <c r="I17" s="24">
        <v>59</v>
      </c>
      <c r="J17" s="24">
        <v>18</v>
      </c>
      <c r="K17" s="24">
        <v>2</v>
      </c>
    </row>
    <row r="18" spans="1:11">
      <c r="A18" s="10" t="s">
        <v>114</v>
      </c>
      <c r="B18" s="15">
        <v>100</v>
      </c>
      <c r="C18" s="15">
        <v>8.5271319999999999</v>
      </c>
      <c r="D18" s="15">
        <v>8.5271319999999999</v>
      </c>
      <c r="E18" s="15">
        <v>4.6511630000000004</v>
      </c>
      <c r="F18" s="15">
        <v>5.4263570000000003</v>
      </c>
      <c r="G18" s="15">
        <v>3.875969</v>
      </c>
      <c r="H18" s="15">
        <v>7.751938</v>
      </c>
      <c r="I18" s="15">
        <v>45.736434000000003</v>
      </c>
      <c r="J18" s="15">
        <v>13.953488</v>
      </c>
      <c r="K18" s="15">
        <v>1.5503880000000001</v>
      </c>
    </row>
    <row r="19" spans="1:11">
      <c r="A19" s="23" t="s">
        <v>128</v>
      </c>
      <c r="B19" s="24">
        <v>44</v>
      </c>
      <c r="C19" s="24">
        <v>0</v>
      </c>
      <c r="D19" s="24">
        <v>3</v>
      </c>
      <c r="E19" s="24">
        <v>0</v>
      </c>
      <c r="F19" s="24">
        <v>0</v>
      </c>
      <c r="G19" s="24">
        <v>3</v>
      </c>
      <c r="H19" s="24">
        <v>1</v>
      </c>
      <c r="I19" s="24">
        <v>6</v>
      </c>
      <c r="J19" s="24">
        <v>2</v>
      </c>
      <c r="K19" s="24">
        <v>29</v>
      </c>
    </row>
    <row r="20" spans="1:11">
      <c r="A20" s="10" t="s">
        <v>114</v>
      </c>
      <c r="B20" s="15">
        <v>100</v>
      </c>
      <c r="C20" s="15">
        <v>0</v>
      </c>
      <c r="D20" s="15">
        <v>6.8181820000000002</v>
      </c>
      <c r="E20" s="15">
        <v>0</v>
      </c>
      <c r="F20" s="15">
        <v>0</v>
      </c>
      <c r="G20" s="15">
        <v>6.8181820000000002</v>
      </c>
      <c r="H20" s="15">
        <v>2.2727270000000002</v>
      </c>
      <c r="I20" s="15">
        <v>13.636364</v>
      </c>
      <c r="J20" s="15">
        <v>4.5454549999999996</v>
      </c>
      <c r="K20" s="15">
        <v>65.909091000000004</v>
      </c>
    </row>
    <row r="21" spans="1:11">
      <c r="A21" s="8" t="s">
        <v>129</v>
      </c>
      <c r="B21" s="8"/>
      <c r="C21" s="8"/>
      <c r="D21" s="8"/>
      <c r="E21" s="8"/>
      <c r="F21" s="8"/>
      <c r="G21" s="8"/>
      <c r="H21" s="8"/>
      <c r="I21" s="8"/>
      <c r="J21" s="8"/>
      <c r="K21" s="8"/>
    </row>
    <row r="22" spans="1:11">
      <c r="A22" s="23" t="s">
        <v>130</v>
      </c>
      <c r="B22" s="24">
        <v>799</v>
      </c>
      <c r="C22" s="24">
        <v>23</v>
      </c>
      <c r="D22" s="24">
        <v>39</v>
      </c>
      <c r="E22" s="24">
        <v>39</v>
      </c>
      <c r="F22" s="24">
        <v>40</v>
      </c>
      <c r="G22" s="24">
        <v>52</v>
      </c>
      <c r="H22" s="24">
        <v>71</v>
      </c>
      <c r="I22" s="24">
        <v>438</v>
      </c>
      <c r="J22" s="24">
        <v>95</v>
      </c>
      <c r="K22" s="24">
        <v>2</v>
      </c>
    </row>
    <row r="23" spans="1:11">
      <c r="A23" s="10" t="s">
        <v>114</v>
      </c>
      <c r="B23" s="15">
        <v>100</v>
      </c>
      <c r="C23" s="15">
        <v>2.8785980000000002</v>
      </c>
      <c r="D23" s="15">
        <v>4.8811010000000001</v>
      </c>
      <c r="E23" s="15">
        <v>4.8811010000000001</v>
      </c>
      <c r="F23" s="15">
        <v>5.0062579999999999</v>
      </c>
      <c r="G23" s="15">
        <v>6.5081350000000002</v>
      </c>
      <c r="H23" s="15">
        <v>8.8861080000000001</v>
      </c>
      <c r="I23" s="15">
        <v>54.818522999999999</v>
      </c>
      <c r="J23" s="15">
        <v>11.889862000000001</v>
      </c>
      <c r="K23" s="15">
        <v>0.25031300000000001</v>
      </c>
    </row>
    <row r="24" spans="1:11">
      <c r="A24" s="23" t="s">
        <v>131</v>
      </c>
      <c r="B24" s="24">
        <v>1245</v>
      </c>
      <c r="C24" s="24">
        <v>59</v>
      </c>
      <c r="D24" s="24">
        <v>57</v>
      </c>
      <c r="E24" s="24">
        <v>53</v>
      </c>
      <c r="F24" s="24">
        <v>73</v>
      </c>
      <c r="G24" s="24">
        <v>79</v>
      </c>
      <c r="H24" s="24">
        <v>81</v>
      </c>
      <c r="I24" s="24">
        <v>670</v>
      </c>
      <c r="J24" s="24">
        <v>169</v>
      </c>
      <c r="K24" s="24">
        <v>4</v>
      </c>
    </row>
    <row r="25" spans="1:11">
      <c r="A25" s="10" t="s">
        <v>114</v>
      </c>
      <c r="B25" s="15">
        <v>100</v>
      </c>
      <c r="C25" s="15">
        <v>4.7389559999999999</v>
      </c>
      <c r="D25" s="15">
        <v>4.5783129999999996</v>
      </c>
      <c r="E25" s="15">
        <v>4.257028</v>
      </c>
      <c r="F25" s="15">
        <v>5.8634539999999999</v>
      </c>
      <c r="G25" s="15">
        <v>6.3453819999999999</v>
      </c>
      <c r="H25" s="15">
        <v>6.506024</v>
      </c>
      <c r="I25" s="15">
        <v>53.815261</v>
      </c>
      <c r="J25" s="15">
        <v>13.574297</v>
      </c>
      <c r="K25" s="15">
        <v>0.32128499999999999</v>
      </c>
    </row>
    <row r="26" spans="1:11">
      <c r="A26" s="23" t="s">
        <v>132</v>
      </c>
      <c r="B26" s="24">
        <v>504</v>
      </c>
      <c r="C26" s="24">
        <v>36</v>
      </c>
      <c r="D26" s="24">
        <v>34</v>
      </c>
      <c r="E26" s="24">
        <v>23</v>
      </c>
      <c r="F26" s="24">
        <v>26</v>
      </c>
      <c r="G26" s="24">
        <v>35</v>
      </c>
      <c r="H26" s="24">
        <v>33</v>
      </c>
      <c r="I26" s="24">
        <v>252</v>
      </c>
      <c r="J26" s="24">
        <v>64</v>
      </c>
      <c r="K26" s="24">
        <v>1</v>
      </c>
    </row>
    <row r="27" spans="1:11">
      <c r="A27" s="10" t="s">
        <v>114</v>
      </c>
      <c r="B27" s="15">
        <v>100</v>
      </c>
      <c r="C27" s="15">
        <v>7.1428570000000002</v>
      </c>
      <c r="D27" s="15">
        <v>6.7460319999999996</v>
      </c>
      <c r="E27" s="15">
        <v>4.5634920000000001</v>
      </c>
      <c r="F27" s="15">
        <v>5.1587300000000003</v>
      </c>
      <c r="G27" s="15">
        <v>6.9444439999999998</v>
      </c>
      <c r="H27" s="15">
        <v>6.5476190000000001</v>
      </c>
      <c r="I27" s="15">
        <v>50</v>
      </c>
      <c r="J27" s="15">
        <v>12.698413</v>
      </c>
      <c r="K27" s="15">
        <v>0.19841300000000001</v>
      </c>
    </row>
    <row r="28" spans="1:11">
      <c r="A28" s="23" t="s">
        <v>133</v>
      </c>
      <c r="B28" s="24">
        <v>82</v>
      </c>
      <c r="C28" s="24">
        <v>10</v>
      </c>
      <c r="D28" s="24">
        <v>4</v>
      </c>
      <c r="E28" s="24">
        <v>3</v>
      </c>
      <c r="F28" s="24">
        <v>3</v>
      </c>
      <c r="G28" s="24">
        <v>4</v>
      </c>
      <c r="H28" s="24">
        <v>7</v>
      </c>
      <c r="I28" s="24">
        <v>38</v>
      </c>
      <c r="J28" s="24">
        <v>11</v>
      </c>
      <c r="K28" s="24">
        <v>2</v>
      </c>
    </row>
    <row r="29" spans="1:11">
      <c r="A29" s="10" t="s">
        <v>114</v>
      </c>
      <c r="B29" s="15">
        <v>100</v>
      </c>
      <c r="C29" s="15">
        <v>12.195122</v>
      </c>
      <c r="D29" s="15">
        <v>4.8780489999999999</v>
      </c>
      <c r="E29" s="15">
        <v>3.6585369999999999</v>
      </c>
      <c r="F29" s="15">
        <v>3.6585369999999999</v>
      </c>
      <c r="G29" s="15">
        <v>4.8780489999999999</v>
      </c>
      <c r="H29" s="15">
        <v>8.5365850000000005</v>
      </c>
      <c r="I29" s="15">
        <v>46.341462999999997</v>
      </c>
      <c r="J29" s="15">
        <v>13.414634</v>
      </c>
      <c r="K29" s="15">
        <v>2.4390239999999999</v>
      </c>
    </row>
    <row r="30" spans="1:11">
      <c r="A30" s="23" t="s">
        <v>128</v>
      </c>
      <c r="B30" s="24">
        <v>47</v>
      </c>
      <c r="C30" s="24">
        <v>0</v>
      </c>
      <c r="D30" s="24">
        <v>4</v>
      </c>
      <c r="E30" s="24">
        <v>1</v>
      </c>
      <c r="F30" s="24">
        <v>0</v>
      </c>
      <c r="G30" s="24">
        <v>0</v>
      </c>
      <c r="H30" s="24">
        <v>0</v>
      </c>
      <c r="I30" s="24">
        <v>7</v>
      </c>
      <c r="J30" s="24">
        <v>4</v>
      </c>
      <c r="K30" s="24">
        <v>31</v>
      </c>
    </row>
    <row r="31" spans="1:11">
      <c r="A31" s="10" t="s">
        <v>114</v>
      </c>
      <c r="B31" s="15">
        <v>100</v>
      </c>
      <c r="C31" s="15">
        <v>0</v>
      </c>
      <c r="D31" s="15">
        <v>8.5106380000000001</v>
      </c>
      <c r="E31" s="15">
        <v>2.1276600000000001</v>
      </c>
      <c r="F31" s="15">
        <v>0</v>
      </c>
      <c r="G31" s="15">
        <v>0</v>
      </c>
      <c r="H31" s="15">
        <v>0</v>
      </c>
      <c r="I31" s="15">
        <v>14.893617000000001</v>
      </c>
      <c r="J31" s="15">
        <v>8.5106380000000001</v>
      </c>
      <c r="K31" s="15">
        <v>65.957447000000002</v>
      </c>
    </row>
    <row r="32" spans="1:11">
      <c r="A32" s="8" t="s">
        <v>134</v>
      </c>
      <c r="B32" s="8"/>
      <c r="C32" s="8"/>
      <c r="D32" s="8"/>
      <c r="E32" s="8"/>
      <c r="F32" s="8"/>
      <c r="G32" s="8"/>
      <c r="H32" s="8"/>
      <c r="I32" s="8"/>
      <c r="J32" s="8"/>
      <c r="K32" s="8"/>
    </row>
    <row r="33" spans="1:11">
      <c r="A33" s="23" t="s">
        <v>135</v>
      </c>
      <c r="B33" s="24">
        <v>128</v>
      </c>
      <c r="C33" s="24">
        <v>128</v>
      </c>
      <c r="D33" s="24">
        <v>0</v>
      </c>
      <c r="E33" s="24">
        <v>0</v>
      </c>
      <c r="F33" s="24">
        <v>0</v>
      </c>
      <c r="G33" s="24">
        <v>0</v>
      </c>
      <c r="H33" s="24">
        <v>0</v>
      </c>
      <c r="I33" s="24">
        <v>0</v>
      </c>
      <c r="J33" s="24">
        <v>0</v>
      </c>
      <c r="K33" s="24">
        <v>0</v>
      </c>
    </row>
    <row r="34" spans="1:11">
      <c r="A34" s="10" t="s">
        <v>114</v>
      </c>
      <c r="B34" s="15">
        <v>100</v>
      </c>
      <c r="C34" s="15">
        <v>100</v>
      </c>
      <c r="D34" s="15">
        <v>0</v>
      </c>
      <c r="E34" s="15">
        <v>0</v>
      </c>
      <c r="F34" s="15">
        <v>0</v>
      </c>
      <c r="G34" s="15">
        <v>0</v>
      </c>
      <c r="H34" s="15">
        <v>0</v>
      </c>
      <c r="I34" s="15">
        <v>0</v>
      </c>
      <c r="J34" s="15">
        <v>0</v>
      </c>
      <c r="K34" s="15">
        <v>0</v>
      </c>
    </row>
    <row r="35" spans="1:11">
      <c r="A35" s="23" t="s">
        <v>136</v>
      </c>
      <c r="B35" s="24">
        <v>138</v>
      </c>
      <c r="C35" s="24">
        <v>0</v>
      </c>
      <c r="D35" s="24">
        <v>138</v>
      </c>
      <c r="E35" s="24">
        <v>0</v>
      </c>
      <c r="F35" s="24">
        <v>0</v>
      </c>
      <c r="G35" s="24">
        <v>0</v>
      </c>
      <c r="H35" s="24">
        <v>0</v>
      </c>
      <c r="I35" s="24">
        <v>0</v>
      </c>
      <c r="J35" s="24">
        <v>0</v>
      </c>
      <c r="K35" s="24">
        <v>0</v>
      </c>
    </row>
    <row r="36" spans="1:11">
      <c r="A36" s="10" t="s">
        <v>114</v>
      </c>
      <c r="B36" s="15">
        <v>100</v>
      </c>
      <c r="C36" s="15">
        <v>0</v>
      </c>
      <c r="D36" s="15">
        <v>100</v>
      </c>
      <c r="E36" s="15">
        <v>0</v>
      </c>
      <c r="F36" s="15">
        <v>0</v>
      </c>
      <c r="G36" s="15">
        <v>0</v>
      </c>
      <c r="H36" s="15">
        <v>0</v>
      </c>
      <c r="I36" s="15">
        <v>0</v>
      </c>
      <c r="J36" s="15">
        <v>0</v>
      </c>
      <c r="K36" s="15">
        <v>0</v>
      </c>
    </row>
    <row r="37" spans="1:11">
      <c r="A37" s="23" t="s">
        <v>137</v>
      </c>
      <c r="B37" s="24">
        <v>119</v>
      </c>
      <c r="C37" s="24">
        <v>0</v>
      </c>
      <c r="D37" s="24">
        <v>0</v>
      </c>
      <c r="E37" s="24">
        <v>119</v>
      </c>
      <c r="F37" s="24">
        <v>0</v>
      </c>
      <c r="G37" s="24">
        <v>0</v>
      </c>
      <c r="H37" s="24">
        <v>0</v>
      </c>
      <c r="I37" s="24">
        <v>0</v>
      </c>
      <c r="J37" s="24">
        <v>0</v>
      </c>
      <c r="K37" s="24">
        <v>0</v>
      </c>
    </row>
    <row r="38" spans="1:11">
      <c r="A38" s="10" t="s">
        <v>114</v>
      </c>
      <c r="B38" s="15">
        <v>100</v>
      </c>
      <c r="C38" s="15">
        <v>0</v>
      </c>
      <c r="D38" s="15">
        <v>0</v>
      </c>
      <c r="E38" s="15">
        <v>100</v>
      </c>
      <c r="F38" s="15">
        <v>0</v>
      </c>
      <c r="G38" s="15">
        <v>0</v>
      </c>
      <c r="H38" s="15">
        <v>0</v>
      </c>
      <c r="I38" s="15">
        <v>0</v>
      </c>
      <c r="J38" s="15">
        <v>0</v>
      </c>
      <c r="K38" s="15">
        <v>0</v>
      </c>
    </row>
    <row r="39" spans="1:11">
      <c r="A39" s="23" t="s">
        <v>138</v>
      </c>
      <c r="B39" s="24">
        <v>142</v>
      </c>
      <c r="C39" s="24">
        <v>0</v>
      </c>
      <c r="D39" s="24">
        <v>0</v>
      </c>
      <c r="E39" s="24">
        <v>0</v>
      </c>
      <c r="F39" s="24">
        <v>142</v>
      </c>
      <c r="G39" s="24">
        <v>0</v>
      </c>
      <c r="H39" s="24">
        <v>0</v>
      </c>
      <c r="I39" s="24">
        <v>0</v>
      </c>
      <c r="J39" s="24">
        <v>0</v>
      </c>
      <c r="K39" s="24">
        <v>0</v>
      </c>
    </row>
    <row r="40" spans="1:11">
      <c r="A40" s="10" t="s">
        <v>114</v>
      </c>
      <c r="B40" s="15">
        <v>100</v>
      </c>
      <c r="C40" s="15">
        <v>0</v>
      </c>
      <c r="D40" s="15">
        <v>0</v>
      </c>
      <c r="E40" s="15">
        <v>0</v>
      </c>
      <c r="F40" s="15">
        <v>100</v>
      </c>
      <c r="G40" s="15">
        <v>0</v>
      </c>
      <c r="H40" s="15">
        <v>0</v>
      </c>
      <c r="I40" s="15">
        <v>0</v>
      </c>
      <c r="J40" s="15">
        <v>0</v>
      </c>
      <c r="K40" s="15">
        <v>0</v>
      </c>
    </row>
    <row r="41" spans="1:11">
      <c r="A41" s="23" t="s">
        <v>139</v>
      </c>
      <c r="B41" s="24">
        <v>170</v>
      </c>
      <c r="C41" s="24">
        <v>0</v>
      </c>
      <c r="D41" s="24">
        <v>0</v>
      </c>
      <c r="E41" s="24">
        <v>0</v>
      </c>
      <c r="F41" s="24">
        <v>0</v>
      </c>
      <c r="G41" s="24">
        <v>170</v>
      </c>
      <c r="H41" s="24">
        <v>0</v>
      </c>
      <c r="I41" s="24">
        <v>0</v>
      </c>
      <c r="J41" s="24">
        <v>0</v>
      </c>
      <c r="K41" s="24">
        <v>0</v>
      </c>
    </row>
    <row r="42" spans="1:11">
      <c r="A42" s="10" t="s">
        <v>114</v>
      </c>
      <c r="B42" s="15">
        <v>100</v>
      </c>
      <c r="C42" s="15">
        <v>0</v>
      </c>
      <c r="D42" s="15">
        <v>0</v>
      </c>
      <c r="E42" s="15">
        <v>0</v>
      </c>
      <c r="F42" s="15">
        <v>0</v>
      </c>
      <c r="G42" s="15">
        <v>100</v>
      </c>
      <c r="H42" s="15">
        <v>0</v>
      </c>
      <c r="I42" s="15">
        <v>0</v>
      </c>
      <c r="J42" s="15">
        <v>0</v>
      </c>
      <c r="K42" s="15">
        <v>0</v>
      </c>
    </row>
    <row r="43" spans="1:11">
      <c r="A43" s="23" t="s">
        <v>140</v>
      </c>
      <c r="B43" s="24">
        <v>192</v>
      </c>
      <c r="C43" s="24">
        <v>0</v>
      </c>
      <c r="D43" s="24">
        <v>0</v>
      </c>
      <c r="E43" s="24">
        <v>0</v>
      </c>
      <c r="F43" s="24">
        <v>0</v>
      </c>
      <c r="G43" s="24">
        <v>0</v>
      </c>
      <c r="H43" s="24">
        <v>192</v>
      </c>
      <c r="I43" s="24">
        <v>0</v>
      </c>
      <c r="J43" s="24">
        <v>0</v>
      </c>
      <c r="K43" s="24">
        <v>0</v>
      </c>
    </row>
    <row r="44" spans="1:11">
      <c r="A44" s="10" t="s">
        <v>114</v>
      </c>
      <c r="B44" s="15">
        <v>100</v>
      </c>
      <c r="C44" s="15">
        <v>0</v>
      </c>
      <c r="D44" s="15">
        <v>0</v>
      </c>
      <c r="E44" s="15">
        <v>0</v>
      </c>
      <c r="F44" s="15">
        <v>0</v>
      </c>
      <c r="G44" s="15">
        <v>0</v>
      </c>
      <c r="H44" s="15">
        <v>100</v>
      </c>
      <c r="I44" s="15">
        <v>0</v>
      </c>
      <c r="J44" s="15">
        <v>0</v>
      </c>
      <c r="K44" s="15">
        <v>0</v>
      </c>
    </row>
    <row r="45" spans="1:11">
      <c r="A45" s="23" t="s">
        <v>141</v>
      </c>
      <c r="B45" s="24">
        <v>1405</v>
      </c>
      <c r="C45" s="24">
        <v>0</v>
      </c>
      <c r="D45" s="24">
        <v>0</v>
      </c>
      <c r="E45" s="24">
        <v>0</v>
      </c>
      <c r="F45" s="24">
        <v>0</v>
      </c>
      <c r="G45" s="24">
        <v>0</v>
      </c>
      <c r="H45" s="24">
        <v>0</v>
      </c>
      <c r="I45" s="24">
        <v>1405</v>
      </c>
      <c r="J45" s="24">
        <v>0</v>
      </c>
      <c r="K45" s="24">
        <v>0</v>
      </c>
    </row>
    <row r="46" spans="1:11">
      <c r="A46" s="10" t="s">
        <v>114</v>
      </c>
      <c r="B46" s="15">
        <v>100</v>
      </c>
      <c r="C46" s="15">
        <v>0</v>
      </c>
      <c r="D46" s="15">
        <v>0</v>
      </c>
      <c r="E46" s="15">
        <v>0</v>
      </c>
      <c r="F46" s="15">
        <v>0</v>
      </c>
      <c r="G46" s="15">
        <v>0</v>
      </c>
      <c r="H46" s="15">
        <v>0</v>
      </c>
      <c r="I46" s="15">
        <v>100</v>
      </c>
      <c r="J46" s="15">
        <v>0</v>
      </c>
      <c r="K46" s="15">
        <v>0</v>
      </c>
    </row>
    <row r="47" spans="1:11">
      <c r="A47" s="23" t="s">
        <v>142</v>
      </c>
      <c r="B47" s="24">
        <v>343</v>
      </c>
      <c r="C47" s="24">
        <v>0</v>
      </c>
      <c r="D47" s="24">
        <v>0</v>
      </c>
      <c r="E47" s="24">
        <v>0</v>
      </c>
      <c r="F47" s="24">
        <v>0</v>
      </c>
      <c r="G47" s="24">
        <v>0</v>
      </c>
      <c r="H47" s="24">
        <v>0</v>
      </c>
      <c r="I47" s="24">
        <v>0</v>
      </c>
      <c r="J47" s="24">
        <v>343</v>
      </c>
      <c r="K47" s="24">
        <v>0</v>
      </c>
    </row>
    <row r="48" spans="1:11">
      <c r="A48" s="10" t="s">
        <v>114</v>
      </c>
      <c r="B48" s="15">
        <v>100</v>
      </c>
      <c r="C48" s="15">
        <v>0</v>
      </c>
      <c r="D48" s="15">
        <v>0</v>
      </c>
      <c r="E48" s="15">
        <v>0</v>
      </c>
      <c r="F48" s="15">
        <v>0</v>
      </c>
      <c r="G48" s="15">
        <v>0</v>
      </c>
      <c r="H48" s="15">
        <v>0</v>
      </c>
      <c r="I48" s="15">
        <v>0</v>
      </c>
      <c r="J48" s="15">
        <v>100</v>
      </c>
      <c r="K48" s="15">
        <v>0</v>
      </c>
    </row>
    <row r="49" spans="1:11">
      <c r="A49" s="23" t="s">
        <v>128</v>
      </c>
      <c r="B49" s="24">
        <v>40</v>
      </c>
      <c r="C49" s="24">
        <v>0</v>
      </c>
      <c r="D49" s="24">
        <v>0</v>
      </c>
      <c r="E49" s="24">
        <v>0</v>
      </c>
      <c r="F49" s="24">
        <v>0</v>
      </c>
      <c r="G49" s="24">
        <v>0</v>
      </c>
      <c r="H49" s="24">
        <v>0</v>
      </c>
      <c r="I49" s="24">
        <v>0</v>
      </c>
      <c r="J49" s="24">
        <v>0</v>
      </c>
      <c r="K49" s="24">
        <v>40</v>
      </c>
    </row>
    <row r="50" spans="1:11">
      <c r="A50" s="10" t="s">
        <v>114</v>
      </c>
      <c r="B50" s="15">
        <v>100</v>
      </c>
      <c r="C50" s="15">
        <v>0</v>
      </c>
      <c r="D50" s="15">
        <v>0</v>
      </c>
      <c r="E50" s="15">
        <v>0</v>
      </c>
      <c r="F50" s="15">
        <v>0</v>
      </c>
      <c r="G50" s="15">
        <v>0</v>
      </c>
      <c r="H50" s="15">
        <v>0</v>
      </c>
      <c r="I50" s="15">
        <v>0</v>
      </c>
      <c r="J50" s="15">
        <v>0</v>
      </c>
      <c r="K50" s="15">
        <v>100</v>
      </c>
    </row>
    <row r="51" spans="1:11">
      <c r="A51" s="8" t="s">
        <v>143</v>
      </c>
      <c r="B51" s="8"/>
      <c r="C51" s="8"/>
      <c r="D51" s="8"/>
      <c r="E51" s="8"/>
      <c r="F51" s="8"/>
      <c r="G51" s="8"/>
      <c r="H51" s="8"/>
      <c r="I51" s="8"/>
      <c r="J51" s="8"/>
      <c r="K51" s="8"/>
    </row>
    <row r="52" spans="1:11">
      <c r="A52" s="23" t="s">
        <v>144</v>
      </c>
      <c r="B52" s="24">
        <v>429</v>
      </c>
      <c r="C52" s="24">
        <v>9</v>
      </c>
      <c r="D52" s="24">
        <v>10</v>
      </c>
      <c r="E52" s="24">
        <v>12</v>
      </c>
      <c r="F52" s="24">
        <v>11</v>
      </c>
      <c r="G52" s="24">
        <v>21</v>
      </c>
      <c r="H52" s="24">
        <v>18</v>
      </c>
      <c r="I52" s="24">
        <v>284</v>
      </c>
      <c r="J52" s="24">
        <v>61</v>
      </c>
      <c r="K52" s="24">
        <v>3</v>
      </c>
    </row>
    <row r="53" spans="1:11">
      <c r="A53" s="10" t="s">
        <v>114</v>
      </c>
      <c r="B53" s="15">
        <v>100</v>
      </c>
      <c r="C53" s="15">
        <v>2.0979019999999999</v>
      </c>
      <c r="D53" s="15">
        <v>2.3310019999999998</v>
      </c>
      <c r="E53" s="15">
        <v>2.7972030000000001</v>
      </c>
      <c r="F53" s="15">
        <v>2.5641029999999998</v>
      </c>
      <c r="G53" s="15">
        <v>4.895105</v>
      </c>
      <c r="H53" s="15">
        <v>4.1958039999999999</v>
      </c>
      <c r="I53" s="15">
        <v>66.200466000000006</v>
      </c>
      <c r="J53" s="15">
        <v>14.219113999999999</v>
      </c>
      <c r="K53" s="15">
        <v>0.69930099999999995</v>
      </c>
    </row>
    <row r="54" spans="1:11">
      <c r="A54" s="23" t="s">
        <v>145</v>
      </c>
      <c r="B54" s="24">
        <v>319</v>
      </c>
      <c r="C54" s="24">
        <v>2</v>
      </c>
      <c r="D54" s="24">
        <v>7</v>
      </c>
      <c r="E54" s="24">
        <v>9</v>
      </c>
      <c r="F54" s="24">
        <v>9</v>
      </c>
      <c r="G54" s="24">
        <v>7</v>
      </c>
      <c r="H54" s="24">
        <v>16</v>
      </c>
      <c r="I54" s="24">
        <v>205</v>
      </c>
      <c r="J54" s="24">
        <v>61</v>
      </c>
      <c r="K54" s="24">
        <v>3</v>
      </c>
    </row>
    <row r="55" spans="1:11">
      <c r="A55" s="10" t="s">
        <v>114</v>
      </c>
      <c r="B55" s="15">
        <v>100</v>
      </c>
      <c r="C55" s="15">
        <v>0.62695900000000004</v>
      </c>
      <c r="D55" s="15">
        <v>2.1943570000000001</v>
      </c>
      <c r="E55" s="15">
        <v>2.8213170000000001</v>
      </c>
      <c r="F55" s="15">
        <v>2.8213170000000001</v>
      </c>
      <c r="G55" s="15">
        <v>2.1943570000000001</v>
      </c>
      <c r="H55" s="15">
        <v>5.0156739999999997</v>
      </c>
      <c r="I55" s="15">
        <v>64.263323</v>
      </c>
      <c r="J55" s="15">
        <v>19.122257000000001</v>
      </c>
      <c r="K55" s="15">
        <v>0.94043900000000002</v>
      </c>
    </row>
    <row r="56" spans="1:11">
      <c r="A56" s="23" t="s">
        <v>146</v>
      </c>
      <c r="B56" s="24">
        <v>504</v>
      </c>
      <c r="C56" s="24">
        <v>14</v>
      </c>
      <c r="D56" s="24">
        <v>14</v>
      </c>
      <c r="E56" s="24">
        <v>12</v>
      </c>
      <c r="F56" s="24">
        <v>19</v>
      </c>
      <c r="G56" s="24">
        <v>21</v>
      </c>
      <c r="H56" s="24">
        <v>27</v>
      </c>
      <c r="I56" s="24">
        <v>304</v>
      </c>
      <c r="J56" s="24">
        <v>89</v>
      </c>
      <c r="K56" s="24">
        <v>4</v>
      </c>
    </row>
    <row r="57" spans="1:11">
      <c r="A57" s="10" t="s">
        <v>114</v>
      </c>
      <c r="B57" s="15">
        <v>100</v>
      </c>
      <c r="C57" s="15">
        <v>2.7777780000000001</v>
      </c>
      <c r="D57" s="15">
        <v>2.7777780000000001</v>
      </c>
      <c r="E57" s="15">
        <v>2.3809520000000002</v>
      </c>
      <c r="F57" s="15">
        <v>3.769841</v>
      </c>
      <c r="G57" s="15">
        <v>4.1666670000000003</v>
      </c>
      <c r="H57" s="15">
        <v>5.3571429999999998</v>
      </c>
      <c r="I57" s="15">
        <v>60.317459999999997</v>
      </c>
      <c r="J57" s="15">
        <v>17.658729999999998</v>
      </c>
      <c r="K57" s="15">
        <v>0.793651</v>
      </c>
    </row>
    <row r="58" spans="1:11">
      <c r="A58" s="23" t="s">
        <v>147</v>
      </c>
      <c r="B58" s="24">
        <v>143</v>
      </c>
      <c r="C58" s="24">
        <v>3</v>
      </c>
      <c r="D58" s="24">
        <v>6</v>
      </c>
      <c r="E58" s="24">
        <v>1</v>
      </c>
      <c r="F58" s="24">
        <v>2</v>
      </c>
      <c r="G58" s="24">
        <v>3</v>
      </c>
      <c r="H58" s="24">
        <v>5</v>
      </c>
      <c r="I58" s="24">
        <v>97</v>
      </c>
      <c r="J58" s="24">
        <v>25</v>
      </c>
      <c r="K58" s="24">
        <v>1</v>
      </c>
    </row>
    <row r="59" spans="1:11">
      <c r="A59" s="10" t="s">
        <v>114</v>
      </c>
      <c r="B59" s="15">
        <v>100</v>
      </c>
      <c r="C59" s="15">
        <v>2.0979019999999999</v>
      </c>
      <c r="D59" s="15">
        <v>4.1958039999999999</v>
      </c>
      <c r="E59" s="15">
        <v>0.69930099999999995</v>
      </c>
      <c r="F59" s="15">
        <v>1.398601</v>
      </c>
      <c r="G59" s="15">
        <v>2.0979019999999999</v>
      </c>
      <c r="H59" s="15">
        <v>3.4965030000000001</v>
      </c>
      <c r="I59" s="15">
        <v>67.832167999999996</v>
      </c>
      <c r="J59" s="15">
        <v>17.482517000000001</v>
      </c>
      <c r="K59" s="15">
        <v>0.69930099999999995</v>
      </c>
    </row>
    <row r="60" spans="1:11">
      <c r="A60" s="23" t="s">
        <v>148</v>
      </c>
      <c r="B60" s="24">
        <v>168</v>
      </c>
      <c r="C60" s="24">
        <v>5</v>
      </c>
      <c r="D60" s="24">
        <v>5</v>
      </c>
      <c r="E60" s="24">
        <v>4</v>
      </c>
      <c r="F60" s="24">
        <v>9</v>
      </c>
      <c r="G60" s="24">
        <v>3</v>
      </c>
      <c r="H60" s="24">
        <v>6</v>
      </c>
      <c r="I60" s="24">
        <v>99</v>
      </c>
      <c r="J60" s="24">
        <v>36</v>
      </c>
      <c r="K60" s="24">
        <v>1</v>
      </c>
    </row>
    <row r="61" spans="1:11">
      <c r="A61" s="10" t="s">
        <v>114</v>
      </c>
      <c r="B61" s="15">
        <v>100</v>
      </c>
      <c r="C61" s="15">
        <v>2.9761899999999999</v>
      </c>
      <c r="D61" s="15">
        <v>2.9761899999999999</v>
      </c>
      <c r="E61" s="15">
        <v>2.3809520000000002</v>
      </c>
      <c r="F61" s="15">
        <v>5.3571429999999998</v>
      </c>
      <c r="G61" s="15">
        <v>1.785714</v>
      </c>
      <c r="H61" s="15">
        <v>3.5714290000000002</v>
      </c>
      <c r="I61" s="15">
        <v>58.928570999999998</v>
      </c>
      <c r="J61" s="15">
        <v>21.428571000000002</v>
      </c>
      <c r="K61" s="15">
        <v>0.59523800000000004</v>
      </c>
    </row>
    <row r="62" spans="1:11">
      <c r="A62" s="23" t="s">
        <v>149</v>
      </c>
      <c r="B62" s="24">
        <v>1270</v>
      </c>
      <c r="C62" s="24">
        <v>24</v>
      </c>
      <c r="D62" s="24">
        <v>43</v>
      </c>
      <c r="E62" s="24">
        <v>40</v>
      </c>
      <c r="F62" s="24">
        <v>53</v>
      </c>
      <c r="G62" s="24">
        <v>68</v>
      </c>
      <c r="H62" s="24">
        <v>85</v>
      </c>
      <c r="I62" s="24">
        <v>770</v>
      </c>
      <c r="J62" s="24">
        <v>181</v>
      </c>
      <c r="K62" s="24">
        <v>6</v>
      </c>
    </row>
    <row r="63" spans="1:11">
      <c r="A63" s="10" t="s">
        <v>114</v>
      </c>
      <c r="B63" s="15">
        <v>100</v>
      </c>
      <c r="C63" s="15">
        <v>1.889764</v>
      </c>
      <c r="D63" s="15">
        <v>3.3858269999999999</v>
      </c>
      <c r="E63" s="15">
        <v>3.1496059999999999</v>
      </c>
      <c r="F63" s="15">
        <v>4.1732279999999999</v>
      </c>
      <c r="G63" s="15">
        <v>5.3543310000000002</v>
      </c>
      <c r="H63" s="15">
        <v>6.6929129999999999</v>
      </c>
      <c r="I63" s="15">
        <v>60.629921000000003</v>
      </c>
      <c r="J63" s="15">
        <v>14.251969000000001</v>
      </c>
      <c r="K63" s="15">
        <v>0.472441</v>
      </c>
    </row>
    <row r="64" spans="1:11">
      <c r="A64" s="23" t="s">
        <v>150</v>
      </c>
      <c r="B64" s="24">
        <v>1642</v>
      </c>
      <c r="C64" s="24">
        <v>38</v>
      </c>
      <c r="D64" s="24">
        <v>62</v>
      </c>
      <c r="E64" s="24">
        <v>58</v>
      </c>
      <c r="F64" s="24">
        <v>92</v>
      </c>
      <c r="G64" s="24">
        <v>92</v>
      </c>
      <c r="H64" s="24">
        <v>122</v>
      </c>
      <c r="I64" s="24">
        <v>932</v>
      </c>
      <c r="J64" s="24">
        <v>239</v>
      </c>
      <c r="K64" s="24">
        <v>7</v>
      </c>
    </row>
    <row r="65" spans="1:11">
      <c r="A65" s="10" t="s">
        <v>114</v>
      </c>
      <c r="B65" s="15">
        <v>100</v>
      </c>
      <c r="C65" s="15">
        <v>2.3142510000000001</v>
      </c>
      <c r="D65" s="15">
        <v>3.7758829999999999</v>
      </c>
      <c r="E65" s="15">
        <v>3.5322779999999998</v>
      </c>
      <c r="F65" s="15">
        <v>5.6029229999999997</v>
      </c>
      <c r="G65" s="15">
        <v>5.6029229999999997</v>
      </c>
      <c r="H65" s="15">
        <v>7.4299629999999999</v>
      </c>
      <c r="I65" s="15">
        <v>56.760049000000002</v>
      </c>
      <c r="J65" s="15">
        <v>14.55542</v>
      </c>
      <c r="K65" s="15">
        <v>0.42630899999999999</v>
      </c>
    </row>
    <row r="66" spans="1:11">
      <c r="A66" s="23" t="s">
        <v>151</v>
      </c>
      <c r="B66" s="24">
        <v>2266</v>
      </c>
      <c r="C66" s="24">
        <v>101</v>
      </c>
      <c r="D66" s="24">
        <v>117</v>
      </c>
      <c r="E66" s="24">
        <v>105</v>
      </c>
      <c r="F66" s="24">
        <v>123</v>
      </c>
      <c r="G66" s="24">
        <v>146</v>
      </c>
      <c r="H66" s="24">
        <v>173</v>
      </c>
      <c r="I66" s="24">
        <v>1204</v>
      </c>
      <c r="J66" s="24">
        <v>290</v>
      </c>
      <c r="K66" s="24">
        <v>7</v>
      </c>
    </row>
    <row r="67" spans="1:11">
      <c r="A67" s="10" t="s">
        <v>114</v>
      </c>
      <c r="B67" s="15">
        <v>100</v>
      </c>
      <c r="C67" s="15">
        <v>4.4571930000000002</v>
      </c>
      <c r="D67" s="15">
        <v>5.1632829999999998</v>
      </c>
      <c r="E67" s="15">
        <v>4.6337159999999997</v>
      </c>
      <c r="F67" s="15">
        <v>5.4280670000000004</v>
      </c>
      <c r="G67" s="15">
        <v>6.4430709999999998</v>
      </c>
      <c r="H67" s="15">
        <v>7.6345980000000004</v>
      </c>
      <c r="I67" s="15">
        <v>53.133274</v>
      </c>
      <c r="J67" s="15">
        <v>12.797882</v>
      </c>
      <c r="K67" s="15">
        <v>0.30891400000000002</v>
      </c>
    </row>
    <row r="68" spans="1:11">
      <c r="A68" s="23" t="s">
        <v>152</v>
      </c>
      <c r="B68" s="24">
        <v>121</v>
      </c>
      <c r="C68" s="24">
        <v>16</v>
      </c>
      <c r="D68" s="24">
        <v>5</v>
      </c>
      <c r="E68" s="24">
        <v>7</v>
      </c>
      <c r="F68" s="24">
        <v>4</v>
      </c>
      <c r="G68" s="24">
        <v>5</v>
      </c>
      <c r="H68" s="24">
        <v>5</v>
      </c>
      <c r="I68" s="24">
        <v>61</v>
      </c>
      <c r="J68" s="24">
        <v>17</v>
      </c>
      <c r="K68" s="24">
        <v>1</v>
      </c>
    </row>
    <row r="69" spans="1:11">
      <c r="A69" s="10" t="s">
        <v>114</v>
      </c>
      <c r="B69" s="15">
        <v>100</v>
      </c>
      <c r="C69" s="15">
        <v>13.223140000000001</v>
      </c>
      <c r="D69" s="15">
        <v>4.132231</v>
      </c>
      <c r="E69" s="15">
        <v>5.7851239999999997</v>
      </c>
      <c r="F69" s="15">
        <v>3.3057850000000002</v>
      </c>
      <c r="G69" s="15">
        <v>4.132231</v>
      </c>
      <c r="H69" s="15">
        <v>4.132231</v>
      </c>
      <c r="I69" s="15">
        <v>50.413223000000002</v>
      </c>
      <c r="J69" s="15">
        <v>14.049587000000001</v>
      </c>
      <c r="K69" s="15">
        <v>0.82644600000000001</v>
      </c>
    </row>
    <row r="70" spans="1:11">
      <c r="A70" s="23" t="s">
        <v>128</v>
      </c>
      <c r="B70" s="24">
        <v>46</v>
      </c>
      <c r="C70" s="24">
        <v>1</v>
      </c>
      <c r="D70" s="24">
        <v>2</v>
      </c>
      <c r="E70" s="24">
        <v>1</v>
      </c>
      <c r="F70" s="24">
        <v>2</v>
      </c>
      <c r="G70" s="24">
        <v>2</v>
      </c>
      <c r="H70" s="24">
        <v>0</v>
      </c>
      <c r="I70" s="24">
        <v>6</v>
      </c>
      <c r="J70" s="24">
        <v>1</v>
      </c>
      <c r="K70" s="24">
        <v>31</v>
      </c>
    </row>
    <row r="71" spans="1:11">
      <c r="A71" s="10" t="s">
        <v>114</v>
      </c>
      <c r="B71" s="15">
        <v>100</v>
      </c>
      <c r="C71" s="15">
        <v>2.1739130000000002</v>
      </c>
      <c r="D71" s="15">
        <v>4.3478260000000004</v>
      </c>
      <c r="E71" s="15">
        <v>2.1739130000000002</v>
      </c>
      <c r="F71" s="15">
        <v>4.3478260000000004</v>
      </c>
      <c r="G71" s="15">
        <v>4.3478260000000004</v>
      </c>
      <c r="H71" s="15">
        <v>0</v>
      </c>
      <c r="I71" s="15">
        <v>13.043478</v>
      </c>
      <c r="J71" s="15">
        <v>2.1739130000000002</v>
      </c>
      <c r="K71" s="15">
        <v>67.391304000000005</v>
      </c>
    </row>
    <row r="72" spans="1:11">
      <c r="A72" s="8" t="s">
        <v>153</v>
      </c>
      <c r="B72" s="8"/>
      <c r="C72" s="8"/>
      <c r="D72" s="8"/>
      <c r="E72" s="8"/>
      <c r="F72" s="8"/>
      <c r="G72" s="8"/>
      <c r="H72" s="8"/>
      <c r="I72" s="8"/>
      <c r="J72" s="8"/>
      <c r="K72" s="8"/>
    </row>
    <row r="73" spans="1:11">
      <c r="A73" s="23" t="s">
        <v>154</v>
      </c>
      <c r="B73" s="24">
        <v>1344</v>
      </c>
      <c r="C73" s="24">
        <v>33</v>
      </c>
      <c r="D73" s="24">
        <v>58</v>
      </c>
      <c r="E73" s="24">
        <v>44</v>
      </c>
      <c r="F73" s="24">
        <v>51</v>
      </c>
      <c r="G73" s="24">
        <v>72</v>
      </c>
      <c r="H73" s="24">
        <v>87</v>
      </c>
      <c r="I73" s="24">
        <v>783</v>
      </c>
      <c r="J73" s="24">
        <v>211</v>
      </c>
      <c r="K73" s="24">
        <v>5</v>
      </c>
    </row>
    <row r="74" spans="1:11">
      <c r="A74" s="10" t="s">
        <v>114</v>
      </c>
      <c r="B74" s="15">
        <v>100</v>
      </c>
      <c r="C74" s="15">
        <v>2.4553569999999998</v>
      </c>
      <c r="D74" s="15">
        <v>4.3154760000000003</v>
      </c>
      <c r="E74" s="15">
        <v>3.2738100000000001</v>
      </c>
      <c r="F74" s="15">
        <v>3.7946430000000002</v>
      </c>
      <c r="G74" s="15">
        <v>5.3571429999999998</v>
      </c>
      <c r="H74" s="15">
        <v>6.4732139999999996</v>
      </c>
      <c r="I74" s="15">
        <v>58.258929000000002</v>
      </c>
      <c r="J74" s="15">
        <v>15.699405</v>
      </c>
      <c r="K74" s="15">
        <v>0.37202400000000002</v>
      </c>
    </row>
    <row r="75" spans="1:11">
      <c r="A75" s="23" t="s">
        <v>155</v>
      </c>
      <c r="B75" s="24">
        <v>1107</v>
      </c>
      <c r="C75" s="24">
        <v>44</v>
      </c>
      <c r="D75" s="24">
        <v>42</v>
      </c>
      <c r="E75" s="24">
        <v>33</v>
      </c>
      <c r="F75" s="24">
        <v>48</v>
      </c>
      <c r="G75" s="24">
        <v>53</v>
      </c>
      <c r="H75" s="24">
        <v>63</v>
      </c>
      <c r="I75" s="24">
        <v>652</v>
      </c>
      <c r="J75" s="24">
        <v>170</v>
      </c>
      <c r="K75" s="24">
        <v>2</v>
      </c>
    </row>
    <row r="76" spans="1:11">
      <c r="A76" s="10" t="s">
        <v>114</v>
      </c>
      <c r="B76" s="15">
        <v>100</v>
      </c>
      <c r="C76" s="15">
        <v>3.9747059999999999</v>
      </c>
      <c r="D76" s="15">
        <v>3.794038</v>
      </c>
      <c r="E76" s="15">
        <v>2.9810300000000001</v>
      </c>
      <c r="F76" s="15">
        <v>4.3360430000000001</v>
      </c>
      <c r="G76" s="15">
        <v>4.7877150000000004</v>
      </c>
      <c r="H76" s="15">
        <v>5.6910569999999998</v>
      </c>
      <c r="I76" s="15">
        <v>58.897922000000001</v>
      </c>
      <c r="J76" s="15">
        <v>15.356820000000001</v>
      </c>
      <c r="K76" s="15">
        <v>0.180668</v>
      </c>
    </row>
    <row r="77" spans="1:11">
      <c r="A77" s="23" t="s">
        <v>156</v>
      </c>
      <c r="B77" s="24">
        <v>1006</v>
      </c>
      <c r="C77" s="24">
        <v>66</v>
      </c>
      <c r="D77" s="24">
        <v>52</v>
      </c>
      <c r="E77" s="24">
        <v>53</v>
      </c>
      <c r="F77" s="24">
        <v>59</v>
      </c>
      <c r="G77" s="24">
        <v>47</v>
      </c>
      <c r="H77" s="24">
        <v>67</v>
      </c>
      <c r="I77" s="24">
        <v>523</v>
      </c>
      <c r="J77" s="24">
        <v>137</v>
      </c>
      <c r="K77" s="24">
        <v>2</v>
      </c>
    </row>
    <row r="78" spans="1:11">
      <c r="A78" s="10" t="s">
        <v>114</v>
      </c>
      <c r="B78" s="15">
        <v>100</v>
      </c>
      <c r="C78" s="15">
        <v>6.5606359999999997</v>
      </c>
      <c r="D78" s="15">
        <v>5.1689860000000003</v>
      </c>
      <c r="E78" s="15">
        <v>5.2683900000000001</v>
      </c>
      <c r="F78" s="15">
        <v>5.8648110000000004</v>
      </c>
      <c r="G78" s="15">
        <v>4.6719679999999997</v>
      </c>
      <c r="H78" s="15">
        <v>6.6600400000000004</v>
      </c>
      <c r="I78" s="15">
        <v>51.988072000000003</v>
      </c>
      <c r="J78" s="15">
        <v>13.61829</v>
      </c>
      <c r="K78" s="15">
        <v>0.19880700000000001</v>
      </c>
    </row>
    <row r="79" spans="1:11">
      <c r="A79" s="23" t="s">
        <v>157</v>
      </c>
      <c r="B79" s="24">
        <v>541</v>
      </c>
      <c r="C79" s="24">
        <v>20</v>
      </c>
      <c r="D79" s="24">
        <v>18</v>
      </c>
      <c r="E79" s="24">
        <v>15</v>
      </c>
      <c r="F79" s="24">
        <v>22</v>
      </c>
      <c r="G79" s="24">
        <v>35</v>
      </c>
      <c r="H79" s="24">
        <v>48</v>
      </c>
      <c r="I79" s="24">
        <v>302</v>
      </c>
      <c r="J79" s="24">
        <v>81</v>
      </c>
      <c r="K79" s="24">
        <v>0</v>
      </c>
    </row>
    <row r="80" spans="1:11">
      <c r="A80" s="10" t="s">
        <v>114</v>
      </c>
      <c r="B80" s="15">
        <v>100</v>
      </c>
      <c r="C80" s="15">
        <v>3.6968580000000002</v>
      </c>
      <c r="D80" s="15">
        <v>3.327172</v>
      </c>
      <c r="E80" s="15">
        <v>2.772643</v>
      </c>
      <c r="F80" s="15">
        <v>4.0665430000000002</v>
      </c>
      <c r="G80" s="15">
        <v>6.4695010000000002</v>
      </c>
      <c r="H80" s="15">
        <v>8.872458</v>
      </c>
      <c r="I80" s="15">
        <v>55.822550999999997</v>
      </c>
      <c r="J80" s="15">
        <v>14.972274000000001</v>
      </c>
      <c r="K80" s="15">
        <v>0</v>
      </c>
    </row>
    <row r="81" spans="1:11">
      <c r="A81" s="23" t="s">
        <v>158</v>
      </c>
      <c r="B81" s="24">
        <v>1510</v>
      </c>
      <c r="C81" s="24">
        <v>61</v>
      </c>
      <c r="D81" s="24">
        <v>62</v>
      </c>
      <c r="E81" s="24">
        <v>48</v>
      </c>
      <c r="F81" s="24">
        <v>71</v>
      </c>
      <c r="G81" s="24">
        <v>90</v>
      </c>
      <c r="H81" s="24">
        <v>104</v>
      </c>
      <c r="I81" s="24">
        <v>870</v>
      </c>
      <c r="J81" s="24">
        <v>201</v>
      </c>
      <c r="K81" s="24">
        <v>3</v>
      </c>
    </row>
    <row r="82" spans="1:11">
      <c r="A82" s="10" t="s">
        <v>114</v>
      </c>
      <c r="B82" s="15">
        <v>100</v>
      </c>
      <c r="C82" s="15">
        <v>4.0397350000000003</v>
      </c>
      <c r="D82" s="15">
        <v>4.1059599999999996</v>
      </c>
      <c r="E82" s="15">
        <v>3.1788080000000001</v>
      </c>
      <c r="F82" s="15">
        <v>4.7019869999999999</v>
      </c>
      <c r="G82" s="15">
        <v>5.9602649999999997</v>
      </c>
      <c r="H82" s="15">
        <v>6.8874170000000001</v>
      </c>
      <c r="I82" s="15">
        <v>57.615893999999997</v>
      </c>
      <c r="J82" s="15">
        <v>13.311258</v>
      </c>
      <c r="K82" s="15">
        <v>0.19867499999999999</v>
      </c>
    </row>
    <row r="83" spans="1:11">
      <c r="A83" s="23" t="s">
        <v>159</v>
      </c>
      <c r="B83" s="24">
        <v>1011</v>
      </c>
      <c r="C83" s="24">
        <v>48</v>
      </c>
      <c r="D83" s="24">
        <v>49</v>
      </c>
      <c r="E83" s="24">
        <v>52</v>
      </c>
      <c r="F83" s="24">
        <v>52</v>
      </c>
      <c r="G83" s="24">
        <v>65</v>
      </c>
      <c r="H83" s="24">
        <v>76</v>
      </c>
      <c r="I83" s="24">
        <v>529</v>
      </c>
      <c r="J83" s="24">
        <v>139</v>
      </c>
      <c r="K83" s="24">
        <v>1</v>
      </c>
    </row>
    <row r="84" spans="1:11">
      <c r="A84" s="10" t="s">
        <v>114</v>
      </c>
      <c r="B84" s="15">
        <v>100</v>
      </c>
      <c r="C84" s="15">
        <v>4.7477739999999997</v>
      </c>
      <c r="D84" s="15">
        <v>4.846686</v>
      </c>
      <c r="E84" s="15">
        <v>5.1434220000000002</v>
      </c>
      <c r="F84" s="15">
        <v>5.1434220000000002</v>
      </c>
      <c r="G84" s="15">
        <v>6.429278</v>
      </c>
      <c r="H84" s="15">
        <v>7.5173100000000002</v>
      </c>
      <c r="I84" s="15">
        <v>52.324430999999997</v>
      </c>
      <c r="J84" s="15">
        <v>13.748764</v>
      </c>
      <c r="K84" s="15">
        <v>9.8912E-2</v>
      </c>
    </row>
    <row r="85" spans="1:11">
      <c r="A85" s="23" t="s">
        <v>160</v>
      </c>
      <c r="B85" s="24">
        <v>1234</v>
      </c>
      <c r="C85" s="24">
        <v>47</v>
      </c>
      <c r="D85" s="24">
        <v>54</v>
      </c>
      <c r="E85" s="24">
        <v>42</v>
      </c>
      <c r="F85" s="24">
        <v>60</v>
      </c>
      <c r="G85" s="24">
        <v>83</v>
      </c>
      <c r="H85" s="24">
        <v>93</v>
      </c>
      <c r="I85" s="24">
        <v>689</v>
      </c>
      <c r="J85" s="24">
        <v>162</v>
      </c>
      <c r="K85" s="24">
        <v>4</v>
      </c>
    </row>
    <row r="86" spans="1:11">
      <c r="A86" s="10" t="s">
        <v>114</v>
      </c>
      <c r="B86" s="15">
        <v>100</v>
      </c>
      <c r="C86" s="15">
        <v>3.8087520000000001</v>
      </c>
      <c r="D86" s="15">
        <v>4.3760130000000004</v>
      </c>
      <c r="E86" s="15">
        <v>3.4035660000000001</v>
      </c>
      <c r="F86" s="15">
        <v>4.8622370000000004</v>
      </c>
      <c r="G86" s="15">
        <v>6.7260939999999998</v>
      </c>
      <c r="H86" s="15">
        <v>7.536467</v>
      </c>
      <c r="I86" s="15">
        <v>55.834684000000003</v>
      </c>
      <c r="J86" s="15">
        <v>13.128038999999999</v>
      </c>
      <c r="K86" s="15">
        <v>0.32414900000000002</v>
      </c>
    </row>
    <row r="87" spans="1:11">
      <c r="A87" s="23" t="s">
        <v>161</v>
      </c>
      <c r="B87" s="24">
        <v>443</v>
      </c>
      <c r="C87" s="24">
        <v>13</v>
      </c>
      <c r="D87" s="24">
        <v>20</v>
      </c>
      <c r="E87" s="24">
        <v>17</v>
      </c>
      <c r="F87" s="24">
        <v>17</v>
      </c>
      <c r="G87" s="24">
        <v>20</v>
      </c>
      <c r="H87" s="24">
        <v>25</v>
      </c>
      <c r="I87" s="24">
        <v>258</v>
      </c>
      <c r="J87" s="24">
        <v>73</v>
      </c>
      <c r="K87" s="24">
        <v>0</v>
      </c>
    </row>
    <row r="88" spans="1:11">
      <c r="A88" s="10" t="s">
        <v>114</v>
      </c>
      <c r="B88" s="15">
        <v>100</v>
      </c>
      <c r="C88" s="15">
        <v>2.9345370000000002</v>
      </c>
      <c r="D88" s="15">
        <v>4.5146730000000002</v>
      </c>
      <c r="E88" s="15">
        <v>3.837472</v>
      </c>
      <c r="F88" s="15">
        <v>3.837472</v>
      </c>
      <c r="G88" s="15">
        <v>4.5146730000000002</v>
      </c>
      <c r="H88" s="15">
        <v>5.6433410000000004</v>
      </c>
      <c r="I88" s="15">
        <v>58.239277999999999</v>
      </c>
      <c r="J88" s="15">
        <v>16.478555</v>
      </c>
      <c r="K88" s="15">
        <v>0</v>
      </c>
    </row>
    <row r="89" spans="1:11">
      <c r="A89" s="23" t="s">
        <v>162</v>
      </c>
      <c r="B89" s="24">
        <v>1237</v>
      </c>
      <c r="C89" s="24">
        <v>36</v>
      </c>
      <c r="D89" s="24">
        <v>59</v>
      </c>
      <c r="E89" s="24">
        <v>50</v>
      </c>
      <c r="F89" s="24">
        <v>65</v>
      </c>
      <c r="G89" s="24">
        <v>74</v>
      </c>
      <c r="H89" s="24">
        <v>94</v>
      </c>
      <c r="I89" s="24">
        <v>701</v>
      </c>
      <c r="J89" s="24">
        <v>154</v>
      </c>
      <c r="K89" s="24">
        <v>4</v>
      </c>
    </row>
    <row r="90" spans="1:11">
      <c r="A90" s="10" t="s">
        <v>114</v>
      </c>
      <c r="B90" s="15">
        <v>100</v>
      </c>
      <c r="C90" s="15">
        <v>2.9102670000000002</v>
      </c>
      <c r="D90" s="15">
        <v>4.7696040000000002</v>
      </c>
      <c r="E90" s="15">
        <v>4.0420369999999997</v>
      </c>
      <c r="F90" s="15">
        <v>5.2546480000000004</v>
      </c>
      <c r="G90" s="15">
        <v>5.9822150000000001</v>
      </c>
      <c r="H90" s="15">
        <v>7.59903</v>
      </c>
      <c r="I90" s="15">
        <v>56.669361000000002</v>
      </c>
      <c r="J90" s="15">
        <v>12.449475</v>
      </c>
      <c r="K90" s="15">
        <v>0.32336300000000001</v>
      </c>
    </row>
    <row r="91" spans="1:11">
      <c r="A91" s="23" t="s">
        <v>152</v>
      </c>
      <c r="B91" s="24">
        <v>81</v>
      </c>
      <c r="C91" s="24">
        <v>12</v>
      </c>
      <c r="D91" s="24">
        <v>8</v>
      </c>
      <c r="E91" s="24">
        <v>1</v>
      </c>
      <c r="F91" s="24">
        <v>6</v>
      </c>
      <c r="G91" s="24">
        <v>6</v>
      </c>
      <c r="H91" s="24">
        <v>5</v>
      </c>
      <c r="I91" s="24">
        <v>37</v>
      </c>
      <c r="J91" s="24">
        <v>5</v>
      </c>
      <c r="K91" s="24">
        <v>1</v>
      </c>
    </row>
    <row r="92" spans="1:11">
      <c r="A92" s="10" t="s">
        <v>114</v>
      </c>
      <c r="B92" s="15">
        <v>100</v>
      </c>
      <c r="C92" s="15">
        <v>14.814814999999999</v>
      </c>
      <c r="D92" s="15">
        <v>9.8765429999999999</v>
      </c>
      <c r="E92" s="15">
        <v>1.2345680000000001</v>
      </c>
      <c r="F92" s="15">
        <v>7.4074070000000001</v>
      </c>
      <c r="G92" s="15">
        <v>7.4074070000000001</v>
      </c>
      <c r="H92" s="15">
        <v>6.1728399999999999</v>
      </c>
      <c r="I92" s="15">
        <v>45.679012</v>
      </c>
      <c r="J92" s="15">
        <v>6.1728399999999999</v>
      </c>
      <c r="K92" s="15">
        <v>1.2345680000000001</v>
      </c>
    </row>
    <row r="93" spans="1:11">
      <c r="A93" s="23" t="s">
        <v>163</v>
      </c>
      <c r="B93" s="24">
        <v>67</v>
      </c>
      <c r="C93" s="24">
        <v>6</v>
      </c>
      <c r="D93" s="24">
        <v>6</v>
      </c>
      <c r="E93" s="24">
        <v>5</v>
      </c>
      <c r="F93" s="24">
        <v>2</v>
      </c>
      <c r="G93" s="24">
        <v>2</v>
      </c>
      <c r="H93" s="24">
        <v>4</v>
      </c>
      <c r="I93" s="24">
        <v>33</v>
      </c>
      <c r="J93" s="24">
        <v>8</v>
      </c>
      <c r="K93" s="24">
        <v>1</v>
      </c>
    </row>
    <row r="94" spans="1:11">
      <c r="A94" s="10" t="s">
        <v>114</v>
      </c>
      <c r="B94" s="15">
        <v>100</v>
      </c>
      <c r="C94" s="15">
        <v>8.9552239999999994</v>
      </c>
      <c r="D94" s="15">
        <v>8.9552239999999994</v>
      </c>
      <c r="E94" s="15">
        <v>7.4626869999999998</v>
      </c>
      <c r="F94" s="15">
        <v>2.9850750000000001</v>
      </c>
      <c r="G94" s="15">
        <v>2.9850750000000001</v>
      </c>
      <c r="H94" s="15">
        <v>5.9701490000000002</v>
      </c>
      <c r="I94" s="15">
        <v>49.253731000000002</v>
      </c>
      <c r="J94" s="15">
        <v>11.940299</v>
      </c>
      <c r="K94" s="15">
        <v>1.492537</v>
      </c>
    </row>
    <row r="95" spans="1:11">
      <c r="A95" s="23" t="s">
        <v>128</v>
      </c>
      <c r="B95" s="24">
        <v>52</v>
      </c>
      <c r="C95" s="24">
        <v>1</v>
      </c>
      <c r="D95" s="24">
        <v>1</v>
      </c>
      <c r="E95" s="24">
        <v>1</v>
      </c>
      <c r="F95" s="24">
        <v>2</v>
      </c>
      <c r="G95" s="24">
        <v>2</v>
      </c>
      <c r="H95" s="24">
        <v>2</v>
      </c>
      <c r="I95" s="24">
        <v>9</v>
      </c>
      <c r="J95" s="24">
        <v>2</v>
      </c>
      <c r="K95" s="24">
        <v>32</v>
      </c>
    </row>
    <row r="96" spans="1:11">
      <c r="A96" s="10" t="s">
        <v>114</v>
      </c>
      <c r="B96" s="15">
        <v>100</v>
      </c>
      <c r="C96" s="15">
        <v>1.9230769999999999</v>
      </c>
      <c r="D96" s="15">
        <v>1.9230769999999999</v>
      </c>
      <c r="E96" s="15">
        <v>1.9230769999999999</v>
      </c>
      <c r="F96" s="15">
        <v>3.8461539999999999</v>
      </c>
      <c r="G96" s="15">
        <v>3.8461539999999999</v>
      </c>
      <c r="H96" s="15">
        <v>3.8461539999999999</v>
      </c>
      <c r="I96" s="15">
        <v>17.307691999999999</v>
      </c>
      <c r="J96" s="15">
        <v>3.8461539999999999</v>
      </c>
      <c r="K96" s="15">
        <v>61.538462000000003</v>
      </c>
    </row>
    <row r="97" spans="1:11">
      <c r="A97" s="8" t="s">
        <v>164</v>
      </c>
      <c r="B97" s="8"/>
      <c r="C97" s="8"/>
      <c r="D97" s="8"/>
      <c r="E97" s="8"/>
      <c r="F97" s="8"/>
      <c r="G97" s="8"/>
      <c r="H97" s="8"/>
      <c r="I97" s="8"/>
      <c r="J97" s="8"/>
      <c r="K97" s="8"/>
    </row>
    <row r="98" spans="1:11">
      <c r="A98" s="23" t="s">
        <v>165</v>
      </c>
      <c r="B98" s="24">
        <v>209</v>
      </c>
      <c r="C98" s="24">
        <v>2</v>
      </c>
      <c r="D98" s="24">
        <v>9</v>
      </c>
      <c r="E98" s="24">
        <v>5</v>
      </c>
      <c r="F98" s="24">
        <v>10</v>
      </c>
      <c r="G98" s="24">
        <v>10</v>
      </c>
      <c r="H98" s="24">
        <v>8</v>
      </c>
      <c r="I98" s="24">
        <v>123</v>
      </c>
      <c r="J98" s="24">
        <v>37</v>
      </c>
      <c r="K98" s="24">
        <v>5</v>
      </c>
    </row>
    <row r="99" spans="1:11">
      <c r="A99" s="10" t="s">
        <v>114</v>
      </c>
      <c r="B99" s="15">
        <v>100</v>
      </c>
      <c r="C99" s="15">
        <v>0.95693799999999996</v>
      </c>
      <c r="D99" s="15">
        <v>4.3062199999999997</v>
      </c>
      <c r="E99" s="15">
        <v>2.392344</v>
      </c>
      <c r="F99" s="15">
        <v>4.7846890000000002</v>
      </c>
      <c r="G99" s="15">
        <v>4.7846890000000002</v>
      </c>
      <c r="H99" s="15">
        <v>3.8277510000000001</v>
      </c>
      <c r="I99" s="15">
        <v>58.851675</v>
      </c>
      <c r="J99" s="15">
        <v>17.703348999999999</v>
      </c>
      <c r="K99" s="15">
        <v>2.392344</v>
      </c>
    </row>
    <row r="100" spans="1:11">
      <c r="A100" s="23" t="s">
        <v>166</v>
      </c>
      <c r="B100" s="24">
        <v>1043</v>
      </c>
      <c r="C100" s="24">
        <v>34</v>
      </c>
      <c r="D100" s="24">
        <v>33</v>
      </c>
      <c r="E100" s="24">
        <v>38</v>
      </c>
      <c r="F100" s="24">
        <v>39</v>
      </c>
      <c r="G100" s="24">
        <v>60</v>
      </c>
      <c r="H100" s="24">
        <v>76</v>
      </c>
      <c r="I100" s="24">
        <v>597</v>
      </c>
      <c r="J100" s="24">
        <v>151</v>
      </c>
      <c r="K100" s="24">
        <v>15</v>
      </c>
    </row>
    <row r="101" spans="1:11">
      <c r="A101" s="10" t="s">
        <v>114</v>
      </c>
      <c r="B101" s="15">
        <v>100</v>
      </c>
      <c r="C101" s="15">
        <v>3.259827</v>
      </c>
      <c r="D101" s="15">
        <v>3.1639499999999998</v>
      </c>
      <c r="E101" s="15">
        <v>3.6433369999999998</v>
      </c>
      <c r="F101" s="15">
        <v>3.739214</v>
      </c>
      <c r="G101" s="15">
        <v>5.752637</v>
      </c>
      <c r="H101" s="15">
        <v>7.2866730000000004</v>
      </c>
      <c r="I101" s="15">
        <v>57.238734000000001</v>
      </c>
      <c r="J101" s="15">
        <v>14.477468999999999</v>
      </c>
      <c r="K101" s="15">
        <v>1.438159</v>
      </c>
    </row>
    <row r="102" spans="1:11">
      <c r="A102" s="23" t="s">
        <v>167</v>
      </c>
      <c r="B102" s="24">
        <v>963</v>
      </c>
      <c r="C102" s="24">
        <v>47</v>
      </c>
      <c r="D102" s="24">
        <v>52</v>
      </c>
      <c r="E102" s="24">
        <v>49</v>
      </c>
      <c r="F102" s="24">
        <v>64</v>
      </c>
      <c r="G102" s="24">
        <v>72</v>
      </c>
      <c r="H102" s="24">
        <v>72</v>
      </c>
      <c r="I102" s="24">
        <v>490</v>
      </c>
      <c r="J102" s="24">
        <v>104</v>
      </c>
      <c r="K102" s="24">
        <v>13</v>
      </c>
    </row>
    <row r="103" spans="1:11">
      <c r="A103" s="10" t="s">
        <v>114</v>
      </c>
      <c r="B103" s="15">
        <v>100</v>
      </c>
      <c r="C103" s="15">
        <v>4.8805820000000004</v>
      </c>
      <c r="D103" s="15">
        <v>5.3997919999999997</v>
      </c>
      <c r="E103" s="15">
        <v>5.088266</v>
      </c>
      <c r="F103" s="15">
        <v>6.6458979999999999</v>
      </c>
      <c r="G103" s="15">
        <v>7.4766360000000001</v>
      </c>
      <c r="H103" s="15">
        <v>7.4766360000000001</v>
      </c>
      <c r="I103" s="15">
        <v>50.882657999999999</v>
      </c>
      <c r="J103" s="15">
        <v>10.799585</v>
      </c>
      <c r="K103" s="15">
        <v>1.3499479999999999</v>
      </c>
    </row>
    <row r="104" spans="1:11">
      <c r="A104" s="23" t="s">
        <v>168</v>
      </c>
      <c r="B104" s="24">
        <v>338</v>
      </c>
      <c r="C104" s="24">
        <v>28</v>
      </c>
      <c r="D104" s="24">
        <v>29</v>
      </c>
      <c r="E104" s="24">
        <v>21</v>
      </c>
      <c r="F104" s="24">
        <v>20</v>
      </c>
      <c r="G104" s="24">
        <v>19</v>
      </c>
      <c r="H104" s="24">
        <v>26</v>
      </c>
      <c r="I104" s="24">
        <v>156</v>
      </c>
      <c r="J104" s="24">
        <v>36</v>
      </c>
      <c r="K104" s="24">
        <v>3</v>
      </c>
    </row>
    <row r="105" spans="1:11">
      <c r="A105" s="10" t="s">
        <v>114</v>
      </c>
      <c r="B105" s="15">
        <v>100</v>
      </c>
      <c r="C105" s="15">
        <v>8.2840240000000005</v>
      </c>
      <c r="D105" s="15">
        <v>8.5798819999999996</v>
      </c>
      <c r="E105" s="15">
        <v>6.2130179999999999</v>
      </c>
      <c r="F105" s="15">
        <v>5.91716</v>
      </c>
      <c r="G105" s="15">
        <v>5.621302</v>
      </c>
      <c r="H105" s="15">
        <v>7.6923079999999997</v>
      </c>
      <c r="I105" s="15">
        <v>46.153846000000001</v>
      </c>
      <c r="J105" s="15">
        <v>10.650888</v>
      </c>
      <c r="K105" s="15">
        <v>0.88757399999999997</v>
      </c>
    </row>
    <row r="106" spans="1:11">
      <c r="A106" s="23" t="s">
        <v>169</v>
      </c>
      <c r="B106" s="24">
        <v>94</v>
      </c>
      <c r="C106" s="24">
        <v>13</v>
      </c>
      <c r="D106" s="24">
        <v>11</v>
      </c>
      <c r="E106" s="24">
        <v>5</v>
      </c>
      <c r="F106" s="24">
        <v>7</v>
      </c>
      <c r="G106" s="24">
        <v>7</v>
      </c>
      <c r="H106" s="24">
        <v>7</v>
      </c>
      <c r="I106" s="24">
        <v>30</v>
      </c>
      <c r="J106" s="24">
        <v>12</v>
      </c>
      <c r="K106" s="24">
        <v>2</v>
      </c>
    </row>
    <row r="107" spans="1:11">
      <c r="A107" s="10" t="s">
        <v>114</v>
      </c>
      <c r="B107" s="15">
        <v>100</v>
      </c>
      <c r="C107" s="15">
        <v>13.829787</v>
      </c>
      <c r="D107" s="15">
        <v>11.702128</v>
      </c>
      <c r="E107" s="15">
        <v>5.3191490000000003</v>
      </c>
      <c r="F107" s="15">
        <v>7.446809</v>
      </c>
      <c r="G107" s="15">
        <v>7.446809</v>
      </c>
      <c r="H107" s="15">
        <v>7.446809</v>
      </c>
      <c r="I107" s="15">
        <v>31.914894</v>
      </c>
      <c r="J107" s="15">
        <v>12.765957</v>
      </c>
      <c r="K107" s="15">
        <v>2.1276600000000001</v>
      </c>
    </row>
    <row r="108" spans="1:11">
      <c r="A108" s="23" t="s">
        <v>128</v>
      </c>
      <c r="B108" s="24">
        <v>30</v>
      </c>
      <c r="C108" s="24">
        <v>4</v>
      </c>
      <c r="D108" s="24">
        <v>4</v>
      </c>
      <c r="E108" s="24">
        <v>1</v>
      </c>
      <c r="F108" s="24">
        <v>2</v>
      </c>
      <c r="G108" s="24">
        <v>2</v>
      </c>
      <c r="H108" s="24">
        <v>3</v>
      </c>
      <c r="I108" s="24">
        <v>9</v>
      </c>
      <c r="J108" s="24">
        <v>3</v>
      </c>
      <c r="K108" s="24">
        <v>2</v>
      </c>
    </row>
    <row r="109" spans="1:11">
      <c r="A109" s="10" t="s">
        <v>114</v>
      </c>
      <c r="B109" s="15">
        <v>100</v>
      </c>
      <c r="C109" s="15">
        <v>13.333333</v>
      </c>
      <c r="D109" s="15">
        <v>13.333333</v>
      </c>
      <c r="E109" s="15">
        <v>3.3333330000000001</v>
      </c>
      <c r="F109" s="15">
        <v>6.6666670000000003</v>
      </c>
      <c r="G109" s="15">
        <v>6.6666670000000003</v>
      </c>
      <c r="H109" s="15">
        <v>10</v>
      </c>
      <c r="I109" s="15">
        <v>30</v>
      </c>
      <c r="J109" s="15">
        <v>10</v>
      </c>
      <c r="K109" s="15">
        <v>6.6666670000000003</v>
      </c>
    </row>
    <row r="110" spans="1:11">
      <c r="A110" s="8" t="s">
        <v>170</v>
      </c>
      <c r="B110" s="8"/>
      <c r="C110" s="8"/>
      <c r="D110" s="8"/>
      <c r="E110" s="8"/>
      <c r="F110" s="8"/>
      <c r="G110" s="8"/>
      <c r="H110" s="8"/>
      <c r="I110" s="8"/>
      <c r="J110" s="8"/>
      <c r="K110" s="8"/>
    </row>
    <row r="111" spans="1:11">
      <c r="A111" s="23" t="s">
        <v>171</v>
      </c>
      <c r="B111" s="24">
        <v>386</v>
      </c>
      <c r="C111" s="24">
        <v>22</v>
      </c>
      <c r="D111" s="24">
        <v>29</v>
      </c>
      <c r="E111" s="24">
        <v>15</v>
      </c>
      <c r="F111" s="24">
        <v>18</v>
      </c>
      <c r="G111" s="24">
        <v>23</v>
      </c>
      <c r="H111" s="24">
        <v>37</v>
      </c>
      <c r="I111" s="24">
        <v>190</v>
      </c>
      <c r="J111" s="24">
        <v>46</v>
      </c>
      <c r="K111" s="24">
        <v>6</v>
      </c>
    </row>
    <row r="112" spans="1:11">
      <c r="A112" s="10" t="s">
        <v>114</v>
      </c>
      <c r="B112" s="15">
        <v>100</v>
      </c>
      <c r="C112" s="15">
        <v>5.6994819999999997</v>
      </c>
      <c r="D112" s="15">
        <v>7.5129530000000004</v>
      </c>
      <c r="E112" s="15">
        <v>3.8860100000000002</v>
      </c>
      <c r="F112" s="15">
        <v>4.6632119999999997</v>
      </c>
      <c r="G112" s="15">
        <v>5.9585489999999997</v>
      </c>
      <c r="H112" s="15">
        <v>9.5854920000000003</v>
      </c>
      <c r="I112" s="15">
        <v>49.222797999999997</v>
      </c>
      <c r="J112" s="15">
        <v>11.917097999999999</v>
      </c>
      <c r="K112" s="15">
        <v>1.5544039999999999</v>
      </c>
    </row>
    <row r="113" spans="1:11">
      <c r="A113" s="23" t="s">
        <v>172</v>
      </c>
      <c r="B113" s="24">
        <v>919</v>
      </c>
      <c r="C113" s="24">
        <v>48</v>
      </c>
      <c r="D113" s="24">
        <v>43</v>
      </c>
      <c r="E113" s="24">
        <v>49</v>
      </c>
      <c r="F113" s="24">
        <v>64</v>
      </c>
      <c r="G113" s="24">
        <v>65</v>
      </c>
      <c r="H113" s="24">
        <v>71</v>
      </c>
      <c r="I113" s="24">
        <v>456</v>
      </c>
      <c r="J113" s="24">
        <v>110</v>
      </c>
      <c r="K113" s="24">
        <v>13</v>
      </c>
    </row>
    <row r="114" spans="1:11">
      <c r="A114" s="10" t="s">
        <v>114</v>
      </c>
      <c r="B114" s="15">
        <v>100</v>
      </c>
      <c r="C114" s="15">
        <v>5.2230689999999997</v>
      </c>
      <c r="D114" s="15">
        <v>4.6789990000000001</v>
      </c>
      <c r="E114" s="15">
        <v>5.3318820000000002</v>
      </c>
      <c r="F114" s="15">
        <v>6.9640909999999998</v>
      </c>
      <c r="G114" s="15">
        <v>7.0729050000000004</v>
      </c>
      <c r="H114" s="15">
        <v>7.7257889999999998</v>
      </c>
      <c r="I114" s="15">
        <v>49.619151000000002</v>
      </c>
      <c r="J114" s="15">
        <v>11.969531999999999</v>
      </c>
      <c r="K114" s="15">
        <v>1.4145810000000001</v>
      </c>
    </row>
    <row r="115" spans="1:11">
      <c r="A115" s="23" t="s">
        <v>173</v>
      </c>
      <c r="B115" s="24">
        <v>978</v>
      </c>
      <c r="C115" s="24">
        <v>37</v>
      </c>
      <c r="D115" s="24">
        <v>46</v>
      </c>
      <c r="E115" s="24">
        <v>38</v>
      </c>
      <c r="F115" s="24">
        <v>38</v>
      </c>
      <c r="G115" s="24">
        <v>64</v>
      </c>
      <c r="H115" s="24">
        <v>66</v>
      </c>
      <c r="I115" s="24">
        <v>542</v>
      </c>
      <c r="J115" s="24">
        <v>134</v>
      </c>
      <c r="K115" s="24">
        <v>13</v>
      </c>
    </row>
    <row r="116" spans="1:11">
      <c r="A116" s="10" t="s">
        <v>114</v>
      </c>
      <c r="B116" s="15">
        <v>100</v>
      </c>
      <c r="C116" s="15">
        <v>3.7832309999999998</v>
      </c>
      <c r="D116" s="15">
        <v>4.7034760000000002</v>
      </c>
      <c r="E116" s="15">
        <v>3.885481</v>
      </c>
      <c r="F116" s="15">
        <v>3.885481</v>
      </c>
      <c r="G116" s="15">
        <v>6.5439670000000003</v>
      </c>
      <c r="H116" s="15">
        <v>6.7484659999999996</v>
      </c>
      <c r="I116" s="15">
        <v>55.419223000000002</v>
      </c>
      <c r="J116" s="15">
        <v>13.701430999999999</v>
      </c>
      <c r="K116" s="15">
        <v>1.329243</v>
      </c>
    </row>
    <row r="117" spans="1:11">
      <c r="A117" s="23" t="s">
        <v>174</v>
      </c>
      <c r="B117" s="24">
        <v>347</v>
      </c>
      <c r="C117" s="24">
        <v>18</v>
      </c>
      <c r="D117" s="24">
        <v>16</v>
      </c>
      <c r="E117" s="24">
        <v>16</v>
      </c>
      <c r="F117" s="24">
        <v>18</v>
      </c>
      <c r="G117" s="24">
        <v>16</v>
      </c>
      <c r="H117" s="24">
        <v>15</v>
      </c>
      <c r="I117" s="24">
        <v>195</v>
      </c>
      <c r="J117" s="24">
        <v>48</v>
      </c>
      <c r="K117" s="24">
        <v>5</v>
      </c>
    </row>
    <row r="118" spans="1:11">
      <c r="A118" s="10" t="s">
        <v>114</v>
      </c>
      <c r="B118" s="15">
        <v>100</v>
      </c>
      <c r="C118" s="15">
        <v>5.1873199999999997</v>
      </c>
      <c r="D118" s="15">
        <v>4.610951</v>
      </c>
      <c r="E118" s="15">
        <v>4.610951</v>
      </c>
      <c r="F118" s="15">
        <v>5.1873199999999997</v>
      </c>
      <c r="G118" s="15">
        <v>4.610951</v>
      </c>
      <c r="H118" s="15">
        <v>4.3227669999999998</v>
      </c>
      <c r="I118" s="15">
        <v>56.195965000000001</v>
      </c>
      <c r="J118" s="15">
        <v>13.832853</v>
      </c>
      <c r="K118" s="15">
        <v>1.440922</v>
      </c>
    </row>
    <row r="119" spans="1:11">
      <c r="A119" s="23" t="s">
        <v>128</v>
      </c>
      <c r="B119" s="24">
        <v>47</v>
      </c>
      <c r="C119" s="24">
        <v>3</v>
      </c>
      <c r="D119" s="24">
        <v>4</v>
      </c>
      <c r="E119" s="24">
        <v>1</v>
      </c>
      <c r="F119" s="24">
        <v>4</v>
      </c>
      <c r="G119" s="24">
        <v>2</v>
      </c>
      <c r="H119" s="24">
        <v>3</v>
      </c>
      <c r="I119" s="24">
        <v>22</v>
      </c>
      <c r="J119" s="24">
        <v>5</v>
      </c>
      <c r="K119" s="24">
        <v>3</v>
      </c>
    </row>
    <row r="120" spans="1:11">
      <c r="A120" s="10" t="s">
        <v>114</v>
      </c>
      <c r="B120" s="15">
        <v>100</v>
      </c>
      <c r="C120" s="15">
        <v>6.3829789999999997</v>
      </c>
      <c r="D120" s="15">
        <v>8.5106380000000001</v>
      </c>
      <c r="E120" s="15">
        <v>2.1276600000000001</v>
      </c>
      <c r="F120" s="15">
        <v>8.5106380000000001</v>
      </c>
      <c r="G120" s="15">
        <v>4.2553190000000001</v>
      </c>
      <c r="H120" s="15">
        <v>6.3829789999999997</v>
      </c>
      <c r="I120" s="15">
        <v>46.808511000000003</v>
      </c>
      <c r="J120" s="15">
        <v>10.638298000000001</v>
      </c>
      <c r="K120" s="15">
        <v>6.3829789999999997</v>
      </c>
    </row>
    <row r="121" spans="1:11">
      <c r="A121" s="8" t="s">
        <v>175</v>
      </c>
      <c r="B121" s="8"/>
      <c r="C121" s="8"/>
      <c r="D121" s="8"/>
      <c r="E121" s="8"/>
      <c r="F121" s="8"/>
      <c r="G121" s="8"/>
      <c r="H121" s="8"/>
      <c r="I121" s="8"/>
      <c r="J121" s="8"/>
      <c r="K121" s="8"/>
    </row>
    <row r="122" spans="1:11">
      <c r="A122" s="23" t="s">
        <v>176</v>
      </c>
      <c r="B122" s="24">
        <v>425</v>
      </c>
      <c r="C122" s="24">
        <v>9</v>
      </c>
      <c r="D122" s="24">
        <v>16</v>
      </c>
      <c r="E122" s="24">
        <v>18</v>
      </c>
      <c r="F122" s="24">
        <v>21</v>
      </c>
      <c r="G122" s="24">
        <v>32</v>
      </c>
      <c r="H122" s="24">
        <v>29</v>
      </c>
      <c r="I122" s="24">
        <v>236</v>
      </c>
      <c r="J122" s="24">
        <v>55</v>
      </c>
      <c r="K122" s="24">
        <v>9</v>
      </c>
    </row>
    <row r="123" spans="1:11">
      <c r="A123" s="10" t="s">
        <v>114</v>
      </c>
      <c r="B123" s="15">
        <v>100</v>
      </c>
      <c r="C123" s="15">
        <v>2.1176469999999998</v>
      </c>
      <c r="D123" s="15">
        <v>3.7647059999999999</v>
      </c>
      <c r="E123" s="15">
        <v>4.2352939999999997</v>
      </c>
      <c r="F123" s="15">
        <v>4.9411759999999996</v>
      </c>
      <c r="G123" s="15">
        <v>7.5294119999999998</v>
      </c>
      <c r="H123" s="15">
        <v>6.8235289999999997</v>
      </c>
      <c r="I123" s="15">
        <v>55.529412000000001</v>
      </c>
      <c r="J123" s="15">
        <v>12.941176</v>
      </c>
      <c r="K123" s="15">
        <v>2.1176469999999998</v>
      </c>
    </row>
    <row r="124" spans="1:11">
      <c r="A124" s="23" t="s">
        <v>177</v>
      </c>
      <c r="B124" s="24">
        <v>811</v>
      </c>
      <c r="C124" s="24">
        <v>22</v>
      </c>
      <c r="D124" s="24">
        <v>37</v>
      </c>
      <c r="E124" s="24">
        <v>29</v>
      </c>
      <c r="F124" s="24">
        <v>31</v>
      </c>
      <c r="G124" s="24">
        <v>45</v>
      </c>
      <c r="H124" s="24">
        <v>56</v>
      </c>
      <c r="I124" s="24">
        <v>479</v>
      </c>
      <c r="J124" s="24">
        <v>98</v>
      </c>
      <c r="K124" s="24">
        <v>14</v>
      </c>
    </row>
    <row r="125" spans="1:11">
      <c r="A125" s="10" t="s">
        <v>114</v>
      </c>
      <c r="B125" s="15">
        <v>100</v>
      </c>
      <c r="C125" s="15">
        <v>2.7126999999999999</v>
      </c>
      <c r="D125" s="15">
        <v>4.5622689999999997</v>
      </c>
      <c r="E125" s="15">
        <v>3.5758320000000001</v>
      </c>
      <c r="F125" s="15">
        <v>3.822441</v>
      </c>
      <c r="G125" s="15">
        <v>5.548705</v>
      </c>
      <c r="H125" s="15">
        <v>6.9050549999999999</v>
      </c>
      <c r="I125" s="15">
        <v>59.062885000000001</v>
      </c>
      <c r="J125" s="15">
        <v>12.083847</v>
      </c>
      <c r="K125" s="15">
        <v>1.726264</v>
      </c>
    </row>
    <row r="126" spans="1:11">
      <c r="A126" s="23" t="s">
        <v>178</v>
      </c>
      <c r="B126" s="24">
        <v>207</v>
      </c>
      <c r="C126" s="24">
        <v>9</v>
      </c>
      <c r="D126" s="24">
        <v>7</v>
      </c>
      <c r="E126" s="24">
        <v>5</v>
      </c>
      <c r="F126" s="24">
        <v>10</v>
      </c>
      <c r="G126" s="24">
        <v>16</v>
      </c>
      <c r="H126" s="24">
        <v>14</v>
      </c>
      <c r="I126" s="24">
        <v>105</v>
      </c>
      <c r="J126" s="24">
        <v>39</v>
      </c>
      <c r="K126" s="24">
        <v>2</v>
      </c>
    </row>
    <row r="127" spans="1:11">
      <c r="A127" s="10" t="s">
        <v>114</v>
      </c>
      <c r="B127" s="15">
        <v>100</v>
      </c>
      <c r="C127" s="15">
        <v>4.3478260000000004</v>
      </c>
      <c r="D127" s="15">
        <v>3.381643</v>
      </c>
      <c r="E127" s="15">
        <v>2.4154589999999998</v>
      </c>
      <c r="F127" s="15">
        <v>4.8309179999999996</v>
      </c>
      <c r="G127" s="15">
        <v>7.7294689999999999</v>
      </c>
      <c r="H127" s="15">
        <v>6.7632849999999998</v>
      </c>
      <c r="I127" s="15">
        <v>50.724637999999999</v>
      </c>
      <c r="J127" s="15">
        <v>18.840579999999999</v>
      </c>
      <c r="K127" s="15">
        <v>0.96618400000000004</v>
      </c>
    </row>
    <row r="128" spans="1:11">
      <c r="A128" s="23" t="s">
        <v>179</v>
      </c>
      <c r="B128" s="24">
        <v>154</v>
      </c>
      <c r="C128" s="24">
        <v>6</v>
      </c>
      <c r="D128" s="24">
        <v>6</v>
      </c>
      <c r="E128" s="24">
        <v>8</v>
      </c>
      <c r="F128" s="24">
        <v>5</v>
      </c>
      <c r="G128" s="24">
        <v>6</v>
      </c>
      <c r="H128" s="24">
        <v>10</v>
      </c>
      <c r="I128" s="24">
        <v>82</v>
      </c>
      <c r="J128" s="24">
        <v>31</v>
      </c>
      <c r="K128" s="24">
        <v>0</v>
      </c>
    </row>
    <row r="129" spans="1:11">
      <c r="A129" s="10" t="s">
        <v>114</v>
      </c>
      <c r="B129" s="15">
        <v>100</v>
      </c>
      <c r="C129" s="15">
        <v>3.8961039999999998</v>
      </c>
      <c r="D129" s="15">
        <v>3.8961039999999998</v>
      </c>
      <c r="E129" s="15">
        <v>5.1948049999999997</v>
      </c>
      <c r="F129" s="15">
        <v>3.246753</v>
      </c>
      <c r="G129" s="15">
        <v>3.8961039999999998</v>
      </c>
      <c r="H129" s="15">
        <v>6.493506</v>
      </c>
      <c r="I129" s="15">
        <v>53.246752999999998</v>
      </c>
      <c r="J129" s="15">
        <v>20.12987</v>
      </c>
      <c r="K129" s="15">
        <v>0</v>
      </c>
    </row>
    <row r="130" spans="1:11">
      <c r="A130" s="23" t="s">
        <v>180</v>
      </c>
      <c r="B130" s="24">
        <v>318</v>
      </c>
      <c r="C130" s="24">
        <v>6</v>
      </c>
      <c r="D130" s="24">
        <v>16</v>
      </c>
      <c r="E130" s="24">
        <v>7</v>
      </c>
      <c r="F130" s="24">
        <v>14</v>
      </c>
      <c r="G130" s="24">
        <v>9</v>
      </c>
      <c r="H130" s="24">
        <v>22</v>
      </c>
      <c r="I130" s="24">
        <v>178</v>
      </c>
      <c r="J130" s="24">
        <v>62</v>
      </c>
      <c r="K130" s="24">
        <v>4</v>
      </c>
    </row>
    <row r="131" spans="1:11">
      <c r="A131" s="10" t="s">
        <v>114</v>
      </c>
      <c r="B131" s="15">
        <v>100</v>
      </c>
      <c r="C131" s="15">
        <v>1.886792</v>
      </c>
      <c r="D131" s="15">
        <v>5.031447</v>
      </c>
      <c r="E131" s="15">
        <v>2.2012580000000002</v>
      </c>
      <c r="F131" s="15">
        <v>4.4025160000000003</v>
      </c>
      <c r="G131" s="15">
        <v>2.8301889999999998</v>
      </c>
      <c r="H131" s="15">
        <v>6.9182389999999998</v>
      </c>
      <c r="I131" s="15">
        <v>55.974843</v>
      </c>
      <c r="J131" s="15">
        <v>19.496855</v>
      </c>
      <c r="K131" s="15">
        <v>1.257862</v>
      </c>
    </row>
    <row r="132" spans="1:11">
      <c r="A132" s="23" t="s">
        <v>181</v>
      </c>
      <c r="B132" s="24">
        <v>203</v>
      </c>
      <c r="C132" s="24">
        <v>4</v>
      </c>
      <c r="D132" s="24">
        <v>9</v>
      </c>
      <c r="E132" s="24">
        <v>6</v>
      </c>
      <c r="F132" s="24">
        <v>11</v>
      </c>
      <c r="G132" s="24">
        <v>7</v>
      </c>
      <c r="H132" s="24">
        <v>10</v>
      </c>
      <c r="I132" s="24">
        <v>113</v>
      </c>
      <c r="J132" s="24">
        <v>41</v>
      </c>
      <c r="K132" s="24">
        <v>2</v>
      </c>
    </row>
    <row r="133" spans="1:11">
      <c r="A133" s="10" t="s">
        <v>114</v>
      </c>
      <c r="B133" s="15">
        <v>100</v>
      </c>
      <c r="C133" s="15">
        <v>1.9704429999999999</v>
      </c>
      <c r="D133" s="15">
        <v>4.4334980000000002</v>
      </c>
      <c r="E133" s="15">
        <v>2.9556650000000002</v>
      </c>
      <c r="F133" s="15">
        <v>5.4187190000000003</v>
      </c>
      <c r="G133" s="15">
        <v>3.4482759999999999</v>
      </c>
      <c r="H133" s="15">
        <v>4.9261080000000002</v>
      </c>
      <c r="I133" s="15">
        <v>55.665025</v>
      </c>
      <c r="J133" s="15">
        <v>20.197044000000002</v>
      </c>
      <c r="K133" s="15">
        <v>0.98522200000000004</v>
      </c>
    </row>
    <row r="134" spans="1:11">
      <c r="A134" s="23" t="s">
        <v>182</v>
      </c>
      <c r="B134" s="24">
        <v>79</v>
      </c>
      <c r="C134" s="24">
        <v>4</v>
      </c>
      <c r="D134" s="24">
        <v>2</v>
      </c>
      <c r="E134" s="24">
        <v>2</v>
      </c>
      <c r="F134" s="24">
        <v>3</v>
      </c>
      <c r="G134" s="24">
        <v>6</v>
      </c>
      <c r="H134" s="24">
        <v>2</v>
      </c>
      <c r="I134" s="24">
        <v>53</v>
      </c>
      <c r="J134" s="24">
        <v>6</v>
      </c>
      <c r="K134" s="24">
        <v>1</v>
      </c>
    </row>
    <row r="135" spans="1:11">
      <c r="A135" s="10" t="s">
        <v>114</v>
      </c>
      <c r="B135" s="15">
        <v>100</v>
      </c>
      <c r="C135" s="15">
        <v>5.0632910000000004</v>
      </c>
      <c r="D135" s="15">
        <v>2.5316459999999998</v>
      </c>
      <c r="E135" s="15">
        <v>2.5316459999999998</v>
      </c>
      <c r="F135" s="15">
        <v>3.7974679999999998</v>
      </c>
      <c r="G135" s="15">
        <v>7.5949369999999998</v>
      </c>
      <c r="H135" s="15">
        <v>2.5316459999999998</v>
      </c>
      <c r="I135" s="15">
        <v>67.088607999999994</v>
      </c>
      <c r="J135" s="15">
        <v>7.5949369999999998</v>
      </c>
      <c r="K135" s="15">
        <v>1.2658229999999999</v>
      </c>
    </row>
    <row r="136" spans="1:11">
      <c r="A136" s="23" t="s">
        <v>183</v>
      </c>
      <c r="B136" s="24">
        <v>68</v>
      </c>
      <c r="C136" s="24">
        <v>2</v>
      </c>
      <c r="D136" s="24">
        <v>7</v>
      </c>
      <c r="E136" s="24">
        <v>5</v>
      </c>
      <c r="F136" s="24">
        <v>3</v>
      </c>
      <c r="G136" s="24">
        <v>3</v>
      </c>
      <c r="H136" s="24">
        <v>4</v>
      </c>
      <c r="I136" s="24">
        <v>39</v>
      </c>
      <c r="J136" s="24">
        <v>4</v>
      </c>
      <c r="K136" s="24">
        <v>1</v>
      </c>
    </row>
    <row r="137" spans="1:11">
      <c r="A137" s="10" t="s">
        <v>114</v>
      </c>
      <c r="B137" s="15">
        <v>100</v>
      </c>
      <c r="C137" s="15">
        <v>2.941176</v>
      </c>
      <c r="D137" s="15">
        <v>10.294117999999999</v>
      </c>
      <c r="E137" s="15">
        <v>7.3529410000000004</v>
      </c>
      <c r="F137" s="15">
        <v>4.4117649999999999</v>
      </c>
      <c r="G137" s="15">
        <v>4.4117649999999999</v>
      </c>
      <c r="H137" s="15">
        <v>5.8823530000000002</v>
      </c>
      <c r="I137" s="15">
        <v>57.352941000000001</v>
      </c>
      <c r="J137" s="15">
        <v>5.8823530000000002</v>
      </c>
      <c r="K137" s="15">
        <v>1.470588</v>
      </c>
    </row>
    <row r="138" spans="1:11">
      <c r="A138" s="23" t="s">
        <v>184</v>
      </c>
      <c r="B138" s="24">
        <v>586</v>
      </c>
      <c r="C138" s="24">
        <v>13</v>
      </c>
      <c r="D138" s="24">
        <v>17</v>
      </c>
      <c r="E138" s="24">
        <v>15</v>
      </c>
      <c r="F138" s="24">
        <v>24</v>
      </c>
      <c r="G138" s="24">
        <v>17</v>
      </c>
      <c r="H138" s="24">
        <v>38</v>
      </c>
      <c r="I138" s="24">
        <v>342</v>
      </c>
      <c r="J138" s="24">
        <v>114</v>
      </c>
      <c r="K138" s="24">
        <v>6</v>
      </c>
    </row>
    <row r="139" spans="1:11">
      <c r="A139" s="10" t="s">
        <v>114</v>
      </c>
      <c r="B139" s="15">
        <v>100</v>
      </c>
      <c r="C139" s="15">
        <v>2.2184300000000001</v>
      </c>
      <c r="D139" s="15">
        <v>2.901024</v>
      </c>
      <c r="E139" s="15">
        <v>2.5597270000000001</v>
      </c>
      <c r="F139" s="15">
        <v>4.0955630000000003</v>
      </c>
      <c r="G139" s="15">
        <v>2.901024</v>
      </c>
      <c r="H139" s="15">
        <v>6.484642</v>
      </c>
      <c r="I139" s="15">
        <v>58.361775000000002</v>
      </c>
      <c r="J139" s="15">
        <v>19.453925000000002</v>
      </c>
      <c r="K139" s="15">
        <v>1.0238910000000001</v>
      </c>
    </row>
    <row r="140" spans="1:11">
      <c r="A140" s="23" t="s">
        <v>185</v>
      </c>
      <c r="B140" s="24">
        <v>276</v>
      </c>
      <c r="C140" s="24">
        <v>7</v>
      </c>
      <c r="D140" s="24">
        <v>5</v>
      </c>
      <c r="E140" s="24">
        <v>8</v>
      </c>
      <c r="F140" s="24">
        <v>9</v>
      </c>
      <c r="G140" s="24">
        <v>8</v>
      </c>
      <c r="H140" s="24">
        <v>19</v>
      </c>
      <c r="I140" s="24">
        <v>155</v>
      </c>
      <c r="J140" s="24">
        <v>62</v>
      </c>
      <c r="K140" s="24">
        <v>3</v>
      </c>
    </row>
    <row r="141" spans="1:11">
      <c r="A141" s="10" t="s">
        <v>114</v>
      </c>
      <c r="B141" s="15">
        <v>100</v>
      </c>
      <c r="C141" s="15">
        <v>2.536232</v>
      </c>
      <c r="D141" s="15">
        <v>1.8115939999999999</v>
      </c>
      <c r="E141" s="15">
        <v>2.8985509999999999</v>
      </c>
      <c r="F141" s="15">
        <v>3.2608700000000002</v>
      </c>
      <c r="G141" s="15">
        <v>2.8985509999999999</v>
      </c>
      <c r="H141" s="15">
        <v>6.8840579999999996</v>
      </c>
      <c r="I141" s="15">
        <v>56.159419999999997</v>
      </c>
      <c r="J141" s="15">
        <v>22.463768000000002</v>
      </c>
      <c r="K141" s="15">
        <v>1.086957</v>
      </c>
    </row>
    <row r="142" spans="1:11">
      <c r="A142" s="23" t="s">
        <v>152</v>
      </c>
      <c r="B142" s="24">
        <v>197</v>
      </c>
      <c r="C142" s="24">
        <v>18</v>
      </c>
      <c r="D142" s="24">
        <v>11</v>
      </c>
      <c r="E142" s="24">
        <v>13</v>
      </c>
      <c r="F142" s="24">
        <v>11</v>
      </c>
      <c r="G142" s="24">
        <v>9</v>
      </c>
      <c r="H142" s="24">
        <v>15</v>
      </c>
      <c r="I142" s="24">
        <v>91</v>
      </c>
      <c r="J142" s="24">
        <v>24</v>
      </c>
      <c r="K142" s="24">
        <v>5</v>
      </c>
    </row>
    <row r="143" spans="1:11">
      <c r="A143" s="10" t="s">
        <v>114</v>
      </c>
      <c r="B143" s="15">
        <v>100</v>
      </c>
      <c r="C143" s="15">
        <v>9.1370559999999994</v>
      </c>
      <c r="D143" s="15">
        <v>5.5837560000000002</v>
      </c>
      <c r="E143" s="15">
        <v>6.5989849999999999</v>
      </c>
      <c r="F143" s="15">
        <v>5.5837560000000002</v>
      </c>
      <c r="G143" s="15">
        <v>4.5685279999999997</v>
      </c>
      <c r="H143" s="15">
        <v>7.6142130000000003</v>
      </c>
      <c r="I143" s="15">
        <v>46.192892999999998</v>
      </c>
      <c r="J143" s="15">
        <v>12.182741</v>
      </c>
      <c r="K143" s="15">
        <v>2.538071</v>
      </c>
    </row>
    <row r="144" spans="1:11">
      <c r="A144" s="23" t="s">
        <v>186</v>
      </c>
      <c r="B144" s="24">
        <v>944</v>
      </c>
      <c r="C144" s="24">
        <v>62</v>
      </c>
      <c r="D144" s="24">
        <v>58</v>
      </c>
      <c r="E144" s="24">
        <v>46</v>
      </c>
      <c r="F144" s="24">
        <v>64</v>
      </c>
      <c r="G144" s="24">
        <v>70</v>
      </c>
      <c r="H144" s="24">
        <v>68</v>
      </c>
      <c r="I144" s="24">
        <v>470</v>
      </c>
      <c r="J144" s="24">
        <v>97</v>
      </c>
      <c r="K144" s="24">
        <v>9</v>
      </c>
    </row>
    <row r="145" spans="1:11">
      <c r="A145" s="10" t="s">
        <v>114</v>
      </c>
      <c r="B145" s="15">
        <v>100</v>
      </c>
      <c r="C145" s="15">
        <v>6.5677969999999997</v>
      </c>
      <c r="D145" s="15">
        <v>6.1440679999999999</v>
      </c>
      <c r="E145" s="15">
        <v>4.8728809999999996</v>
      </c>
      <c r="F145" s="15">
        <v>6.7796609999999999</v>
      </c>
      <c r="G145" s="15">
        <v>7.415254</v>
      </c>
      <c r="H145" s="15">
        <v>7.2033899999999997</v>
      </c>
      <c r="I145" s="15">
        <v>49.788136000000002</v>
      </c>
      <c r="J145" s="15">
        <v>10.275423999999999</v>
      </c>
      <c r="K145" s="15">
        <v>0.95338999999999996</v>
      </c>
    </row>
    <row r="146" spans="1:11">
      <c r="A146" s="23" t="s">
        <v>128</v>
      </c>
      <c r="B146" s="24">
        <v>41</v>
      </c>
      <c r="C146" s="24">
        <v>3</v>
      </c>
      <c r="D146" s="24">
        <v>2</v>
      </c>
      <c r="E146" s="24">
        <v>4</v>
      </c>
      <c r="F146" s="24">
        <v>1</v>
      </c>
      <c r="G146" s="24">
        <v>4</v>
      </c>
      <c r="H146" s="24">
        <v>3</v>
      </c>
      <c r="I146" s="24">
        <v>15</v>
      </c>
      <c r="J146" s="24">
        <v>6</v>
      </c>
      <c r="K146" s="24">
        <v>3</v>
      </c>
    </row>
    <row r="147" spans="1:11">
      <c r="A147" s="10" t="s">
        <v>114</v>
      </c>
      <c r="B147" s="15">
        <v>100</v>
      </c>
      <c r="C147" s="15">
        <v>7.3170729999999997</v>
      </c>
      <c r="D147" s="15">
        <v>4.8780489999999999</v>
      </c>
      <c r="E147" s="15">
        <v>9.7560979999999997</v>
      </c>
      <c r="F147" s="15">
        <v>2.4390239999999999</v>
      </c>
      <c r="G147" s="15">
        <v>9.7560979999999997</v>
      </c>
      <c r="H147" s="15">
        <v>7.3170729999999997</v>
      </c>
      <c r="I147" s="15">
        <v>36.585366</v>
      </c>
      <c r="J147" s="15">
        <v>14.634145999999999</v>
      </c>
      <c r="K147" s="15">
        <v>7.3170729999999997</v>
      </c>
    </row>
    <row r="148" spans="1:11">
      <c r="A148" s="8" t="s">
        <v>187</v>
      </c>
      <c r="B148" s="8"/>
      <c r="C148" s="8"/>
      <c r="D148" s="8"/>
      <c r="E148" s="8"/>
      <c r="F148" s="8"/>
      <c r="G148" s="8"/>
      <c r="H148" s="8"/>
      <c r="I148" s="8"/>
      <c r="J148" s="8"/>
      <c r="K148" s="8"/>
    </row>
    <row r="149" spans="1:11">
      <c r="A149" s="23" t="s">
        <v>188</v>
      </c>
      <c r="B149" s="24">
        <v>2041</v>
      </c>
      <c r="C149" s="24">
        <v>41</v>
      </c>
      <c r="D149" s="24">
        <v>52</v>
      </c>
      <c r="E149" s="24">
        <v>58</v>
      </c>
      <c r="F149" s="24">
        <v>77</v>
      </c>
      <c r="G149" s="24">
        <v>110</v>
      </c>
      <c r="H149" s="24">
        <v>145</v>
      </c>
      <c r="I149" s="24">
        <v>1211</v>
      </c>
      <c r="J149" s="24">
        <v>323</v>
      </c>
      <c r="K149" s="24">
        <v>24</v>
      </c>
    </row>
    <row r="150" spans="1:11">
      <c r="A150" s="10" t="s">
        <v>114</v>
      </c>
      <c r="B150" s="15">
        <v>100</v>
      </c>
      <c r="C150" s="15">
        <v>2.0088189999999999</v>
      </c>
      <c r="D150" s="15">
        <v>2.547771</v>
      </c>
      <c r="E150" s="15">
        <v>2.8417439999999998</v>
      </c>
      <c r="F150" s="15">
        <v>3.7726600000000001</v>
      </c>
      <c r="G150" s="15">
        <v>5.3895150000000003</v>
      </c>
      <c r="H150" s="15">
        <v>7.1043609999999999</v>
      </c>
      <c r="I150" s="15">
        <v>59.333660000000002</v>
      </c>
      <c r="J150" s="15">
        <v>15.825576</v>
      </c>
      <c r="K150" s="15">
        <v>1.175894</v>
      </c>
    </row>
    <row r="151" spans="1:11">
      <c r="A151" s="23" t="s">
        <v>189</v>
      </c>
      <c r="B151" s="24">
        <v>221</v>
      </c>
      <c r="C151" s="24">
        <v>17</v>
      </c>
      <c r="D151" s="24">
        <v>20</v>
      </c>
      <c r="E151" s="24">
        <v>16</v>
      </c>
      <c r="F151" s="24">
        <v>29</v>
      </c>
      <c r="G151" s="24">
        <v>29</v>
      </c>
      <c r="H151" s="24">
        <v>30</v>
      </c>
      <c r="I151" s="24">
        <v>73</v>
      </c>
      <c r="J151" s="24">
        <v>4</v>
      </c>
      <c r="K151" s="24">
        <v>3</v>
      </c>
    </row>
    <row r="152" spans="1:11">
      <c r="A152" s="10" t="s">
        <v>114</v>
      </c>
      <c r="B152" s="15">
        <v>100</v>
      </c>
      <c r="C152" s="15">
        <v>7.6923079999999997</v>
      </c>
      <c r="D152" s="15">
        <v>9.0497739999999993</v>
      </c>
      <c r="E152" s="15">
        <v>7.2398189999999998</v>
      </c>
      <c r="F152" s="15">
        <v>13.122172000000001</v>
      </c>
      <c r="G152" s="15">
        <v>13.122172000000001</v>
      </c>
      <c r="H152" s="15">
        <v>13.574661000000001</v>
      </c>
      <c r="I152" s="15">
        <v>33.031674000000002</v>
      </c>
      <c r="J152" s="15">
        <v>1.809955</v>
      </c>
      <c r="K152" s="15">
        <v>1.3574660000000001</v>
      </c>
    </row>
    <row r="153" spans="1:11">
      <c r="A153" s="23" t="s">
        <v>190</v>
      </c>
      <c r="B153" s="24">
        <v>64</v>
      </c>
      <c r="C153" s="24">
        <v>9</v>
      </c>
      <c r="D153" s="24">
        <v>9</v>
      </c>
      <c r="E153" s="24">
        <v>11</v>
      </c>
      <c r="F153" s="24">
        <v>4</v>
      </c>
      <c r="G153" s="24">
        <v>8</v>
      </c>
      <c r="H153" s="24">
        <v>5</v>
      </c>
      <c r="I153" s="24">
        <v>15</v>
      </c>
      <c r="J153" s="24">
        <v>2</v>
      </c>
      <c r="K153" s="24">
        <v>1</v>
      </c>
    </row>
    <row r="154" spans="1:11">
      <c r="A154" s="10" t="s">
        <v>114</v>
      </c>
      <c r="B154" s="15">
        <v>100</v>
      </c>
      <c r="C154" s="15">
        <v>14.0625</v>
      </c>
      <c r="D154" s="15">
        <v>14.0625</v>
      </c>
      <c r="E154" s="15">
        <v>17.1875</v>
      </c>
      <c r="F154" s="15">
        <v>6.25</v>
      </c>
      <c r="G154" s="15">
        <v>12.5</v>
      </c>
      <c r="H154" s="15">
        <v>7.8125</v>
      </c>
      <c r="I154" s="15">
        <v>23.4375</v>
      </c>
      <c r="J154" s="15">
        <v>3.125</v>
      </c>
      <c r="K154" s="15">
        <v>1.5625</v>
      </c>
    </row>
    <row r="155" spans="1:11">
      <c r="A155" s="23" t="s">
        <v>191</v>
      </c>
      <c r="B155" s="24">
        <v>158</v>
      </c>
      <c r="C155" s="24">
        <v>30</v>
      </c>
      <c r="D155" s="24">
        <v>30</v>
      </c>
      <c r="E155" s="24">
        <v>22</v>
      </c>
      <c r="F155" s="24">
        <v>16</v>
      </c>
      <c r="G155" s="24">
        <v>8</v>
      </c>
      <c r="H155" s="24">
        <v>4</v>
      </c>
      <c r="I155" s="24">
        <v>39</v>
      </c>
      <c r="J155" s="24">
        <v>4</v>
      </c>
      <c r="K155" s="24">
        <v>5</v>
      </c>
    </row>
    <row r="156" spans="1:11">
      <c r="A156" s="10" t="s">
        <v>114</v>
      </c>
      <c r="B156" s="15">
        <v>100</v>
      </c>
      <c r="C156" s="15">
        <v>18.987342000000002</v>
      </c>
      <c r="D156" s="15">
        <v>18.987342000000002</v>
      </c>
      <c r="E156" s="15">
        <v>13.924051</v>
      </c>
      <c r="F156" s="15">
        <v>10.126582000000001</v>
      </c>
      <c r="G156" s="15">
        <v>5.0632910000000004</v>
      </c>
      <c r="H156" s="15">
        <v>2.5316459999999998</v>
      </c>
      <c r="I156" s="15">
        <v>24.683544000000001</v>
      </c>
      <c r="J156" s="15">
        <v>2.5316459999999998</v>
      </c>
      <c r="K156" s="15">
        <v>3.1645569999999998</v>
      </c>
    </row>
    <row r="157" spans="1:11">
      <c r="A157" s="23" t="s">
        <v>192</v>
      </c>
      <c r="B157" s="24">
        <v>120</v>
      </c>
      <c r="C157" s="24">
        <v>16</v>
      </c>
      <c r="D157" s="24">
        <v>17</v>
      </c>
      <c r="E157" s="24">
        <v>9</v>
      </c>
      <c r="F157" s="24">
        <v>14</v>
      </c>
      <c r="G157" s="24">
        <v>9</v>
      </c>
      <c r="H157" s="24">
        <v>7</v>
      </c>
      <c r="I157" s="24">
        <v>43</v>
      </c>
      <c r="J157" s="24">
        <v>3</v>
      </c>
      <c r="K157" s="24">
        <v>2</v>
      </c>
    </row>
    <row r="158" spans="1:11">
      <c r="A158" s="10" t="s">
        <v>114</v>
      </c>
      <c r="B158" s="15">
        <v>100</v>
      </c>
      <c r="C158" s="15">
        <v>13.333333</v>
      </c>
      <c r="D158" s="15">
        <v>14.166667</v>
      </c>
      <c r="E158" s="15">
        <v>7.5</v>
      </c>
      <c r="F158" s="15">
        <v>11.666667</v>
      </c>
      <c r="G158" s="15">
        <v>7.5</v>
      </c>
      <c r="H158" s="15">
        <v>5.8333329999999997</v>
      </c>
      <c r="I158" s="15">
        <v>35.833333000000003</v>
      </c>
      <c r="J158" s="15">
        <v>2.5</v>
      </c>
      <c r="K158" s="15">
        <v>1.6666669999999999</v>
      </c>
    </row>
    <row r="159" spans="1:11">
      <c r="A159" s="23" t="s">
        <v>193</v>
      </c>
      <c r="B159" s="24">
        <v>10</v>
      </c>
      <c r="C159" s="24">
        <v>4</v>
      </c>
      <c r="D159" s="24">
        <v>4</v>
      </c>
      <c r="E159" s="24">
        <v>0</v>
      </c>
      <c r="F159" s="24">
        <v>0</v>
      </c>
      <c r="G159" s="24">
        <v>0</v>
      </c>
      <c r="H159" s="24">
        <v>0</v>
      </c>
      <c r="I159" s="24">
        <v>1</v>
      </c>
      <c r="J159" s="24">
        <v>0</v>
      </c>
      <c r="K159" s="24">
        <v>1</v>
      </c>
    </row>
    <row r="160" spans="1:11">
      <c r="A160" s="10" t="s">
        <v>114</v>
      </c>
      <c r="B160" s="15">
        <v>100</v>
      </c>
      <c r="C160" s="15">
        <v>40</v>
      </c>
      <c r="D160" s="15">
        <v>40</v>
      </c>
      <c r="E160" s="15">
        <v>0</v>
      </c>
      <c r="F160" s="15">
        <v>0</v>
      </c>
      <c r="G160" s="15">
        <v>0</v>
      </c>
      <c r="H160" s="15">
        <v>0</v>
      </c>
      <c r="I160" s="15">
        <v>10</v>
      </c>
      <c r="J160" s="15">
        <v>0</v>
      </c>
      <c r="K160" s="15">
        <v>10</v>
      </c>
    </row>
    <row r="161" spans="1:11">
      <c r="A161" s="23" t="s">
        <v>152</v>
      </c>
      <c r="B161" s="24">
        <v>39</v>
      </c>
      <c r="C161" s="24">
        <v>10</v>
      </c>
      <c r="D161" s="24">
        <v>5</v>
      </c>
      <c r="E161" s="24">
        <v>2</v>
      </c>
      <c r="F161" s="24">
        <v>1</v>
      </c>
      <c r="G161" s="24">
        <v>1</v>
      </c>
      <c r="H161" s="24">
        <v>0</v>
      </c>
      <c r="I161" s="24">
        <v>14</v>
      </c>
      <c r="J161" s="24">
        <v>4</v>
      </c>
      <c r="K161" s="24">
        <v>2</v>
      </c>
    </row>
    <row r="162" spans="1:11">
      <c r="A162" s="10" t="s">
        <v>114</v>
      </c>
      <c r="B162" s="15">
        <v>100</v>
      </c>
      <c r="C162" s="15">
        <v>25.641026</v>
      </c>
      <c r="D162" s="15">
        <v>12.820513</v>
      </c>
      <c r="E162" s="15">
        <v>5.1282050000000003</v>
      </c>
      <c r="F162" s="15">
        <v>2.5641029999999998</v>
      </c>
      <c r="G162" s="15">
        <v>2.5641029999999998</v>
      </c>
      <c r="H162" s="15">
        <v>0</v>
      </c>
      <c r="I162" s="15">
        <v>35.897435999999999</v>
      </c>
      <c r="J162" s="15">
        <v>10.256410000000001</v>
      </c>
      <c r="K162" s="15">
        <v>5.1282050000000003</v>
      </c>
    </row>
    <row r="163" spans="1:11">
      <c r="A163" s="23" t="s">
        <v>128</v>
      </c>
      <c r="B163" s="24">
        <v>24</v>
      </c>
      <c r="C163" s="24">
        <v>1</v>
      </c>
      <c r="D163" s="24">
        <v>1</v>
      </c>
      <c r="E163" s="24">
        <v>1</v>
      </c>
      <c r="F163" s="24">
        <v>1</v>
      </c>
      <c r="G163" s="24">
        <v>5</v>
      </c>
      <c r="H163" s="24">
        <v>1</v>
      </c>
      <c r="I163" s="24">
        <v>9</v>
      </c>
      <c r="J163" s="24">
        <v>3</v>
      </c>
      <c r="K163" s="24">
        <v>2</v>
      </c>
    </row>
    <row r="164" spans="1:11">
      <c r="A164" s="10" t="s">
        <v>114</v>
      </c>
      <c r="B164" s="15">
        <v>100</v>
      </c>
      <c r="C164" s="15">
        <v>4.1666670000000003</v>
      </c>
      <c r="D164" s="15">
        <v>4.1666670000000003</v>
      </c>
      <c r="E164" s="15">
        <v>4.1666670000000003</v>
      </c>
      <c r="F164" s="15">
        <v>4.1666670000000003</v>
      </c>
      <c r="G164" s="15">
        <v>20.833333</v>
      </c>
      <c r="H164" s="15">
        <v>4.1666670000000003</v>
      </c>
      <c r="I164" s="15">
        <v>37.5</v>
      </c>
      <c r="J164" s="15">
        <v>12.5</v>
      </c>
      <c r="K164" s="15">
        <v>8.3333329999999997</v>
      </c>
    </row>
    <row r="165" spans="1:11">
      <c r="A165" s="8" t="s">
        <v>194</v>
      </c>
      <c r="B165" s="8"/>
      <c r="C165" s="8"/>
      <c r="D165" s="8"/>
      <c r="E165" s="8"/>
      <c r="F165" s="8"/>
      <c r="G165" s="8"/>
      <c r="H165" s="8"/>
      <c r="I165" s="8"/>
      <c r="J165" s="8"/>
      <c r="K165" s="8"/>
    </row>
    <row r="166" spans="1:11">
      <c r="A166" s="23" t="s">
        <v>195</v>
      </c>
      <c r="B166" s="24">
        <v>1341</v>
      </c>
      <c r="C166" s="24">
        <v>62</v>
      </c>
      <c r="D166" s="24">
        <v>69</v>
      </c>
      <c r="E166" s="24">
        <v>61</v>
      </c>
      <c r="F166" s="24">
        <v>76</v>
      </c>
      <c r="G166" s="24">
        <v>99</v>
      </c>
      <c r="H166" s="24">
        <v>107</v>
      </c>
      <c r="I166" s="24">
        <v>696</v>
      </c>
      <c r="J166" s="24">
        <v>149</v>
      </c>
      <c r="K166" s="24">
        <v>22</v>
      </c>
    </row>
    <row r="167" spans="1:11">
      <c r="A167" s="10" t="s">
        <v>114</v>
      </c>
      <c r="B167" s="15">
        <v>100</v>
      </c>
      <c r="C167" s="15">
        <v>4.6234149999999996</v>
      </c>
      <c r="D167" s="15">
        <v>5.1454139999999997</v>
      </c>
      <c r="E167" s="15">
        <v>4.5488439999999999</v>
      </c>
      <c r="F167" s="15">
        <v>5.6674119999999997</v>
      </c>
      <c r="G167" s="15">
        <v>7.3825500000000002</v>
      </c>
      <c r="H167" s="15">
        <v>7.97912</v>
      </c>
      <c r="I167" s="15">
        <v>51.901566000000003</v>
      </c>
      <c r="J167" s="15">
        <v>11.111110999999999</v>
      </c>
      <c r="K167" s="15">
        <v>1.6405670000000001</v>
      </c>
    </row>
    <row r="168" spans="1:11">
      <c r="A168" s="23" t="s">
        <v>196</v>
      </c>
      <c r="B168" s="24">
        <v>523</v>
      </c>
      <c r="C168" s="24">
        <v>16</v>
      </c>
      <c r="D168" s="24">
        <v>27</v>
      </c>
      <c r="E168" s="24">
        <v>18</v>
      </c>
      <c r="F168" s="24">
        <v>28</v>
      </c>
      <c r="G168" s="24">
        <v>34</v>
      </c>
      <c r="H168" s="24">
        <v>32</v>
      </c>
      <c r="I168" s="24">
        <v>283</v>
      </c>
      <c r="J168" s="24">
        <v>74</v>
      </c>
      <c r="K168" s="24">
        <v>11</v>
      </c>
    </row>
    <row r="169" spans="1:11">
      <c r="A169" s="10" t="s">
        <v>114</v>
      </c>
      <c r="B169" s="15">
        <v>100</v>
      </c>
      <c r="C169" s="15">
        <v>3.0592730000000001</v>
      </c>
      <c r="D169" s="15">
        <v>5.1625240000000003</v>
      </c>
      <c r="E169" s="15">
        <v>3.4416829999999998</v>
      </c>
      <c r="F169" s="15">
        <v>5.3537280000000003</v>
      </c>
      <c r="G169" s="15">
        <v>6.5009560000000004</v>
      </c>
      <c r="H169" s="15">
        <v>6.1185470000000004</v>
      </c>
      <c r="I169" s="15">
        <v>54.110899000000003</v>
      </c>
      <c r="J169" s="15">
        <v>14.149139999999999</v>
      </c>
      <c r="K169" s="15">
        <v>2.1032500000000001</v>
      </c>
    </row>
    <row r="170" spans="1:11">
      <c r="A170" s="23" t="s">
        <v>197</v>
      </c>
      <c r="B170" s="24">
        <v>116</v>
      </c>
      <c r="C170" s="24">
        <v>8</v>
      </c>
      <c r="D170" s="24">
        <v>4</v>
      </c>
      <c r="E170" s="24">
        <v>5</v>
      </c>
      <c r="F170" s="24">
        <v>10</v>
      </c>
      <c r="G170" s="24">
        <v>12</v>
      </c>
      <c r="H170" s="24">
        <v>6</v>
      </c>
      <c r="I170" s="24">
        <v>55</v>
      </c>
      <c r="J170" s="24">
        <v>13</v>
      </c>
      <c r="K170" s="24">
        <v>3</v>
      </c>
    </row>
    <row r="171" spans="1:11">
      <c r="A171" s="10" t="s">
        <v>114</v>
      </c>
      <c r="B171" s="15">
        <v>100</v>
      </c>
      <c r="C171" s="15">
        <v>6.8965519999999998</v>
      </c>
      <c r="D171" s="15">
        <v>3.4482759999999999</v>
      </c>
      <c r="E171" s="15">
        <v>4.3103449999999999</v>
      </c>
      <c r="F171" s="15">
        <v>8.6206899999999997</v>
      </c>
      <c r="G171" s="15">
        <v>10.344828</v>
      </c>
      <c r="H171" s="15">
        <v>5.1724139999999998</v>
      </c>
      <c r="I171" s="15">
        <v>47.413792999999998</v>
      </c>
      <c r="J171" s="15">
        <v>11.206897</v>
      </c>
      <c r="K171" s="15">
        <v>2.5862069999999999</v>
      </c>
    </row>
    <row r="172" spans="1:11">
      <c r="A172" s="23" t="s">
        <v>198</v>
      </c>
      <c r="B172" s="24">
        <v>25</v>
      </c>
      <c r="C172" s="24">
        <v>1</v>
      </c>
      <c r="D172" s="24">
        <v>0</v>
      </c>
      <c r="E172" s="24">
        <v>0</v>
      </c>
      <c r="F172" s="24">
        <v>1</v>
      </c>
      <c r="G172" s="24">
        <v>2</v>
      </c>
      <c r="H172" s="24">
        <v>3</v>
      </c>
      <c r="I172" s="24">
        <v>17</v>
      </c>
      <c r="J172" s="24">
        <v>0</v>
      </c>
      <c r="K172" s="24">
        <v>1</v>
      </c>
    </row>
    <row r="173" spans="1:11">
      <c r="A173" s="10" t="s">
        <v>114</v>
      </c>
      <c r="B173" s="15">
        <v>100</v>
      </c>
      <c r="C173" s="15">
        <v>4</v>
      </c>
      <c r="D173" s="15">
        <v>0</v>
      </c>
      <c r="E173" s="15">
        <v>0</v>
      </c>
      <c r="F173" s="15">
        <v>4</v>
      </c>
      <c r="G173" s="15">
        <v>8</v>
      </c>
      <c r="H173" s="15">
        <v>12</v>
      </c>
      <c r="I173" s="15">
        <v>68</v>
      </c>
      <c r="J173" s="15">
        <v>0</v>
      </c>
      <c r="K173" s="15">
        <v>4</v>
      </c>
    </row>
    <row r="174" spans="1:11">
      <c r="A174" s="23" t="s">
        <v>199</v>
      </c>
      <c r="B174" s="24">
        <v>68</v>
      </c>
      <c r="C174" s="24">
        <v>2</v>
      </c>
      <c r="D174" s="24">
        <v>2</v>
      </c>
      <c r="E174" s="24">
        <v>4</v>
      </c>
      <c r="F174" s="24">
        <v>2</v>
      </c>
      <c r="G174" s="24">
        <v>6</v>
      </c>
      <c r="H174" s="24">
        <v>7</v>
      </c>
      <c r="I174" s="24">
        <v>29</v>
      </c>
      <c r="J174" s="24">
        <v>16</v>
      </c>
      <c r="K174" s="24">
        <v>0</v>
      </c>
    </row>
    <row r="175" spans="1:11">
      <c r="A175" s="10" t="s">
        <v>114</v>
      </c>
      <c r="B175" s="15">
        <v>100</v>
      </c>
      <c r="C175" s="15">
        <v>2.941176</v>
      </c>
      <c r="D175" s="15">
        <v>2.941176</v>
      </c>
      <c r="E175" s="15">
        <v>5.8823530000000002</v>
      </c>
      <c r="F175" s="15">
        <v>2.941176</v>
      </c>
      <c r="G175" s="15">
        <v>8.8235290000000006</v>
      </c>
      <c r="H175" s="15">
        <v>10.294117999999999</v>
      </c>
      <c r="I175" s="15">
        <v>42.647058999999999</v>
      </c>
      <c r="J175" s="15">
        <v>23.529412000000001</v>
      </c>
      <c r="K175" s="15">
        <v>0</v>
      </c>
    </row>
    <row r="176" spans="1:11">
      <c r="A176" s="23" t="s">
        <v>200</v>
      </c>
      <c r="B176" s="24">
        <v>1248</v>
      </c>
      <c r="C176" s="24">
        <v>35</v>
      </c>
      <c r="D176" s="24">
        <v>44</v>
      </c>
      <c r="E176" s="24">
        <v>52</v>
      </c>
      <c r="F176" s="24">
        <v>60</v>
      </c>
      <c r="G176" s="24">
        <v>73</v>
      </c>
      <c r="H176" s="24">
        <v>105</v>
      </c>
      <c r="I176" s="24">
        <v>660</v>
      </c>
      <c r="J176" s="24">
        <v>206</v>
      </c>
      <c r="K176" s="24">
        <v>13</v>
      </c>
    </row>
    <row r="177" spans="1:11">
      <c r="A177" s="10" t="s">
        <v>114</v>
      </c>
      <c r="B177" s="15">
        <v>100</v>
      </c>
      <c r="C177" s="15">
        <v>2.804487</v>
      </c>
      <c r="D177" s="15">
        <v>3.5256409999999998</v>
      </c>
      <c r="E177" s="15">
        <v>4.1666670000000003</v>
      </c>
      <c r="F177" s="15">
        <v>4.8076920000000003</v>
      </c>
      <c r="G177" s="15">
        <v>5.8493589999999998</v>
      </c>
      <c r="H177" s="15">
        <v>8.4134620000000009</v>
      </c>
      <c r="I177" s="15">
        <v>52.884614999999997</v>
      </c>
      <c r="J177" s="15">
        <v>16.506409999999999</v>
      </c>
      <c r="K177" s="15">
        <v>1.0416669999999999</v>
      </c>
    </row>
    <row r="178" spans="1:11">
      <c r="A178" s="23" t="s">
        <v>201</v>
      </c>
      <c r="B178" s="24">
        <v>725</v>
      </c>
      <c r="C178" s="24">
        <v>34</v>
      </c>
      <c r="D178" s="24">
        <v>31</v>
      </c>
      <c r="E178" s="24">
        <v>21</v>
      </c>
      <c r="F178" s="24">
        <v>30</v>
      </c>
      <c r="G178" s="24">
        <v>44</v>
      </c>
      <c r="H178" s="24">
        <v>38</v>
      </c>
      <c r="I178" s="24">
        <v>432</v>
      </c>
      <c r="J178" s="24">
        <v>86</v>
      </c>
      <c r="K178" s="24">
        <v>9</v>
      </c>
    </row>
    <row r="179" spans="1:11">
      <c r="A179" s="10" t="s">
        <v>114</v>
      </c>
      <c r="B179" s="15">
        <v>100</v>
      </c>
      <c r="C179" s="15">
        <v>4.6896550000000001</v>
      </c>
      <c r="D179" s="15">
        <v>4.2758620000000001</v>
      </c>
      <c r="E179" s="15">
        <v>2.8965519999999998</v>
      </c>
      <c r="F179" s="15">
        <v>4.137931</v>
      </c>
      <c r="G179" s="15">
        <v>6.0689659999999996</v>
      </c>
      <c r="H179" s="15">
        <v>5.2413790000000002</v>
      </c>
      <c r="I179" s="15">
        <v>59.586207000000002</v>
      </c>
      <c r="J179" s="15">
        <v>11.862069</v>
      </c>
      <c r="K179" s="15">
        <v>1.241379</v>
      </c>
    </row>
    <row r="180" spans="1:11">
      <c r="A180" s="23" t="s">
        <v>202</v>
      </c>
      <c r="B180" s="24">
        <v>550</v>
      </c>
      <c r="C180" s="24">
        <v>27</v>
      </c>
      <c r="D180" s="24">
        <v>47</v>
      </c>
      <c r="E180" s="24">
        <v>31</v>
      </c>
      <c r="F180" s="24">
        <v>42</v>
      </c>
      <c r="G180" s="24">
        <v>39</v>
      </c>
      <c r="H180" s="24">
        <v>42</v>
      </c>
      <c r="I180" s="24">
        <v>280</v>
      </c>
      <c r="J180" s="24">
        <v>30</v>
      </c>
      <c r="K180" s="24">
        <v>12</v>
      </c>
    </row>
    <row r="181" spans="1:11">
      <c r="A181" s="10" t="s">
        <v>114</v>
      </c>
      <c r="B181" s="15">
        <v>100</v>
      </c>
      <c r="C181" s="15">
        <v>4.9090910000000001</v>
      </c>
      <c r="D181" s="15">
        <v>8.5454550000000005</v>
      </c>
      <c r="E181" s="15">
        <v>5.6363640000000004</v>
      </c>
      <c r="F181" s="15">
        <v>7.6363640000000004</v>
      </c>
      <c r="G181" s="15">
        <v>7.0909089999999999</v>
      </c>
      <c r="H181" s="15">
        <v>7.6363640000000004</v>
      </c>
      <c r="I181" s="15">
        <v>50.909090999999997</v>
      </c>
      <c r="J181" s="15">
        <v>5.4545450000000004</v>
      </c>
      <c r="K181" s="15">
        <v>2.1818179999999998</v>
      </c>
    </row>
    <row r="182" spans="1:11">
      <c r="A182" s="23" t="s">
        <v>203</v>
      </c>
      <c r="B182" s="24">
        <v>563</v>
      </c>
      <c r="C182" s="24">
        <v>29</v>
      </c>
      <c r="D182" s="24">
        <v>38</v>
      </c>
      <c r="E182" s="24">
        <v>31</v>
      </c>
      <c r="F182" s="24">
        <v>37</v>
      </c>
      <c r="G182" s="24">
        <v>49</v>
      </c>
      <c r="H182" s="24">
        <v>33</v>
      </c>
      <c r="I182" s="24">
        <v>290</v>
      </c>
      <c r="J182" s="24">
        <v>48</v>
      </c>
      <c r="K182" s="24">
        <v>8</v>
      </c>
    </row>
    <row r="183" spans="1:11">
      <c r="A183" s="10" t="s">
        <v>114</v>
      </c>
      <c r="B183" s="15">
        <v>100</v>
      </c>
      <c r="C183" s="15">
        <v>5.1509770000000001</v>
      </c>
      <c r="D183" s="15">
        <v>6.7495560000000001</v>
      </c>
      <c r="E183" s="15">
        <v>5.5062170000000004</v>
      </c>
      <c r="F183" s="15">
        <v>6.571936</v>
      </c>
      <c r="G183" s="15">
        <v>8.7033749999999994</v>
      </c>
      <c r="H183" s="15">
        <v>5.8614560000000004</v>
      </c>
      <c r="I183" s="15">
        <v>51.509768999999999</v>
      </c>
      <c r="J183" s="15">
        <v>8.5257550000000002</v>
      </c>
      <c r="K183" s="15">
        <v>1.4209590000000001</v>
      </c>
    </row>
    <row r="184" spans="1:11">
      <c r="A184" s="23" t="s">
        <v>204</v>
      </c>
      <c r="B184" s="24">
        <v>319</v>
      </c>
      <c r="C184" s="24">
        <v>17</v>
      </c>
      <c r="D184" s="24">
        <v>18</v>
      </c>
      <c r="E184" s="24">
        <v>16</v>
      </c>
      <c r="F184" s="24">
        <v>21</v>
      </c>
      <c r="G184" s="24">
        <v>21</v>
      </c>
      <c r="H184" s="24">
        <v>19</v>
      </c>
      <c r="I184" s="24">
        <v>184</v>
      </c>
      <c r="J184" s="24">
        <v>17</v>
      </c>
      <c r="K184" s="24">
        <v>6</v>
      </c>
    </row>
    <row r="185" spans="1:11">
      <c r="A185" s="10" t="s">
        <v>114</v>
      </c>
      <c r="B185" s="15">
        <v>100</v>
      </c>
      <c r="C185" s="15">
        <v>5.3291539999999999</v>
      </c>
      <c r="D185" s="15">
        <v>5.642633</v>
      </c>
      <c r="E185" s="15">
        <v>5.0156739999999997</v>
      </c>
      <c r="F185" s="15">
        <v>6.5830719999999996</v>
      </c>
      <c r="G185" s="15">
        <v>6.5830719999999996</v>
      </c>
      <c r="H185" s="15">
        <v>5.9561130000000002</v>
      </c>
      <c r="I185" s="15">
        <v>57.680250999999998</v>
      </c>
      <c r="J185" s="15">
        <v>5.3291539999999999</v>
      </c>
      <c r="K185" s="15">
        <v>1.880878</v>
      </c>
    </row>
    <row r="186" spans="1:11">
      <c r="A186" s="23" t="s">
        <v>205</v>
      </c>
      <c r="B186" s="24">
        <v>6</v>
      </c>
      <c r="C186" s="24">
        <v>0</v>
      </c>
      <c r="D186" s="24">
        <v>0</v>
      </c>
      <c r="E186" s="24">
        <v>0</v>
      </c>
      <c r="F186" s="24">
        <v>0</v>
      </c>
      <c r="G186" s="24">
        <v>1</v>
      </c>
      <c r="H186" s="24">
        <v>0</v>
      </c>
      <c r="I186" s="24">
        <v>5</v>
      </c>
      <c r="J186" s="24">
        <v>0</v>
      </c>
      <c r="K186" s="24">
        <v>0</v>
      </c>
    </row>
    <row r="187" spans="1:11">
      <c r="A187" s="10" t="s">
        <v>114</v>
      </c>
      <c r="B187" s="15">
        <v>100</v>
      </c>
      <c r="C187" s="15">
        <v>0</v>
      </c>
      <c r="D187" s="15">
        <v>0</v>
      </c>
      <c r="E187" s="15">
        <v>0</v>
      </c>
      <c r="F187" s="15">
        <v>0</v>
      </c>
      <c r="G187" s="15">
        <v>16.666667</v>
      </c>
      <c r="H187" s="15">
        <v>0</v>
      </c>
      <c r="I187" s="15">
        <v>83.333332999999996</v>
      </c>
      <c r="J187" s="15">
        <v>0</v>
      </c>
      <c r="K187" s="15">
        <v>0</v>
      </c>
    </row>
    <row r="188" spans="1:11">
      <c r="A188" s="23" t="s">
        <v>206</v>
      </c>
      <c r="B188" s="24">
        <v>42</v>
      </c>
      <c r="C188" s="24">
        <v>5</v>
      </c>
      <c r="D188" s="24">
        <v>2</v>
      </c>
      <c r="E188" s="24">
        <v>1</v>
      </c>
      <c r="F188" s="24">
        <v>2</v>
      </c>
      <c r="G188" s="24">
        <v>1</v>
      </c>
      <c r="H188" s="24">
        <v>1</v>
      </c>
      <c r="I188" s="24">
        <v>20</v>
      </c>
      <c r="J188" s="24">
        <v>8</v>
      </c>
      <c r="K188" s="24">
        <v>2</v>
      </c>
    </row>
    <row r="189" spans="1:11">
      <c r="A189" s="10" t="s">
        <v>114</v>
      </c>
      <c r="B189" s="15">
        <v>100</v>
      </c>
      <c r="C189" s="15">
        <v>11.904762</v>
      </c>
      <c r="D189" s="15">
        <v>4.7619049999999996</v>
      </c>
      <c r="E189" s="15">
        <v>2.3809520000000002</v>
      </c>
      <c r="F189" s="15">
        <v>4.7619049999999996</v>
      </c>
      <c r="G189" s="15">
        <v>2.3809520000000002</v>
      </c>
      <c r="H189" s="15">
        <v>2.3809520000000002</v>
      </c>
      <c r="I189" s="15">
        <v>47.619047999999999</v>
      </c>
      <c r="J189" s="15">
        <v>19.047619000000001</v>
      </c>
      <c r="K189" s="15">
        <v>4.7619049999999996</v>
      </c>
    </row>
    <row r="190" spans="1:11">
      <c r="A190" s="23" t="s">
        <v>152</v>
      </c>
      <c r="B190" s="24">
        <v>39</v>
      </c>
      <c r="C190" s="24">
        <v>8</v>
      </c>
      <c r="D190" s="24">
        <v>1</v>
      </c>
      <c r="E190" s="24">
        <v>1</v>
      </c>
      <c r="F190" s="24">
        <v>1</v>
      </c>
      <c r="G190" s="24">
        <v>0</v>
      </c>
      <c r="H190" s="24">
        <v>2</v>
      </c>
      <c r="I190" s="24">
        <v>19</v>
      </c>
      <c r="J190" s="24">
        <v>5</v>
      </c>
      <c r="K190" s="24">
        <v>2</v>
      </c>
    </row>
    <row r="191" spans="1:11">
      <c r="A191" s="10" t="s">
        <v>114</v>
      </c>
      <c r="B191" s="15">
        <v>100</v>
      </c>
      <c r="C191" s="15">
        <v>20.512820999999999</v>
      </c>
      <c r="D191" s="15">
        <v>2.5641029999999998</v>
      </c>
      <c r="E191" s="15">
        <v>2.5641029999999998</v>
      </c>
      <c r="F191" s="15">
        <v>2.5641029999999998</v>
      </c>
      <c r="G191" s="15">
        <v>0</v>
      </c>
      <c r="H191" s="15">
        <v>5.1282050000000003</v>
      </c>
      <c r="I191" s="15">
        <v>48.717948999999997</v>
      </c>
      <c r="J191" s="15">
        <v>12.820513</v>
      </c>
      <c r="K191" s="15">
        <v>5.1282050000000003</v>
      </c>
    </row>
    <row r="192" spans="1:11">
      <c r="A192" s="23" t="s">
        <v>128</v>
      </c>
      <c r="B192" s="24">
        <v>193</v>
      </c>
      <c r="C192" s="24">
        <v>12</v>
      </c>
      <c r="D192" s="24">
        <v>13</v>
      </c>
      <c r="E192" s="24">
        <v>11</v>
      </c>
      <c r="F192" s="24">
        <v>11</v>
      </c>
      <c r="G192" s="24">
        <v>10</v>
      </c>
      <c r="H192" s="24">
        <v>12</v>
      </c>
      <c r="I192" s="24">
        <v>95</v>
      </c>
      <c r="J192" s="24">
        <v>24</v>
      </c>
      <c r="K192" s="24">
        <v>5</v>
      </c>
    </row>
    <row r="193" spans="1:11">
      <c r="A193" s="10" t="s">
        <v>114</v>
      </c>
      <c r="B193" s="15">
        <v>100</v>
      </c>
      <c r="C193" s="15">
        <v>6.2176169999999997</v>
      </c>
      <c r="D193" s="15">
        <v>6.7357509999999996</v>
      </c>
      <c r="E193" s="15">
        <v>5.6994819999999997</v>
      </c>
      <c r="F193" s="15">
        <v>5.6994819999999997</v>
      </c>
      <c r="G193" s="15">
        <v>5.1813469999999997</v>
      </c>
      <c r="H193" s="15">
        <v>6.2176169999999997</v>
      </c>
      <c r="I193" s="15">
        <v>49.222797999999997</v>
      </c>
      <c r="J193" s="15">
        <v>12.435233</v>
      </c>
      <c r="K193" s="15">
        <v>2.5906739999999999</v>
      </c>
    </row>
    <row r="194" spans="1:11">
      <c r="A194" s="8" t="s">
        <v>207</v>
      </c>
      <c r="B194" s="8"/>
      <c r="C194" s="8"/>
      <c r="D194" s="8"/>
      <c r="E194" s="8"/>
      <c r="F194" s="8"/>
      <c r="G194" s="8"/>
      <c r="H194" s="8"/>
      <c r="I194" s="8"/>
      <c r="J194" s="8"/>
      <c r="K194" s="8"/>
    </row>
    <row r="195" spans="1:11">
      <c r="A195" s="23" t="s">
        <v>208</v>
      </c>
      <c r="B195" s="24">
        <v>1480</v>
      </c>
      <c r="C195" s="24">
        <v>63</v>
      </c>
      <c r="D195" s="24">
        <v>74</v>
      </c>
      <c r="E195" s="24">
        <v>59</v>
      </c>
      <c r="F195" s="24">
        <v>67</v>
      </c>
      <c r="G195" s="24">
        <v>91</v>
      </c>
      <c r="H195" s="24">
        <v>93</v>
      </c>
      <c r="I195" s="24">
        <v>817</v>
      </c>
      <c r="J195" s="24">
        <v>197</v>
      </c>
      <c r="K195" s="24">
        <v>19</v>
      </c>
    </row>
    <row r="196" spans="1:11">
      <c r="A196" s="10" t="s">
        <v>114</v>
      </c>
      <c r="B196" s="15">
        <v>100</v>
      </c>
      <c r="C196" s="15">
        <v>4.2567570000000003</v>
      </c>
      <c r="D196" s="15">
        <v>5</v>
      </c>
      <c r="E196" s="15">
        <v>3.9864860000000002</v>
      </c>
      <c r="F196" s="15">
        <v>4.5270270000000004</v>
      </c>
      <c r="G196" s="15">
        <v>6.1486489999999998</v>
      </c>
      <c r="H196" s="15">
        <v>6.2837839999999998</v>
      </c>
      <c r="I196" s="15">
        <v>55.202703</v>
      </c>
      <c r="J196" s="15">
        <v>13.310810999999999</v>
      </c>
      <c r="K196" s="15">
        <v>1.283784</v>
      </c>
    </row>
    <row r="197" spans="1:11">
      <c r="A197" s="23" t="s">
        <v>209</v>
      </c>
      <c r="B197" s="24">
        <v>1280</v>
      </c>
      <c r="C197" s="24">
        <v>45</v>
      </c>
      <c r="D197" s="24">
        <v>62</v>
      </c>
      <c r="E197" s="24">
        <v>48</v>
      </c>
      <c r="F197" s="24">
        <v>55</v>
      </c>
      <c r="G197" s="24">
        <v>86</v>
      </c>
      <c r="H197" s="24">
        <v>85</v>
      </c>
      <c r="I197" s="24">
        <v>707</v>
      </c>
      <c r="J197" s="24">
        <v>172</v>
      </c>
      <c r="K197" s="24">
        <v>20</v>
      </c>
    </row>
    <row r="198" spans="1:11">
      <c r="A198" s="10" t="s">
        <v>114</v>
      </c>
      <c r="B198" s="15">
        <v>100</v>
      </c>
      <c r="C198" s="15">
        <v>3.515625</v>
      </c>
      <c r="D198" s="15">
        <v>4.84375</v>
      </c>
      <c r="E198" s="15">
        <v>3.75</v>
      </c>
      <c r="F198" s="15">
        <v>4.296875</v>
      </c>
      <c r="G198" s="15">
        <v>6.71875</v>
      </c>
      <c r="H198" s="15">
        <v>6.640625</v>
      </c>
      <c r="I198" s="15">
        <v>55.234375</v>
      </c>
      <c r="J198" s="15">
        <v>13.4375</v>
      </c>
      <c r="K198" s="15">
        <v>1.5625</v>
      </c>
    </row>
    <row r="199" spans="1:11">
      <c r="A199" s="23" t="s">
        <v>210</v>
      </c>
      <c r="B199" s="24">
        <v>1167</v>
      </c>
      <c r="C199" s="24">
        <v>59</v>
      </c>
      <c r="D199" s="24">
        <v>65</v>
      </c>
      <c r="E199" s="24">
        <v>56</v>
      </c>
      <c r="F199" s="24">
        <v>54</v>
      </c>
      <c r="G199" s="24">
        <v>61</v>
      </c>
      <c r="H199" s="24">
        <v>78</v>
      </c>
      <c r="I199" s="24">
        <v>604</v>
      </c>
      <c r="J199" s="24">
        <v>174</v>
      </c>
      <c r="K199" s="24">
        <v>16</v>
      </c>
    </row>
    <row r="200" spans="1:11">
      <c r="A200" s="10" t="s">
        <v>114</v>
      </c>
      <c r="B200" s="15">
        <v>100</v>
      </c>
      <c r="C200" s="15">
        <v>5.0556979999999996</v>
      </c>
      <c r="D200" s="15">
        <v>5.5698369999999997</v>
      </c>
      <c r="E200" s="15">
        <v>4.798629</v>
      </c>
      <c r="F200" s="15">
        <v>4.6272489999999999</v>
      </c>
      <c r="G200" s="15">
        <v>5.2270779999999997</v>
      </c>
      <c r="H200" s="15">
        <v>6.6838050000000004</v>
      </c>
      <c r="I200" s="15">
        <v>51.756641000000002</v>
      </c>
      <c r="J200" s="15">
        <v>14.910026</v>
      </c>
      <c r="K200" s="15">
        <v>1.3710370000000001</v>
      </c>
    </row>
    <row r="201" spans="1:11" ht="11.1" customHeight="1">
      <c r="A201" s="23" t="s">
        <v>211</v>
      </c>
      <c r="B201" s="24">
        <v>715</v>
      </c>
      <c r="C201" s="24">
        <v>37</v>
      </c>
      <c r="D201" s="24">
        <v>27</v>
      </c>
      <c r="E201" s="24">
        <v>25</v>
      </c>
      <c r="F201" s="24">
        <v>31</v>
      </c>
      <c r="G201" s="24">
        <v>45</v>
      </c>
      <c r="H201" s="24">
        <v>50</v>
      </c>
      <c r="I201" s="24">
        <v>397</v>
      </c>
      <c r="J201" s="24">
        <v>91</v>
      </c>
      <c r="K201" s="24">
        <v>12</v>
      </c>
    </row>
    <row r="202" spans="1:11" ht="11.1" customHeight="1">
      <c r="A202" s="10" t="s">
        <v>114</v>
      </c>
      <c r="B202" s="15">
        <v>100</v>
      </c>
      <c r="C202" s="15">
        <v>5.1748250000000002</v>
      </c>
      <c r="D202" s="15">
        <v>3.776224</v>
      </c>
      <c r="E202" s="15">
        <v>3.4965030000000001</v>
      </c>
      <c r="F202" s="15">
        <v>4.3356640000000004</v>
      </c>
      <c r="G202" s="15">
        <v>6.2937060000000002</v>
      </c>
      <c r="H202" s="15">
        <v>6.9930070000000004</v>
      </c>
      <c r="I202" s="15">
        <v>55.524476</v>
      </c>
      <c r="J202" s="15">
        <v>12.727273</v>
      </c>
      <c r="K202" s="15">
        <v>1.6783220000000001</v>
      </c>
    </row>
    <row r="203" spans="1:11" ht="11.1" customHeight="1">
      <c r="A203" s="23" t="s">
        <v>212</v>
      </c>
      <c r="B203" s="24">
        <v>387</v>
      </c>
      <c r="C203" s="24">
        <v>30</v>
      </c>
      <c r="D203" s="24">
        <v>30</v>
      </c>
      <c r="E203" s="24">
        <v>24</v>
      </c>
      <c r="F203" s="24">
        <v>26</v>
      </c>
      <c r="G203" s="24">
        <v>29</v>
      </c>
      <c r="H203" s="24">
        <v>23</v>
      </c>
      <c r="I203" s="24">
        <v>175</v>
      </c>
      <c r="J203" s="24">
        <v>44</v>
      </c>
      <c r="K203" s="24">
        <v>6</v>
      </c>
    </row>
    <row r="204" spans="1:11" ht="11.1" customHeight="1">
      <c r="A204" s="10" t="s">
        <v>114</v>
      </c>
      <c r="B204" s="15">
        <v>100</v>
      </c>
      <c r="C204" s="15">
        <v>7.751938</v>
      </c>
      <c r="D204" s="15">
        <v>7.751938</v>
      </c>
      <c r="E204" s="15">
        <v>6.2015500000000001</v>
      </c>
      <c r="F204" s="15">
        <v>6.7183460000000004</v>
      </c>
      <c r="G204" s="15">
        <v>7.4935400000000003</v>
      </c>
      <c r="H204" s="15">
        <v>5.9431520000000004</v>
      </c>
      <c r="I204" s="15">
        <v>45.219638000000003</v>
      </c>
      <c r="J204" s="15">
        <v>11.369509000000001</v>
      </c>
      <c r="K204" s="15">
        <v>1.5503880000000001</v>
      </c>
    </row>
    <row r="205" spans="1:11" ht="11.1" customHeight="1">
      <c r="A205" s="23" t="s">
        <v>213</v>
      </c>
      <c r="B205" s="24">
        <v>404</v>
      </c>
      <c r="C205" s="24">
        <v>35</v>
      </c>
      <c r="D205" s="24">
        <v>41</v>
      </c>
      <c r="E205" s="24">
        <v>27</v>
      </c>
      <c r="F205" s="24">
        <v>24</v>
      </c>
      <c r="G205" s="24">
        <v>35</v>
      </c>
      <c r="H205" s="24">
        <v>23</v>
      </c>
      <c r="I205" s="24">
        <v>167</v>
      </c>
      <c r="J205" s="24">
        <v>42</v>
      </c>
      <c r="K205" s="24">
        <v>10</v>
      </c>
    </row>
    <row r="206" spans="1:11" ht="11.1" customHeight="1">
      <c r="A206" s="10" t="s">
        <v>114</v>
      </c>
      <c r="B206" s="15">
        <v>100</v>
      </c>
      <c r="C206" s="15">
        <v>8.6633659999999999</v>
      </c>
      <c r="D206" s="15">
        <v>10.148515</v>
      </c>
      <c r="E206" s="15">
        <v>6.6831680000000002</v>
      </c>
      <c r="F206" s="15">
        <v>5.9405939999999999</v>
      </c>
      <c r="G206" s="15">
        <v>8.6633659999999999</v>
      </c>
      <c r="H206" s="15">
        <v>5.6930690000000004</v>
      </c>
      <c r="I206" s="15">
        <v>41.336633999999997</v>
      </c>
      <c r="J206" s="15">
        <v>10.396039999999999</v>
      </c>
      <c r="K206" s="15">
        <v>2.4752480000000001</v>
      </c>
    </row>
    <row r="207" spans="1:11" ht="11.1" customHeight="1">
      <c r="A207" s="23" t="s">
        <v>214</v>
      </c>
      <c r="B207" s="24">
        <v>595</v>
      </c>
      <c r="C207" s="24">
        <v>17</v>
      </c>
      <c r="D207" s="24">
        <v>22</v>
      </c>
      <c r="E207" s="24">
        <v>24</v>
      </c>
      <c r="F207" s="24">
        <v>28</v>
      </c>
      <c r="G207" s="24">
        <v>34</v>
      </c>
      <c r="H207" s="24">
        <v>44</v>
      </c>
      <c r="I207" s="24">
        <v>347</v>
      </c>
      <c r="J207" s="24">
        <v>70</v>
      </c>
      <c r="K207" s="24">
        <v>9</v>
      </c>
    </row>
    <row r="208" spans="1:11" ht="11.1" customHeight="1">
      <c r="A208" s="10" t="s">
        <v>114</v>
      </c>
      <c r="B208" s="15">
        <v>100</v>
      </c>
      <c r="C208" s="15">
        <v>2.8571430000000002</v>
      </c>
      <c r="D208" s="15">
        <v>3.697479</v>
      </c>
      <c r="E208" s="15">
        <v>4.0336129999999999</v>
      </c>
      <c r="F208" s="15">
        <v>4.7058819999999999</v>
      </c>
      <c r="G208" s="15">
        <v>5.7142860000000004</v>
      </c>
      <c r="H208" s="15">
        <v>7.3949579999999999</v>
      </c>
      <c r="I208" s="15">
        <v>58.319327999999999</v>
      </c>
      <c r="J208" s="15">
        <v>11.764706</v>
      </c>
      <c r="K208" s="15">
        <v>1.512605</v>
      </c>
    </row>
    <row r="209" spans="1:11" ht="11.1" customHeight="1">
      <c r="A209" s="23" t="s">
        <v>215</v>
      </c>
      <c r="B209" s="24">
        <v>215</v>
      </c>
      <c r="C209" s="24">
        <v>8</v>
      </c>
      <c r="D209" s="24">
        <v>10</v>
      </c>
      <c r="E209" s="24">
        <v>7</v>
      </c>
      <c r="F209" s="24">
        <v>10</v>
      </c>
      <c r="G209" s="24">
        <v>14</v>
      </c>
      <c r="H209" s="24">
        <v>20</v>
      </c>
      <c r="I209" s="24">
        <v>112</v>
      </c>
      <c r="J209" s="24">
        <v>26</v>
      </c>
      <c r="K209" s="24">
        <v>8</v>
      </c>
    </row>
    <row r="210" spans="1:11" ht="11.1" customHeight="1">
      <c r="A210" s="10" t="s">
        <v>114</v>
      </c>
      <c r="B210" s="15">
        <v>100</v>
      </c>
      <c r="C210" s="15">
        <v>3.7209300000000001</v>
      </c>
      <c r="D210" s="15">
        <v>4.6511630000000004</v>
      </c>
      <c r="E210" s="15">
        <v>3.255814</v>
      </c>
      <c r="F210" s="15">
        <v>4.6511630000000004</v>
      </c>
      <c r="G210" s="15">
        <v>6.511628</v>
      </c>
      <c r="H210" s="15">
        <v>9.3023260000000008</v>
      </c>
      <c r="I210" s="15">
        <v>52.093023000000002</v>
      </c>
      <c r="J210" s="15">
        <v>12.093023000000001</v>
      </c>
      <c r="K210" s="15">
        <v>3.7209300000000001</v>
      </c>
    </row>
    <row r="211" spans="1:11" ht="11.1" customHeight="1">
      <c r="A211" s="23" t="s">
        <v>216</v>
      </c>
      <c r="B211" s="24">
        <v>248</v>
      </c>
      <c r="C211" s="24">
        <v>15</v>
      </c>
      <c r="D211" s="24">
        <v>11</v>
      </c>
      <c r="E211" s="24">
        <v>12</v>
      </c>
      <c r="F211" s="24">
        <v>13</v>
      </c>
      <c r="G211" s="24">
        <v>12</v>
      </c>
      <c r="H211" s="24">
        <v>22</v>
      </c>
      <c r="I211" s="24">
        <v>122</v>
      </c>
      <c r="J211" s="24">
        <v>38</v>
      </c>
      <c r="K211" s="24">
        <v>3</v>
      </c>
    </row>
    <row r="212" spans="1:11" ht="11.1" customHeight="1">
      <c r="A212" s="10" t="s">
        <v>114</v>
      </c>
      <c r="B212" s="15">
        <v>100</v>
      </c>
      <c r="C212" s="15">
        <v>6.048387</v>
      </c>
      <c r="D212" s="15">
        <v>4.4354839999999998</v>
      </c>
      <c r="E212" s="15">
        <v>4.8387099999999998</v>
      </c>
      <c r="F212" s="15">
        <v>5.2419349999999998</v>
      </c>
      <c r="G212" s="15">
        <v>4.8387099999999998</v>
      </c>
      <c r="H212" s="15">
        <v>8.8709679999999995</v>
      </c>
      <c r="I212" s="15">
        <v>49.193548</v>
      </c>
      <c r="J212" s="15">
        <v>15.322581</v>
      </c>
      <c r="K212" s="15">
        <v>1.2096769999999999</v>
      </c>
    </row>
    <row r="213" spans="1:11" ht="11.1" customHeight="1">
      <c r="A213" s="23" t="s">
        <v>217</v>
      </c>
      <c r="B213" s="24">
        <v>255</v>
      </c>
      <c r="C213" s="24">
        <v>13</v>
      </c>
      <c r="D213" s="24">
        <v>13</v>
      </c>
      <c r="E213" s="24">
        <v>9</v>
      </c>
      <c r="F213" s="24">
        <v>12</v>
      </c>
      <c r="G213" s="24">
        <v>21</v>
      </c>
      <c r="H213" s="24">
        <v>19</v>
      </c>
      <c r="I213" s="24">
        <v>131</v>
      </c>
      <c r="J213" s="24">
        <v>36</v>
      </c>
      <c r="K213" s="24">
        <v>1</v>
      </c>
    </row>
    <row r="214" spans="1:11" ht="11.1" customHeight="1">
      <c r="A214" s="10" t="s">
        <v>114</v>
      </c>
      <c r="B214" s="15">
        <v>100</v>
      </c>
      <c r="C214" s="15">
        <v>5.098039</v>
      </c>
      <c r="D214" s="15">
        <v>5.098039</v>
      </c>
      <c r="E214" s="15">
        <v>3.5294120000000002</v>
      </c>
      <c r="F214" s="15">
        <v>4.7058819999999999</v>
      </c>
      <c r="G214" s="15">
        <v>8.2352939999999997</v>
      </c>
      <c r="H214" s="15">
        <v>7.4509800000000004</v>
      </c>
      <c r="I214" s="15">
        <v>51.372548999999999</v>
      </c>
      <c r="J214" s="15">
        <v>14.117647</v>
      </c>
      <c r="K214" s="15">
        <v>0.39215699999999998</v>
      </c>
    </row>
    <row r="215" spans="1:11" ht="11.1" customHeight="1">
      <c r="A215" s="23" t="s">
        <v>218</v>
      </c>
      <c r="B215" s="24">
        <v>291</v>
      </c>
      <c r="C215" s="24">
        <v>16</v>
      </c>
      <c r="D215" s="24">
        <v>14</v>
      </c>
      <c r="E215" s="24">
        <v>13</v>
      </c>
      <c r="F215" s="24">
        <v>12</v>
      </c>
      <c r="G215" s="24">
        <v>19</v>
      </c>
      <c r="H215" s="24">
        <v>21</v>
      </c>
      <c r="I215" s="24">
        <v>163</v>
      </c>
      <c r="J215" s="24">
        <v>29</v>
      </c>
      <c r="K215" s="24">
        <v>4</v>
      </c>
    </row>
    <row r="216" spans="1:11" ht="11.1" customHeight="1">
      <c r="A216" s="10" t="s">
        <v>114</v>
      </c>
      <c r="B216" s="15">
        <v>100</v>
      </c>
      <c r="C216" s="15">
        <v>5.4982819999999997</v>
      </c>
      <c r="D216" s="15">
        <v>4.8109970000000004</v>
      </c>
      <c r="E216" s="15">
        <v>4.4673540000000003</v>
      </c>
      <c r="F216" s="15">
        <v>4.1237110000000001</v>
      </c>
      <c r="G216" s="15">
        <v>6.52921</v>
      </c>
      <c r="H216" s="15">
        <v>7.2164950000000001</v>
      </c>
      <c r="I216" s="15">
        <v>56.013745999999998</v>
      </c>
      <c r="J216" s="15">
        <v>9.9656359999999999</v>
      </c>
      <c r="K216" s="15">
        <v>1.3745700000000001</v>
      </c>
    </row>
    <row r="217" spans="1:11" ht="11.1" customHeight="1">
      <c r="A217" s="23" t="s">
        <v>219</v>
      </c>
      <c r="B217" s="24">
        <v>338</v>
      </c>
      <c r="C217" s="24">
        <v>6</v>
      </c>
      <c r="D217" s="24">
        <v>14</v>
      </c>
      <c r="E217" s="24">
        <v>15</v>
      </c>
      <c r="F217" s="24">
        <v>23</v>
      </c>
      <c r="G217" s="24">
        <v>19</v>
      </c>
      <c r="H217" s="24">
        <v>29</v>
      </c>
      <c r="I217" s="24">
        <v>185</v>
      </c>
      <c r="J217" s="24">
        <v>45</v>
      </c>
      <c r="K217" s="24">
        <v>2</v>
      </c>
    </row>
    <row r="218" spans="1:11" ht="11.1" customHeight="1">
      <c r="A218" s="10" t="s">
        <v>114</v>
      </c>
      <c r="B218" s="15">
        <v>100</v>
      </c>
      <c r="C218" s="15">
        <v>1.7751479999999999</v>
      </c>
      <c r="D218" s="15">
        <v>4.1420120000000002</v>
      </c>
      <c r="E218" s="15">
        <v>4.4378700000000002</v>
      </c>
      <c r="F218" s="15">
        <v>6.8047339999999998</v>
      </c>
      <c r="G218" s="15">
        <v>5.621302</v>
      </c>
      <c r="H218" s="15">
        <v>8.5798819999999996</v>
      </c>
      <c r="I218" s="15">
        <v>54.733727999999999</v>
      </c>
      <c r="J218" s="15">
        <v>13.313609</v>
      </c>
      <c r="K218" s="15">
        <v>0.59171600000000002</v>
      </c>
    </row>
    <row r="219" spans="1:11" ht="11.1" customHeight="1">
      <c r="A219" s="23" t="s">
        <v>220</v>
      </c>
      <c r="B219" s="24">
        <v>812</v>
      </c>
      <c r="C219" s="24">
        <v>33</v>
      </c>
      <c r="D219" s="24">
        <v>40</v>
      </c>
      <c r="E219" s="24">
        <v>30</v>
      </c>
      <c r="F219" s="24">
        <v>39</v>
      </c>
      <c r="G219" s="24">
        <v>55</v>
      </c>
      <c r="H219" s="24">
        <v>51</v>
      </c>
      <c r="I219" s="24">
        <v>437</v>
      </c>
      <c r="J219" s="24">
        <v>117</v>
      </c>
      <c r="K219" s="24">
        <v>10</v>
      </c>
    </row>
    <row r="220" spans="1:11" ht="11.1" customHeight="1">
      <c r="A220" s="10" t="s">
        <v>114</v>
      </c>
      <c r="B220" s="15">
        <v>100</v>
      </c>
      <c r="C220" s="15">
        <v>4.0640390000000002</v>
      </c>
      <c r="D220" s="15">
        <v>4.9261080000000002</v>
      </c>
      <c r="E220" s="15">
        <v>3.6945809999999999</v>
      </c>
      <c r="F220" s="15">
        <v>4.802956</v>
      </c>
      <c r="G220" s="15">
        <v>6.7733990000000004</v>
      </c>
      <c r="H220" s="15">
        <v>6.2807880000000003</v>
      </c>
      <c r="I220" s="15">
        <v>53.817734000000002</v>
      </c>
      <c r="J220" s="15">
        <v>14.408867000000001</v>
      </c>
      <c r="K220" s="15">
        <v>1.231527</v>
      </c>
    </row>
    <row r="221" spans="1:11" ht="11.1" customHeight="1">
      <c r="A221" s="23" t="s">
        <v>221</v>
      </c>
      <c r="B221" s="24">
        <v>816</v>
      </c>
      <c r="C221" s="24">
        <v>31</v>
      </c>
      <c r="D221" s="24">
        <v>42</v>
      </c>
      <c r="E221" s="24">
        <v>29</v>
      </c>
      <c r="F221" s="24">
        <v>39</v>
      </c>
      <c r="G221" s="24">
        <v>53</v>
      </c>
      <c r="H221" s="24">
        <v>54</v>
      </c>
      <c r="I221" s="24">
        <v>455</v>
      </c>
      <c r="J221" s="24">
        <v>99</v>
      </c>
      <c r="K221" s="24">
        <v>14</v>
      </c>
    </row>
    <row r="222" spans="1:11" ht="11.1" customHeight="1">
      <c r="A222" s="10" t="s">
        <v>114</v>
      </c>
      <c r="B222" s="15">
        <v>100</v>
      </c>
      <c r="C222" s="15">
        <v>3.7990200000000001</v>
      </c>
      <c r="D222" s="15">
        <v>5.1470589999999996</v>
      </c>
      <c r="E222" s="15">
        <v>3.553922</v>
      </c>
      <c r="F222" s="15">
        <v>4.7794119999999998</v>
      </c>
      <c r="G222" s="15">
        <v>6.4950979999999996</v>
      </c>
      <c r="H222" s="15">
        <v>6.6176469999999998</v>
      </c>
      <c r="I222" s="15">
        <v>55.759804000000003</v>
      </c>
      <c r="J222" s="15">
        <v>12.132353</v>
      </c>
      <c r="K222" s="15">
        <v>1.715686</v>
      </c>
    </row>
    <row r="223" spans="1:11" ht="11.1" customHeight="1">
      <c r="A223" s="23" t="s">
        <v>152</v>
      </c>
      <c r="B223" s="24">
        <v>69</v>
      </c>
      <c r="C223" s="24">
        <v>5</v>
      </c>
      <c r="D223" s="24">
        <v>2</v>
      </c>
      <c r="E223" s="24">
        <v>3</v>
      </c>
      <c r="F223" s="24">
        <v>3</v>
      </c>
      <c r="G223" s="24">
        <v>1</v>
      </c>
      <c r="H223" s="24">
        <v>5</v>
      </c>
      <c r="I223" s="24">
        <v>40</v>
      </c>
      <c r="J223" s="24">
        <v>9</v>
      </c>
      <c r="K223" s="24">
        <v>1</v>
      </c>
    </row>
    <row r="224" spans="1:11" ht="11.1" customHeight="1">
      <c r="A224" s="10" t="s">
        <v>114</v>
      </c>
      <c r="B224" s="15">
        <v>100</v>
      </c>
      <c r="C224" s="15">
        <v>7.2463769999999998</v>
      </c>
      <c r="D224" s="15">
        <v>2.8985509999999999</v>
      </c>
      <c r="E224" s="15">
        <v>4.3478260000000004</v>
      </c>
      <c r="F224" s="15">
        <v>4.3478260000000004</v>
      </c>
      <c r="G224" s="15">
        <v>1.4492750000000001</v>
      </c>
      <c r="H224" s="15">
        <v>7.2463769999999998</v>
      </c>
      <c r="I224" s="15">
        <v>57.971013999999997</v>
      </c>
      <c r="J224" s="15">
        <v>13.043478</v>
      </c>
      <c r="K224" s="15">
        <v>1.4492750000000001</v>
      </c>
    </row>
    <row r="225" spans="1:11" ht="11.1" customHeight="1">
      <c r="A225" s="23" t="s">
        <v>222</v>
      </c>
      <c r="B225" s="24">
        <v>246</v>
      </c>
      <c r="C225" s="24">
        <v>18</v>
      </c>
      <c r="D225" s="24">
        <v>15</v>
      </c>
      <c r="E225" s="24">
        <v>14</v>
      </c>
      <c r="F225" s="24">
        <v>17</v>
      </c>
      <c r="G225" s="24">
        <v>7</v>
      </c>
      <c r="H225" s="24">
        <v>15</v>
      </c>
      <c r="I225" s="24">
        <v>128</v>
      </c>
      <c r="J225" s="24">
        <v>30</v>
      </c>
      <c r="K225" s="24">
        <v>2</v>
      </c>
    </row>
    <row r="226" spans="1:11" ht="11.1" customHeight="1">
      <c r="A226" s="10" t="s">
        <v>114</v>
      </c>
      <c r="B226" s="15">
        <v>100</v>
      </c>
      <c r="C226" s="15">
        <v>7.3170729999999997</v>
      </c>
      <c r="D226" s="15">
        <v>6.0975609999999998</v>
      </c>
      <c r="E226" s="15">
        <v>5.6910569999999998</v>
      </c>
      <c r="F226" s="15">
        <v>6.9105689999999997</v>
      </c>
      <c r="G226" s="15">
        <v>2.8455279999999998</v>
      </c>
      <c r="H226" s="15">
        <v>6.0975609999999998</v>
      </c>
      <c r="I226" s="15">
        <v>52.032519999999998</v>
      </c>
      <c r="J226" s="15">
        <v>12.195122</v>
      </c>
      <c r="K226" s="15">
        <v>0.81300799999999995</v>
      </c>
    </row>
    <row r="227" spans="1:11" ht="11.1" customHeight="1">
      <c r="A227" s="23" t="s">
        <v>128</v>
      </c>
      <c r="B227" s="24">
        <v>47</v>
      </c>
      <c r="C227" s="24">
        <v>1</v>
      </c>
      <c r="D227" s="24">
        <v>2</v>
      </c>
      <c r="E227" s="24">
        <v>3</v>
      </c>
      <c r="F227" s="24">
        <v>4</v>
      </c>
      <c r="G227" s="24">
        <v>4</v>
      </c>
      <c r="H227" s="24">
        <v>5</v>
      </c>
      <c r="I227" s="24">
        <v>21</v>
      </c>
      <c r="J227" s="24">
        <v>6</v>
      </c>
      <c r="K227" s="24">
        <v>1</v>
      </c>
    </row>
    <row r="228" spans="1:11" ht="11.1" customHeight="1">
      <c r="A228" s="11"/>
      <c r="B228" s="16">
        <v>100</v>
      </c>
      <c r="C228" s="16">
        <v>2.1276600000000001</v>
      </c>
      <c r="D228" s="16">
        <v>4.2553190000000001</v>
      </c>
      <c r="E228" s="16">
        <v>6.3829789999999997</v>
      </c>
      <c r="F228" s="16">
        <v>8.5106380000000001</v>
      </c>
      <c r="G228" s="16">
        <v>8.5106380000000001</v>
      </c>
      <c r="H228" s="16">
        <v>10.638298000000001</v>
      </c>
      <c r="I228" s="16">
        <v>44.680850999999997</v>
      </c>
      <c r="J228" s="16">
        <v>12.765957</v>
      </c>
      <c r="K228" s="16">
        <v>2.1276600000000001</v>
      </c>
    </row>
    <row r="229" spans="1:11" ht="11.1" customHeight="1"/>
  </sheetData>
  <phoneticPr fontId="2"/>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1A7D1-0B45-47EF-811F-8BF74929F885}">
  <sheetPr codeName="Sheet122"/>
  <dimension ref="A1:L229"/>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HYPERLINK("#'目次'!B27","[21]")</f>
        <v>[21]</v>
      </c>
    </row>
    <row r="3" spans="1:12">
      <c r="A3" s="6" t="s">
        <v>114</v>
      </c>
      <c r="B3" s="7" t="s">
        <v>330</v>
      </c>
    </row>
    <row r="4" spans="1:12">
      <c r="A4" s="6" t="s">
        <v>114</v>
      </c>
      <c r="B4" s="7" t="s">
        <v>331</v>
      </c>
    </row>
    <row r="5" spans="1:12" s="21" customFormat="1" ht="60">
      <c r="A5" s="19" t="s">
        <v>114</v>
      </c>
      <c r="B5" s="20" t="s">
        <v>118</v>
      </c>
      <c r="C5" s="20" t="s">
        <v>144</v>
      </c>
      <c r="D5" s="20" t="s">
        <v>145</v>
      </c>
      <c r="E5" s="20" t="s">
        <v>146</v>
      </c>
      <c r="F5" s="20" t="s">
        <v>147</v>
      </c>
      <c r="G5" s="20" t="s">
        <v>148</v>
      </c>
      <c r="H5" s="20" t="s">
        <v>149</v>
      </c>
      <c r="I5" s="20" t="s">
        <v>150</v>
      </c>
      <c r="J5" s="20" t="s">
        <v>151</v>
      </c>
      <c r="K5" s="20" t="s">
        <v>152</v>
      </c>
      <c r="L5" s="20" t="s">
        <v>128</v>
      </c>
    </row>
    <row r="6" spans="1:12">
      <c r="A6" s="22" t="s">
        <v>121</v>
      </c>
      <c r="B6" s="9">
        <v>2677</v>
      </c>
      <c r="C6" s="9">
        <v>429</v>
      </c>
      <c r="D6" s="9">
        <v>319</v>
      </c>
      <c r="E6" s="9">
        <v>504</v>
      </c>
      <c r="F6" s="9">
        <v>143</v>
      </c>
      <c r="G6" s="9">
        <v>168</v>
      </c>
      <c r="H6" s="9">
        <v>1270</v>
      </c>
      <c r="I6" s="9">
        <v>1642</v>
      </c>
      <c r="J6" s="9">
        <v>2266</v>
      </c>
      <c r="K6" s="9">
        <v>121</v>
      </c>
      <c r="L6" s="9">
        <v>46</v>
      </c>
    </row>
    <row r="7" spans="1:12">
      <c r="A7" s="10" t="s">
        <v>114</v>
      </c>
      <c r="B7" s="15">
        <v>100</v>
      </c>
      <c r="C7" s="15">
        <v>16.025402</v>
      </c>
      <c r="D7" s="15">
        <v>11.916323999999999</v>
      </c>
      <c r="E7" s="15">
        <v>18.827044999999998</v>
      </c>
      <c r="F7" s="15">
        <v>5.3418010000000002</v>
      </c>
      <c r="G7" s="15">
        <v>6.2756819999999998</v>
      </c>
      <c r="H7" s="15">
        <v>47.441164999999998</v>
      </c>
      <c r="I7" s="15">
        <v>61.337318000000003</v>
      </c>
      <c r="J7" s="15">
        <v>84.646992999999995</v>
      </c>
      <c r="K7" s="15">
        <v>4.5199850000000001</v>
      </c>
      <c r="L7" s="15">
        <v>1.7183409999999999</v>
      </c>
    </row>
    <row r="8" spans="1:12">
      <c r="A8" s="8" t="s">
        <v>122</v>
      </c>
      <c r="B8" s="8"/>
      <c r="C8" s="8"/>
      <c r="D8" s="8"/>
      <c r="E8" s="8"/>
      <c r="F8" s="8"/>
      <c r="G8" s="8"/>
      <c r="H8" s="8"/>
      <c r="I8" s="8"/>
      <c r="J8" s="8"/>
      <c r="K8" s="8"/>
      <c r="L8" s="8"/>
    </row>
    <row r="9" spans="1:12">
      <c r="A9" s="23" t="s">
        <v>123</v>
      </c>
      <c r="B9" s="24">
        <v>380</v>
      </c>
      <c r="C9" s="24">
        <v>75</v>
      </c>
      <c r="D9" s="24">
        <v>67</v>
      </c>
      <c r="E9" s="24">
        <v>84</v>
      </c>
      <c r="F9" s="24">
        <v>24</v>
      </c>
      <c r="G9" s="24">
        <v>27</v>
      </c>
      <c r="H9" s="24">
        <v>182</v>
      </c>
      <c r="I9" s="24">
        <v>243</v>
      </c>
      <c r="J9" s="24">
        <v>330</v>
      </c>
      <c r="K9" s="24">
        <v>19</v>
      </c>
      <c r="L9" s="24">
        <v>0</v>
      </c>
    </row>
    <row r="10" spans="1:12">
      <c r="A10" s="10" t="s">
        <v>114</v>
      </c>
      <c r="B10" s="15">
        <v>100</v>
      </c>
      <c r="C10" s="15">
        <v>19.736841999999999</v>
      </c>
      <c r="D10" s="15">
        <v>17.631578999999999</v>
      </c>
      <c r="E10" s="15">
        <v>22.105263000000001</v>
      </c>
      <c r="F10" s="15">
        <v>6.3157889999999997</v>
      </c>
      <c r="G10" s="15">
        <v>7.1052629999999999</v>
      </c>
      <c r="H10" s="15">
        <v>47.894736999999999</v>
      </c>
      <c r="I10" s="15">
        <v>63.947367999999997</v>
      </c>
      <c r="J10" s="15">
        <v>86.842105000000004</v>
      </c>
      <c r="K10" s="15">
        <v>5</v>
      </c>
      <c r="L10" s="15">
        <v>0</v>
      </c>
    </row>
    <row r="11" spans="1:12">
      <c r="A11" s="23" t="s">
        <v>124</v>
      </c>
      <c r="B11" s="24">
        <v>489</v>
      </c>
      <c r="C11" s="24">
        <v>85</v>
      </c>
      <c r="D11" s="24">
        <v>63</v>
      </c>
      <c r="E11" s="24">
        <v>103</v>
      </c>
      <c r="F11" s="24">
        <v>26</v>
      </c>
      <c r="G11" s="24">
        <v>29</v>
      </c>
      <c r="H11" s="24">
        <v>242</v>
      </c>
      <c r="I11" s="24">
        <v>325</v>
      </c>
      <c r="J11" s="24">
        <v>422</v>
      </c>
      <c r="K11" s="24">
        <v>8</v>
      </c>
      <c r="L11" s="24">
        <v>2</v>
      </c>
    </row>
    <row r="12" spans="1:12">
      <c r="A12" s="10" t="s">
        <v>114</v>
      </c>
      <c r="B12" s="15">
        <v>100</v>
      </c>
      <c r="C12" s="15">
        <v>17.382413</v>
      </c>
      <c r="D12" s="15">
        <v>12.883436</v>
      </c>
      <c r="E12" s="15">
        <v>21.063395</v>
      </c>
      <c r="F12" s="15">
        <v>5.3169729999999999</v>
      </c>
      <c r="G12" s="15">
        <v>5.9304699999999997</v>
      </c>
      <c r="H12" s="15">
        <v>49.488753000000003</v>
      </c>
      <c r="I12" s="15">
        <v>66.462168000000005</v>
      </c>
      <c r="J12" s="15">
        <v>86.298569000000001</v>
      </c>
      <c r="K12" s="15">
        <v>1.6359919999999999</v>
      </c>
      <c r="L12" s="15">
        <v>0.40899799999999997</v>
      </c>
    </row>
    <row r="13" spans="1:12">
      <c r="A13" s="23" t="s">
        <v>125</v>
      </c>
      <c r="B13" s="24">
        <v>1114</v>
      </c>
      <c r="C13" s="24">
        <v>186</v>
      </c>
      <c r="D13" s="24">
        <v>135</v>
      </c>
      <c r="E13" s="24">
        <v>196</v>
      </c>
      <c r="F13" s="24">
        <v>61</v>
      </c>
      <c r="G13" s="24">
        <v>70</v>
      </c>
      <c r="H13" s="24">
        <v>571</v>
      </c>
      <c r="I13" s="24">
        <v>717</v>
      </c>
      <c r="J13" s="24">
        <v>975</v>
      </c>
      <c r="K13" s="24">
        <v>40</v>
      </c>
      <c r="L13" s="24">
        <v>5</v>
      </c>
    </row>
    <row r="14" spans="1:12">
      <c r="A14" s="10" t="s">
        <v>114</v>
      </c>
      <c r="B14" s="15">
        <v>100</v>
      </c>
      <c r="C14" s="15">
        <v>16.696588999999999</v>
      </c>
      <c r="D14" s="15">
        <v>12.118492</v>
      </c>
      <c r="E14" s="15">
        <v>17.594255</v>
      </c>
      <c r="F14" s="15">
        <v>5.4757629999999997</v>
      </c>
      <c r="G14" s="15">
        <v>6.2836619999999996</v>
      </c>
      <c r="H14" s="15">
        <v>51.256732</v>
      </c>
      <c r="I14" s="15">
        <v>64.362656999999999</v>
      </c>
      <c r="J14" s="15">
        <v>87.522441999999998</v>
      </c>
      <c r="K14" s="15">
        <v>3.5906639999999999</v>
      </c>
      <c r="L14" s="15">
        <v>0.44883299999999998</v>
      </c>
    </row>
    <row r="15" spans="1:12">
      <c r="A15" s="23" t="s">
        <v>126</v>
      </c>
      <c r="B15" s="24">
        <v>521</v>
      </c>
      <c r="C15" s="24">
        <v>73</v>
      </c>
      <c r="D15" s="24">
        <v>50</v>
      </c>
      <c r="E15" s="24">
        <v>103</v>
      </c>
      <c r="F15" s="24">
        <v>26</v>
      </c>
      <c r="G15" s="24">
        <v>35</v>
      </c>
      <c r="H15" s="24">
        <v>227</v>
      </c>
      <c r="I15" s="24">
        <v>301</v>
      </c>
      <c r="J15" s="24">
        <v>434</v>
      </c>
      <c r="K15" s="24">
        <v>32</v>
      </c>
      <c r="L15" s="24">
        <v>4</v>
      </c>
    </row>
    <row r="16" spans="1:12">
      <c r="A16" s="10" t="s">
        <v>114</v>
      </c>
      <c r="B16" s="15">
        <v>100</v>
      </c>
      <c r="C16" s="15">
        <v>14.011516</v>
      </c>
      <c r="D16" s="15">
        <v>9.5969289999999994</v>
      </c>
      <c r="E16" s="15">
        <v>19.769673999999998</v>
      </c>
      <c r="F16" s="15">
        <v>4.9904029999999997</v>
      </c>
      <c r="G16" s="15">
        <v>6.7178500000000003</v>
      </c>
      <c r="H16" s="15">
        <v>43.570058000000003</v>
      </c>
      <c r="I16" s="15">
        <v>57.773511999999997</v>
      </c>
      <c r="J16" s="15">
        <v>83.301344</v>
      </c>
      <c r="K16" s="15">
        <v>6.1420349999999999</v>
      </c>
      <c r="L16" s="15">
        <v>0.76775400000000005</v>
      </c>
    </row>
    <row r="17" spans="1:12">
      <c r="A17" s="23" t="s">
        <v>127</v>
      </c>
      <c r="B17" s="24">
        <v>129</v>
      </c>
      <c r="C17" s="24">
        <v>7</v>
      </c>
      <c r="D17" s="24">
        <v>2</v>
      </c>
      <c r="E17" s="24">
        <v>14</v>
      </c>
      <c r="F17" s="24">
        <v>5</v>
      </c>
      <c r="G17" s="24">
        <v>5</v>
      </c>
      <c r="H17" s="24">
        <v>39</v>
      </c>
      <c r="I17" s="24">
        <v>45</v>
      </c>
      <c r="J17" s="24">
        <v>92</v>
      </c>
      <c r="K17" s="24">
        <v>22</v>
      </c>
      <c r="L17" s="24">
        <v>6</v>
      </c>
    </row>
    <row r="18" spans="1:12">
      <c r="A18" s="10" t="s">
        <v>114</v>
      </c>
      <c r="B18" s="15">
        <v>100</v>
      </c>
      <c r="C18" s="15">
        <v>5.4263570000000003</v>
      </c>
      <c r="D18" s="15">
        <v>1.5503880000000001</v>
      </c>
      <c r="E18" s="15">
        <v>10.852713</v>
      </c>
      <c r="F18" s="15">
        <v>3.875969</v>
      </c>
      <c r="G18" s="15">
        <v>3.875969</v>
      </c>
      <c r="H18" s="15">
        <v>30.232558000000001</v>
      </c>
      <c r="I18" s="15">
        <v>34.883721000000001</v>
      </c>
      <c r="J18" s="15">
        <v>71.317829000000003</v>
      </c>
      <c r="K18" s="15">
        <v>17.054264</v>
      </c>
      <c r="L18" s="15">
        <v>4.6511630000000004</v>
      </c>
    </row>
    <row r="19" spans="1:12">
      <c r="A19" s="23" t="s">
        <v>128</v>
      </c>
      <c r="B19" s="24">
        <v>44</v>
      </c>
      <c r="C19" s="24">
        <v>3</v>
      </c>
      <c r="D19" s="24">
        <v>2</v>
      </c>
      <c r="E19" s="24">
        <v>4</v>
      </c>
      <c r="F19" s="24">
        <v>1</v>
      </c>
      <c r="G19" s="24">
        <v>2</v>
      </c>
      <c r="H19" s="24">
        <v>9</v>
      </c>
      <c r="I19" s="24">
        <v>11</v>
      </c>
      <c r="J19" s="24">
        <v>13</v>
      </c>
      <c r="K19" s="24">
        <v>0</v>
      </c>
      <c r="L19" s="24">
        <v>29</v>
      </c>
    </row>
    <row r="20" spans="1:12">
      <c r="A20" s="10" t="s">
        <v>114</v>
      </c>
      <c r="B20" s="15">
        <v>100</v>
      </c>
      <c r="C20" s="15">
        <v>6.8181820000000002</v>
      </c>
      <c r="D20" s="15">
        <v>4.5454549999999996</v>
      </c>
      <c r="E20" s="15">
        <v>9.0909089999999999</v>
      </c>
      <c r="F20" s="15">
        <v>2.2727270000000002</v>
      </c>
      <c r="G20" s="15">
        <v>4.5454549999999996</v>
      </c>
      <c r="H20" s="15">
        <v>20.454545</v>
      </c>
      <c r="I20" s="15">
        <v>25</v>
      </c>
      <c r="J20" s="15">
        <v>29.545455</v>
      </c>
      <c r="K20" s="15">
        <v>0</v>
      </c>
      <c r="L20" s="15">
        <v>65.909091000000004</v>
      </c>
    </row>
    <row r="21" spans="1:12">
      <c r="A21" s="8" t="s">
        <v>129</v>
      </c>
      <c r="B21" s="8"/>
      <c r="C21" s="8"/>
      <c r="D21" s="8"/>
      <c r="E21" s="8"/>
      <c r="F21" s="8"/>
      <c r="G21" s="8"/>
      <c r="H21" s="8"/>
      <c r="I21" s="8"/>
      <c r="J21" s="8"/>
      <c r="K21" s="8"/>
      <c r="L21" s="8"/>
    </row>
    <row r="22" spans="1:12">
      <c r="A22" s="23" t="s">
        <v>130</v>
      </c>
      <c r="B22" s="24">
        <v>799</v>
      </c>
      <c r="C22" s="24">
        <v>177</v>
      </c>
      <c r="D22" s="24">
        <v>146</v>
      </c>
      <c r="E22" s="24">
        <v>216</v>
      </c>
      <c r="F22" s="24">
        <v>59</v>
      </c>
      <c r="G22" s="24">
        <v>72</v>
      </c>
      <c r="H22" s="24">
        <v>467</v>
      </c>
      <c r="I22" s="24">
        <v>569</v>
      </c>
      <c r="J22" s="24">
        <v>702</v>
      </c>
      <c r="K22" s="24">
        <v>31</v>
      </c>
      <c r="L22" s="24">
        <v>2</v>
      </c>
    </row>
    <row r="23" spans="1:12">
      <c r="A23" s="10" t="s">
        <v>114</v>
      </c>
      <c r="B23" s="15">
        <v>100</v>
      </c>
      <c r="C23" s="15">
        <v>22.152691000000001</v>
      </c>
      <c r="D23" s="15">
        <v>18.272841</v>
      </c>
      <c r="E23" s="15">
        <v>27.033791999999998</v>
      </c>
      <c r="F23" s="15">
        <v>7.3842299999999996</v>
      </c>
      <c r="G23" s="15">
        <v>9.0112640000000006</v>
      </c>
      <c r="H23" s="15">
        <v>58.448059999999998</v>
      </c>
      <c r="I23" s="15">
        <v>71.214017999999996</v>
      </c>
      <c r="J23" s="15">
        <v>87.859825000000001</v>
      </c>
      <c r="K23" s="15">
        <v>3.8798499999999998</v>
      </c>
      <c r="L23" s="15">
        <v>0.25031300000000001</v>
      </c>
    </row>
    <row r="24" spans="1:12">
      <c r="A24" s="23" t="s">
        <v>131</v>
      </c>
      <c r="B24" s="24">
        <v>1245</v>
      </c>
      <c r="C24" s="24">
        <v>207</v>
      </c>
      <c r="D24" s="24">
        <v>152</v>
      </c>
      <c r="E24" s="24">
        <v>225</v>
      </c>
      <c r="F24" s="24">
        <v>70</v>
      </c>
      <c r="G24" s="24">
        <v>80</v>
      </c>
      <c r="H24" s="24">
        <v>614</v>
      </c>
      <c r="I24" s="24">
        <v>809</v>
      </c>
      <c r="J24" s="24">
        <v>1083</v>
      </c>
      <c r="K24" s="24">
        <v>34</v>
      </c>
      <c r="L24" s="24">
        <v>4</v>
      </c>
    </row>
    <row r="25" spans="1:12">
      <c r="A25" s="10" t="s">
        <v>114</v>
      </c>
      <c r="B25" s="15">
        <v>100</v>
      </c>
      <c r="C25" s="15">
        <v>16.626505999999999</v>
      </c>
      <c r="D25" s="15">
        <v>12.208835000000001</v>
      </c>
      <c r="E25" s="15">
        <v>18.072289000000001</v>
      </c>
      <c r="F25" s="15">
        <v>5.62249</v>
      </c>
      <c r="G25" s="15">
        <v>6.4257030000000004</v>
      </c>
      <c r="H25" s="15">
        <v>49.317269000000003</v>
      </c>
      <c r="I25" s="15">
        <v>64.979920000000007</v>
      </c>
      <c r="J25" s="15">
        <v>86.987952000000007</v>
      </c>
      <c r="K25" s="15">
        <v>2.7309239999999999</v>
      </c>
      <c r="L25" s="15">
        <v>0.32128499999999999</v>
      </c>
    </row>
    <row r="26" spans="1:12">
      <c r="A26" s="23" t="s">
        <v>132</v>
      </c>
      <c r="B26" s="24">
        <v>504</v>
      </c>
      <c r="C26" s="24">
        <v>39</v>
      </c>
      <c r="D26" s="24">
        <v>19</v>
      </c>
      <c r="E26" s="24">
        <v>52</v>
      </c>
      <c r="F26" s="24">
        <v>12</v>
      </c>
      <c r="G26" s="24">
        <v>11</v>
      </c>
      <c r="H26" s="24">
        <v>166</v>
      </c>
      <c r="I26" s="24">
        <v>227</v>
      </c>
      <c r="J26" s="24">
        <v>414</v>
      </c>
      <c r="K26" s="24">
        <v>38</v>
      </c>
      <c r="L26" s="24">
        <v>5</v>
      </c>
    </row>
    <row r="27" spans="1:12">
      <c r="A27" s="10" t="s">
        <v>114</v>
      </c>
      <c r="B27" s="15">
        <v>100</v>
      </c>
      <c r="C27" s="15">
        <v>7.7380950000000004</v>
      </c>
      <c r="D27" s="15">
        <v>3.769841</v>
      </c>
      <c r="E27" s="15">
        <v>10.317460000000001</v>
      </c>
      <c r="F27" s="15">
        <v>2.3809520000000002</v>
      </c>
      <c r="G27" s="15">
        <v>2.1825399999999999</v>
      </c>
      <c r="H27" s="15">
        <v>32.936508000000003</v>
      </c>
      <c r="I27" s="15">
        <v>45.039682999999997</v>
      </c>
      <c r="J27" s="15">
        <v>82.142857000000006</v>
      </c>
      <c r="K27" s="15">
        <v>7.5396830000000001</v>
      </c>
      <c r="L27" s="15">
        <v>0.99206300000000003</v>
      </c>
    </row>
    <row r="28" spans="1:12">
      <c r="A28" s="23" t="s">
        <v>133</v>
      </c>
      <c r="B28" s="24">
        <v>82</v>
      </c>
      <c r="C28" s="24">
        <v>2</v>
      </c>
      <c r="D28" s="24">
        <v>0</v>
      </c>
      <c r="E28" s="24">
        <v>6</v>
      </c>
      <c r="F28" s="24">
        <v>2</v>
      </c>
      <c r="G28" s="24">
        <v>3</v>
      </c>
      <c r="H28" s="24">
        <v>14</v>
      </c>
      <c r="I28" s="24">
        <v>26</v>
      </c>
      <c r="J28" s="24">
        <v>55</v>
      </c>
      <c r="K28" s="24">
        <v>15</v>
      </c>
      <c r="L28" s="24">
        <v>5</v>
      </c>
    </row>
    <row r="29" spans="1:12">
      <c r="A29" s="10" t="s">
        <v>114</v>
      </c>
      <c r="B29" s="15">
        <v>100</v>
      </c>
      <c r="C29" s="15">
        <v>2.4390239999999999</v>
      </c>
      <c r="D29" s="15">
        <v>0</v>
      </c>
      <c r="E29" s="15">
        <v>7.3170729999999997</v>
      </c>
      <c r="F29" s="15">
        <v>2.4390239999999999</v>
      </c>
      <c r="G29" s="15">
        <v>3.6585369999999999</v>
      </c>
      <c r="H29" s="15">
        <v>17.073170999999999</v>
      </c>
      <c r="I29" s="15">
        <v>31.707317</v>
      </c>
      <c r="J29" s="15">
        <v>67.073171000000002</v>
      </c>
      <c r="K29" s="15">
        <v>18.292683</v>
      </c>
      <c r="L29" s="15">
        <v>6.0975609999999998</v>
      </c>
    </row>
    <row r="30" spans="1:12">
      <c r="A30" s="23" t="s">
        <v>128</v>
      </c>
      <c r="B30" s="24">
        <v>47</v>
      </c>
      <c r="C30" s="24">
        <v>4</v>
      </c>
      <c r="D30" s="24">
        <v>2</v>
      </c>
      <c r="E30" s="24">
        <v>5</v>
      </c>
      <c r="F30" s="24">
        <v>0</v>
      </c>
      <c r="G30" s="24">
        <v>2</v>
      </c>
      <c r="H30" s="24">
        <v>9</v>
      </c>
      <c r="I30" s="24">
        <v>11</v>
      </c>
      <c r="J30" s="24">
        <v>12</v>
      </c>
      <c r="K30" s="24">
        <v>3</v>
      </c>
      <c r="L30" s="24">
        <v>30</v>
      </c>
    </row>
    <row r="31" spans="1:12">
      <c r="A31" s="10" t="s">
        <v>114</v>
      </c>
      <c r="B31" s="15">
        <v>100</v>
      </c>
      <c r="C31" s="15">
        <v>8.5106380000000001</v>
      </c>
      <c r="D31" s="15">
        <v>4.2553190000000001</v>
      </c>
      <c r="E31" s="15">
        <v>10.638298000000001</v>
      </c>
      <c r="F31" s="15">
        <v>0</v>
      </c>
      <c r="G31" s="15">
        <v>4.2553190000000001</v>
      </c>
      <c r="H31" s="15">
        <v>19.148935999999999</v>
      </c>
      <c r="I31" s="15">
        <v>23.404254999999999</v>
      </c>
      <c r="J31" s="15">
        <v>25.531915000000001</v>
      </c>
      <c r="K31" s="15">
        <v>6.3829789999999997</v>
      </c>
      <c r="L31" s="15">
        <v>63.829787000000003</v>
      </c>
    </row>
    <row r="32" spans="1:12">
      <c r="A32" s="8" t="s">
        <v>134</v>
      </c>
      <c r="B32" s="8"/>
      <c r="C32" s="8"/>
      <c r="D32" s="8"/>
      <c r="E32" s="8"/>
      <c r="F32" s="8"/>
      <c r="G32" s="8"/>
      <c r="H32" s="8"/>
      <c r="I32" s="8"/>
      <c r="J32" s="8"/>
      <c r="K32" s="8"/>
      <c r="L32" s="8"/>
    </row>
    <row r="33" spans="1:12">
      <c r="A33" s="23" t="s">
        <v>135</v>
      </c>
      <c r="B33" s="24">
        <v>128</v>
      </c>
      <c r="C33" s="24">
        <v>9</v>
      </c>
      <c r="D33" s="24">
        <v>2</v>
      </c>
      <c r="E33" s="24">
        <v>14</v>
      </c>
      <c r="F33" s="24">
        <v>3</v>
      </c>
      <c r="G33" s="24">
        <v>5</v>
      </c>
      <c r="H33" s="24">
        <v>24</v>
      </c>
      <c r="I33" s="24">
        <v>38</v>
      </c>
      <c r="J33" s="24">
        <v>101</v>
      </c>
      <c r="K33" s="24">
        <v>16</v>
      </c>
      <c r="L33" s="24">
        <v>1</v>
      </c>
    </row>
    <row r="34" spans="1:12">
      <c r="A34" s="10" t="s">
        <v>114</v>
      </c>
      <c r="B34" s="15">
        <v>100</v>
      </c>
      <c r="C34" s="15">
        <v>7.03125</v>
      </c>
      <c r="D34" s="15">
        <v>1.5625</v>
      </c>
      <c r="E34" s="15">
        <v>10.9375</v>
      </c>
      <c r="F34" s="15">
        <v>2.34375</v>
      </c>
      <c r="G34" s="15">
        <v>3.90625</v>
      </c>
      <c r="H34" s="15">
        <v>18.75</v>
      </c>
      <c r="I34" s="15">
        <v>29.6875</v>
      </c>
      <c r="J34" s="15">
        <v>78.90625</v>
      </c>
      <c r="K34" s="15">
        <v>12.5</v>
      </c>
      <c r="L34" s="15">
        <v>0.78125</v>
      </c>
    </row>
    <row r="35" spans="1:12">
      <c r="A35" s="23" t="s">
        <v>136</v>
      </c>
      <c r="B35" s="24">
        <v>138</v>
      </c>
      <c r="C35" s="24">
        <v>10</v>
      </c>
      <c r="D35" s="24">
        <v>7</v>
      </c>
      <c r="E35" s="24">
        <v>14</v>
      </c>
      <c r="F35" s="24">
        <v>6</v>
      </c>
      <c r="G35" s="24">
        <v>5</v>
      </c>
      <c r="H35" s="24">
        <v>43</v>
      </c>
      <c r="I35" s="24">
        <v>62</v>
      </c>
      <c r="J35" s="24">
        <v>117</v>
      </c>
      <c r="K35" s="24">
        <v>5</v>
      </c>
      <c r="L35" s="24">
        <v>2</v>
      </c>
    </row>
    <row r="36" spans="1:12">
      <c r="A36" s="10" t="s">
        <v>114</v>
      </c>
      <c r="B36" s="15">
        <v>100</v>
      </c>
      <c r="C36" s="15">
        <v>7.2463769999999998</v>
      </c>
      <c r="D36" s="15">
        <v>5.0724640000000001</v>
      </c>
      <c r="E36" s="15">
        <v>10.144928</v>
      </c>
      <c r="F36" s="15">
        <v>4.3478260000000004</v>
      </c>
      <c r="G36" s="15">
        <v>3.6231879999999999</v>
      </c>
      <c r="H36" s="15">
        <v>31.159420000000001</v>
      </c>
      <c r="I36" s="15">
        <v>44.927536000000003</v>
      </c>
      <c r="J36" s="15">
        <v>84.782608999999994</v>
      </c>
      <c r="K36" s="15">
        <v>3.6231879999999999</v>
      </c>
      <c r="L36" s="15">
        <v>1.4492750000000001</v>
      </c>
    </row>
    <row r="37" spans="1:12">
      <c r="A37" s="23" t="s">
        <v>137</v>
      </c>
      <c r="B37" s="24">
        <v>119</v>
      </c>
      <c r="C37" s="24">
        <v>12</v>
      </c>
      <c r="D37" s="24">
        <v>9</v>
      </c>
      <c r="E37" s="24">
        <v>12</v>
      </c>
      <c r="F37" s="24">
        <v>1</v>
      </c>
      <c r="G37" s="24">
        <v>4</v>
      </c>
      <c r="H37" s="24">
        <v>40</v>
      </c>
      <c r="I37" s="24">
        <v>58</v>
      </c>
      <c r="J37" s="24">
        <v>105</v>
      </c>
      <c r="K37" s="24">
        <v>7</v>
      </c>
      <c r="L37" s="24">
        <v>1</v>
      </c>
    </row>
    <row r="38" spans="1:12">
      <c r="A38" s="10" t="s">
        <v>114</v>
      </c>
      <c r="B38" s="15">
        <v>100</v>
      </c>
      <c r="C38" s="15">
        <v>10.084034000000001</v>
      </c>
      <c r="D38" s="15">
        <v>7.5630249999999997</v>
      </c>
      <c r="E38" s="15">
        <v>10.084034000000001</v>
      </c>
      <c r="F38" s="15">
        <v>0.84033599999999997</v>
      </c>
      <c r="G38" s="15">
        <v>3.361345</v>
      </c>
      <c r="H38" s="15">
        <v>33.613444999999999</v>
      </c>
      <c r="I38" s="15">
        <v>48.739496000000003</v>
      </c>
      <c r="J38" s="15">
        <v>88.235293999999996</v>
      </c>
      <c r="K38" s="15">
        <v>5.8823530000000002</v>
      </c>
      <c r="L38" s="15">
        <v>0.84033599999999997</v>
      </c>
    </row>
    <row r="39" spans="1:12">
      <c r="A39" s="23" t="s">
        <v>138</v>
      </c>
      <c r="B39" s="24">
        <v>142</v>
      </c>
      <c r="C39" s="24">
        <v>11</v>
      </c>
      <c r="D39" s="24">
        <v>9</v>
      </c>
      <c r="E39" s="24">
        <v>19</v>
      </c>
      <c r="F39" s="24">
        <v>2</v>
      </c>
      <c r="G39" s="24">
        <v>9</v>
      </c>
      <c r="H39" s="24">
        <v>53</v>
      </c>
      <c r="I39" s="24">
        <v>92</v>
      </c>
      <c r="J39" s="24">
        <v>123</v>
      </c>
      <c r="K39" s="24">
        <v>4</v>
      </c>
      <c r="L39" s="24">
        <v>2</v>
      </c>
    </row>
    <row r="40" spans="1:12">
      <c r="A40" s="10" t="s">
        <v>114</v>
      </c>
      <c r="B40" s="15">
        <v>100</v>
      </c>
      <c r="C40" s="15">
        <v>7.7464789999999999</v>
      </c>
      <c r="D40" s="15">
        <v>6.3380280000000004</v>
      </c>
      <c r="E40" s="15">
        <v>13.380281999999999</v>
      </c>
      <c r="F40" s="15">
        <v>1.4084509999999999</v>
      </c>
      <c r="G40" s="15">
        <v>6.3380280000000004</v>
      </c>
      <c r="H40" s="15">
        <v>37.323943999999997</v>
      </c>
      <c r="I40" s="15">
        <v>64.788731999999996</v>
      </c>
      <c r="J40" s="15">
        <v>86.619718000000006</v>
      </c>
      <c r="K40" s="15">
        <v>2.8169010000000001</v>
      </c>
      <c r="L40" s="15">
        <v>1.4084509999999999</v>
      </c>
    </row>
    <row r="41" spans="1:12">
      <c r="A41" s="23" t="s">
        <v>139</v>
      </c>
      <c r="B41" s="24">
        <v>170</v>
      </c>
      <c r="C41" s="24">
        <v>21</v>
      </c>
      <c r="D41" s="24">
        <v>7</v>
      </c>
      <c r="E41" s="24">
        <v>21</v>
      </c>
      <c r="F41" s="24">
        <v>3</v>
      </c>
      <c r="G41" s="24">
        <v>3</v>
      </c>
      <c r="H41" s="24">
        <v>68</v>
      </c>
      <c r="I41" s="24">
        <v>92</v>
      </c>
      <c r="J41" s="24">
        <v>146</v>
      </c>
      <c r="K41" s="24">
        <v>5</v>
      </c>
      <c r="L41" s="24">
        <v>2</v>
      </c>
    </row>
    <row r="42" spans="1:12">
      <c r="A42" s="10" t="s">
        <v>114</v>
      </c>
      <c r="B42" s="15">
        <v>100</v>
      </c>
      <c r="C42" s="15">
        <v>12.352941</v>
      </c>
      <c r="D42" s="15">
        <v>4.1176469999999998</v>
      </c>
      <c r="E42" s="15">
        <v>12.352941</v>
      </c>
      <c r="F42" s="15">
        <v>1.7647060000000001</v>
      </c>
      <c r="G42" s="15">
        <v>1.7647060000000001</v>
      </c>
      <c r="H42" s="15">
        <v>40</v>
      </c>
      <c r="I42" s="15">
        <v>54.117646999999998</v>
      </c>
      <c r="J42" s="15">
        <v>85.882352999999995</v>
      </c>
      <c r="K42" s="15">
        <v>2.941176</v>
      </c>
      <c r="L42" s="15">
        <v>1.176471</v>
      </c>
    </row>
    <row r="43" spans="1:12">
      <c r="A43" s="23" t="s">
        <v>140</v>
      </c>
      <c r="B43" s="24">
        <v>192</v>
      </c>
      <c r="C43" s="24">
        <v>18</v>
      </c>
      <c r="D43" s="24">
        <v>16</v>
      </c>
      <c r="E43" s="24">
        <v>27</v>
      </c>
      <c r="F43" s="24">
        <v>5</v>
      </c>
      <c r="G43" s="24">
        <v>6</v>
      </c>
      <c r="H43" s="24">
        <v>85</v>
      </c>
      <c r="I43" s="24">
        <v>122</v>
      </c>
      <c r="J43" s="24">
        <v>173</v>
      </c>
      <c r="K43" s="24">
        <v>5</v>
      </c>
      <c r="L43" s="24">
        <v>0</v>
      </c>
    </row>
    <row r="44" spans="1:12">
      <c r="A44" s="10" t="s">
        <v>114</v>
      </c>
      <c r="B44" s="15">
        <v>100</v>
      </c>
      <c r="C44" s="15">
        <v>9.375</v>
      </c>
      <c r="D44" s="15">
        <v>8.3333329999999997</v>
      </c>
      <c r="E44" s="15">
        <v>14.0625</v>
      </c>
      <c r="F44" s="15">
        <v>2.6041669999999999</v>
      </c>
      <c r="G44" s="15">
        <v>3.125</v>
      </c>
      <c r="H44" s="15">
        <v>44.270833000000003</v>
      </c>
      <c r="I44" s="15">
        <v>63.541666999999997</v>
      </c>
      <c r="J44" s="15">
        <v>90.104167000000004</v>
      </c>
      <c r="K44" s="15">
        <v>2.6041669999999999</v>
      </c>
      <c r="L44" s="15">
        <v>0</v>
      </c>
    </row>
    <row r="45" spans="1:12">
      <c r="A45" s="23" t="s">
        <v>141</v>
      </c>
      <c r="B45" s="24">
        <v>1405</v>
      </c>
      <c r="C45" s="24">
        <v>284</v>
      </c>
      <c r="D45" s="24">
        <v>205</v>
      </c>
      <c r="E45" s="24">
        <v>304</v>
      </c>
      <c r="F45" s="24">
        <v>97</v>
      </c>
      <c r="G45" s="24">
        <v>99</v>
      </c>
      <c r="H45" s="24">
        <v>770</v>
      </c>
      <c r="I45" s="24">
        <v>932</v>
      </c>
      <c r="J45" s="24">
        <v>1204</v>
      </c>
      <c r="K45" s="24">
        <v>61</v>
      </c>
      <c r="L45" s="24">
        <v>6</v>
      </c>
    </row>
    <row r="46" spans="1:12">
      <c r="A46" s="10" t="s">
        <v>114</v>
      </c>
      <c r="B46" s="15">
        <v>100</v>
      </c>
      <c r="C46" s="15">
        <v>20.213522999999999</v>
      </c>
      <c r="D46" s="15">
        <v>14.590747</v>
      </c>
      <c r="E46" s="15">
        <v>21.637011000000001</v>
      </c>
      <c r="F46" s="15">
        <v>6.9039149999999996</v>
      </c>
      <c r="G46" s="15">
        <v>7.0462629999999997</v>
      </c>
      <c r="H46" s="15">
        <v>54.804270000000002</v>
      </c>
      <c r="I46" s="15">
        <v>66.334519999999998</v>
      </c>
      <c r="J46" s="15">
        <v>85.693950000000001</v>
      </c>
      <c r="K46" s="15">
        <v>4.3416370000000004</v>
      </c>
      <c r="L46" s="15">
        <v>0.42704599999999998</v>
      </c>
    </row>
    <row r="47" spans="1:12">
      <c r="A47" s="23" t="s">
        <v>142</v>
      </c>
      <c r="B47" s="24">
        <v>343</v>
      </c>
      <c r="C47" s="24">
        <v>61</v>
      </c>
      <c r="D47" s="24">
        <v>61</v>
      </c>
      <c r="E47" s="24">
        <v>89</v>
      </c>
      <c r="F47" s="24">
        <v>25</v>
      </c>
      <c r="G47" s="24">
        <v>36</v>
      </c>
      <c r="H47" s="24">
        <v>181</v>
      </c>
      <c r="I47" s="24">
        <v>239</v>
      </c>
      <c r="J47" s="24">
        <v>290</v>
      </c>
      <c r="K47" s="24">
        <v>17</v>
      </c>
      <c r="L47" s="24">
        <v>1</v>
      </c>
    </row>
    <row r="48" spans="1:12">
      <c r="A48" s="10" t="s">
        <v>114</v>
      </c>
      <c r="B48" s="15">
        <v>100</v>
      </c>
      <c r="C48" s="15">
        <v>17.784257</v>
      </c>
      <c r="D48" s="15">
        <v>17.784257</v>
      </c>
      <c r="E48" s="15">
        <v>25.947521999999999</v>
      </c>
      <c r="F48" s="15">
        <v>7.2886300000000004</v>
      </c>
      <c r="G48" s="15">
        <v>10.495627000000001</v>
      </c>
      <c r="H48" s="15">
        <v>52.769678999999996</v>
      </c>
      <c r="I48" s="15">
        <v>69.679299999999998</v>
      </c>
      <c r="J48" s="15">
        <v>84.548105000000007</v>
      </c>
      <c r="K48" s="15">
        <v>4.9562679999999997</v>
      </c>
      <c r="L48" s="15">
        <v>0.291545</v>
      </c>
    </row>
    <row r="49" spans="1:12">
      <c r="A49" s="23" t="s">
        <v>128</v>
      </c>
      <c r="B49" s="24">
        <v>40</v>
      </c>
      <c r="C49" s="24">
        <v>3</v>
      </c>
      <c r="D49" s="24">
        <v>3</v>
      </c>
      <c r="E49" s="24">
        <v>4</v>
      </c>
      <c r="F49" s="24">
        <v>1</v>
      </c>
      <c r="G49" s="24">
        <v>1</v>
      </c>
      <c r="H49" s="24">
        <v>6</v>
      </c>
      <c r="I49" s="24">
        <v>7</v>
      </c>
      <c r="J49" s="24">
        <v>7</v>
      </c>
      <c r="K49" s="24">
        <v>1</v>
      </c>
      <c r="L49" s="24">
        <v>31</v>
      </c>
    </row>
    <row r="50" spans="1:12">
      <c r="A50" s="10" t="s">
        <v>114</v>
      </c>
      <c r="B50" s="15">
        <v>100</v>
      </c>
      <c r="C50" s="15">
        <v>7.5</v>
      </c>
      <c r="D50" s="15">
        <v>7.5</v>
      </c>
      <c r="E50" s="15">
        <v>10</v>
      </c>
      <c r="F50" s="15">
        <v>2.5</v>
      </c>
      <c r="G50" s="15">
        <v>2.5</v>
      </c>
      <c r="H50" s="15">
        <v>15</v>
      </c>
      <c r="I50" s="15">
        <v>17.5</v>
      </c>
      <c r="J50" s="15">
        <v>17.5</v>
      </c>
      <c r="K50" s="15">
        <v>2.5</v>
      </c>
      <c r="L50" s="15">
        <v>77.5</v>
      </c>
    </row>
    <row r="51" spans="1:12">
      <c r="A51" s="8" t="s">
        <v>143</v>
      </c>
      <c r="B51" s="8"/>
      <c r="C51" s="8"/>
      <c r="D51" s="8"/>
      <c r="E51" s="8"/>
      <c r="F51" s="8"/>
      <c r="G51" s="8"/>
      <c r="H51" s="8"/>
      <c r="I51" s="8"/>
      <c r="J51" s="8"/>
      <c r="K51" s="8"/>
      <c r="L51" s="8"/>
    </row>
    <row r="52" spans="1:12">
      <c r="A52" s="23" t="s">
        <v>144</v>
      </c>
      <c r="B52" s="24">
        <v>429</v>
      </c>
      <c r="C52" s="24">
        <v>429</v>
      </c>
      <c r="D52" s="24">
        <v>162</v>
      </c>
      <c r="E52" s="24">
        <v>225</v>
      </c>
      <c r="F52" s="24">
        <v>70</v>
      </c>
      <c r="G52" s="24">
        <v>102</v>
      </c>
      <c r="H52" s="24">
        <v>355</v>
      </c>
      <c r="I52" s="24">
        <v>343</v>
      </c>
      <c r="J52" s="24">
        <v>367</v>
      </c>
      <c r="K52" s="24">
        <v>15</v>
      </c>
      <c r="L52" s="24">
        <v>0</v>
      </c>
    </row>
    <row r="53" spans="1:12">
      <c r="A53" s="10" t="s">
        <v>114</v>
      </c>
      <c r="B53" s="15">
        <v>100</v>
      </c>
      <c r="C53" s="15">
        <v>100</v>
      </c>
      <c r="D53" s="15">
        <v>37.762238000000004</v>
      </c>
      <c r="E53" s="15">
        <v>52.447552000000002</v>
      </c>
      <c r="F53" s="15">
        <v>16.317015999999999</v>
      </c>
      <c r="G53" s="15">
        <v>23.776223999999999</v>
      </c>
      <c r="H53" s="15">
        <v>82.750583000000006</v>
      </c>
      <c r="I53" s="15">
        <v>79.953379999999996</v>
      </c>
      <c r="J53" s="15">
        <v>85.547786000000002</v>
      </c>
      <c r="K53" s="15">
        <v>3.4965030000000001</v>
      </c>
      <c r="L53" s="15">
        <v>0</v>
      </c>
    </row>
    <row r="54" spans="1:12">
      <c r="A54" s="23" t="s">
        <v>145</v>
      </c>
      <c r="B54" s="24">
        <v>319</v>
      </c>
      <c r="C54" s="24">
        <v>162</v>
      </c>
      <c r="D54" s="24">
        <v>319</v>
      </c>
      <c r="E54" s="24">
        <v>151</v>
      </c>
      <c r="F54" s="24">
        <v>41</v>
      </c>
      <c r="G54" s="24">
        <v>65</v>
      </c>
      <c r="H54" s="24">
        <v>261</v>
      </c>
      <c r="I54" s="24">
        <v>266</v>
      </c>
      <c r="J54" s="24">
        <v>291</v>
      </c>
      <c r="K54" s="24">
        <v>9</v>
      </c>
      <c r="L54" s="24">
        <v>0</v>
      </c>
    </row>
    <row r="55" spans="1:12">
      <c r="A55" s="10" t="s">
        <v>114</v>
      </c>
      <c r="B55" s="15">
        <v>100</v>
      </c>
      <c r="C55" s="15">
        <v>50.783698999999999</v>
      </c>
      <c r="D55" s="15">
        <v>100</v>
      </c>
      <c r="E55" s="15">
        <v>47.335422999999999</v>
      </c>
      <c r="F55" s="15">
        <v>12.852665</v>
      </c>
      <c r="G55" s="15">
        <v>20.376176000000001</v>
      </c>
      <c r="H55" s="15">
        <v>81.818181999999993</v>
      </c>
      <c r="I55" s="15">
        <v>83.385580000000004</v>
      </c>
      <c r="J55" s="15">
        <v>91.222571000000002</v>
      </c>
      <c r="K55" s="15">
        <v>2.8213170000000001</v>
      </c>
      <c r="L55" s="15">
        <v>0</v>
      </c>
    </row>
    <row r="56" spans="1:12">
      <c r="A56" s="23" t="s">
        <v>146</v>
      </c>
      <c r="B56" s="24">
        <v>504</v>
      </c>
      <c r="C56" s="24">
        <v>225</v>
      </c>
      <c r="D56" s="24">
        <v>151</v>
      </c>
      <c r="E56" s="24">
        <v>504</v>
      </c>
      <c r="F56" s="24">
        <v>83</v>
      </c>
      <c r="G56" s="24">
        <v>111</v>
      </c>
      <c r="H56" s="24">
        <v>420</v>
      </c>
      <c r="I56" s="24">
        <v>417</v>
      </c>
      <c r="J56" s="24">
        <v>447</v>
      </c>
      <c r="K56" s="24">
        <v>17</v>
      </c>
      <c r="L56" s="24">
        <v>0</v>
      </c>
    </row>
    <row r="57" spans="1:12">
      <c r="A57" s="10" t="s">
        <v>114</v>
      </c>
      <c r="B57" s="15">
        <v>100</v>
      </c>
      <c r="C57" s="15">
        <v>44.642856999999999</v>
      </c>
      <c r="D57" s="15">
        <v>29.960317</v>
      </c>
      <c r="E57" s="15">
        <v>100</v>
      </c>
      <c r="F57" s="15">
        <v>16.468254000000002</v>
      </c>
      <c r="G57" s="15">
        <v>22.023810000000001</v>
      </c>
      <c r="H57" s="15">
        <v>83.333332999999996</v>
      </c>
      <c r="I57" s="15">
        <v>82.738095000000001</v>
      </c>
      <c r="J57" s="15">
        <v>88.690476000000004</v>
      </c>
      <c r="K57" s="15">
        <v>3.3730159999999998</v>
      </c>
      <c r="L57" s="15">
        <v>0</v>
      </c>
    </row>
    <row r="58" spans="1:12">
      <c r="A58" s="23" t="s">
        <v>147</v>
      </c>
      <c r="B58" s="24">
        <v>143</v>
      </c>
      <c r="C58" s="24">
        <v>70</v>
      </c>
      <c r="D58" s="24">
        <v>41</v>
      </c>
      <c r="E58" s="24">
        <v>83</v>
      </c>
      <c r="F58" s="24">
        <v>143</v>
      </c>
      <c r="G58" s="24">
        <v>60</v>
      </c>
      <c r="H58" s="24">
        <v>123</v>
      </c>
      <c r="I58" s="24">
        <v>119</v>
      </c>
      <c r="J58" s="24">
        <v>129</v>
      </c>
      <c r="K58" s="24">
        <v>5</v>
      </c>
      <c r="L58" s="24">
        <v>0</v>
      </c>
    </row>
    <row r="59" spans="1:12">
      <c r="A59" s="10" t="s">
        <v>114</v>
      </c>
      <c r="B59" s="15">
        <v>100</v>
      </c>
      <c r="C59" s="15">
        <v>48.951048999999998</v>
      </c>
      <c r="D59" s="15">
        <v>28.671329</v>
      </c>
      <c r="E59" s="15">
        <v>58.041958000000001</v>
      </c>
      <c r="F59" s="15">
        <v>100</v>
      </c>
      <c r="G59" s="15">
        <v>41.958041999999999</v>
      </c>
      <c r="H59" s="15">
        <v>86.013986000000003</v>
      </c>
      <c r="I59" s="15">
        <v>83.216783000000007</v>
      </c>
      <c r="J59" s="15">
        <v>90.209789999999998</v>
      </c>
      <c r="K59" s="15">
        <v>3.4965030000000001</v>
      </c>
      <c r="L59" s="15">
        <v>0</v>
      </c>
    </row>
    <row r="60" spans="1:12">
      <c r="A60" s="23" t="s">
        <v>148</v>
      </c>
      <c r="B60" s="24">
        <v>168</v>
      </c>
      <c r="C60" s="24">
        <v>102</v>
      </c>
      <c r="D60" s="24">
        <v>65</v>
      </c>
      <c r="E60" s="24">
        <v>111</v>
      </c>
      <c r="F60" s="24">
        <v>60</v>
      </c>
      <c r="G60" s="24">
        <v>168</v>
      </c>
      <c r="H60" s="24">
        <v>151</v>
      </c>
      <c r="I60" s="24">
        <v>137</v>
      </c>
      <c r="J60" s="24">
        <v>148</v>
      </c>
      <c r="K60" s="24">
        <v>6</v>
      </c>
      <c r="L60" s="24">
        <v>0</v>
      </c>
    </row>
    <row r="61" spans="1:12">
      <c r="A61" s="10" t="s">
        <v>114</v>
      </c>
      <c r="B61" s="15">
        <v>100</v>
      </c>
      <c r="C61" s="15">
        <v>60.714286000000001</v>
      </c>
      <c r="D61" s="15">
        <v>38.690475999999997</v>
      </c>
      <c r="E61" s="15">
        <v>66.071428999999995</v>
      </c>
      <c r="F61" s="15">
        <v>35.714286000000001</v>
      </c>
      <c r="G61" s="15">
        <v>100</v>
      </c>
      <c r="H61" s="15">
        <v>89.880951999999994</v>
      </c>
      <c r="I61" s="15">
        <v>81.547618999999997</v>
      </c>
      <c r="J61" s="15">
        <v>88.095237999999995</v>
      </c>
      <c r="K61" s="15">
        <v>3.5714290000000002</v>
      </c>
      <c r="L61" s="15">
        <v>0</v>
      </c>
    </row>
    <row r="62" spans="1:12">
      <c r="A62" s="23" t="s">
        <v>149</v>
      </c>
      <c r="B62" s="24">
        <v>1270</v>
      </c>
      <c r="C62" s="24">
        <v>355</v>
      </c>
      <c r="D62" s="24">
        <v>261</v>
      </c>
      <c r="E62" s="24">
        <v>420</v>
      </c>
      <c r="F62" s="24">
        <v>123</v>
      </c>
      <c r="G62" s="24">
        <v>151</v>
      </c>
      <c r="H62" s="24">
        <v>1270</v>
      </c>
      <c r="I62" s="24">
        <v>1054</v>
      </c>
      <c r="J62" s="24">
        <v>1156</v>
      </c>
      <c r="K62" s="24">
        <v>27</v>
      </c>
      <c r="L62" s="24">
        <v>0</v>
      </c>
    </row>
    <row r="63" spans="1:12">
      <c r="A63" s="10" t="s">
        <v>114</v>
      </c>
      <c r="B63" s="15">
        <v>100</v>
      </c>
      <c r="C63" s="15">
        <v>27.952756000000001</v>
      </c>
      <c r="D63" s="15">
        <v>20.551181</v>
      </c>
      <c r="E63" s="15">
        <v>33.070866000000002</v>
      </c>
      <c r="F63" s="15">
        <v>9.6850389999999997</v>
      </c>
      <c r="G63" s="15">
        <v>11.889764</v>
      </c>
      <c r="H63" s="15">
        <v>100</v>
      </c>
      <c r="I63" s="15">
        <v>82.992125999999999</v>
      </c>
      <c r="J63" s="15">
        <v>91.023622000000003</v>
      </c>
      <c r="K63" s="15">
        <v>2.1259839999999999</v>
      </c>
      <c r="L63" s="15">
        <v>0</v>
      </c>
    </row>
    <row r="64" spans="1:12">
      <c r="A64" s="23" t="s">
        <v>150</v>
      </c>
      <c r="B64" s="24">
        <v>1642</v>
      </c>
      <c r="C64" s="24">
        <v>343</v>
      </c>
      <c r="D64" s="24">
        <v>266</v>
      </c>
      <c r="E64" s="24">
        <v>417</v>
      </c>
      <c r="F64" s="24">
        <v>119</v>
      </c>
      <c r="G64" s="24">
        <v>137</v>
      </c>
      <c r="H64" s="24">
        <v>1054</v>
      </c>
      <c r="I64" s="24">
        <v>1642</v>
      </c>
      <c r="J64" s="24">
        <v>1455</v>
      </c>
      <c r="K64" s="24">
        <v>36</v>
      </c>
      <c r="L64" s="24">
        <v>0</v>
      </c>
    </row>
    <row r="65" spans="1:12">
      <c r="A65" s="10" t="s">
        <v>114</v>
      </c>
      <c r="B65" s="15">
        <v>100</v>
      </c>
      <c r="C65" s="15">
        <v>20.88916</v>
      </c>
      <c r="D65" s="15">
        <v>16.199756000000001</v>
      </c>
      <c r="E65" s="15">
        <v>25.395859000000002</v>
      </c>
      <c r="F65" s="15">
        <v>7.2472589999999997</v>
      </c>
      <c r="G65" s="15">
        <v>8.3434840000000001</v>
      </c>
      <c r="H65" s="15">
        <v>64.190011999999996</v>
      </c>
      <c r="I65" s="15">
        <v>100</v>
      </c>
      <c r="J65" s="15">
        <v>88.611448999999993</v>
      </c>
      <c r="K65" s="15">
        <v>2.1924480000000002</v>
      </c>
      <c r="L65" s="15">
        <v>0</v>
      </c>
    </row>
    <row r="66" spans="1:12">
      <c r="A66" s="23" t="s">
        <v>151</v>
      </c>
      <c r="B66" s="24">
        <v>2266</v>
      </c>
      <c r="C66" s="24">
        <v>367</v>
      </c>
      <c r="D66" s="24">
        <v>291</v>
      </c>
      <c r="E66" s="24">
        <v>447</v>
      </c>
      <c r="F66" s="24">
        <v>129</v>
      </c>
      <c r="G66" s="24">
        <v>148</v>
      </c>
      <c r="H66" s="24">
        <v>1156</v>
      </c>
      <c r="I66" s="24">
        <v>1455</v>
      </c>
      <c r="J66" s="24">
        <v>2266</v>
      </c>
      <c r="K66" s="24">
        <v>49</v>
      </c>
      <c r="L66" s="24">
        <v>0</v>
      </c>
    </row>
    <row r="67" spans="1:12">
      <c r="A67" s="10" t="s">
        <v>114</v>
      </c>
      <c r="B67" s="15">
        <v>100</v>
      </c>
      <c r="C67" s="15">
        <v>16.19594</v>
      </c>
      <c r="D67" s="15">
        <v>12.842012</v>
      </c>
      <c r="E67" s="15">
        <v>19.726389999999999</v>
      </c>
      <c r="F67" s="15">
        <v>5.6928510000000001</v>
      </c>
      <c r="G67" s="15">
        <v>6.5313330000000001</v>
      </c>
      <c r="H67" s="15">
        <v>51.015003999999998</v>
      </c>
      <c r="I67" s="15">
        <v>64.210061999999994</v>
      </c>
      <c r="J67" s="15">
        <v>100</v>
      </c>
      <c r="K67" s="15">
        <v>2.162401</v>
      </c>
      <c r="L67" s="15">
        <v>0</v>
      </c>
    </row>
    <row r="68" spans="1:12">
      <c r="A68" s="23" t="s">
        <v>152</v>
      </c>
      <c r="B68" s="24">
        <v>121</v>
      </c>
      <c r="C68" s="24">
        <v>15</v>
      </c>
      <c r="D68" s="24">
        <v>9</v>
      </c>
      <c r="E68" s="24">
        <v>17</v>
      </c>
      <c r="F68" s="24">
        <v>5</v>
      </c>
      <c r="G68" s="24">
        <v>6</v>
      </c>
      <c r="H68" s="24">
        <v>27</v>
      </c>
      <c r="I68" s="24">
        <v>36</v>
      </c>
      <c r="J68" s="24">
        <v>49</v>
      </c>
      <c r="K68" s="24">
        <v>121</v>
      </c>
      <c r="L68" s="24">
        <v>0</v>
      </c>
    </row>
    <row r="69" spans="1:12">
      <c r="A69" s="10" t="s">
        <v>114</v>
      </c>
      <c r="B69" s="15">
        <v>100</v>
      </c>
      <c r="C69" s="15">
        <v>12.396694</v>
      </c>
      <c r="D69" s="15">
        <v>7.4380170000000003</v>
      </c>
      <c r="E69" s="15">
        <v>14.049587000000001</v>
      </c>
      <c r="F69" s="15">
        <v>4.132231</v>
      </c>
      <c r="G69" s="15">
        <v>4.9586779999999999</v>
      </c>
      <c r="H69" s="15">
        <v>22.314050000000002</v>
      </c>
      <c r="I69" s="15">
        <v>29.752065999999999</v>
      </c>
      <c r="J69" s="15">
        <v>40.495868000000002</v>
      </c>
      <c r="K69" s="15">
        <v>100</v>
      </c>
      <c r="L69" s="15">
        <v>0</v>
      </c>
    </row>
    <row r="70" spans="1:12">
      <c r="A70" s="23" t="s">
        <v>128</v>
      </c>
      <c r="B70" s="24">
        <v>46</v>
      </c>
      <c r="C70" s="24">
        <v>0</v>
      </c>
      <c r="D70" s="24">
        <v>0</v>
      </c>
      <c r="E70" s="24">
        <v>0</v>
      </c>
      <c r="F70" s="24">
        <v>0</v>
      </c>
      <c r="G70" s="24">
        <v>0</v>
      </c>
      <c r="H70" s="24">
        <v>0</v>
      </c>
      <c r="I70" s="24">
        <v>0</v>
      </c>
      <c r="J70" s="24">
        <v>0</v>
      </c>
      <c r="K70" s="24">
        <v>0</v>
      </c>
      <c r="L70" s="24">
        <v>46</v>
      </c>
    </row>
    <row r="71" spans="1:12">
      <c r="A71" s="10" t="s">
        <v>114</v>
      </c>
      <c r="B71" s="15">
        <v>100</v>
      </c>
      <c r="C71" s="15">
        <v>0</v>
      </c>
      <c r="D71" s="15">
        <v>0</v>
      </c>
      <c r="E71" s="15">
        <v>0</v>
      </c>
      <c r="F71" s="15">
        <v>0</v>
      </c>
      <c r="G71" s="15">
        <v>0</v>
      </c>
      <c r="H71" s="15">
        <v>0</v>
      </c>
      <c r="I71" s="15">
        <v>0</v>
      </c>
      <c r="J71" s="15">
        <v>0</v>
      </c>
      <c r="K71" s="15">
        <v>0</v>
      </c>
      <c r="L71" s="15">
        <v>100</v>
      </c>
    </row>
    <row r="72" spans="1:12">
      <c r="A72" s="8" t="s">
        <v>153</v>
      </c>
      <c r="B72" s="8"/>
      <c r="C72" s="8"/>
      <c r="D72" s="8"/>
      <c r="E72" s="8"/>
      <c r="F72" s="8"/>
      <c r="G72" s="8"/>
      <c r="H72" s="8"/>
      <c r="I72" s="8"/>
      <c r="J72" s="8"/>
      <c r="K72" s="8"/>
      <c r="L72" s="8"/>
    </row>
    <row r="73" spans="1:12">
      <c r="A73" s="23" t="s">
        <v>154</v>
      </c>
      <c r="B73" s="24">
        <v>1344</v>
      </c>
      <c r="C73" s="24">
        <v>339</v>
      </c>
      <c r="D73" s="24">
        <v>269</v>
      </c>
      <c r="E73" s="24">
        <v>421</v>
      </c>
      <c r="F73" s="24">
        <v>114</v>
      </c>
      <c r="G73" s="24">
        <v>147</v>
      </c>
      <c r="H73" s="24">
        <v>913</v>
      </c>
      <c r="I73" s="24">
        <v>1044</v>
      </c>
      <c r="J73" s="24">
        <v>1172</v>
      </c>
      <c r="K73" s="24">
        <v>47</v>
      </c>
      <c r="L73" s="24">
        <v>3</v>
      </c>
    </row>
    <row r="74" spans="1:12">
      <c r="A74" s="10" t="s">
        <v>114</v>
      </c>
      <c r="B74" s="15">
        <v>100</v>
      </c>
      <c r="C74" s="15">
        <v>25.223213999999999</v>
      </c>
      <c r="D74" s="15">
        <v>20.014880999999999</v>
      </c>
      <c r="E74" s="15">
        <v>31.324404999999999</v>
      </c>
      <c r="F74" s="15">
        <v>8.4821430000000007</v>
      </c>
      <c r="G74" s="15">
        <v>10.9375</v>
      </c>
      <c r="H74" s="15">
        <v>67.931548000000006</v>
      </c>
      <c r="I74" s="15">
        <v>77.678571000000005</v>
      </c>
      <c r="J74" s="15">
        <v>87.202381000000003</v>
      </c>
      <c r="K74" s="15">
        <v>3.4970240000000001</v>
      </c>
      <c r="L74" s="15">
        <v>0.223214</v>
      </c>
    </row>
    <row r="75" spans="1:12">
      <c r="A75" s="23" t="s">
        <v>155</v>
      </c>
      <c r="B75" s="24">
        <v>1107</v>
      </c>
      <c r="C75" s="24">
        <v>229</v>
      </c>
      <c r="D75" s="24">
        <v>191</v>
      </c>
      <c r="E75" s="24">
        <v>283</v>
      </c>
      <c r="F75" s="24">
        <v>91</v>
      </c>
      <c r="G75" s="24">
        <v>105</v>
      </c>
      <c r="H75" s="24">
        <v>635</v>
      </c>
      <c r="I75" s="24">
        <v>753</v>
      </c>
      <c r="J75" s="24">
        <v>966</v>
      </c>
      <c r="K75" s="24">
        <v>50</v>
      </c>
      <c r="L75" s="24">
        <v>7</v>
      </c>
    </row>
    <row r="76" spans="1:12">
      <c r="A76" s="10" t="s">
        <v>114</v>
      </c>
      <c r="B76" s="15">
        <v>100</v>
      </c>
      <c r="C76" s="15">
        <v>20.686540000000001</v>
      </c>
      <c r="D76" s="15">
        <v>17.253838999999999</v>
      </c>
      <c r="E76" s="15">
        <v>25.564589000000002</v>
      </c>
      <c r="F76" s="15">
        <v>8.2204160000000002</v>
      </c>
      <c r="G76" s="15">
        <v>9.4850949999999994</v>
      </c>
      <c r="H76" s="15">
        <v>57.36224</v>
      </c>
      <c r="I76" s="15">
        <v>68.021680000000003</v>
      </c>
      <c r="J76" s="15">
        <v>87.262872999999999</v>
      </c>
      <c r="K76" s="15">
        <v>4.5167120000000001</v>
      </c>
      <c r="L76" s="15">
        <v>0.63234000000000001</v>
      </c>
    </row>
    <row r="77" spans="1:12">
      <c r="A77" s="23" t="s">
        <v>156</v>
      </c>
      <c r="B77" s="24">
        <v>1006</v>
      </c>
      <c r="C77" s="24">
        <v>174</v>
      </c>
      <c r="D77" s="24">
        <v>131</v>
      </c>
      <c r="E77" s="24">
        <v>208</v>
      </c>
      <c r="F77" s="24">
        <v>71</v>
      </c>
      <c r="G77" s="24">
        <v>72</v>
      </c>
      <c r="H77" s="24">
        <v>489</v>
      </c>
      <c r="I77" s="24">
        <v>617</v>
      </c>
      <c r="J77" s="24">
        <v>871</v>
      </c>
      <c r="K77" s="24">
        <v>56</v>
      </c>
      <c r="L77" s="24">
        <v>7</v>
      </c>
    </row>
    <row r="78" spans="1:12">
      <c r="A78" s="10" t="s">
        <v>114</v>
      </c>
      <c r="B78" s="15">
        <v>100</v>
      </c>
      <c r="C78" s="15">
        <v>17.296223000000001</v>
      </c>
      <c r="D78" s="15">
        <v>13.021869000000001</v>
      </c>
      <c r="E78" s="15">
        <v>20.675944000000001</v>
      </c>
      <c r="F78" s="15">
        <v>7.0576540000000003</v>
      </c>
      <c r="G78" s="15">
        <v>7.1570580000000001</v>
      </c>
      <c r="H78" s="15">
        <v>48.608350000000002</v>
      </c>
      <c r="I78" s="15">
        <v>61.332008000000002</v>
      </c>
      <c r="J78" s="15">
        <v>86.580517</v>
      </c>
      <c r="K78" s="15">
        <v>5.5666000000000002</v>
      </c>
      <c r="L78" s="15">
        <v>0.69582500000000003</v>
      </c>
    </row>
    <row r="79" spans="1:12">
      <c r="A79" s="23" t="s">
        <v>157</v>
      </c>
      <c r="B79" s="24">
        <v>541</v>
      </c>
      <c r="C79" s="24">
        <v>114</v>
      </c>
      <c r="D79" s="24">
        <v>80</v>
      </c>
      <c r="E79" s="24">
        <v>128</v>
      </c>
      <c r="F79" s="24">
        <v>51</v>
      </c>
      <c r="G79" s="24">
        <v>50</v>
      </c>
      <c r="H79" s="24">
        <v>294</v>
      </c>
      <c r="I79" s="24">
        <v>364</v>
      </c>
      <c r="J79" s="24">
        <v>484</v>
      </c>
      <c r="K79" s="24">
        <v>30</v>
      </c>
      <c r="L79" s="24">
        <v>2</v>
      </c>
    </row>
    <row r="80" spans="1:12">
      <c r="A80" s="10" t="s">
        <v>114</v>
      </c>
      <c r="B80" s="15">
        <v>100</v>
      </c>
      <c r="C80" s="15">
        <v>21.072088999999998</v>
      </c>
      <c r="D80" s="15">
        <v>14.787431</v>
      </c>
      <c r="E80" s="15">
        <v>23.659889</v>
      </c>
      <c r="F80" s="15">
        <v>9.4269870000000004</v>
      </c>
      <c r="G80" s="15">
        <v>9.2421439999999997</v>
      </c>
      <c r="H80" s="15">
        <v>54.343808000000003</v>
      </c>
      <c r="I80" s="15">
        <v>67.282809999999998</v>
      </c>
      <c r="J80" s="15">
        <v>89.463955999999996</v>
      </c>
      <c r="K80" s="15">
        <v>5.5452870000000001</v>
      </c>
      <c r="L80" s="15">
        <v>0.36968600000000001</v>
      </c>
    </row>
    <row r="81" spans="1:12">
      <c r="A81" s="23" t="s">
        <v>158</v>
      </c>
      <c r="B81" s="24">
        <v>1510</v>
      </c>
      <c r="C81" s="24">
        <v>282</v>
      </c>
      <c r="D81" s="24">
        <v>231</v>
      </c>
      <c r="E81" s="24">
        <v>350</v>
      </c>
      <c r="F81" s="24">
        <v>91</v>
      </c>
      <c r="G81" s="24">
        <v>113</v>
      </c>
      <c r="H81" s="24">
        <v>819</v>
      </c>
      <c r="I81" s="24">
        <v>1026</v>
      </c>
      <c r="J81" s="24">
        <v>1337</v>
      </c>
      <c r="K81" s="24">
        <v>69</v>
      </c>
      <c r="L81" s="24">
        <v>9</v>
      </c>
    </row>
    <row r="82" spans="1:12">
      <c r="A82" s="10" t="s">
        <v>114</v>
      </c>
      <c r="B82" s="15">
        <v>100</v>
      </c>
      <c r="C82" s="15">
        <v>18.675497</v>
      </c>
      <c r="D82" s="15">
        <v>15.298012999999999</v>
      </c>
      <c r="E82" s="15">
        <v>23.178808</v>
      </c>
      <c r="F82" s="15">
        <v>6.0264899999999999</v>
      </c>
      <c r="G82" s="15">
        <v>7.4834440000000004</v>
      </c>
      <c r="H82" s="15">
        <v>54.238410999999999</v>
      </c>
      <c r="I82" s="15">
        <v>67.947019999999995</v>
      </c>
      <c r="J82" s="15">
        <v>88.543046000000004</v>
      </c>
      <c r="K82" s="15">
        <v>4.5695360000000003</v>
      </c>
      <c r="L82" s="15">
        <v>0.59602599999999994</v>
      </c>
    </row>
    <row r="83" spans="1:12">
      <c r="A83" s="23" t="s">
        <v>159</v>
      </c>
      <c r="B83" s="24">
        <v>1011</v>
      </c>
      <c r="C83" s="24">
        <v>175</v>
      </c>
      <c r="D83" s="24">
        <v>131</v>
      </c>
      <c r="E83" s="24">
        <v>216</v>
      </c>
      <c r="F83" s="24">
        <v>60</v>
      </c>
      <c r="G83" s="24">
        <v>65</v>
      </c>
      <c r="H83" s="24">
        <v>502</v>
      </c>
      <c r="I83" s="24">
        <v>643</v>
      </c>
      <c r="J83" s="24">
        <v>903</v>
      </c>
      <c r="K83" s="24">
        <v>50</v>
      </c>
      <c r="L83" s="24">
        <v>5</v>
      </c>
    </row>
    <row r="84" spans="1:12">
      <c r="A84" s="10" t="s">
        <v>114</v>
      </c>
      <c r="B84" s="15">
        <v>100</v>
      </c>
      <c r="C84" s="15">
        <v>17.309594000000001</v>
      </c>
      <c r="D84" s="15">
        <v>12.957468</v>
      </c>
      <c r="E84" s="15">
        <v>21.364985000000001</v>
      </c>
      <c r="F84" s="15">
        <v>5.9347180000000002</v>
      </c>
      <c r="G84" s="15">
        <v>6.429278</v>
      </c>
      <c r="H84" s="15">
        <v>49.653807999999998</v>
      </c>
      <c r="I84" s="15">
        <v>63.600396000000003</v>
      </c>
      <c r="J84" s="15">
        <v>89.317507000000006</v>
      </c>
      <c r="K84" s="15">
        <v>4.9455980000000004</v>
      </c>
      <c r="L84" s="15">
        <v>0.49456</v>
      </c>
    </row>
    <row r="85" spans="1:12">
      <c r="A85" s="23" t="s">
        <v>160</v>
      </c>
      <c r="B85" s="24">
        <v>1234</v>
      </c>
      <c r="C85" s="24">
        <v>214</v>
      </c>
      <c r="D85" s="24">
        <v>185</v>
      </c>
      <c r="E85" s="24">
        <v>287</v>
      </c>
      <c r="F85" s="24">
        <v>87</v>
      </c>
      <c r="G85" s="24">
        <v>94</v>
      </c>
      <c r="H85" s="24">
        <v>669</v>
      </c>
      <c r="I85" s="24">
        <v>876</v>
      </c>
      <c r="J85" s="24">
        <v>1111</v>
      </c>
      <c r="K85" s="24">
        <v>47</v>
      </c>
      <c r="L85" s="24">
        <v>5</v>
      </c>
    </row>
    <row r="86" spans="1:12">
      <c r="A86" s="10" t="s">
        <v>114</v>
      </c>
      <c r="B86" s="15">
        <v>100</v>
      </c>
      <c r="C86" s="15">
        <v>17.341977</v>
      </c>
      <c r="D86" s="15">
        <v>14.991896000000001</v>
      </c>
      <c r="E86" s="15">
        <v>23.257698999999999</v>
      </c>
      <c r="F86" s="15">
        <v>7.050243</v>
      </c>
      <c r="G86" s="15">
        <v>7.6175040000000003</v>
      </c>
      <c r="H86" s="15">
        <v>54.213937999999999</v>
      </c>
      <c r="I86" s="15">
        <v>70.988654999999994</v>
      </c>
      <c r="J86" s="15">
        <v>90.032415</v>
      </c>
      <c r="K86" s="15">
        <v>3.8087520000000001</v>
      </c>
      <c r="L86" s="15">
        <v>0.40518599999999999</v>
      </c>
    </row>
    <row r="87" spans="1:12">
      <c r="A87" s="23" t="s">
        <v>161</v>
      </c>
      <c r="B87" s="24">
        <v>443</v>
      </c>
      <c r="C87" s="24">
        <v>133</v>
      </c>
      <c r="D87" s="24">
        <v>103</v>
      </c>
      <c r="E87" s="24">
        <v>144</v>
      </c>
      <c r="F87" s="24">
        <v>46</v>
      </c>
      <c r="G87" s="24">
        <v>61</v>
      </c>
      <c r="H87" s="24">
        <v>308</v>
      </c>
      <c r="I87" s="24">
        <v>348</v>
      </c>
      <c r="J87" s="24">
        <v>403</v>
      </c>
      <c r="K87" s="24">
        <v>19</v>
      </c>
      <c r="L87" s="24">
        <v>2</v>
      </c>
    </row>
    <row r="88" spans="1:12">
      <c r="A88" s="10" t="s">
        <v>114</v>
      </c>
      <c r="B88" s="15">
        <v>100</v>
      </c>
      <c r="C88" s="15">
        <v>30.022573000000001</v>
      </c>
      <c r="D88" s="15">
        <v>23.250564000000001</v>
      </c>
      <c r="E88" s="15">
        <v>32.505642999999999</v>
      </c>
      <c r="F88" s="15">
        <v>10.383747</v>
      </c>
      <c r="G88" s="15">
        <v>13.769752</v>
      </c>
      <c r="H88" s="15">
        <v>69.525959</v>
      </c>
      <c r="I88" s="15">
        <v>78.555305000000004</v>
      </c>
      <c r="J88" s="15">
        <v>90.970654999999994</v>
      </c>
      <c r="K88" s="15">
        <v>4.2889390000000001</v>
      </c>
      <c r="L88" s="15">
        <v>0.45146700000000001</v>
      </c>
    </row>
    <row r="89" spans="1:12">
      <c r="A89" s="23" t="s">
        <v>162</v>
      </c>
      <c r="B89" s="24">
        <v>1237</v>
      </c>
      <c r="C89" s="24">
        <v>239</v>
      </c>
      <c r="D89" s="24">
        <v>186</v>
      </c>
      <c r="E89" s="24">
        <v>307</v>
      </c>
      <c r="F89" s="24">
        <v>85</v>
      </c>
      <c r="G89" s="24">
        <v>92</v>
      </c>
      <c r="H89" s="24">
        <v>688</v>
      </c>
      <c r="I89" s="24">
        <v>884</v>
      </c>
      <c r="J89" s="24">
        <v>1124</v>
      </c>
      <c r="K89" s="24">
        <v>55</v>
      </c>
      <c r="L89" s="24">
        <v>4</v>
      </c>
    </row>
    <row r="90" spans="1:12">
      <c r="A90" s="10" t="s">
        <v>114</v>
      </c>
      <c r="B90" s="15">
        <v>100</v>
      </c>
      <c r="C90" s="15">
        <v>19.320938000000002</v>
      </c>
      <c r="D90" s="15">
        <v>15.036377999999999</v>
      </c>
      <c r="E90" s="15">
        <v>24.818107999999999</v>
      </c>
      <c r="F90" s="15">
        <v>6.8714630000000003</v>
      </c>
      <c r="G90" s="15">
        <v>7.4373480000000001</v>
      </c>
      <c r="H90" s="15">
        <v>55.618431999999999</v>
      </c>
      <c r="I90" s="15">
        <v>71.463217</v>
      </c>
      <c r="J90" s="15">
        <v>90.864996000000005</v>
      </c>
      <c r="K90" s="15">
        <v>4.4462409999999997</v>
      </c>
      <c r="L90" s="15">
        <v>0.32336300000000001</v>
      </c>
    </row>
    <row r="91" spans="1:12">
      <c r="A91" s="23" t="s">
        <v>152</v>
      </c>
      <c r="B91" s="24">
        <v>81</v>
      </c>
      <c r="C91" s="24">
        <v>9</v>
      </c>
      <c r="D91" s="24">
        <v>4</v>
      </c>
      <c r="E91" s="24">
        <v>12</v>
      </c>
      <c r="F91" s="24">
        <v>3</v>
      </c>
      <c r="G91" s="24">
        <v>4</v>
      </c>
      <c r="H91" s="24">
        <v>32</v>
      </c>
      <c r="I91" s="24">
        <v>36</v>
      </c>
      <c r="J91" s="24">
        <v>64</v>
      </c>
      <c r="K91" s="24">
        <v>21</v>
      </c>
      <c r="L91" s="24">
        <v>0</v>
      </c>
    </row>
    <row r="92" spans="1:12">
      <c r="A92" s="10" t="s">
        <v>114</v>
      </c>
      <c r="B92" s="15">
        <v>100</v>
      </c>
      <c r="C92" s="15">
        <v>11.111110999999999</v>
      </c>
      <c r="D92" s="15">
        <v>4.9382720000000004</v>
      </c>
      <c r="E92" s="15">
        <v>14.814814999999999</v>
      </c>
      <c r="F92" s="15">
        <v>3.7037040000000001</v>
      </c>
      <c r="G92" s="15">
        <v>4.9382720000000004</v>
      </c>
      <c r="H92" s="15">
        <v>39.506172999999997</v>
      </c>
      <c r="I92" s="15">
        <v>44.444443999999997</v>
      </c>
      <c r="J92" s="15">
        <v>79.012345999999994</v>
      </c>
      <c r="K92" s="15">
        <v>25.925926</v>
      </c>
      <c r="L92" s="15">
        <v>0</v>
      </c>
    </row>
    <row r="93" spans="1:12">
      <c r="A93" s="23" t="s">
        <v>163</v>
      </c>
      <c r="B93" s="24">
        <v>67</v>
      </c>
      <c r="C93" s="24">
        <v>7</v>
      </c>
      <c r="D93" s="24">
        <v>2</v>
      </c>
      <c r="E93" s="24">
        <v>8</v>
      </c>
      <c r="F93" s="24">
        <v>1</v>
      </c>
      <c r="G93" s="24">
        <v>2</v>
      </c>
      <c r="H93" s="24">
        <v>10</v>
      </c>
      <c r="I93" s="24">
        <v>33</v>
      </c>
      <c r="J93" s="24">
        <v>50</v>
      </c>
      <c r="K93" s="24">
        <v>7</v>
      </c>
      <c r="L93" s="24">
        <v>2</v>
      </c>
    </row>
    <row r="94" spans="1:12">
      <c r="A94" s="10" t="s">
        <v>114</v>
      </c>
      <c r="B94" s="15">
        <v>100</v>
      </c>
      <c r="C94" s="15">
        <v>10.447761</v>
      </c>
      <c r="D94" s="15">
        <v>2.9850750000000001</v>
      </c>
      <c r="E94" s="15">
        <v>11.940299</v>
      </c>
      <c r="F94" s="15">
        <v>1.492537</v>
      </c>
      <c r="G94" s="15">
        <v>2.9850750000000001</v>
      </c>
      <c r="H94" s="15">
        <v>14.925373</v>
      </c>
      <c r="I94" s="15">
        <v>49.253731000000002</v>
      </c>
      <c r="J94" s="15">
        <v>74.626866000000007</v>
      </c>
      <c r="K94" s="15">
        <v>10.447761</v>
      </c>
      <c r="L94" s="15">
        <v>2.9850750000000001</v>
      </c>
    </row>
    <row r="95" spans="1:12">
      <c r="A95" s="23" t="s">
        <v>128</v>
      </c>
      <c r="B95" s="24">
        <v>52</v>
      </c>
      <c r="C95" s="24">
        <v>4</v>
      </c>
      <c r="D95" s="24">
        <v>1</v>
      </c>
      <c r="E95" s="24">
        <v>2</v>
      </c>
      <c r="F95" s="24">
        <v>3</v>
      </c>
      <c r="G95" s="24">
        <v>2</v>
      </c>
      <c r="H95" s="24">
        <v>7</v>
      </c>
      <c r="I95" s="24">
        <v>7</v>
      </c>
      <c r="J95" s="24">
        <v>15</v>
      </c>
      <c r="K95" s="24">
        <v>0</v>
      </c>
      <c r="L95" s="24">
        <v>32</v>
      </c>
    </row>
    <row r="96" spans="1:12">
      <c r="A96" s="10" t="s">
        <v>114</v>
      </c>
      <c r="B96" s="15">
        <v>100</v>
      </c>
      <c r="C96" s="15">
        <v>7.6923079999999997</v>
      </c>
      <c r="D96" s="15">
        <v>1.9230769999999999</v>
      </c>
      <c r="E96" s="15">
        <v>3.8461539999999999</v>
      </c>
      <c r="F96" s="15">
        <v>5.7692310000000004</v>
      </c>
      <c r="G96" s="15">
        <v>3.8461539999999999</v>
      </c>
      <c r="H96" s="15">
        <v>13.461537999999999</v>
      </c>
      <c r="I96" s="15">
        <v>13.461537999999999</v>
      </c>
      <c r="J96" s="15">
        <v>28.846153999999999</v>
      </c>
      <c r="K96" s="15">
        <v>0</v>
      </c>
      <c r="L96" s="15">
        <v>61.538462000000003</v>
      </c>
    </row>
    <row r="97" spans="1:12">
      <c r="A97" s="8" t="s">
        <v>164</v>
      </c>
      <c r="B97" s="8"/>
      <c r="C97" s="8"/>
      <c r="D97" s="8"/>
      <c r="E97" s="8"/>
      <c r="F97" s="8"/>
      <c r="G97" s="8"/>
      <c r="H97" s="8"/>
      <c r="I97" s="8"/>
      <c r="J97" s="8"/>
      <c r="K97" s="8"/>
      <c r="L97" s="8"/>
    </row>
    <row r="98" spans="1:12">
      <c r="A98" s="23" t="s">
        <v>165</v>
      </c>
      <c r="B98" s="24">
        <v>209</v>
      </c>
      <c r="C98" s="24">
        <v>90</v>
      </c>
      <c r="D98" s="24">
        <v>76</v>
      </c>
      <c r="E98" s="24">
        <v>94</v>
      </c>
      <c r="F98" s="24">
        <v>28</v>
      </c>
      <c r="G98" s="24">
        <v>40</v>
      </c>
      <c r="H98" s="24">
        <v>154</v>
      </c>
      <c r="I98" s="24">
        <v>164</v>
      </c>
      <c r="J98" s="24">
        <v>178</v>
      </c>
      <c r="K98" s="24">
        <v>8</v>
      </c>
      <c r="L98" s="24">
        <v>1</v>
      </c>
    </row>
    <row r="99" spans="1:12">
      <c r="A99" s="10" t="s">
        <v>114</v>
      </c>
      <c r="B99" s="15">
        <v>100</v>
      </c>
      <c r="C99" s="15">
        <v>43.062201000000002</v>
      </c>
      <c r="D99" s="15">
        <v>36.363636</v>
      </c>
      <c r="E99" s="15">
        <v>44.976076999999997</v>
      </c>
      <c r="F99" s="15">
        <v>13.397129</v>
      </c>
      <c r="G99" s="15">
        <v>19.138756000000001</v>
      </c>
      <c r="H99" s="15">
        <v>73.684211000000005</v>
      </c>
      <c r="I99" s="15">
        <v>78.468900000000005</v>
      </c>
      <c r="J99" s="15">
        <v>85.167463999999995</v>
      </c>
      <c r="K99" s="15">
        <v>3.8277510000000001</v>
      </c>
      <c r="L99" s="15">
        <v>0.47846899999999998</v>
      </c>
    </row>
    <row r="100" spans="1:12">
      <c r="A100" s="23" t="s">
        <v>166</v>
      </c>
      <c r="B100" s="24">
        <v>1043</v>
      </c>
      <c r="C100" s="24">
        <v>228</v>
      </c>
      <c r="D100" s="24">
        <v>185</v>
      </c>
      <c r="E100" s="24">
        <v>274</v>
      </c>
      <c r="F100" s="24">
        <v>72</v>
      </c>
      <c r="G100" s="24">
        <v>92</v>
      </c>
      <c r="H100" s="24">
        <v>634</v>
      </c>
      <c r="I100" s="24">
        <v>740</v>
      </c>
      <c r="J100" s="24">
        <v>886</v>
      </c>
      <c r="K100" s="24">
        <v>27</v>
      </c>
      <c r="L100" s="24">
        <v>14</v>
      </c>
    </row>
    <row r="101" spans="1:12">
      <c r="A101" s="10" t="s">
        <v>114</v>
      </c>
      <c r="B101" s="15">
        <v>100</v>
      </c>
      <c r="C101" s="15">
        <v>21.860019000000001</v>
      </c>
      <c r="D101" s="15">
        <v>17.737296000000001</v>
      </c>
      <c r="E101" s="15">
        <v>26.270374</v>
      </c>
      <c r="F101" s="15">
        <v>6.9031640000000003</v>
      </c>
      <c r="G101" s="15">
        <v>8.8207090000000008</v>
      </c>
      <c r="H101" s="15">
        <v>60.786194000000002</v>
      </c>
      <c r="I101" s="15">
        <v>70.949185</v>
      </c>
      <c r="J101" s="15">
        <v>84.947266999999997</v>
      </c>
      <c r="K101" s="15">
        <v>2.588686</v>
      </c>
      <c r="L101" s="15">
        <v>1.342282</v>
      </c>
    </row>
    <row r="102" spans="1:12">
      <c r="A102" s="23" t="s">
        <v>167</v>
      </c>
      <c r="B102" s="24">
        <v>963</v>
      </c>
      <c r="C102" s="24">
        <v>103</v>
      </c>
      <c r="D102" s="24">
        <v>55</v>
      </c>
      <c r="E102" s="24">
        <v>118</v>
      </c>
      <c r="F102" s="24">
        <v>35</v>
      </c>
      <c r="G102" s="24">
        <v>29</v>
      </c>
      <c r="H102" s="24">
        <v>413</v>
      </c>
      <c r="I102" s="24">
        <v>591</v>
      </c>
      <c r="J102" s="24">
        <v>832</v>
      </c>
      <c r="K102" s="24">
        <v>37</v>
      </c>
      <c r="L102" s="24">
        <v>12</v>
      </c>
    </row>
    <row r="103" spans="1:12">
      <c r="A103" s="10" t="s">
        <v>114</v>
      </c>
      <c r="B103" s="15">
        <v>100</v>
      </c>
      <c r="C103" s="15">
        <v>10.695741999999999</v>
      </c>
      <c r="D103" s="15">
        <v>5.7113189999999996</v>
      </c>
      <c r="E103" s="15">
        <v>12.253375</v>
      </c>
      <c r="F103" s="15">
        <v>3.6344759999999998</v>
      </c>
      <c r="G103" s="15">
        <v>3.0114230000000002</v>
      </c>
      <c r="H103" s="15">
        <v>42.886811999999999</v>
      </c>
      <c r="I103" s="15">
        <v>61.370716999999999</v>
      </c>
      <c r="J103" s="15">
        <v>86.396676999999997</v>
      </c>
      <c r="K103" s="15">
        <v>3.8421599999999998</v>
      </c>
      <c r="L103" s="15">
        <v>1.2461059999999999</v>
      </c>
    </row>
    <row r="104" spans="1:12">
      <c r="A104" s="23" t="s">
        <v>168</v>
      </c>
      <c r="B104" s="24">
        <v>338</v>
      </c>
      <c r="C104" s="24">
        <v>5</v>
      </c>
      <c r="D104" s="24">
        <v>1</v>
      </c>
      <c r="E104" s="24">
        <v>9</v>
      </c>
      <c r="F104" s="24">
        <v>6</v>
      </c>
      <c r="G104" s="24">
        <v>5</v>
      </c>
      <c r="H104" s="24">
        <v>54</v>
      </c>
      <c r="I104" s="24">
        <v>118</v>
      </c>
      <c r="J104" s="24">
        <v>278</v>
      </c>
      <c r="K104" s="24">
        <v>29</v>
      </c>
      <c r="L104" s="24">
        <v>10</v>
      </c>
    </row>
    <row r="105" spans="1:12">
      <c r="A105" s="10" t="s">
        <v>114</v>
      </c>
      <c r="B105" s="15">
        <v>100</v>
      </c>
      <c r="C105" s="15">
        <v>1.47929</v>
      </c>
      <c r="D105" s="15">
        <v>0.29585800000000001</v>
      </c>
      <c r="E105" s="15">
        <v>2.662722</v>
      </c>
      <c r="F105" s="15">
        <v>1.7751479999999999</v>
      </c>
      <c r="G105" s="15">
        <v>1.47929</v>
      </c>
      <c r="H105" s="15">
        <v>15.976331</v>
      </c>
      <c r="I105" s="15">
        <v>34.911242999999999</v>
      </c>
      <c r="J105" s="15">
        <v>82.248520999999997</v>
      </c>
      <c r="K105" s="15">
        <v>8.5798819999999996</v>
      </c>
      <c r="L105" s="15">
        <v>2.95858</v>
      </c>
    </row>
    <row r="106" spans="1:12">
      <c r="A106" s="23" t="s">
        <v>169</v>
      </c>
      <c r="B106" s="24">
        <v>94</v>
      </c>
      <c r="C106" s="24">
        <v>1</v>
      </c>
      <c r="D106" s="24">
        <v>0</v>
      </c>
      <c r="E106" s="24">
        <v>2</v>
      </c>
      <c r="F106" s="24">
        <v>1</v>
      </c>
      <c r="G106" s="24">
        <v>1</v>
      </c>
      <c r="H106" s="24">
        <v>4</v>
      </c>
      <c r="I106" s="24">
        <v>15</v>
      </c>
      <c r="J106" s="24">
        <v>69</v>
      </c>
      <c r="K106" s="24">
        <v>18</v>
      </c>
      <c r="L106" s="24">
        <v>7</v>
      </c>
    </row>
    <row r="107" spans="1:12">
      <c r="A107" s="10" t="s">
        <v>114</v>
      </c>
      <c r="B107" s="15">
        <v>100</v>
      </c>
      <c r="C107" s="15">
        <v>1.0638300000000001</v>
      </c>
      <c r="D107" s="15">
        <v>0</v>
      </c>
      <c r="E107" s="15">
        <v>2.1276600000000001</v>
      </c>
      <c r="F107" s="15">
        <v>1.0638300000000001</v>
      </c>
      <c r="G107" s="15">
        <v>1.0638300000000001</v>
      </c>
      <c r="H107" s="15">
        <v>4.2553190000000001</v>
      </c>
      <c r="I107" s="15">
        <v>15.957447</v>
      </c>
      <c r="J107" s="15">
        <v>73.404255000000006</v>
      </c>
      <c r="K107" s="15">
        <v>19.148935999999999</v>
      </c>
      <c r="L107" s="15">
        <v>7.446809</v>
      </c>
    </row>
    <row r="108" spans="1:12">
      <c r="A108" s="23" t="s">
        <v>128</v>
      </c>
      <c r="B108" s="24">
        <v>30</v>
      </c>
      <c r="C108" s="24">
        <v>2</v>
      </c>
      <c r="D108" s="24">
        <v>2</v>
      </c>
      <c r="E108" s="24">
        <v>7</v>
      </c>
      <c r="F108" s="24">
        <v>1</v>
      </c>
      <c r="G108" s="24">
        <v>1</v>
      </c>
      <c r="H108" s="24">
        <v>11</v>
      </c>
      <c r="I108" s="24">
        <v>14</v>
      </c>
      <c r="J108" s="24">
        <v>23</v>
      </c>
      <c r="K108" s="24">
        <v>2</v>
      </c>
      <c r="L108" s="24">
        <v>2</v>
      </c>
    </row>
    <row r="109" spans="1:12">
      <c r="A109" s="10" t="s">
        <v>114</v>
      </c>
      <c r="B109" s="15">
        <v>100</v>
      </c>
      <c r="C109" s="15">
        <v>6.6666670000000003</v>
      </c>
      <c r="D109" s="15">
        <v>6.6666670000000003</v>
      </c>
      <c r="E109" s="15">
        <v>23.333333</v>
      </c>
      <c r="F109" s="15">
        <v>3.3333330000000001</v>
      </c>
      <c r="G109" s="15">
        <v>3.3333330000000001</v>
      </c>
      <c r="H109" s="15">
        <v>36.666666999999997</v>
      </c>
      <c r="I109" s="15">
        <v>46.666666999999997</v>
      </c>
      <c r="J109" s="15">
        <v>76.666667000000004</v>
      </c>
      <c r="K109" s="15">
        <v>6.6666670000000003</v>
      </c>
      <c r="L109" s="15">
        <v>6.6666670000000003</v>
      </c>
    </row>
    <row r="110" spans="1:12">
      <c r="A110" s="8" t="s">
        <v>170</v>
      </c>
      <c r="B110" s="8"/>
      <c r="C110" s="8"/>
      <c r="D110" s="8"/>
      <c r="E110" s="8"/>
      <c r="F110" s="8"/>
      <c r="G110" s="8"/>
      <c r="H110" s="8"/>
      <c r="I110" s="8"/>
      <c r="J110" s="8"/>
      <c r="K110" s="8"/>
      <c r="L110" s="8"/>
    </row>
    <row r="111" spans="1:12">
      <c r="A111" s="23" t="s">
        <v>171</v>
      </c>
      <c r="B111" s="24">
        <v>386</v>
      </c>
      <c r="C111" s="24">
        <v>83</v>
      </c>
      <c r="D111" s="24">
        <v>50</v>
      </c>
      <c r="E111" s="24">
        <v>98</v>
      </c>
      <c r="F111" s="24">
        <v>20</v>
      </c>
      <c r="G111" s="24">
        <v>32</v>
      </c>
      <c r="H111" s="24">
        <v>193</v>
      </c>
      <c r="I111" s="24">
        <v>226</v>
      </c>
      <c r="J111" s="24">
        <v>324</v>
      </c>
      <c r="K111" s="24">
        <v>24</v>
      </c>
      <c r="L111" s="24">
        <v>5</v>
      </c>
    </row>
    <row r="112" spans="1:12">
      <c r="A112" s="10" t="s">
        <v>114</v>
      </c>
      <c r="B112" s="15">
        <v>100</v>
      </c>
      <c r="C112" s="15">
        <v>21.502590999999999</v>
      </c>
      <c r="D112" s="15">
        <v>12.953367999999999</v>
      </c>
      <c r="E112" s="15">
        <v>25.388601000000001</v>
      </c>
      <c r="F112" s="15">
        <v>5.1813469999999997</v>
      </c>
      <c r="G112" s="15">
        <v>8.2901550000000004</v>
      </c>
      <c r="H112" s="15">
        <v>50</v>
      </c>
      <c r="I112" s="15">
        <v>58.549222999999998</v>
      </c>
      <c r="J112" s="15">
        <v>83.937824000000006</v>
      </c>
      <c r="K112" s="15">
        <v>6.2176169999999997</v>
      </c>
      <c r="L112" s="15">
        <v>1.295337</v>
      </c>
    </row>
    <row r="113" spans="1:12">
      <c r="A113" s="23" t="s">
        <v>172</v>
      </c>
      <c r="B113" s="24">
        <v>919</v>
      </c>
      <c r="C113" s="24">
        <v>142</v>
      </c>
      <c r="D113" s="24">
        <v>106</v>
      </c>
      <c r="E113" s="24">
        <v>161</v>
      </c>
      <c r="F113" s="24">
        <v>60</v>
      </c>
      <c r="G113" s="24">
        <v>63</v>
      </c>
      <c r="H113" s="24">
        <v>433</v>
      </c>
      <c r="I113" s="24">
        <v>576</v>
      </c>
      <c r="J113" s="24">
        <v>783</v>
      </c>
      <c r="K113" s="24">
        <v>35</v>
      </c>
      <c r="L113" s="24">
        <v>18</v>
      </c>
    </row>
    <row r="114" spans="1:12">
      <c r="A114" s="10" t="s">
        <v>114</v>
      </c>
      <c r="B114" s="15">
        <v>100</v>
      </c>
      <c r="C114" s="15">
        <v>15.451578</v>
      </c>
      <c r="D114" s="15">
        <v>11.534276</v>
      </c>
      <c r="E114" s="15">
        <v>17.519041999999999</v>
      </c>
      <c r="F114" s="15">
        <v>6.5288360000000001</v>
      </c>
      <c r="G114" s="15">
        <v>6.8552770000000001</v>
      </c>
      <c r="H114" s="15">
        <v>47.116430999999999</v>
      </c>
      <c r="I114" s="15">
        <v>62.676822999999999</v>
      </c>
      <c r="J114" s="15">
        <v>85.201306000000002</v>
      </c>
      <c r="K114" s="15">
        <v>3.808487</v>
      </c>
      <c r="L114" s="15">
        <v>1.9586509999999999</v>
      </c>
    </row>
    <row r="115" spans="1:12">
      <c r="A115" s="23" t="s">
        <v>173</v>
      </c>
      <c r="B115" s="24">
        <v>978</v>
      </c>
      <c r="C115" s="24">
        <v>141</v>
      </c>
      <c r="D115" s="24">
        <v>114</v>
      </c>
      <c r="E115" s="24">
        <v>167</v>
      </c>
      <c r="F115" s="24">
        <v>49</v>
      </c>
      <c r="G115" s="24">
        <v>52</v>
      </c>
      <c r="H115" s="24">
        <v>465</v>
      </c>
      <c r="I115" s="24">
        <v>605</v>
      </c>
      <c r="J115" s="24">
        <v>830</v>
      </c>
      <c r="K115" s="24">
        <v>45</v>
      </c>
      <c r="L115" s="24">
        <v>12</v>
      </c>
    </row>
    <row r="116" spans="1:12">
      <c r="A116" s="10" t="s">
        <v>114</v>
      </c>
      <c r="B116" s="15">
        <v>100</v>
      </c>
      <c r="C116" s="15">
        <v>14.417178</v>
      </c>
      <c r="D116" s="15">
        <v>11.656442</v>
      </c>
      <c r="E116" s="15">
        <v>17.075665000000001</v>
      </c>
      <c r="F116" s="15">
        <v>5.0102250000000002</v>
      </c>
      <c r="G116" s="15">
        <v>5.3169729999999999</v>
      </c>
      <c r="H116" s="15">
        <v>47.546011999999997</v>
      </c>
      <c r="I116" s="15">
        <v>61.860940999999997</v>
      </c>
      <c r="J116" s="15">
        <v>84.867075999999997</v>
      </c>
      <c r="K116" s="15">
        <v>4.6012269999999997</v>
      </c>
      <c r="L116" s="15">
        <v>1.2269939999999999</v>
      </c>
    </row>
    <row r="117" spans="1:12">
      <c r="A117" s="23" t="s">
        <v>174</v>
      </c>
      <c r="B117" s="24">
        <v>347</v>
      </c>
      <c r="C117" s="24">
        <v>57</v>
      </c>
      <c r="D117" s="24">
        <v>45</v>
      </c>
      <c r="E117" s="24">
        <v>70</v>
      </c>
      <c r="F117" s="24">
        <v>11</v>
      </c>
      <c r="G117" s="24">
        <v>18</v>
      </c>
      <c r="H117" s="24">
        <v>162</v>
      </c>
      <c r="I117" s="24">
        <v>212</v>
      </c>
      <c r="J117" s="24">
        <v>299</v>
      </c>
      <c r="K117" s="24">
        <v>16</v>
      </c>
      <c r="L117" s="24">
        <v>5</v>
      </c>
    </row>
    <row r="118" spans="1:12">
      <c r="A118" s="10" t="s">
        <v>114</v>
      </c>
      <c r="B118" s="15">
        <v>100</v>
      </c>
      <c r="C118" s="15">
        <v>16.426513</v>
      </c>
      <c r="D118" s="15">
        <v>12.968299999999999</v>
      </c>
      <c r="E118" s="15">
        <v>20.172910999999999</v>
      </c>
      <c r="F118" s="15">
        <v>3.170029</v>
      </c>
      <c r="G118" s="15">
        <v>5.1873199999999997</v>
      </c>
      <c r="H118" s="15">
        <v>46.685879</v>
      </c>
      <c r="I118" s="15">
        <v>61.095101</v>
      </c>
      <c r="J118" s="15">
        <v>86.167147</v>
      </c>
      <c r="K118" s="15">
        <v>4.610951</v>
      </c>
      <c r="L118" s="15">
        <v>1.440922</v>
      </c>
    </row>
    <row r="119" spans="1:12">
      <c r="A119" s="23" t="s">
        <v>128</v>
      </c>
      <c r="B119" s="24">
        <v>47</v>
      </c>
      <c r="C119" s="24">
        <v>6</v>
      </c>
      <c r="D119" s="24">
        <v>4</v>
      </c>
      <c r="E119" s="24">
        <v>8</v>
      </c>
      <c r="F119" s="24">
        <v>3</v>
      </c>
      <c r="G119" s="24">
        <v>3</v>
      </c>
      <c r="H119" s="24">
        <v>17</v>
      </c>
      <c r="I119" s="24">
        <v>23</v>
      </c>
      <c r="J119" s="24">
        <v>30</v>
      </c>
      <c r="K119" s="24">
        <v>1</v>
      </c>
      <c r="L119" s="24">
        <v>6</v>
      </c>
    </row>
    <row r="120" spans="1:12">
      <c r="A120" s="10" t="s">
        <v>114</v>
      </c>
      <c r="B120" s="15">
        <v>100</v>
      </c>
      <c r="C120" s="15">
        <v>12.765957</v>
      </c>
      <c r="D120" s="15">
        <v>8.5106380000000001</v>
      </c>
      <c r="E120" s="15">
        <v>17.021277000000001</v>
      </c>
      <c r="F120" s="15">
        <v>6.3829789999999997</v>
      </c>
      <c r="G120" s="15">
        <v>6.3829789999999997</v>
      </c>
      <c r="H120" s="15">
        <v>36.170212999999997</v>
      </c>
      <c r="I120" s="15">
        <v>48.936169999999997</v>
      </c>
      <c r="J120" s="15">
        <v>63.829787000000003</v>
      </c>
      <c r="K120" s="15">
        <v>2.1276600000000001</v>
      </c>
      <c r="L120" s="15">
        <v>12.765957</v>
      </c>
    </row>
    <row r="121" spans="1:12">
      <c r="A121" s="8" t="s">
        <v>175</v>
      </c>
      <c r="B121" s="8"/>
      <c r="C121" s="8"/>
      <c r="D121" s="8"/>
      <c r="E121" s="8"/>
      <c r="F121" s="8"/>
      <c r="G121" s="8"/>
      <c r="H121" s="8"/>
      <c r="I121" s="8"/>
      <c r="J121" s="8"/>
      <c r="K121" s="8"/>
      <c r="L121" s="8"/>
    </row>
    <row r="122" spans="1:12">
      <c r="A122" s="23" t="s">
        <v>176</v>
      </c>
      <c r="B122" s="24">
        <v>425</v>
      </c>
      <c r="C122" s="24">
        <v>86</v>
      </c>
      <c r="D122" s="24">
        <v>107</v>
      </c>
      <c r="E122" s="24">
        <v>99</v>
      </c>
      <c r="F122" s="24">
        <v>26</v>
      </c>
      <c r="G122" s="24">
        <v>28</v>
      </c>
      <c r="H122" s="24">
        <v>244</v>
      </c>
      <c r="I122" s="24">
        <v>305</v>
      </c>
      <c r="J122" s="24">
        <v>367</v>
      </c>
      <c r="K122" s="24">
        <v>10</v>
      </c>
      <c r="L122" s="24">
        <v>8</v>
      </c>
    </row>
    <row r="123" spans="1:12">
      <c r="A123" s="10" t="s">
        <v>114</v>
      </c>
      <c r="B123" s="15">
        <v>100</v>
      </c>
      <c r="C123" s="15">
        <v>20.235294</v>
      </c>
      <c r="D123" s="15">
        <v>25.176470999999999</v>
      </c>
      <c r="E123" s="15">
        <v>23.294118000000001</v>
      </c>
      <c r="F123" s="15">
        <v>6.1176469999999998</v>
      </c>
      <c r="G123" s="15">
        <v>6.5882350000000001</v>
      </c>
      <c r="H123" s="15">
        <v>57.411765000000003</v>
      </c>
      <c r="I123" s="15">
        <v>71.764706000000004</v>
      </c>
      <c r="J123" s="15">
        <v>86.352941000000001</v>
      </c>
      <c r="K123" s="15">
        <v>2.3529409999999999</v>
      </c>
      <c r="L123" s="15">
        <v>1.8823529999999999</v>
      </c>
    </row>
    <row r="124" spans="1:12">
      <c r="A124" s="23" t="s">
        <v>177</v>
      </c>
      <c r="B124" s="24">
        <v>811</v>
      </c>
      <c r="C124" s="24">
        <v>226</v>
      </c>
      <c r="D124" s="24">
        <v>220</v>
      </c>
      <c r="E124" s="24">
        <v>219</v>
      </c>
      <c r="F124" s="24">
        <v>65</v>
      </c>
      <c r="G124" s="24">
        <v>74</v>
      </c>
      <c r="H124" s="24">
        <v>471</v>
      </c>
      <c r="I124" s="24">
        <v>575</v>
      </c>
      <c r="J124" s="24">
        <v>700</v>
      </c>
      <c r="K124" s="24">
        <v>25</v>
      </c>
      <c r="L124" s="24">
        <v>12</v>
      </c>
    </row>
    <row r="125" spans="1:12">
      <c r="A125" s="10" t="s">
        <v>114</v>
      </c>
      <c r="B125" s="15">
        <v>100</v>
      </c>
      <c r="C125" s="15">
        <v>27.866831000000001</v>
      </c>
      <c r="D125" s="15">
        <v>27.127003999999999</v>
      </c>
      <c r="E125" s="15">
        <v>27.003699000000001</v>
      </c>
      <c r="F125" s="15">
        <v>8.0147969999999997</v>
      </c>
      <c r="G125" s="15">
        <v>9.1245379999999994</v>
      </c>
      <c r="H125" s="15">
        <v>58.076448999999997</v>
      </c>
      <c r="I125" s="15">
        <v>70.900122999999994</v>
      </c>
      <c r="J125" s="15">
        <v>86.313193999999996</v>
      </c>
      <c r="K125" s="15">
        <v>3.082614</v>
      </c>
      <c r="L125" s="15">
        <v>1.4796549999999999</v>
      </c>
    </row>
    <row r="126" spans="1:12">
      <c r="A126" s="23" t="s">
        <v>178</v>
      </c>
      <c r="B126" s="24">
        <v>207</v>
      </c>
      <c r="C126" s="24">
        <v>61</v>
      </c>
      <c r="D126" s="24">
        <v>52</v>
      </c>
      <c r="E126" s="24">
        <v>80</v>
      </c>
      <c r="F126" s="24">
        <v>28</v>
      </c>
      <c r="G126" s="24">
        <v>32</v>
      </c>
      <c r="H126" s="24">
        <v>133</v>
      </c>
      <c r="I126" s="24">
        <v>157</v>
      </c>
      <c r="J126" s="24">
        <v>189</v>
      </c>
      <c r="K126" s="24">
        <v>6</v>
      </c>
      <c r="L126" s="24">
        <v>1</v>
      </c>
    </row>
    <row r="127" spans="1:12">
      <c r="A127" s="10" t="s">
        <v>114</v>
      </c>
      <c r="B127" s="15">
        <v>100</v>
      </c>
      <c r="C127" s="15">
        <v>29.468599000000001</v>
      </c>
      <c r="D127" s="15">
        <v>25.120773</v>
      </c>
      <c r="E127" s="15">
        <v>38.647342999999999</v>
      </c>
      <c r="F127" s="15">
        <v>13.52657</v>
      </c>
      <c r="G127" s="15">
        <v>15.458937000000001</v>
      </c>
      <c r="H127" s="15">
        <v>64.251208000000005</v>
      </c>
      <c r="I127" s="15">
        <v>75.845410999999999</v>
      </c>
      <c r="J127" s="15">
        <v>91.304348000000005</v>
      </c>
      <c r="K127" s="15">
        <v>2.8985509999999999</v>
      </c>
      <c r="L127" s="15">
        <v>0.48309200000000002</v>
      </c>
    </row>
    <row r="128" spans="1:12">
      <c r="A128" s="23" t="s">
        <v>179</v>
      </c>
      <c r="B128" s="24">
        <v>154</v>
      </c>
      <c r="C128" s="24">
        <v>45</v>
      </c>
      <c r="D128" s="24">
        <v>45</v>
      </c>
      <c r="E128" s="24">
        <v>63</v>
      </c>
      <c r="F128" s="24">
        <v>19</v>
      </c>
      <c r="G128" s="24">
        <v>19</v>
      </c>
      <c r="H128" s="24">
        <v>103</v>
      </c>
      <c r="I128" s="24">
        <v>119</v>
      </c>
      <c r="J128" s="24">
        <v>137</v>
      </c>
      <c r="K128" s="24">
        <v>6</v>
      </c>
      <c r="L128" s="24">
        <v>0</v>
      </c>
    </row>
    <row r="129" spans="1:12">
      <c r="A129" s="10" t="s">
        <v>114</v>
      </c>
      <c r="B129" s="15">
        <v>100</v>
      </c>
      <c r="C129" s="15">
        <v>29.220779</v>
      </c>
      <c r="D129" s="15">
        <v>29.220779</v>
      </c>
      <c r="E129" s="15">
        <v>40.909090999999997</v>
      </c>
      <c r="F129" s="15">
        <v>12.337662</v>
      </c>
      <c r="G129" s="15">
        <v>12.337662</v>
      </c>
      <c r="H129" s="15">
        <v>66.883116999999999</v>
      </c>
      <c r="I129" s="15">
        <v>77.272727000000003</v>
      </c>
      <c r="J129" s="15">
        <v>88.961039</v>
      </c>
      <c r="K129" s="15">
        <v>3.8961039999999998</v>
      </c>
      <c r="L129" s="15">
        <v>0</v>
      </c>
    </row>
    <row r="130" spans="1:12">
      <c r="A130" s="23" t="s">
        <v>180</v>
      </c>
      <c r="B130" s="24">
        <v>318</v>
      </c>
      <c r="C130" s="24">
        <v>98</v>
      </c>
      <c r="D130" s="24">
        <v>86</v>
      </c>
      <c r="E130" s="24">
        <v>127</v>
      </c>
      <c r="F130" s="24">
        <v>34</v>
      </c>
      <c r="G130" s="24">
        <v>36</v>
      </c>
      <c r="H130" s="24">
        <v>225</v>
      </c>
      <c r="I130" s="24">
        <v>255</v>
      </c>
      <c r="J130" s="24">
        <v>285</v>
      </c>
      <c r="K130" s="24">
        <v>12</v>
      </c>
      <c r="L130" s="24">
        <v>3</v>
      </c>
    </row>
    <row r="131" spans="1:12">
      <c r="A131" s="10" t="s">
        <v>114</v>
      </c>
      <c r="B131" s="15">
        <v>100</v>
      </c>
      <c r="C131" s="15">
        <v>30.817609999999998</v>
      </c>
      <c r="D131" s="15">
        <v>27.044025000000001</v>
      </c>
      <c r="E131" s="15">
        <v>39.937106999999997</v>
      </c>
      <c r="F131" s="15">
        <v>10.691824</v>
      </c>
      <c r="G131" s="15">
        <v>11.320755</v>
      </c>
      <c r="H131" s="15">
        <v>70.754716999999999</v>
      </c>
      <c r="I131" s="15">
        <v>80.188678999999993</v>
      </c>
      <c r="J131" s="15">
        <v>89.622641999999999</v>
      </c>
      <c r="K131" s="15">
        <v>3.7735850000000002</v>
      </c>
      <c r="L131" s="15">
        <v>0.94339600000000001</v>
      </c>
    </row>
    <row r="132" spans="1:12">
      <c r="A132" s="23" t="s">
        <v>181</v>
      </c>
      <c r="B132" s="24">
        <v>203</v>
      </c>
      <c r="C132" s="24">
        <v>63</v>
      </c>
      <c r="D132" s="24">
        <v>70</v>
      </c>
      <c r="E132" s="24">
        <v>97</v>
      </c>
      <c r="F132" s="24">
        <v>25</v>
      </c>
      <c r="G132" s="24">
        <v>32</v>
      </c>
      <c r="H132" s="24">
        <v>144</v>
      </c>
      <c r="I132" s="24">
        <v>164</v>
      </c>
      <c r="J132" s="24">
        <v>182</v>
      </c>
      <c r="K132" s="24">
        <v>7</v>
      </c>
      <c r="L132" s="24">
        <v>3</v>
      </c>
    </row>
    <row r="133" spans="1:12">
      <c r="A133" s="10" t="s">
        <v>114</v>
      </c>
      <c r="B133" s="15">
        <v>100</v>
      </c>
      <c r="C133" s="15">
        <v>31.034483000000002</v>
      </c>
      <c r="D133" s="15">
        <v>34.482759000000001</v>
      </c>
      <c r="E133" s="15">
        <v>47.783251</v>
      </c>
      <c r="F133" s="15">
        <v>12.315270999999999</v>
      </c>
      <c r="G133" s="15">
        <v>15.763547000000001</v>
      </c>
      <c r="H133" s="15">
        <v>70.935961000000006</v>
      </c>
      <c r="I133" s="15">
        <v>80.788177000000005</v>
      </c>
      <c r="J133" s="15">
        <v>89.655171999999993</v>
      </c>
      <c r="K133" s="15">
        <v>3.4482759999999999</v>
      </c>
      <c r="L133" s="15">
        <v>1.477833</v>
      </c>
    </row>
    <row r="134" spans="1:12">
      <c r="A134" s="23" t="s">
        <v>182</v>
      </c>
      <c r="B134" s="24">
        <v>79</v>
      </c>
      <c r="C134" s="24">
        <v>25</v>
      </c>
      <c r="D134" s="24">
        <v>24</v>
      </c>
      <c r="E134" s="24">
        <v>36</v>
      </c>
      <c r="F134" s="24">
        <v>10</v>
      </c>
      <c r="G134" s="24">
        <v>13</v>
      </c>
      <c r="H134" s="24">
        <v>53</v>
      </c>
      <c r="I134" s="24">
        <v>59</v>
      </c>
      <c r="J134" s="24">
        <v>64</v>
      </c>
      <c r="K134" s="24">
        <v>4</v>
      </c>
      <c r="L134" s="24">
        <v>2</v>
      </c>
    </row>
    <row r="135" spans="1:12">
      <c r="A135" s="10" t="s">
        <v>114</v>
      </c>
      <c r="B135" s="15">
        <v>100</v>
      </c>
      <c r="C135" s="15">
        <v>31.645569999999999</v>
      </c>
      <c r="D135" s="15">
        <v>30.379746999999998</v>
      </c>
      <c r="E135" s="15">
        <v>45.56962</v>
      </c>
      <c r="F135" s="15">
        <v>12.658227999999999</v>
      </c>
      <c r="G135" s="15">
        <v>16.455696</v>
      </c>
      <c r="H135" s="15">
        <v>67.088607999999994</v>
      </c>
      <c r="I135" s="15">
        <v>74.683543999999998</v>
      </c>
      <c r="J135" s="15">
        <v>81.012658000000002</v>
      </c>
      <c r="K135" s="15">
        <v>5.0632910000000004</v>
      </c>
      <c r="L135" s="15">
        <v>2.5316459999999998</v>
      </c>
    </row>
    <row r="136" spans="1:12">
      <c r="A136" s="23" t="s">
        <v>183</v>
      </c>
      <c r="B136" s="24">
        <v>68</v>
      </c>
      <c r="C136" s="24">
        <v>21</v>
      </c>
      <c r="D136" s="24">
        <v>15</v>
      </c>
      <c r="E136" s="24">
        <v>29</v>
      </c>
      <c r="F136" s="24">
        <v>5</v>
      </c>
      <c r="G136" s="24">
        <v>14</v>
      </c>
      <c r="H136" s="24">
        <v>45</v>
      </c>
      <c r="I136" s="24">
        <v>56</v>
      </c>
      <c r="J136" s="24">
        <v>64</v>
      </c>
      <c r="K136" s="24">
        <v>4</v>
      </c>
      <c r="L136" s="24">
        <v>1</v>
      </c>
    </row>
    <row r="137" spans="1:12">
      <c r="A137" s="10" t="s">
        <v>114</v>
      </c>
      <c r="B137" s="15">
        <v>100</v>
      </c>
      <c r="C137" s="15">
        <v>30.882352999999998</v>
      </c>
      <c r="D137" s="15">
        <v>22.058824000000001</v>
      </c>
      <c r="E137" s="15">
        <v>42.647058999999999</v>
      </c>
      <c r="F137" s="15">
        <v>7.3529410000000004</v>
      </c>
      <c r="G137" s="15">
        <v>20.588235000000001</v>
      </c>
      <c r="H137" s="15">
        <v>66.176471000000006</v>
      </c>
      <c r="I137" s="15">
        <v>82.352941000000001</v>
      </c>
      <c r="J137" s="15">
        <v>94.117647000000005</v>
      </c>
      <c r="K137" s="15">
        <v>5.8823530000000002</v>
      </c>
      <c r="L137" s="15">
        <v>1.470588</v>
      </c>
    </row>
    <row r="138" spans="1:12">
      <c r="A138" s="23" t="s">
        <v>184</v>
      </c>
      <c r="B138" s="24">
        <v>586</v>
      </c>
      <c r="C138" s="24">
        <v>173</v>
      </c>
      <c r="D138" s="24">
        <v>149</v>
      </c>
      <c r="E138" s="24">
        <v>196</v>
      </c>
      <c r="F138" s="24">
        <v>58</v>
      </c>
      <c r="G138" s="24">
        <v>62</v>
      </c>
      <c r="H138" s="24">
        <v>392</v>
      </c>
      <c r="I138" s="24">
        <v>463</v>
      </c>
      <c r="J138" s="24">
        <v>527</v>
      </c>
      <c r="K138" s="24">
        <v>27</v>
      </c>
      <c r="L138" s="24">
        <v>4</v>
      </c>
    </row>
    <row r="139" spans="1:12">
      <c r="A139" s="10" t="s">
        <v>114</v>
      </c>
      <c r="B139" s="15">
        <v>100</v>
      </c>
      <c r="C139" s="15">
        <v>29.522183999999999</v>
      </c>
      <c r="D139" s="15">
        <v>25.426621000000001</v>
      </c>
      <c r="E139" s="15">
        <v>33.447099000000001</v>
      </c>
      <c r="F139" s="15">
        <v>9.8976109999999995</v>
      </c>
      <c r="G139" s="15">
        <v>10.580204999999999</v>
      </c>
      <c r="H139" s="15">
        <v>66.894198000000003</v>
      </c>
      <c r="I139" s="15">
        <v>79.010238999999999</v>
      </c>
      <c r="J139" s="15">
        <v>89.931741000000002</v>
      </c>
      <c r="K139" s="15">
        <v>4.6075090000000003</v>
      </c>
      <c r="L139" s="15">
        <v>0.68259400000000003</v>
      </c>
    </row>
    <row r="140" spans="1:12">
      <c r="A140" s="23" t="s">
        <v>185</v>
      </c>
      <c r="B140" s="24">
        <v>276</v>
      </c>
      <c r="C140" s="24">
        <v>94</v>
      </c>
      <c r="D140" s="24">
        <v>86</v>
      </c>
      <c r="E140" s="24">
        <v>117</v>
      </c>
      <c r="F140" s="24">
        <v>33</v>
      </c>
      <c r="G140" s="24">
        <v>41</v>
      </c>
      <c r="H140" s="24">
        <v>189</v>
      </c>
      <c r="I140" s="24">
        <v>215</v>
      </c>
      <c r="J140" s="24">
        <v>246</v>
      </c>
      <c r="K140" s="24">
        <v>14</v>
      </c>
      <c r="L140" s="24">
        <v>3</v>
      </c>
    </row>
    <row r="141" spans="1:12">
      <c r="A141" s="10" t="s">
        <v>114</v>
      </c>
      <c r="B141" s="15">
        <v>100</v>
      </c>
      <c r="C141" s="15">
        <v>34.057971000000002</v>
      </c>
      <c r="D141" s="15">
        <v>31.159420000000001</v>
      </c>
      <c r="E141" s="15">
        <v>42.391303999999998</v>
      </c>
      <c r="F141" s="15">
        <v>11.956522</v>
      </c>
      <c r="G141" s="15">
        <v>14.855072</v>
      </c>
      <c r="H141" s="15">
        <v>68.478261000000003</v>
      </c>
      <c r="I141" s="15">
        <v>77.898550999999998</v>
      </c>
      <c r="J141" s="15">
        <v>89.130435000000006</v>
      </c>
      <c r="K141" s="15">
        <v>5.0724640000000001</v>
      </c>
      <c r="L141" s="15">
        <v>1.086957</v>
      </c>
    </row>
    <row r="142" spans="1:12">
      <c r="A142" s="23" t="s">
        <v>152</v>
      </c>
      <c r="B142" s="24">
        <v>197</v>
      </c>
      <c r="C142" s="24">
        <v>31</v>
      </c>
      <c r="D142" s="24">
        <v>17</v>
      </c>
      <c r="E142" s="24">
        <v>42</v>
      </c>
      <c r="F142" s="24">
        <v>7</v>
      </c>
      <c r="G142" s="24">
        <v>11</v>
      </c>
      <c r="H142" s="24">
        <v>79</v>
      </c>
      <c r="I142" s="24">
        <v>122</v>
      </c>
      <c r="J142" s="24">
        <v>159</v>
      </c>
      <c r="K142" s="24">
        <v>24</v>
      </c>
      <c r="L142" s="24">
        <v>3</v>
      </c>
    </row>
    <row r="143" spans="1:12">
      <c r="A143" s="10" t="s">
        <v>114</v>
      </c>
      <c r="B143" s="15">
        <v>100</v>
      </c>
      <c r="C143" s="15">
        <v>15.736041</v>
      </c>
      <c r="D143" s="15">
        <v>8.6294419999999992</v>
      </c>
      <c r="E143" s="15">
        <v>21.319797000000001</v>
      </c>
      <c r="F143" s="15">
        <v>3.553299</v>
      </c>
      <c r="G143" s="15">
        <v>5.5837560000000002</v>
      </c>
      <c r="H143" s="15">
        <v>40.101523</v>
      </c>
      <c r="I143" s="15">
        <v>61.928933999999998</v>
      </c>
      <c r="J143" s="15">
        <v>80.710660000000004</v>
      </c>
      <c r="K143" s="15">
        <v>12.182741</v>
      </c>
      <c r="L143" s="15">
        <v>1.5228429999999999</v>
      </c>
    </row>
    <row r="144" spans="1:12">
      <c r="A144" s="23" t="s">
        <v>186</v>
      </c>
      <c r="B144" s="24">
        <v>944</v>
      </c>
      <c r="C144" s="24">
        <v>68</v>
      </c>
      <c r="D144" s="24">
        <v>23</v>
      </c>
      <c r="E144" s="24">
        <v>89</v>
      </c>
      <c r="F144" s="24">
        <v>32</v>
      </c>
      <c r="G144" s="24">
        <v>37</v>
      </c>
      <c r="H144" s="24">
        <v>332</v>
      </c>
      <c r="I144" s="24">
        <v>451</v>
      </c>
      <c r="J144" s="24">
        <v>793</v>
      </c>
      <c r="K144" s="24">
        <v>58</v>
      </c>
      <c r="L144" s="24">
        <v>18</v>
      </c>
    </row>
    <row r="145" spans="1:12">
      <c r="A145" s="10" t="s">
        <v>114</v>
      </c>
      <c r="B145" s="15">
        <v>100</v>
      </c>
      <c r="C145" s="15">
        <v>7.2033899999999997</v>
      </c>
      <c r="D145" s="15">
        <v>2.4364409999999999</v>
      </c>
      <c r="E145" s="15">
        <v>9.4279659999999996</v>
      </c>
      <c r="F145" s="15">
        <v>3.389831</v>
      </c>
      <c r="G145" s="15">
        <v>3.919492</v>
      </c>
      <c r="H145" s="15">
        <v>35.169491999999998</v>
      </c>
      <c r="I145" s="15">
        <v>47.775424000000001</v>
      </c>
      <c r="J145" s="15">
        <v>84.004237000000003</v>
      </c>
      <c r="K145" s="15">
        <v>6.1440679999999999</v>
      </c>
      <c r="L145" s="15">
        <v>1.9067799999999999</v>
      </c>
    </row>
    <row r="146" spans="1:12">
      <c r="A146" s="23" t="s">
        <v>128</v>
      </c>
      <c r="B146" s="24">
        <v>41</v>
      </c>
      <c r="C146" s="24">
        <v>8</v>
      </c>
      <c r="D146" s="24">
        <v>1</v>
      </c>
      <c r="E146" s="24">
        <v>14</v>
      </c>
      <c r="F146" s="24">
        <v>1</v>
      </c>
      <c r="G146" s="24">
        <v>6</v>
      </c>
      <c r="H146" s="24">
        <v>21</v>
      </c>
      <c r="I146" s="24">
        <v>22</v>
      </c>
      <c r="J146" s="24">
        <v>26</v>
      </c>
      <c r="K146" s="24">
        <v>1</v>
      </c>
      <c r="L146" s="24">
        <v>4</v>
      </c>
    </row>
    <row r="147" spans="1:12">
      <c r="A147" s="10" t="s">
        <v>114</v>
      </c>
      <c r="B147" s="15">
        <v>100</v>
      </c>
      <c r="C147" s="15">
        <v>19.512194999999998</v>
      </c>
      <c r="D147" s="15">
        <v>2.4390239999999999</v>
      </c>
      <c r="E147" s="15">
        <v>34.146341</v>
      </c>
      <c r="F147" s="15">
        <v>2.4390239999999999</v>
      </c>
      <c r="G147" s="15">
        <v>14.634145999999999</v>
      </c>
      <c r="H147" s="15">
        <v>51.219512000000002</v>
      </c>
      <c r="I147" s="15">
        <v>53.658537000000003</v>
      </c>
      <c r="J147" s="15">
        <v>63.414634</v>
      </c>
      <c r="K147" s="15">
        <v>2.4390239999999999</v>
      </c>
      <c r="L147" s="15">
        <v>9.7560979999999997</v>
      </c>
    </row>
    <row r="148" spans="1:12">
      <c r="A148" s="8" t="s">
        <v>187</v>
      </c>
      <c r="B148" s="8"/>
      <c r="C148" s="8"/>
      <c r="D148" s="8"/>
      <c r="E148" s="8"/>
      <c r="F148" s="8"/>
      <c r="G148" s="8"/>
      <c r="H148" s="8"/>
      <c r="I148" s="8"/>
      <c r="J148" s="8"/>
      <c r="K148" s="8"/>
      <c r="L148" s="8"/>
    </row>
    <row r="149" spans="1:12">
      <c r="A149" s="23" t="s">
        <v>188</v>
      </c>
      <c r="B149" s="24">
        <v>2041</v>
      </c>
      <c r="C149" s="24">
        <v>358</v>
      </c>
      <c r="D149" s="24">
        <v>287</v>
      </c>
      <c r="E149" s="24">
        <v>433</v>
      </c>
      <c r="F149" s="24">
        <v>122</v>
      </c>
      <c r="G149" s="24">
        <v>145</v>
      </c>
      <c r="H149" s="24">
        <v>1106</v>
      </c>
      <c r="I149" s="24">
        <v>1357</v>
      </c>
      <c r="J149" s="24">
        <v>1747</v>
      </c>
      <c r="K149" s="24">
        <v>81</v>
      </c>
      <c r="L149" s="24">
        <v>26</v>
      </c>
    </row>
    <row r="150" spans="1:12">
      <c r="A150" s="10" t="s">
        <v>114</v>
      </c>
      <c r="B150" s="15">
        <v>100</v>
      </c>
      <c r="C150" s="15">
        <v>17.540420999999998</v>
      </c>
      <c r="D150" s="15">
        <v>14.061734</v>
      </c>
      <c r="E150" s="15">
        <v>21.215091000000001</v>
      </c>
      <c r="F150" s="15">
        <v>5.9774620000000001</v>
      </c>
      <c r="G150" s="15">
        <v>7.1043609999999999</v>
      </c>
      <c r="H150" s="15">
        <v>54.189123000000002</v>
      </c>
      <c r="I150" s="15">
        <v>66.487015999999997</v>
      </c>
      <c r="J150" s="15">
        <v>85.595296000000005</v>
      </c>
      <c r="K150" s="15">
        <v>3.9686430000000001</v>
      </c>
      <c r="L150" s="15">
        <v>1.2738849999999999</v>
      </c>
    </row>
    <row r="151" spans="1:12">
      <c r="A151" s="23" t="s">
        <v>189</v>
      </c>
      <c r="B151" s="24">
        <v>221</v>
      </c>
      <c r="C151" s="24">
        <v>28</v>
      </c>
      <c r="D151" s="24">
        <v>14</v>
      </c>
      <c r="E151" s="24">
        <v>24</v>
      </c>
      <c r="F151" s="24">
        <v>6</v>
      </c>
      <c r="G151" s="24">
        <v>3</v>
      </c>
      <c r="H151" s="24">
        <v>56</v>
      </c>
      <c r="I151" s="24">
        <v>118</v>
      </c>
      <c r="J151" s="24">
        <v>184</v>
      </c>
      <c r="K151" s="24">
        <v>8</v>
      </c>
      <c r="L151" s="24">
        <v>6</v>
      </c>
    </row>
    <row r="152" spans="1:12">
      <c r="A152" s="10" t="s">
        <v>114</v>
      </c>
      <c r="B152" s="15">
        <v>100</v>
      </c>
      <c r="C152" s="15">
        <v>12.669682999999999</v>
      </c>
      <c r="D152" s="15">
        <v>6.3348420000000001</v>
      </c>
      <c r="E152" s="15">
        <v>10.859729</v>
      </c>
      <c r="F152" s="15">
        <v>2.7149320000000001</v>
      </c>
      <c r="G152" s="15">
        <v>1.3574660000000001</v>
      </c>
      <c r="H152" s="15">
        <v>25.339366999999999</v>
      </c>
      <c r="I152" s="15">
        <v>53.393664999999999</v>
      </c>
      <c r="J152" s="15">
        <v>83.257919000000001</v>
      </c>
      <c r="K152" s="15">
        <v>3.61991</v>
      </c>
      <c r="L152" s="15">
        <v>2.7149320000000001</v>
      </c>
    </row>
    <row r="153" spans="1:12">
      <c r="A153" s="23" t="s">
        <v>190</v>
      </c>
      <c r="B153" s="24">
        <v>64</v>
      </c>
      <c r="C153" s="24">
        <v>4</v>
      </c>
      <c r="D153" s="24">
        <v>1</v>
      </c>
      <c r="E153" s="24">
        <v>3</v>
      </c>
      <c r="F153" s="24">
        <v>2</v>
      </c>
      <c r="G153" s="24">
        <v>3</v>
      </c>
      <c r="H153" s="24">
        <v>20</v>
      </c>
      <c r="I153" s="24">
        <v>28</v>
      </c>
      <c r="J153" s="24">
        <v>50</v>
      </c>
      <c r="K153" s="24">
        <v>3</v>
      </c>
      <c r="L153" s="24">
        <v>2</v>
      </c>
    </row>
    <row r="154" spans="1:12">
      <c r="A154" s="10" t="s">
        <v>114</v>
      </c>
      <c r="B154" s="15">
        <v>100</v>
      </c>
      <c r="C154" s="15">
        <v>6.25</v>
      </c>
      <c r="D154" s="15">
        <v>1.5625</v>
      </c>
      <c r="E154" s="15">
        <v>4.6875</v>
      </c>
      <c r="F154" s="15">
        <v>3.125</v>
      </c>
      <c r="G154" s="15">
        <v>4.6875</v>
      </c>
      <c r="H154" s="15">
        <v>31.25</v>
      </c>
      <c r="I154" s="15">
        <v>43.75</v>
      </c>
      <c r="J154" s="15">
        <v>78.125</v>
      </c>
      <c r="K154" s="15">
        <v>4.6875</v>
      </c>
      <c r="L154" s="15">
        <v>3.125</v>
      </c>
    </row>
    <row r="155" spans="1:12">
      <c r="A155" s="23" t="s">
        <v>191</v>
      </c>
      <c r="B155" s="24">
        <v>158</v>
      </c>
      <c r="C155" s="24">
        <v>15</v>
      </c>
      <c r="D155" s="24">
        <v>8</v>
      </c>
      <c r="E155" s="24">
        <v>11</v>
      </c>
      <c r="F155" s="24">
        <v>5</v>
      </c>
      <c r="G155" s="24">
        <v>4</v>
      </c>
      <c r="H155" s="24">
        <v>27</v>
      </c>
      <c r="I155" s="24">
        <v>44</v>
      </c>
      <c r="J155" s="24">
        <v>130</v>
      </c>
      <c r="K155" s="24">
        <v>9</v>
      </c>
      <c r="L155" s="24">
        <v>5</v>
      </c>
    </row>
    <row r="156" spans="1:12">
      <c r="A156" s="10" t="s">
        <v>114</v>
      </c>
      <c r="B156" s="15">
        <v>100</v>
      </c>
      <c r="C156" s="15">
        <v>9.4936710000000009</v>
      </c>
      <c r="D156" s="15">
        <v>5.0632910000000004</v>
      </c>
      <c r="E156" s="15">
        <v>6.9620249999999997</v>
      </c>
      <c r="F156" s="15">
        <v>3.1645569999999998</v>
      </c>
      <c r="G156" s="15">
        <v>2.5316459999999998</v>
      </c>
      <c r="H156" s="15">
        <v>17.088608000000001</v>
      </c>
      <c r="I156" s="15">
        <v>27.848101</v>
      </c>
      <c r="J156" s="15">
        <v>82.278480999999999</v>
      </c>
      <c r="K156" s="15">
        <v>5.6962029999999997</v>
      </c>
      <c r="L156" s="15">
        <v>3.1645569999999998</v>
      </c>
    </row>
    <row r="157" spans="1:12">
      <c r="A157" s="23" t="s">
        <v>192</v>
      </c>
      <c r="B157" s="24">
        <v>120</v>
      </c>
      <c r="C157" s="24">
        <v>21</v>
      </c>
      <c r="D157" s="24">
        <v>8</v>
      </c>
      <c r="E157" s="24">
        <v>27</v>
      </c>
      <c r="F157" s="24">
        <v>6</v>
      </c>
      <c r="G157" s="24">
        <v>12</v>
      </c>
      <c r="H157" s="24">
        <v>44</v>
      </c>
      <c r="I157" s="24">
        <v>70</v>
      </c>
      <c r="J157" s="24">
        <v>107</v>
      </c>
      <c r="K157" s="24">
        <v>4</v>
      </c>
      <c r="L157" s="24">
        <v>0</v>
      </c>
    </row>
    <row r="158" spans="1:12">
      <c r="A158" s="10" t="s">
        <v>114</v>
      </c>
      <c r="B158" s="15">
        <v>100</v>
      </c>
      <c r="C158" s="15">
        <v>17.5</v>
      </c>
      <c r="D158" s="15">
        <v>6.6666670000000003</v>
      </c>
      <c r="E158" s="15">
        <v>22.5</v>
      </c>
      <c r="F158" s="15">
        <v>5</v>
      </c>
      <c r="G158" s="15">
        <v>10</v>
      </c>
      <c r="H158" s="15">
        <v>36.666666999999997</v>
      </c>
      <c r="I158" s="15">
        <v>58.333333000000003</v>
      </c>
      <c r="J158" s="15">
        <v>89.166667000000004</v>
      </c>
      <c r="K158" s="15">
        <v>3.3333330000000001</v>
      </c>
      <c r="L158" s="15">
        <v>0</v>
      </c>
    </row>
    <row r="159" spans="1:12">
      <c r="A159" s="23" t="s">
        <v>193</v>
      </c>
      <c r="B159" s="24">
        <v>10</v>
      </c>
      <c r="C159" s="24">
        <v>1</v>
      </c>
      <c r="D159" s="24">
        <v>0</v>
      </c>
      <c r="E159" s="24">
        <v>1</v>
      </c>
      <c r="F159" s="24">
        <v>1</v>
      </c>
      <c r="G159" s="24">
        <v>1</v>
      </c>
      <c r="H159" s="24">
        <v>1</v>
      </c>
      <c r="I159" s="24">
        <v>2</v>
      </c>
      <c r="J159" s="24">
        <v>7</v>
      </c>
      <c r="K159" s="24">
        <v>4</v>
      </c>
      <c r="L159" s="24">
        <v>1</v>
      </c>
    </row>
    <row r="160" spans="1:12">
      <c r="A160" s="10" t="s">
        <v>114</v>
      </c>
      <c r="B160" s="15">
        <v>100</v>
      </c>
      <c r="C160" s="15">
        <v>10</v>
      </c>
      <c r="D160" s="15">
        <v>0</v>
      </c>
      <c r="E160" s="15">
        <v>10</v>
      </c>
      <c r="F160" s="15">
        <v>10</v>
      </c>
      <c r="G160" s="15">
        <v>10</v>
      </c>
      <c r="H160" s="15">
        <v>10</v>
      </c>
      <c r="I160" s="15">
        <v>20</v>
      </c>
      <c r="J160" s="15">
        <v>70</v>
      </c>
      <c r="K160" s="15">
        <v>40</v>
      </c>
      <c r="L160" s="15">
        <v>10</v>
      </c>
    </row>
    <row r="161" spans="1:12">
      <c r="A161" s="23" t="s">
        <v>152</v>
      </c>
      <c r="B161" s="24">
        <v>39</v>
      </c>
      <c r="C161" s="24">
        <v>2</v>
      </c>
      <c r="D161" s="24">
        <v>1</v>
      </c>
      <c r="E161" s="24">
        <v>2</v>
      </c>
      <c r="F161" s="24">
        <v>0</v>
      </c>
      <c r="G161" s="24">
        <v>0</v>
      </c>
      <c r="H161" s="24">
        <v>7</v>
      </c>
      <c r="I161" s="24">
        <v>13</v>
      </c>
      <c r="J161" s="24">
        <v>24</v>
      </c>
      <c r="K161" s="24">
        <v>12</v>
      </c>
      <c r="L161" s="24">
        <v>2</v>
      </c>
    </row>
    <row r="162" spans="1:12">
      <c r="A162" s="10" t="s">
        <v>114</v>
      </c>
      <c r="B162" s="15">
        <v>100</v>
      </c>
      <c r="C162" s="15">
        <v>5.1282050000000003</v>
      </c>
      <c r="D162" s="15">
        <v>2.5641029999999998</v>
      </c>
      <c r="E162" s="15">
        <v>5.1282050000000003</v>
      </c>
      <c r="F162" s="15">
        <v>0</v>
      </c>
      <c r="G162" s="15">
        <v>0</v>
      </c>
      <c r="H162" s="15">
        <v>17.948718</v>
      </c>
      <c r="I162" s="15">
        <v>33.333333000000003</v>
      </c>
      <c r="J162" s="15">
        <v>61.538462000000003</v>
      </c>
      <c r="K162" s="15">
        <v>30.769231000000001</v>
      </c>
      <c r="L162" s="15">
        <v>5.1282050000000003</v>
      </c>
    </row>
    <row r="163" spans="1:12">
      <c r="A163" s="23" t="s">
        <v>128</v>
      </c>
      <c r="B163" s="24">
        <v>24</v>
      </c>
      <c r="C163" s="24">
        <v>0</v>
      </c>
      <c r="D163" s="24">
        <v>0</v>
      </c>
      <c r="E163" s="24">
        <v>3</v>
      </c>
      <c r="F163" s="24">
        <v>1</v>
      </c>
      <c r="G163" s="24">
        <v>0</v>
      </c>
      <c r="H163" s="24">
        <v>9</v>
      </c>
      <c r="I163" s="24">
        <v>10</v>
      </c>
      <c r="J163" s="24">
        <v>17</v>
      </c>
      <c r="K163" s="24">
        <v>0</v>
      </c>
      <c r="L163" s="24">
        <v>4</v>
      </c>
    </row>
    <row r="164" spans="1:12">
      <c r="A164" s="10" t="s">
        <v>114</v>
      </c>
      <c r="B164" s="15">
        <v>100</v>
      </c>
      <c r="C164" s="15">
        <v>0</v>
      </c>
      <c r="D164" s="15">
        <v>0</v>
      </c>
      <c r="E164" s="15">
        <v>12.5</v>
      </c>
      <c r="F164" s="15">
        <v>4.1666670000000003</v>
      </c>
      <c r="G164" s="15">
        <v>0</v>
      </c>
      <c r="H164" s="15">
        <v>37.5</v>
      </c>
      <c r="I164" s="15">
        <v>41.666666999999997</v>
      </c>
      <c r="J164" s="15">
        <v>70.833332999999996</v>
      </c>
      <c r="K164" s="15">
        <v>0</v>
      </c>
      <c r="L164" s="15">
        <v>16.666667</v>
      </c>
    </row>
    <row r="165" spans="1:12">
      <c r="A165" s="8" t="s">
        <v>194</v>
      </c>
      <c r="B165" s="8"/>
      <c r="C165" s="8"/>
      <c r="D165" s="8"/>
      <c r="E165" s="8"/>
      <c r="F165" s="8"/>
      <c r="G165" s="8"/>
      <c r="H165" s="8"/>
      <c r="I165" s="8"/>
      <c r="J165" s="8"/>
      <c r="K165" s="8"/>
      <c r="L165" s="8"/>
    </row>
    <row r="166" spans="1:12">
      <c r="A166" s="23" t="s">
        <v>195</v>
      </c>
      <c r="B166" s="24">
        <v>1341</v>
      </c>
      <c r="C166" s="24">
        <v>250</v>
      </c>
      <c r="D166" s="24">
        <v>194</v>
      </c>
      <c r="E166" s="24">
        <v>287</v>
      </c>
      <c r="F166" s="24">
        <v>70</v>
      </c>
      <c r="G166" s="24">
        <v>92</v>
      </c>
      <c r="H166" s="24">
        <v>667</v>
      </c>
      <c r="I166" s="24">
        <v>908</v>
      </c>
      <c r="J166" s="24">
        <v>1183</v>
      </c>
      <c r="K166" s="24">
        <v>44</v>
      </c>
      <c r="L166" s="24">
        <v>16</v>
      </c>
    </row>
    <row r="167" spans="1:12">
      <c r="A167" s="10" t="s">
        <v>114</v>
      </c>
      <c r="B167" s="15">
        <v>100</v>
      </c>
      <c r="C167" s="15">
        <v>18.642804000000002</v>
      </c>
      <c r="D167" s="15">
        <v>14.466816</v>
      </c>
      <c r="E167" s="15">
        <v>21.401938999999999</v>
      </c>
      <c r="F167" s="15">
        <v>5.2199850000000003</v>
      </c>
      <c r="G167" s="15">
        <v>6.8605520000000002</v>
      </c>
      <c r="H167" s="15">
        <v>49.739001000000002</v>
      </c>
      <c r="I167" s="15">
        <v>67.710663999999994</v>
      </c>
      <c r="J167" s="15">
        <v>88.217748</v>
      </c>
      <c r="K167" s="15">
        <v>3.2811330000000001</v>
      </c>
      <c r="L167" s="15">
        <v>1.1931389999999999</v>
      </c>
    </row>
    <row r="168" spans="1:12">
      <c r="A168" s="23" t="s">
        <v>196</v>
      </c>
      <c r="B168" s="24">
        <v>523</v>
      </c>
      <c r="C168" s="24">
        <v>112</v>
      </c>
      <c r="D168" s="24">
        <v>73</v>
      </c>
      <c r="E168" s="24">
        <v>118</v>
      </c>
      <c r="F168" s="24">
        <v>30</v>
      </c>
      <c r="G168" s="24">
        <v>37</v>
      </c>
      <c r="H168" s="24">
        <v>262</v>
      </c>
      <c r="I168" s="24">
        <v>346</v>
      </c>
      <c r="J168" s="24">
        <v>466</v>
      </c>
      <c r="K168" s="24">
        <v>21</v>
      </c>
      <c r="L168" s="24">
        <v>7</v>
      </c>
    </row>
    <row r="169" spans="1:12">
      <c r="A169" s="10" t="s">
        <v>114</v>
      </c>
      <c r="B169" s="15">
        <v>100</v>
      </c>
      <c r="C169" s="15">
        <v>21.414914</v>
      </c>
      <c r="D169" s="15">
        <v>13.957935000000001</v>
      </c>
      <c r="E169" s="15">
        <v>22.562141</v>
      </c>
      <c r="F169" s="15">
        <v>5.7361380000000004</v>
      </c>
      <c r="G169" s="15">
        <v>7.0745699999999996</v>
      </c>
      <c r="H169" s="15">
        <v>50.095602</v>
      </c>
      <c r="I169" s="15">
        <v>66.156788000000006</v>
      </c>
      <c r="J169" s="15">
        <v>89.101337999999998</v>
      </c>
      <c r="K169" s="15">
        <v>4.0152960000000002</v>
      </c>
      <c r="L169" s="15">
        <v>1.3384320000000001</v>
      </c>
    </row>
    <row r="170" spans="1:12">
      <c r="A170" s="23" t="s">
        <v>197</v>
      </c>
      <c r="B170" s="24">
        <v>116</v>
      </c>
      <c r="C170" s="24">
        <v>19</v>
      </c>
      <c r="D170" s="24">
        <v>13</v>
      </c>
      <c r="E170" s="24">
        <v>23</v>
      </c>
      <c r="F170" s="24">
        <v>9</v>
      </c>
      <c r="G170" s="24">
        <v>6</v>
      </c>
      <c r="H170" s="24">
        <v>56</v>
      </c>
      <c r="I170" s="24">
        <v>78</v>
      </c>
      <c r="J170" s="24">
        <v>95</v>
      </c>
      <c r="K170" s="24">
        <v>7</v>
      </c>
      <c r="L170" s="24">
        <v>3</v>
      </c>
    </row>
    <row r="171" spans="1:12">
      <c r="A171" s="10" t="s">
        <v>114</v>
      </c>
      <c r="B171" s="15">
        <v>100</v>
      </c>
      <c r="C171" s="15">
        <v>16.37931</v>
      </c>
      <c r="D171" s="15">
        <v>11.206897</v>
      </c>
      <c r="E171" s="15">
        <v>19.827586</v>
      </c>
      <c r="F171" s="15">
        <v>7.7586209999999998</v>
      </c>
      <c r="G171" s="15">
        <v>5.1724139999999998</v>
      </c>
      <c r="H171" s="15">
        <v>48.275861999999996</v>
      </c>
      <c r="I171" s="15">
        <v>67.241378999999995</v>
      </c>
      <c r="J171" s="15">
        <v>81.896552</v>
      </c>
      <c r="K171" s="15">
        <v>6.0344829999999998</v>
      </c>
      <c r="L171" s="15">
        <v>2.5862069999999999</v>
      </c>
    </row>
    <row r="172" spans="1:12">
      <c r="A172" s="23" t="s">
        <v>198</v>
      </c>
      <c r="B172" s="24">
        <v>25</v>
      </c>
      <c r="C172" s="24">
        <v>2</v>
      </c>
      <c r="D172" s="24">
        <v>0</v>
      </c>
      <c r="E172" s="24">
        <v>3</v>
      </c>
      <c r="F172" s="24">
        <v>2</v>
      </c>
      <c r="G172" s="24">
        <v>0</v>
      </c>
      <c r="H172" s="24">
        <v>12</v>
      </c>
      <c r="I172" s="24">
        <v>20</v>
      </c>
      <c r="J172" s="24">
        <v>18</v>
      </c>
      <c r="K172" s="24">
        <v>0</v>
      </c>
      <c r="L172" s="24">
        <v>1</v>
      </c>
    </row>
    <row r="173" spans="1:12">
      <c r="A173" s="10" t="s">
        <v>114</v>
      </c>
      <c r="B173" s="15">
        <v>100</v>
      </c>
      <c r="C173" s="15">
        <v>8</v>
      </c>
      <c r="D173" s="15">
        <v>0</v>
      </c>
      <c r="E173" s="15">
        <v>12</v>
      </c>
      <c r="F173" s="15">
        <v>8</v>
      </c>
      <c r="G173" s="15">
        <v>0</v>
      </c>
      <c r="H173" s="15">
        <v>48</v>
      </c>
      <c r="I173" s="15">
        <v>80</v>
      </c>
      <c r="J173" s="15">
        <v>72</v>
      </c>
      <c r="K173" s="15">
        <v>0</v>
      </c>
      <c r="L173" s="15">
        <v>4</v>
      </c>
    </row>
    <row r="174" spans="1:12">
      <c r="A174" s="23" t="s">
        <v>199</v>
      </c>
      <c r="B174" s="24">
        <v>68</v>
      </c>
      <c r="C174" s="24">
        <v>12</v>
      </c>
      <c r="D174" s="24">
        <v>16</v>
      </c>
      <c r="E174" s="24">
        <v>15</v>
      </c>
      <c r="F174" s="24">
        <v>4</v>
      </c>
      <c r="G174" s="24">
        <v>5</v>
      </c>
      <c r="H174" s="24">
        <v>33</v>
      </c>
      <c r="I174" s="24">
        <v>48</v>
      </c>
      <c r="J174" s="24">
        <v>59</v>
      </c>
      <c r="K174" s="24">
        <v>1</v>
      </c>
      <c r="L174" s="24">
        <v>0</v>
      </c>
    </row>
    <row r="175" spans="1:12">
      <c r="A175" s="10" t="s">
        <v>114</v>
      </c>
      <c r="B175" s="15">
        <v>100</v>
      </c>
      <c r="C175" s="15">
        <v>17.647058999999999</v>
      </c>
      <c r="D175" s="15">
        <v>23.529412000000001</v>
      </c>
      <c r="E175" s="15">
        <v>22.058824000000001</v>
      </c>
      <c r="F175" s="15">
        <v>5.8823530000000002</v>
      </c>
      <c r="G175" s="15">
        <v>7.3529410000000004</v>
      </c>
      <c r="H175" s="15">
        <v>48.529412000000001</v>
      </c>
      <c r="I175" s="15">
        <v>70.588234999999997</v>
      </c>
      <c r="J175" s="15">
        <v>86.764706000000004</v>
      </c>
      <c r="K175" s="15">
        <v>1.470588</v>
      </c>
      <c r="L175" s="15">
        <v>0</v>
      </c>
    </row>
    <row r="176" spans="1:12">
      <c r="A176" s="23" t="s">
        <v>200</v>
      </c>
      <c r="B176" s="24">
        <v>1248</v>
      </c>
      <c r="C176" s="24">
        <v>205</v>
      </c>
      <c r="D176" s="24">
        <v>183</v>
      </c>
      <c r="E176" s="24">
        <v>258</v>
      </c>
      <c r="F176" s="24">
        <v>64</v>
      </c>
      <c r="G176" s="24">
        <v>87</v>
      </c>
      <c r="H176" s="24">
        <v>638</v>
      </c>
      <c r="I176" s="24">
        <v>817</v>
      </c>
      <c r="J176" s="24">
        <v>1102</v>
      </c>
      <c r="K176" s="24">
        <v>27</v>
      </c>
      <c r="L176" s="24">
        <v>13</v>
      </c>
    </row>
    <row r="177" spans="1:12">
      <c r="A177" s="10" t="s">
        <v>114</v>
      </c>
      <c r="B177" s="15">
        <v>100</v>
      </c>
      <c r="C177" s="15">
        <v>16.426282</v>
      </c>
      <c r="D177" s="15">
        <v>14.663462000000001</v>
      </c>
      <c r="E177" s="15">
        <v>20.673076999999999</v>
      </c>
      <c r="F177" s="15">
        <v>5.1282050000000003</v>
      </c>
      <c r="G177" s="15">
        <v>6.9711540000000003</v>
      </c>
      <c r="H177" s="15">
        <v>51.121794999999999</v>
      </c>
      <c r="I177" s="15">
        <v>65.464743999999996</v>
      </c>
      <c r="J177" s="15">
        <v>88.301282</v>
      </c>
      <c r="K177" s="15">
        <v>2.163462</v>
      </c>
      <c r="L177" s="15">
        <v>1.0416669999999999</v>
      </c>
    </row>
    <row r="178" spans="1:12">
      <c r="A178" s="23" t="s">
        <v>201</v>
      </c>
      <c r="B178" s="24">
        <v>725</v>
      </c>
      <c r="C178" s="24">
        <v>131</v>
      </c>
      <c r="D178" s="24">
        <v>85</v>
      </c>
      <c r="E178" s="24">
        <v>162</v>
      </c>
      <c r="F178" s="24">
        <v>41</v>
      </c>
      <c r="G178" s="24">
        <v>52</v>
      </c>
      <c r="H178" s="24">
        <v>410</v>
      </c>
      <c r="I178" s="24">
        <v>477</v>
      </c>
      <c r="J178" s="24">
        <v>610</v>
      </c>
      <c r="K178" s="24">
        <v>42</v>
      </c>
      <c r="L178" s="24">
        <v>11</v>
      </c>
    </row>
    <row r="179" spans="1:12">
      <c r="A179" s="10" t="s">
        <v>114</v>
      </c>
      <c r="B179" s="15">
        <v>100</v>
      </c>
      <c r="C179" s="15">
        <v>18.068966</v>
      </c>
      <c r="D179" s="15">
        <v>11.724138</v>
      </c>
      <c r="E179" s="15">
        <v>22.344828</v>
      </c>
      <c r="F179" s="15">
        <v>5.6551720000000003</v>
      </c>
      <c r="G179" s="15">
        <v>7.1724139999999998</v>
      </c>
      <c r="H179" s="15">
        <v>56.551724</v>
      </c>
      <c r="I179" s="15">
        <v>65.793103000000002</v>
      </c>
      <c r="J179" s="15">
        <v>84.137930999999995</v>
      </c>
      <c r="K179" s="15">
        <v>5.7931030000000003</v>
      </c>
      <c r="L179" s="15">
        <v>1.5172410000000001</v>
      </c>
    </row>
    <row r="180" spans="1:12">
      <c r="A180" s="23" t="s">
        <v>202</v>
      </c>
      <c r="B180" s="24">
        <v>550</v>
      </c>
      <c r="C180" s="24">
        <v>112</v>
      </c>
      <c r="D180" s="24">
        <v>63</v>
      </c>
      <c r="E180" s="24">
        <v>100</v>
      </c>
      <c r="F180" s="24">
        <v>24</v>
      </c>
      <c r="G180" s="24">
        <v>33</v>
      </c>
      <c r="H180" s="24">
        <v>270</v>
      </c>
      <c r="I180" s="24">
        <v>375</v>
      </c>
      <c r="J180" s="24">
        <v>476</v>
      </c>
      <c r="K180" s="24">
        <v>24</v>
      </c>
      <c r="L180" s="24">
        <v>8</v>
      </c>
    </row>
    <row r="181" spans="1:12">
      <c r="A181" s="10" t="s">
        <v>114</v>
      </c>
      <c r="B181" s="15">
        <v>100</v>
      </c>
      <c r="C181" s="15">
        <v>20.363636</v>
      </c>
      <c r="D181" s="15">
        <v>11.454545</v>
      </c>
      <c r="E181" s="15">
        <v>18.181818</v>
      </c>
      <c r="F181" s="15">
        <v>4.3636359999999996</v>
      </c>
      <c r="G181" s="15">
        <v>6</v>
      </c>
      <c r="H181" s="15">
        <v>49.090909000000003</v>
      </c>
      <c r="I181" s="15">
        <v>68.181818000000007</v>
      </c>
      <c r="J181" s="15">
        <v>86.545455000000004</v>
      </c>
      <c r="K181" s="15">
        <v>4.3636359999999996</v>
      </c>
      <c r="L181" s="15">
        <v>1.454545</v>
      </c>
    </row>
    <row r="182" spans="1:12">
      <c r="A182" s="23" t="s">
        <v>203</v>
      </c>
      <c r="B182" s="24">
        <v>563</v>
      </c>
      <c r="C182" s="24">
        <v>100</v>
      </c>
      <c r="D182" s="24">
        <v>63</v>
      </c>
      <c r="E182" s="24">
        <v>100</v>
      </c>
      <c r="F182" s="24">
        <v>20</v>
      </c>
      <c r="G182" s="24">
        <v>30</v>
      </c>
      <c r="H182" s="24">
        <v>239</v>
      </c>
      <c r="I182" s="24">
        <v>353</v>
      </c>
      <c r="J182" s="24">
        <v>503</v>
      </c>
      <c r="K182" s="24">
        <v>26</v>
      </c>
      <c r="L182" s="24">
        <v>8</v>
      </c>
    </row>
    <row r="183" spans="1:12">
      <c r="A183" s="10" t="s">
        <v>114</v>
      </c>
      <c r="B183" s="15">
        <v>100</v>
      </c>
      <c r="C183" s="15">
        <v>17.761989</v>
      </c>
      <c r="D183" s="15">
        <v>11.190053000000001</v>
      </c>
      <c r="E183" s="15">
        <v>17.761989</v>
      </c>
      <c r="F183" s="15">
        <v>3.5523980000000002</v>
      </c>
      <c r="G183" s="15">
        <v>5.3285970000000002</v>
      </c>
      <c r="H183" s="15">
        <v>42.451155</v>
      </c>
      <c r="I183" s="15">
        <v>62.699821999999998</v>
      </c>
      <c r="J183" s="15">
        <v>89.342805999999996</v>
      </c>
      <c r="K183" s="15">
        <v>4.6181169999999998</v>
      </c>
      <c r="L183" s="15">
        <v>1.4209590000000001</v>
      </c>
    </row>
    <row r="184" spans="1:12">
      <c r="A184" s="23" t="s">
        <v>204</v>
      </c>
      <c r="B184" s="24">
        <v>319</v>
      </c>
      <c r="C184" s="24">
        <v>58</v>
      </c>
      <c r="D184" s="24">
        <v>37</v>
      </c>
      <c r="E184" s="24">
        <v>63</v>
      </c>
      <c r="F184" s="24">
        <v>21</v>
      </c>
      <c r="G184" s="24">
        <v>23</v>
      </c>
      <c r="H184" s="24">
        <v>162</v>
      </c>
      <c r="I184" s="24">
        <v>205</v>
      </c>
      <c r="J184" s="24">
        <v>269</v>
      </c>
      <c r="K184" s="24">
        <v>15</v>
      </c>
      <c r="L184" s="24">
        <v>6</v>
      </c>
    </row>
    <row r="185" spans="1:12">
      <c r="A185" s="10" t="s">
        <v>114</v>
      </c>
      <c r="B185" s="15">
        <v>100</v>
      </c>
      <c r="C185" s="15">
        <v>18.181818</v>
      </c>
      <c r="D185" s="15">
        <v>11.598746</v>
      </c>
      <c r="E185" s="15">
        <v>19.749216000000001</v>
      </c>
      <c r="F185" s="15">
        <v>6.5830719999999996</v>
      </c>
      <c r="G185" s="15">
        <v>7.2100309999999999</v>
      </c>
      <c r="H185" s="15">
        <v>50.783698999999999</v>
      </c>
      <c r="I185" s="15">
        <v>64.263323</v>
      </c>
      <c r="J185" s="15">
        <v>84.326019000000002</v>
      </c>
      <c r="K185" s="15">
        <v>4.7021940000000004</v>
      </c>
      <c r="L185" s="15">
        <v>1.880878</v>
      </c>
    </row>
    <row r="186" spans="1:12">
      <c r="A186" s="23" t="s">
        <v>205</v>
      </c>
      <c r="B186" s="24">
        <v>6</v>
      </c>
      <c r="C186" s="24">
        <v>0</v>
      </c>
      <c r="D186" s="24">
        <v>0</v>
      </c>
      <c r="E186" s="24">
        <v>1</v>
      </c>
      <c r="F186" s="24">
        <v>1</v>
      </c>
      <c r="G186" s="24">
        <v>0</v>
      </c>
      <c r="H186" s="24">
        <v>4</v>
      </c>
      <c r="I186" s="24">
        <v>5</v>
      </c>
      <c r="J186" s="24">
        <v>4</v>
      </c>
      <c r="K186" s="24">
        <v>0</v>
      </c>
      <c r="L186" s="24">
        <v>0</v>
      </c>
    </row>
    <row r="187" spans="1:12">
      <c r="A187" s="10" t="s">
        <v>114</v>
      </c>
      <c r="B187" s="15">
        <v>100</v>
      </c>
      <c r="C187" s="15">
        <v>0</v>
      </c>
      <c r="D187" s="15">
        <v>0</v>
      </c>
      <c r="E187" s="15">
        <v>16.666667</v>
      </c>
      <c r="F187" s="15">
        <v>16.666667</v>
      </c>
      <c r="G187" s="15">
        <v>0</v>
      </c>
      <c r="H187" s="15">
        <v>66.666667000000004</v>
      </c>
      <c r="I187" s="15">
        <v>83.333332999999996</v>
      </c>
      <c r="J187" s="15">
        <v>66.666667000000004</v>
      </c>
      <c r="K187" s="15">
        <v>0</v>
      </c>
      <c r="L187" s="15">
        <v>0</v>
      </c>
    </row>
    <row r="188" spans="1:12">
      <c r="A188" s="23" t="s">
        <v>206</v>
      </c>
      <c r="B188" s="24">
        <v>42</v>
      </c>
      <c r="C188" s="24">
        <v>3</v>
      </c>
      <c r="D188" s="24">
        <v>1</v>
      </c>
      <c r="E188" s="24">
        <v>2</v>
      </c>
      <c r="F188" s="24">
        <v>1</v>
      </c>
      <c r="G188" s="24">
        <v>2</v>
      </c>
      <c r="H188" s="24">
        <v>7</v>
      </c>
      <c r="I188" s="24">
        <v>3</v>
      </c>
      <c r="J188" s="24">
        <v>25</v>
      </c>
      <c r="K188" s="24">
        <v>10</v>
      </c>
      <c r="L188" s="24">
        <v>5</v>
      </c>
    </row>
    <row r="189" spans="1:12">
      <c r="A189" s="10" t="s">
        <v>114</v>
      </c>
      <c r="B189" s="15">
        <v>100</v>
      </c>
      <c r="C189" s="15">
        <v>7.1428570000000002</v>
      </c>
      <c r="D189" s="15">
        <v>2.3809520000000002</v>
      </c>
      <c r="E189" s="15">
        <v>4.7619049999999996</v>
      </c>
      <c r="F189" s="15">
        <v>2.3809520000000002</v>
      </c>
      <c r="G189" s="15">
        <v>4.7619049999999996</v>
      </c>
      <c r="H189" s="15">
        <v>16.666667</v>
      </c>
      <c r="I189" s="15">
        <v>7.1428570000000002</v>
      </c>
      <c r="J189" s="15">
        <v>59.523809999999997</v>
      </c>
      <c r="K189" s="15">
        <v>23.809524</v>
      </c>
      <c r="L189" s="15">
        <v>11.904762</v>
      </c>
    </row>
    <row r="190" spans="1:12">
      <c r="A190" s="23" t="s">
        <v>152</v>
      </c>
      <c r="B190" s="24">
        <v>39</v>
      </c>
      <c r="C190" s="24">
        <v>4</v>
      </c>
      <c r="D190" s="24">
        <v>2</v>
      </c>
      <c r="E190" s="24">
        <v>3</v>
      </c>
      <c r="F190" s="24">
        <v>0</v>
      </c>
      <c r="G190" s="24">
        <v>2</v>
      </c>
      <c r="H190" s="24">
        <v>7</v>
      </c>
      <c r="I190" s="24">
        <v>10</v>
      </c>
      <c r="J190" s="24">
        <v>21</v>
      </c>
      <c r="K190" s="24">
        <v>13</v>
      </c>
      <c r="L190" s="24">
        <v>3</v>
      </c>
    </row>
    <row r="191" spans="1:12">
      <c r="A191" s="10" t="s">
        <v>114</v>
      </c>
      <c r="B191" s="15">
        <v>100</v>
      </c>
      <c r="C191" s="15">
        <v>10.256410000000001</v>
      </c>
      <c r="D191" s="15">
        <v>5.1282050000000003</v>
      </c>
      <c r="E191" s="15">
        <v>7.6923079999999997</v>
      </c>
      <c r="F191" s="15">
        <v>0</v>
      </c>
      <c r="G191" s="15">
        <v>5.1282050000000003</v>
      </c>
      <c r="H191" s="15">
        <v>17.948718</v>
      </c>
      <c r="I191" s="15">
        <v>25.641026</v>
      </c>
      <c r="J191" s="15">
        <v>53.846153999999999</v>
      </c>
      <c r="K191" s="15">
        <v>33.333333000000003</v>
      </c>
      <c r="L191" s="15">
        <v>7.6923079999999997</v>
      </c>
    </row>
    <row r="192" spans="1:12">
      <c r="A192" s="23" t="s">
        <v>128</v>
      </c>
      <c r="B192" s="24">
        <v>193</v>
      </c>
      <c r="C192" s="24">
        <v>24</v>
      </c>
      <c r="D192" s="24">
        <v>24</v>
      </c>
      <c r="E192" s="24">
        <v>37</v>
      </c>
      <c r="F192" s="24">
        <v>12</v>
      </c>
      <c r="G192" s="24">
        <v>11</v>
      </c>
      <c r="H192" s="24">
        <v>88</v>
      </c>
      <c r="I192" s="24">
        <v>115</v>
      </c>
      <c r="J192" s="24">
        <v>150</v>
      </c>
      <c r="K192" s="24">
        <v>9</v>
      </c>
      <c r="L192" s="24">
        <v>8</v>
      </c>
    </row>
    <row r="193" spans="1:12">
      <c r="A193" s="10" t="s">
        <v>114</v>
      </c>
      <c r="B193" s="15">
        <v>100</v>
      </c>
      <c r="C193" s="15">
        <v>12.435233</v>
      </c>
      <c r="D193" s="15">
        <v>12.435233</v>
      </c>
      <c r="E193" s="15">
        <v>19.170984000000001</v>
      </c>
      <c r="F193" s="15">
        <v>6.2176169999999997</v>
      </c>
      <c r="G193" s="15">
        <v>5.6994819999999997</v>
      </c>
      <c r="H193" s="15">
        <v>45.595855</v>
      </c>
      <c r="I193" s="15">
        <v>59.585492000000002</v>
      </c>
      <c r="J193" s="15">
        <v>77.720207000000002</v>
      </c>
      <c r="K193" s="15">
        <v>4.6632119999999997</v>
      </c>
      <c r="L193" s="15">
        <v>4.1450779999999998</v>
      </c>
    </row>
    <row r="194" spans="1:12">
      <c r="A194" s="8" t="s">
        <v>207</v>
      </c>
      <c r="B194" s="8"/>
      <c r="C194" s="8"/>
      <c r="D194" s="8"/>
      <c r="E194" s="8"/>
      <c r="F194" s="8"/>
      <c r="G194" s="8"/>
      <c r="H194" s="8"/>
      <c r="I194" s="8"/>
      <c r="J194" s="8"/>
      <c r="K194" s="8"/>
      <c r="L194" s="8"/>
    </row>
    <row r="195" spans="1:12">
      <c r="A195" s="23" t="s">
        <v>208</v>
      </c>
      <c r="B195" s="24">
        <v>1480</v>
      </c>
      <c r="C195" s="24">
        <v>267</v>
      </c>
      <c r="D195" s="24">
        <v>195</v>
      </c>
      <c r="E195" s="24">
        <v>301</v>
      </c>
      <c r="F195" s="24">
        <v>83</v>
      </c>
      <c r="G195" s="24">
        <v>98</v>
      </c>
      <c r="H195" s="24">
        <v>757</v>
      </c>
      <c r="I195" s="24">
        <v>942</v>
      </c>
      <c r="J195" s="24">
        <v>1258</v>
      </c>
      <c r="K195" s="24">
        <v>79</v>
      </c>
      <c r="L195" s="24">
        <v>25</v>
      </c>
    </row>
    <row r="196" spans="1:12">
      <c r="A196" s="10" t="s">
        <v>114</v>
      </c>
      <c r="B196" s="15">
        <v>100</v>
      </c>
      <c r="C196" s="15">
        <v>18.040541000000001</v>
      </c>
      <c r="D196" s="15">
        <v>13.175675999999999</v>
      </c>
      <c r="E196" s="15">
        <v>20.337838000000001</v>
      </c>
      <c r="F196" s="15">
        <v>5.6081079999999996</v>
      </c>
      <c r="G196" s="15">
        <v>6.6216220000000003</v>
      </c>
      <c r="H196" s="15">
        <v>51.148648999999999</v>
      </c>
      <c r="I196" s="15">
        <v>63.648648999999999</v>
      </c>
      <c r="J196" s="15">
        <v>85</v>
      </c>
      <c r="K196" s="15">
        <v>5.3378379999999996</v>
      </c>
      <c r="L196" s="15">
        <v>1.6891890000000001</v>
      </c>
    </row>
    <row r="197" spans="1:12">
      <c r="A197" s="23" t="s">
        <v>209</v>
      </c>
      <c r="B197" s="24">
        <v>1280</v>
      </c>
      <c r="C197" s="24">
        <v>229</v>
      </c>
      <c r="D197" s="24">
        <v>177</v>
      </c>
      <c r="E197" s="24">
        <v>270</v>
      </c>
      <c r="F197" s="24">
        <v>71</v>
      </c>
      <c r="G197" s="24">
        <v>83</v>
      </c>
      <c r="H197" s="24">
        <v>653</v>
      </c>
      <c r="I197" s="24">
        <v>829</v>
      </c>
      <c r="J197" s="24">
        <v>1101</v>
      </c>
      <c r="K197" s="24">
        <v>65</v>
      </c>
      <c r="L197" s="24">
        <v>24</v>
      </c>
    </row>
    <row r="198" spans="1:12">
      <c r="A198" s="10" t="s">
        <v>114</v>
      </c>
      <c r="B198" s="15">
        <v>100</v>
      </c>
      <c r="C198" s="15">
        <v>17.890625</v>
      </c>
      <c r="D198" s="15">
        <v>13.828125</v>
      </c>
      <c r="E198" s="15">
        <v>21.09375</v>
      </c>
      <c r="F198" s="15">
        <v>5.546875</v>
      </c>
      <c r="G198" s="15">
        <v>6.484375</v>
      </c>
      <c r="H198" s="15">
        <v>51.015625</v>
      </c>
      <c r="I198" s="15">
        <v>64.765625</v>
      </c>
      <c r="J198" s="15">
        <v>86.015625</v>
      </c>
      <c r="K198" s="15">
        <v>5.078125</v>
      </c>
      <c r="L198" s="15">
        <v>1.875</v>
      </c>
    </row>
    <row r="199" spans="1:12">
      <c r="A199" s="23" t="s">
        <v>210</v>
      </c>
      <c r="B199" s="24">
        <v>1167</v>
      </c>
      <c r="C199" s="24">
        <v>187</v>
      </c>
      <c r="D199" s="24">
        <v>145</v>
      </c>
      <c r="E199" s="24">
        <v>224</v>
      </c>
      <c r="F199" s="24">
        <v>63</v>
      </c>
      <c r="G199" s="24">
        <v>70</v>
      </c>
      <c r="H199" s="24">
        <v>578</v>
      </c>
      <c r="I199" s="24">
        <v>718</v>
      </c>
      <c r="J199" s="24">
        <v>991</v>
      </c>
      <c r="K199" s="24">
        <v>60</v>
      </c>
      <c r="L199" s="24">
        <v>19</v>
      </c>
    </row>
    <row r="200" spans="1:12">
      <c r="A200" s="10" t="s">
        <v>114</v>
      </c>
      <c r="B200" s="15">
        <v>100</v>
      </c>
      <c r="C200" s="15">
        <v>16.023993000000001</v>
      </c>
      <c r="D200" s="15">
        <v>12.425020999999999</v>
      </c>
      <c r="E200" s="15">
        <v>19.194516</v>
      </c>
      <c r="F200" s="15">
        <v>5.3984579999999998</v>
      </c>
      <c r="G200" s="15">
        <v>5.9982860000000002</v>
      </c>
      <c r="H200" s="15">
        <v>49.528706</v>
      </c>
      <c r="I200" s="15">
        <v>61.525278</v>
      </c>
      <c r="J200" s="15">
        <v>84.918594999999996</v>
      </c>
      <c r="K200" s="15">
        <v>5.1413880000000001</v>
      </c>
      <c r="L200" s="15">
        <v>1.6281060000000001</v>
      </c>
    </row>
    <row r="201" spans="1:12" ht="11.1" customHeight="1">
      <c r="A201" s="23" t="s">
        <v>211</v>
      </c>
      <c r="B201" s="24">
        <v>715</v>
      </c>
      <c r="C201" s="24">
        <v>139</v>
      </c>
      <c r="D201" s="24">
        <v>105</v>
      </c>
      <c r="E201" s="24">
        <v>183</v>
      </c>
      <c r="F201" s="24">
        <v>48</v>
      </c>
      <c r="G201" s="24">
        <v>60</v>
      </c>
      <c r="H201" s="24">
        <v>369</v>
      </c>
      <c r="I201" s="24">
        <v>479</v>
      </c>
      <c r="J201" s="24">
        <v>620</v>
      </c>
      <c r="K201" s="24">
        <v>33</v>
      </c>
      <c r="L201" s="24">
        <v>13</v>
      </c>
    </row>
    <row r="202" spans="1:12" ht="11.1" customHeight="1">
      <c r="A202" s="10" t="s">
        <v>114</v>
      </c>
      <c r="B202" s="15">
        <v>100</v>
      </c>
      <c r="C202" s="15">
        <v>19.440559</v>
      </c>
      <c r="D202" s="15">
        <v>14.685314999999999</v>
      </c>
      <c r="E202" s="15">
        <v>25.594405999999999</v>
      </c>
      <c r="F202" s="15">
        <v>6.7132870000000002</v>
      </c>
      <c r="G202" s="15">
        <v>8.3916079999999997</v>
      </c>
      <c r="H202" s="15">
        <v>51.608392000000002</v>
      </c>
      <c r="I202" s="15">
        <v>66.993007000000006</v>
      </c>
      <c r="J202" s="15">
        <v>86.713286999999994</v>
      </c>
      <c r="K202" s="15">
        <v>4.6153849999999998</v>
      </c>
      <c r="L202" s="15">
        <v>1.818182</v>
      </c>
    </row>
    <row r="203" spans="1:12" ht="11.1" customHeight="1">
      <c r="A203" s="23" t="s">
        <v>212</v>
      </c>
      <c r="B203" s="24">
        <v>387</v>
      </c>
      <c r="C203" s="24">
        <v>48</v>
      </c>
      <c r="D203" s="24">
        <v>28</v>
      </c>
      <c r="E203" s="24">
        <v>67</v>
      </c>
      <c r="F203" s="24">
        <v>15</v>
      </c>
      <c r="G203" s="24">
        <v>22</v>
      </c>
      <c r="H203" s="24">
        <v>160</v>
      </c>
      <c r="I203" s="24">
        <v>228</v>
      </c>
      <c r="J203" s="24">
        <v>334</v>
      </c>
      <c r="K203" s="24">
        <v>17</v>
      </c>
      <c r="L203" s="24">
        <v>7</v>
      </c>
    </row>
    <row r="204" spans="1:12" ht="11.1" customHeight="1">
      <c r="A204" s="10" t="s">
        <v>114</v>
      </c>
      <c r="B204" s="15">
        <v>100</v>
      </c>
      <c r="C204" s="15">
        <v>12.403100999999999</v>
      </c>
      <c r="D204" s="15">
        <v>7.2351419999999997</v>
      </c>
      <c r="E204" s="15">
        <v>17.312660999999999</v>
      </c>
      <c r="F204" s="15">
        <v>3.875969</v>
      </c>
      <c r="G204" s="15">
        <v>5.684755</v>
      </c>
      <c r="H204" s="15">
        <v>41.343668999999998</v>
      </c>
      <c r="I204" s="15">
        <v>58.914729000000001</v>
      </c>
      <c r="J204" s="15">
        <v>86.304910000000007</v>
      </c>
      <c r="K204" s="15">
        <v>4.3927649999999998</v>
      </c>
      <c r="L204" s="15">
        <v>1.808786</v>
      </c>
    </row>
    <row r="205" spans="1:12" ht="11.1" customHeight="1">
      <c r="A205" s="23" t="s">
        <v>213</v>
      </c>
      <c r="B205" s="24">
        <v>404</v>
      </c>
      <c r="C205" s="24">
        <v>58</v>
      </c>
      <c r="D205" s="24">
        <v>41</v>
      </c>
      <c r="E205" s="24">
        <v>72</v>
      </c>
      <c r="F205" s="24">
        <v>21</v>
      </c>
      <c r="G205" s="24">
        <v>28</v>
      </c>
      <c r="H205" s="24">
        <v>165</v>
      </c>
      <c r="I205" s="24">
        <v>228</v>
      </c>
      <c r="J205" s="24">
        <v>343</v>
      </c>
      <c r="K205" s="24">
        <v>23</v>
      </c>
      <c r="L205" s="24">
        <v>11</v>
      </c>
    </row>
    <row r="206" spans="1:12" ht="11.1" customHeight="1">
      <c r="A206" s="10" t="s">
        <v>114</v>
      </c>
      <c r="B206" s="15">
        <v>100</v>
      </c>
      <c r="C206" s="15">
        <v>14.356436</v>
      </c>
      <c r="D206" s="15">
        <v>10.148515</v>
      </c>
      <c r="E206" s="15">
        <v>17.821781999999999</v>
      </c>
      <c r="F206" s="15">
        <v>5.1980199999999996</v>
      </c>
      <c r="G206" s="15">
        <v>6.9306929999999998</v>
      </c>
      <c r="H206" s="15">
        <v>40.841583999999997</v>
      </c>
      <c r="I206" s="15">
        <v>56.435644000000003</v>
      </c>
      <c r="J206" s="15">
        <v>84.900989999999993</v>
      </c>
      <c r="K206" s="15">
        <v>5.6930690000000004</v>
      </c>
      <c r="L206" s="15">
        <v>2.722772</v>
      </c>
    </row>
    <row r="207" spans="1:12" ht="11.1" customHeight="1">
      <c r="A207" s="23" t="s">
        <v>214</v>
      </c>
      <c r="B207" s="24">
        <v>595</v>
      </c>
      <c r="C207" s="24">
        <v>112</v>
      </c>
      <c r="D207" s="24">
        <v>89</v>
      </c>
      <c r="E207" s="24">
        <v>156</v>
      </c>
      <c r="F207" s="24">
        <v>41</v>
      </c>
      <c r="G207" s="24">
        <v>49</v>
      </c>
      <c r="H207" s="24">
        <v>324</v>
      </c>
      <c r="I207" s="24">
        <v>413</v>
      </c>
      <c r="J207" s="24">
        <v>523</v>
      </c>
      <c r="K207" s="24">
        <v>28</v>
      </c>
      <c r="L207" s="24">
        <v>10</v>
      </c>
    </row>
    <row r="208" spans="1:12" ht="11.1" customHeight="1">
      <c r="A208" s="10" t="s">
        <v>114</v>
      </c>
      <c r="B208" s="15">
        <v>100</v>
      </c>
      <c r="C208" s="15">
        <v>18.823529000000001</v>
      </c>
      <c r="D208" s="15">
        <v>14.957983</v>
      </c>
      <c r="E208" s="15">
        <v>26.218487</v>
      </c>
      <c r="F208" s="15">
        <v>6.8907559999999997</v>
      </c>
      <c r="G208" s="15">
        <v>8.2352939999999997</v>
      </c>
      <c r="H208" s="15">
        <v>54.453781999999997</v>
      </c>
      <c r="I208" s="15">
        <v>69.411765000000003</v>
      </c>
      <c r="J208" s="15">
        <v>87.899159999999995</v>
      </c>
      <c r="K208" s="15">
        <v>4.7058819999999999</v>
      </c>
      <c r="L208" s="15">
        <v>1.6806719999999999</v>
      </c>
    </row>
    <row r="209" spans="1:12" ht="11.1" customHeight="1">
      <c r="A209" s="23" t="s">
        <v>215</v>
      </c>
      <c r="B209" s="24">
        <v>215</v>
      </c>
      <c r="C209" s="24">
        <v>45</v>
      </c>
      <c r="D209" s="24">
        <v>33</v>
      </c>
      <c r="E209" s="24">
        <v>63</v>
      </c>
      <c r="F209" s="24">
        <v>15</v>
      </c>
      <c r="G209" s="24">
        <v>15</v>
      </c>
      <c r="H209" s="24">
        <v>119</v>
      </c>
      <c r="I209" s="24">
        <v>150</v>
      </c>
      <c r="J209" s="24">
        <v>179</v>
      </c>
      <c r="K209" s="24">
        <v>9</v>
      </c>
      <c r="L209" s="24">
        <v>6</v>
      </c>
    </row>
    <row r="210" spans="1:12" ht="11.1" customHeight="1">
      <c r="A210" s="10" t="s">
        <v>114</v>
      </c>
      <c r="B210" s="15">
        <v>100</v>
      </c>
      <c r="C210" s="15">
        <v>20.930233000000001</v>
      </c>
      <c r="D210" s="15">
        <v>15.348837</v>
      </c>
      <c r="E210" s="15">
        <v>29.302326000000001</v>
      </c>
      <c r="F210" s="15">
        <v>6.9767440000000001</v>
      </c>
      <c r="G210" s="15">
        <v>6.9767440000000001</v>
      </c>
      <c r="H210" s="15">
        <v>55.348837000000003</v>
      </c>
      <c r="I210" s="15">
        <v>69.767442000000003</v>
      </c>
      <c r="J210" s="15">
        <v>83.255814000000001</v>
      </c>
      <c r="K210" s="15">
        <v>4.1860470000000003</v>
      </c>
      <c r="L210" s="15">
        <v>2.7906979999999999</v>
      </c>
    </row>
    <row r="211" spans="1:12" ht="11.1" customHeight="1">
      <c r="A211" s="23" t="s">
        <v>216</v>
      </c>
      <c r="B211" s="24">
        <v>248</v>
      </c>
      <c r="C211" s="24">
        <v>43</v>
      </c>
      <c r="D211" s="24">
        <v>36</v>
      </c>
      <c r="E211" s="24">
        <v>45</v>
      </c>
      <c r="F211" s="24">
        <v>17</v>
      </c>
      <c r="G211" s="24">
        <v>18</v>
      </c>
      <c r="H211" s="24">
        <v>123</v>
      </c>
      <c r="I211" s="24">
        <v>154</v>
      </c>
      <c r="J211" s="24">
        <v>215</v>
      </c>
      <c r="K211" s="24">
        <v>11</v>
      </c>
      <c r="L211" s="24">
        <v>4</v>
      </c>
    </row>
    <row r="212" spans="1:12" ht="11.1" customHeight="1">
      <c r="A212" s="10" t="s">
        <v>114</v>
      </c>
      <c r="B212" s="15">
        <v>100</v>
      </c>
      <c r="C212" s="15">
        <v>17.338709999999999</v>
      </c>
      <c r="D212" s="15">
        <v>14.516128999999999</v>
      </c>
      <c r="E212" s="15">
        <v>18.145161000000002</v>
      </c>
      <c r="F212" s="15">
        <v>6.8548390000000001</v>
      </c>
      <c r="G212" s="15">
        <v>7.2580650000000002</v>
      </c>
      <c r="H212" s="15">
        <v>49.596774000000003</v>
      </c>
      <c r="I212" s="15">
        <v>62.096774000000003</v>
      </c>
      <c r="J212" s="15">
        <v>86.693548000000007</v>
      </c>
      <c r="K212" s="15">
        <v>4.4354839999999998</v>
      </c>
      <c r="L212" s="15">
        <v>1.612903</v>
      </c>
    </row>
    <row r="213" spans="1:12" ht="11.1" customHeight="1">
      <c r="A213" s="23" t="s">
        <v>217</v>
      </c>
      <c r="B213" s="24">
        <v>255</v>
      </c>
      <c r="C213" s="24">
        <v>52</v>
      </c>
      <c r="D213" s="24">
        <v>53</v>
      </c>
      <c r="E213" s="24">
        <v>78</v>
      </c>
      <c r="F213" s="24">
        <v>20</v>
      </c>
      <c r="G213" s="24">
        <v>28</v>
      </c>
      <c r="H213" s="24">
        <v>141</v>
      </c>
      <c r="I213" s="24">
        <v>184</v>
      </c>
      <c r="J213" s="24">
        <v>221</v>
      </c>
      <c r="K213" s="24">
        <v>10</v>
      </c>
      <c r="L213" s="24">
        <v>3</v>
      </c>
    </row>
    <row r="214" spans="1:12" ht="11.1" customHeight="1">
      <c r="A214" s="10" t="s">
        <v>114</v>
      </c>
      <c r="B214" s="15">
        <v>100</v>
      </c>
      <c r="C214" s="15">
        <v>20.392157000000001</v>
      </c>
      <c r="D214" s="15">
        <v>20.784313999999998</v>
      </c>
      <c r="E214" s="15">
        <v>30.588235000000001</v>
      </c>
      <c r="F214" s="15">
        <v>7.8431369999999996</v>
      </c>
      <c r="G214" s="15">
        <v>10.980392</v>
      </c>
      <c r="H214" s="15">
        <v>55.294117999999997</v>
      </c>
      <c r="I214" s="15">
        <v>72.156863000000001</v>
      </c>
      <c r="J214" s="15">
        <v>86.666667000000004</v>
      </c>
      <c r="K214" s="15">
        <v>3.9215689999999999</v>
      </c>
      <c r="L214" s="15">
        <v>1.176471</v>
      </c>
    </row>
    <row r="215" spans="1:12" ht="11.1" customHeight="1">
      <c r="A215" s="23" t="s">
        <v>218</v>
      </c>
      <c r="B215" s="24">
        <v>291</v>
      </c>
      <c r="C215" s="24">
        <v>58</v>
      </c>
      <c r="D215" s="24">
        <v>47</v>
      </c>
      <c r="E215" s="24">
        <v>65</v>
      </c>
      <c r="F215" s="24">
        <v>18</v>
      </c>
      <c r="G215" s="24">
        <v>16</v>
      </c>
      <c r="H215" s="24">
        <v>147</v>
      </c>
      <c r="I215" s="24">
        <v>197</v>
      </c>
      <c r="J215" s="24">
        <v>257</v>
      </c>
      <c r="K215" s="24">
        <v>13</v>
      </c>
      <c r="L215" s="24">
        <v>4</v>
      </c>
    </row>
    <row r="216" spans="1:12" ht="11.1" customHeight="1">
      <c r="A216" s="10" t="s">
        <v>114</v>
      </c>
      <c r="B216" s="15">
        <v>100</v>
      </c>
      <c r="C216" s="15">
        <v>19.931270999999999</v>
      </c>
      <c r="D216" s="15">
        <v>16.151202999999999</v>
      </c>
      <c r="E216" s="15">
        <v>22.336770000000001</v>
      </c>
      <c r="F216" s="15">
        <v>6.1855669999999998</v>
      </c>
      <c r="G216" s="15">
        <v>5.4982819999999997</v>
      </c>
      <c r="H216" s="15">
        <v>50.515464000000001</v>
      </c>
      <c r="I216" s="15">
        <v>67.697595000000007</v>
      </c>
      <c r="J216" s="15">
        <v>88.316151000000005</v>
      </c>
      <c r="K216" s="15">
        <v>4.4673540000000003</v>
      </c>
      <c r="L216" s="15">
        <v>1.3745700000000001</v>
      </c>
    </row>
    <row r="217" spans="1:12" ht="11.1" customHeight="1">
      <c r="A217" s="23" t="s">
        <v>219</v>
      </c>
      <c r="B217" s="24">
        <v>338</v>
      </c>
      <c r="C217" s="24">
        <v>64</v>
      </c>
      <c r="D217" s="24">
        <v>51</v>
      </c>
      <c r="E217" s="24">
        <v>98</v>
      </c>
      <c r="F217" s="24">
        <v>17</v>
      </c>
      <c r="G217" s="24">
        <v>25</v>
      </c>
      <c r="H217" s="24">
        <v>190</v>
      </c>
      <c r="I217" s="24">
        <v>245</v>
      </c>
      <c r="J217" s="24">
        <v>306</v>
      </c>
      <c r="K217" s="24">
        <v>16</v>
      </c>
      <c r="L217" s="24">
        <v>2</v>
      </c>
    </row>
    <row r="218" spans="1:12" ht="11.1" customHeight="1">
      <c r="A218" s="10" t="s">
        <v>114</v>
      </c>
      <c r="B218" s="15">
        <v>100</v>
      </c>
      <c r="C218" s="15">
        <v>18.934911</v>
      </c>
      <c r="D218" s="15">
        <v>15.088756999999999</v>
      </c>
      <c r="E218" s="15">
        <v>28.994083</v>
      </c>
      <c r="F218" s="15">
        <v>5.0295860000000001</v>
      </c>
      <c r="G218" s="15">
        <v>7.3964499999999997</v>
      </c>
      <c r="H218" s="15">
        <v>56.213017999999998</v>
      </c>
      <c r="I218" s="15">
        <v>72.485207000000003</v>
      </c>
      <c r="J218" s="15">
        <v>90.532544000000001</v>
      </c>
      <c r="K218" s="15">
        <v>4.7337280000000002</v>
      </c>
      <c r="L218" s="15">
        <v>0.59171600000000002</v>
      </c>
    </row>
    <row r="219" spans="1:12" ht="11.1" customHeight="1">
      <c r="A219" s="23" t="s">
        <v>220</v>
      </c>
      <c r="B219" s="24">
        <v>812</v>
      </c>
      <c r="C219" s="24">
        <v>166</v>
      </c>
      <c r="D219" s="24">
        <v>125</v>
      </c>
      <c r="E219" s="24">
        <v>199</v>
      </c>
      <c r="F219" s="24">
        <v>47</v>
      </c>
      <c r="G219" s="24">
        <v>66</v>
      </c>
      <c r="H219" s="24">
        <v>459</v>
      </c>
      <c r="I219" s="24">
        <v>582</v>
      </c>
      <c r="J219" s="24">
        <v>716</v>
      </c>
      <c r="K219" s="24">
        <v>33</v>
      </c>
      <c r="L219" s="24">
        <v>10</v>
      </c>
    </row>
    <row r="220" spans="1:12" ht="11.1" customHeight="1">
      <c r="A220" s="10" t="s">
        <v>114</v>
      </c>
      <c r="B220" s="15">
        <v>100</v>
      </c>
      <c r="C220" s="15">
        <v>20.443349999999999</v>
      </c>
      <c r="D220" s="15">
        <v>15.394088999999999</v>
      </c>
      <c r="E220" s="15">
        <v>24.507389</v>
      </c>
      <c r="F220" s="15">
        <v>5.7881770000000001</v>
      </c>
      <c r="G220" s="15">
        <v>8.1280789999999996</v>
      </c>
      <c r="H220" s="15">
        <v>56.527093999999998</v>
      </c>
      <c r="I220" s="15">
        <v>71.674876999999995</v>
      </c>
      <c r="J220" s="15">
        <v>88.177340000000001</v>
      </c>
      <c r="K220" s="15">
        <v>4.0640390000000002</v>
      </c>
      <c r="L220" s="15">
        <v>1.231527</v>
      </c>
    </row>
    <row r="221" spans="1:12" ht="11.1" customHeight="1">
      <c r="A221" s="23" t="s">
        <v>221</v>
      </c>
      <c r="B221" s="24">
        <v>816</v>
      </c>
      <c r="C221" s="24">
        <v>138</v>
      </c>
      <c r="D221" s="24">
        <v>128</v>
      </c>
      <c r="E221" s="24">
        <v>205</v>
      </c>
      <c r="F221" s="24">
        <v>56</v>
      </c>
      <c r="G221" s="24">
        <v>64</v>
      </c>
      <c r="H221" s="24">
        <v>451</v>
      </c>
      <c r="I221" s="24">
        <v>558</v>
      </c>
      <c r="J221" s="24">
        <v>720</v>
      </c>
      <c r="K221" s="24">
        <v>36</v>
      </c>
      <c r="L221" s="24">
        <v>13</v>
      </c>
    </row>
    <row r="222" spans="1:12" ht="11.1" customHeight="1">
      <c r="A222" s="10" t="s">
        <v>114</v>
      </c>
      <c r="B222" s="15">
        <v>100</v>
      </c>
      <c r="C222" s="15">
        <v>16.911764999999999</v>
      </c>
      <c r="D222" s="15">
        <v>15.686275</v>
      </c>
      <c r="E222" s="15">
        <v>25.122548999999999</v>
      </c>
      <c r="F222" s="15">
        <v>6.8627450000000003</v>
      </c>
      <c r="G222" s="15">
        <v>7.8431369999999996</v>
      </c>
      <c r="H222" s="15">
        <v>55.269607999999998</v>
      </c>
      <c r="I222" s="15">
        <v>68.382352999999995</v>
      </c>
      <c r="J222" s="15">
        <v>88.235293999999996</v>
      </c>
      <c r="K222" s="15">
        <v>4.4117649999999999</v>
      </c>
      <c r="L222" s="15">
        <v>1.593137</v>
      </c>
    </row>
    <row r="223" spans="1:12" ht="11.1" customHeight="1">
      <c r="A223" s="23" t="s">
        <v>152</v>
      </c>
      <c r="B223" s="24">
        <v>69</v>
      </c>
      <c r="C223" s="24">
        <v>11</v>
      </c>
      <c r="D223" s="24">
        <v>5</v>
      </c>
      <c r="E223" s="24">
        <v>10</v>
      </c>
      <c r="F223" s="24">
        <v>4</v>
      </c>
      <c r="G223" s="24">
        <v>6</v>
      </c>
      <c r="H223" s="24">
        <v>31</v>
      </c>
      <c r="I223" s="24">
        <v>38</v>
      </c>
      <c r="J223" s="24">
        <v>58</v>
      </c>
      <c r="K223" s="24">
        <v>6</v>
      </c>
      <c r="L223" s="24">
        <v>1</v>
      </c>
    </row>
    <row r="224" spans="1:12" ht="11.1" customHeight="1">
      <c r="A224" s="10" t="s">
        <v>114</v>
      </c>
      <c r="B224" s="15">
        <v>100</v>
      </c>
      <c r="C224" s="15">
        <v>15.942029</v>
      </c>
      <c r="D224" s="15">
        <v>7.2463769999999998</v>
      </c>
      <c r="E224" s="15">
        <v>14.492754</v>
      </c>
      <c r="F224" s="15">
        <v>5.7971009999999996</v>
      </c>
      <c r="G224" s="15">
        <v>8.6956520000000008</v>
      </c>
      <c r="H224" s="15">
        <v>44.927536000000003</v>
      </c>
      <c r="I224" s="15">
        <v>55.072463999999997</v>
      </c>
      <c r="J224" s="15">
        <v>84.057970999999995</v>
      </c>
      <c r="K224" s="15">
        <v>8.6956520000000008</v>
      </c>
      <c r="L224" s="15">
        <v>1.4492750000000001</v>
      </c>
    </row>
    <row r="225" spans="1:12" ht="11.1" customHeight="1">
      <c r="A225" s="23" t="s">
        <v>222</v>
      </c>
      <c r="B225" s="24">
        <v>246</v>
      </c>
      <c r="C225" s="24">
        <v>40</v>
      </c>
      <c r="D225" s="24">
        <v>27</v>
      </c>
      <c r="E225" s="24">
        <v>39</v>
      </c>
      <c r="F225" s="24">
        <v>15</v>
      </c>
      <c r="G225" s="24">
        <v>17</v>
      </c>
      <c r="H225" s="24">
        <v>96</v>
      </c>
      <c r="I225" s="24">
        <v>147</v>
      </c>
      <c r="J225" s="24">
        <v>209</v>
      </c>
      <c r="K225" s="24">
        <v>10</v>
      </c>
      <c r="L225" s="24">
        <v>2</v>
      </c>
    </row>
    <row r="226" spans="1:12" ht="11.1" customHeight="1">
      <c r="A226" s="10" t="s">
        <v>114</v>
      </c>
      <c r="B226" s="15">
        <v>100</v>
      </c>
      <c r="C226" s="15">
        <v>16.260162999999999</v>
      </c>
      <c r="D226" s="15">
        <v>10.97561</v>
      </c>
      <c r="E226" s="15">
        <v>15.853659</v>
      </c>
      <c r="F226" s="15">
        <v>6.0975609999999998</v>
      </c>
      <c r="G226" s="15">
        <v>6.9105689999999997</v>
      </c>
      <c r="H226" s="15">
        <v>39.024389999999997</v>
      </c>
      <c r="I226" s="15">
        <v>59.756098000000001</v>
      </c>
      <c r="J226" s="15">
        <v>84.959350000000001</v>
      </c>
      <c r="K226" s="15">
        <v>4.0650409999999999</v>
      </c>
      <c r="L226" s="15">
        <v>0.81300799999999995</v>
      </c>
    </row>
    <row r="227" spans="1:12" ht="11.1" customHeight="1">
      <c r="A227" s="23" t="s">
        <v>128</v>
      </c>
      <c r="B227" s="24">
        <v>47</v>
      </c>
      <c r="C227" s="24">
        <v>8</v>
      </c>
      <c r="D227" s="24">
        <v>2</v>
      </c>
      <c r="E227" s="24">
        <v>8</v>
      </c>
      <c r="F227" s="24">
        <v>5</v>
      </c>
      <c r="G227" s="24">
        <v>6</v>
      </c>
      <c r="H227" s="24">
        <v>24</v>
      </c>
      <c r="I227" s="24">
        <v>26</v>
      </c>
      <c r="J227" s="24">
        <v>33</v>
      </c>
      <c r="K227" s="24">
        <v>3</v>
      </c>
      <c r="L227" s="24">
        <v>2</v>
      </c>
    </row>
    <row r="228" spans="1:12" ht="11.1" customHeight="1">
      <c r="A228" s="11"/>
      <c r="B228" s="16">
        <v>100</v>
      </c>
      <c r="C228" s="16">
        <v>17.021277000000001</v>
      </c>
      <c r="D228" s="16">
        <v>4.2553190000000001</v>
      </c>
      <c r="E228" s="16">
        <v>17.021277000000001</v>
      </c>
      <c r="F228" s="16">
        <v>10.638298000000001</v>
      </c>
      <c r="G228" s="16">
        <v>12.765957</v>
      </c>
      <c r="H228" s="16">
        <v>51.063830000000003</v>
      </c>
      <c r="I228" s="16">
        <v>55.319149000000003</v>
      </c>
      <c r="J228" s="16">
        <v>70.212766000000002</v>
      </c>
      <c r="K228" s="16">
        <v>6.3829789999999997</v>
      </c>
      <c r="L228" s="16">
        <v>4.2553190000000001</v>
      </c>
    </row>
    <row r="229" spans="1:12" ht="11.1" customHeight="1"/>
  </sheetData>
  <phoneticPr fontId="2"/>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56125-54CF-4FBA-8B1A-7CB4D4A6FE61}">
  <sheetPr codeName="Sheet123"/>
  <dimension ref="A1:E229"/>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HYPERLINK("#'目次'!B28","[22]")</f>
        <v>[22]</v>
      </c>
    </row>
    <row r="3" spans="1:5">
      <c r="A3" s="6" t="s">
        <v>114</v>
      </c>
      <c r="B3" s="7" t="s">
        <v>332</v>
      </c>
    </row>
    <row r="4" spans="1:5">
      <c r="A4" s="6" t="s">
        <v>114</v>
      </c>
      <c r="B4" s="7" t="s">
        <v>333</v>
      </c>
    </row>
    <row r="5" spans="1:5" s="21" customFormat="1" ht="24">
      <c r="A5" s="19" t="s">
        <v>114</v>
      </c>
      <c r="B5" s="20" t="s">
        <v>118</v>
      </c>
      <c r="C5" s="20" t="s">
        <v>334</v>
      </c>
      <c r="D5" s="20" t="s">
        <v>335</v>
      </c>
      <c r="E5" s="20" t="s">
        <v>128</v>
      </c>
    </row>
    <row r="6" spans="1:5">
      <c r="A6" s="22" t="s">
        <v>121</v>
      </c>
      <c r="B6" s="9">
        <v>2677</v>
      </c>
      <c r="C6" s="9">
        <v>2516</v>
      </c>
      <c r="D6" s="9">
        <v>114</v>
      </c>
      <c r="E6" s="9">
        <v>47</v>
      </c>
    </row>
    <row r="7" spans="1:5">
      <c r="A7" s="10" t="s">
        <v>114</v>
      </c>
      <c r="B7" s="15">
        <v>100</v>
      </c>
      <c r="C7" s="15">
        <v>93.985804999999999</v>
      </c>
      <c r="D7" s="15">
        <v>4.2584980000000003</v>
      </c>
      <c r="E7" s="15">
        <v>1.7556970000000001</v>
      </c>
    </row>
    <row r="8" spans="1:5">
      <c r="A8" s="8" t="s">
        <v>122</v>
      </c>
      <c r="B8" s="8"/>
      <c r="C8" s="8"/>
      <c r="D8" s="8"/>
      <c r="E8" s="8"/>
    </row>
    <row r="9" spans="1:5">
      <c r="A9" s="23" t="s">
        <v>123</v>
      </c>
      <c r="B9" s="24">
        <v>380</v>
      </c>
      <c r="C9" s="24">
        <v>369</v>
      </c>
      <c r="D9" s="24">
        <v>11</v>
      </c>
      <c r="E9" s="24">
        <v>0</v>
      </c>
    </row>
    <row r="10" spans="1:5">
      <c r="A10" s="10" t="s">
        <v>114</v>
      </c>
      <c r="B10" s="15">
        <v>100</v>
      </c>
      <c r="C10" s="15">
        <v>97.105262999999994</v>
      </c>
      <c r="D10" s="15">
        <v>2.8947370000000001</v>
      </c>
      <c r="E10" s="15">
        <v>0</v>
      </c>
    </row>
    <row r="11" spans="1:5">
      <c r="A11" s="23" t="s">
        <v>124</v>
      </c>
      <c r="B11" s="24">
        <v>489</v>
      </c>
      <c r="C11" s="24">
        <v>462</v>
      </c>
      <c r="D11" s="24">
        <v>24</v>
      </c>
      <c r="E11" s="24">
        <v>3</v>
      </c>
    </row>
    <row r="12" spans="1:5">
      <c r="A12" s="10" t="s">
        <v>114</v>
      </c>
      <c r="B12" s="15">
        <v>100</v>
      </c>
      <c r="C12" s="15">
        <v>94.478527999999997</v>
      </c>
      <c r="D12" s="15">
        <v>4.9079750000000004</v>
      </c>
      <c r="E12" s="15">
        <v>0.61349699999999996</v>
      </c>
    </row>
    <row r="13" spans="1:5">
      <c r="A13" s="23" t="s">
        <v>125</v>
      </c>
      <c r="B13" s="24">
        <v>1114</v>
      </c>
      <c r="C13" s="24">
        <v>1068</v>
      </c>
      <c r="D13" s="24">
        <v>37</v>
      </c>
      <c r="E13" s="24">
        <v>9</v>
      </c>
    </row>
    <row r="14" spans="1:5">
      <c r="A14" s="10" t="s">
        <v>114</v>
      </c>
      <c r="B14" s="15">
        <v>100</v>
      </c>
      <c r="C14" s="15">
        <v>95.870735999999994</v>
      </c>
      <c r="D14" s="15">
        <v>3.321364</v>
      </c>
      <c r="E14" s="15">
        <v>0.80789900000000003</v>
      </c>
    </row>
    <row r="15" spans="1:5">
      <c r="A15" s="23" t="s">
        <v>126</v>
      </c>
      <c r="B15" s="24">
        <v>521</v>
      </c>
      <c r="C15" s="24">
        <v>493</v>
      </c>
      <c r="D15" s="24">
        <v>24</v>
      </c>
      <c r="E15" s="24">
        <v>4</v>
      </c>
    </row>
    <row r="16" spans="1:5">
      <c r="A16" s="10" t="s">
        <v>114</v>
      </c>
      <c r="B16" s="15">
        <v>100</v>
      </c>
      <c r="C16" s="15">
        <v>94.625720000000001</v>
      </c>
      <c r="D16" s="15">
        <v>4.6065259999999997</v>
      </c>
      <c r="E16" s="15">
        <v>0.76775400000000005</v>
      </c>
    </row>
    <row r="17" spans="1:5">
      <c r="A17" s="23" t="s">
        <v>127</v>
      </c>
      <c r="B17" s="24">
        <v>129</v>
      </c>
      <c r="C17" s="24">
        <v>111</v>
      </c>
      <c r="D17" s="24">
        <v>17</v>
      </c>
      <c r="E17" s="24">
        <v>1</v>
      </c>
    </row>
    <row r="18" spans="1:5">
      <c r="A18" s="10" t="s">
        <v>114</v>
      </c>
      <c r="B18" s="15">
        <v>100</v>
      </c>
      <c r="C18" s="15">
        <v>86.046512000000007</v>
      </c>
      <c r="D18" s="15">
        <v>13.178295</v>
      </c>
      <c r="E18" s="15">
        <v>0.77519400000000005</v>
      </c>
    </row>
    <row r="19" spans="1:5">
      <c r="A19" s="23" t="s">
        <v>128</v>
      </c>
      <c r="B19" s="24">
        <v>44</v>
      </c>
      <c r="C19" s="24">
        <v>13</v>
      </c>
      <c r="D19" s="24">
        <v>1</v>
      </c>
      <c r="E19" s="24">
        <v>30</v>
      </c>
    </row>
    <row r="20" spans="1:5">
      <c r="A20" s="10" t="s">
        <v>114</v>
      </c>
      <c r="B20" s="15">
        <v>100</v>
      </c>
      <c r="C20" s="15">
        <v>29.545455</v>
      </c>
      <c r="D20" s="15">
        <v>2.2727270000000002</v>
      </c>
      <c r="E20" s="15">
        <v>68.181818000000007</v>
      </c>
    </row>
    <row r="21" spans="1:5">
      <c r="A21" s="8" t="s">
        <v>129</v>
      </c>
      <c r="B21" s="8"/>
      <c r="C21" s="8"/>
      <c r="D21" s="8"/>
      <c r="E21" s="8"/>
    </row>
    <row r="22" spans="1:5">
      <c r="A22" s="23" t="s">
        <v>130</v>
      </c>
      <c r="B22" s="24">
        <v>799</v>
      </c>
      <c r="C22" s="24">
        <v>780</v>
      </c>
      <c r="D22" s="24">
        <v>16</v>
      </c>
      <c r="E22" s="24">
        <v>3</v>
      </c>
    </row>
    <row r="23" spans="1:5">
      <c r="A23" s="10" t="s">
        <v>114</v>
      </c>
      <c r="B23" s="15">
        <v>100</v>
      </c>
      <c r="C23" s="15">
        <v>97.622028</v>
      </c>
      <c r="D23" s="15">
        <v>2.0025029999999999</v>
      </c>
      <c r="E23" s="15">
        <v>0.375469</v>
      </c>
    </row>
    <row r="24" spans="1:5">
      <c r="A24" s="23" t="s">
        <v>131</v>
      </c>
      <c r="B24" s="24">
        <v>1245</v>
      </c>
      <c r="C24" s="24">
        <v>1177</v>
      </c>
      <c r="D24" s="24">
        <v>60</v>
      </c>
      <c r="E24" s="24">
        <v>8</v>
      </c>
    </row>
    <row r="25" spans="1:5">
      <c r="A25" s="10" t="s">
        <v>114</v>
      </c>
      <c r="B25" s="15">
        <v>100</v>
      </c>
      <c r="C25" s="15">
        <v>94.538152999999994</v>
      </c>
      <c r="D25" s="15">
        <v>4.8192769999999996</v>
      </c>
      <c r="E25" s="15">
        <v>0.64256999999999997</v>
      </c>
    </row>
    <row r="26" spans="1:5">
      <c r="A26" s="23" t="s">
        <v>132</v>
      </c>
      <c r="B26" s="24">
        <v>504</v>
      </c>
      <c r="C26" s="24">
        <v>470</v>
      </c>
      <c r="D26" s="24">
        <v>30</v>
      </c>
      <c r="E26" s="24">
        <v>4</v>
      </c>
    </row>
    <row r="27" spans="1:5">
      <c r="A27" s="10" t="s">
        <v>114</v>
      </c>
      <c r="B27" s="15">
        <v>100</v>
      </c>
      <c r="C27" s="15">
        <v>93.253968</v>
      </c>
      <c r="D27" s="15">
        <v>5.9523809999999999</v>
      </c>
      <c r="E27" s="15">
        <v>0.793651</v>
      </c>
    </row>
    <row r="28" spans="1:5">
      <c r="A28" s="23" t="s">
        <v>133</v>
      </c>
      <c r="B28" s="24">
        <v>82</v>
      </c>
      <c r="C28" s="24">
        <v>72</v>
      </c>
      <c r="D28" s="24">
        <v>8</v>
      </c>
      <c r="E28" s="24">
        <v>2</v>
      </c>
    </row>
    <row r="29" spans="1:5">
      <c r="A29" s="10" t="s">
        <v>114</v>
      </c>
      <c r="B29" s="15">
        <v>100</v>
      </c>
      <c r="C29" s="15">
        <v>87.804878000000002</v>
      </c>
      <c r="D29" s="15">
        <v>9.7560979999999997</v>
      </c>
      <c r="E29" s="15">
        <v>2.4390239999999999</v>
      </c>
    </row>
    <row r="30" spans="1:5">
      <c r="A30" s="23" t="s">
        <v>128</v>
      </c>
      <c r="B30" s="24">
        <v>47</v>
      </c>
      <c r="C30" s="24">
        <v>17</v>
      </c>
      <c r="D30" s="24">
        <v>0</v>
      </c>
      <c r="E30" s="24">
        <v>30</v>
      </c>
    </row>
    <row r="31" spans="1:5">
      <c r="A31" s="10" t="s">
        <v>114</v>
      </c>
      <c r="B31" s="15">
        <v>100</v>
      </c>
      <c r="C31" s="15">
        <v>36.170212999999997</v>
      </c>
      <c r="D31" s="15">
        <v>0</v>
      </c>
      <c r="E31" s="15">
        <v>63.829787000000003</v>
      </c>
    </row>
    <row r="32" spans="1:5">
      <c r="A32" s="8" t="s">
        <v>134</v>
      </c>
      <c r="B32" s="8"/>
      <c r="C32" s="8"/>
      <c r="D32" s="8"/>
      <c r="E32" s="8"/>
    </row>
    <row r="33" spans="1:5">
      <c r="A33" s="23" t="s">
        <v>135</v>
      </c>
      <c r="B33" s="24">
        <v>128</v>
      </c>
      <c r="C33" s="24">
        <v>113</v>
      </c>
      <c r="D33" s="24">
        <v>14</v>
      </c>
      <c r="E33" s="24">
        <v>1</v>
      </c>
    </row>
    <row r="34" spans="1:5">
      <c r="A34" s="10" t="s">
        <v>114</v>
      </c>
      <c r="B34" s="15">
        <v>100</v>
      </c>
      <c r="C34" s="15">
        <v>88.28125</v>
      </c>
      <c r="D34" s="15">
        <v>10.9375</v>
      </c>
      <c r="E34" s="15">
        <v>0.78125</v>
      </c>
    </row>
    <row r="35" spans="1:5">
      <c r="A35" s="23" t="s">
        <v>136</v>
      </c>
      <c r="B35" s="24">
        <v>138</v>
      </c>
      <c r="C35" s="24">
        <v>125</v>
      </c>
      <c r="D35" s="24">
        <v>10</v>
      </c>
      <c r="E35" s="24">
        <v>3</v>
      </c>
    </row>
    <row r="36" spans="1:5">
      <c r="A36" s="10" t="s">
        <v>114</v>
      </c>
      <c r="B36" s="15">
        <v>100</v>
      </c>
      <c r="C36" s="15">
        <v>90.579710000000006</v>
      </c>
      <c r="D36" s="15">
        <v>7.2463769999999998</v>
      </c>
      <c r="E36" s="15">
        <v>2.1739130000000002</v>
      </c>
    </row>
    <row r="37" spans="1:5">
      <c r="A37" s="23" t="s">
        <v>137</v>
      </c>
      <c r="B37" s="24">
        <v>119</v>
      </c>
      <c r="C37" s="24">
        <v>101</v>
      </c>
      <c r="D37" s="24">
        <v>17</v>
      </c>
      <c r="E37" s="24">
        <v>1</v>
      </c>
    </row>
    <row r="38" spans="1:5">
      <c r="A38" s="10" t="s">
        <v>114</v>
      </c>
      <c r="B38" s="15">
        <v>100</v>
      </c>
      <c r="C38" s="15">
        <v>84.873949999999994</v>
      </c>
      <c r="D38" s="15">
        <v>14.285714</v>
      </c>
      <c r="E38" s="15">
        <v>0.84033599999999997</v>
      </c>
    </row>
    <row r="39" spans="1:5">
      <c r="A39" s="23" t="s">
        <v>138</v>
      </c>
      <c r="B39" s="24">
        <v>142</v>
      </c>
      <c r="C39" s="24">
        <v>133</v>
      </c>
      <c r="D39" s="24">
        <v>8</v>
      </c>
      <c r="E39" s="24">
        <v>1</v>
      </c>
    </row>
    <row r="40" spans="1:5">
      <c r="A40" s="10" t="s">
        <v>114</v>
      </c>
      <c r="B40" s="15">
        <v>100</v>
      </c>
      <c r="C40" s="15">
        <v>93.661972000000006</v>
      </c>
      <c r="D40" s="15">
        <v>5.6338030000000003</v>
      </c>
      <c r="E40" s="15">
        <v>0.70422499999999999</v>
      </c>
    </row>
    <row r="41" spans="1:5">
      <c r="A41" s="23" t="s">
        <v>139</v>
      </c>
      <c r="B41" s="24">
        <v>170</v>
      </c>
      <c r="C41" s="24">
        <v>158</v>
      </c>
      <c r="D41" s="24">
        <v>9</v>
      </c>
      <c r="E41" s="24">
        <v>3</v>
      </c>
    </row>
    <row r="42" spans="1:5">
      <c r="A42" s="10" t="s">
        <v>114</v>
      </c>
      <c r="B42" s="15">
        <v>100</v>
      </c>
      <c r="C42" s="15">
        <v>92.941175999999999</v>
      </c>
      <c r="D42" s="15">
        <v>5.2941180000000001</v>
      </c>
      <c r="E42" s="15">
        <v>1.7647060000000001</v>
      </c>
    </row>
    <row r="43" spans="1:5">
      <c r="A43" s="23" t="s">
        <v>140</v>
      </c>
      <c r="B43" s="24">
        <v>192</v>
      </c>
      <c r="C43" s="24">
        <v>183</v>
      </c>
      <c r="D43" s="24">
        <v>8</v>
      </c>
      <c r="E43" s="24">
        <v>1</v>
      </c>
    </row>
    <row r="44" spans="1:5">
      <c r="A44" s="10" t="s">
        <v>114</v>
      </c>
      <c r="B44" s="15">
        <v>100</v>
      </c>
      <c r="C44" s="15">
        <v>95.3125</v>
      </c>
      <c r="D44" s="15">
        <v>4.1666670000000003</v>
      </c>
      <c r="E44" s="15">
        <v>0.52083299999999999</v>
      </c>
    </row>
    <row r="45" spans="1:5">
      <c r="A45" s="23" t="s">
        <v>141</v>
      </c>
      <c r="B45" s="24">
        <v>1405</v>
      </c>
      <c r="C45" s="24">
        <v>1359</v>
      </c>
      <c r="D45" s="24">
        <v>39</v>
      </c>
      <c r="E45" s="24">
        <v>7</v>
      </c>
    </row>
    <row r="46" spans="1:5">
      <c r="A46" s="10" t="s">
        <v>114</v>
      </c>
      <c r="B46" s="15">
        <v>100</v>
      </c>
      <c r="C46" s="15">
        <v>96.725978999999995</v>
      </c>
      <c r="D46" s="15">
        <v>2.775801</v>
      </c>
      <c r="E46" s="15">
        <v>0.49822100000000002</v>
      </c>
    </row>
    <row r="47" spans="1:5">
      <c r="A47" s="23" t="s">
        <v>142</v>
      </c>
      <c r="B47" s="24">
        <v>343</v>
      </c>
      <c r="C47" s="24">
        <v>335</v>
      </c>
      <c r="D47" s="24">
        <v>8</v>
      </c>
      <c r="E47" s="24">
        <v>0</v>
      </c>
    </row>
    <row r="48" spans="1:5">
      <c r="A48" s="10" t="s">
        <v>114</v>
      </c>
      <c r="B48" s="15">
        <v>100</v>
      </c>
      <c r="C48" s="15">
        <v>97.667637999999997</v>
      </c>
      <c r="D48" s="15">
        <v>2.3323619999999998</v>
      </c>
      <c r="E48" s="15">
        <v>0</v>
      </c>
    </row>
    <row r="49" spans="1:5">
      <c r="A49" s="23" t="s">
        <v>128</v>
      </c>
      <c r="B49" s="24">
        <v>40</v>
      </c>
      <c r="C49" s="24">
        <v>9</v>
      </c>
      <c r="D49" s="24">
        <v>1</v>
      </c>
      <c r="E49" s="24">
        <v>30</v>
      </c>
    </row>
    <row r="50" spans="1:5">
      <c r="A50" s="10" t="s">
        <v>114</v>
      </c>
      <c r="B50" s="15">
        <v>100</v>
      </c>
      <c r="C50" s="15">
        <v>22.5</v>
      </c>
      <c r="D50" s="15">
        <v>2.5</v>
      </c>
      <c r="E50" s="15">
        <v>75</v>
      </c>
    </row>
    <row r="51" spans="1:5">
      <c r="A51" s="8" t="s">
        <v>143</v>
      </c>
      <c r="B51" s="8"/>
      <c r="C51" s="8"/>
      <c r="D51" s="8"/>
      <c r="E51" s="8"/>
    </row>
    <row r="52" spans="1:5">
      <c r="A52" s="23" t="s">
        <v>144</v>
      </c>
      <c r="B52" s="24">
        <v>429</v>
      </c>
      <c r="C52" s="24">
        <v>411</v>
      </c>
      <c r="D52" s="24">
        <v>16</v>
      </c>
      <c r="E52" s="24">
        <v>2</v>
      </c>
    </row>
    <row r="53" spans="1:5">
      <c r="A53" s="10" t="s">
        <v>114</v>
      </c>
      <c r="B53" s="15">
        <v>100</v>
      </c>
      <c r="C53" s="15">
        <v>95.804196000000005</v>
      </c>
      <c r="D53" s="15">
        <v>3.7296040000000001</v>
      </c>
      <c r="E53" s="15">
        <v>0.4662</v>
      </c>
    </row>
    <row r="54" spans="1:5">
      <c r="A54" s="23" t="s">
        <v>145</v>
      </c>
      <c r="B54" s="24">
        <v>319</v>
      </c>
      <c r="C54" s="24">
        <v>313</v>
      </c>
      <c r="D54" s="24">
        <v>5</v>
      </c>
      <c r="E54" s="24">
        <v>1</v>
      </c>
    </row>
    <row r="55" spans="1:5">
      <c r="A55" s="10" t="s">
        <v>114</v>
      </c>
      <c r="B55" s="15">
        <v>100</v>
      </c>
      <c r="C55" s="15">
        <v>98.119122000000004</v>
      </c>
      <c r="D55" s="15">
        <v>1.5673980000000001</v>
      </c>
      <c r="E55" s="15">
        <v>0.31347999999999998</v>
      </c>
    </row>
    <row r="56" spans="1:5">
      <c r="A56" s="23" t="s">
        <v>146</v>
      </c>
      <c r="B56" s="24">
        <v>504</v>
      </c>
      <c r="C56" s="24">
        <v>490</v>
      </c>
      <c r="D56" s="24">
        <v>11</v>
      </c>
      <c r="E56" s="24">
        <v>3</v>
      </c>
    </row>
    <row r="57" spans="1:5">
      <c r="A57" s="10" t="s">
        <v>114</v>
      </c>
      <c r="B57" s="15">
        <v>100</v>
      </c>
      <c r="C57" s="15">
        <v>97.222222000000002</v>
      </c>
      <c r="D57" s="15">
        <v>2.1825399999999999</v>
      </c>
      <c r="E57" s="15">
        <v>0.59523800000000004</v>
      </c>
    </row>
    <row r="58" spans="1:5">
      <c r="A58" s="23" t="s">
        <v>147</v>
      </c>
      <c r="B58" s="24">
        <v>143</v>
      </c>
      <c r="C58" s="24">
        <v>136</v>
      </c>
      <c r="D58" s="24">
        <v>7</v>
      </c>
      <c r="E58" s="24">
        <v>0</v>
      </c>
    </row>
    <row r="59" spans="1:5">
      <c r="A59" s="10" t="s">
        <v>114</v>
      </c>
      <c r="B59" s="15">
        <v>100</v>
      </c>
      <c r="C59" s="15">
        <v>95.104894999999999</v>
      </c>
      <c r="D59" s="15">
        <v>4.895105</v>
      </c>
      <c r="E59" s="15">
        <v>0</v>
      </c>
    </row>
    <row r="60" spans="1:5">
      <c r="A60" s="23" t="s">
        <v>148</v>
      </c>
      <c r="B60" s="24">
        <v>168</v>
      </c>
      <c r="C60" s="24">
        <v>163</v>
      </c>
      <c r="D60" s="24">
        <v>5</v>
      </c>
      <c r="E60" s="24">
        <v>0</v>
      </c>
    </row>
    <row r="61" spans="1:5">
      <c r="A61" s="10" t="s">
        <v>114</v>
      </c>
      <c r="B61" s="15">
        <v>100</v>
      </c>
      <c r="C61" s="15">
        <v>97.023809999999997</v>
      </c>
      <c r="D61" s="15">
        <v>2.9761899999999999</v>
      </c>
      <c r="E61" s="15">
        <v>0</v>
      </c>
    </row>
    <row r="62" spans="1:5">
      <c r="A62" s="23" t="s">
        <v>149</v>
      </c>
      <c r="B62" s="24">
        <v>1270</v>
      </c>
      <c r="C62" s="24">
        <v>1234</v>
      </c>
      <c r="D62" s="24">
        <v>29</v>
      </c>
      <c r="E62" s="24">
        <v>7</v>
      </c>
    </row>
    <row r="63" spans="1:5">
      <c r="A63" s="10" t="s">
        <v>114</v>
      </c>
      <c r="B63" s="15">
        <v>100</v>
      </c>
      <c r="C63" s="15">
        <v>97.165353999999994</v>
      </c>
      <c r="D63" s="15">
        <v>2.2834650000000001</v>
      </c>
      <c r="E63" s="15">
        <v>0.55118100000000003</v>
      </c>
    </row>
    <row r="64" spans="1:5">
      <c r="A64" s="23" t="s">
        <v>150</v>
      </c>
      <c r="B64" s="24">
        <v>1642</v>
      </c>
      <c r="C64" s="24">
        <v>1583</v>
      </c>
      <c r="D64" s="24">
        <v>49</v>
      </c>
      <c r="E64" s="24">
        <v>10</v>
      </c>
    </row>
    <row r="65" spans="1:5">
      <c r="A65" s="10" t="s">
        <v>114</v>
      </c>
      <c r="B65" s="15">
        <v>100</v>
      </c>
      <c r="C65" s="15">
        <v>96.406820999999994</v>
      </c>
      <c r="D65" s="15">
        <v>2.9841660000000001</v>
      </c>
      <c r="E65" s="15">
        <v>0.60901300000000003</v>
      </c>
    </row>
    <row r="66" spans="1:5">
      <c r="A66" s="23" t="s">
        <v>151</v>
      </c>
      <c r="B66" s="24">
        <v>2266</v>
      </c>
      <c r="C66" s="24">
        <v>2167</v>
      </c>
      <c r="D66" s="24">
        <v>90</v>
      </c>
      <c r="E66" s="24">
        <v>9</v>
      </c>
    </row>
    <row r="67" spans="1:5">
      <c r="A67" s="10" t="s">
        <v>114</v>
      </c>
      <c r="B67" s="15">
        <v>100</v>
      </c>
      <c r="C67" s="15">
        <v>95.631067999999999</v>
      </c>
      <c r="D67" s="15">
        <v>3.9717560000000001</v>
      </c>
      <c r="E67" s="15">
        <v>0.39717599999999997</v>
      </c>
    </row>
    <row r="68" spans="1:5">
      <c r="A68" s="23" t="s">
        <v>152</v>
      </c>
      <c r="B68" s="24">
        <v>121</v>
      </c>
      <c r="C68" s="24">
        <v>108</v>
      </c>
      <c r="D68" s="24">
        <v>12</v>
      </c>
      <c r="E68" s="24">
        <v>1</v>
      </c>
    </row>
    <row r="69" spans="1:5">
      <c r="A69" s="10" t="s">
        <v>114</v>
      </c>
      <c r="B69" s="15">
        <v>100</v>
      </c>
      <c r="C69" s="15">
        <v>89.256197999999998</v>
      </c>
      <c r="D69" s="15">
        <v>9.9173550000000006</v>
      </c>
      <c r="E69" s="15">
        <v>0.82644600000000001</v>
      </c>
    </row>
    <row r="70" spans="1:5">
      <c r="A70" s="23" t="s">
        <v>128</v>
      </c>
      <c r="B70" s="24">
        <v>46</v>
      </c>
      <c r="C70" s="24">
        <v>12</v>
      </c>
      <c r="D70" s="24">
        <v>2</v>
      </c>
      <c r="E70" s="24">
        <v>32</v>
      </c>
    </row>
    <row r="71" spans="1:5">
      <c r="A71" s="10" t="s">
        <v>114</v>
      </c>
      <c r="B71" s="15">
        <v>100</v>
      </c>
      <c r="C71" s="15">
        <v>26.086957000000002</v>
      </c>
      <c r="D71" s="15">
        <v>4.3478260000000004</v>
      </c>
      <c r="E71" s="15">
        <v>69.565217000000004</v>
      </c>
    </row>
    <row r="72" spans="1:5">
      <c r="A72" s="8" t="s">
        <v>153</v>
      </c>
      <c r="B72" s="8"/>
      <c r="C72" s="8"/>
      <c r="D72" s="8"/>
      <c r="E72" s="8"/>
    </row>
    <row r="73" spans="1:5">
      <c r="A73" s="23" t="s">
        <v>154</v>
      </c>
      <c r="B73" s="24">
        <v>1344</v>
      </c>
      <c r="C73" s="24">
        <v>1296</v>
      </c>
      <c r="D73" s="24">
        <v>39</v>
      </c>
      <c r="E73" s="24">
        <v>9</v>
      </c>
    </row>
    <row r="74" spans="1:5">
      <c r="A74" s="10" t="s">
        <v>114</v>
      </c>
      <c r="B74" s="15">
        <v>100</v>
      </c>
      <c r="C74" s="15">
        <v>96.428571000000005</v>
      </c>
      <c r="D74" s="15">
        <v>2.901786</v>
      </c>
      <c r="E74" s="15">
        <v>0.66964299999999999</v>
      </c>
    </row>
    <row r="75" spans="1:5">
      <c r="A75" s="23" t="s">
        <v>155</v>
      </c>
      <c r="B75" s="24">
        <v>1107</v>
      </c>
      <c r="C75" s="24">
        <v>1066</v>
      </c>
      <c r="D75" s="24">
        <v>33</v>
      </c>
      <c r="E75" s="24">
        <v>8</v>
      </c>
    </row>
    <row r="76" spans="1:5">
      <c r="A76" s="10" t="s">
        <v>114</v>
      </c>
      <c r="B76" s="15">
        <v>100</v>
      </c>
      <c r="C76" s="15">
        <v>96.296295999999998</v>
      </c>
      <c r="D76" s="15">
        <v>2.9810300000000001</v>
      </c>
      <c r="E76" s="15">
        <v>0.72267400000000004</v>
      </c>
    </row>
    <row r="77" spans="1:5">
      <c r="A77" s="23" t="s">
        <v>156</v>
      </c>
      <c r="B77" s="24">
        <v>1006</v>
      </c>
      <c r="C77" s="24">
        <v>962</v>
      </c>
      <c r="D77" s="24">
        <v>38</v>
      </c>
      <c r="E77" s="24">
        <v>6</v>
      </c>
    </row>
    <row r="78" spans="1:5">
      <c r="A78" s="10" t="s">
        <v>114</v>
      </c>
      <c r="B78" s="15">
        <v>100</v>
      </c>
      <c r="C78" s="15">
        <v>95.626243000000002</v>
      </c>
      <c r="D78" s="15">
        <v>3.777336</v>
      </c>
      <c r="E78" s="15">
        <v>0.59642099999999998</v>
      </c>
    </row>
    <row r="79" spans="1:5">
      <c r="A79" s="23" t="s">
        <v>157</v>
      </c>
      <c r="B79" s="24">
        <v>541</v>
      </c>
      <c r="C79" s="24">
        <v>517</v>
      </c>
      <c r="D79" s="24">
        <v>22</v>
      </c>
      <c r="E79" s="24">
        <v>2</v>
      </c>
    </row>
    <row r="80" spans="1:5">
      <c r="A80" s="10" t="s">
        <v>114</v>
      </c>
      <c r="B80" s="15">
        <v>100</v>
      </c>
      <c r="C80" s="15">
        <v>95.563771000000003</v>
      </c>
      <c r="D80" s="15">
        <v>4.0665430000000002</v>
      </c>
      <c r="E80" s="15">
        <v>0.36968600000000001</v>
      </c>
    </row>
    <row r="81" spans="1:5">
      <c r="A81" s="23" t="s">
        <v>158</v>
      </c>
      <c r="B81" s="24">
        <v>1510</v>
      </c>
      <c r="C81" s="24">
        <v>1452</v>
      </c>
      <c r="D81" s="24">
        <v>49</v>
      </c>
      <c r="E81" s="24">
        <v>9</v>
      </c>
    </row>
    <row r="82" spans="1:5">
      <c r="A82" s="10" t="s">
        <v>114</v>
      </c>
      <c r="B82" s="15">
        <v>100</v>
      </c>
      <c r="C82" s="15">
        <v>96.158940000000001</v>
      </c>
      <c r="D82" s="15">
        <v>3.2450329999999998</v>
      </c>
      <c r="E82" s="15">
        <v>0.59602599999999994</v>
      </c>
    </row>
    <row r="83" spans="1:5">
      <c r="A83" s="23" t="s">
        <v>159</v>
      </c>
      <c r="B83" s="24">
        <v>1011</v>
      </c>
      <c r="C83" s="24">
        <v>979</v>
      </c>
      <c r="D83" s="24">
        <v>29</v>
      </c>
      <c r="E83" s="24">
        <v>3</v>
      </c>
    </row>
    <row r="84" spans="1:5">
      <c r="A84" s="10" t="s">
        <v>114</v>
      </c>
      <c r="B84" s="15">
        <v>100</v>
      </c>
      <c r="C84" s="15">
        <v>96.834817000000001</v>
      </c>
      <c r="D84" s="15">
        <v>2.8684470000000002</v>
      </c>
      <c r="E84" s="15">
        <v>0.296736</v>
      </c>
    </row>
    <row r="85" spans="1:5">
      <c r="A85" s="23" t="s">
        <v>160</v>
      </c>
      <c r="B85" s="24">
        <v>1234</v>
      </c>
      <c r="C85" s="24">
        <v>1191</v>
      </c>
      <c r="D85" s="24">
        <v>39</v>
      </c>
      <c r="E85" s="24">
        <v>4</v>
      </c>
    </row>
    <row r="86" spans="1:5">
      <c r="A86" s="10" t="s">
        <v>114</v>
      </c>
      <c r="B86" s="15">
        <v>100</v>
      </c>
      <c r="C86" s="15">
        <v>96.515396999999993</v>
      </c>
      <c r="D86" s="15">
        <v>3.1604540000000001</v>
      </c>
      <c r="E86" s="15">
        <v>0.32414900000000002</v>
      </c>
    </row>
    <row r="87" spans="1:5">
      <c r="A87" s="23" t="s">
        <v>161</v>
      </c>
      <c r="B87" s="24">
        <v>443</v>
      </c>
      <c r="C87" s="24">
        <v>427</v>
      </c>
      <c r="D87" s="24">
        <v>13</v>
      </c>
      <c r="E87" s="24">
        <v>3</v>
      </c>
    </row>
    <row r="88" spans="1:5">
      <c r="A88" s="10" t="s">
        <v>114</v>
      </c>
      <c r="B88" s="15">
        <v>100</v>
      </c>
      <c r="C88" s="15">
        <v>96.388261999999997</v>
      </c>
      <c r="D88" s="15">
        <v>2.9345370000000002</v>
      </c>
      <c r="E88" s="15">
        <v>0.67720100000000005</v>
      </c>
    </row>
    <row r="89" spans="1:5">
      <c r="A89" s="23" t="s">
        <v>162</v>
      </c>
      <c r="B89" s="24">
        <v>1237</v>
      </c>
      <c r="C89" s="24">
        <v>1197</v>
      </c>
      <c r="D89" s="24">
        <v>35</v>
      </c>
      <c r="E89" s="24">
        <v>5</v>
      </c>
    </row>
    <row r="90" spans="1:5">
      <c r="A90" s="10" t="s">
        <v>114</v>
      </c>
      <c r="B90" s="15">
        <v>100</v>
      </c>
      <c r="C90" s="15">
        <v>96.766369999999995</v>
      </c>
      <c r="D90" s="15">
        <v>2.8294260000000002</v>
      </c>
      <c r="E90" s="15">
        <v>0.40420400000000001</v>
      </c>
    </row>
    <row r="91" spans="1:5">
      <c r="A91" s="23" t="s">
        <v>152</v>
      </c>
      <c r="B91" s="24">
        <v>81</v>
      </c>
      <c r="C91" s="24">
        <v>73</v>
      </c>
      <c r="D91" s="24">
        <v>7</v>
      </c>
      <c r="E91" s="24">
        <v>1</v>
      </c>
    </row>
    <row r="92" spans="1:5">
      <c r="A92" s="10" t="s">
        <v>114</v>
      </c>
      <c r="B92" s="15">
        <v>100</v>
      </c>
      <c r="C92" s="15">
        <v>90.123457000000002</v>
      </c>
      <c r="D92" s="15">
        <v>8.6419750000000004</v>
      </c>
      <c r="E92" s="15">
        <v>1.2345680000000001</v>
      </c>
    </row>
    <row r="93" spans="1:5">
      <c r="A93" s="23" t="s">
        <v>163</v>
      </c>
      <c r="B93" s="24">
        <v>67</v>
      </c>
      <c r="C93" s="24">
        <v>58</v>
      </c>
      <c r="D93" s="24">
        <v>9</v>
      </c>
      <c r="E93" s="24">
        <v>0</v>
      </c>
    </row>
    <row r="94" spans="1:5">
      <c r="A94" s="10" t="s">
        <v>114</v>
      </c>
      <c r="B94" s="15">
        <v>100</v>
      </c>
      <c r="C94" s="15">
        <v>86.567164000000005</v>
      </c>
      <c r="D94" s="15">
        <v>13.432836</v>
      </c>
      <c r="E94" s="15">
        <v>0</v>
      </c>
    </row>
    <row r="95" spans="1:5">
      <c r="A95" s="23" t="s">
        <v>128</v>
      </c>
      <c r="B95" s="24">
        <v>52</v>
      </c>
      <c r="C95" s="24">
        <v>18</v>
      </c>
      <c r="D95" s="24">
        <v>2</v>
      </c>
      <c r="E95" s="24">
        <v>32</v>
      </c>
    </row>
    <row r="96" spans="1:5">
      <c r="A96" s="10" t="s">
        <v>114</v>
      </c>
      <c r="B96" s="15">
        <v>100</v>
      </c>
      <c r="C96" s="15">
        <v>34.615385000000003</v>
      </c>
      <c r="D96" s="15">
        <v>3.8461539999999999</v>
      </c>
      <c r="E96" s="15">
        <v>61.538462000000003</v>
      </c>
    </row>
    <row r="97" spans="1:5">
      <c r="A97" s="8" t="s">
        <v>164</v>
      </c>
      <c r="B97" s="8"/>
      <c r="C97" s="8"/>
      <c r="D97" s="8"/>
      <c r="E97" s="8"/>
    </row>
    <row r="98" spans="1:5">
      <c r="A98" s="23" t="s">
        <v>165</v>
      </c>
      <c r="B98" s="24">
        <v>209</v>
      </c>
      <c r="C98" s="24">
        <v>203</v>
      </c>
      <c r="D98" s="24">
        <v>5</v>
      </c>
      <c r="E98" s="24">
        <v>1</v>
      </c>
    </row>
    <row r="99" spans="1:5">
      <c r="A99" s="10" t="s">
        <v>114</v>
      </c>
      <c r="B99" s="15">
        <v>100</v>
      </c>
      <c r="C99" s="15">
        <v>97.129187000000002</v>
      </c>
      <c r="D99" s="15">
        <v>2.392344</v>
      </c>
      <c r="E99" s="15">
        <v>0.47846899999999998</v>
      </c>
    </row>
    <row r="100" spans="1:5">
      <c r="A100" s="23" t="s">
        <v>166</v>
      </c>
      <c r="B100" s="24">
        <v>1043</v>
      </c>
      <c r="C100" s="24">
        <v>994</v>
      </c>
      <c r="D100" s="24">
        <v>29</v>
      </c>
      <c r="E100" s="24">
        <v>20</v>
      </c>
    </row>
    <row r="101" spans="1:5">
      <c r="A101" s="10" t="s">
        <v>114</v>
      </c>
      <c r="B101" s="15">
        <v>100</v>
      </c>
      <c r="C101" s="15">
        <v>95.302013000000002</v>
      </c>
      <c r="D101" s="15">
        <v>2.7804410000000002</v>
      </c>
      <c r="E101" s="15">
        <v>1.917546</v>
      </c>
    </row>
    <row r="102" spans="1:5">
      <c r="A102" s="23" t="s">
        <v>167</v>
      </c>
      <c r="B102" s="24">
        <v>963</v>
      </c>
      <c r="C102" s="24">
        <v>904</v>
      </c>
      <c r="D102" s="24">
        <v>46</v>
      </c>
      <c r="E102" s="24">
        <v>13</v>
      </c>
    </row>
    <row r="103" spans="1:5">
      <c r="A103" s="10" t="s">
        <v>114</v>
      </c>
      <c r="B103" s="15">
        <v>100</v>
      </c>
      <c r="C103" s="15">
        <v>93.873312999999996</v>
      </c>
      <c r="D103" s="15">
        <v>4.7767390000000001</v>
      </c>
      <c r="E103" s="15">
        <v>1.3499479999999999</v>
      </c>
    </row>
    <row r="104" spans="1:5">
      <c r="A104" s="23" t="s">
        <v>168</v>
      </c>
      <c r="B104" s="24">
        <v>338</v>
      </c>
      <c r="C104" s="24">
        <v>310</v>
      </c>
      <c r="D104" s="24">
        <v>21</v>
      </c>
      <c r="E104" s="24">
        <v>7</v>
      </c>
    </row>
    <row r="105" spans="1:5">
      <c r="A105" s="10" t="s">
        <v>114</v>
      </c>
      <c r="B105" s="15">
        <v>100</v>
      </c>
      <c r="C105" s="15">
        <v>91.715975999999998</v>
      </c>
      <c r="D105" s="15">
        <v>6.2130179999999999</v>
      </c>
      <c r="E105" s="15">
        <v>2.0710060000000001</v>
      </c>
    </row>
    <row r="106" spans="1:5">
      <c r="A106" s="23" t="s">
        <v>169</v>
      </c>
      <c r="B106" s="24">
        <v>94</v>
      </c>
      <c r="C106" s="24">
        <v>83</v>
      </c>
      <c r="D106" s="24">
        <v>8</v>
      </c>
      <c r="E106" s="24">
        <v>3</v>
      </c>
    </row>
    <row r="107" spans="1:5">
      <c r="A107" s="10" t="s">
        <v>114</v>
      </c>
      <c r="B107" s="15">
        <v>100</v>
      </c>
      <c r="C107" s="15">
        <v>88.297871999999998</v>
      </c>
      <c r="D107" s="15">
        <v>8.5106380000000001</v>
      </c>
      <c r="E107" s="15">
        <v>3.1914889999999998</v>
      </c>
    </row>
    <row r="108" spans="1:5">
      <c r="A108" s="23" t="s">
        <v>128</v>
      </c>
      <c r="B108" s="24">
        <v>30</v>
      </c>
      <c r="C108" s="24">
        <v>22</v>
      </c>
      <c r="D108" s="24">
        <v>5</v>
      </c>
      <c r="E108" s="24">
        <v>3</v>
      </c>
    </row>
    <row r="109" spans="1:5">
      <c r="A109" s="10" t="s">
        <v>114</v>
      </c>
      <c r="B109" s="15">
        <v>100</v>
      </c>
      <c r="C109" s="15">
        <v>73.333332999999996</v>
      </c>
      <c r="D109" s="15">
        <v>16.666667</v>
      </c>
      <c r="E109" s="15">
        <v>10</v>
      </c>
    </row>
    <row r="110" spans="1:5">
      <c r="A110" s="8" t="s">
        <v>170</v>
      </c>
      <c r="B110" s="8"/>
      <c r="C110" s="8"/>
      <c r="D110" s="8"/>
      <c r="E110" s="8"/>
    </row>
    <row r="111" spans="1:5">
      <c r="A111" s="23" t="s">
        <v>171</v>
      </c>
      <c r="B111" s="24">
        <v>386</v>
      </c>
      <c r="C111" s="24">
        <v>351</v>
      </c>
      <c r="D111" s="24">
        <v>27</v>
      </c>
      <c r="E111" s="24">
        <v>8</v>
      </c>
    </row>
    <row r="112" spans="1:5">
      <c r="A112" s="10" t="s">
        <v>114</v>
      </c>
      <c r="B112" s="15">
        <v>100</v>
      </c>
      <c r="C112" s="15">
        <v>90.932642000000001</v>
      </c>
      <c r="D112" s="15">
        <v>6.9948189999999997</v>
      </c>
      <c r="E112" s="15">
        <v>2.0725389999999999</v>
      </c>
    </row>
    <row r="113" spans="1:5">
      <c r="A113" s="23" t="s">
        <v>172</v>
      </c>
      <c r="B113" s="24">
        <v>919</v>
      </c>
      <c r="C113" s="24">
        <v>855</v>
      </c>
      <c r="D113" s="24">
        <v>47</v>
      </c>
      <c r="E113" s="24">
        <v>17</v>
      </c>
    </row>
    <row r="114" spans="1:5">
      <c r="A114" s="10" t="s">
        <v>114</v>
      </c>
      <c r="B114" s="15">
        <v>100</v>
      </c>
      <c r="C114" s="15">
        <v>93.035909000000004</v>
      </c>
      <c r="D114" s="15">
        <v>5.114255</v>
      </c>
      <c r="E114" s="15">
        <v>1.849837</v>
      </c>
    </row>
    <row r="115" spans="1:5">
      <c r="A115" s="23" t="s">
        <v>173</v>
      </c>
      <c r="B115" s="24">
        <v>978</v>
      </c>
      <c r="C115" s="24">
        <v>937</v>
      </c>
      <c r="D115" s="24">
        <v>28</v>
      </c>
      <c r="E115" s="24">
        <v>13</v>
      </c>
    </row>
    <row r="116" spans="1:5">
      <c r="A116" s="10" t="s">
        <v>114</v>
      </c>
      <c r="B116" s="15">
        <v>100</v>
      </c>
      <c r="C116" s="15">
        <v>95.807771000000002</v>
      </c>
      <c r="D116" s="15">
        <v>2.8629859999999998</v>
      </c>
      <c r="E116" s="15">
        <v>1.329243</v>
      </c>
    </row>
    <row r="117" spans="1:5">
      <c r="A117" s="23" t="s">
        <v>174</v>
      </c>
      <c r="B117" s="24">
        <v>347</v>
      </c>
      <c r="C117" s="24">
        <v>335</v>
      </c>
      <c r="D117" s="24">
        <v>7</v>
      </c>
      <c r="E117" s="24">
        <v>5</v>
      </c>
    </row>
    <row r="118" spans="1:5">
      <c r="A118" s="10" t="s">
        <v>114</v>
      </c>
      <c r="B118" s="15">
        <v>100</v>
      </c>
      <c r="C118" s="15">
        <v>96.541786999999999</v>
      </c>
      <c r="D118" s="15">
        <v>2.0172910000000002</v>
      </c>
      <c r="E118" s="15">
        <v>1.440922</v>
      </c>
    </row>
    <row r="119" spans="1:5">
      <c r="A119" s="23" t="s">
        <v>128</v>
      </c>
      <c r="B119" s="24">
        <v>47</v>
      </c>
      <c r="C119" s="24">
        <v>38</v>
      </c>
      <c r="D119" s="24">
        <v>5</v>
      </c>
      <c r="E119" s="24">
        <v>4</v>
      </c>
    </row>
    <row r="120" spans="1:5">
      <c r="A120" s="10" t="s">
        <v>114</v>
      </c>
      <c r="B120" s="15">
        <v>100</v>
      </c>
      <c r="C120" s="15">
        <v>80.851063999999994</v>
      </c>
      <c r="D120" s="15">
        <v>10.638298000000001</v>
      </c>
      <c r="E120" s="15">
        <v>8.5106380000000001</v>
      </c>
    </row>
    <row r="121" spans="1:5">
      <c r="A121" s="8" t="s">
        <v>175</v>
      </c>
      <c r="B121" s="8"/>
      <c r="C121" s="8"/>
      <c r="D121" s="8"/>
      <c r="E121" s="8"/>
    </row>
    <row r="122" spans="1:5">
      <c r="A122" s="23" t="s">
        <v>176</v>
      </c>
      <c r="B122" s="24">
        <v>425</v>
      </c>
      <c r="C122" s="24">
        <v>408</v>
      </c>
      <c r="D122" s="24">
        <v>8</v>
      </c>
      <c r="E122" s="24">
        <v>9</v>
      </c>
    </row>
    <row r="123" spans="1:5">
      <c r="A123" s="10" t="s">
        <v>114</v>
      </c>
      <c r="B123" s="15">
        <v>100</v>
      </c>
      <c r="C123" s="15">
        <v>96</v>
      </c>
      <c r="D123" s="15">
        <v>1.8823529999999999</v>
      </c>
      <c r="E123" s="15">
        <v>2.1176469999999998</v>
      </c>
    </row>
    <row r="124" spans="1:5">
      <c r="A124" s="23" t="s">
        <v>177</v>
      </c>
      <c r="B124" s="24">
        <v>811</v>
      </c>
      <c r="C124" s="24">
        <v>774</v>
      </c>
      <c r="D124" s="24">
        <v>23</v>
      </c>
      <c r="E124" s="24">
        <v>14</v>
      </c>
    </row>
    <row r="125" spans="1:5">
      <c r="A125" s="10" t="s">
        <v>114</v>
      </c>
      <c r="B125" s="15">
        <v>100</v>
      </c>
      <c r="C125" s="15">
        <v>95.437730999999999</v>
      </c>
      <c r="D125" s="15">
        <v>2.8360050000000001</v>
      </c>
      <c r="E125" s="15">
        <v>1.726264</v>
      </c>
    </row>
    <row r="126" spans="1:5">
      <c r="A126" s="23" t="s">
        <v>178</v>
      </c>
      <c r="B126" s="24">
        <v>207</v>
      </c>
      <c r="C126" s="24">
        <v>199</v>
      </c>
      <c r="D126" s="24">
        <v>6</v>
      </c>
      <c r="E126" s="24">
        <v>2</v>
      </c>
    </row>
    <row r="127" spans="1:5">
      <c r="A127" s="10" t="s">
        <v>114</v>
      </c>
      <c r="B127" s="15">
        <v>100</v>
      </c>
      <c r="C127" s="15">
        <v>96.135266000000001</v>
      </c>
      <c r="D127" s="15">
        <v>2.8985509999999999</v>
      </c>
      <c r="E127" s="15">
        <v>0.96618400000000004</v>
      </c>
    </row>
    <row r="128" spans="1:5">
      <c r="A128" s="23" t="s">
        <v>179</v>
      </c>
      <c r="B128" s="24">
        <v>154</v>
      </c>
      <c r="C128" s="24">
        <v>147</v>
      </c>
      <c r="D128" s="24">
        <v>7</v>
      </c>
      <c r="E128" s="24">
        <v>0</v>
      </c>
    </row>
    <row r="129" spans="1:5">
      <c r="A129" s="10" t="s">
        <v>114</v>
      </c>
      <c r="B129" s="15">
        <v>100</v>
      </c>
      <c r="C129" s="15">
        <v>95.454544999999996</v>
      </c>
      <c r="D129" s="15">
        <v>4.5454549999999996</v>
      </c>
      <c r="E129" s="15">
        <v>0</v>
      </c>
    </row>
    <row r="130" spans="1:5">
      <c r="A130" s="23" t="s">
        <v>180</v>
      </c>
      <c r="B130" s="24">
        <v>318</v>
      </c>
      <c r="C130" s="24">
        <v>308</v>
      </c>
      <c r="D130" s="24">
        <v>6</v>
      </c>
      <c r="E130" s="24">
        <v>4</v>
      </c>
    </row>
    <row r="131" spans="1:5">
      <c r="A131" s="10" t="s">
        <v>114</v>
      </c>
      <c r="B131" s="15">
        <v>100</v>
      </c>
      <c r="C131" s="15">
        <v>96.855345999999997</v>
      </c>
      <c r="D131" s="15">
        <v>1.886792</v>
      </c>
      <c r="E131" s="15">
        <v>1.257862</v>
      </c>
    </row>
    <row r="132" spans="1:5">
      <c r="A132" s="23" t="s">
        <v>181</v>
      </c>
      <c r="B132" s="24">
        <v>203</v>
      </c>
      <c r="C132" s="24">
        <v>196</v>
      </c>
      <c r="D132" s="24">
        <v>3</v>
      </c>
      <c r="E132" s="24">
        <v>4</v>
      </c>
    </row>
    <row r="133" spans="1:5">
      <c r="A133" s="10" t="s">
        <v>114</v>
      </c>
      <c r="B133" s="15">
        <v>100</v>
      </c>
      <c r="C133" s="15">
        <v>96.551723999999993</v>
      </c>
      <c r="D133" s="15">
        <v>1.477833</v>
      </c>
      <c r="E133" s="15">
        <v>1.9704429999999999</v>
      </c>
    </row>
    <row r="134" spans="1:5">
      <c r="A134" s="23" t="s">
        <v>182</v>
      </c>
      <c r="B134" s="24">
        <v>79</v>
      </c>
      <c r="C134" s="24">
        <v>73</v>
      </c>
      <c r="D134" s="24">
        <v>4</v>
      </c>
      <c r="E134" s="24">
        <v>2</v>
      </c>
    </row>
    <row r="135" spans="1:5">
      <c r="A135" s="10" t="s">
        <v>114</v>
      </c>
      <c r="B135" s="15">
        <v>100</v>
      </c>
      <c r="C135" s="15">
        <v>92.405062999999998</v>
      </c>
      <c r="D135" s="15">
        <v>5.0632910000000004</v>
      </c>
      <c r="E135" s="15">
        <v>2.5316459999999998</v>
      </c>
    </row>
    <row r="136" spans="1:5">
      <c r="A136" s="23" t="s">
        <v>183</v>
      </c>
      <c r="B136" s="24">
        <v>68</v>
      </c>
      <c r="C136" s="24">
        <v>65</v>
      </c>
      <c r="D136" s="24">
        <v>2</v>
      </c>
      <c r="E136" s="24">
        <v>1</v>
      </c>
    </row>
    <row r="137" spans="1:5">
      <c r="A137" s="10" t="s">
        <v>114</v>
      </c>
      <c r="B137" s="15">
        <v>100</v>
      </c>
      <c r="C137" s="15">
        <v>95.588234999999997</v>
      </c>
      <c r="D137" s="15">
        <v>2.941176</v>
      </c>
      <c r="E137" s="15">
        <v>1.470588</v>
      </c>
    </row>
    <row r="138" spans="1:5">
      <c r="A138" s="23" t="s">
        <v>184</v>
      </c>
      <c r="B138" s="24">
        <v>586</v>
      </c>
      <c r="C138" s="24">
        <v>569</v>
      </c>
      <c r="D138" s="24">
        <v>12</v>
      </c>
      <c r="E138" s="24">
        <v>5</v>
      </c>
    </row>
    <row r="139" spans="1:5">
      <c r="A139" s="10" t="s">
        <v>114</v>
      </c>
      <c r="B139" s="15">
        <v>100</v>
      </c>
      <c r="C139" s="15">
        <v>97.098975999999993</v>
      </c>
      <c r="D139" s="15">
        <v>2.0477820000000002</v>
      </c>
      <c r="E139" s="15">
        <v>0.85324199999999994</v>
      </c>
    </row>
    <row r="140" spans="1:5">
      <c r="A140" s="23" t="s">
        <v>185</v>
      </c>
      <c r="B140" s="24">
        <v>276</v>
      </c>
      <c r="C140" s="24">
        <v>266</v>
      </c>
      <c r="D140" s="24">
        <v>6</v>
      </c>
      <c r="E140" s="24">
        <v>4</v>
      </c>
    </row>
    <row r="141" spans="1:5">
      <c r="A141" s="10" t="s">
        <v>114</v>
      </c>
      <c r="B141" s="15">
        <v>100</v>
      </c>
      <c r="C141" s="15">
        <v>96.376812000000001</v>
      </c>
      <c r="D141" s="15">
        <v>2.1739130000000002</v>
      </c>
      <c r="E141" s="15">
        <v>1.4492750000000001</v>
      </c>
    </row>
    <row r="142" spans="1:5">
      <c r="A142" s="23" t="s">
        <v>152</v>
      </c>
      <c r="B142" s="24">
        <v>197</v>
      </c>
      <c r="C142" s="24">
        <v>180</v>
      </c>
      <c r="D142" s="24">
        <v>11</v>
      </c>
      <c r="E142" s="24">
        <v>6</v>
      </c>
    </row>
    <row r="143" spans="1:5">
      <c r="A143" s="10" t="s">
        <v>114</v>
      </c>
      <c r="B143" s="15">
        <v>100</v>
      </c>
      <c r="C143" s="15">
        <v>91.370558000000003</v>
      </c>
      <c r="D143" s="15">
        <v>5.5837560000000002</v>
      </c>
      <c r="E143" s="15">
        <v>3.0456850000000002</v>
      </c>
    </row>
    <row r="144" spans="1:5">
      <c r="A144" s="23" t="s">
        <v>186</v>
      </c>
      <c r="B144" s="24">
        <v>944</v>
      </c>
      <c r="C144" s="24">
        <v>869</v>
      </c>
      <c r="D144" s="24">
        <v>62</v>
      </c>
      <c r="E144" s="24">
        <v>13</v>
      </c>
    </row>
    <row r="145" spans="1:5">
      <c r="A145" s="10" t="s">
        <v>114</v>
      </c>
      <c r="B145" s="15">
        <v>100</v>
      </c>
      <c r="C145" s="15">
        <v>92.055085000000005</v>
      </c>
      <c r="D145" s="15">
        <v>6.5677969999999997</v>
      </c>
      <c r="E145" s="15">
        <v>1.377119</v>
      </c>
    </row>
    <row r="146" spans="1:5">
      <c r="A146" s="23" t="s">
        <v>128</v>
      </c>
      <c r="B146" s="24">
        <v>41</v>
      </c>
      <c r="C146" s="24">
        <v>35</v>
      </c>
      <c r="D146" s="24">
        <v>3</v>
      </c>
      <c r="E146" s="24">
        <v>3</v>
      </c>
    </row>
    <row r="147" spans="1:5">
      <c r="A147" s="10" t="s">
        <v>114</v>
      </c>
      <c r="B147" s="15">
        <v>100</v>
      </c>
      <c r="C147" s="15">
        <v>85.365853999999999</v>
      </c>
      <c r="D147" s="15">
        <v>7.3170729999999997</v>
      </c>
      <c r="E147" s="15">
        <v>7.3170729999999997</v>
      </c>
    </row>
    <row r="148" spans="1:5">
      <c r="A148" s="8" t="s">
        <v>187</v>
      </c>
      <c r="B148" s="8"/>
      <c r="C148" s="8"/>
      <c r="D148" s="8"/>
      <c r="E148" s="8"/>
    </row>
    <row r="149" spans="1:5">
      <c r="A149" s="23" t="s">
        <v>188</v>
      </c>
      <c r="B149" s="24">
        <v>2041</v>
      </c>
      <c r="C149" s="24">
        <v>1957</v>
      </c>
      <c r="D149" s="24">
        <v>57</v>
      </c>
      <c r="E149" s="24">
        <v>27</v>
      </c>
    </row>
    <row r="150" spans="1:5">
      <c r="A150" s="10" t="s">
        <v>114</v>
      </c>
      <c r="B150" s="15">
        <v>100</v>
      </c>
      <c r="C150" s="15">
        <v>95.884370000000004</v>
      </c>
      <c r="D150" s="15">
        <v>2.7927490000000001</v>
      </c>
      <c r="E150" s="15">
        <v>1.322881</v>
      </c>
    </row>
    <row r="151" spans="1:5">
      <c r="A151" s="23" t="s">
        <v>189</v>
      </c>
      <c r="B151" s="24">
        <v>221</v>
      </c>
      <c r="C151" s="24">
        <v>207</v>
      </c>
      <c r="D151" s="24">
        <v>9</v>
      </c>
      <c r="E151" s="24">
        <v>5</v>
      </c>
    </row>
    <row r="152" spans="1:5">
      <c r="A152" s="10" t="s">
        <v>114</v>
      </c>
      <c r="B152" s="15">
        <v>100</v>
      </c>
      <c r="C152" s="15">
        <v>93.665158000000005</v>
      </c>
      <c r="D152" s="15">
        <v>4.0723979999999997</v>
      </c>
      <c r="E152" s="15">
        <v>2.2624430000000002</v>
      </c>
    </row>
    <row r="153" spans="1:5">
      <c r="A153" s="23" t="s">
        <v>190</v>
      </c>
      <c r="B153" s="24">
        <v>64</v>
      </c>
      <c r="C153" s="24">
        <v>49</v>
      </c>
      <c r="D153" s="24">
        <v>13</v>
      </c>
      <c r="E153" s="24">
        <v>2</v>
      </c>
    </row>
    <row r="154" spans="1:5">
      <c r="A154" s="10" t="s">
        <v>114</v>
      </c>
      <c r="B154" s="15">
        <v>100</v>
      </c>
      <c r="C154" s="15">
        <v>76.5625</v>
      </c>
      <c r="D154" s="15">
        <v>20.3125</v>
      </c>
      <c r="E154" s="15">
        <v>3.125</v>
      </c>
    </row>
    <row r="155" spans="1:5">
      <c r="A155" s="23" t="s">
        <v>191</v>
      </c>
      <c r="B155" s="24">
        <v>158</v>
      </c>
      <c r="C155" s="24">
        <v>129</v>
      </c>
      <c r="D155" s="24">
        <v>23</v>
      </c>
      <c r="E155" s="24">
        <v>6</v>
      </c>
    </row>
    <row r="156" spans="1:5">
      <c r="A156" s="10" t="s">
        <v>114</v>
      </c>
      <c r="B156" s="15">
        <v>100</v>
      </c>
      <c r="C156" s="15">
        <v>81.645570000000006</v>
      </c>
      <c r="D156" s="15">
        <v>14.556962</v>
      </c>
      <c r="E156" s="15">
        <v>3.7974679999999998</v>
      </c>
    </row>
    <row r="157" spans="1:5">
      <c r="A157" s="23" t="s">
        <v>192</v>
      </c>
      <c r="B157" s="24">
        <v>120</v>
      </c>
      <c r="C157" s="24">
        <v>112</v>
      </c>
      <c r="D157" s="24">
        <v>7</v>
      </c>
      <c r="E157" s="24">
        <v>1</v>
      </c>
    </row>
    <row r="158" spans="1:5">
      <c r="A158" s="10" t="s">
        <v>114</v>
      </c>
      <c r="B158" s="15">
        <v>100</v>
      </c>
      <c r="C158" s="15">
        <v>93.333332999999996</v>
      </c>
      <c r="D158" s="15">
        <v>5.8333329999999997</v>
      </c>
      <c r="E158" s="15">
        <v>0.83333299999999999</v>
      </c>
    </row>
    <row r="159" spans="1:5">
      <c r="A159" s="23" t="s">
        <v>193</v>
      </c>
      <c r="B159" s="24">
        <v>10</v>
      </c>
      <c r="C159" s="24">
        <v>9</v>
      </c>
      <c r="D159" s="24">
        <v>1</v>
      </c>
      <c r="E159" s="24">
        <v>0</v>
      </c>
    </row>
    <row r="160" spans="1:5">
      <c r="A160" s="10" t="s">
        <v>114</v>
      </c>
      <c r="B160" s="15">
        <v>100</v>
      </c>
      <c r="C160" s="15">
        <v>90</v>
      </c>
      <c r="D160" s="15">
        <v>10</v>
      </c>
      <c r="E160" s="15">
        <v>0</v>
      </c>
    </row>
    <row r="161" spans="1:5">
      <c r="A161" s="23" t="s">
        <v>152</v>
      </c>
      <c r="B161" s="24">
        <v>39</v>
      </c>
      <c r="C161" s="24">
        <v>33</v>
      </c>
      <c r="D161" s="24">
        <v>4</v>
      </c>
      <c r="E161" s="24">
        <v>2</v>
      </c>
    </row>
    <row r="162" spans="1:5">
      <c r="A162" s="10" t="s">
        <v>114</v>
      </c>
      <c r="B162" s="15">
        <v>100</v>
      </c>
      <c r="C162" s="15">
        <v>84.615385000000003</v>
      </c>
      <c r="D162" s="15">
        <v>10.256410000000001</v>
      </c>
      <c r="E162" s="15">
        <v>5.1282050000000003</v>
      </c>
    </row>
    <row r="163" spans="1:5">
      <c r="A163" s="23" t="s">
        <v>128</v>
      </c>
      <c r="B163" s="24">
        <v>24</v>
      </c>
      <c r="C163" s="24">
        <v>20</v>
      </c>
      <c r="D163" s="24">
        <v>0</v>
      </c>
      <c r="E163" s="24">
        <v>4</v>
      </c>
    </row>
    <row r="164" spans="1:5">
      <c r="A164" s="10" t="s">
        <v>114</v>
      </c>
      <c r="B164" s="15">
        <v>100</v>
      </c>
      <c r="C164" s="15">
        <v>83.333332999999996</v>
      </c>
      <c r="D164" s="15">
        <v>0</v>
      </c>
      <c r="E164" s="15">
        <v>16.666667</v>
      </c>
    </row>
    <row r="165" spans="1:5">
      <c r="A165" s="8" t="s">
        <v>194</v>
      </c>
      <c r="B165" s="8"/>
      <c r="C165" s="8"/>
      <c r="D165" s="8"/>
      <c r="E165" s="8"/>
    </row>
    <row r="166" spans="1:5">
      <c r="A166" s="23" t="s">
        <v>195</v>
      </c>
      <c r="B166" s="24">
        <v>1341</v>
      </c>
      <c r="C166" s="24">
        <v>1269</v>
      </c>
      <c r="D166" s="24">
        <v>50</v>
      </c>
      <c r="E166" s="24">
        <v>22</v>
      </c>
    </row>
    <row r="167" spans="1:5">
      <c r="A167" s="10" t="s">
        <v>114</v>
      </c>
      <c r="B167" s="15">
        <v>100</v>
      </c>
      <c r="C167" s="15">
        <v>94.630871999999997</v>
      </c>
      <c r="D167" s="15">
        <v>3.728561</v>
      </c>
      <c r="E167" s="15">
        <v>1.6405670000000001</v>
      </c>
    </row>
    <row r="168" spans="1:5">
      <c r="A168" s="23" t="s">
        <v>196</v>
      </c>
      <c r="B168" s="24">
        <v>523</v>
      </c>
      <c r="C168" s="24">
        <v>500</v>
      </c>
      <c r="D168" s="24">
        <v>13</v>
      </c>
      <c r="E168" s="24">
        <v>10</v>
      </c>
    </row>
    <row r="169" spans="1:5">
      <c r="A169" s="10" t="s">
        <v>114</v>
      </c>
      <c r="B169" s="15">
        <v>100</v>
      </c>
      <c r="C169" s="15">
        <v>95.602294000000001</v>
      </c>
      <c r="D169" s="15">
        <v>2.4856600000000002</v>
      </c>
      <c r="E169" s="15">
        <v>1.9120459999999999</v>
      </c>
    </row>
    <row r="170" spans="1:5">
      <c r="A170" s="23" t="s">
        <v>197</v>
      </c>
      <c r="B170" s="24">
        <v>116</v>
      </c>
      <c r="C170" s="24">
        <v>104</v>
      </c>
      <c r="D170" s="24">
        <v>8</v>
      </c>
      <c r="E170" s="24">
        <v>4</v>
      </c>
    </row>
    <row r="171" spans="1:5">
      <c r="A171" s="10" t="s">
        <v>114</v>
      </c>
      <c r="B171" s="15">
        <v>100</v>
      </c>
      <c r="C171" s="15">
        <v>89.655171999999993</v>
      </c>
      <c r="D171" s="15">
        <v>6.8965519999999998</v>
      </c>
      <c r="E171" s="15">
        <v>3.4482759999999999</v>
      </c>
    </row>
    <row r="172" spans="1:5">
      <c r="A172" s="23" t="s">
        <v>198</v>
      </c>
      <c r="B172" s="24">
        <v>25</v>
      </c>
      <c r="C172" s="24">
        <v>23</v>
      </c>
      <c r="D172" s="24">
        <v>1</v>
      </c>
      <c r="E172" s="24">
        <v>1</v>
      </c>
    </row>
    <row r="173" spans="1:5">
      <c r="A173" s="10" t="s">
        <v>114</v>
      </c>
      <c r="B173" s="15">
        <v>100</v>
      </c>
      <c r="C173" s="15">
        <v>92</v>
      </c>
      <c r="D173" s="15">
        <v>4</v>
      </c>
      <c r="E173" s="15">
        <v>4</v>
      </c>
    </row>
    <row r="174" spans="1:5">
      <c r="A174" s="23" t="s">
        <v>199</v>
      </c>
      <c r="B174" s="24">
        <v>68</v>
      </c>
      <c r="C174" s="24">
        <v>61</v>
      </c>
      <c r="D174" s="24">
        <v>6</v>
      </c>
      <c r="E174" s="24">
        <v>1</v>
      </c>
    </row>
    <row r="175" spans="1:5">
      <c r="A175" s="10" t="s">
        <v>114</v>
      </c>
      <c r="B175" s="15">
        <v>100</v>
      </c>
      <c r="C175" s="15">
        <v>89.705882000000003</v>
      </c>
      <c r="D175" s="15">
        <v>8.8235290000000006</v>
      </c>
      <c r="E175" s="15">
        <v>1.470588</v>
      </c>
    </row>
    <row r="176" spans="1:5">
      <c r="A176" s="23" t="s">
        <v>200</v>
      </c>
      <c r="B176" s="24">
        <v>1248</v>
      </c>
      <c r="C176" s="24">
        <v>1194</v>
      </c>
      <c r="D176" s="24">
        <v>37</v>
      </c>
      <c r="E176" s="24">
        <v>17</v>
      </c>
    </row>
    <row r="177" spans="1:5">
      <c r="A177" s="10" t="s">
        <v>114</v>
      </c>
      <c r="B177" s="15">
        <v>100</v>
      </c>
      <c r="C177" s="15">
        <v>95.673077000000006</v>
      </c>
      <c r="D177" s="15">
        <v>2.964744</v>
      </c>
      <c r="E177" s="15">
        <v>1.362179</v>
      </c>
    </row>
    <row r="178" spans="1:5">
      <c r="A178" s="23" t="s">
        <v>201</v>
      </c>
      <c r="B178" s="24">
        <v>725</v>
      </c>
      <c r="C178" s="24">
        <v>685</v>
      </c>
      <c r="D178" s="24">
        <v>31</v>
      </c>
      <c r="E178" s="24">
        <v>9</v>
      </c>
    </row>
    <row r="179" spans="1:5">
      <c r="A179" s="10" t="s">
        <v>114</v>
      </c>
      <c r="B179" s="15">
        <v>100</v>
      </c>
      <c r="C179" s="15">
        <v>94.482759000000001</v>
      </c>
      <c r="D179" s="15">
        <v>4.2758620000000001</v>
      </c>
      <c r="E179" s="15">
        <v>1.241379</v>
      </c>
    </row>
    <row r="180" spans="1:5">
      <c r="A180" s="23" t="s">
        <v>202</v>
      </c>
      <c r="B180" s="24">
        <v>550</v>
      </c>
      <c r="C180" s="24">
        <v>509</v>
      </c>
      <c r="D180" s="24">
        <v>29</v>
      </c>
      <c r="E180" s="24">
        <v>12</v>
      </c>
    </row>
    <row r="181" spans="1:5">
      <c r="A181" s="10" t="s">
        <v>114</v>
      </c>
      <c r="B181" s="15">
        <v>100</v>
      </c>
      <c r="C181" s="15">
        <v>92.545455000000004</v>
      </c>
      <c r="D181" s="15">
        <v>5.2727269999999997</v>
      </c>
      <c r="E181" s="15">
        <v>2.1818179999999998</v>
      </c>
    </row>
    <row r="182" spans="1:5">
      <c r="A182" s="23" t="s">
        <v>203</v>
      </c>
      <c r="B182" s="24">
        <v>563</v>
      </c>
      <c r="C182" s="24">
        <v>524</v>
      </c>
      <c r="D182" s="24">
        <v>29</v>
      </c>
      <c r="E182" s="24">
        <v>10</v>
      </c>
    </row>
    <row r="183" spans="1:5">
      <c r="A183" s="10" t="s">
        <v>114</v>
      </c>
      <c r="B183" s="15">
        <v>100</v>
      </c>
      <c r="C183" s="15">
        <v>93.072823999999997</v>
      </c>
      <c r="D183" s="15">
        <v>5.1509770000000001</v>
      </c>
      <c r="E183" s="15">
        <v>1.7761990000000001</v>
      </c>
    </row>
    <row r="184" spans="1:5">
      <c r="A184" s="23" t="s">
        <v>204</v>
      </c>
      <c r="B184" s="24">
        <v>319</v>
      </c>
      <c r="C184" s="24">
        <v>291</v>
      </c>
      <c r="D184" s="24">
        <v>16</v>
      </c>
      <c r="E184" s="24">
        <v>12</v>
      </c>
    </row>
    <row r="185" spans="1:5">
      <c r="A185" s="10" t="s">
        <v>114</v>
      </c>
      <c r="B185" s="15">
        <v>100</v>
      </c>
      <c r="C185" s="15">
        <v>91.222571000000002</v>
      </c>
      <c r="D185" s="15">
        <v>5.0156739999999997</v>
      </c>
      <c r="E185" s="15">
        <v>3.761755</v>
      </c>
    </row>
    <row r="186" spans="1:5">
      <c r="A186" s="23" t="s">
        <v>205</v>
      </c>
      <c r="B186" s="24">
        <v>6</v>
      </c>
      <c r="C186" s="24">
        <v>6</v>
      </c>
      <c r="D186" s="24">
        <v>0</v>
      </c>
      <c r="E186" s="24">
        <v>0</v>
      </c>
    </row>
    <row r="187" spans="1:5">
      <c r="A187" s="10" t="s">
        <v>114</v>
      </c>
      <c r="B187" s="15">
        <v>100</v>
      </c>
      <c r="C187" s="15">
        <v>100</v>
      </c>
      <c r="D187" s="15">
        <v>0</v>
      </c>
      <c r="E187" s="15">
        <v>0</v>
      </c>
    </row>
    <row r="188" spans="1:5">
      <c r="A188" s="23" t="s">
        <v>206</v>
      </c>
      <c r="B188" s="24">
        <v>42</v>
      </c>
      <c r="C188" s="24">
        <v>40</v>
      </c>
      <c r="D188" s="24">
        <v>0</v>
      </c>
      <c r="E188" s="24">
        <v>2</v>
      </c>
    </row>
    <row r="189" spans="1:5">
      <c r="A189" s="10" t="s">
        <v>114</v>
      </c>
      <c r="B189" s="15">
        <v>100</v>
      </c>
      <c r="C189" s="15">
        <v>95.238095000000001</v>
      </c>
      <c r="D189" s="15">
        <v>0</v>
      </c>
      <c r="E189" s="15">
        <v>4.7619049999999996</v>
      </c>
    </row>
    <row r="190" spans="1:5">
      <c r="A190" s="23" t="s">
        <v>152</v>
      </c>
      <c r="B190" s="24">
        <v>39</v>
      </c>
      <c r="C190" s="24">
        <v>34</v>
      </c>
      <c r="D190" s="24">
        <v>3</v>
      </c>
      <c r="E190" s="24">
        <v>2</v>
      </c>
    </row>
    <row r="191" spans="1:5">
      <c r="A191" s="10" t="s">
        <v>114</v>
      </c>
      <c r="B191" s="15">
        <v>100</v>
      </c>
      <c r="C191" s="15">
        <v>87.179486999999995</v>
      </c>
      <c r="D191" s="15">
        <v>7.6923079999999997</v>
      </c>
      <c r="E191" s="15">
        <v>5.1282050000000003</v>
      </c>
    </row>
    <row r="192" spans="1:5">
      <c r="A192" s="23" t="s">
        <v>128</v>
      </c>
      <c r="B192" s="24">
        <v>193</v>
      </c>
      <c r="C192" s="24">
        <v>176</v>
      </c>
      <c r="D192" s="24">
        <v>12</v>
      </c>
      <c r="E192" s="24">
        <v>5</v>
      </c>
    </row>
    <row r="193" spans="1:5">
      <c r="A193" s="10" t="s">
        <v>114</v>
      </c>
      <c r="B193" s="15">
        <v>100</v>
      </c>
      <c r="C193" s="15">
        <v>91.19171</v>
      </c>
      <c r="D193" s="15">
        <v>6.2176169999999997</v>
      </c>
      <c r="E193" s="15">
        <v>2.5906739999999999</v>
      </c>
    </row>
    <row r="194" spans="1:5">
      <c r="A194" s="8" t="s">
        <v>207</v>
      </c>
      <c r="B194" s="8"/>
      <c r="C194" s="8"/>
      <c r="D194" s="8"/>
      <c r="E194" s="8"/>
    </row>
    <row r="195" spans="1:5">
      <c r="A195" s="23" t="s">
        <v>208</v>
      </c>
      <c r="B195" s="24">
        <v>1480</v>
      </c>
      <c r="C195" s="24">
        <v>1405</v>
      </c>
      <c r="D195" s="24">
        <v>55</v>
      </c>
      <c r="E195" s="24">
        <v>20</v>
      </c>
    </row>
    <row r="196" spans="1:5">
      <c r="A196" s="10" t="s">
        <v>114</v>
      </c>
      <c r="B196" s="15">
        <v>100</v>
      </c>
      <c r="C196" s="15">
        <v>94.932432000000006</v>
      </c>
      <c r="D196" s="15">
        <v>3.7162160000000002</v>
      </c>
      <c r="E196" s="15">
        <v>1.351351</v>
      </c>
    </row>
    <row r="197" spans="1:5">
      <c r="A197" s="23" t="s">
        <v>209</v>
      </c>
      <c r="B197" s="24">
        <v>1280</v>
      </c>
      <c r="C197" s="24">
        <v>1212</v>
      </c>
      <c r="D197" s="24">
        <v>46</v>
      </c>
      <c r="E197" s="24">
        <v>22</v>
      </c>
    </row>
    <row r="198" spans="1:5">
      <c r="A198" s="10" t="s">
        <v>114</v>
      </c>
      <c r="B198" s="15">
        <v>100</v>
      </c>
      <c r="C198" s="15">
        <v>94.6875</v>
      </c>
      <c r="D198" s="15">
        <v>3.59375</v>
      </c>
      <c r="E198" s="15">
        <v>1.71875</v>
      </c>
    </row>
    <row r="199" spans="1:5">
      <c r="A199" s="23" t="s">
        <v>210</v>
      </c>
      <c r="B199" s="24">
        <v>1167</v>
      </c>
      <c r="C199" s="24">
        <v>1094</v>
      </c>
      <c r="D199" s="24">
        <v>53</v>
      </c>
      <c r="E199" s="24">
        <v>20</v>
      </c>
    </row>
    <row r="200" spans="1:5">
      <c r="A200" s="10" t="s">
        <v>114</v>
      </c>
      <c r="B200" s="15">
        <v>100</v>
      </c>
      <c r="C200" s="15">
        <v>93.744643999999994</v>
      </c>
      <c r="D200" s="15">
        <v>4.5415599999999996</v>
      </c>
      <c r="E200" s="15">
        <v>1.7137960000000001</v>
      </c>
    </row>
    <row r="201" spans="1:5" ht="11.1" customHeight="1">
      <c r="A201" s="23" t="s">
        <v>211</v>
      </c>
      <c r="B201" s="24">
        <v>715</v>
      </c>
      <c r="C201" s="24">
        <v>674</v>
      </c>
      <c r="D201" s="24">
        <v>28</v>
      </c>
      <c r="E201" s="24">
        <v>13</v>
      </c>
    </row>
    <row r="202" spans="1:5" ht="11.1" customHeight="1">
      <c r="A202" s="10" t="s">
        <v>114</v>
      </c>
      <c r="B202" s="15">
        <v>100</v>
      </c>
      <c r="C202" s="15">
        <v>94.265733999999995</v>
      </c>
      <c r="D202" s="15">
        <v>3.9160840000000001</v>
      </c>
      <c r="E202" s="15">
        <v>1.818182</v>
      </c>
    </row>
    <row r="203" spans="1:5" ht="11.1" customHeight="1">
      <c r="A203" s="23" t="s">
        <v>212</v>
      </c>
      <c r="B203" s="24">
        <v>387</v>
      </c>
      <c r="C203" s="24">
        <v>352</v>
      </c>
      <c r="D203" s="24">
        <v>30</v>
      </c>
      <c r="E203" s="24">
        <v>5</v>
      </c>
    </row>
    <row r="204" spans="1:5" ht="11.1" customHeight="1">
      <c r="A204" s="10" t="s">
        <v>114</v>
      </c>
      <c r="B204" s="15">
        <v>100</v>
      </c>
      <c r="C204" s="15">
        <v>90.956072000000006</v>
      </c>
      <c r="D204" s="15">
        <v>7.751938</v>
      </c>
      <c r="E204" s="15">
        <v>1.29199</v>
      </c>
    </row>
    <row r="205" spans="1:5" ht="11.1" customHeight="1">
      <c r="A205" s="23" t="s">
        <v>213</v>
      </c>
      <c r="B205" s="24">
        <v>404</v>
      </c>
      <c r="C205" s="24">
        <v>348</v>
      </c>
      <c r="D205" s="24">
        <v>42</v>
      </c>
      <c r="E205" s="24">
        <v>14</v>
      </c>
    </row>
    <row r="206" spans="1:5" ht="11.1" customHeight="1">
      <c r="A206" s="10" t="s">
        <v>114</v>
      </c>
      <c r="B206" s="15">
        <v>100</v>
      </c>
      <c r="C206" s="15">
        <v>86.138614000000004</v>
      </c>
      <c r="D206" s="15">
        <v>10.396039999999999</v>
      </c>
      <c r="E206" s="15">
        <v>3.465347</v>
      </c>
    </row>
    <row r="207" spans="1:5" ht="11.1" customHeight="1">
      <c r="A207" s="23" t="s">
        <v>214</v>
      </c>
      <c r="B207" s="24">
        <v>595</v>
      </c>
      <c r="C207" s="24">
        <v>561</v>
      </c>
      <c r="D207" s="24">
        <v>24</v>
      </c>
      <c r="E207" s="24">
        <v>10</v>
      </c>
    </row>
    <row r="208" spans="1:5" ht="11.1" customHeight="1">
      <c r="A208" s="10" t="s">
        <v>114</v>
      </c>
      <c r="B208" s="15">
        <v>100</v>
      </c>
      <c r="C208" s="15">
        <v>94.285713999999999</v>
      </c>
      <c r="D208" s="15">
        <v>4.0336129999999999</v>
      </c>
      <c r="E208" s="15">
        <v>1.6806719999999999</v>
      </c>
    </row>
    <row r="209" spans="1:5" ht="11.1" customHeight="1">
      <c r="A209" s="23" t="s">
        <v>215</v>
      </c>
      <c r="B209" s="24">
        <v>215</v>
      </c>
      <c r="C209" s="24">
        <v>198</v>
      </c>
      <c r="D209" s="24">
        <v>11</v>
      </c>
      <c r="E209" s="24">
        <v>6</v>
      </c>
    </row>
    <row r="210" spans="1:5" ht="11.1" customHeight="1">
      <c r="A210" s="10" t="s">
        <v>114</v>
      </c>
      <c r="B210" s="15">
        <v>100</v>
      </c>
      <c r="C210" s="15">
        <v>92.093023000000002</v>
      </c>
      <c r="D210" s="15">
        <v>5.1162789999999996</v>
      </c>
      <c r="E210" s="15">
        <v>2.7906979999999999</v>
      </c>
    </row>
    <row r="211" spans="1:5" ht="11.1" customHeight="1">
      <c r="A211" s="23" t="s">
        <v>216</v>
      </c>
      <c r="B211" s="24">
        <v>248</v>
      </c>
      <c r="C211" s="24">
        <v>228</v>
      </c>
      <c r="D211" s="24">
        <v>15</v>
      </c>
      <c r="E211" s="24">
        <v>5</v>
      </c>
    </row>
    <row r="212" spans="1:5" ht="11.1" customHeight="1">
      <c r="A212" s="10" t="s">
        <v>114</v>
      </c>
      <c r="B212" s="15">
        <v>100</v>
      </c>
      <c r="C212" s="15">
        <v>91.935484000000002</v>
      </c>
      <c r="D212" s="15">
        <v>6.048387</v>
      </c>
      <c r="E212" s="15">
        <v>2.0161289999999998</v>
      </c>
    </row>
    <row r="213" spans="1:5" ht="11.1" customHeight="1">
      <c r="A213" s="23" t="s">
        <v>217</v>
      </c>
      <c r="B213" s="24">
        <v>255</v>
      </c>
      <c r="C213" s="24">
        <v>242</v>
      </c>
      <c r="D213" s="24">
        <v>9</v>
      </c>
      <c r="E213" s="24">
        <v>4</v>
      </c>
    </row>
    <row r="214" spans="1:5" ht="11.1" customHeight="1">
      <c r="A214" s="10" t="s">
        <v>114</v>
      </c>
      <c r="B214" s="15">
        <v>100</v>
      </c>
      <c r="C214" s="15">
        <v>94.901961</v>
      </c>
      <c r="D214" s="15">
        <v>3.5294120000000002</v>
      </c>
      <c r="E214" s="15">
        <v>1.568627</v>
      </c>
    </row>
    <row r="215" spans="1:5" ht="11.1" customHeight="1">
      <c r="A215" s="23" t="s">
        <v>218</v>
      </c>
      <c r="B215" s="24">
        <v>291</v>
      </c>
      <c r="C215" s="24">
        <v>273</v>
      </c>
      <c r="D215" s="24">
        <v>10</v>
      </c>
      <c r="E215" s="24">
        <v>8</v>
      </c>
    </row>
    <row r="216" spans="1:5" ht="11.1" customHeight="1">
      <c r="A216" s="10" t="s">
        <v>114</v>
      </c>
      <c r="B216" s="15">
        <v>100</v>
      </c>
      <c r="C216" s="15">
        <v>93.814432999999994</v>
      </c>
      <c r="D216" s="15">
        <v>3.436426</v>
      </c>
      <c r="E216" s="15">
        <v>2.7491409999999998</v>
      </c>
    </row>
    <row r="217" spans="1:5" ht="11.1" customHeight="1">
      <c r="A217" s="23" t="s">
        <v>219</v>
      </c>
      <c r="B217" s="24">
        <v>338</v>
      </c>
      <c r="C217" s="24">
        <v>323</v>
      </c>
      <c r="D217" s="24">
        <v>11</v>
      </c>
      <c r="E217" s="24">
        <v>4</v>
      </c>
    </row>
    <row r="218" spans="1:5" ht="11.1" customHeight="1">
      <c r="A218" s="10" t="s">
        <v>114</v>
      </c>
      <c r="B218" s="15">
        <v>100</v>
      </c>
      <c r="C218" s="15">
        <v>95.562129999999996</v>
      </c>
      <c r="D218" s="15">
        <v>3.2544379999999999</v>
      </c>
      <c r="E218" s="15">
        <v>1.183432</v>
      </c>
    </row>
    <row r="219" spans="1:5" ht="11.1" customHeight="1">
      <c r="A219" s="23" t="s">
        <v>220</v>
      </c>
      <c r="B219" s="24">
        <v>812</v>
      </c>
      <c r="C219" s="24">
        <v>770</v>
      </c>
      <c r="D219" s="24">
        <v>31</v>
      </c>
      <c r="E219" s="24">
        <v>11</v>
      </c>
    </row>
    <row r="220" spans="1:5" ht="11.1" customHeight="1">
      <c r="A220" s="10" t="s">
        <v>114</v>
      </c>
      <c r="B220" s="15">
        <v>100</v>
      </c>
      <c r="C220" s="15">
        <v>94.827585999999997</v>
      </c>
      <c r="D220" s="15">
        <v>3.8177340000000002</v>
      </c>
      <c r="E220" s="15">
        <v>1.3546800000000001</v>
      </c>
    </row>
    <row r="221" spans="1:5" ht="11.1" customHeight="1">
      <c r="A221" s="23" t="s">
        <v>221</v>
      </c>
      <c r="B221" s="24">
        <v>816</v>
      </c>
      <c r="C221" s="24">
        <v>777</v>
      </c>
      <c r="D221" s="24">
        <v>25</v>
      </c>
      <c r="E221" s="24">
        <v>14</v>
      </c>
    </row>
    <row r="222" spans="1:5" ht="11.1" customHeight="1">
      <c r="A222" s="10" t="s">
        <v>114</v>
      </c>
      <c r="B222" s="15">
        <v>100</v>
      </c>
      <c r="C222" s="15">
        <v>95.220588000000006</v>
      </c>
      <c r="D222" s="15">
        <v>3.0637249999999998</v>
      </c>
      <c r="E222" s="15">
        <v>1.715686</v>
      </c>
    </row>
    <row r="223" spans="1:5" ht="11.1" customHeight="1">
      <c r="A223" s="23" t="s">
        <v>152</v>
      </c>
      <c r="B223" s="24">
        <v>69</v>
      </c>
      <c r="C223" s="24">
        <v>65</v>
      </c>
      <c r="D223" s="24">
        <v>3</v>
      </c>
      <c r="E223" s="24">
        <v>1</v>
      </c>
    </row>
    <row r="224" spans="1:5" ht="11.1" customHeight="1">
      <c r="A224" s="10" t="s">
        <v>114</v>
      </c>
      <c r="B224" s="15">
        <v>100</v>
      </c>
      <c r="C224" s="15">
        <v>94.202899000000002</v>
      </c>
      <c r="D224" s="15">
        <v>4.3478260000000004</v>
      </c>
      <c r="E224" s="15">
        <v>1.4492750000000001</v>
      </c>
    </row>
    <row r="225" spans="1:5" ht="11.1" customHeight="1">
      <c r="A225" s="23" t="s">
        <v>222</v>
      </c>
      <c r="B225" s="24">
        <v>246</v>
      </c>
      <c r="C225" s="24">
        <v>230</v>
      </c>
      <c r="D225" s="24">
        <v>14</v>
      </c>
      <c r="E225" s="24">
        <v>2</v>
      </c>
    </row>
    <row r="226" spans="1:5" ht="11.1" customHeight="1">
      <c r="A226" s="10" t="s">
        <v>114</v>
      </c>
      <c r="B226" s="15">
        <v>100</v>
      </c>
      <c r="C226" s="15">
        <v>93.495935000000003</v>
      </c>
      <c r="D226" s="15">
        <v>5.6910569999999998</v>
      </c>
      <c r="E226" s="15">
        <v>0.81300799999999995</v>
      </c>
    </row>
    <row r="227" spans="1:5" ht="11.1" customHeight="1">
      <c r="A227" s="23" t="s">
        <v>128</v>
      </c>
      <c r="B227" s="24">
        <v>47</v>
      </c>
      <c r="C227" s="24">
        <v>42</v>
      </c>
      <c r="D227" s="24">
        <v>2</v>
      </c>
      <c r="E227" s="24">
        <v>3</v>
      </c>
    </row>
    <row r="228" spans="1:5" ht="11.1" customHeight="1">
      <c r="A228" s="11"/>
      <c r="B228" s="16">
        <v>100</v>
      </c>
      <c r="C228" s="16">
        <v>89.361701999999994</v>
      </c>
      <c r="D228" s="16">
        <v>4.2553190000000001</v>
      </c>
      <c r="E228" s="16">
        <v>6.3829789999999997</v>
      </c>
    </row>
    <row r="229" spans="1:5" ht="11.1" customHeight="1"/>
  </sheetData>
  <phoneticPr fontId="2"/>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BF512-F703-4ED1-8E02-E38682336C47}">
  <sheetPr codeName="Sheet124"/>
  <dimension ref="A1:N229"/>
  <sheetViews>
    <sheetView workbookViewId="0"/>
  </sheetViews>
  <sheetFormatPr defaultRowHeight="12"/>
  <cols>
    <col min="1" max="1" width="52" style="13" bestFit="1" customWidth="1"/>
    <col min="2" max="256" width="7.625" style="13" customWidth="1"/>
    <col min="257" max="16384" width="9" style="13"/>
  </cols>
  <sheetData>
    <row r="1" spans="1:14">
      <c r="A1" s="12" t="s">
        <v>114</v>
      </c>
      <c r="B1" s="6"/>
    </row>
    <row r="2" spans="1:14">
      <c r="A2" s="18" t="str">
        <f xml:space="preserve"> HYPERLINK("#'目次'!B29","[23]")</f>
        <v>[23]</v>
      </c>
    </row>
    <row r="3" spans="1:14">
      <c r="A3" s="6" t="s">
        <v>114</v>
      </c>
      <c r="B3" s="7" t="s">
        <v>336</v>
      </c>
    </row>
    <row r="4" spans="1:14">
      <c r="A4" s="6" t="s">
        <v>114</v>
      </c>
      <c r="B4" s="7" t="s">
        <v>337</v>
      </c>
    </row>
    <row r="5" spans="1:14" s="21" customFormat="1" ht="60">
      <c r="A5" s="19" t="s">
        <v>114</v>
      </c>
      <c r="B5" s="20" t="s">
        <v>118</v>
      </c>
      <c r="C5" s="20" t="s">
        <v>154</v>
      </c>
      <c r="D5" s="20" t="s">
        <v>155</v>
      </c>
      <c r="E5" s="20" t="s">
        <v>156</v>
      </c>
      <c r="F5" s="20" t="s">
        <v>157</v>
      </c>
      <c r="G5" s="20" t="s">
        <v>158</v>
      </c>
      <c r="H5" s="20" t="s">
        <v>159</v>
      </c>
      <c r="I5" s="20" t="s">
        <v>160</v>
      </c>
      <c r="J5" s="20" t="s">
        <v>161</v>
      </c>
      <c r="K5" s="20" t="s">
        <v>162</v>
      </c>
      <c r="L5" s="20" t="s">
        <v>152</v>
      </c>
      <c r="M5" s="20" t="s">
        <v>163</v>
      </c>
      <c r="N5" s="20" t="s">
        <v>128</v>
      </c>
    </row>
    <row r="6" spans="1:14">
      <c r="A6" s="22" t="s">
        <v>121</v>
      </c>
      <c r="B6" s="9">
        <v>2677</v>
      </c>
      <c r="C6" s="9">
        <v>1344</v>
      </c>
      <c r="D6" s="9">
        <v>1107</v>
      </c>
      <c r="E6" s="9">
        <v>1006</v>
      </c>
      <c r="F6" s="9">
        <v>541</v>
      </c>
      <c r="G6" s="9">
        <v>1510</v>
      </c>
      <c r="H6" s="9">
        <v>1011</v>
      </c>
      <c r="I6" s="9">
        <v>1234</v>
      </c>
      <c r="J6" s="9">
        <v>443</v>
      </c>
      <c r="K6" s="9">
        <v>1237</v>
      </c>
      <c r="L6" s="9">
        <v>81</v>
      </c>
      <c r="M6" s="9">
        <v>67</v>
      </c>
      <c r="N6" s="9">
        <v>52</v>
      </c>
    </row>
    <row r="7" spans="1:14">
      <c r="A7" s="10" t="s">
        <v>114</v>
      </c>
      <c r="B7" s="15">
        <v>100</v>
      </c>
      <c r="C7" s="15">
        <v>50.205454000000003</v>
      </c>
      <c r="D7" s="15">
        <v>41.352260000000001</v>
      </c>
      <c r="E7" s="15">
        <v>37.57938</v>
      </c>
      <c r="F7" s="15">
        <v>20.209188999999999</v>
      </c>
      <c r="G7" s="15">
        <v>56.406424999999999</v>
      </c>
      <c r="H7" s="15">
        <v>37.766156000000002</v>
      </c>
      <c r="I7" s="15">
        <v>46.096376999999997</v>
      </c>
      <c r="J7" s="15">
        <v>16.548375</v>
      </c>
      <c r="K7" s="15">
        <v>46.208441999999998</v>
      </c>
      <c r="L7" s="15">
        <v>3.0257749999999999</v>
      </c>
      <c r="M7" s="15">
        <v>2.502802</v>
      </c>
      <c r="N7" s="15">
        <v>1.9424729999999999</v>
      </c>
    </row>
    <row r="8" spans="1:14">
      <c r="A8" s="8" t="s">
        <v>122</v>
      </c>
      <c r="B8" s="8"/>
      <c r="C8" s="8"/>
      <c r="D8" s="8"/>
      <c r="E8" s="8"/>
      <c r="F8" s="8"/>
      <c r="G8" s="8"/>
      <c r="H8" s="8"/>
      <c r="I8" s="8"/>
      <c r="J8" s="8"/>
      <c r="K8" s="8"/>
      <c r="L8" s="8"/>
      <c r="M8" s="8"/>
      <c r="N8" s="8"/>
    </row>
    <row r="9" spans="1:14">
      <c r="A9" s="23" t="s">
        <v>123</v>
      </c>
      <c r="B9" s="24">
        <v>380</v>
      </c>
      <c r="C9" s="24">
        <v>216</v>
      </c>
      <c r="D9" s="24">
        <v>155</v>
      </c>
      <c r="E9" s="24">
        <v>117</v>
      </c>
      <c r="F9" s="24">
        <v>55</v>
      </c>
      <c r="G9" s="24">
        <v>188</v>
      </c>
      <c r="H9" s="24">
        <v>173</v>
      </c>
      <c r="I9" s="24">
        <v>165</v>
      </c>
      <c r="J9" s="24">
        <v>77</v>
      </c>
      <c r="K9" s="24">
        <v>194</v>
      </c>
      <c r="L9" s="24">
        <v>13</v>
      </c>
      <c r="M9" s="24">
        <v>15</v>
      </c>
      <c r="N9" s="24">
        <v>0</v>
      </c>
    </row>
    <row r="10" spans="1:14">
      <c r="A10" s="10" t="s">
        <v>114</v>
      </c>
      <c r="B10" s="15">
        <v>100</v>
      </c>
      <c r="C10" s="15">
        <v>56.842104999999997</v>
      </c>
      <c r="D10" s="15">
        <v>40.789473999999998</v>
      </c>
      <c r="E10" s="15">
        <v>30.789473999999998</v>
      </c>
      <c r="F10" s="15">
        <v>14.473684</v>
      </c>
      <c r="G10" s="15">
        <v>49.473683999999999</v>
      </c>
      <c r="H10" s="15">
        <v>45.526316000000001</v>
      </c>
      <c r="I10" s="15">
        <v>43.421053000000001</v>
      </c>
      <c r="J10" s="15">
        <v>20.263158000000001</v>
      </c>
      <c r="K10" s="15">
        <v>51.052632000000003</v>
      </c>
      <c r="L10" s="15">
        <v>3.4210530000000001</v>
      </c>
      <c r="M10" s="15">
        <v>3.947368</v>
      </c>
      <c r="N10" s="15">
        <v>0</v>
      </c>
    </row>
    <row r="11" spans="1:14">
      <c r="A11" s="23" t="s">
        <v>124</v>
      </c>
      <c r="B11" s="24">
        <v>489</v>
      </c>
      <c r="C11" s="24">
        <v>269</v>
      </c>
      <c r="D11" s="24">
        <v>194</v>
      </c>
      <c r="E11" s="24">
        <v>175</v>
      </c>
      <c r="F11" s="24">
        <v>98</v>
      </c>
      <c r="G11" s="24">
        <v>280</v>
      </c>
      <c r="H11" s="24">
        <v>193</v>
      </c>
      <c r="I11" s="24">
        <v>256</v>
      </c>
      <c r="J11" s="24">
        <v>94</v>
      </c>
      <c r="K11" s="24">
        <v>260</v>
      </c>
      <c r="L11" s="24">
        <v>12</v>
      </c>
      <c r="M11" s="24">
        <v>10</v>
      </c>
      <c r="N11" s="24">
        <v>1</v>
      </c>
    </row>
    <row r="12" spans="1:14">
      <c r="A12" s="10" t="s">
        <v>114</v>
      </c>
      <c r="B12" s="15">
        <v>100</v>
      </c>
      <c r="C12" s="15">
        <v>55.010224999999998</v>
      </c>
      <c r="D12" s="15">
        <v>39.672801999999997</v>
      </c>
      <c r="E12" s="15">
        <v>35.787320999999999</v>
      </c>
      <c r="F12" s="15">
        <v>20.040900000000001</v>
      </c>
      <c r="G12" s="15">
        <v>57.259714000000002</v>
      </c>
      <c r="H12" s="15">
        <v>39.468302999999999</v>
      </c>
      <c r="I12" s="15">
        <v>52.351737999999997</v>
      </c>
      <c r="J12" s="15">
        <v>19.222904</v>
      </c>
      <c r="K12" s="15">
        <v>53.169733999999998</v>
      </c>
      <c r="L12" s="15">
        <v>2.4539879999999998</v>
      </c>
      <c r="M12" s="15">
        <v>2.0449899999999999</v>
      </c>
      <c r="N12" s="15">
        <v>0.20449899999999999</v>
      </c>
    </row>
    <row r="13" spans="1:14">
      <c r="A13" s="23" t="s">
        <v>125</v>
      </c>
      <c r="B13" s="24">
        <v>1114</v>
      </c>
      <c r="C13" s="24">
        <v>575</v>
      </c>
      <c r="D13" s="24">
        <v>463</v>
      </c>
      <c r="E13" s="24">
        <v>392</v>
      </c>
      <c r="F13" s="24">
        <v>218</v>
      </c>
      <c r="G13" s="24">
        <v>640</v>
      </c>
      <c r="H13" s="24">
        <v>406</v>
      </c>
      <c r="I13" s="24">
        <v>511</v>
      </c>
      <c r="J13" s="24">
        <v>172</v>
      </c>
      <c r="K13" s="24">
        <v>543</v>
      </c>
      <c r="L13" s="24">
        <v>32</v>
      </c>
      <c r="M13" s="24">
        <v>29</v>
      </c>
      <c r="N13" s="24">
        <v>13</v>
      </c>
    </row>
    <row r="14" spans="1:14">
      <c r="A14" s="10" t="s">
        <v>114</v>
      </c>
      <c r="B14" s="15">
        <v>100</v>
      </c>
      <c r="C14" s="15">
        <v>51.615799000000003</v>
      </c>
      <c r="D14" s="15">
        <v>41.561939000000002</v>
      </c>
      <c r="E14" s="15">
        <v>35.188510000000001</v>
      </c>
      <c r="F14" s="15">
        <v>19.569120000000002</v>
      </c>
      <c r="G14" s="15">
        <v>57.450628000000002</v>
      </c>
      <c r="H14" s="15">
        <v>36.445242</v>
      </c>
      <c r="I14" s="15">
        <v>45.870736000000001</v>
      </c>
      <c r="J14" s="15">
        <v>15.439856000000001</v>
      </c>
      <c r="K14" s="15">
        <v>48.743268</v>
      </c>
      <c r="L14" s="15">
        <v>2.8725309999999999</v>
      </c>
      <c r="M14" s="15">
        <v>2.6032320000000002</v>
      </c>
      <c r="N14" s="15">
        <v>1.1669659999999999</v>
      </c>
    </row>
    <row r="15" spans="1:14">
      <c r="A15" s="23" t="s">
        <v>126</v>
      </c>
      <c r="B15" s="24">
        <v>521</v>
      </c>
      <c r="C15" s="24">
        <v>230</v>
      </c>
      <c r="D15" s="24">
        <v>231</v>
      </c>
      <c r="E15" s="24">
        <v>249</v>
      </c>
      <c r="F15" s="24">
        <v>125</v>
      </c>
      <c r="G15" s="24">
        <v>316</v>
      </c>
      <c r="H15" s="24">
        <v>185</v>
      </c>
      <c r="I15" s="24">
        <v>244</v>
      </c>
      <c r="J15" s="24">
        <v>82</v>
      </c>
      <c r="K15" s="24">
        <v>193</v>
      </c>
      <c r="L15" s="24">
        <v>19</v>
      </c>
      <c r="M15" s="24">
        <v>9</v>
      </c>
      <c r="N15" s="24">
        <v>6</v>
      </c>
    </row>
    <row r="16" spans="1:14">
      <c r="A16" s="10" t="s">
        <v>114</v>
      </c>
      <c r="B16" s="15">
        <v>100</v>
      </c>
      <c r="C16" s="15">
        <v>44.145873000000002</v>
      </c>
      <c r="D16" s="15">
        <v>44.337812</v>
      </c>
      <c r="E16" s="15">
        <v>47.792706000000003</v>
      </c>
      <c r="F16" s="15">
        <v>23.992322000000001</v>
      </c>
      <c r="G16" s="15">
        <v>60.652591000000001</v>
      </c>
      <c r="H16" s="15">
        <v>35.508637</v>
      </c>
      <c r="I16" s="15">
        <v>46.833013000000001</v>
      </c>
      <c r="J16" s="15">
        <v>15.738963999999999</v>
      </c>
      <c r="K16" s="15">
        <v>37.044145999999998</v>
      </c>
      <c r="L16" s="15">
        <v>3.646833</v>
      </c>
      <c r="M16" s="15">
        <v>1.727447</v>
      </c>
      <c r="N16" s="15">
        <v>1.1516310000000001</v>
      </c>
    </row>
    <row r="17" spans="1:14">
      <c r="A17" s="23" t="s">
        <v>127</v>
      </c>
      <c r="B17" s="24">
        <v>129</v>
      </c>
      <c r="C17" s="24">
        <v>46</v>
      </c>
      <c r="D17" s="24">
        <v>57</v>
      </c>
      <c r="E17" s="24">
        <v>65</v>
      </c>
      <c r="F17" s="24">
        <v>39</v>
      </c>
      <c r="G17" s="24">
        <v>75</v>
      </c>
      <c r="H17" s="24">
        <v>47</v>
      </c>
      <c r="I17" s="24">
        <v>49</v>
      </c>
      <c r="J17" s="24">
        <v>15</v>
      </c>
      <c r="K17" s="24">
        <v>41</v>
      </c>
      <c r="L17" s="24">
        <v>5</v>
      </c>
      <c r="M17" s="24">
        <v>4</v>
      </c>
      <c r="N17" s="24">
        <v>4</v>
      </c>
    </row>
    <row r="18" spans="1:14">
      <c r="A18" s="10" t="s">
        <v>114</v>
      </c>
      <c r="B18" s="15">
        <v>100</v>
      </c>
      <c r="C18" s="15">
        <v>35.658915</v>
      </c>
      <c r="D18" s="15">
        <v>44.186047000000002</v>
      </c>
      <c r="E18" s="15">
        <v>50.387597</v>
      </c>
      <c r="F18" s="15">
        <v>30.232558000000001</v>
      </c>
      <c r="G18" s="15">
        <v>58.139535000000002</v>
      </c>
      <c r="H18" s="15">
        <v>36.434108999999999</v>
      </c>
      <c r="I18" s="15">
        <v>37.984496</v>
      </c>
      <c r="J18" s="15">
        <v>11.627907</v>
      </c>
      <c r="K18" s="15">
        <v>31.782945999999999</v>
      </c>
      <c r="L18" s="15">
        <v>3.875969</v>
      </c>
      <c r="M18" s="15">
        <v>3.1007750000000001</v>
      </c>
      <c r="N18" s="15">
        <v>3.1007750000000001</v>
      </c>
    </row>
    <row r="19" spans="1:14">
      <c r="A19" s="23" t="s">
        <v>128</v>
      </c>
      <c r="B19" s="24">
        <v>44</v>
      </c>
      <c r="C19" s="24">
        <v>8</v>
      </c>
      <c r="D19" s="24">
        <v>7</v>
      </c>
      <c r="E19" s="24">
        <v>8</v>
      </c>
      <c r="F19" s="24">
        <v>6</v>
      </c>
      <c r="G19" s="24">
        <v>11</v>
      </c>
      <c r="H19" s="24">
        <v>7</v>
      </c>
      <c r="I19" s="24">
        <v>9</v>
      </c>
      <c r="J19" s="24">
        <v>3</v>
      </c>
      <c r="K19" s="24">
        <v>6</v>
      </c>
      <c r="L19" s="24">
        <v>0</v>
      </c>
      <c r="M19" s="24">
        <v>0</v>
      </c>
      <c r="N19" s="24">
        <v>28</v>
      </c>
    </row>
    <row r="20" spans="1:14">
      <c r="A20" s="10" t="s">
        <v>114</v>
      </c>
      <c r="B20" s="15">
        <v>100</v>
      </c>
      <c r="C20" s="15">
        <v>18.181818</v>
      </c>
      <c r="D20" s="15">
        <v>15.909091</v>
      </c>
      <c r="E20" s="15">
        <v>18.181818</v>
      </c>
      <c r="F20" s="15">
        <v>13.636364</v>
      </c>
      <c r="G20" s="15">
        <v>25</v>
      </c>
      <c r="H20" s="15">
        <v>15.909091</v>
      </c>
      <c r="I20" s="15">
        <v>20.454545</v>
      </c>
      <c r="J20" s="15">
        <v>6.8181820000000002</v>
      </c>
      <c r="K20" s="15">
        <v>13.636364</v>
      </c>
      <c r="L20" s="15">
        <v>0</v>
      </c>
      <c r="M20" s="15">
        <v>0</v>
      </c>
      <c r="N20" s="15">
        <v>63.636364</v>
      </c>
    </row>
    <row r="21" spans="1:14">
      <c r="A21" s="8" t="s">
        <v>129</v>
      </c>
      <c r="B21" s="8"/>
      <c r="C21" s="8"/>
      <c r="D21" s="8"/>
      <c r="E21" s="8"/>
      <c r="F21" s="8"/>
      <c r="G21" s="8"/>
      <c r="H21" s="8"/>
      <c r="I21" s="8"/>
      <c r="J21" s="8"/>
      <c r="K21" s="8"/>
      <c r="L21" s="8"/>
      <c r="M21" s="8"/>
      <c r="N21" s="8"/>
    </row>
    <row r="22" spans="1:14">
      <c r="A22" s="23" t="s">
        <v>130</v>
      </c>
      <c r="B22" s="24">
        <v>799</v>
      </c>
      <c r="C22" s="24">
        <v>499</v>
      </c>
      <c r="D22" s="24">
        <v>361</v>
      </c>
      <c r="E22" s="24">
        <v>257</v>
      </c>
      <c r="F22" s="24">
        <v>146</v>
      </c>
      <c r="G22" s="24">
        <v>472</v>
      </c>
      <c r="H22" s="24">
        <v>316</v>
      </c>
      <c r="I22" s="24">
        <v>414</v>
      </c>
      <c r="J22" s="24">
        <v>155</v>
      </c>
      <c r="K22" s="24">
        <v>463</v>
      </c>
      <c r="L22" s="24">
        <v>23</v>
      </c>
      <c r="M22" s="24">
        <v>18</v>
      </c>
      <c r="N22" s="24">
        <v>2</v>
      </c>
    </row>
    <row r="23" spans="1:14">
      <c r="A23" s="10" t="s">
        <v>114</v>
      </c>
      <c r="B23" s="15">
        <v>100</v>
      </c>
      <c r="C23" s="15">
        <v>62.453066</v>
      </c>
      <c r="D23" s="15">
        <v>45.181477000000001</v>
      </c>
      <c r="E23" s="15">
        <v>32.165207000000002</v>
      </c>
      <c r="F23" s="15">
        <v>18.272841</v>
      </c>
      <c r="G23" s="15">
        <v>59.073841999999999</v>
      </c>
      <c r="H23" s="15">
        <v>39.549436999999998</v>
      </c>
      <c r="I23" s="15">
        <v>51.814768000000001</v>
      </c>
      <c r="J23" s="15">
        <v>19.399249000000001</v>
      </c>
      <c r="K23" s="15">
        <v>57.947434000000001</v>
      </c>
      <c r="L23" s="15">
        <v>2.8785980000000002</v>
      </c>
      <c r="M23" s="15">
        <v>2.2528160000000002</v>
      </c>
      <c r="N23" s="15">
        <v>0.25031300000000001</v>
      </c>
    </row>
    <row r="24" spans="1:14">
      <c r="A24" s="23" t="s">
        <v>131</v>
      </c>
      <c r="B24" s="24">
        <v>1245</v>
      </c>
      <c r="C24" s="24">
        <v>643</v>
      </c>
      <c r="D24" s="24">
        <v>524</v>
      </c>
      <c r="E24" s="24">
        <v>461</v>
      </c>
      <c r="F24" s="24">
        <v>256</v>
      </c>
      <c r="G24" s="24">
        <v>734</v>
      </c>
      <c r="H24" s="24">
        <v>474</v>
      </c>
      <c r="I24" s="24">
        <v>574</v>
      </c>
      <c r="J24" s="24">
        <v>223</v>
      </c>
      <c r="K24" s="24">
        <v>582</v>
      </c>
      <c r="L24" s="24">
        <v>29</v>
      </c>
      <c r="M24" s="24">
        <v>26</v>
      </c>
      <c r="N24" s="24">
        <v>13</v>
      </c>
    </row>
    <row r="25" spans="1:14">
      <c r="A25" s="10" t="s">
        <v>114</v>
      </c>
      <c r="B25" s="15">
        <v>100</v>
      </c>
      <c r="C25" s="15">
        <v>51.646585999999999</v>
      </c>
      <c r="D25" s="15">
        <v>42.088352999999998</v>
      </c>
      <c r="E25" s="15">
        <v>37.028112</v>
      </c>
      <c r="F25" s="15">
        <v>20.562249000000001</v>
      </c>
      <c r="G25" s="15">
        <v>58.955823000000002</v>
      </c>
      <c r="H25" s="15">
        <v>38.072288999999998</v>
      </c>
      <c r="I25" s="15">
        <v>46.104418000000003</v>
      </c>
      <c r="J25" s="15">
        <v>17.911646999999999</v>
      </c>
      <c r="K25" s="15">
        <v>46.746988000000002</v>
      </c>
      <c r="L25" s="15">
        <v>2.3293170000000001</v>
      </c>
      <c r="M25" s="15">
        <v>2.0883530000000001</v>
      </c>
      <c r="N25" s="15">
        <v>1.0441769999999999</v>
      </c>
    </row>
    <row r="26" spans="1:14">
      <c r="A26" s="23" t="s">
        <v>132</v>
      </c>
      <c r="B26" s="24">
        <v>504</v>
      </c>
      <c r="C26" s="24">
        <v>174</v>
      </c>
      <c r="D26" s="24">
        <v>182</v>
      </c>
      <c r="E26" s="24">
        <v>236</v>
      </c>
      <c r="F26" s="24">
        <v>115</v>
      </c>
      <c r="G26" s="24">
        <v>250</v>
      </c>
      <c r="H26" s="24">
        <v>184</v>
      </c>
      <c r="I26" s="24">
        <v>209</v>
      </c>
      <c r="J26" s="24">
        <v>57</v>
      </c>
      <c r="K26" s="24">
        <v>163</v>
      </c>
      <c r="L26" s="24">
        <v>21</v>
      </c>
      <c r="M26" s="24">
        <v>18</v>
      </c>
      <c r="N26" s="24">
        <v>6</v>
      </c>
    </row>
    <row r="27" spans="1:14">
      <c r="A27" s="10" t="s">
        <v>114</v>
      </c>
      <c r="B27" s="15">
        <v>100</v>
      </c>
      <c r="C27" s="15">
        <v>34.523809999999997</v>
      </c>
      <c r="D27" s="15">
        <v>36.111111000000001</v>
      </c>
      <c r="E27" s="15">
        <v>46.825397000000002</v>
      </c>
      <c r="F27" s="15">
        <v>22.817460000000001</v>
      </c>
      <c r="G27" s="15">
        <v>49.603175</v>
      </c>
      <c r="H27" s="15">
        <v>36.507936999999998</v>
      </c>
      <c r="I27" s="15">
        <v>41.468254000000002</v>
      </c>
      <c r="J27" s="15">
        <v>11.309524</v>
      </c>
      <c r="K27" s="15">
        <v>32.341270000000002</v>
      </c>
      <c r="L27" s="15">
        <v>4.1666670000000003</v>
      </c>
      <c r="M27" s="15">
        <v>3.5714290000000002</v>
      </c>
      <c r="N27" s="15">
        <v>1.1904760000000001</v>
      </c>
    </row>
    <row r="28" spans="1:14">
      <c r="A28" s="23" t="s">
        <v>133</v>
      </c>
      <c r="B28" s="24">
        <v>82</v>
      </c>
      <c r="C28" s="24">
        <v>21</v>
      </c>
      <c r="D28" s="24">
        <v>33</v>
      </c>
      <c r="E28" s="24">
        <v>47</v>
      </c>
      <c r="F28" s="24">
        <v>21</v>
      </c>
      <c r="G28" s="24">
        <v>48</v>
      </c>
      <c r="H28" s="24">
        <v>32</v>
      </c>
      <c r="I28" s="24">
        <v>31</v>
      </c>
      <c r="J28" s="24">
        <v>6</v>
      </c>
      <c r="K28" s="24">
        <v>25</v>
      </c>
      <c r="L28" s="24">
        <v>5</v>
      </c>
      <c r="M28" s="24">
        <v>3</v>
      </c>
      <c r="N28" s="24">
        <v>2</v>
      </c>
    </row>
    <row r="29" spans="1:14">
      <c r="A29" s="10" t="s">
        <v>114</v>
      </c>
      <c r="B29" s="15">
        <v>100</v>
      </c>
      <c r="C29" s="15">
        <v>25.609756000000001</v>
      </c>
      <c r="D29" s="15">
        <v>40.243901999999999</v>
      </c>
      <c r="E29" s="15">
        <v>57.317073000000001</v>
      </c>
      <c r="F29" s="15">
        <v>25.609756000000001</v>
      </c>
      <c r="G29" s="15">
        <v>58.536585000000002</v>
      </c>
      <c r="H29" s="15">
        <v>39.024389999999997</v>
      </c>
      <c r="I29" s="15">
        <v>37.804878000000002</v>
      </c>
      <c r="J29" s="15">
        <v>7.3170729999999997</v>
      </c>
      <c r="K29" s="15">
        <v>30.487805000000002</v>
      </c>
      <c r="L29" s="15">
        <v>6.0975609999999998</v>
      </c>
      <c r="M29" s="15">
        <v>3.6585369999999999</v>
      </c>
      <c r="N29" s="15">
        <v>2.4390239999999999</v>
      </c>
    </row>
    <row r="30" spans="1:14">
      <c r="A30" s="23" t="s">
        <v>128</v>
      </c>
      <c r="B30" s="24">
        <v>47</v>
      </c>
      <c r="C30" s="24">
        <v>7</v>
      </c>
      <c r="D30" s="24">
        <v>7</v>
      </c>
      <c r="E30" s="24">
        <v>5</v>
      </c>
      <c r="F30" s="24">
        <v>3</v>
      </c>
      <c r="G30" s="24">
        <v>6</v>
      </c>
      <c r="H30" s="24">
        <v>5</v>
      </c>
      <c r="I30" s="24">
        <v>6</v>
      </c>
      <c r="J30" s="24">
        <v>2</v>
      </c>
      <c r="K30" s="24">
        <v>4</v>
      </c>
      <c r="L30" s="24">
        <v>3</v>
      </c>
      <c r="M30" s="24">
        <v>2</v>
      </c>
      <c r="N30" s="24">
        <v>29</v>
      </c>
    </row>
    <row r="31" spans="1:14">
      <c r="A31" s="10" t="s">
        <v>114</v>
      </c>
      <c r="B31" s="15">
        <v>100</v>
      </c>
      <c r="C31" s="15">
        <v>14.893617000000001</v>
      </c>
      <c r="D31" s="15">
        <v>14.893617000000001</v>
      </c>
      <c r="E31" s="15">
        <v>10.638298000000001</v>
      </c>
      <c r="F31" s="15">
        <v>6.3829789999999997</v>
      </c>
      <c r="G31" s="15">
        <v>12.765957</v>
      </c>
      <c r="H31" s="15">
        <v>10.638298000000001</v>
      </c>
      <c r="I31" s="15">
        <v>12.765957</v>
      </c>
      <c r="J31" s="15">
        <v>4.2553190000000001</v>
      </c>
      <c r="K31" s="15">
        <v>8.5106380000000001</v>
      </c>
      <c r="L31" s="15">
        <v>6.3829789999999997</v>
      </c>
      <c r="M31" s="15">
        <v>4.2553190000000001</v>
      </c>
      <c r="N31" s="15">
        <v>61.702128000000002</v>
      </c>
    </row>
    <row r="32" spans="1:14">
      <c r="A32" s="8" t="s">
        <v>134</v>
      </c>
      <c r="B32" s="8"/>
      <c r="C32" s="8"/>
      <c r="D32" s="8"/>
      <c r="E32" s="8"/>
      <c r="F32" s="8"/>
      <c r="G32" s="8"/>
      <c r="H32" s="8"/>
      <c r="I32" s="8"/>
      <c r="J32" s="8"/>
      <c r="K32" s="8"/>
      <c r="L32" s="8"/>
      <c r="M32" s="8"/>
      <c r="N32" s="8"/>
    </row>
    <row r="33" spans="1:14">
      <c r="A33" s="23" t="s">
        <v>135</v>
      </c>
      <c r="B33" s="24">
        <v>128</v>
      </c>
      <c r="C33" s="24">
        <v>33</v>
      </c>
      <c r="D33" s="24">
        <v>44</v>
      </c>
      <c r="E33" s="24">
        <v>66</v>
      </c>
      <c r="F33" s="24">
        <v>20</v>
      </c>
      <c r="G33" s="24">
        <v>61</v>
      </c>
      <c r="H33" s="24">
        <v>48</v>
      </c>
      <c r="I33" s="24">
        <v>47</v>
      </c>
      <c r="J33" s="24">
        <v>13</v>
      </c>
      <c r="K33" s="24">
        <v>36</v>
      </c>
      <c r="L33" s="24">
        <v>12</v>
      </c>
      <c r="M33" s="24">
        <v>6</v>
      </c>
      <c r="N33" s="24">
        <v>1</v>
      </c>
    </row>
    <row r="34" spans="1:14">
      <c r="A34" s="10" t="s">
        <v>114</v>
      </c>
      <c r="B34" s="15">
        <v>100</v>
      </c>
      <c r="C34" s="15">
        <v>25.78125</v>
      </c>
      <c r="D34" s="15">
        <v>34.375</v>
      </c>
      <c r="E34" s="15">
        <v>51.5625</v>
      </c>
      <c r="F34" s="15">
        <v>15.625</v>
      </c>
      <c r="G34" s="15">
        <v>47.65625</v>
      </c>
      <c r="H34" s="15">
        <v>37.5</v>
      </c>
      <c r="I34" s="15">
        <v>36.71875</v>
      </c>
      <c r="J34" s="15">
        <v>10.15625</v>
      </c>
      <c r="K34" s="15">
        <v>28.125</v>
      </c>
      <c r="L34" s="15">
        <v>9.375</v>
      </c>
      <c r="M34" s="15">
        <v>4.6875</v>
      </c>
      <c r="N34" s="15">
        <v>0.78125</v>
      </c>
    </row>
    <row r="35" spans="1:14">
      <c r="A35" s="23" t="s">
        <v>136</v>
      </c>
      <c r="B35" s="24">
        <v>138</v>
      </c>
      <c r="C35" s="24">
        <v>58</v>
      </c>
      <c r="D35" s="24">
        <v>42</v>
      </c>
      <c r="E35" s="24">
        <v>52</v>
      </c>
      <c r="F35" s="24">
        <v>18</v>
      </c>
      <c r="G35" s="24">
        <v>62</v>
      </c>
      <c r="H35" s="24">
        <v>49</v>
      </c>
      <c r="I35" s="24">
        <v>54</v>
      </c>
      <c r="J35" s="24">
        <v>20</v>
      </c>
      <c r="K35" s="24">
        <v>59</v>
      </c>
      <c r="L35" s="24">
        <v>8</v>
      </c>
      <c r="M35" s="24">
        <v>6</v>
      </c>
      <c r="N35" s="24">
        <v>1</v>
      </c>
    </row>
    <row r="36" spans="1:14">
      <c r="A36" s="10" t="s">
        <v>114</v>
      </c>
      <c r="B36" s="15">
        <v>100</v>
      </c>
      <c r="C36" s="15">
        <v>42.028986000000003</v>
      </c>
      <c r="D36" s="15">
        <v>30.434782999999999</v>
      </c>
      <c r="E36" s="15">
        <v>37.681159000000001</v>
      </c>
      <c r="F36" s="15">
        <v>13.043478</v>
      </c>
      <c r="G36" s="15">
        <v>44.927536000000003</v>
      </c>
      <c r="H36" s="15">
        <v>35.507246000000002</v>
      </c>
      <c r="I36" s="15">
        <v>39.130434999999999</v>
      </c>
      <c r="J36" s="15">
        <v>14.492754</v>
      </c>
      <c r="K36" s="15">
        <v>42.753622999999997</v>
      </c>
      <c r="L36" s="15">
        <v>5.7971009999999996</v>
      </c>
      <c r="M36" s="15">
        <v>4.3478260000000004</v>
      </c>
      <c r="N36" s="15">
        <v>0.724638</v>
      </c>
    </row>
    <row r="37" spans="1:14">
      <c r="A37" s="23" t="s">
        <v>137</v>
      </c>
      <c r="B37" s="24">
        <v>119</v>
      </c>
      <c r="C37" s="24">
        <v>44</v>
      </c>
      <c r="D37" s="24">
        <v>33</v>
      </c>
      <c r="E37" s="24">
        <v>53</v>
      </c>
      <c r="F37" s="24">
        <v>15</v>
      </c>
      <c r="G37" s="24">
        <v>48</v>
      </c>
      <c r="H37" s="24">
        <v>52</v>
      </c>
      <c r="I37" s="24">
        <v>42</v>
      </c>
      <c r="J37" s="24">
        <v>17</v>
      </c>
      <c r="K37" s="24">
        <v>50</v>
      </c>
      <c r="L37" s="24">
        <v>1</v>
      </c>
      <c r="M37" s="24">
        <v>5</v>
      </c>
      <c r="N37" s="24">
        <v>1</v>
      </c>
    </row>
    <row r="38" spans="1:14">
      <c r="A38" s="10" t="s">
        <v>114</v>
      </c>
      <c r="B38" s="15">
        <v>100</v>
      </c>
      <c r="C38" s="15">
        <v>36.974789999999999</v>
      </c>
      <c r="D38" s="15">
        <v>27.731092</v>
      </c>
      <c r="E38" s="15">
        <v>44.537815000000002</v>
      </c>
      <c r="F38" s="15">
        <v>12.605041999999999</v>
      </c>
      <c r="G38" s="15">
        <v>40.336134000000001</v>
      </c>
      <c r="H38" s="15">
        <v>43.697479000000001</v>
      </c>
      <c r="I38" s="15">
        <v>35.294117999999997</v>
      </c>
      <c r="J38" s="15">
        <v>14.285714</v>
      </c>
      <c r="K38" s="15">
        <v>42.016807</v>
      </c>
      <c r="L38" s="15">
        <v>0.84033599999999997</v>
      </c>
      <c r="M38" s="15">
        <v>4.2016809999999998</v>
      </c>
      <c r="N38" s="15">
        <v>0.84033599999999997</v>
      </c>
    </row>
    <row r="39" spans="1:14">
      <c r="A39" s="23" t="s">
        <v>138</v>
      </c>
      <c r="B39" s="24">
        <v>142</v>
      </c>
      <c r="C39" s="24">
        <v>51</v>
      </c>
      <c r="D39" s="24">
        <v>48</v>
      </c>
      <c r="E39" s="24">
        <v>59</v>
      </c>
      <c r="F39" s="24">
        <v>22</v>
      </c>
      <c r="G39" s="24">
        <v>71</v>
      </c>
      <c r="H39" s="24">
        <v>52</v>
      </c>
      <c r="I39" s="24">
        <v>60</v>
      </c>
      <c r="J39" s="24">
        <v>17</v>
      </c>
      <c r="K39" s="24">
        <v>65</v>
      </c>
      <c r="L39" s="24">
        <v>6</v>
      </c>
      <c r="M39" s="24">
        <v>2</v>
      </c>
      <c r="N39" s="24">
        <v>2</v>
      </c>
    </row>
    <row r="40" spans="1:14">
      <c r="A40" s="10" t="s">
        <v>114</v>
      </c>
      <c r="B40" s="15">
        <v>100</v>
      </c>
      <c r="C40" s="15">
        <v>35.915492999999998</v>
      </c>
      <c r="D40" s="15">
        <v>33.802816999999997</v>
      </c>
      <c r="E40" s="15">
        <v>41.549295999999998</v>
      </c>
      <c r="F40" s="15">
        <v>15.492958</v>
      </c>
      <c r="G40" s="15">
        <v>50</v>
      </c>
      <c r="H40" s="15">
        <v>36.619717999999999</v>
      </c>
      <c r="I40" s="15">
        <v>42.253520999999999</v>
      </c>
      <c r="J40" s="15">
        <v>11.971831</v>
      </c>
      <c r="K40" s="15">
        <v>45.774647999999999</v>
      </c>
      <c r="L40" s="15">
        <v>4.225352</v>
      </c>
      <c r="M40" s="15">
        <v>1.4084509999999999</v>
      </c>
      <c r="N40" s="15">
        <v>1.4084509999999999</v>
      </c>
    </row>
    <row r="41" spans="1:14">
      <c r="A41" s="23" t="s">
        <v>139</v>
      </c>
      <c r="B41" s="24">
        <v>170</v>
      </c>
      <c r="C41" s="24">
        <v>72</v>
      </c>
      <c r="D41" s="24">
        <v>53</v>
      </c>
      <c r="E41" s="24">
        <v>47</v>
      </c>
      <c r="F41" s="24">
        <v>35</v>
      </c>
      <c r="G41" s="24">
        <v>90</v>
      </c>
      <c r="H41" s="24">
        <v>65</v>
      </c>
      <c r="I41" s="24">
        <v>83</v>
      </c>
      <c r="J41" s="24">
        <v>20</v>
      </c>
      <c r="K41" s="24">
        <v>74</v>
      </c>
      <c r="L41" s="24">
        <v>6</v>
      </c>
      <c r="M41" s="24">
        <v>2</v>
      </c>
      <c r="N41" s="24">
        <v>2</v>
      </c>
    </row>
    <row r="42" spans="1:14">
      <c r="A42" s="10" t="s">
        <v>114</v>
      </c>
      <c r="B42" s="15">
        <v>100</v>
      </c>
      <c r="C42" s="15">
        <v>42.352941000000001</v>
      </c>
      <c r="D42" s="15">
        <v>31.176470999999999</v>
      </c>
      <c r="E42" s="15">
        <v>27.647058999999999</v>
      </c>
      <c r="F42" s="15">
        <v>20.588235000000001</v>
      </c>
      <c r="G42" s="15">
        <v>52.941175999999999</v>
      </c>
      <c r="H42" s="15">
        <v>38.235294000000003</v>
      </c>
      <c r="I42" s="15">
        <v>48.823529000000001</v>
      </c>
      <c r="J42" s="15">
        <v>11.764706</v>
      </c>
      <c r="K42" s="15">
        <v>43.529412000000001</v>
      </c>
      <c r="L42" s="15">
        <v>3.5294120000000002</v>
      </c>
      <c r="M42" s="15">
        <v>1.176471</v>
      </c>
      <c r="N42" s="15">
        <v>1.176471</v>
      </c>
    </row>
    <row r="43" spans="1:14">
      <c r="A43" s="23" t="s">
        <v>140</v>
      </c>
      <c r="B43" s="24">
        <v>192</v>
      </c>
      <c r="C43" s="24">
        <v>87</v>
      </c>
      <c r="D43" s="24">
        <v>63</v>
      </c>
      <c r="E43" s="24">
        <v>67</v>
      </c>
      <c r="F43" s="24">
        <v>48</v>
      </c>
      <c r="G43" s="24">
        <v>104</v>
      </c>
      <c r="H43" s="24">
        <v>76</v>
      </c>
      <c r="I43" s="24">
        <v>93</v>
      </c>
      <c r="J43" s="24">
        <v>25</v>
      </c>
      <c r="K43" s="24">
        <v>94</v>
      </c>
      <c r="L43" s="24">
        <v>5</v>
      </c>
      <c r="M43" s="24">
        <v>4</v>
      </c>
      <c r="N43" s="24">
        <v>2</v>
      </c>
    </row>
    <row r="44" spans="1:14">
      <c r="A44" s="10" t="s">
        <v>114</v>
      </c>
      <c r="B44" s="15">
        <v>100</v>
      </c>
      <c r="C44" s="15">
        <v>45.3125</v>
      </c>
      <c r="D44" s="15">
        <v>32.8125</v>
      </c>
      <c r="E44" s="15">
        <v>34.895833000000003</v>
      </c>
      <c r="F44" s="15">
        <v>25</v>
      </c>
      <c r="G44" s="15">
        <v>54.166666999999997</v>
      </c>
      <c r="H44" s="15">
        <v>39.583333000000003</v>
      </c>
      <c r="I44" s="15">
        <v>48.4375</v>
      </c>
      <c r="J44" s="15">
        <v>13.020833</v>
      </c>
      <c r="K44" s="15">
        <v>48.958333000000003</v>
      </c>
      <c r="L44" s="15">
        <v>2.6041669999999999</v>
      </c>
      <c r="M44" s="15">
        <v>2.0833330000000001</v>
      </c>
      <c r="N44" s="15">
        <v>1.0416669999999999</v>
      </c>
    </row>
    <row r="45" spans="1:14">
      <c r="A45" s="23" t="s">
        <v>141</v>
      </c>
      <c r="B45" s="24">
        <v>1405</v>
      </c>
      <c r="C45" s="24">
        <v>783</v>
      </c>
      <c r="D45" s="24">
        <v>652</v>
      </c>
      <c r="E45" s="24">
        <v>523</v>
      </c>
      <c r="F45" s="24">
        <v>302</v>
      </c>
      <c r="G45" s="24">
        <v>870</v>
      </c>
      <c r="H45" s="24">
        <v>529</v>
      </c>
      <c r="I45" s="24">
        <v>689</v>
      </c>
      <c r="J45" s="24">
        <v>258</v>
      </c>
      <c r="K45" s="24">
        <v>701</v>
      </c>
      <c r="L45" s="24">
        <v>37</v>
      </c>
      <c r="M45" s="24">
        <v>33</v>
      </c>
      <c r="N45" s="24">
        <v>9</v>
      </c>
    </row>
    <row r="46" spans="1:14">
      <c r="A46" s="10" t="s">
        <v>114</v>
      </c>
      <c r="B46" s="15">
        <v>100</v>
      </c>
      <c r="C46" s="15">
        <v>55.729537000000001</v>
      </c>
      <c r="D46" s="15">
        <v>46.405693999999997</v>
      </c>
      <c r="E46" s="15">
        <v>37.224198999999999</v>
      </c>
      <c r="F46" s="15">
        <v>21.494662000000002</v>
      </c>
      <c r="G46" s="15">
        <v>61.921708000000002</v>
      </c>
      <c r="H46" s="15">
        <v>37.651246</v>
      </c>
      <c r="I46" s="15">
        <v>49.039146000000002</v>
      </c>
      <c r="J46" s="15">
        <v>18.362988999999999</v>
      </c>
      <c r="K46" s="15">
        <v>49.893237999999997</v>
      </c>
      <c r="L46" s="15">
        <v>2.6334520000000001</v>
      </c>
      <c r="M46" s="15">
        <v>2.348754</v>
      </c>
      <c r="N46" s="15">
        <v>0.64056900000000006</v>
      </c>
    </row>
    <row r="47" spans="1:14">
      <c r="A47" s="23" t="s">
        <v>142</v>
      </c>
      <c r="B47" s="24">
        <v>343</v>
      </c>
      <c r="C47" s="24">
        <v>211</v>
      </c>
      <c r="D47" s="24">
        <v>170</v>
      </c>
      <c r="E47" s="24">
        <v>137</v>
      </c>
      <c r="F47" s="24">
        <v>81</v>
      </c>
      <c r="G47" s="24">
        <v>201</v>
      </c>
      <c r="H47" s="24">
        <v>139</v>
      </c>
      <c r="I47" s="24">
        <v>162</v>
      </c>
      <c r="J47" s="24">
        <v>73</v>
      </c>
      <c r="K47" s="24">
        <v>154</v>
      </c>
      <c r="L47" s="24">
        <v>5</v>
      </c>
      <c r="M47" s="24">
        <v>8</v>
      </c>
      <c r="N47" s="24">
        <v>2</v>
      </c>
    </row>
    <row r="48" spans="1:14">
      <c r="A48" s="10" t="s">
        <v>114</v>
      </c>
      <c r="B48" s="15">
        <v>100</v>
      </c>
      <c r="C48" s="15">
        <v>61.516035000000002</v>
      </c>
      <c r="D48" s="15">
        <v>49.562682000000002</v>
      </c>
      <c r="E48" s="15">
        <v>39.941690999999999</v>
      </c>
      <c r="F48" s="15">
        <v>23.615159999999999</v>
      </c>
      <c r="G48" s="15">
        <v>58.600583</v>
      </c>
      <c r="H48" s="15">
        <v>40.524780999999997</v>
      </c>
      <c r="I48" s="15">
        <v>47.230321000000004</v>
      </c>
      <c r="J48" s="15">
        <v>21.282799000000001</v>
      </c>
      <c r="K48" s="15">
        <v>44.897959</v>
      </c>
      <c r="L48" s="15">
        <v>1.4577260000000001</v>
      </c>
      <c r="M48" s="15">
        <v>2.3323619999999998</v>
      </c>
      <c r="N48" s="15">
        <v>0.58309</v>
      </c>
    </row>
    <row r="49" spans="1:14">
      <c r="A49" s="23" t="s">
        <v>128</v>
      </c>
      <c r="B49" s="24">
        <v>40</v>
      </c>
      <c r="C49" s="24">
        <v>5</v>
      </c>
      <c r="D49" s="24">
        <v>2</v>
      </c>
      <c r="E49" s="24">
        <v>2</v>
      </c>
      <c r="F49" s="24">
        <v>0</v>
      </c>
      <c r="G49" s="24">
        <v>3</v>
      </c>
      <c r="H49" s="24">
        <v>1</v>
      </c>
      <c r="I49" s="24">
        <v>4</v>
      </c>
      <c r="J49" s="24">
        <v>0</v>
      </c>
      <c r="K49" s="24">
        <v>4</v>
      </c>
      <c r="L49" s="24">
        <v>1</v>
      </c>
      <c r="M49" s="24">
        <v>1</v>
      </c>
      <c r="N49" s="24">
        <v>32</v>
      </c>
    </row>
    <row r="50" spans="1:14">
      <c r="A50" s="10" t="s">
        <v>114</v>
      </c>
      <c r="B50" s="15">
        <v>100</v>
      </c>
      <c r="C50" s="15">
        <v>12.5</v>
      </c>
      <c r="D50" s="15">
        <v>5</v>
      </c>
      <c r="E50" s="15">
        <v>5</v>
      </c>
      <c r="F50" s="15">
        <v>0</v>
      </c>
      <c r="G50" s="15">
        <v>7.5</v>
      </c>
      <c r="H50" s="15">
        <v>2.5</v>
      </c>
      <c r="I50" s="15">
        <v>10</v>
      </c>
      <c r="J50" s="15">
        <v>0</v>
      </c>
      <c r="K50" s="15">
        <v>10</v>
      </c>
      <c r="L50" s="15">
        <v>2.5</v>
      </c>
      <c r="M50" s="15">
        <v>2.5</v>
      </c>
      <c r="N50" s="15">
        <v>80</v>
      </c>
    </row>
    <row r="51" spans="1:14">
      <c r="A51" s="8" t="s">
        <v>143</v>
      </c>
      <c r="B51" s="8"/>
      <c r="C51" s="8"/>
      <c r="D51" s="8"/>
      <c r="E51" s="8"/>
      <c r="F51" s="8"/>
      <c r="G51" s="8"/>
      <c r="H51" s="8"/>
      <c r="I51" s="8"/>
      <c r="J51" s="8"/>
      <c r="K51" s="8"/>
      <c r="L51" s="8"/>
      <c r="M51" s="8"/>
      <c r="N51" s="8"/>
    </row>
    <row r="52" spans="1:14">
      <c r="A52" s="23" t="s">
        <v>144</v>
      </c>
      <c r="B52" s="24">
        <v>429</v>
      </c>
      <c r="C52" s="24">
        <v>339</v>
      </c>
      <c r="D52" s="24">
        <v>229</v>
      </c>
      <c r="E52" s="24">
        <v>174</v>
      </c>
      <c r="F52" s="24">
        <v>114</v>
      </c>
      <c r="G52" s="24">
        <v>282</v>
      </c>
      <c r="H52" s="24">
        <v>175</v>
      </c>
      <c r="I52" s="24">
        <v>214</v>
      </c>
      <c r="J52" s="24">
        <v>133</v>
      </c>
      <c r="K52" s="24">
        <v>239</v>
      </c>
      <c r="L52" s="24">
        <v>9</v>
      </c>
      <c r="M52" s="24">
        <v>7</v>
      </c>
      <c r="N52" s="24">
        <v>4</v>
      </c>
    </row>
    <row r="53" spans="1:14">
      <c r="A53" s="10" t="s">
        <v>114</v>
      </c>
      <c r="B53" s="15">
        <v>100</v>
      </c>
      <c r="C53" s="15">
        <v>79.020978999999997</v>
      </c>
      <c r="D53" s="15">
        <v>53.379953</v>
      </c>
      <c r="E53" s="15">
        <v>40.559441</v>
      </c>
      <c r="F53" s="15">
        <v>26.573426999999999</v>
      </c>
      <c r="G53" s="15">
        <v>65.734266000000005</v>
      </c>
      <c r="H53" s="15">
        <v>40.792541</v>
      </c>
      <c r="I53" s="15">
        <v>49.883450000000003</v>
      </c>
      <c r="J53" s="15">
        <v>31.002331000000002</v>
      </c>
      <c r="K53" s="15">
        <v>55.710956000000003</v>
      </c>
      <c r="L53" s="15">
        <v>2.0979019999999999</v>
      </c>
      <c r="M53" s="15">
        <v>1.631702</v>
      </c>
      <c r="N53" s="15">
        <v>0.93240100000000004</v>
      </c>
    </row>
    <row r="54" spans="1:14">
      <c r="A54" s="23" t="s">
        <v>145</v>
      </c>
      <c r="B54" s="24">
        <v>319</v>
      </c>
      <c r="C54" s="24">
        <v>269</v>
      </c>
      <c r="D54" s="24">
        <v>191</v>
      </c>
      <c r="E54" s="24">
        <v>131</v>
      </c>
      <c r="F54" s="24">
        <v>80</v>
      </c>
      <c r="G54" s="24">
        <v>231</v>
      </c>
      <c r="H54" s="24">
        <v>131</v>
      </c>
      <c r="I54" s="24">
        <v>185</v>
      </c>
      <c r="J54" s="24">
        <v>103</v>
      </c>
      <c r="K54" s="24">
        <v>186</v>
      </c>
      <c r="L54" s="24">
        <v>4</v>
      </c>
      <c r="M54" s="24">
        <v>2</v>
      </c>
      <c r="N54" s="24">
        <v>1</v>
      </c>
    </row>
    <row r="55" spans="1:14">
      <c r="A55" s="10" t="s">
        <v>114</v>
      </c>
      <c r="B55" s="15">
        <v>100</v>
      </c>
      <c r="C55" s="15">
        <v>84.326019000000002</v>
      </c>
      <c r="D55" s="15">
        <v>59.874608000000002</v>
      </c>
      <c r="E55" s="15">
        <v>41.065831000000003</v>
      </c>
      <c r="F55" s="15">
        <v>25.07837</v>
      </c>
      <c r="G55" s="15">
        <v>72.413792999999998</v>
      </c>
      <c r="H55" s="15">
        <v>41.065831000000003</v>
      </c>
      <c r="I55" s="15">
        <v>57.993729999999999</v>
      </c>
      <c r="J55" s="15">
        <v>32.288401</v>
      </c>
      <c r="K55" s="15">
        <v>58.307209999999998</v>
      </c>
      <c r="L55" s="15">
        <v>1.2539180000000001</v>
      </c>
      <c r="M55" s="15">
        <v>0.62695900000000004</v>
      </c>
      <c r="N55" s="15">
        <v>0.31347999999999998</v>
      </c>
    </row>
    <row r="56" spans="1:14">
      <c r="A56" s="23" t="s">
        <v>146</v>
      </c>
      <c r="B56" s="24">
        <v>504</v>
      </c>
      <c r="C56" s="24">
        <v>421</v>
      </c>
      <c r="D56" s="24">
        <v>283</v>
      </c>
      <c r="E56" s="24">
        <v>208</v>
      </c>
      <c r="F56" s="24">
        <v>128</v>
      </c>
      <c r="G56" s="24">
        <v>350</v>
      </c>
      <c r="H56" s="24">
        <v>216</v>
      </c>
      <c r="I56" s="24">
        <v>287</v>
      </c>
      <c r="J56" s="24">
        <v>144</v>
      </c>
      <c r="K56" s="24">
        <v>307</v>
      </c>
      <c r="L56" s="24">
        <v>12</v>
      </c>
      <c r="M56" s="24">
        <v>8</v>
      </c>
      <c r="N56" s="24">
        <v>2</v>
      </c>
    </row>
    <row r="57" spans="1:14">
      <c r="A57" s="10" t="s">
        <v>114</v>
      </c>
      <c r="B57" s="15">
        <v>100</v>
      </c>
      <c r="C57" s="15">
        <v>83.531745999999998</v>
      </c>
      <c r="D57" s="15">
        <v>56.150793999999998</v>
      </c>
      <c r="E57" s="15">
        <v>41.269841</v>
      </c>
      <c r="F57" s="15">
        <v>25.396825</v>
      </c>
      <c r="G57" s="15">
        <v>69.444444000000004</v>
      </c>
      <c r="H57" s="15">
        <v>42.857143000000001</v>
      </c>
      <c r="I57" s="15">
        <v>56.944443999999997</v>
      </c>
      <c r="J57" s="15">
        <v>28.571428999999998</v>
      </c>
      <c r="K57" s="15">
        <v>60.912697999999999</v>
      </c>
      <c r="L57" s="15">
        <v>2.3809520000000002</v>
      </c>
      <c r="M57" s="15">
        <v>1.587302</v>
      </c>
      <c r="N57" s="15">
        <v>0.39682499999999998</v>
      </c>
    </row>
    <row r="58" spans="1:14">
      <c r="A58" s="23" t="s">
        <v>147</v>
      </c>
      <c r="B58" s="24">
        <v>143</v>
      </c>
      <c r="C58" s="24">
        <v>114</v>
      </c>
      <c r="D58" s="24">
        <v>91</v>
      </c>
      <c r="E58" s="24">
        <v>71</v>
      </c>
      <c r="F58" s="24">
        <v>51</v>
      </c>
      <c r="G58" s="24">
        <v>91</v>
      </c>
      <c r="H58" s="24">
        <v>60</v>
      </c>
      <c r="I58" s="24">
        <v>87</v>
      </c>
      <c r="J58" s="24">
        <v>46</v>
      </c>
      <c r="K58" s="24">
        <v>85</v>
      </c>
      <c r="L58" s="24">
        <v>3</v>
      </c>
      <c r="M58" s="24">
        <v>1</v>
      </c>
      <c r="N58" s="24">
        <v>3</v>
      </c>
    </row>
    <row r="59" spans="1:14">
      <c r="A59" s="10" t="s">
        <v>114</v>
      </c>
      <c r="B59" s="15">
        <v>100</v>
      </c>
      <c r="C59" s="15">
        <v>79.720280000000002</v>
      </c>
      <c r="D59" s="15">
        <v>63.636364</v>
      </c>
      <c r="E59" s="15">
        <v>49.650350000000003</v>
      </c>
      <c r="F59" s="15">
        <v>35.664335999999999</v>
      </c>
      <c r="G59" s="15">
        <v>63.636364</v>
      </c>
      <c r="H59" s="15">
        <v>41.958041999999999</v>
      </c>
      <c r="I59" s="15">
        <v>60.839160999999997</v>
      </c>
      <c r="J59" s="15">
        <v>32.167831999999997</v>
      </c>
      <c r="K59" s="15">
        <v>59.440559</v>
      </c>
      <c r="L59" s="15">
        <v>2.0979019999999999</v>
      </c>
      <c r="M59" s="15">
        <v>0.69930099999999995</v>
      </c>
      <c r="N59" s="15">
        <v>2.0979019999999999</v>
      </c>
    </row>
    <row r="60" spans="1:14">
      <c r="A60" s="23" t="s">
        <v>148</v>
      </c>
      <c r="B60" s="24">
        <v>168</v>
      </c>
      <c r="C60" s="24">
        <v>147</v>
      </c>
      <c r="D60" s="24">
        <v>105</v>
      </c>
      <c r="E60" s="24">
        <v>72</v>
      </c>
      <c r="F60" s="24">
        <v>50</v>
      </c>
      <c r="G60" s="24">
        <v>113</v>
      </c>
      <c r="H60" s="24">
        <v>65</v>
      </c>
      <c r="I60" s="24">
        <v>94</v>
      </c>
      <c r="J60" s="24">
        <v>61</v>
      </c>
      <c r="K60" s="24">
        <v>92</v>
      </c>
      <c r="L60" s="24">
        <v>4</v>
      </c>
      <c r="M60" s="24">
        <v>2</v>
      </c>
      <c r="N60" s="24">
        <v>2</v>
      </c>
    </row>
    <row r="61" spans="1:14">
      <c r="A61" s="10" t="s">
        <v>114</v>
      </c>
      <c r="B61" s="15">
        <v>100</v>
      </c>
      <c r="C61" s="15">
        <v>87.5</v>
      </c>
      <c r="D61" s="15">
        <v>62.5</v>
      </c>
      <c r="E61" s="15">
        <v>42.857143000000001</v>
      </c>
      <c r="F61" s="15">
        <v>29.761904999999999</v>
      </c>
      <c r="G61" s="15">
        <v>67.261904999999999</v>
      </c>
      <c r="H61" s="15">
        <v>38.690475999999997</v>
      </c>
      <c r="I61" s="15">
        <v>55.952381000000003</v>
      </c>
      <c r="J61" s="15">
        <v>36.309524000000003</v>
      </c>
      <c r="K61" s="15">
        <v>54.761904999999999</v>
      </c>
      <c r="L61" s="15">
        <v>2.3809520000000002</v>
      </c>
      <c r="M61" s="15">
        <v>1.1904760000000001</v>
      </c>
      <c r="N61" s="15">
        <v>1.1904760000000001</v>
      </c>
    </row>
    <row r="62" spans="1:14">
      <c r="A62" s="23" t="s">
        <v>149</v>
      </c>
      <c r="B62" s="24">
        <v>1270</v>
      </c>
      <c r="C62" s="24">
        <v>913</v>
      </c>
      <c r="D62" s="24">
        <v>635</v>
      </c>
      <c r="E62" s="24">
        <v>489</v>
      </c>
      <c r="F62" s="24">
        <v>294</v>
      </c>
      <c r="G62" s="24">
        <v>819</v>
      </c>
      <c r="H62" s="24">
        <v>502</v>
      </c>
      <c r="I62" s="24">
        <v>669</v>
      </c>
      <c r="J62" s="24">
        <v>308</v>
      </c>
      <c r="K62" s="24">
        <v>688</v>
      </c>
      <c r="L62" s="24">
        <v>32</v>
      </c>
      <c r="M62" s="24">
        <v>10</v>
      </c>
      <c r="N62" s="24">
        <v>7</v>
      </c>
    </row>
    <row r="63" spans="1:14">
      <c r="A63" s="10" t="s">
        <v>114</v>
      </c>
      <c r="B63" s="15">
        <v>100</v>
      </c>
      <c r="C63" s="15">
        <v>71.889764</v>
      </c>
      <c r="D63" s="15">
        <v>50</v>
      </c>
      <c r="E63" s="15">
        <v>38.503937000000001</v>
      </c>
      <c r="F63" s="15">
        <v>23.149605999999999</v>
      </c>
      <c r="G63" s="15">
        <v>64.488189000000006</v>
      </c>
      <c r="H63" s="15">
        <v>39.527558999999997</v>
      </c>
      <c r="I63" s="15">
        <v>52.677165000000002</v>
      </c>
      <c r="J63" s="15">
        <v>24.251968999999999</v>
      </c>
      <c r="K63" s="15">
        <v>54.173228000000002</v>
      </c>
      <c r="L63" s="15">
        <v>2.519685</v>
      </c>
      <c r="M63" s="15">
        <v>0.78740200000000005</v>
      </c>
      <c r="N63" s="15">
        <v>0.55118100000000003</v>
      </c>
    </row>
    <row r="64" spans="1:14">
      <c r="A64" s="23" t="s">
        <v>150</v>
      </c>
      <c r="B64" s="24">
        <v>1642</v>
      </c>
      <c r="C64" s="24">
        <v>1044</v>
      </c>
      <c r="D64" s="24">
        <v>753</v>
      </c>
      <c r="E64" s="24">
        <v>617</v>
      </c>
      <c r="F64" s="24">
        <v>364</v>
      </c>
      <c r="G64" s="24">
        <v>1026</v>
      </c>
      <c r="H64" s="24">
        <v>643</v>
      </c>
      <c r="I64" s="24">
        <v>876</v>
      </c>
      <c r="J64" s="24">
        <v>348</v>
      </c>
      <c r="K64" s="24">
        <v>884</v>
      </c>
      <c r="L64" s="24">
        <v>36</v>
      </c>
      <c r="M64" s="24">
        <v>33</v>
      </c>
      <c r="N64" s="24">
        <v>7</v>
      </c>
    </row>
    <row r="65" spans="1:14">
      <c r="A65" s="10" t="s">
        <v>114</v>
      </c>
      <c r="B65" s="15">
        <v>100</v>
      </c>
      <c r="C65" s="15">
        <v>63.580998999999998</v>
      </c>
      <c r="D65" s="15">
        <v>45.858708999999998</v>
      </c>
      <c r="E65" s="15">
        <v>37.576127</v>
      </c>
      <c r="F65" s="15">
        <v>22.168088000000001</v>
      </c>
      <c r="G65" s="15">
        <v>62.484774999999999</v>
      </c>
      <c r="H65" s="15">
        <v>39.159562000000001</v>
      </c>
      <c r="I65" s="15">
        <v>53.349573999999997</v>
      </c>
      <c r="J65" s="15">
        <v>21.193666</v>
      </c>
      <c r="K65" s="15">
        <v>53.836784000000002</v>
      </c>
      <c r="L65" s="15">
        <v>2.1924480000000002</v>
      </c>
      <c r="M65" s="15">
        <v>2.009744</v>
      </c>
      <c r="N65" s="15">
        <v>0.42630899999999999</v>
      </c>
    </row>
    <row r="66" spans="1:14">
      <c r="A66" s="23" t="s">
        <v>151</v>
      </c>
      <c r="B66" s="24">
        <v>2266</v>
      </c>
      <c r="C66" s="24">
        <v>1172</v>
      </c>
      <c r="D66" s="24">
        <v>966</v>
      </c>
      <c r="E66" s="24">
        <v>871</v>
      </c>
      <c r="F66" s="24">
        <v>484</v>
      </c>
      <c r="G66" s="24">
        <v>1337</v>
      </c>
      <c r="H66" s="24">
        <v>903</v>
      </c>
      <c r="I66" s="24">
        <v>1111</v>
      </c>
      <c r="J66" s="24">
        <v>403</v>
      </c>
      <c r="K66" s="24">
        <v>1124</v>
      </c>
      <c r="L66" s="24">
        <v>64</v>
      </c>
      <c r="M66" s="24">
        <v>50</v>
      </c>
      <c r="N66" s="24">
        <v>15</v>
      </c>
    </row>
    <row r="67" spans="1:14">
      <c r="A67" s="10" t="s">
        <v>114</v>
      </c>
      <c r="B67" s="15">
        <v>100</v>
      </c>
      <c r="C67" s="15">
        <v>51.721094000000001</v>
      </c>
      <c r="D67" s="15">
        <v>42.630184999999997</v>
      </c>
      <c r="E67" s="15">
        <v>38.437775999999999</v>
      </c>
      <c r="F67" s="15">
        <v>21.359223</v>
      </c>
      <c r="G67" s="15">
        <v>59.002648000000001</v>
      </c>
      <c r="H67" s="15">
        <v>39.849955999999999</v>
      </c>
      <c r="I67" s="15">
        <v>49.029125999999998</v>
      </c>
      <c r="J67" s="15">
        <v>17.784642999999999</v>
      </c>
      <c r="K67" s="15">
        <v>49.602823999999998</v>
      </c>
      <c r="L67" s="15">
        <v>2.82436</v>
      </c>
      <c r="M67" s="15">
        <v>2.206531</v>
      </c>
      <c r="N67" s="15">
        <v>0.66195899999999996</v>
      </c>
    </row>
    <row r="68" spans="1:14">
      <c r="A68" s="23" t="s">
        <v>152</v>
      </c>
      <c r="B68" s="24">
        <v>121</v>
      </c>
      <c r="C68" s="24">
        <v>47</v>
      </c>
      <c r="D68" s="24">
        <v>50</v>
      </c>
      <c r="E68" s="24">
        <v>56</v>
      </c>
      <c r="F68" s="24">
        <v>30</v>
      </c>
      <c r="G68" s="24">
        <v>69</v>
      </c>
      <c r="H68" s="24">
        <v>50</v>
      </c>
      <c r="I68" s="24">
        <v>47</v>
      </c>
      <c r="J68" s="24">
        <v>19</v>
      </c>
      <c r="K68" s="24">
        <v>55</v>
      </c>
      <c r="L68" s="24">
        <v>21</v>
      </c>
      <c r="M68" s="24">
        <v>7</v>
      </c>
      <c r="N68" s="24">
        <v>0</v>
      </c>
    </row>
    <row r="69" spans="1:14">
      <c r="A69" s="10" t="s">
        <v>114</v>
      </c>
      <c r="B69" s="15">
        <v>100</v>
      </c>
      <c r="C69" s="15">
        <v>38.842975000000003</v>
      </c>
      <c r="D69" s="15">
        <v>41.322313999999999</v>
      </c>
      <c r="E69" s="15">
        <v>46.280991999999998</v>
      </c>
      <c r="F69" s="15">
        <v>24.793388</v>
      </c>
      <c r="G69" s="15">
        <v>57.024793000000003</v>
      </c>
      <c r="H69" s="15">
        <v>41.322313999999999</v>
      </c>
      <c r="I69" s="15">
        <v>38.842975000000003</v>
      </c>
      <c r="J69" s="15">
        <v>15.702479</v>
      </c>
      <c r="K69" s="15">
        <v>45.454545000000003</v>
      </c>
      <c r="L69" s="15">
        <v>17.355371999999999</v>
      </c>
      <c r="M69" s="15">
        <v>5.7851239999999997</v>
      </c>
      <c r="N69" s="15">
        <v>0</v>
      </c>
    </row>
    <row r="70" spans="1:14">
      <c r="A70" s="23" t="s">
        <v>128</v>
      </c>
      <c r="B70" s="24">
        <v>46</v>
      </c>
      <c r="C70" s="24">
        <v>3</v>
      </c>
      <c r="D70" s="24">
        <v>7</v>
      </c>
      <c r="E70" s="24">
        <v>7</v>
      </c>
      <c r="F70" s="24">
        <v>2</v>
      </c>
      <c r="G70" s="24">
        <v>9</v>
      </c>
      <c r="H70" s="24">
        <v>5</v>
      </c>
      <c r="I70" s="24">
        <v>5</v>
      </c>
      <c r="J70" s="24">
        <v>2</v>
      </c>
      <c r="K70" s="24">
        <v>4</v>
      </c>
      <c r="L70" s="24">
        <v>0</v>
      </c>
      <c r="M70" s="24">
        <v>2</v>
      </c>
      <c r="N70" s="24">
        <v>32</v>
      </c>
    </row>
    <row r="71" spans="1:14">
      <c r="A71" s="10" t="s">
        <v>114</v>
      </c>
      <c r="B71" s="15">
        <v>100</v>
      </c>
      <c r="C71" s="15">
        <v>6.5217390000000002</v>
      </c>
      <c r="D71" s="15">
        <v>15.217390999999999</v>
      </c>
      <c r="E71" s="15">
        <v>15.217390999999999</v>
      </c>
      <c r="F71" s="15">
        <v>4.3478260000000004</v>
      </c>
      <c r="G71" s="15">
        <v>19.565217000000001</v>
      </c>
      <c r="H71" s="15">
        <v>10.869565</v>
      </c>
      <c r="I71" s="15">
        <v>10.869565</v>
      </c>
      <c r="J71" s="15">
        <v>4.3478260000000004</v>
      </c>
      <c r="K71" s="15">
        <v>8.6956520000000008</v>
      </c>
      <c r="L71" s="15">
        <v>0</v>
      </c>
      <c r="M71" s="15">
        <v>4.3478260000000004</v>
      </c>
      <c r="N71" s="15">
        <v>69.565217000000004</v>
      </c>
    </row>
    <row r="72" spans="1:14">
      <c r="A72" s="8" t="s">
        <v>153</v>
      </c>
      <c r="B72" s="8"/>
      <c r="C72" s="8"/>
      <c r="D72" s="8"/>
      <c r="E72" s="8"/>
      <c r="F72" s="8"/>
      <c r="G72" s="8"/>
      <c r="H72" s="8"/>
      <c r="I72" s="8"/>
      <c r="J72" s="8"/>
      <c r="K72" s="8"/>
      <c r="L72" s="8"/>
      <c r="M72" s="8"/>
      <c r="N72" s="8"/>
    </row>
    <row r="73" spans="1:14">
      <c r="A73" s="23" t="s">
        <v>154</v>
      </c>
      <c r="B73" s="24">
        <v>1344</v>
      </c>
      <c r="C73" s="24">
        <v>1344</v>
      </c>
      <c r="D73" s="24">
        <v>683</v>
      </c>
      <c r="E73" s="24">
        <v>529</v>
      </c>
      <c r="F73" s="24">
        <v>312</v>
      </c>
      <c r="G73" s="24">
        <v>877</v>
      </c>
      <c r="H73" s="24">
        <v>544</v>
      </c>
      <c r="I73" s="24">
        <v>709</v>
      </c>
      <c r="J73" s="24">
        <v>356</v>
      </c>
      <c r="K73" s="24">
        <v>781</v>
      </c>
      <c r="L73" s="24">
        <v>28</v>
      </c>
      <c r="M73" s="24">
        <v>0</v>
      </c>
      <c r="N73" s="24">
        <v>0</v>
      </c>
    </row>
    <row r="74" spans="1:14">
      <c r="A74" s="10" t="s">
        <v>114</v>
      </c>
      <c r="B74" s="15">
        <v>100</v>
      </c>
      <c r="C74" s="15">
        <v>100</v>
      </c>
      <c r="D74" s="15">
        <v>50.818452000000001</v>
      </c>
      <c r="E74" s="15">
        <v>39.360118999999997</v>
      </c>
      <c r="F74" s="15">
        <v>23.214286000000001</v>
      </c>
      <c r="G74" s="15">
        <v>65.252976000000004</v>
      </c>
      <c r="H74" s="15">
        <v>40.476190000000003</v>
      </c>
      <c r="I74" s="15">
        <v>52.752975999999997</v>
      </c>
      <c r="J74" s="15">
        <v>26.488095000000001</v>
      </c>
      <c r="K74" s="15">
        <v>58.110118999999997</v>
      </c>
      <c r="L74" s="15">
        <v>2.0833330000000001</v>
      </c>
      <c r="M74" s="15">
        <v>0</v>
      </c>
      <c r="N74" s="15">
        <v>0</v>
      </c>
    </row>
    <row r="75" spans="1:14">
      <c r="A75" s="23" t="s">
        <v>155</v>
      </c>
      <c r="B75" s="24">
        <v>1107</v>
      </c>
      <c r="C75" s="24">
        <v>683</v>
      </c>
      <c r="D75" s="24">
        <v>1107</v>
      </c>
      <c r="E75" s="24">
        <v>509</v>
      </c>
      <c r="F75" s="24">
        <v>317</v>
      </c>
      <c r="G75" s="24">
        <v>768</v>
      </c>
      <c r="H75" s="24">
        <v>500</v>
      </c>
      <c r="I75" s="24">
        <v>591</v>
      </c>
      <c r="J75" s="24">
        <v>260</v>
      </c>
      <c r="K75" s="24">
        <v>595</v>
      </c>
      <c r="L75" s="24">
        <v>24</v>
      </c>
      <c r="M75" s="24">
        <v>0</v>
      </c>
      <c r="N75" s="24">
        <v>0</v>
      </c>
    </row>
    <row r="76" spans="1:14">
      <c r="A76" s="10" t="s">
        <v>114</v>
      </c>
      <c r="B76" s="15">
        <v>100</v>
      </c>
      <c r="C76" s="15">
        <v>61.698284000000001</v>
      </c>
      <c r="D76" s="15">
        <v>100</v>
      </c>
      <c r="E76" s="15">
        <v>45.980125999999998</v>
      </c>
      <c r="F76" s="15">
        <v>28.635953000000001</v>
      </c>
      <c r="G76" s="15">
        <v>69.376694000000001</v>
      </c>
      <c r="H76" s="15">
        <v>45.167118000000002</v>
      </c>
      <c r="I76" s="15">
        <v>53.387534000000002</v>
      </c>
      <c r="J76" s="15">
        <v>23.486902000000001</v>
      </c>
      <c r="K76" s="15">
        <v>53.748871000000001</v>
      </c>
      <c r="L76" s="15">
        <v>2.1680220000000001</v>
      </c>
      <c r="M76" s="15">
        <v>0</v>
      </c>
      <c r="N76" s="15">
        <v>0</v>
      </c>
    </row>
    <row r="77" spans="1:14">
      <c r="A77" s="23" t="s">
        <v>156</v>
      </c>
      <c r="B77" s="24">
        <v>1006</v>
      </c>
      <c r="C77" s="24">
        <v>529</v>
      </c>
      <c r="D77" s="24">
        <v>509</v>
      </c>
      <c r="E77" s="24">
        <v>1006</v>
      </c>
      <c r="F77" s="24">
        <v>331</v>
      </c>
      <c r="G77" s="24">
        <v>642</v>
      </c>
      <c r="H77" s="24">
        <v>524</v>
      </c>
      <c r="I77" s="24">
        <v>551</v>
      </c>
      <c r="J77" s="24">
        <v>248</v>
      </c>
      <c r="K77" s="24">
        <v>502</v>
      </c>
      <c r="L77" s="24">
        <v>22</v>
      </c>
      <c r="M77" s="24">
        <v>0</v>
      </c>
      <c r="N77" s="24">
        <v>0</v>
      </c>
    </row>
    <row r="78" spans="1:14">
      <c r="A78" s="10" t="s">
        <v>114</v>
      </c>
      <c r="B78" s="15">
        <v>100</v>
      </c>
      <c r="C78" s="15">
        <v>52.584493000000002</v>
      </c>
      <c r="D78" s="15">
        <v>50.596420999999999</v>
      </c>
      <c r="E78" s="15">
        <v>100</v>
      </c>
      <c r="F78" s="15">
        <v>32.902583999999997</v>
      </c>
      <c r="G78" s="15">
        <v>63.817096999999997</v>
      </c>
      <c r="H78" s="15">
        <v>52.087474999999998</v>
      </c>
      <c r="I78" s="15">
        <v>54.771372</v>
      </c>
      <c r="J78" s="15">
        <v>24.652087000000002</v>
      </c>
      <c r="K78" s="15">
        <v>49.900596</v>
      </c>
      <c r="L78" s="15">
        <v>2.1868789999999998</v>
      </c>
      <c r="M78" s="15">
        <v>0</v>
      </c>
      <c r="N78" s="15">
        <v>0</v>
      </c>
    </row>
    <row r="79" spans="1:14">
      <c r="A79" s="23" t="s">
        <v>157</v>
      </c>
      <c r="B79" s="24">
        <v>541</v>
      </c>
      <c r="C79" s="24">
        <v>312</v>
      </c>
      <c r="D79" s="24">
        <v>317</v>
      </c>
      <c r="E79" s="24">
        <v>331</v>
      </c>
      <c r="F79" s="24">
        <v>541</v>
      </c>
      <c r="G79" s="24">
        <v>415</v>
      </c>
      <c r="H79" s="24">
        <v>281</v>
      </c>
      <c r="I79" s="24">
        <v>345</v>
      </c>
      <c r="J79" s="24">
        <v>158</v>
      </c>
      <c r="K79" s="24">
        <v>312</v>
      </c>
      <c r="L79" s="24">
        <v>15</v>
      </c>
      <c r="M79" s="24">
        <v>0</v>
      </c>
      <c r="N79" s="24">
        <v>0</v>
      </c>
    </row>
    <row r="80" spans="1:14">
      <c r="A80" s="10" t="s">
        <v>114</v>
      </c>
      <c r="B80" s="15">
        <v>100</v>
      </c>
      <c r="C80" s="15">
        <v>57.67098</v>
      </c>
      <c r="D80" s="15">
        <v>58.595193999999999</v>
      </c>
      <c r="E80" s="15">
        <v>61.182994000000001</v>
      </c>
      <c r="F80" s="15">
        <v>100</v>
      </c>
      <c r="G80" s="15">
        <v>76.709796999999995</v>
      </c>
      <c r="H80" s="15">
        <v>51.940849999999998</v>
      </c>
      <c r="I80" s="15">
        <v>63.770795</v>
      </c>
      <c r="J80" s="15">
        <v>29.205176000000002</v>
      </c>
      <c r="K80" s="15">
        <v>57.67098</v>
      </c>
      <c r="L80" s="15">
        <v>2.772643</v>
      </c>
      <c r="M80" s="15">
        <v>0</v>
      </c>
      <c r="N80" s="15">
        <v>0</v>
      </c>
    </row>
    <row r="81" spans="1:14">
      <c r="A81" s="23" t="s">
        <v>158</v>
      </c>
      <c r="B81" s="24">
        <v>1510</v>
      </c>
      <c r="C81" s="24">
        <v>877</v>
      </c>
      <c r="D81" s="24">
        <v>768</v>
      </c>
      <c r="E81" s="24">
        <v>642</v>
      </c>
      <c r="F81" s="24">
        <v>415</v>
      </c>
      <c r="G81" s="24">
        <v>1510</v>
      </c>
      <c r="H81" s="24">
        <v>655</v>
      </c>
      <c r="I81" s="24">
        <v>874</v>
      </c>
      <c r="J81" s="24">
        <v>334</v>
      </c>
      <c r="K81" s="24">
        <v>877</v>
      </c>
      <c r="L81" s="24">
        <v>30</v>
      </c>
      <c r="M81" s="24">
        <v>0</v>
      </c>
      <c r="N81" s="24">
        <v>0</v>
      </c>
    </row>
    <row r="82" spans="1:14">
      <c r="A82" s="10" t="s">
        <v>114</v>
      </c>
      <c r="B82" s="15">
        <v>100</v>
      </c>
      <c r="C82" s="15">
        <v>58.079470000000001</v>
      </c>
      <c r="D82" s="15">
        <v>50.860926999999997</v>
      </c>
      <c r="E82" s="15">
        <v>42.516556000000001</v>
      </c>
      <c r="F82" s="15">
        <v>27.483443999999999</v>
      </c>
      <c r="G82" s="15">
        <v>100</v>
      </c>
      <c r="H82" s="15">
        <v>43.377482999999998</v>
      </c>
      <c r="I82" s="15">
        <v>57.880794999999999</v>
      </c>
      <c r="J82" s="15">
        <v>22.119205000000001</v>
      </c>
      <c r="K82" s="15">
        <v>58.079470000000001</v>
      </c>
      <c r="L82" s="15">
        <v>1.986755</v>
      </c>
      <c r="M82" s="15">
        <v>0</v>
      </c>
      <c r="N82" s="15">
        <v>0</v>
      </c>
    </row>
    <row r="83" spans="1:14">
      <c r="A83" s="23" t="s">
        <v>159</v>
      </c>
      <c r="B83" s="24">
        <v>1011</v>
      </c>
      <c r="C83" s="24">
        <v>544</v>
      </c>
      <c r="D83" s="24">
        <v>500</v>
      </c>
      <c r="E83" s="24">
        <v>524</v>
      </c>
      <c r="F83" s="24">
        <v>281</v>
      </c>
      <c r="G83" s="24">
        <v>655</v>
      </c>
      <c r="H83" s="24">
        <v>1011</v>
      </c>
      <c r="I83" s="24">
        <v>597</v>
      </c>
      <c r="J83" s="24">
        <v>239</v>
      </c>
      <c r="K83" s="24">
        <v>580</v>
      </c>
      <c r="L83" s="24">
        <v>23</v>
      </c>
      <c r="M83" s="24">
        <v>0</v>
      </c>
      <c r="N83" s="24">
        <v>0</v>
      </c>
    </row>
    <row r="84" spans="1:14">
      <c r="A84" s="10" t="s">
        <v>114</v>
      </c>
      <c r="B84" s="15">
        <v>100</v>
      </c>
      <c r="C84" s="15">
        <v>53.808110999999997</v>
      </c>
      <c r="D84" s="15">
        <v>49.455984000000001</v>
      </c>
      <c r="E84" s="15">
        <v>51.829870999999997</v>
      </c>
      <c r="F84" s="15">
        <v>27.794263000000001</v>
      </c>
      <c r="G84" s="15">
        <v>64.787339000000003</v>
      </c>
      <c r="H84" s="15">
        <v>100</v>
      </c>
      <c r="I84" s="15">
        <v>59.050445000000003</v>
      </c>
      <c r="J84" s="15">
        <v>23.639959999999999</v>
      </c>
      <c r="K84" s="15">
        <v>57.368941999999997</v>
      </c>
      <c r="L84" s="15">
        <v>2.274975</v>
      </c>
      <c r="M84" s="15">
        <v>0</v>
      </c>
      <c r="N84" s="15">
        <v>0</v>
      </c>
    </row>
    <row r="85" spans="1:14">
      <c r="A85" s="23" t="s">
        <v>160</v>
      </c>
      <c r="B85" s="24">
        <v>1234</v>
      </c>
      <c r="C85" s="24">
        <v>709</v>
      </c>
      <c r="D85" s="24">
        <v>591</v>
      </c>
      <c r="E85" s="24">
        <v>551</v>
      </c>
      <c r="F85" s="24">
        <v>345</v>
      </c>
      <c r="G85" s="24">
        <v>874</v>
      </c>
      <c r="H85" s="24">
        <v>597</v>
      </c>
      <c r="I85" s="24">
        <v>1234</v>
      </c>
      <c r="J85" s="24">
        <v>294</v>
      </c>
      <c r="K85" s="24">
        <v>736</v>
      </c>
      <c r="L85" s="24">
        <v>29</v>
      </c>
      <c r="M85" s="24">
        <v>0</v>
      </c>
      <c r="N85" s="24">
        <v>0</v>
      </c>
    </row>
    <row r="86" spans="1:14">
      <c r="A86" s="10" t="s">
        <v>114</v>
      </c>
      <c r="B86" s="15">
        <v>100</v>
      </c>
      <c r="C86" s="15">
        <v>57.455429000000002</v>
      </c>
      <c r="D86" s="15">
        <v>47.893031000000001</v>
      </c>
      <c r="E86" s="15">
        <v>44.651539999999997</v>
      </c>
      <c r="F86" s="15">
        <v>27.957861000000001</v>
      </c>
      <c r="G86" s="15">
        <v>70.826580000000007</v>
      </c>
      <c r="H86" s="15">
        <v>48.379254000000003</v>
      </c>
      <c r="I86" s="15">
        <v>100</v>
      </c>
      <c r="J86" s="15">
        <v>23.824959</v>
      </c>
      <c r="K86" s="15">
        <v>59.643436000000001</v>
      </c>
      <c r="L86" s="15">
        <v>2.3500809999999999</v>
      </c>
      <c r="M86" s="15">
        <v>0</v>
      </c>
      <c r="N86" s="15">
        <v>0</v>
      </c>
    </row>
    <row r="87" spans="1:14">
      <c r="A87" s="23" t="s">
        <v>161</v>
      </c>
      <c r="B87" s="24">
        <v>443</v>
      </c>
      <c r="C87" s="24">
        <v>356</v>
      </c>
      <c r="D87" s="24">
        <v>260</v>
      </c>
      <c r="E87" s="24">
        <v>248</v>
      </c>
      <c r="F87" s="24">
        <v>158</v>
      </c>
      <c r="G87" s="24">
        <v>334</v>
      </c>
      <c r="H87" s="24">
        <v>239</v>
      </c>
      <c r="I87" s="24">
        <v>294</v>
      </c>
      <c r="J87" s="24">
        <v>443</v>
      </c>
      <c r="K87" s="24">
        <v>318</v>
      </c>
      <c r="L87" s="24">
        <v>13</v>
      </c>
      <c r="M87" s="24">
        <v>0</v>
      </c>
      <c r="N87" s="24">
        <v>0</v>
      </c>
    </row>
    <row r="88" spans="1:14">
      <c r="A88" s="10" t="s">
        <v>114</v>
      </c>
      <c r="B88" s="15">
        <v>100</v>
      </c>
      <c r="C88" s="15">
        <v>80.361174000000005</v>
      </c>
      <c r="D88" s="15">
        <v>58.690745</v>
      </c>
      <c r="E88" s="15">
        <v>55.981940999999999</v>
      </c>
      <c r="F88" s="15">
        <v>35.665914000000001</v>
      </c>
      <c r="G88" s="15">
        <v>75.395033999999995</v>
      </c>
      <c r="H88" s="15">
        <v>53.950339</v>
      </c>
      <c r="I88" s="15">
        <v>66.365688000000006</v>
      </c>
      <c r="J88" s="15">
        <v>100</v>
      </c>
      <c r="K88" s="15">
        <v>71.783296000000007</v>
      </c>
      <c r="L88" s="15">
        <v>2.9345370000000002</v>
      </c>
      <c r="M88" s="15">
        <v>0</v>
      </c>
      <c r="N88" s="15">
        <v>0</v>
      </c>
    </row>
    <row r="89" spans="1:14">
      <c r="A89" s="23" t="s">
        <v>162</v>
      </c>
      <c r="B89" s="24">
        <v>1237</v>
      </c>
      <c r="C89" s="24">
        <v>781</v>
      </c>
      <c r="D89" s="24">
        <v>595</v>
      </c>
      <c r="E89" s="24">
        <v>502</v>
      </c>
      <c r="F89" s="24">
        <v>312</v>
      </c>
      <c r="G89" s="24">
        <v>877</v>
      </c>
      <c r="H89" s="24">
        <v>580</v>
      </c>
      <c r="I89" s="24">
        <v>736</v>
      </c>
      <c r="J89" s="24">
        <v>318</v>
      </c>
      <c r="K89" s="24">
        <v>1237</v>
      </c>
      <c r="L89" s="24">
        <v>32</v>
      </c>
      <c r="M89" s="24">
        <v>0</v>
      </c>
      <c r="N89" s="24">
        <v>0</v>
      </c>
    </row>
    <row r="90" spans="1:14">
      <c r="A90" s="10" t="s">
        <v>114</v>
      </c>
      <c r="B90" s="15">
        <v>100</v>
      </c>
      <c r="C90" s="15">
        <v>63.136620999999998</v>
      </c>
      <c r="D90" s="15">
        <v>48.100242999999999</v>
      </c>
      <c r="E90" s="15">
        <v>40.582053000000002</v>
      </c>
      <c r="F90" s="15">
        <v>25.222311999999999</v>
      </c>
      <c r="G90" s="15">
        <v>70.897332000000006</v>
      </c>
      <c r="H90" s="15">
        <v>46.887630999999999</v>
      </c>
      <c r="I90" s="15">
        <v>59.498787</v>
      </c>
      <c r="J90" s="15">
        <v>25.707356999999998</v>
      </c>
      <c r="K90" s="15">
        <v>100</v>
      </c>
      <c r="L90" s="15">
        <v>2.5869040000000001</v>
      </c>
      <c r="M90" s="15">
        <v>0</v>
      </c>
      <c r="N90" s="15">
        <v>0</v>
      </c>
    </row>
    <row r="91" spans="1:14">
      <c r="A91" s="23" t="s">
        <v>152</v>
      </c>
      <c r="B91" s="24">
        <v>81</v>
      </c>
      <c r="C91" s="24">
        <v>28</v>
      </c>
      <c r="D91" s="24">
        <v>24</v>
      </c>
      <c r="E91" s="24">
        <v>22</v>
      </c>
      <c r="F91" s="24">
        <v>15</v>
      </c>
      <c r="G91" s="24">
        <v>30</v>
      </c>
      <c r="H91" s="24">
        <v>23</v>
      </c>
      <c r="I91" s="24">
        <v>29</v>
      </c>
      <c r="J91" s="24">
        <v>13</v>
      </c>
      <c r="K91" s="24">
        <v>32</v>
      </c>
      <c r="L91" s="24">
        <v>81</v>
      </c>
      <c r="M91" s="24">
        <v>0</v>
      </c>
      <c r="N91" s="24">
        <v>0</v>
      </c>
    </row>
    <row r="92" spans="1:14">
      <c r="A92" s="10" t="s">
        <v>114</v>
      </c>
      <c r="B92" s="15">
        <v>100</v>
      </c>
      <c r="C92" s="15">
        <v>34.567900999999999</v>
      </c>
      <c r="D92" s="15">
        <v>29.629629999999999</v>
      </c>
      <c r="E92" s="15">
        <v>27.160494</v>
      </c>
      <c r="F92" s="15">
        <v>18.518519000000001</v>
      </c>
      <c r="G92" s="15">
        <v>37.037036999999998</v>
      </c>
      <c r="H92" s="15">
        <v>28.395061999999999</v>
      </c>
      <c r="I92" s="15">
        <v>35.802469000000002</v>
      </c>
      <c r="J92" s="15">
        <v>16.049382999999999</v>
      </c>
      <c r="K92" s="15">
        <v>39.506172999999997</v>
      </c>
      <c r="L92" s="15">
        <v>100</v>
      </c>
      <c r="M92" s="15">
        <v>0</v>
      </c>
      <c r="N92" s="15">
        <v>0</v>
      </c>
    </row>
    <row r="93" spans="1:14">
      <c r="A93" s="23" t="s">
        <v>163</v>
      </c>
      <c r="B93" s="24">
        <v>67</v>
      </c>
      <c r="C93" s="24">
        <v>0</v>
      </c>
      <c r="D93" s="24">
        <v>0</v>
      </c>
      <c r="E93" s="24">
        <v>0</v>
      </c>
      <c r="F93" s="24">
        <v>0</v>
      </c>
      <c r="G93" s="24">
        <v>0</v>
      </c>
      <c r="H93" s="24">
        <v>0</v>
      </c>
      <c r="I93" s="24">
        <v>0</v>
      </c>
      <c r="J93" s="24">
        <v>0</v>
      </c>
      <c r="K93" s="24">
        <v>0</v>
      </c>
      <c r="L93" s="24">
        <v>0</v>
      </c>
      <c r="M93" s="24">
        <v>67</v>
      </c>
      <c r="N93" s="24">
        <v>0</v>
      </c>
    </row>
    <row r="94" spans="1:14">
      <c r="A94" s="10" t="s">
        <v>114</v>
      </c>
      <c r="B94" s="15">
        <v>100</v>
      </c>
      <c r="C94" s="15">
        <v>0</v>
      </c>
      <c r="D94" s="15">
        <v>0</v>
      </c>
      <c r="E94" s="15">
        <v>0</v>
      </c>
      <c r="F94" s="15">
        <v>0</v>
      </c>
      <c r="G94" s="15">
        <v>0</v>
      </c>
      <c r="H94" s="15">
        <v>0</v>
      </c>
      <c r="I94" s="15">
        <v>0</v>
      </c>
      <c r="J94" s="15">
        <v>0</v>
      </c>
      <c r="K94" s="15">
        <v>0</v>
      </c>
      <c r="L94" s="15">
        <v>0</v>
      </c>
      <c r="M94" s="15">
        <v>100</v>
      </c>
      <c r="N94" s="15">
        <v>0</v>
      </c>
    </row>
    <row r="95" spans="1:14">
      <c r="A95" s="23" t="s">
        <v>128</v>
      </c>
      <c r="B95" s="24">
        <v>52</v>
      </c>
      <c r="C95" s="24">
        <v>0</v>
      </c>
      <c r="D95" s="24">
        <v>0</v>
      </c>
      <c r="E95" s="24">
        <v>0</v>
      </c>
      <c r="F95" s="24">
        <v>0</v>
      </c>
      <c r="G95" s="24">
        <v>0</v>
      </c>
      <c r="H95" s="24">
        <v>0</v>
      </c>
      <c r="I95" s="24">
        <v>0</v>
      </c>
      <c r="J95" s="24">
        <v>0</v>
      </c>
      <c r="K95" s="24">
        <v>0</v>
      </c>
      <c r="L95" s="24">
        <v>0</v>
      </c>
      <c r="M95" s="24">
        <v>0</v>
      </c>
      <c r="N95" s="24">
        <v>52</v>
      </c>
    </row>
    <row r="96" spans="1:14">
      <c r="A96" s="10" t="s">
        <v>114</v>
      </c>
      <c r="B96" s="15">
        <v>100</v>
      </c>
      <c r="C96" s="15">
        <v>0</v>
      </c>
      <c r="D96" s="15">
        <v>0</v>
      </c>
      <c r="E96" s="15">
        <v>0</v>
      </c>
      <c r="F96" s="15">
        <v>0</v>
      </c>
      <c r="G96" s="15">
        <v>0</v>
      </c>
      <c r="H96" s="15">
        <v>0</v>
      </c>
      <c r="I96" s="15">
        <v>0</v>
      </c>
      <c r="J96" s="15">
        <v>0</v>
      </c>
      <c r="K96" s="15">
        <v>0</v>
      </c>
      <c r="L96" s="15">
        <v>0</v>
      </c>
      <c r="M96" s="15">
        <v>0</v>
      </c>
      <c r="N96" s="15">
        <v>100</v>
      </c>
    </row>
    <row r="97" spans="1:14">
      <c r="A97" s="8" t="s">
        <v>164</v>
      </c>
      <c r="B97" s="8"/>
      <c r="C97" s="8"/>
      <c r="D97" s="8"/>
      <c r="E97" s="8"/>
      <c r="F97" s="8"/>
      <c r="G97" s="8"/>
      <c r="H97" s="8"/>
      <c r="I97" s="8"/>
      <c r="J97" s="8"/>
      <c r="K97" s="8"/>
      <c r="L97" s="8"/>
      <c r="M97" s="8"/>
      <c r="N97" s="8"/>
    </row>
    <row r="98" spans="1:14">
      <c r="A98" s="23" t="s">
        <v>165</v>
      </c>
      <c r="B98" s="24">
        <v>209</v>
      </c>
      <c r="C98" s="24">
        <v>154</v>
      </c>
      <c r="D98" s="24">
        <v>103</v>
      </c>
      <c r="E98" s="24">
        <v>88</v>
      </c>
      <c r="F98" s="24">
        <v>35</v>
      </c>
      <c r="G98" s="24">
        <v>131</v>
      </c>
      <c r="H98" s="24">
        <v>89</v>
      </c>
      <c r="I98" s="24">
        <v>106</v>
      </c>
      <c r="J98" s="24">
        <v>72</v>
      </c>
      <c r="K98" s="24">
        <v>136</v>
      </c>
      <c r="L98" s="24">
        <v>5</v>
      </c>
      <c r="M98" s="24">
        <v>5</v>
      </c>
      <c r="N98" s="24">
        <v>2</v>
      </c>
    </row>
    <row r="99" spans="1:14">
      <c r="A99" s="10" t="s">
        <v>114</v>
      </c>
      <c r="B99" s="15">
        <v>100</v>
      </c>
      <c r="C99" s="15">
        <v>73.684211000000005</v>
      </c>
      <c r="D99" s="15">
        <v>49.282297</v>
      </c>
      <c r="E99" s="15">
        <v>42.105263000000001</v>
      </c>
      <c r="F99" s="15">
        <v>16.746410999999998</v>
      </c>
      <c r="G99" s="15">
        <v>62.679425999999999</v>
      </c>
      <c r="H99" s="15">
        <v>42.583731999999998</v>
      </c>
      <c r="I99" s="15">
        <v>50.717703</v>
      </c>
      <c r="J99" s="15">
        <v>34.449761000000002</v>
      </c>
      <c r="K99" s="15">
        <v>65.071770000000001</v>
      </c>
      <c r="L99" s="15">
        <v>2.392344</v>
      </c>
      <c r="M99" s="15">
        <v>2.392344</v>
      </c>
      <c r="N99" s="15">
        <v>0.95693799999999996</v>
      </c>
    </row>
    <row r="100" spans="1:14">
      <c r="A100" s="23" t="s">
        <v>166</v>
      </c>
      <c r="B100" s="24">
        <v>1043</v>
      </c>
      <c r="C100" s="24">
        <v>655</v>
      </c>
      <c r="D100" s="24">
        <v>456</v>
      </c>
      <c r="E100" s="24">
        <v>341</v>
      </c>
      <c r="F100" s="24">
        <v>206</v>
      </c>
      <c r="G100" s="24">
        <v>618</v>
      </c>
      <c r="H100" s="24">
        <v>384</v>
      </c>
      <c r="I100" s="24">
        <v>511</v>
      </c>
      <c r="J100" s="24">
        <v>201</v>
      </c>
      <c r="K100" s="24">
        <v>522</v>
      </c>
      <c r="L100" s="24">
        <v>25</v>
      </c>
      <c r="M100" s="24">
        <v>24</v>
      </c>
      <c r="N100" s="24">
        <v>19</v>
      </c>
    </row>
    <row r="101" spans="1:14">
      <c r="A101" s="10" t="s">
        <v>114</v>
      </c>
      <c r="B101" s="15">
        <v>100</v>
      </c>
      <c r="C101" s="15">
        <v>62.799616</v>
      </c>
      <c r="D101" s="15">
        <v>43.720038000000002</v>
      </c>
      <c r="E101" s="15">
        <v>32.694150999999998</v>
      </c>
      <c r="F101" s="15">
        <v>19.750719</v>
      </c>
      <c r="G101" s="15">
        <v>59.252156999999997</v>
      </c>
      <c r="H101" s="15">
        <v>36.816873999999999</v>
      </c>
      <c r="I101" s="15">
        <v>48.993288999999997</v>
      </c>
      <c r="J101" s="15">
        <v>19.271332999999998</v>
      </c>
      <c r="K101" s="15">
        <v>50.047939</v>
      </c>
      <c r="L101" s="15">
        <v>2.3969320000000001</v>
      </c>
      <c r="M101" s="15">
        <v>2.3010549999999999</v>
      </c>
      <c r="N101" s="15">
        <v>1.8216680000000001</v>
      </c>
    </row>
    <row r="102" spans="1:14">
      <c r="A102" s="23" t="s">
        <v>167</v>
      </c>
      <c r="B102" s="24">
        <v>963</v>
      </c>
      <c r="C102" s="24">
        <v>418</v>
      </c>
      <c r="D102" s="24">
        <v>378</v>
      </c>
      <c r="E102" s="24">
        <v>347</v>
      </c>
      <c r="F102" s="24">
        <v>201</v>
      </c>
      <c r="G102" s="24">
        <v>530</v>
      </c>
      <c r="H102" s="24">
        <v>358</v>
      </c>
      <c r="I102" s="24">
        <v>431</v>
      </c>
      <c r="J102" s="24">
        <v>126</v>
      </c>
      <c r="K102" s="24">
        <v>423</v>
      </c>
      <c r="L102" s="24">
        <v>30</v>
      </c>
      <c r="M102" s="24">
        <v>21</v>
      </c>
      <c r="N102" s="24">
        <v>20</v>
      </c>
    </row>
    <row r="103" spans="1:14">
      <c r="A103" s="10" t="s">
        <v>114</v>
      </c>
      <c r="B103" s="15">
        <v>100</v>
      </c>
      <c r="C103" s="15">
        <v>43.406022999999998</v>
      </c>
      <c r="D103" s="15">
        <v>39.252336</v>
      </c>
      <c r="E103" s="15">
        <v>36.033228999999999</v>
      </c>
      <c r="F103" s="15">
        <v>20.872274000000001</v>
      </c>
      <c r="G103" s="15">
        <v>55.036344999999997</v>
      </c>
      <c r="H103" s="15">
        <v>37.175493000000003</v>
      </c>
      <c r="I103" s="15">
        <v>44.755971000000002</v>
      </c>
      <c r="J103" s="15">
        <v>13.084111999999999</v>
      </c>
      <c r="K103" s="15">
        <v>43.925234000000003</v>
      </c>
      <c r="L103" s="15">
        <v>3.115265</v>
      </c>
      <c r="M103" s="15">
        <v>2.180685</v>
      </c>
      <c r="N103" s="15">
        <v>2.0768430000000002</v>
      </c>
    </row>
    <row r="104" spans="1:14">
      <c r="A104" s="23" t="s">
        <v>168</v>
      </c>
      <c r="B104" s="24">
        <v>338</v>
      </c>
      <c r="C104" s="24">
        <v>95</v>
      </c>
      <c r="D104" s="24">
        <v>137</v>
      </c>
      <c r="E104" s="24">
        <v>165</v>
      </c>
      <c r="F104" s="24">
        <v>74</v>
      </c>
      <c r="G104" s="24">
        <v>175</v>
      </c>
      <c r="H104" s="24">
        <v>140</v>
      </c>
      <c r="I104" s="24">
        <v>142</v>
      </c>
      <c r="J104" s="24">
        <v>32</v>
      </c>
      <c r="K104" s="24">
        <v>118</v>
      </c>
      <c r="L104" s="24">
        <v>15</v>
      </c>
      <c r="M104" s="24">
        <v>9</v>
      </c>
      <c r="N104" s="24">
        <v>8</v>
      </c>
    </row>
    <row r="105" spans="1:14">
      <c r="A105" s="10" t="s">
        <v>114</v>
      </c>
      <c r="B105" s="15">
        <v>100</v>
      </c>
      <c r="C105" s="15">
        <v>28.106508999999999</v>
      </c>
      <c r="D105" s="15">
        <v>40.532544000000001</v>
      </c>
      <c r="E105" s="15">
        <v>48.816567999999997</v>
      </c>
      <c r="F105" s="15">
        <v>21.893491000000001</v>
      </c>
      <c r="G105" s="15">
        <v>51.775148000000002</v>
      </c>
      <c r="H105" s="15">
        <v>41.420118000000002</v>
      </c>
      <c r="I105" s="15">
        <v>42.011834</v>
      </c>
      <c r="J105" s="15">
        <v>9.4674560000000003</v>
      </c>
      <c r="K105" s="15">
        <v>34.911242999999999</v>
      </c>
      <c r="L105" s="15">
        <v>4.4378700000000002</v>
      </c>
      <c r="M105" s="15">
        <v>2.662722</v>
      </c>
      <c r="N105" s="15">
        <v>2.3668640000000001</v>
      </c>
    </row>
    <row r="106" spans="1:14">
      <c r="A106" s="23" t="s">
        <v>169</v>
      </c>
      <c r="B106" s="24">
        <v>94</v>
      </c>
      <c r="C106" s="24">
        <v>14</v>
      </c>
      <c r="D106" s="24">
        <v>26</v>
      </c>
      <c r="E106" s="24">
        <v>57</v>
      </c>
      <c r="F106" s="24">
        <v>23</v>
      </c>
      <c r="G106" s="24">
        <v>44</v>
      </c>
      <c r="H106" s="24">
        <v>32</v>
      </c>
      <c r="I106" s="24">
        <v>36</v>
      </c>
      <c r="J106" s="24">
        <v>7</v>
      </c>
      <c r="K106" s="24">
        <v>30</v>
      </c>
      <c r="L106" s="24">
        <v>5</v>
      </c>
      <c r="M106" s="24">
        <v>5</v>
      </c>
      <c r="N106" s="24">
        <v>1</v>
      </c>
    </row>
    <row r="107" spans="1:14">
      <c r="A107" s="10" t="s">
        <v>114</v>
      </c>
      <c r="B107" s="15">
        <v>100</v>
      </c>
      <c r="C107" s="15">
        <v>14.893617000000001</v>
      </c>
      <c r="D107" s="15">
        <v>27.659573999999999</v>
      </c>
      <c r="E107" s="15">
        <v>60.638297999999999</v>
      </c>
      <c r="F107" s="15">
        <v>24.468084999999999</v>
      </c>
      <c r="G107" s="15">
        <v>46.808511000000003</v>
      </c>
      <c r="H107" s="15">
        <v>34.042552999999998</v>
      </c>
      <c r="I107" s="15">
        <v>38.297871999999998</v>
      </c>
      <c r="J107" s="15">
        <v>7.446809</v>
      </c>
      <c r="K107" s="15">
        <v>31.914894</v>
      </c>
      <c r="L107" s="15">
        <v>5.3191490000000003</v>
      </c>
      <c r="M107" s="15">
        <v>5.3191490000000003</v>
      </c>
      <c r="N107" s="15">
        <v>1.0638300000000001</v>
      </c>
    </row>
    <row r="108" spans="1:14">
      <c r="A108" s="23" t="s">
        <v>128</v>
      </c>
      <c r="B108" s="24">
        <v>30</v>
      </c>
      <c r="C108" s="24">
        <v>8</v>
      </c>
      <c r="D108" s="24">
        <v>7</v>
      </c>
      <c r="E108" s="24">
        <v>8</v>
      </c>
      <c r="F108" s="24">
        <v>2</v>
      </c>
      <c r="G108" s="24">
        <v>12</v>
      </c>
      <c r="H108" s="24">
        <v>8</v>
      </c>
      <c r="I108" s="24">
        <v>8</v>
      </c>
      <c r="J108" s="24">
        <v>5</v>
      </c>
      <c r="K108" s="24">
        <v>8</v>
      </c>
      <c r="L108" s="24">
        <v>1</v>
      </c>
      <c r="M108" s="24">
        <v>3</v>
      </c>
      <c r="N108" s="24">
        <v>2</v>
      </c>
    </row>
    <row r="109" spans="1:14">
      <c r="A109" s="10" t="s">
        <v>114</v>
      </c>
      <c r="B109" s="15">
        <v>100</v>
      </c>
      <c r="C109" s="15">
        <v>26.666667</v>
      </c>
      <c r="D109" s="15">
        <v>23.333333</v>
      </c>
      <c r="E109" s="15">
        <v>26.666667</v>
      </c>
      <c r="F109" s="15">
        <v>6.6666670000000003</v>
      </c>
      <c r="G109" s="15">
        <v>40</v>
      </c>
      <c r="H109" s="15">
        <v>26.666667</v>
      </c>
      <c r="I109" s="15">
        <v>26.666667</v>
      </c>
      <c r="J109" s="15">
        <v>16.666667</v>
      </c>
      <c r="K109" s="15">
        <v>26.666667</v>
      </c>
      <c r="L109" s="15">
        <v>3.3333330000000001</v>
      </c>
      <c r="M109" s="15">
        <v>10</v>
      </c>
      <c r="N109" s="15">
        <v>6.6666670000000003</v>
      </c>
    </row>
    <row r="110" spans="1:14">
      <c r="A110" s="8" t="s">
        <v>170</v>
      </c>
      <c r="B110" s="8"/>
      <c r="C110" s="8"/>
      <c r="D110" s="8"/>
      <c r="E110" s="8"/>
      <c r="F110" s="8"/>
      <c r="G110" s="8"/>
      <c r="H110" s="8"/>
      <c r="I110" s="8"/>
      <c r="J110" s="8"/>
      <c r="K110" s="8"/>
      <c r="L110" s="8"/>
      <c r="M110" s="8"/>
      <c r="N110" s="8"/>
    </row>
    <row r="111" spans="1:14">
      <c r="A111" s="23" t="s">
        <v>171</v>
      </c>
      <c r="B111" s="24">
        <v>386</v>
      </c>
      <c r="C111" s="24">
        <v>217</v>
      </c>
      <c r="D111" s="24">
        <v>127</v>
      </c>
      <c r="E111" s="24">
        <v>158</v>
      </c>
      <c r="F111" s="24">
        <v>96</v>
      </c>
      <c r="G111" s="24">
        <v>219</v>
      </c>
      <c r="H111" s="24">
        <v>136</v>
      </c>
      <c r="I111" s="24">
        <v>174</v>
      </c>
      <c r="J111" s="24">
        <v>68</v>
      </c>
      <c r="K111" s="24">
        <v>174</v>
      </c>
      <c r="L111" s="24">
        <v>22</v>
      </c>
      <c r="M111" s="24">
        <v>4</v>
      </c>
      <c r="N111" s="24">
        <v>7</v>
      </c>
    </row>
    <row r="112" spans="1:14">
      <c r="A112" s="10" t="s">
        <v>114</v>
      </c>
      <c r="B112" s="15">
        <v>100</v>
      </c>
      <c r="C112" s="15">
        <v>56.217616999999997</v>
      </c>
      <c r="D112" s="15">
        <v>32.901553999999997</v>
      </c>
      <c r="E112" s="15">
        <v>40.932642000000001</v>
      </c>
      <c r="F112" s="15">
        <v>24.870466</v>
      </c>
      <c r="G112" s="15">
        <v>56.735751</v>
      </c>
      <c r="H112" s="15">
        <v>35.233161000000003</v>
      </c>
      <c r="I112" s="15">
        <v>45.077719999999999</v>
      </c>
      <c r="J112" s="15">
        <v>17.616579999999999</v>
      </c>
      <c r="K112" s="15">
        <v>45.077719999999999</v>
      </c>
      <c r="L112" s="15">
        <v>5.6994819999999997</v>
      </c>
      <c r="M112" s="15">
        <v>1.0362690000000001</v>
      </c>
      <c r="N112" s="15">
        <v>1.813472</v>
      </c>
    </row>
    <row r="113" spans="1:14">
      <c r="A113" s="23" t="s">
        <v>172</v>
      </c>
      <c r="B113" s="24">
        <v>919</v>
      </c>
      <c r="C113" s="24">
        <v>469</v>
      </c>
      <c r="D113" s="24">
        <v>364</v>
      </c>
      <c r="E113" s="24">
        <v>384</v>
      </c>
      <c r="F113" s="24">
        <v>198</v>
      </c>
      <c r="G113" s="24">
        <v>527</v>
      </c>
      <c r="H113" s="24">
        <v>350</v>
      </c>
      <c r="I113" s="24">
        <v>428</v>
      </c>
      <c r="J113" s="24">
        <v>151</v>
      </c>
      <c r="K113" s="24">
        <v>408</v>
      </c>
      <c r="L113" s="24">
        <v>24</v>
      </c>
      <c r="M113" s="24">
        <v>16</v>
      </c>
      <c r="N113" s="24">
        <v>18</v>
      </c>
    </row>
    <row r="114" spans="1:14">
      <c r="A114" s="10" t="s">
        <v>114</v>
      </c>
      <c r="B114" s="15">
        <v>100</v>
      </c>
      <c r="C114" s="15">
        <v>51.033732000000001</v>
      </c>
      <c r="D114" s="15">
        <v>39.608269999999997</v>
      </c>
      <c r="E114" s="15">
        <v>41.784548000000001</v>
      </c>
      <c r="F114" s="15">
        <v>21.545158000000001</v>
      </c>
      <c r="G114" s="15">
        <v>57.344940000000001</v>
      </c>
      <c r="H114" s="15">
        <v>38.084874999999997</v>
      </c>
      <c r="I114" s="15">
        <v>46.572361000000001</v>
      </c>
      <c r="J114" s="15">
        <v>16.430903000000001</v>
      </c>
      <c r="K114" s="15">
        <v>44.396082999999997</v>
      </c>
      <c r="L114" s="15">
        <v>2.6115339999999998</v>
      </c>
      <c r="M114" s="15">
        <v>1.741023</v>
      </c>
      <c r="N114" s="15">
        <v>1.9586509999999999</v>
      </c>
    </row>
    <row r="115" spans="1:14">
      <c r="A115" s="23" t="s">
        <v>173</v>
      </c>
      <c r="B115" s="24">
        <v>978</v>
      </c>
      <c r="C115" s="24">
        <v>473</v>
      </c>
      <c r="D115" s="24">
        <v>438</v>
      </c>
      <c r="E115" s="24">
        <v>346</v>
      </c>
      <c r="F115" s="24">
        <v>188</v>
      </c>
      <c r="G115" s="24">
        <v>552</v>
      </c>
      <c r="H115" s="24">
        <v>387</v>
      </c>
      <c r="I115" s="24">
        <v>460</v>
      </c>
      <c r="J115" s="24">
        <v>153</v>
      </c>
      <c r="K115" s="24">
        <v>474</v>
      </c>
      <c r="L115" s="24">
        <v>22</v>
      </c>
      <c r="M115" s="24">
        <v>23</v>
      </c>
      <c r="N115" s="24">
        <v>18</v>
      </c>
    </row>
    <row r="116" spans="1:14">
      <c r="A116" s="10" t="s">
        <v>114</v>
      </c>
      <c r="B116" s="15">
        <v>100</v>
      </c>
      <c r="C116" s="15">
        <v>48.364007999999998</v>
      </c>
      <c r="D116" s="15">
        <v>44.785276000000003</v>
      </c>
      <c r="E116" s="15">
        <v>35.378323000000002</v>
      </c>
      <c r="F116" s="15">
        <v>19.222904</v>
      </c>
      <c r="G116" s="15">
        <v>56.441718000000002</v>
      </c>
      <c r="H116" s="15">
        <v>39.570551999999999</v>
      </c>
      <c r="I116" s="15">
        <v>47.034765</v>
      </c>
      <c r="J116" s="15">
        <v>15.644171999999999</v>
      </c>
      <c r="K116" s="15">
        <v>48.466258000000003</v>
      </c>
      <c r="L116" s="15">
        <v>2.2494890000000001</v>
      </c>
      <c r="M116" s="15">
        <v>2.3517380000000001</v>
      </c>
      <c r="N116" s="15">
        <v>1.8404910000000001</v>
      </c>
    </row>
    <row r="117" spans="1:14">
      <c r="A117" s="23" t="s">
        <v>174</v>
      </c>
      <c r="B117" s="24">
        <v>347</v>
      </c>
      <c r="C117" s="24">
        <v>165</v>
      </c>
      <c r="D117" s="24">
        <v>162</v>
      </c>
      <c r="E117" s="24">
        <v>103</v>
      </c>
      <c r="F117" s="24">
        <v>51</v>
      </c>
      <c r="G117" s="24">
        <v>189</v>
      </c>
      <c r="H117" s="24">
        <v>127</v>
      </c>
      <c r="I117" s="24">
        <v>158</v>
      </c>
      <c r="J117" s="24">
        <v>62</v>
      </c>
      <c r="K117" s="24">
        <v>165</v>
      </c>
      <c r="L117" s="24">
        <v>11</v>
      </c>
      <c r="M117" s="24">
        <v>21</v>
      </c>
      <c r="N117" s="24">
        <v>6</v>
      </c>
    </row>
    <row r="118" spans="1:14">
      <c r="A118" s="10" t="s">
        <v>114</v>
      </c>
      <c r="B118" s="15">
        <v>100</v>
      </c>
      <c r="C118" s="15">
        <v>47.550432000000001</v>
      </c>
      <c r="D118" s="15">
        <v>46.685879</v>
      </c>
      <c r="E118" s="15">
        <v>29.682997</v>
      </c>
      <c r="F118" s="15">
        <v>14.697406000000001</v>
      </c>
      <c r="G118" s="15">
        <v>54.466858999999999</v>
      </c>
      <c r="H118" s="15">
        <v>36.599423999999999</v>
      </c>
      <c r="I118" s="15">
        <v>45.533141000000001</v>
      </c>
      <c r="J118" s="15">
        <v>17.867435</v>
      </c>
      <c r="K118" s="15">
        <v>47.550432000000001</v>
      </c>
      <c r="L118" s="15">
        <v>3.170029</v>
      </c>
      <c r="M118" s="15">
        <v>6.0518729999999996</v>
      </c>
      <c r="N118" s="15">
        <v>1.7291069999999999</v>
      </c>
    </row>
    <row r="119" spans="1:14">
      <c r="A119" s="23" t="s">
        <v>128</v>
      </c>
      <c r="B119" s="24">
        <v>47</v>
      </c>
      <c r="C119" s="24">
        <v>20</v>
      </c>
      <c r="D119" s="24">
        <v>16</v>
      </c>
      <c r="E119" s="24">
        <v>15</v>
      </c>
      <c r="F119" s="24">
        <v>8</v>
      </c>
      <c r="G119" s="24">
        <v>23</v>
      </c>
      <c r="H119" s="24">
        <v>11</v>
      </c>
      <c r="I119" s="24">
        <v>14</v>
      </c>
      <c r="J119" s="24">
        <v>9</v>
      </c>
      <c r="K119" s="24">
        <v>16</v>
      </c>
      <c r="L119" s="24">
        <v>2</v>
      </c>
      <c r="M119" s="24">
        <v>3</v>
      </c>
      <c r="N119" s="24">
        <v>3</v>
      </c>
    </row>
    <row r="120" spans="1:14">
      <c r="A120" s="10" t="s">
        <v>114</v>
      </c>
      <c r="B120" s="15">
        <v>100</v>
      </c>
      <c r="C120" s="15">
        <v>42.553190999999998</v>
      </c>
      <c r="D120" s="15">
        <v>34.042552999999998</v>
      </c>
      <c r="E120" s="15">
        <v>31.914894</v>
      </c>
      <c r="F120" s="15">
        <v>17.021277000000001</v>
      </c>
      <c r="G120" s="15">
        <v>48.936169999999997</v>
      </c>
      <c r="H120" s="15">
        <v>23.404254999999999</v>
      </c>
      <c r="I120" s="15">
        <v>29.787234000000002</v>
      </c>
      <c r="J120" s="15">
        <v>19.148935999999999</v>
      </c>
      <c r="K120" s="15">
        <v>34.042552999999998</v>
      </c>
      <c r="L120" s="15">
        <v>4.2553190000000001</v>
      </c>
      <c r="M120" s="15">
        <v>6.3829789999999997</v>
      </c>
      <c r="N120" s="15">
        <v>6.3829789999999997</v>
      </c>
    </row>
    <row r="121" spans="1:14">
      <c r="A121" s="8" t="s">
        <v>175</v>
      </c>
      <c r="B121" s="8"/>
      <c r="C121" s="8"/>
      <c r="D121" s="8"/>
      <c r="E121" s="8"/>
      <c r="F121" s="8"/>
      <c r="G121" s="8"/>
      <c r="H121" s="8"/>
      <c r="I121" s="8"/>
      <c r="J121" s="8"/>
      <c r="K121" s="8"/>
      <c r="L121" s="8"/>
      <c r="M121" s="8"/>
      <c r="N121" s="8"/>
    </row>
    <row r="122" spans="1:14">
      <c r="A122" s="23" t="s">
        <v>176</v>
      </c>
      <c r="B122" s="24">
        <v>425</v>
      </c>
      <c r="C122" s="24">
        <v>247</v>
      </c>
      <c r="D122" s="24">
        <v>210</v>
      </c>
      <c r="E122" s="24">
        <v>161</v>
      </c>
      <c r="F122" s="24">
        <v>90</v>
      </c>
      <c r="G122" s="24">
        <v>268</v>
      </c>
      <c r="H122" s="24">
        <v>197</v>
      </c>
      <c r="I122" s="24">
        <v>226</v>
      </c>
      <c r="J122" s="24">
        <v>89</v>
      </c>
      <c r="K122" s="24">
        <v>233</v>
      </c>
      <c r="L122" s="24">
        <v>8</v>
      </c>
      <c r="M122" s="24">
        <v>3</v>
      </c>
      <c r="N122" s="24">
        <v>9</v>
      </c>
    </row>
    <row r="123" spans="1:14">
      <c r="A123" s="10" t="s">
        <v>114</v>
      </c>
      <c r="B123" s="15">
        <v>100</v>
      </c>
      <c r="C123" s="15">
        <v>58.117646999999998</v>
      </c>
      <c r="D123" s="15">
        <v>49.411765000000003</v>
      </c>
      <c r="E123" s="15">
        <v>37.882353000000002</v>
      </c>
      <c r="F123" s="15">
        <v>21.176470999999999</v>
      </c>
      <c r="G123" s="15">
        <v>63.058824000000001</v>
      </c>
      <c r="H123" s="15">
        <v>46.352941000000001</v>
      </c>
      <c r="I123" s="15">
        <v>53.176470999999999</v>
      </c>
      <c r="J123" s="15">
        <v>20.941175999999999</v>
      </c>
      <c r="K123" s="15">
        <v>54.823529000000001</v>
      </c>
      <c r="L123" s="15">
        <v>1.8823529999999999</v>
      </c>
      <c r="M123" s="15">
        <v>0.70588200000000001</v>
      </c>
      <c r="N123" s="15">
        <v>2.1176469999999998</v>
      </c>
    </row>
    <row r="124" spans="1:14">
      <c r="A124" s="23" t="s">
        <v>177</v>
      </c>
      <c r="B124" s="24">
        <v>811</v>
      </c>
      <c r="C124" s="24">
        <v>512</v>
      </c>
      <c r="D124" s="24">
        <v>359</v>
      </c>
      <c r="E124" s="24">
        <v>284</v>
      </c>
      <c r="F124" s="24">
        <v>181</v>
      </c>
      <c r="G124" s="24">
        <v>500</v>
      </c>
      <c r="H124" s="24">
        <v>307</v>
      </c>
      <c r="I124" s="24">
        <v>427</v>
      </c>
      <c r="J124" s="24">
        <v>174</v>
      </c>
      <c r="K124" s="24">
        <v>426</v>
      </c>
      <c r="L124" s="24">
        <v>15</v>
      </c>
      <c r="M124" s="24">
        <v>15</v>
      </c>
      <c r="N124" s="24">
        <v>14</v>
      </c>
    </row>
    <row r="125" spans="1:14">
      <c r="A125" s="10" t="s">
        <v>114</v>
      </c>
      <c r="B125" s="15">
        <v>100</v>
      </c>
      <c r="C125" s="15">
        <v>63.131936000000003</v>
      </c>
      <c r="D125" s="15">
        <v>44.266337999999998</v>
      </c>
      <c r="E125" s="15">
        <v>35.018495999999999</v>
      </c>
      <c r="F125" s="15">
        <v>22.318125999999999</v>
      </c>
      <c r="G125" s="15">
        <v>61.652281000000002</v>
      </c>
      <c r="H125" s="15">
        <v>37.854500999999999</v>
      </c>
      <c r="I125" s="15">
        <v>52.651048000000003</v>
      </c>
      <c r="J125" s="15">
        <v>21.454993999999999</v>
      </c>
      <c r="K125" s="15">
        <v>52.527743999999998</v>
      </c>
      <c r="L125" s="15">
        <v>1.8495680000000001</v>
      </c>
      <c r="M125" s="15">
        <v>1.8495680000000001</v>
      </c>
      <c r="N125" s="15">
        <v>1.726264</v>
      </c>
    </row>
    <row r="126" spans="1:14">
      <c r="A126" s="23" t="s">
        <v>178</v>
      </c>
      <c r="B126" s="24">
        <v>207</v>
      </c>
      <c r="C126" s="24">
        <v>134</v>
      </c>
      <c r="D126" s="24">
        <v>106</v>
      </c>
      <c r="E126" s="24">
        <v>89</v>
      </c>
      <c r="F126" s="24">
        <v>49</v>
      </c>
      <c r="G126" s="24">
        <v>133</v>
      </c>
      <c r="H126" s="24">
        <v>94</v>
      </c>
      <c r="I126" s="24">
        <v>113</v>
      </c>
      <c r="J126" s="24">
        <v>62</v>
      </c>
      <c r="K126" s="24">
        <v>115</v>
      </c>
      <c r="L126" s="24">
        <v>8</v>
      </c>
      <c r="M126" s="24">
        <v>1</v>
      </c>
      <c r="N126" s="24">
        <v>3</v>
      </c>
    </row>
    <row r="127" spans="1:14">
      <c r="A127" s="10" t="s">
        <v>114</v>
      </c>
      <c r="B127" s="15">
        <v>100</v>
      </c>
      <c r="C127" s="15">
        <v>64.734300000000005</v>
      </c>
      <c r="D127" s="15">
        <v>51.207729</v>
      </c>
      <c r="E127" s="15">
        <v>42.995168999999997</v>
      </c>
      <c r="F127" s="15">
        <v>23.671498</v>
      </c>
      <c r="G127" s="15">
        <v>64.251208000000005</v>
      </c>
      <c r="H127" s="15">
        <v>45.410628000000003</v>
      </c>
      <c r="I127" s="15">
        <v>54.589371999999997</v>
      </c>
      <c r="J127" s="15">
        <v>29.951691</v>
      </c>
      <c r="K127" s="15">
        <v>55.555556000000003</v>
      </c>
      <c r="L127" s="15">
        <v>3.8647339999999999</v>
      </c>
      <c r="M127" s="15">
        <v>0.48309200000000002</v>
      </c>
      <c r="N127" s="15">
        <v>1.4492750000000001</v>
      </c>
    </row>
    <row r="128" spans="1:14">
      <c r="A128" s="23" t="s">
        <v>179</v>
      </c>
      <c r="B128" s="24">
        <v>154</v>
      </c>
      <c r="C128" s="24">
        <v>112</v>
      </c>
      <c r="D128" s="24">
        <v>77</v>
      </c>
      <c r="E128" s="24">
        <v>64</v>
      </c>
      <c r="F128" s="24">
        <v>43</v>
      </c>
      <c r="G128" s="24">
        <v>102</v>
      </c>
      <c r="H128" s="24">
        <v>72</v>
      </c>
      <c r="I128" s="24">
        <v>91</v>
      </c>
      <c r="J128" s="24">
        <v>56</v>
      </c>
      <c r="K128" s="24">
        <v>98</v>
      </c>
      <c r="L128" s="24">
        <v>4</v>
      </c>
      <c r="M128" s="24">
        <v>4</v>
      </c>
      <c r="N128" s="24">
        <v>0</v>
      </c>
    </row>
    <row r="129" spans="1:14">
      <c r="A129" s="10" t="s">
        <v>114</v>
      </c>
      <c r="B129" s="15">
        <v>100</v>
      </c>
      <c r="C129" s="15">
        <v>72.727272999999997</v>
      </c>
      <c r="D129" s="15">
        <v>50</v>
      </c>
      <c r="E129" s="15">
        <v>41.558441999999999</v>
      </c>
      <c r="F129" s="15">
        <v>27.922077999999999</v>
      </c>
      <c r="G129" s="15">
        <v>66.233766000000003</v>
      </c>
      <c r="H129" s="15">
        <v>46.753247000000002</v>
      </c>
      <c r="I129" s="15">
        <v>59.090909000000003</v>
      </c>
      <c r="J129" s="15">
        <v>36.363636</v>
      </c>
      <c r="K129" s="15">
        <v>63.636364</v>
      </c>
      <c r="L129" s="15">
        <v>2.5974029999999999</v>
      </c>
      <c r="M129" s="15">
        <v>2.5974029999999999</v>
      </c>
      <c r="N129" s="15">
        <v>0</v>
      </c>
    </row>
    <row r="130" spans="1:14">
      <c r="A130" s="23" t="s">
        <v>180</v>
      </c>
      <c r="B130" s="24">
        <v>318</v>
      </c>
      <c r="C130" s="24">
        <v>234</v>
      </c>
      <c r="D130" s="24">
        <v>155</v>
      </c>
      <c r="E130" s="24">
        <v>125</v>
      </c>
      <c r="F130" s="24">
        <v>72</v>
      </c>
      <c r="G130" s="24">
        <v>209</v>
      </c>
      <c r="H130" s="24">
        <v>156</v>
      </c>
      <c r="I130" s="24">
        <v>183</v>
      </c>
      <c r="J130" s="24">
        <v>95</v>
      </c>
      <c r="K130" s="24">
        <v>189</v>
      </c>
      <c r="L130" s="24">
        <v>11</v>
      </c>
      <c r="M130" s="24">
        <v>2</v>
      </c>
      <c r="N130" s="24">
        <v>3</v>
      </c>
    </row>
    <row r="131" spans="1:14">
      <c r="A131" s="10" t="s">
        <v>114</v>
      </c>
      <c r="B131" s="15">
        <v>100</v>
      </c>
      <c r="C131" s="15">
        <v>73.584906000000004</v>
      </c>
      <c r="D131" s="15">
        <v>48.742137999999997</v>
      </c>
      <c r="E131" s="15">
        <v>39.308176000000003</v>
      </c>
      <c r="F131" s="15">
        <v>22.641508999999999</v>
      </c>
      <c r="G131" s="15">
        <v>65.723269999999999</v>
      </c>
      <c r="H131" s="15">
        <v>49.056604</v>
      </c>
      <c r="I131" s="15">
        <v>57.547170000000001</v>
      </c>
      <c r="J131" s="15">
        <v>29.874213999999998</v>
      </c>
      <c r="K131" s="15">
        <v>59.433962000000001</v>
      </c>
      <c r="L131" s="15">
        <v>3.4591189999999998</v>
      </c>
      <c r="M131" s="15">
        <v>0.62893100000000002</v>
      </c>
      <c r="N131" s="15">
        <v>0.94339600000000001</v>
      </c>
    </row>
    <row r="132" spans="1:14">
      <c r="A132" s="23" t="s">
        <v>181</v>
      </c>
      <c r="B132" s="24">
        <v>203</v>
      </c>
      <c r="C132" s="24">
        <v>160</v>
      </c>
      <c r="D132" s="24">
        <v>108</v>
      </c>
      <c r="E132" s="24">
        <v>96</v>
      </c>
      <c r="F132" s="24">
        <v>57</v>
      </c>
      <c r="G132" s="24">
        <v>142</v>
      </c>
      <c r="H132" s="24">
        <v>95</v>
      </c>
      <c r="I132" s="24">
        <v>129</v>
      </c>
      <c r="J132" s="24">
        <v>71</v>
      </c>
      <c r="K132" s="24">
        <v>137</v>
      </c>
      <c r="L132" s="24">
        <v>7</v>
      </c>
      <c r="M132" s="24">
        <v>0</v>
      </c>
      <c r="N132" s="24">
        <v>3</v>
      </c>
    </row>
    <row r="133" spans="1:14">
      <c r="A133" s="10" t="s">
        <v>114</v>
      </c>
      <c r="B133" s="15">
        <v>100</v>
      </c>
      <c r="C133" s="15">
        <v>78.817734000000002</v>
      </c>
      <c r="D133" s="15">
        <v>53.201970000000003</v>
      </c>
      <c r="E133" s="15">
        <v>47.290640000000003</v>
      </c>
      <c r="F133" s="15">
        <v>28.078817999999998</v>
      </c>
      <c r="G133" s="15">
        <v>69.950738999999999</v>
      </c>
      <c r="H133" s="15">
        <v>46.798029999999997</v>
      </c>
      <c r="I133" s="15">
        <v>63.546798000000003</v>
      </c>
      <c r="J133" s="15">
        <v>34.975369000000001</v>
      </c>
      <c r="K133" s="15">
        <v>67.487684999999999</v>
      </c>
      <c r="L133" s="15">
        <v>3.4482759999999999</v>
      </c>
      <c r="M133" s="15">
        <v>0</v>
      </c>
      <c r="N133" s="15">
        <v>1.477833</v>
      </c>
    </row>
    <row r="134" spans="1:14">
      <c r="A134" s="23" t="s">
        <v>182</v>
      </c>
      <c r="B134" s="24">
        <v>79</v>
      </c>
      <c r="C134" s="24">
        <v>55</v>
      </c>
      <c r="D134" s="24">
        <v>45</v>
      </c>
      <c r="E134" s="24">
        <v>41</v>
      </c>
      <c r="F134" s="24">
        <v>24</v>
      </c>
      <c r="G134" s="24">
        <v>57</v>
      </c>
      <c r="H134" s="24">
        <v>34</v>
      </c>
      <c r="I134" s="24">
        <v>43</v>
      </c>
      <c r="J134" s="24">
        <v>29</v>
      </c>
      <c r="K134" s="24">
        <v>51</v>
      </c>
      <c r="L134" s="24">
        <v>2</v>
      </c>
      <c r="M134" s="24">
        <v>1</v>
      </c>
      <c r="N134" s="24">
        <v>1</v>
      </c>
    </row>
    <row r="135" spans="1:14">
      <c r="A135" s="10" t="s">
        <v>114</v>
      </c>
      <c r="B135" s="15">
        <v>100</v>
      </c>
      <c r="C135" s="15">
        <v>69.620253000000005</v>
      </c>
      <c r="D135" s="15">
        <v>56.962024999999997</v>
      </c>
      <c r="E135" s="15">
        <v>51.898733999999997</v>
      </c>
      <c r="F135" s="15">
        <v>30.379746999999998</v>
      </c>
      <c r="G135" s="15">
        <v>72.151899</v>
      </c>
      <c r="H135" s="15">
        <v>43.037975000000003</v>
      </c>
      <c r="I135" s="15">
        <v>54.43038</v>
      </c>
      <c r="J135" s="15">
        <v>36.708860999999999</v>
      </c>
      <c r="K135" s="15">
        <v>64.556961999999999</v>
      </c>
      <c r="L135" s="15">
        <v>2.5316459999999998</v>
      </c>
      <c r="M135" s="15">
        <v>1.2658229999999999</v>
      </c>
      <c r="N135" s="15">
        <v>1.2658229999999999</v>
      </c>
    </row>
    <row r="136" spans="1:14">
      <c r="A136" s="23" t="s">
        <v>183</v>
      </c>
      <c r="B136" s="24">
        <v>68</v>
      </c>
      <c r="C136" s="24">
        <v>44</v>
      </c>
      <c r="D136" s="24">
        <v>35</v>
      </c>
      <c r="E136" s="24">
        <v>30</v>
      </c>
      <c r="F136" s="24">
        <v>12</v>
      </c>
      <c r="G136" s="24">
        <v>42</v>
      </c>
      <c r="H136" s="24">
        <v>38</v>
      </c>
      <c r="I136" s="24">
        <v>40</v>
      </c>
      <c r="J136" s="24">
        <v>34</v>
      </c>
      <c r="K136" s="24">
        <v>49</v>
      </c>
      <c r="L136" s="24">
        <v>3</v>
      </c>
      <c r="M136" s="24">
        <v>1</v>
      </c>
      <c r="N136" s="24">
        <v>1</v>
      </c>
    </row>
    <row r="137" spans="1:14">
      <c r="A137" s="10" t="s">
        <v>114</v>
      </c>
      <c r="B137" s="15">
        <v>100</v>
      </c>
      <c r="C137" s="15">
        <v>64.705882000000003</v>
      </c>
      <c r="D137" s="15">
        <v>51.470587999999999</v>
      </c>
      <c r="E137" s="15">
        <v>44.117646999999998</v>
      </c>
      <c r="F137" s="15">
        <v>17.647058999999999</v>
      </c>
      <c r="G137" s="15">
        <v>61.764705999999997</v>
      </c>
      <c r="H137" s="15">
        <v>55.882353000000002</v>
      </c>
      <c r="I137" s="15">
        <v>58.823529000000001</v>
      </c>
      <c r="J137" s="15">
        <v>50</v>
      </c>
      <c r="K137" s="15">
        <v>72.058824000000001</v>
      </c>
      <c r="L137" s="15">
        <v>4.4117649999999999</v>
      </c>
      <c r="M137" s="15">
        <v>1.470588</v>
      </c>
      <c r="N137" s="15">
        <v>1.470588</v>
      </c>
    </row>
    <row r="138" spans="1:14">
      <c r="A138" s="23" t="s">
        <v>184</v>
      </c>
      <c r="B138" s="24">
        <v>586</v>
      </c>
      <c r="C138" s="24">
        <v>418</v>
      </c>
      <c r="D138" s="24">
        <v>307</v>
      </c>
      <c r="E138" s="24">
        <v>228</v>
      </c>
      <c r="F138" s="24">
        <v>134</v>
      </c>
      <c r="G138" s="24">
        <v>369</v>
      </c>
      <c r="H138" s="24">
        <v>240</v>
      </c>
      <c r="I138" s="24">
        <v>325</v>
      </c>
      <c r="J138" s="24">
        <v>160</v>
      </c>
      <c r="K138" s="24">
        <v>350</v>
      </c>
      <c r="L138" s="24">
        <v>14</v>
      </c>
      <c r="M138" s="24">
        <v>5</v>
      </c>
      <c r="N138" s="24">
        <v>4</v>
      </c>
    </row>
    <row r="139" spans="1:14">
      <c r="A139" s="10" t="s">
        <v>114</v>
      </c>
      <c r="B139" s="15">
        <v>100</v>
      </c>
      <c r="C139" s="15">
        <v>71.331057999999999</v>
      </c>
      <c r="D139" s="15">
        <v>52.389077999999998</v>
      </c>
      <c r="E139" s="15">
        <v>38.907850000000003</v>
      </c>
      <c r="F139" s="15">
        <v>22.866893999999998</v>
      </c>
      <c r="G139" s="15">
        <v>62.969282999999997</v>
      </c>
      <c r="H139" s="15">
        <v>40.955630999999997</v>
      </c>
      <c r="I139" s="15">
        <v>55.460751000000002</v>
      </c>
      <c r="J139" s="15">
        <v>27.303754000000001</v>
      </c>
      <c r="K139" s="15">
        <v>59.726962</v>
      </c>
      <c r="L139" s="15">
        <v>2.389078</v>
      </c>
      <c r="M139" s="15">
        <v>0.85324199999999994</v>
      </c>
      <c r="N139" s="15">
        <v>0.68259400000000003</v>
      </c>
    </row>
    <row r="140" spans="1:14">
      <c r="A140" s="23" t="s">
        <v>185</v>
      </c>
      <c r="B140" s="24">
        <v>276</v>
      </c>
      <c r="C140" s="24">
        <v>206</v>
      </c>
      <c r="D140" s="24">
        <v>134</v>
      </c>
      <c r="E140" s="24">
        <v>104</v>
      </c>
      <c r="F140" s="24">
        <v>68</v>
      </c>
      <c r="G140" s="24">
        <v>179</v>
      </c>
      <c r="H140" s="24">
        <v>138</v>
      </c>
      <c r="I140" s="24">
        <v>154</v>
      </c>
      <c r="J140" s="24">
        <v>93</v>
      </c>
      <c r="K140" s="24">
        <v>169</v>
      </c>
      <c r="L140" s="24">
        <v>7</v>
      </c>
      <c r="M140" s="24">
        <v>3</v>
      </c>
      <c r="N140" s="24">
        <v>3</v>
      </c>
    </row>
    <row r="141" spans="1:14">
      <c r="A141" s="10" t="s">
        <v>114</v>
      </c>
      <c r="B141" s="15">
        <v>100</v>
      </c>
      <c r="C141" s="15">
        <v>74.637681000000001</v>
      </c>
      <c r="D141" s="15">
        <v>48.550725</v>
      </c>
      <c r="E141" s="15">
        <v>37.681159000000001</v>
      </c>
      <c r="F141" s="15">
        <v>24.637681000000001</v>
      </c>
      <c r="G141" s="15">
        <v>64.855072000000007</v>
      </c>
      <c r="H141" s="15">
        <v>50</v>
      </c>
      <c r="I141" s="15">
        <v>55.797100999999998</v>
      </c>
      <c r="J141" s="15">
        <v>33.695652000000003</v>
      </c>
      <c r="K141" s="15">
        <v>61.231884000000001</v>
      </c>
      <c r="L141" s="15">
        <v>2.536232</v>
      </c>
      <c r="M141" s="15">
        <v>1.086957</v>
      </c>
      <c r="N141" s="15">
        <v>1.086957</v>
      </c>
    </row>
    <row r="142" spans="1:14">
      <c r="A142" s="23" t="s">
        <v>152</v>
      </c>
      <c r="B142" s="24">
        <v>197</v>
      </c>
      <c r="C142" s="24">
        <v>81</v>
      </c>
      <c r="D142" s="24">
        <v>60</v>
      </c>
      <c r="E142" s="24">
        <v>77</v>
      </c>
      <c r="F142" s="24">
        <v>35</v>
      </c>
      <c r="G142" s="24">
        <v>91</v>
      </c>
      <c r="H142" s="24">
        <v>73</v>
      </c>
      <c r="I142" s="24">
        <v>85</v>
      </c>
      <c r="J142" s="24">
        <v>38</v>
      </c>
      <c r="K142" s="24">
        <v>81</v>
      </c>
      <c r="L142" s="24">
        <v>23</v>
      </c>
      <c r="M142" s="24">
        <v>10</v>
      </c>
      <c r="N142" s="24">
        <v>3</v>
      </c>
    </row>
    <row r="143" spans="1:14">
      <c r="A143" s="10" t="s">
        <v>114</v>
      </c>
      <c r="B143" s="15">
        <v>100</v>
      </c>
      <c r="C143" s="15">
        <v>41.116751000000001</v>
      </c>
      <c r="D143" s="15">
        <v>30.456852999999999</v>
      </c>
      <c r="E143" s="15">
        <v>39.086294000000002</v>
      </c>
      <c r="F143" s="15">
        <v>17.766497000000001</v>
      </c>
      <c r="G143" s="15">
        <v>46.192892999999998</v>
      </c>
      <c r="H143" s="15">
        <v>37.055838000000001</v>
      </c>
      <c r="I143" s="15">
        <v>43.147207999999999</v>
      </c>
      <c r="J143" s="15">
        <v>19.289339999999999</v>
      </c>
      <c r="K143" s="15">
        <v>41.116751000000001</v>
      </c>
      <c r="L143" s="15">
        <v>11.675127</v>
      </c>
      <c r="M143" s="15">
        <v>5.0761419999999999</v>
      </c>
      <c r="N143" s="15">
        <v>1.5228429999999999</v>
      </c>
    </row>
    <row r="144" spans="1:14">
      <c r="A144" s="23" t="s">
        <v>186</v>
      </c>
      <c r="B144" s="24">
        <v>944</v>
      </c>
      <c r="C144" s="24">
        <v>344</v>
      </c>
      <c r="D144" s="24">
        <v>365</v>
      </c>
      <c r="E144" s="24">
        <v>388</v>
      </c>
      <c r="F144" s="24">
        <v>193</v>
      </c>
      <c r="G144" s="24">
        <v>517</v>
      </c>
      <c r="H144" s="24">
        <v>348</v>
      </c>
      <c r="I144" s="24">
        <v>386</v>
      </c>
      <c r="J144" s="24">
        <v>111</v>
      </c>
      <c r="K144" s="24">
        <v>377</v>
      </c>
      <c r="L144" s="24">
        <v>32</v>
      </c>
      <c r="M144" s="24">
        <v>34</v>
      </c>
      <c r="N144" s="24">
        <v>18</v>
      </c>
    </row>
    <row r="145" spans="1:14">
      <c r="A145" s="10" t="s">
        <v>114</v>
      </c>
      <c r="B145" s="15">
        <v>100</v>
      </c>
      <c r="C145" s="15">
        <v>36.440677999999998</v>
      </c>
      <c r="D145" s="15">
        <v>38.665253999999997</v>
      </c>
      <c r="E145" s="15">
        <v>41.101694999999999</v>
      </c>
      <c r="F145" s="15">
        <v>20.444915000000002</v>
      </c>
      <c r="G145" s="15">
        <v>54.766948999999997</v>
      </c>
      <c r="H145" s="15">
        <v>36.864407</v>
      </c>
      <c r="I145" s="15">
        <v>40.889831000000001</v>
      </c>
      <c r="J145" s="15">
        <v>11.758475000000001</v>
      </c>
      <c r="K145" s="15">
        <v>39.936441000000002</v>
      </c>
      <c r="L145" s="15">
        <v>3.389831</v>
      </c>
      <c r="M145" s="15">
        <v>3.6016949999999999</v>
      </c>
      <c r="N145" s="15">
        <v>1.9067799999999999</v>
      </c>
    </row>
    <row r="146" spans="1:14">
      <c r="A146" s="23" t="s">
        <v>128</v>
      </c>
      <c r="B146" s="24">
        <v>41</v>
      </c>
      <c r="C146" s="24">
        <v>16</v>
      </c>
      <c r="D146" s="24">
        <v>15</v>
      </c>
      <c r="E146" s="24">
        <v>12</v>
      </c>
      <c r="F146" s="24">
        <v>4</v>
      </c>
      <c r="G146" s="24">
        <v>16</v>
      </c>
      <c r="H146" s="24">
        <v>9</v>
      </c>
      <c r="I146" s="24">
        <v>12</v>
      </c>
      <c r="J146" s="24">
        <v>4</v>
      </c>
      <c r="K146" s="24">
        <v>11</v>
      </c>
      <c r="L146" s="24">
        <v>0</v>
      </c>
      <c r="M146" s="24">
        <v>2</v>
      </c>
      <c r="N146" s="24">
        <v>7</v>
      </c>
    </row>
    <row r="147" spans="1:14">
      <c r="A147" s="10" t="s">
        <v>114</v>
      </c>
      <c r="B147" s="15">
        <v>100</v>
      </c>
      <c r="C147" s="15">
        <v>39.024389999999997</v>
      </c>
      <c r="D147" s="15">
        <v>36.585366</v>
      </c>
      <c r="E147" s="15">
        <v>29.268293</v>
      </c>
      <c r="F147" s="15">
        <v>9.7560979999999997</v>
      </c>
      <c r="G147" s="15">
        <v>39.024389999999997</v>
      </c>
      <c r="H147" s="15">
        <v>21.951219999999999</v>
      </c>
      <c r="I147" s="15">
        <v>29.268293</v>
      </c>
      <c r="J147" s="15">
        <v>9.7560979999999997</v>
      </c>
      <c r="K147" s="15">
        <v>26.829267999999999</v>
      </c>
      <c r="L147" s="15">
        <v>0</v>
      </c>
      <c r="M147" s="15">
        <v>4.8780489999999999</v>
      </c>
      <c r="N147" s="15">
        <v>17.073170999999999</v>
      </c>
    </row>
    <row r="148" spans="1:14">
      <c r="A148" s="8" t="s">
        <v>187</v>
      </c>
      <c r="B148" s="8"/>
      <c r="C148" s="8"/>
      <c r="D148" s="8"/>
      <c r="E148" s="8"/>
      <c r="F148" s="8"/>
      <c r="G148" s="8"/>
      <c r="H148" s="8"/>
      <c r="I148" s="8"/>
      <c r="J148" s="8"/>
      <c r="K148" s="8"/>
      <c r="L148" s="8"/>
      <c r="M148" s="8"/>
      <c r="N148" s="8"/>
    </row>
    <row r="149" spans="1:14">
      <c r="A149" s="23" t="s">
        <v>188</v>
      </c>
      <c r="B149" s="24">
        <v>2041</v>
      </c>
      <c r="C149" s="24">
        <v>1140</v>
      </c>
      <c r="D149" s="24">
        <v>919</v>
      </c>
      <c r="E149" s="24">
        <v>731</v>
      </c>
      <c r="F149" s="24">
        <v>444</v>
      </c>
      <c r="G149" s="24">
        <v>1204</v>
      </c>
      <c r="H149" s="24">
        <v>768</v>
      </c>
      <c r="I149" s="24">
        <v>993</v>
      </c>
      <c r="J149" s="24">
        <v>378</v>
      </c>
      <c r="K149" s="24">
        <v>990</v>
      </c>
      <c r="L149" s="24">
        <v>54</v>
      </c>
      <c r="M149" s="24">
        <v>41</v>
      </c>
      <c r="N149" s="24">
        <v>33</v>
      </c>
    </row>
    <row r="150" spans="1:14">
      <c r="A150" s="10" t="s">
        <v>114</v>
      </c>
      <c r="B150" s="15">
        <v>100</v>
      </c>
      <c r="C150" s="15">
        <v>55.854973000000001</v>
      </c>
      <c r="D150" s="15">
        <v>45.026947999999997</v>
      </c>
      <c r="E150" s="15">
        <v>35.815776999999997</v>
      </c>
      <c r="F150" s="15">
        <v>21.754041999999998</v>
      </c>
      <c r="G150" s="15">
        <v>58.990690999999998</v>
      </c>
      <c r="H150" s="15">
        <v>37.628613000000001</v>
      </c>
      <c r="I150" s="15">
        <v>48.652621000000003</v>
      </c>
      <c r="J150" s="15">
        <v>18.520333000000001</v>
      </c>
      <c r="K150" s="15">
        <v>48.505634000000001</v>
      </c>
      <c r="L150" s="15">
        <v>2.6457619999999999</v>
      </c>
      <c r="M150" s="15">
        <v>2.0088189999999999</v>
      </c>
      <c r="N150" s="15">
        <v>1.616854</v>
      </c>
    </row>
    <row r="151" spans="1:14">
      <c r="A151" s="23" t="s">
        <v>189</v>
      </c>
      <c r="B151" s="24">
        <v>221</v>
      </c>
      <c r="C151" s="24">
        <v>78</v>
      </c>
      <c r="D151" s="24">
        <v>80</v>
      </c>
      <c r="E151" s="24">
        <v>81</v>
      </c>
      <c r="F151" s="24">
        <v>33</v>
      </c>
      <c r="G151" s="24">
        <v>124</v>
      </c>
      <c r="H151" s="24">
        <v>95</v>
      </c>
      <c r="I151" s="24">
        <v>117</v>
      </c>
      <c r="J151" s="24">
        <v>29</v>
      </c>
      <c r="K151" s="24">
        <v>121</v>
      </c>
      <c r="L151" s="24">
        <v>3</v>
      </c>
      <c r="M151" s="24">
        <v>6</v>
      </c>
      <c r="N151" s="24">
        <v>3</v>
      </c>
    </row>
    <row r="152" spans="1:14">
      <c r="A152" s="10" t="s">
        <v>114</v>
      </c>
      <c r="B152" s="15">
        <v>100</v>
      </c>
      <c r="C152" s="15">
        <v>35.294117999999997</v>
      </c>
      <c r="D152" s="15">
        <v>36.199095</v>
      </c>
      <c r="E152" s="15">
        <v>36.651584</v>
      </c>
      <c r="F152" s="15">
        <v>14.932126999999999</v>
      </c>
      <c r="G152" s="15">
        <v>56.108597000000003</v>
      </c>
      <c r="H152" s="15">
        <v>42.986424999999997</v>
      </c>
      <c r="I152" s="15">
        <v>52.941175999999999</v>
      </c>
      <c r="J152" s="15">
        <v>13.122172000000001</v>
      </c>
      <c r="K152" s="15">
        <v>54.751131000000001</v>
      </c>
      <c r="L152" s="15">
        <v>1.3574660000000001</v>
      </c>
      <c r="M152" s="15">
        <v>2.7149320000000001</v>
      </c>
      <c r="N152" s="15">
        <v>1.3574660000000001</v>
      </c>
    </row>
    <row r="153" spans="1:14">
      <c r="A153" s="23" t="s">
        <v>190</v>
      </c>
      <c r="B153" s="24">
        <v>64</v>
      </c>
      <c r="C153" s="24">
        <v>23</v>
      </c>
      <c r="D153" s="24">
        <v>14</v>
      </c>
      <c r="E153" s="24">
        <v>23</v>
      </c>
      <c r="F153" s="24">
        <v>6</v>
      </c>
      <c r="G153" s="24">
        <v>26</v>
      </c>
      <c r="H153" s="24">
        <v>26</v>
      </c>
      <c r="I153" s="24">
        <v>17</v>
      </c>
      <c r="J153" s="24">
        <v>5</v>
      </c>
      <c r="K153" s="24">
        <v>18</v>
      </c>
      <c r="L153" s="24">
        <v>7</v>
      </c>
      <c r="M153" s="24">
        <v>7</v>
      </c>
      <c r="N153" s="24">
        <v>1</v>
      </c>
    </row>
    <row r="154" spans="1:14">
      <c r="A154" s="10" t="s">
        <v>114</v>
      </c>
      <c r="B154" s="15">
        <v>100</v>
      </c>
      <c r="C154" s="15">
        <v>35.9375</v>
      </c>
      <c r="D154" s="15">
        <v>21.875</v>
      </c>
      <c r="E154" s="15">
        <v>35.9375</v>
      </c>
      <c r="F154" s="15">
        <v>9.375</v>
      </c>
      <c r="G154" s="15">
        <v>40.625</v>
      </c>
      <c r="H154" s="15">
        <v>40.625</v>
      </c>
      <c r="I154" s="15">
        <v>26.5625</v>
      </c>
      <c r="J154" s="15">
        <v>7.8125</v>
      </c>
      <c r="K154" s="15">
        <v>28.125</v>
      </c>
      <c r="L154" s="15">
        <v>10.9375</v>
      </c>
      <c r="M154" s="15">
        <v>10.9375</v>
      </c>
      <c r="N154" s="15">
        <v>1.5625</v>
      </c>
    </row>
    <row r="155" spans="1:14">
      <c r="A155" s="23" t="s">
        <v>191</v>
      </c>
      <c r="B155" s="24">
        <v>158</v>
      </c>
      <c r="C155" s="24">
        <v>33</v>
      </c>
      <c r="D155" s="24">
        <v>34</v>
      </c>
      <c r="E155" s="24">
        <v>78</v>
      </c>
      <c r="F155" s="24">
        <v>22</v>
      </c>
      <c r="G155" s="24">
        <v>59</v>
      </c>
      <c r="H155" s="24">
        <v>60</v>
      </c>
      <c r="I155" s="24">
        <v>46</v>
      </c>
      <c r="J155" s="24">
        <v>15</v>
      </c>
      <c r="K155" s="24">
        <v>38</v>
      </c>
      <c r="L155" s="24">
        <v>7</v>
      </c>
      <c r="M155" s="24">
        <v>8</v>
      </c>
      <c r="N155" s="24">
        <v>6</v>
      </c>
    </row>
    <row r="156" spans="1:14">
      <c r="A156" s="10" t="s">
        <v>114</v>
      </c>
      <c r="B156" s="15">
        <v>100</v>
      </c>
      <c r="C156" s="15">
        <v>20.886075999999999</v>
      </c>
      <c r="D156" s="15">
        <v>21.518986999999999</v>
      </c>
      <c r="E156" s="15">
        <v>49.367089</v>
      </c>
      <c r="F156" s="15">
        <v>13.924051</v>
      </c>
      <c r="G156" s="15">
        <v>37.341771999999999</v>
      </c>
      <c r="H156" s="15">
        <v>37.974684000000003</v>
      </c>
      <c r="I156" s="15">
        <v>29.113924000000001</v>
      </c>
      <c r="J156" s="15">
        <v>9.4936710000000009</v>
      </c>
      <c r="K156" s="15">
        <v>24.050633000000001</v>
      </c>
      <c r="L156" s="15">
        <v>4.4303800000000004</v>
      </c>
      <c r="M156" s="15">
        <v>5.0632910000000004</v>
      </c>
      <c r="N156" s="15">
        <v>3.7974679999999998</v>
      </c>
    </row>
    <row r="157" spans="1:14">
      <c r="A157" s="23" t="s">
        <v>192</v>
      </c>
      <c r="B157" s="24">
        <v>120</v>
      </c>
      <c r="C157" s="24">
        <v>55</v>
      </c>
      <c r="D157" s="24">
        <v>34</v>
      </c>
      <c r="E157" s="24">
        <v>61</v>
      </c>
      <c r="F157" s="24">
        <v>19</v>
      </c>
      <c r="G157" s="24">
        <v>54</v>
      </c>
      <c r="H157" s="24">
        <v>39</v>
      </c>
      <c r="I157" s="24">
        <v>39</v>
      </c>
      <c r="J157" s="24">
        <v>9</v>
      </c>
      <c r="K157" s="24">
        <v>51</v>
      </c>
      <c r="L157" s="24">
        <v>4</v>
      </c>
      <c r="M157" s="24">
        <v>2</v>
      </c>
      <c r="N157" s="24">
        <v>3</v>
      </c>
    </row>
    <row r="158" spans="1:14">
      <c r="A158" s="10" t="s">
        <v>114</v>
      </c>
      <c r="B158" s="15">
        <v>100</v>
      </c>
      <c r="C158" s="15">
        <v>45.833333000000003</v>
      </c>
      <c r="D158" s="15">
        <v>28.333333</v>
      </c>
      <c r="E158" s="15">
        <v>50.833333000000003</v>
      </c>
      <c r="F158" s="15">
        <v>15.833333</v>
      </c>
      <c r="G158" s="15">
        <v>45</v>
      </c>
      <c r="H158" s="15">
        <v>32.5</v>
      </c>
      <c r="I158" s="15">
        <v>32.5</v>
      </c>
      <c r="J158" s="15">
        <v>7.5</v>
      </c>
      <c r="K158" s="15">
        <v>42.5</v>
      </c>
      <c r="L158" s="15">
        <v>3.3333330000000001</v>
      </c>
      <c r="M158" s="15">
        <v>1.6666669999999999</v>
      </c>
      <c r="N158" s="15">
        <v>2.5</v>
      </c>
    </row>
    <row r="159" spans="1:14">
      <c r="A159" s="23" t="s">
        <v>193</v>
      </c>
      <c r="B159" s="24">
        <v>10</v>
      </c>
      <c r="C159" s="24">
        <v>3</v>
      </c>
      <c r="D159" s="24">
        <v>5</v>
      </c>
      <c r="E159" s="24">
        <v>6</v>
      </c>
      <c r="F159" s="24">
        <v>6</v>
      </c>
      <c r="G159" s="24">
        <v>8</v>
      </c>
      <c r="H159" s="24">
        <v>4</v>
      </c>
      <c r="I159" s="24">
        <v>1</v>
      </c>
      <c r="J159" s="24">
        <v>1</v>
      </c>
      <c r="K159" s="24">
        <v>5</v>
      </c>
      <c r="L159" s="24">
        <v>1</v>
      </c>
      <c r="M159" s="24">
        <v>0</v>
      </c>
      <c r="N159" s="24">
        <v>1</v>
      </c>
    </row>
    <row r="160" spans="1:14">
      <c r="A160" s="10" t="s">
        <v>114</v>
      </c>
      <c r="B160" s="15">
        <v>100</v>
      </c>
      <c r="C160" s="15">
        <v>30</v>
      </c>
      <c r="D160" s="15">
        <v>50</v>
      </c>
      <c r="E160" s="15">
        <v>60</v>
      </c>
      <c r="F160" s="15">
        <v>60</v>
      </c>
      <c r="G160" s="15">
        <v>80</v>
      </c>
      <c r="H160" s="15">
        <v>40</v>
      </c>
      <c r="I160" s="15">
        <v>10</v>
      </c>
      <c r="J160" s="15">
        <v>10</v>
      </c>
      <c r="K160" s="15">
        <v>50</v>
      </c>
      <c r="L160" s="15">
        <v>10</v>
      </c>
      <c r="M160" s="15">
        <v>0</v>
      </c>
      <c r="N160" s="15">
        <v>10</v>
      </c>
    </row>
    <row r="161" spans="1:14">
      <c r="A161" s="23" t="s">
        <v>152</v>
      </c>
      <c r="B161" s="24">
        <v>39</v>
      </c>
      <c r="C161" s="24">
        <v>7</v>
      </c>
      <c r="D161" s="24">
        <v>15</v>
      </c>
      <c r="E161" s="24">
        <v>20</v>
      </c>
      <c r="F161" s="24">
        <v>7</v>
      </c>
      <c r="G161" s="24">
        <v>23</v>
      </c>
      <c r="H161" s="24">
        <v>14</v>
      </c>
      <c r="I161" s="24">
        <v>14</v>
      </c>
      <c r="J161" s="24">
        <v>3</v>
      </c>
      <c r="K161" s="24">
        <v>9</v>
      </c>
      <c r="L161" s="24">
        <v>5</v>
      </c>
      <c r="M161" s="24">
        <v>2</v>
      </c>
      <c r="N161" s="24">
        <v>1</v>
      </c>
    </row>
    <row r="162" spans="1:14">
      <c r="A162" s="10" t="s">
        <v>114</v>
      </c>
      <c r="B162" s="15">
        <v>100</v>
      </c>
      <c r="C162" s="15">
        <v>17.948718</v>
      </c>
      <c r="D162" s="15">
        <v>38.461537999999997</v>
      </c>
      <c r="E162" s="15">
        <v>51.282051000000003</v>
      </c>
      <c r="F162" s="15">
        <v>17.948718</v>
      </c>
      <c r="G162" s="15">
        <v>58.974359</v>
      </c>
      <c r="H162" s="15">
        <v>35.897435999999999</v>
      </c>
      <c r="I162" s="15">
        <v>35.897435999999999</v>
      </c>
      <c r="J162" s="15">
        <v>7.6923079999999997</v>
      </c>
      <c r="K162" s="15">
        <v>23.076923000000001</v>
      </c>
      <c r="L162" s="15">
        <v>12.820513</v>
      </c>
      <c r="M162" s="15">
        <v>5.1282050000000003</v>
      </c>
      <c r="N162" s="15">
        <v>2.5641029999999998</v>
      </c>
    </row>
    <row r="163" spans="1:14">
      <c r="A163" s="23" t="s">
        <v>128</v>
      </c>
      <c r="B163" s="24">
        <v>24</v>
      </c>
      <c r="C163" s="24">
        <v>5</v>
      </c>
      <c r="D163" s="24">
        <v>6</v>
      </c>
      <c r="E163" s="24">
        <v>6</v>
      </c>
      <c r="F163" s="24">
        <v>4</v>
      </c>
      <c r="G163" s="24">
        <v>12</v>
      </c>
      <c r="H163" s="24">
        <v>5</v>
      </c>
      <c r="I163" s="24">
        <v>7</v>
      </c>
      <c r="J163" s="24">
        <v>3</v>
      </c>
      <c r="K163" s="24">
        <v>5</v>
      </c>
      <c r="L163" s="24">
        <v>0</v>
      </c>
      <c r="M163" s="24">
        <v>1</v>
      </c>
      <c r="N163" s="24">
        <v>4</v>
      </c>
    </row>
    <row r="164" spans="1:14">
      <c r="A164" s="10" t="s">
        <v>114</v>
      </c>
      <c r="B164" s="15">
        <v>100</v>
      </c>
      <c r="C164" s="15">
        <v>20.833333</v>
      </c>
      <c r="D164" s="15">
        <v>25</v>
      </c>
      <c r="E164" s="15">
        <v>25</v>
      </c>
      <c r="F164" s="15">
        <v>16.666667</v>
      </c>
      <c r="G164" s="15">
        <v>50</v>
      </c>
      <c r="H164" s="15">
        <v>20.833333</v>
      </c>
      <c r="I164" s="15">
        <v>29.166667</v>
      </c>
      <c r="J164" s="15">
        <v>12.5</v>
      </c>
      <c r="K164" s="15">
        <v>20.833333</v>
      </c>
      <c r="L164" s="15">
        <v>0</v>
      </c>
      <c r="M164" s="15">
        <v>4.1666670000000003</v>
      </c>
      <c r="N164" s="15">
        <v>16.666667</v>
      </c>
    </row>
    <row r="165" spans="1:14">
      <c r="A165" s="8" t="s">
        <v>194</v>
      </c>
      <c r="B165" s="8"/>
      <c r="C165" s="8"/>
      <c r="D165" s="8"/>
      <c r="E165" s="8"/>
      <c r="F165" s="8"/>
      <c r="G165" s="8"/>
      <c r="H165" s="8"/>
      <c r="I165" s="8"/>
      <c r="J165" s="8"/>
      <c r="K165" s="8"/>
      <c r="L165" s="8"/>
      <c r="M165" s="8"/>
      <c r="N165" s="8"/>
    </row>
    <row r="166" spans="1:14">
      <c r="A166" s="23" t="s">
        <v>195</v>
      </c>
      <c r="B166" s="24">
        <v>1341</v>
      </c>
      <c r="C166" s="24">
        <v>728</v>
      </c>
      <c r="D166" s="24">
        <v>566</v>
      </c>
      <c r="E166" s="24">
        <v>516</v>
      </c>
      <c r="F166" s="24">
        <v>288</v>
      </c>
      <c r="G166" s="24">
        <v>801</v>
      </c>
      <c r="H166" s="24">
        <v>545</v>
      </c>
      <c r="I166" s="24">
        <v>685</v>
      </c>
      <c r="J166" s="24">
        <v>247</v>
      </c>
      <c r="K166" s="24">
        <v>703</v>
      </c>
      <c r="L166" s="24">
        <v>44</v>
      </c>
      <c r="M166" s="24">
        <v>26</v>
      </c>
      <c r="N166" s="24">
        <v>25</v>
      </c>
    </row>
    <row r="167" spans="1:14">
      <c r="A167" s="10" t="s">
        <v>114</v>
      </c>
      <c r="B167" s="15">
        <v>100</v>
      </c>
      <c r="C167" s="15">
        <v>54.287844999999997</v>
      </c>
      <c r="D167" s="15">
        <v>42.207307999999998</v>
      </c>
      <c r="E167" s="15">
        <v>38.478746999999998</v>
      </c>
      <c r="F167" s="15">
        <v>21.476510000000001</v>
      </c>
      <c r="G167" s="15">
        <v>59.731544</v>
      </c>
      <c r="H167" s="15">
        <v>40.641311999999999</v>
      </c>
      <c r="I167" s="15">
        <v>51.081282999999999</v>
      </c>
      <c r="J167" s="15">
        <v>18.419090000000001</v>
      </c>
      <c r="K167" s="15">
        <v>52.423565000000004</v>
      </c>
      <c r="L167" s="15">
        <v>3.2811330000000001</v>
      </c>
      <c r="M167" s="15">
        <v>1.938852</v>
      </c>
      <c r="N167" s="15">
        <v>1.8642799999999999</v>
      </c>
    </row>
    <row r="168" spans="1:14">
      <c r="A168" s="23" t="s">
        <v>196</v>
      </c>
      <c r="B168" s="24">
        <v>523</v>
      </c>
      <c r="C168" s="24">
        <v>295</v>
      </c>
      <c r="D168" s="24">
        <v>210</v>
      </c>
      <c r="E168" s="24">
        <v>186</v>
      </c>
      <c r="F168" s="24">
        <v>96</v>
      </c>
      <c r="G168" s="24">
        <v>307</v>
      </c>
      <c r="H168" s="24">
        <v>209</v>
      </c>
      <c r="I168" s="24">
        <v>232</v>
      </c>
      <c r="J168" s="24">
        <v>99</v>
      </c>
      <c r="K168" s="24">
        <v>251</v>
      </c>
      <c r="L168" s="24">
        <v>15</v>
      </c>
      <c r="M168" s="24">
        <v>11</v>
      </c>
      <c r="N168" s="24">
        <v>7</v>
      </c>
    </row>
    <row r="169" spans="1:14">
      <c r="A169" s="10" t="s">
        <v>114</v>
      </c>
      <c r="B169" s="15">
        <v>100</v>
      </c>
      <c r="C169" s="15">
        <v>56.405354000000003</v>
      </c>
      <c r="D169" s="15">
        <v>40.152963999999997</v>
      </c>
      <c r="E169" s="15">
        <v>35.564053999999999</v>
      </c>
      <c r="F169" s="15">
        <v>18.355640999999999</v>
      </c>
      <c r="G169" s="15">
        <v>58.699809000000002</v>
      </c>
      <c r="H169" s="15">
        <v>39.961759000000001</v>
      </c>
      <c r="I169" s="15">
        <v>44.359465</v>
      </c>
      <c r="J169" s="15">
        <v>18.929254</v>
      </c>
      <c r="K169" s="15">
        <v>47.992351999999997</v>
      </c>
      <c r="L169" s="15">
        <v>2.8680690000000002</v>
      </c>
      <c r="M169" s="15">
        <v>2.1032500000000001</v>
      </c>
      <c r="N169" s="15">
        <v>1.3384320000000001</v>
      </c>
    </row>
    <row r="170" spans="1:14">
      <c r="A170" s="23" t="s">
        <v>197</v>
      </c>
      <c r="B170" s="24">
        <v>116</v>
      </c>
      <c r="C170" s="24">
        <v>54</v>
      </c>
      <c r="D170" s="24">
        <v>44</v>
      </c>
      <c r="E170" s="24">
        <v>35</v>
      </c>
      <c r="F170" s="24">
        <v>21</v>
      </c>
      <c r="G170" s="24">
        <v>64</v>
      </c>
      <c r="H170" s="24">
        <v>46</v>
      </c>
      <c r="I170" s="24">
        <v>60</v>
      </c>
      <c r="J170" s="24">
        <v>13</v>
      </c>
      <c r="K170" s="24">
        <v>55</v>
      </c>
      <c r="L170" s="24">
        <v>2</v>
      </c>
      <c r="M170" s="24">
        <v>2</v>
      </c>
      <c r="N170" s="24">
        <v>3</v>
      </c>
    </row>
    <row r="171" spans="1:14">
      <c r="A171" s="10" t="s">
        <v>114</v>
      </c>
      <c r="B171" s="15">
        <v>100</v>
      </c>
      <c r="C171" s="15">
        <v>46.551724</v>
      </c>
      <c r="D171" s="15">
        <v>37.931033999999997</v>
      </c>
      <c r="E171" s="15">
        <v>30.172414</v>
      </c>
      <c r="F171" s="15">
        <v>18.103448</v>
      </c>
      <c r="G171" s="15">
        <v>55.172414000000003</v>
      </c>
      <c r="H171" s="15">
        <v>39.655172</v>
      </c>
      <c r="I171" s="15">
        <v>51.724138000000004</v>
      </c>
      <c r="J171" s="15">
        <v>11.206897</v>
      </c>
      <c r="K171" s="15">
        <v>47.413792999999998</v>
      </c>
      <c r="L171" s="15">
        <v>1.7241379999999999</v>
      </c>
      <c r="M171" s="15">
        <v>1.7241379999999999</v>
      </c>
      <c r="N171" s="15">
        <v>2.5862069999999999</v>
      </c>
    </row>
    <row r="172" spans="1:14">
      <c r="A172" s="23" t="s">
        <v>198</v>
      </c>
      <c r="B172" s="24">
        <v>25</v>
      </c>
      <c r="C172" s="24">
        <v>12</v>
      </c>
      <c r="D172" s="24">
        <v>13</v>
      </c>
      <c r="E172" s="24">
        <v>9</v>
      </c>
      <c r="F172" s="24">
        <v>7</v>
      </c>
      <c r="G172" s="24">
        <v>14</v>
      </c>
      <c r="H172" s="24">
        <v>7</v>
      </c>
      <c r="I172" s="24">
        <v>9</v>
      </c>
      <c r="J172" s="24">
        <v>3</v>
      </c>
      <c r="K172" s="24">
        <v>10</v>
      </c>
      <c r="L172" s="24">
        <v>0</v>
      </c>
      <c r="M172" s="24">
        <v>1</v>
      </c>
      <c r="N172" s="24">
        <v>2</v>
      </c>
    </row>
    <row r="173" spans="1:14">
      <c r="A173" s="10" t="s">
        <v>114</v>
      </c>
      <c r="B173" s="15">
        <v>100</v>
      </c>
      <c r="C173" s="15">
        <v>48</v>
      </c>
      <c r="D173" s="15">
        <v>52</v>
      </c>
      <c r="E173" s="15">
        <v>36</v>
      </c>
      <c r="F173" s="15">
        <v>28</v>
      </c>
      <c r="G173" s="15">
        <v>56</v>
      </c>
      <c r="H173" s="15">
        <v>28</v>
      </c>
      <c r="I173" s="15">
        <v>36</v>
      </c>
      <c r="J173" s="15">
        <v>12</v>
      </c>
      <c r="K173" s="15">
        <v>40</v>
      </c>
      <c r="L173" s="15">
        <v>0</v>
      </c>
      <c r="M173" s="15">
        <v>4</v>
      </c>
      <c r="N173" s="15">
        <v>8</v>
      </c>
    </row>
    <row r="174" spans="1:14">
      <c r="A174" s="23" t="s">
        <v>199</v>
      </c>
      <c r="B174" s="24">
        <v>68</v>
      </c>
      <c r="C174" s="24">
        <v>37</v>
      </c>
      <c r="D174" s="24">
        <v>19</v>
      </c>
      <c r="E174" s="24">
        <v>22</v>
      </c>
      <c r="F174" s="24">
        <v>17</v>
      </c>
      <c r="G174" s="24">
        <v>39</v>
      </c>
      <c r="H174" s="24">
        <v>31</v>
      </c>
      <c r="I174" s="24">
        <v>29</v>
      </c>
      <c r="J174" s="24">
        <v>13</v>
      </c>
      <c r="K174" s="24">
        <v>36</v>
      </c>
      <c r="L174" s="24">
        <v>0</v>
      </c>
      <c r="M174" s="24">
        <v>1</v>
      </c>
      <c r="N174" s="24">
        <v>0</v>
      </c>
    </row>
    <row r="175" spans="1:14">
      <c r="A175" s="10" t="s">
        <v>114</v>
      </c>
      <c r="B175" s="15">
        <v>100</v>
      </c>
      <c r="C175" s="15">
        <v>54.411765000000003</v>
      </c>
      <c r="D175" s="15">
        <v>27.941175999999999</v>
      </c>
      <c r="E175" s="15">
        <v>32.352941000000001</v>
      </c>
      <c r="F175" s="15">
        <v>25</v>
      </c>
      <c r="G175" s="15">
        <v>57.352941000000001</v>
      </c>
      <c r="H175" s="15">
        <v>45.588234999999997</v>
      </c>
      <c r="I175" s="15">
        <v>42.647058999999999</v>
      </c>
      <c r="J175" s="15">
        <v>19.117647000000002</v>
      </c>
      <c r="K175" s="15">
        <v>52.941175999999999</v>
      </c>
      <c r="L175" s="15">
        <v>0</v>
      </c>
      <c r="M175" s="15">
        <v>1.470588</v>
      </c>
      <c r="N175" s="15">
        <v>0</v>
      </c>
    </row>
    <row r="176" spans="1:14">
      <c r="A176" s="23" t="s">
        <v>200</v>
      </c>
      <c r="B176" s="24">
        <v>1248</v>
      </c>
      <c r="C176" s="24">
        <v>676</v>
      </c>
      <c r="D176" s="24">
        <v>496</v>
      </c>
      <c r="E176" s="24">
        <v>439</v>
      </c>
      <c r="F176" s="24">
        <v>240</v>
      </c>
      <c r="G176" s="24">
        <v>702</v>
      </c>
      <c r="H176" s="24">
        <v>536</v>
      </c>
      <c r="I176" s="24">
        <v>627</v>
      </c>
      <c r="J176" s="24">
        <v>234</v>
      </c>
      <c r="K176" s="24">
        <v>638</v>
      </c>
      <c r="L176" s="24">
        <v>44</v>
      </c>
      <c r="M176" s="24">
        <v>27</v>
      </c>
      <c r="N176" s="24">
        <v>18</v>
      </c>
    </row>
    <row r="177" spans="1:14">
      <c r="A177" s="10" t="s">
        <v>114</v>
      </c>
      <c r="B177" s="15">
        <v>100</v>
      </c>
      <c r="C177" s="15">
        <v>54.166666999999997</v>
      </c>
      <c r="D177" s="15">
        <v>39.743589999999998</v>
      </c>
      <c r="E177" s="15">
        <v>35.176282</v>
      </c>
      <c r="F177" s="15">
        <v>19.230768999999999</v>
      </c>
      <c r="G177" s="15">
        <v>56.25</v>
      </c>
      <c r="H177" s="15">
        <v>42.948718</v>
      </c>
      <c r="I177" s="15">
        <v>50.240385000000003</v>
      </c>
      <c r="J177" s="15">
        <v>18.75</v>
      </c>
      <c r="K177" s="15">
        <v>51.121794999999999</v>
      </c>
      <c r="L177" s="15">
        <v>3.5256409999999998</v>
      </c>
      <c r="M177" s="15">
        <v>2.163462</v>
      </c>
      <c r="N177" s="15">
        <v>1.4423079999999999</v>
      </c>
    </row>
    <row r="178" spans="1:14">
      <c r="A178" s="23" t="s">
        <v>201</v>
      </c>
      <c r="B178" s="24">
        <v>725</v>
      </c>
      <c r="C178" s="24">
        <v>386</v>
      </c>
      <c r="D178" s="24">
        <v>412</v>
      </c>
      <c r="E178" s="24">
        <v>296</v>
      </c>
      <c r="F178" s="24">
        <v>193</v>
      </c>
      <c r="G178" s="24">
        <v>471</v>
      </c>
      <c r="H178" s="24">
        <v>275</v>
      </c>
      <c r="I178" s="24">
        <v>363</v>
      </c>
      <c r="J178" s="24">
        <v>143</v>
      </c>
      <c r="K178" s="24">
        <v>349</v>
      </c>
      <c r="L178" s="24">
        <v>24</v>
      </c>
      <c r="M178" s="24">
        <v>9</v>
      </c>
      <c r="N178" s="24">
        <v>10</v>
      </c>
    </row>
    <row r="179" spans="1:14">
      <c r="A179" s="10" t="s">
        <v>114</v>
      </c>
      <c r="B179" s="15">
        <v>100</v>
      </c>
      <c r="C179" s="15">
        <v>53.241379000000002</v>
      </c>
      <c r="D179" s="15">
        <v>56.827585999999997</v>
      </c>
      <c r="E179" s="15">
        <v>40.827585999999997</v>
      </c>
      <c r="F179" s="15">
        <v>26.62069</v>
      </c>
      <c r="G179" s="15">
        <v>64.965517000000006</v>
      </c>
      <c r="H179" s="15">
        <v>37.931033999999997</v>
      </c>
      <c r="I179" s="15">
        <v>50.068966000000003</v>
      </c>
      <c r="J179" s="15">
        <v>19.724138</v>
      </c>
      <c r="K179" s="15">
        <v>48.137931000000002</v>
      </c>
      <c r="L179" s="15">
        <v>3.3103449999999999</v>
      </c>
      <c r="M179" s="15">
        <v>1.241379</v>
      </c>
      <c r="N179" s="15">
        <v>1.37931</v>
      </c>
    </row>
    <row r="180" spans="1:14">
      <c r="A180" s="23" t="s">
        <v>202</v>
      </c>
      <c r="B180" s="24">
        <v>550</v>
      </c>
      <c r="C180" s="24">
        <v>274</v>
      </c>
      <c r="D180" s="24">
        <v>221</v>
      </c>
      <c r="E180" s="24">
        <v>217</v>
      </c>
      <c r="F180" s="24">
        <v>116</v>
      </c>
      <c r="G180" s="24">
        <v>324</v>
      </c>
      <c r="H180" s="24">
        <v>212</v>
      </c>
      <c r="I180" s="24">
        <v>289</v>
      </c>
      <c r="J180" s="24">
        <v>94</v>
      </c>
      <c r="K180" s="24">
        <v>283</v>
      </c>
      <c r="L180" s="24">
        <v>12</v>
      </c>
      <c r="M180" s="24">
        <v>11</v>
      </c>
      <c r="N180" s="24">
        <v>12</v>
      </c>
    </row>
    <row r="181" spans="1:14">
      <c r="A181" s="10" t="s">
        <v>114</v>
      </c>
      <c r="B181" s="15">
        <v>100</v>
      </c>
      <c r="C181" s="15">
        <v>49.818182</v>
      </c>
      <c r="D181" s="15">
        <v>40.181818</v>
      </c>
      <c r="E181" s="15">
        <v>39.454545000000003</v>
      </c>
      <c r="F181" s="15">
        <v>21.090909</v>
      </c>
      <c r="G181" s="15">
        <v>58.909090999999997</v>
      </c>
      <c r="H181" s="15">
        <v>38.545454999999997</v>
      </c>
      <c r="I181" s="15">
        <v>52.545454999999997</v>
      </c>
      <c r="J181" s="15">
        <v>17.090909</v>
      </c>
      <c r="K181" s="15">
        <v>51.454545000000003</v>
      </c>
      <c r="L181" s="15">
        <v>2.1818179999999998</v>
      </c>
      <c r="M181" s="15">
        <v>2</v>
      </c>
      <c r="N181" s="15">
        <v>2.1818179999999998</v>
      </c>
    </row>
    <row r="182" spans="1:14">
      <c r="A182" s="23" t="s">
        <v>203</v>
      </c>
      <c r="B182" s="24">
        <v>563</v>
      </c>
      <c r="C182" s="24">
        <v>283</v>
      </c>
      <c r="D182" s="24">
        <v>222</v>
      </c>
      <c r="E182" s="24">
        <v>215</v>
      </c>
      <c r="F182" s="24">
        <v>122</v>
      </c>
      <c r="G182" s="24">
        <v>348</v>
      </c>
      <c r="H182" s="24">
        <v>254</v>
      </c>
      <c r="I182" s="24">
        <v>304</v>
      </c>
      <c r="J182" s="24">
        <v>99</v>
      </c>
      <c r="K182" s="24">
        <v>310</v>
      </c>
      <c r="L182" s="24">
        <v>16</v>
      </c>
      <c r="M182" s="24">
        <v>15</v>
      </c>
      <c r="N182" s="24">
        <v>8</v>
      </c>
    </row>
    <row r="183" spans="1:14">
      <c r="A183" s="10" t="s">
        <v>114</v>
      </c>
      <c r="B183" s="15">
        <v>100</v>
      </c>
      <c r="C183" s="15">
        <v>50.26643</v>
      </c>
      <c r="D183" s="15">
        <v>39.431615999999998</v>
      </c>
      <c r="E183" s="15">
        <v>38.188276999999999</v>
      </c>
      <c r="F183" s="15">
        <v>21.669626999999998</v>
      </c>
      <c r="G183" s="15">
        <v>61.811723000000001</v>
      </c>
      <c r="H183" s="15">
        <v>45.115453000000002</v>
      </c>
      <c r="I183" s="15">
        <v>53.996448000000001</v>
      </c>
      <c r="J183" s="15">
        <v>17.584368999999999</v>
      </c>
      <c r="K183" s="15">
        <v>55.062167000000002</v>
      </c>
      <c r="L183" s="15">
        <v>2.8419180000000002</v>
      </c>
      <c r="M183" s="15">
        <v>2.6642980000000001</v>
      </c>
      <c r="N183" s="15">
        <v>1.4209590000000001</v>
      </c>
    </row>
    <row r="184" spans="1:14">
      <c r="A184" s="23" t="s">
        <v>204</v>
      </c>
      <c r="B184" s="24">
        <v>319</v>
      </c>
      <c r="C184" s="24">
        <v>177</v>
      </c>
      <c r="D184" s="24">
        <v>161</v>
      </c>
      <c r="E184" s="24">
        <v>125</v>
      </c>
      <c r="F184" s="24">
        <v>92</v>
      </c>
      <c r="G184" s="24">
        <v>196</v>
      </c>
      <c r="H184" s="24">
        <v>113</v>
      </c>
      <c r="I184" s="24">
        <v>174</v>
      </c>
      <c r="J184" s="24">
        <v>55</v>
      </c>
      <c r="K184" s="24">
        <v>163</v>
      </c>
      <c r="L184" s="24">
        <v>7</v>
      </c>
      <c r="M184" s="24">
        <v>4</v>
      </c>
      <c r="N184" s="24">
        <v>8</v>
      </c>
    </row>
    <row r="185" spans="1:14">
      <c r="A185" s="10" t="s">
        <v>114</v>
      </c>
      <c r="B185" s="15">
        <v>100</v>
      </c>
      <c r="C185" s="15">
        <v>55.485892999999997</v>
      </c>
      <c r="D185" s="15">
        <v>50.470219</v>
      </c>
      <c r="E185" s="15">
        <v>39.184953</v>
      </c>
      <c r="F185" s="15">
        <v>28.840125</v>
      </c>
      <c r="G185" s="15">
        <v>61.442005999999999</v>
      </c>
      <c r="H185" s="15">
        <v>35.423197000000002</v>
      </c>
      <c r="I185" s="15">
        <v>54.545454999999997</v>
      </c>
      <c r="J185" s="15">
        <v>17.241378999999998</v>
      </c>
      <c r="K185" s="15">
        <v>51.097178999999997</v>
      </c>
      <c r="L185" s="15">
        <v>2.1943570000000001</v>
      </c>
      <c r="M185" s="15">
        <v>1.2539180000000001</v>
      </c>
      <c r="N185" s="15">
        <v>2.5078369999999999</v>
      </c>
    </row>
    <row r="186" spans="1:14">
      <c r="A186" s="23" t="s">
        <v>205</v>
      </c>
      <c r="B186" s="24">
        <v>6</v>
      </c>
      <c r="C186" s="24">
        <v>5</v>
      </c>
      <c r="D186" s="24">
        <v>4</v>
      </c>
      <c r="E186" s="24">
        <v>2</v>
      </c>
      <c r="F186" s="24">
        <v>1</v>
      </c>
      <c r="G186" s="24">
        <v>5</v>
      </c>
      <c r="H186" s="24">
        <v>3</v>
      </c>
      <c r="I186" s="24">
        <v>5</v>
      </c>
      <c r="J186" s="24">
        <v>2</v>
      </c>
      <c r="K186" s="24">
        <v>3</v>
      </c>
      <c r="L186" s="24">
        <v>0</v>
      </c>
      <c r="M186" s="24">
        <v>0</v>
      </c>
      <c r="N186" s="24">
        <v>0</v>
      </c>
    </row>
    <row r="187" spans="1:14">
      <c r="A187" s="10" t="s">
        <v>114</v>
      </c>
      <c r="B187" s="15">
        <v>100</v>
      </c>
      <c r="C187" s="15">
        <v>83.333332999999996</v>
      </c>
      <c r="D187" s="15">
        <v>66.666667000000004</v>
      </c>
      <c r="E187" s="15">
        <v>33.333333000000003</v>
      </c>
      <c r="F187" s="15">
        <v>16.666667</v>
      </c>
      <c r="G187" s="15">
        <v>83.333332999999996</v>
      </c>
      <c r="H187" s="15">
        <v>50</v>
      </c>
      <c r="I187" s="15">
        <v>83.333332999999996</v>
      </c>
      <c r="J187" s="15">
        <v>33.333333000000003</v>
      </c>
      <c r="K187" s="15">
        <v>50</v>
      </c>
      <c r="L187" s="15">
        <v>0</v>
      </c>
      <c r="M187" s="15">
        <v>0</v>
      </c>
      <c r="N187" s="15">
        <v>0</v>
      </c>
    </row>
    <row r="188" spans="1:14">
      <c r="A188" s="23" t="s">
        <v>206</v>
      </c>
      <c r="B188" s="24">
        <v>42</v>
      </c>
      <c r="C188" s="24">
        <v>10</v>
      </c>
      <c r="D188" s="24">
        <v>24</v>
      </c>
      <c r="E188" s="24">
        <v>19</v>
      </c>
      <c r="F188" s="24">
        <v>16</v>
      </c>
      <c r="G188" s="24">
        <v>26</v>
      </c>
      <c r="H188" s="24">
        <v>10</v>
      </c>
      <c r="I188" s="24">
        <v>10</v>
      </c>
      <c r="J188" s="24">
        <v>4</v>
      </c>
      <c r="K188" s="24">
        <v>11</v>
      </c>
      <c r="L188" s="24">
        <v>0</v>
      </c>
      <c r="M188" s="24">
        <v>0</v>
      </c>
      <c r="N188" s="24">
        <v>4</v>
      </c>
    </row>
    <row r="189" spans="1:14">
      <c r="A189" s="10" t="s">
        <v>114</v>
      </c>
      <c r="B189" s="15">
        <v>100</v>
      </c>
      <c r="C189" s="15">
        <v>23.809524</v>
      </c>
      <c r="D189" s="15">
        <v>57.142856999999999</v>
      </c>
      <c r="E189" s="15">
        <v>45.238095000000001</v>
      </c>
      <c r="F189" s="15">
        <v>38.095238000000002</v>
      </c>
      <c r="G189" s="15">
        <v>61.904761999999998</v>
      </c>
      <c r="H189" s="15">
        <v>23.809524</v>
      </c>
      <c r="I189" s="15">
        <v>23.809524</v>
      </c>
      <c r="J189" s="15">
        <v>9.5238099999999992</v>
      </c>
      <c r="K189" s="15">
        <v>26.190476</v>
      </c>
      <c r="L189" s="15">
        <v>0</v>
      </c>
      <c r="M189" s="15">
        <v>0</v>
      </c>
      <c r="N189" s="15">
        <v>9.5238099999999992</v>
      </c>
    </row>
    <row r="190" spans="1:14">
      <c r="A190" s="23" t="s">
        <v>152</v>
      </c>
      <c r="B190" s="24">
        <v>39</v>
      </c>
      <c r="C190" s="24">
        <v>8</v>
      </c>
      <c r="D190" s="24">
        <v>23</v>
      </c>
      <c r="E190" s="24">
        <v>19</v>
      </c>
      <c r="F190" s="24">
        <v>11</v>
      </c>
      <c r="G190" s="24">
        <v>19</v>
      </c>
      <c r="H190" s="24">
        <v>10</v>
      </c>
      <c r="I190" s="24">
        <v>12</v>
      </c>
      <c r="J190" s="24">
        <v>3</v>
      </c>
      <c r="K190" s="24">
        <v>9</v>
      </c>
      <c r="L190" s="24">
        <v>4</v>
      </c>
      <c r="M190" s="24">
        <v>0</v>
      </c>
      <c r="N190" s="24">
        <v>2</v>
      </c>
    </row>
    <row r="191" spans="1:14">
      <c r="A191" s="10" t="s">
        <v>114</v>
      </c>
      <c r="B191" s="15">
        <v>100</v>
      </c>
      <c r="C191" s="15">
        <v>20.512820999999999</v>
      </c>
      <c r="D191" s="15">
        <v>58.974359</v>
      </c>
      <c r="E191" s="15">
        <v>48.717948999999997</v>
      </c>
      <c r="F191" s="15">
        <v>28.205127999999998</v>
      </c>
      <c r="G191" s="15">
        <v>48.717948999999997</v>
      </c>
      <c r="H191" s="15">
        <v>25.641026</v>
      </c>
      <c r="I191" s="15">
        <v>30.769231000000001</v>
      </c>
      <c r="J191" s="15">
        <v>7.6923079999999997</v>
      </c>
      <c r="K191" s="15">
        <v>23.076923000000001</v>
      </c>
      <c r="L191" s="15">
        <v>10.256410000000001</v>
      </c>
      <c r="M191" s="15">
        <v>0</v>
      </c>
      <c r="N191" s="15">
        <v>5.1282050000000003</v>
      </c>
    </row>
    <row r="192" spans="1:14">
      <c r="A192" s="23" t="s">
        <v>128</v>
      </c>
      <c r="B192" s="24">
        <v>193</v>
      </c>
      <c r="C192" s="24">
        <v>103</v>
      </c>
      <c r="D192" s="24">
        <v>61</v>
      </c>
      <c r="E192" s="24">
        <v>70</v>
      </c>
      <c r="F192" s="24">
        <v>29</v>
      </c>
      <c r="G192" s="24">
        <v>97</v>
      </c>
      <c r="H192" s="24">
        <v>61</v>
      </c>
      <c r="I192" s="24">
        <v>85</v>
      </c>
      <c r="J192" s="24">
        <v>31</v>
      </c>
      <c r="K192" s="24">
        <v>71</v>
      </c>
      <c r="L192" s="24">
        <v>3</v>
      </c>
      <c r="M192" s="24">
        <v>10</v>
      </c>
      <c r="N192" s="24">
        <v>9</v>
      </c>
    </row>
    <row r="193" spans="1:14">
      <c r="A193" s="10" t="s">
        <v>114</v>
      </c>
      <c r="B193" s="15">
        <v>100</v>
      </c>
      <c r="C193" s="15">
        <v>53.367876000000003</v>
      </c>
      <c r="D193" s="15">
        <v>31.606217999999998</v>
      </c>
      <c r="E193" s="15">
        <v>36.26943</v>
      </c>
      <c r="F193" s="15">
        <v>15.025907</v>
      </c>
      <c r="G193" s="15">
        <v>50.259067000000002</v>
      </c>
      <c r="H193" s="15">
        <v>31.606217999999998</v>
      </c>
      <c r="I193" s="15">
        <v>44.041451000000002</v>
      </c>
      <c r="J193" s="15">
        <v>16.062176000000001</v>
      </c>
      <c r="K193" s="15">
        <v>36.787565000000001</v>
      </c>
      <c r="L193" s="15">
        <v>1.5544039999999999</v>
      </c>
      <c r="M193" s="15">
        <v>5.1813469999999997</v>
      </c>
      <c r="N193" s="15">
        <v>4.6632119999999997</v>
      </c>
    </row>
    <row r="194" spans="1:14">
      <c r="A194" s="8" t="s">
        <v>207</v>
      </c>
      <c r="B194" s="8"/>
      <c r="C194" s="8"/>
      <c r="D194" s="8"/>
      <c r="E194" s="8"/>
      <c r="F194" s="8"/>
      <c r="G194" s="8"/>
      <c r="H194" s="8"/>
      <c r="I194" s="8"/>
      <c r="J194" s="8"/>
      <c r="K194" s="8"/>
      <c r="L194" s="8"/>
      <c r="M194" s="8"/>
      <c r="N194" s="8"/>
    </row>
    <row r="195" spans="1:14">
      <c r="A195" s="23" t="s">
        <v>208</v>
      </c>
      <c r="B195" s="24">
        <v>1480</v>
      </c>
      <c r="C195" s="24">
        <v>826</v>
      </c>
      <c r="D195" s="24">
        <v>717</v>
      </c>
      <c r="E195" s="24">
        <v>663</v>
      </c>
      <c r="F195" s="24">
        <v>410</v>
      </c>
      <c r="G195" s="24">
        <v>964</v>
      </c>
      <c r="H195" s="24">
        <v>605</v>
      </c>
      <c r="I195" s="24">
        <v>775</v>
      </c>
      <c r="J195" s="24">
        <v>281</v>
      </c>
      <c r="K195" s="24">
        <v>761</v>
      </c>
      <c r="L195" s="24">
        <v>36</v>
      </c>
      <c r="M195" s="24">
        <v>18</v>
      </c>
      <c r="N195" s="24">
        <v>23</v>
      </c>
    </row>
    <row r="196" spans="1:14">
      <c r="A196" s="10" t="s">
        <v>114</v>
      </c>
      <c r="B196" s="15">
        <v>100</v>
      </c>
      <c r="C196" s="15">
        <v>55.810811000000001</v>
      </c>
      <c r="D196" s="15">
        <v>48.445945999999999</v>
      </c>
      <c r="E196" s="15">
        <v>44.797297</v>
      </c>
      <c r="F196" s="15">
        <v>27.702703</v>
      </c>
      <c r="G196" s="15">
        <v>65.135135000000005</v>
      </c>
      <c r="H196" s="15">
        <v>40.878377999999998</v>
      </c>
      <c r="I196" s="15">
        <v>52.364865000000002</v>
      </c>
      <c r="J196" s="15">
        <v>18.986485999999999</v>
      </c>
      <c r="K196" s="15">
        <v>51.418919000000002</v>
      </c>
      <c r="L196" s="15">
        <v>2.4324319999999999</v>
      </c>
      <c r="M196" s="15">
        <v>1.216216</v>
      </c>
      <c r="N196" s="15">
        <v>1.554054</v>
      </c>
    </row>
    <row r="197" spans="1:14">
      <c r="A197" s="23" t="s">
        <v>209</v>
      </c>
      <c r="B197" s="24">
        <v>1280</v>
      </c>
      <c r="C197" s="24">
        <v>714</v>
      </c>
      <c r="D197" s="24">
        <v>619</v>
      </c>
      <c r="E197" s="24">
        <v>571</v>
      </c>
      <c r="F197" s="24">
        <v>352</v>
      </c>
      <c r="G197" s="24">
        <v>900</v>
      </c>
      <c r="H197" s="24">
        <v>535</v>
      </c>
      <c r="I197" s="24">
        <v>714</v>
      </c>
      <c r="J197" s="24">
        <v>255</v>
      </c>
      <c r="K197" s="24">
        <v>671</v>
      </c>
      <c r="L197" s="24">
        <v>30</v>
      </c>
      <c r="M197" s="24">
        <v>13</v>
      </c>
      <c r="N197" s="24">
        <v>21</v>
      </c>
    </row>
    <row r="198" spans="1:14">
      <c r="A198" s="10" t="s">
        <v>114</v>
      </c>
      <c r="B198" s="15">
        <v>100</v>
      </c>
      <c r="C198" s="15">
        <v>55.78125</v>
      </c>
      <c r="D198" s="15">
        <v>48.359375</v>
      </c>
      <c r="E198" s="15">
        <v>44.609375</v>
      </c>
      <c r="F198" s="15">
        <v>27.5</v>
      </c>
      <c r="G198" s="15">
        <v>70.3125</v>
      </c>
      <c r="H198" s="15">
        <v>41.796875</v>
      </c>
      <c r="I198" s="15">
        <v>55.78125</v>
      </c>
      <c r="J198" s="15">
        <v>19.921875</v>
      </c>
      <c r="K198" s="15">
        <v>52.421875</v>
      </c>
      <c r="L198" s="15">
        <v>2.34375</v>
      </c>
      <c r="M198" s="15">
        <v>1.015625</v>
      </c>
      <c r="N198" s="15">
        <v>1.640625</v>
      </c>
    </row>
    <row r="199" spans="1:14">
      <c r="A199" s="23" t="s">
        <v>210</v>
      </c>
      <c r="B199" s="24">
        <v>1167</v>
      </c>
      <c r="C199" s="24">
        <v>613</v>
      </c>
      <c r="D199" s="24">
        <v>541</v>
      </c>
      <c r="E199" s="24">
        <v>598</v>
      </c>
      <c r="F199" s="24">
        <v>282</v>
      </c>
      <c r="G199" s="24">
        <v>694</v>
      </c>
      <c r="H199" s="24">
        <v>558</v>
      </c>
      <c r="I199" s="24">
        <v>591</v>
      </c>
      <c r="J199" s="24">
        <v>234</v>
      </c>
      <c r="K199" s="24">
        <v>578</v>
      </c>
      <c r="L199" s="24">
        <v>31</v>
      </c>
      <c r="M199" s="24">
        <v>18</v>
      </c>
      <c r="N199" s="24">
        <v>21</v>
      </c>
    </row>
    <row r="200" spans="1:14">
      <c r="A200" s="10" t="s">
        <v>114</v>
      </c>
      <c r="B200" s="15">
        <v>100</v>
      </c>
      <c r="C200" s="15">
        <v>52.527849000000003</v>
      </c>
      <c r="D200" s="15">
        <v>46.358182999999997</v>
      </c>
      <c r="E200" s="15">
        <v>51.242502000000002</v>
      </c>
      <c r="F200" s="15">
        <v>24.164524</v>
      </c>
      <c r="G200" s="15">
        <v>59.468722999999997</v>
      </c>
      <c r="H200" s="15">
        <v>47.814909999999998</v>
      </c>
      <c r="I200" s="15">
        <v>50.642674</v>
      </c>
      <c r="J200" s="15">
        <v>20.051414000000001</v>
      </c>
      <c r="K200" s="15">
        <v>49.528706</v>
      </c>
      <c r="L200" s="15">
        <v>2.6563840000000001</v>
      </c>
      <c r="M200" s="15">
        <v>1.542416</v>
      </c>
      <c r="N200" s="15">
        <v>1.7994859999999999</v>
      </c>
    </row>
    <row r="201" spans="1:14" ht="11.1" customHeight="1">
      <c r="A201" s="23" t="s">
        <v>211</v>
      </c>
      <c r="B201" s="24">
        <v>715</v>
      </c>
      <c r="C201" s="24">
        <v>425</v>
      </c>
      <c r="D201" s="24">
        <v>359</v>
      </c>
      <c r="E201" s="24">
        <v>323</v>
      </c>
      <c r="F201" s="24">
        <v>220</v>
      </c>
      <c r="G201" s="24">
        <v>477</v>
      </c>
      <c r="H201" s="24">
        <v>310</v>
      </c>
      <c r="I201" s="24">
        <v>434</v>
      </c>
      <c r="J201" s="24">
        <v>189</v>
      </c>
      <c r="K201" s="24">
        <v>402</v>
      </c>
      <c r="L201" s="24">
        <v>25</v>
      </c>
      <c r="M201" s="24">
        <v>5</v>
      </c>
      <c r="N201" s="24">
        <v>12</v>
      </c>
    </row>
    <row r="202" spans="1:14" ht="11.1" customHeight="1">
      <c r="A202" s="10" t="s">
        <v>114</v>
      </c>
      <c r="B202" s="15">
        <v>100</v>
      </c>
      <c r="C202" s="15">
        <v>59.440559</v>
      </c>
      <c r="D202" s="15">
        <v>50.209789999999998</v>
      </c>
      <c r="E202" s="15">
        <v>45.174824999999998</v>
      </c>
      <c r="F202" s="15">
        <v>30.769231000000001</v>
      </c>
      <c r="G202" s="15">
        <v>66.713286999999994</v>
      </c>
      <c r="H202" s="15">
        <v>43.356642999999998</v>
      </c>
      <c r="I202" s="15">
        <v>60.699300999999998</v>
      </c>
      <c r="J202" s="15">
        <v>26.433565999999999</v>
      </c>
      <c r="K202" s="15">
        <v>56.223776000000001</v>
      </c>
      <c r="L202" s="15">
        <v>3.4965030000000001</v>
      </c>
      <c r="M202" s="15">
        <v>0.69930099999999995</v>
      </c>
      <c r="N202" s="15">
        <v>1.6783220000000001</v>
      </c>
    </row>
    <row r="203" spans="1:14" ht="11.1" customHeight="1">
      <c r="A203" s="23" t="s">
        <v>212</v>
      </c>
      <c r="B203" s="24">
        <v>387</v>
      </c>
      <c r="C203" s="24">
        <v>204</v>
      </c>
      <c r="D203" s="24">
        <v>165</v>
      </c>
      <c r="E203" s="24">
        <v>190</v>
      </c>
      <c r="F203" s="24">
        <v>102</v>
      </c>
      <c r="G203" s="24">
        <v>225</v>
      </c>
      <c r="H203" s="24">
        <v>208</v>
      </c>
      <c r="I203" s="24">
        <v>188</v>
      </c>
      <c r="J203" s="24">
        <v>89</v>
      </c>
      <c r="K203" s="24">
        <v>196</v>
      </c>
      <c r="L203" s="24">
        <v>13</v>
      </c>
      <c r="M203" s="24">
        <v>5</v>
      </c>
      <c r="N203" s="24">
        <v>8</v>
      </c>
    </row>
    <row r="204" spans="1:14" ht="11.1" customHeight="1">
      <c r="A204" s="10" t="s">
        <v>114</v>
      </c>
      <c r="B204" s="15">
        <v>100</v>
      </c>
      <c r="C204" s="15">
        <v>52.713177999999999</v>
      </c>
      <c r="D204" s="15">
        <v>42.635658999999997</v>
      </c>
      <c r="E204" s="15">
        <v>49.095607000000001</v>
      </c>
      <c r="F204" s="15">
        <v>26.356589</v>
      </c>
      <c r="G204" s="15">
        <v>58.139535000000002</v>
      </c>
      <c r="H204" s="15">
        <v>53.746769999999998</v>
      </c>
      <c r="I204" s="15">
        <v>48.578811000000002</v>
      </c>
      <c r="J204" s="15">
        <v>22.997416000000001</v>
      </c>
      <c r="K204" s="15">
        <v>50.645994999999999</v>
      </c>
      <c r="L204" s="15">
        <v>3.3591730000000002</v>
      </c>
      <c r="M204" s="15">
        <v>1.29199</v>
      </c>
      <c r="N204" s="15">
        <v>2.067183</v>
      </c>
    </row>
    <row r="205" spans="1:14" ht="11.1" customHeight="1">
      <c r="A205" s="23" t="s">
        <v>213</v>
      </c>
      <c r="B205" s="24">
        <v>404</v>
      </c>
      <c r="C205" s="24">
        <v>192</v>
      </c>
      <c r="D205" s="24">
        <v>169</v>
      </c>
      <c r="E205" s="24">
        <v>220</v>
      </c>
      <c r="F205" s="24">
        <v>142</v>
      </c>
      <c r="G205" s="24">
        <v>256</v>
      </c>
      <c r="H205" s="24">
        <v>187</v>
      </c>
      <c r="I205" s="24">
        <v>220</v>
      </c>
      <c r="J205" s="24">
        <v>85</v>
      </c>
      <c r="K205" s="24">
        <v>195</v>
      </c>
      <c r="L205" s="24">
        <v>20</v>
      </c>
      <c r="M205" s="24">
        <v>6</v>
      </c>
      <c r="N205" s="24">
        <v>12</v>
      </c>
    </row>
    <row r="206" spans="1:14" ht="11.1" customHeight="1">
      <c r="A206" s="10" t="s">
        <v>114</v>
      </c>
      <c r="B206" s="15">
        <v>100</v>
      </c>
      <c r="C206" s="15">
        <v>47.524751999999999</v>
      </c>
      <c r="D206" s="15">
        <v>41.831682999999998</v>
      </c>
      <c r="E206" s="15">
        <v>54.455446000000002</v>
      </c>
      <c r="F206" s="15">
        <v>35.148515000000003</v>
      </c>
      <c r="G206" s="15">
        <v>63.366337000000001</v>
      </c>
      <c r="H206" s="15">
        <v>46.287129</v>
      </c>
      <c r="I206" s="15">
        <v>54.455446000000002</v>
      </c>
      <c r="J206" s="15">
        <v>21.039604000000001</v>
      </c>
      <c r="K206" s="15">
        <v>48.267327000000002</v>
      </c>
      <c r="L206" s="15">
        <v>4.9504950000000001</v>
      </c>
      <c r="M206" s="15">
        <v>1.4851490000000001</v>
      </c>
      <c r="N206" s="15">
        <v>2.970297</v>
      </c>
    </row>
    <row r="207" spans="1:14" ht="11.1" customHeight="1">
      <c r="A207" s="23" t="s">
        <v>214</v>
      </c>
      <c r="B207" s="24">
        <v>595</v>
      </c>
      <c r="C207" s="24">
        <v>374</v>
      </c>
      <c r="D207" s="24">
        <v>327</v>
      </c>
      <c r="E207" s="24">
        <v>258</v>
      </c>
      <c r="F207" s="24">
        <v>181</v>
      </c>
      <c r="G207" s="24">
        <v>423</v>
      </c>
      <c r="H207" s="24">
        <v>273</v>
      </c>
      <c r="I207" s="24">
        <v>366</v>
      </c>
      <c r="J207" s="24">
        <v>152</v>
      </c>
      <c r="K207" s="24">
        <v>417</v>
      </c>
      <c r="L207" s="24">
        <v>14</v>
      </c>
      <c r="M207" s="24">
        <v>8</v>
      </c>
      <c r="N207" s="24">
        <v>10</v>
      </c>
    </row>
    <row r="208" spans="1:14" ht="11.1" customHeight="1">
      <c r="A208" s="10" t="s">
        <v>114</v>
      </c>
      <c r="B208" s="15">
        <v>100</v>
      </c>
      <c r="C208" s="15">
        <v>62.857143000000001</v>
      </c>
      <c r="D208" s="15">
        <v>54.957982999999999</v>
      </c>
      <c r="E208" s="15">
        <v>43.361345</v>
      </c>
      <c r="F208" s="15">
        <v>30.420168</v>
      </c>
      <c r="G208" s="15">
        <v>71.092437000000004</v>
      </c>
      <c r="H208" s="15">
        <v>45.882353000000002</v>
      </c>
      <c r="I208" s="15">
        <v>61.512605000000001</v>
      </c>
      <c r="J208" s="15">
        <v>25.546218</v>
      </c>
      <c r="K208" s="15">
        <v>70.084034000000003</v>
      </c>
      <c r="L208" s="15">
        <v>2.3529409999999999</v>
      </c>
      <c r="M208" s="15">
        <v>1.344538</v>
      </c>
      <c r="N208" s="15">
        <v>1.6806719999999999</v>
      </c>
    </row>
    <row r="209" spans="1:14" ht="11.1" customHeight="1">
      <c r="A209" s="23" t="s">
        <v>215</v>
      </c>
      <c r="B209" s="24">
        <v>215</v>
      </c>
      <c r="C209" s="24">
        <v>147</v>
      </c>
      <c r="D209" s="24">
        <v>124</v>
      </c>
      <c r="E209" s="24">
        <v>119</v>
      </c>
      <c r="F209" s="24">
        <v>89</v>
      </c>
      <c r="G209" s="24">
        <v>154</v>
      </c>
      <c r="H209" s="24">
        <v>108</v>
      </c>
      <c r="I209" s="24">
        <v>139</v>
      </c>
      <c r="J209" s="24">
        <v>76</v>
      </c>
      <c r="K209" s="24">
        <v>155</v>
      </c>
      <c r="L209" s="24">
        <v>8</v>
      </c>
      <c r="M209" s="24">
        <v>1</v>
      </c>
      <c r="N209" s="24">
        <v>6</v>
      </c>
    </row>
    <row r="210" spans="1:14" ht="11.1" customHeight="1">
      <c r="A210" s="10" t="s">
        <v>114</v>
      </c>
      <c r="B210" s="15">
        <v>100</v>
      </c>
      <c r="C210" s="15">
        <v>68.372093000000007</v>
      </c>
      <c r="D210" s="15">
        <v>57.674419</v>
      </c>
      <c r="E210" s="15">
        <v>55.348837000000003</v>
      </c>
      <c r="F210" s="15">
        <v>41.395349000000003</v>
      </c>
      <c r="G210" s="15">
        <v>71.627906999999993</v>
      </c>
      <c r="H210" s="15">
        <v>50.232557999999997</v>
      </c>
      <c r="I210" s="15">
        <v>64.651162999999997</v>
      </c>
      <c r="J210" s="15">
        <v>35.348837000000003</v>
      </c>
      <c r="K210" s="15">
        <v>72.093023000000002</v>
      </c>
      <c r="L210" s="15">
        <v>3.7209300000000001</v>
      </c>
      <c r="M210" s="15">
        <v>0.46511599999999997</v>
      </c>
      <c r="N210" s="15">
        <v>2.7906979999999999</v>
      </c>
    </row>
    <row r="211" spans="1:14" ht="11.1" customHeight="1">
      <c r="A211" s="23" t="s">
        <v>216</v>
      </c>
      <c r="B211" s="24">
        <v>248</v>
      </c>
      <c r="C211" s="24">
        <v>139</v>
      </c>
      <c r="D211" s="24">
        <v>122</v>
      </c>
      <c r="E211" s="24">
        <v>147</v>
      </c>
      <c r="F211" s="24">
        <v>82</v>
      </c>
      <c r="G211" s="24">
        <v>168</v>
      </c>
      <c r="H211" s="24">
        <v>138</v>
      </c>
      <c r="I211" s="24">
        <v>133</v>
      </c>
      <c r="J211" s="24">
        <v>67</v>
      </c>
      <c r="K211" s="24">
        <v>130</v>
      </c>
      <c r="L211" s="24">
        <v>11</v>
      </c>
      <c r="M211" s="24">
        <v>3</v>
      </c>
      <c r="N211" s="24">
        <v>4</v>
      </c>
    </row>
    <row r="212" spans="1:14" ht="11.1" customHeight="1">
      <c r="A212" s="10" t="s">
        <v>114</v>
      </c>
      <c r="B212" s="15">
        <v>100</v>
      </c>
      <c r="C212" s="15">
        <v>56.048386999999998</v>
      </c>
      <c r="D212" s="15">
        <v>49.193548</v>
      </c>
      <c r="E212" s="15">
        <v>59.274194000000001</v>
      </c>
      <c r="F212" s="15">
        <v>33.064515999999998</v>
      </c>
      <c r="G212" s="15">
        <v>67.741934999999998</v>
      </c>
      <c r="H212" s="15">
        <v>55.645161000000002</v>
      </c>
      <c r="I212" s="15">
        <v>53.629032000000002</v>
      </c>
      <c r="J212" s="15">
        <v>27.016128999999999</v>
      </c>
      <c r="K212" s="15">
        <v>52.419355000000003</v>
      </c>
      <c r="L212" s="15">
        <v>4.4354839999999998</v>
      </c>
      <c r="M212" s="15">
        <v>1.2096769999999999</v>
      </c>
      <c r="N212" s="15">
        <v>1.612903</v>
      </c>
    </row>
    <row r="213" spans="1:14" ht="11.1" customHeight="1">
      <c r="A213" s="23" t="s">
        <v>217</v>
      </c>
      <c r="B213" s="24">
        <v>255</v>
      </c>
      <c r="C213" s="24">
        <v>178</v>
      </c>
      <c r="D213" s="24">
        <v>130</v>
      </c>
      <c r="E213" s="24">
        <v>129</v>
      </c>
      <c r="F213" s="24">
        <v>93</v>
      </c>
      <c r="G213" s="24">
        <v>174</v>
      </c>
      <c r="H213" s="24">
        <v>121</v>
      </c>
      <c r="I213" s="24">
        <v>158</v>
      </c>
      <c r="J213" s="24">
        <v>84</v>
      </c>
      <c r="K213" s="24">
        <v>155</v>
      </c>
      <c r="L213" s="24">
        <v>7</v>
      </c>
      <c r="M213" s="24">
        <v>1</v>
      </c>
      <c r="N213" s="24">
        <v>4</v>
      </c>
    </row>
    <row r="214" spans="1:14" ht="11.1" customHeight="1">
      <c r="A214" s="10" t="s">
        <v>114</v>
      </c>
      <c r="B214" s="15">
        <v>100</v>
      </c>
      <c r="C214" s="15">
        <v>69.803922</v>
      </c>
      <c r="D214" s="15">
        <v>50.980392000000002</v>
      </c>
      <c r="E214" s="15">
        <v>50.588234999999997</v>
      </c>
      <c r="F214" s="15">
        <v>36.470587999999999</v>
      </c>
      <c r="G214" s="15">
        <v>68.235293999999996</v>
      </c>
      <c r="H214" s="15">
        <v>47.450980000000001</v>
      </c>
      <c r="I214" s="15">
        <v>61.960783999999997</v>
      </c>
      <c r="J214" s="15">
        <v>32.941175999999999</v>
      </c>
      <c r="K214" s="15">
        <v>60.784314000000002</v>
      </c>
      <c r="L214" s="15">
        <v>2.745098</v>
      </c>
      <c r="M214" s="15">
        <v>0.39215699999999998</v>
      </c>
      <c r="N214" s="15">
        <v>1.568627</v>
      </c>
    </row>
    <row r="215" spans="1:14" ht="11.1" customHeight="1">
      <c r="A215" s="23" t="s">
        <v>218</v>
      </c>
      <c r="B215" s="24">
        <v>291</v>
      </c>
      <c r="C215" s="24">
        <v>189</v>
      </c>
      <c r="D215" s="24">
        <v>141</v>
      </c>
      <c r="E215" s="24">
        <v>116</v>
      </c>
      <c r="F215" s="24">
        <v>86</v>
      </c>
      <c r="G215" s="24">
        <v>207</v>
      </c>
      <c r="H215" s="24">
        <v>148</v>
      </c>
      <c r="I215" s="24">
        <v>180</v>
      </c>
      <c r="J215" s="24">
        <v>83</v>
      </c>
      <c r="K215" s="24">
        <v>187</v>
      </c>
      <c r="L215" s="24">
        <v>5</v>
      </c>
      <c r="M215" s="24">
        <v>2</v>
      </c>
      <c r="N215" s="24">
        <v>5</v>
      </c>
    </row>
    <row r="216" spans="1:14" ht="11.1" customHeight="1">
      <c r="A216" s="10" t="s">
        <v>114</v>
      </c>
      <c r="B216" s="15">
        <v>100</v>
      </c>
      <c r="C216" s="15">
        <v>64.948453999999998</v>
      </c>
      <c r="D216" s="15">
        <v>48.453608000000003</v>
      </c>
      <c r="E216" s="15">
        <v>39.862543000000002</v>
      </c>
      <c r="F216" s="15">
        <v>29.553265</v>
      </c>
      <c r="G216" s="15">
        <v>71.134021000000004</v>
      </c>
      <c r="H216" s="15">
        <v>50.859107000000002</v>
      </c>
      <c r="I216" s="15">
        <v>61.855670000000003</v>
      </c>
      <c r="J216" s="15">
        <v>28.522337</v>
      </c>
      <c r="K216" s="15">
        <v>64.261167999999998</v>
      </c>
      <c r="L216" s="15">
        <v>1.718213</v>
      </c>
      <c r="M216" s="15">
        <v>0.68728500000000003</v>
      </c>
      <c r="N216" s="15">
        <v>1.718213</v>
      </c>
    </row>
    <row r="217" spans="1:14" ht="11.1" customHeight="1">
      <c r="A217" s="23" t="s">
        <v>219</v>
      </c>
      <c r="B217" s="24">
        <v>338</v>
      </c>
      <c r="C217" s="24">
        <v>215</v>
      </c>
      <c r="D217" s="24">
        <v>172</v>
      </c>
      <c r="E217" s="24">
        <v>155</v>
      </c>
      <c r="F217" s="24">
        <v>94</v>
      </c>
      <c r="G217" s="24">
        <v>229</v>
      </c>
      <c r="H217" s="24">
        <v>171</v>
      </c>
      <c r="I217" s="24">
        <v>206</v>
      </c>
      <c r="J217" s="24">
        <v>114</v>
      </c>
      <c r="K217" s="24">
        <v>224</v>
      </c>
      <c r="L217" s="24">
        <v>14</v>
      </c>
      <c r="M217" s="24">
        <v>2</v>
      </c>
      <c r="N217" s="24">
        <v>2</v>
      </c>
    </row>
    <row r="218" spans="1:14" ht="11.1" customHeight="1">
      <c r="A218" s="10" t="s">
        <v>114</v>
      </c>
      <c r="B218" s="15">
        <v>100</v>
      </c>
      <c r="C218" s="15">
        <v>63.609467000000002</v>
      </c>
      <c r="D218" s="15">
        <v>50.887574000000001</v>
      </c>
      <c r="E218" s="15">
        <v>45.857987999999999</v>
      </c>
      <c r="F218" s="15">
        <v>27.810651</v>
      </c>
      <c r="G218" s="15">
        <v>67.751479000000003</v>
      </c>
      <c r="H218" s="15">
        <v>50.591715999999998</v>
      </c>
      <c r="I218" s="15">
        <v>60.946745999999997</v>
      </c>
      <c r="J218" s="15">
        <v>33.727811000000003</v>
      </c>
      <c r="K218" s="15">
        <v>66.272188999999997</v>
      </c>
      <c r="L218" s="15">
        <v>4.1420120000000002</v>
      </c>
      <c r="M218" s="15">
        <v>0.59171600000000002</v>
      </c>
      <c r="N218" s="15">
        <v>0.59171600000000002</v>
      </c>
    </row>
    <row r="219" spans="1:14" ht="11.1" customHeight="1">
      <c r="A219" s="23" t="s">
        <v>220</v>
      </c>
      <c r="B219" s="24">
        <v>812</v>
      </c>
      <c r="C219" s="24">
        <v>505</v>
      </c>
      <c r="D219" s="24">
        <v>393</v>
      </c>
      <c r="E219" s="24">
        <v>337</v>
      </c>
      <c r="F219" s="24">
        <v>200</v>
      </c>
      <c r="G219" s="24">
        <v>532</v>
      </c>
      <c r="H219" s="24">
        <v>363</v>
      </c>
      <c r="I219" s="24">
        <v>487</v>
      </c>
      <c r="J219" s="24">
        <v>251</v>
      </c>
      <c r="K219" s="24">
        <v>512</v>
      </c>
      <c r="L219" s="24">
        <v>27</v>
      </c>
      <c r="M219" s="24">
        <v>5</v>
      </c>
      <c r="N219" s="24">
        <v>9</v>
      </c>
    </row>
    <row r="220" spans="1:14" ht="11.1" customHeight="1">
      <c r="A220" s="10" t="s">
        <v>114</v>
      </c>
      <c r="B220" s="15">
        <v>100</v>
      </c>
      <c r="C220" s="15">
        <v>62.192118000000001</v>
      </c>
      <c r="D220" s="15">
        <v>48.399014999999999</v>
      </c>
      <c r="E220" s="15">
        <v>41.502462999999999</v>
      </c>
      <c r="F220" s="15">
        <v>24.630541999999998</v>
      </c>
      <c r="G220" s="15">
        <v>65.517240999999999</v>
      </c>
      <c r="H220" s="15">
        <v>44.704433000000002</v>
      </c>
      <c r="I220" s="15">
        <v>59.975369000000001</v>
      </c>
      <c r="J220" s="15">
        <v>30.91133</v>
      </c>
      <c r="K220" s="15">
        <v>63.054186999999999</v>
      </c>
      <c r="L220" s="15">
        <v>3.3251230000000001</v>
      </c>
      <c r="M220" s="15">
        <v>0.61576399999999998</v>
      </c>
      <c r="N220" s="15">
        <v>1.108374</v>
      </c>
    </row>
    <row r="221" spans="1:14" ht="11.1" customHeight="1">
      <c r="A221" s="23" t="s">
        <v>221</v>
      </c>
      <c r="B221" s="24">
        <v>816</v>
      </c>
      <c r="C221" s="24">
        <v>505</v>
      </c>
      <c r="D221" s="24">
        <v>405</v>
      </c>
      <c r="E221" s="24">
        <v>342</v>
      </c>
      <c r="F221" s="24">
        <v>234</v>
      </c>
      <c r="G221" s="24">
        <v>567</v>
      </c>
      <c r="H221" s="24">
        <v>372</v>
      </c>
      <c r="I221" s="24">
        <v>470</v>
      </c>
      <c r="J221" s="24">
        <v>202</v>
      </c>
      <c r="K221" s="24">
        <v>583</v>
      </c>
      <c r="L221" s="24">
        <v>21</v>
      </c>
      <c r="M221" s="24">
        <v>9</v>
      </c>
      <c r="N221" s="24">
        <v>14</v>
      </c>
    </row>
    <row r="222" spans="1:14" ht="11.1" customHeight="1">
      <c r="A222" s="10" t="s">
        <v>114</v>
      </c>
      <c r="B222" s="15">
        <v>100</v>
      </c>
      <c r="C222" s="15">
        <v>61.887255000000003</v>
      </c>
      <c r="D222" s="15">
        <v>49.632353000000002</v>
      </c>
      <c r="E222" s="15">
        <v>41.911765000000003</v>
      </c>
      <c r="F222" s="15">
        <v>28.676470999999999</v>
      </c>
      <c r="G222" s="15">
        <v>69.485293999999996</v>
      </c>
      <c r="H222" s="15">
        <v>45.588234999999997</v>
      </c>
      <c r="I222" s="15">
        <v>57.598039</v>
      </c>
      <c r="J222" s="15">
        <v>24.754902000000001</v>
      </c>
      <c r="K222" s="15">
        <v>71.446078</v>
      </c>
      <c r="L222" s="15">
        <v>2.5735290000000002</v>
      </c>
      <c r="M222" s="15">
        <v>1.1029409999999999</v>
      </c>
      <c r="N222" s="15">
        <v>1.715686</v>
      </c>
    </row>
    <row r="223" spans="1:14" ht="11.1" customHeight="1">
      <c r="A223" s="23" t="s">
        <v>152</v>
      </c>
      <c r="B223" s="24">
        <v>69</v>
      </c>
      <c r="C223" s="24">
        <v>26</v>
      </c>
      <c r="D223" s="24">
        <v>23</v>
      </c>
      <c r="E223" s="24">
        <v>32</v>
      </c>
      <c r="F223" s="24">
        <v>22</v>
      </c>
      <c r="G223" s="24">
        <v>35</v>
      </c>
      <c r="H223" s="24">
        <v>29</v>
      </c>
      <c r="I223" s="24">
        <v>37</v>
      </c>
      <c r="J223" s="24">
        <v>12</v>
      </c>
      <c r="K223" s="24">
        <v>31</v>
      </c>
      <c r="L223" s="24">
        <v>15</v>
      </c>
      <c r="M223" s="24">
        <v>3</v>
      </c>
      <c r="N223" s="24">
        <v>0</v>
      </c>
    </row>
    <row r="224" spans="1:14" ht="11.1" customHeight="1">
      <c r="A224" s="10" t="s">
        <v>114</v>
      </c>
      <c r="B224" s="15">
        <v>100</v>
      </c>
      <c r="C224" s="15">
        <v>37.681159000000001</v>
      </c>
      <c r="D224" s="15">
        <v>33.333333000000003</v>
      </c>
      <c r="E224" s="15">
        <v>46.376812000000001</v>
      </c>
      <c r="F224" s="15">
        <v>31.884058</v>
      </c>
      <c r="G224" s="15">
        <v>50.724637999999999</v>
      </c>
      <c r="H224" s="15">
        <v>42.028986000000003</v>
      </c>
      <c r="I224" s="15">
        <v>53.623187999999999</v>
      </c>
      <c r="J224" s="15">
        <v>17.391304000000002</v>
      </c>
      <c r="K224" s="15">
        <v>44.927536000000003</v>
      </c>
      <c r="L224" s="15">
        <v>21.739129999999999</v>
      </c>
      <c r="M224" s="15">
        <v>4.3478260000000004</v>
      </c>
      <c r="N224" s="15">
        <v>0</v>
      </c>
    </row>
    <row r="225" spans="1:14" ht="11.1" customHeight="1">
      <c r="A225" s="23" t="s">
        <v>222</v>
      </c>
      <c r="B225" s="24">
        <v>246</v>
      </c>
      <c r="C225" s="24">
        <v>89</v>
      </c>
      <c r="D225" s="24">
        <v>65</v>
      </c>
      <c r="E225" s="24">
        <v>54</v>
      </c>
      <c r="F225" s="24">
        <v>10</v>
      </c>
      <c r="G225" s="24">
        <v>106</v>
      </c>
      <c r="H225" s="24">
        <v>57</v>
      </c>
      <c r="I225" s="24">
        <v>59</v>
      </c>
      <c r="J225" s="24">
        <v>18</v>
      </c>
      <c r="K225" s="24">
        <v>74</v>
      </c>
      <c r="L225" s="24">
        <v>11</v>
      </c>
      <c r="M225" s="24">
        <v>32</v>
      </c>
      <c r="N225" s="24">
        <v>2</v>
      </c>
    </row>
    <row r="226" spans="1:14" ht="11.1" customHeight="1">
      <c r="A226" s="10" t="s">
        <v>114</v>
      </c>
      <c r="B226" s="15">
        <v>100</v>
      </c>
      <c r="C226" s="15">
        <v>36.178862000000002</v>
      </c>
      <c r="D226" s="15">
        <v>26.422764000000001</v>
      </c>
      <c r="E226" s="15">
        <v>21.951219999999999</v>
      </c>
      <c r="F226" s="15">
        <v>4.0650409999999999</v>
      </c>
      <c r="G226" s="15">
        <v>43.089430999999998</v>
      </c>
      <c r="H226" s="15">
        <v>23.170732000000001</v>
      </c>
      <c r="I226" s="15">
        <v>23.983740000000001</v>
      </c>
      <c r="J226" s="15">
        <v>7.3170729999999997</v>
      </c>
      <c r="K226" s="15">
        <v>30.081301</v>
      </c>
      <c r="L226" s="15">
        <v>4.4715449999999999</v>
      </c>
      <c r="M226" s="15">
        <v>13.00813</v>
      </c>
      <c r="N226" s="15">
        <v>0.81300799999999995</v>
      </c>
    </row>
    <row r="227" spans="1:14" ht="11.1" customHeight="1">
      <c r="A227" s="23" t="s">
        <v>128</v>
      </c>
      <c r="B227" s="24">
        <v>47</v>
      </c>
      <c r="C227" s="24">
        <v>28</v>
      </c>
      <c r="D227" s="24">
        <v>14</v>
      </c>
      <c r="E227" s="24">
        <v>13</v>
      </c>
      <c r="F227" s="24">
        <v>11</v>
      </c>
      <c r="G227" s="24">
        <v>14</v>
      </c>
      <c r="H227" s="24">
        <v>12</v>
      </c>
      <c r="I227" s="24">
        <v>15</v>
      </c>
      <c r="J227" s="24">
        <v>7</v>
      </c>
      <c r="K227" s="24">
        <v>14</v>
      </c>
      <c r="L227" s="24">
        <v>3</v>
      </c>
      <c r="M227" s="24">
        <v>0</v>
      </c>
      <c r="N227" s="24">
        <v>6</v>
      </c>
    </row>
    <row r="228" spans="1:14" ht="11.1" customHeight="1">
      <c r="A228" s="11"/>
      <c r="B228" s="16">
        <v>100</v>
      </c>
      <c r="C228" s="16">
        <v>59.574468000000003</v>
      </c>
      <c r="D228" s="16">
        <v>29.787234000000002</v>
      </c>
      <c r="E228" s="16">
        <v>27.659573999999999</v>
      </c>
      <c r="F228" s="16">
        <v>23.404254999999999</v>
      </c>
      <c r="G228" s="16">
        <v>29.787234000000002</v>
      </c>
      <c r="H228" s="16">
        <v>25.531915000000001</v>
      </c>
      <c r="I228" s="16">
        <v>31.914894</v>
      </c>
      <c r="J228" s="16">
        <v>14.893617000000001</v>
      </c>
      <c r="K228" s="16">
        <v>29.787234000000002</v>
      </c>
      <c r="L228" s="16">
        <v>6.3829789999999997</v>
      </c>
      <c r="M228" s="16">
        <v>0</v>
      </c>
      <c r="N228" s="16">
        <v>12.765957</v>
      </c>
    </row>
    <row r="229" spans="1:14" ht="11.1" customHeight="1"/>
  </sheetData>
  <phoneticPr fontId="2"/>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D5006-A226-46C9-B5B2-05634D53CFE3}">
  <sheetPr codeName="Sheet125"/>
  <dimension ref="A1:J229"/>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HYPERLINK("#'目次'!B30","[24]")</f>
        <v>[24]</v>
      </c>
    </row>
    <row r="3" spans="1:10">
      <c r="A3" s="6" t="s">
        <v>114</v>
      </c>
      <c r="B3" s="7" t="s">
        <v>338</v>
      </c>
    </row>
    <row r="4" spans="1:10">
      <c r="A4" s="6" t="s">
        <v>114</v>
      </c>
      <c r="B4" s="7" t="s">
        <v>339</v>
      </c>
    </row>
    <row r="5" spans="1:10" s="21" customFormat="1" ht="24">
      <c r="A5" s="19" t="s">
        <v>114</v>
      </c>
      <c r="B5" s="20" t="s">
        <v>118</v>
      </c>
      <c r="C5" s="20" t="s">
        <v>165</v>
      </c>
      <c r="D5" s="20" t="s">
        <v>166</v>
      </c>
      <c r="E5" s="20" t="s">
        <v>167</v>
      </c>
      <c r="F5" s="20" t="s">
        <v>168</v>
      </c>
      <c r="G5" s="20" t="s">
        <v>169</v>
      </c>
      <c r="H5" s="20" t="s">
        <v>128</v>
      </c>
      <c r="I5" s="20" t="s">
        <v>340</v>
      </c>
      <c r="J5" s="20" t="s">
        <v>341</v>
      </c>
    </row>
    <row r="6" spans="1:10">
      <c r="A6" s="22" t="s">
        <v>121</v>
      </c>
      <c r="B6" s="9">
        <v>2677</v>
      </c>
      <c r="C6" s="9">
        <v>209</v>
      </c>
      <c r="D6" s="9">
        <v>1043</v>
      </c>
      <c r="E6" s="9">
        <v>963</v>
      </c>
      <c r="F6" s="9">
        <v>338</v>
      </c>
      <c r="G6" s="9">
        <v>94</v>
      </c>
      <c r="H6" s="9">
        <v>30</v>
      </c>
      <c r="I6" s="9">
        <v>2215</v>
      </c>
      <c r="J6" s="9">
        <v>432</v>
      </c>
    </row>
    <row r="7" spans="1:10">
      <c r="A7" s="10" t="s">
        <v>114</v>
      </c>
      <c r="B7" s="15">
        <v>100</v>
      </c>
      <c r="C7" s="15">
        <v>7.8072470000000003</v>
      </c>
      <c r="D7" s="15">
        <v>38.961523999999997</v>
      </c>
      <c r="E7" s="15">
        <v>35.973103999999999</v>
      </c>
      <c r="F7" s="15">
        <v>12.626073999999999</v>
      </c>
      <c r="G7" s="15">
        <v>3.511393</v>
      </c>
      <c r="H7" s="15">
        <v>1.120657</v>
      </c>
      <c r="I7" s="15">
        <v>82.741874999999993</v>
      </c>
      <c r="J7" s="15">
        <v>16.137467000000001</v>
      </c>
    </row>
    <row r="8" spans="1:10">
      <c r="A8" s="8" t="s">
        <v>122</v>
      </c>
      <c r="B8" s="8"/>
      <c r="C8" s="8"/>
      <c r="D8" s="8"/>
      <c r="E8" s="8"/>
      <c r="F8" s="8"/>
      <c r="G8" s="8"/>
      <c r="H8" s="8"/>
      <c r="I8" s="8"/>
      <c r="J8" s="8"/>
    </row>
    <row r="9" spans="1:10">
      <c r="A9" s="23" t="s">
        <v>123</v>
      </c>
      <c r="B9" s="24">
        <v>380</v>
      </c>
      <c r="C9" s="24">
        <v>63</v>
      </c>
      <c r="D9" s="24">
        <v>181</v>
      </c>
      <c r="E9" s="24">
        <v>102</v>
      </c>
      <c r="F9" s="24">
        <v>25</v>
      </c>
      <c r="G9" s="24">
        <v>5</v>
      </c>
      <c r="H9" s="24">
        <v>4</v>
      </c>
      <c r="I9" s="24">
        <v>346</v>
      </c>
      <c r="J9" s="24">
        <v>30</v>
      </c>
    </row>
    <row r="10" spans="1:10">
      <c r="A10" s="10" t="s">
        <v>114</v>
      </c>
      <c r="B10" s="15">
        <v>100</v>
      </c>
      <c r="C10" s="15">
        <v>16.578946999999999</v>
      </c>
      <c r="D10" s="15">
        <v>47.631579000000002</v>
      </c>
      <c r="E10" s="15">
        <v>26.842105</v>
      </c>
      <c r="F10" s="15">
        <v>6.5789470000000003</v>
      </c>
      <c r="G10" s="15">
        <v>1.3157890000000001</v>
      </c>
      <c r="H10" s="15">
        <v>1.052632</v>
      </c>
      <c r="I10" s="15">
        <v>91.052632000000003</v>
      </c>
      <c r="J10" s="15">
        <v>7.8947370000000001</v>
      </c>
    </row>
    <row r="11" spans="1:10">
      <c r="A11" s="23" t="s">
        <v>124</v>
      </c>
      <c r="B11" s="24">
        <v>489</v>
      </c>
      <c r="C11" s="24">
        <v>52</v>
      </c>
      <c r="D11" s="24">
        <v>220</v>
      </c>
      <c r="E11" s="24">
        <v>168</v>
      </c>
      <c r="F11" s="24">
        <v>39</v>
      </c>
      <c r="G11" s="24">
        <v>7</v>
      </c>
      <c r="H11" s="24">
        <v>3</v>
      </c>
      <c r="I11" s="24">
        <v>440</v>
      </c>
      <c r="J11" s="24">
        <v>46</v>
      </c>
    </row>
    <row r="12" spans="1:10">
      <c r="A12" s="10" t="s">
        <v>114</v>
      </c>
      <c r="B12" s="15">
        <v>100</v>
      </c>
      <c r="C12" s="15">
        <v>10.633946999999999</v>
      </c>
      <c r="D12" s="15">
        <v>44.989775000000002</v>
      </c>
      <c r="E12" s="15">
        <v>34.355828000000002</v>
      </c>
      <c r="F12" s="15">
        <v>7.97546</v>
      </c>
      <c r="G12" s="15">
        <v>1.4314929999999999</v>
      </c>
      <c r="H12" s="15">
        <v>0.61349699999999996</v>
      </c>
      <c r="I12" s="15">
        <v>89.979550000000003</v>
      </c>
      <c r="J12" s="15">
        <v>9.4069529999999997</v>
      </c>
    </row>
    <row r="13" spans="1:10">
      <c r="A13" s="23" t="s">
        <v>125</v>
      </c>
      <c r="B13" s="24">
        <v>1114</v>
      </c>
      <c r="C13" s="24">
        <v>66</v>
      </c>
      <c r="D13" s="24">
        <v>455</v>
      </c>
      <c r="E13" s="24">
        <v>426</v>
      </c>
      <c r="F13" s="24">
        <v>125</v>
      </c>
      <c r="G13" s="24">
        <v>29</v>
      </c>
      <c r="H13" s="24">
        <v>13</v>
      </c>
      <c r="I13" s="24">
        <v>947</v>
      </c>
      <c r="J13" s="24">
        <v>154</v>
      </c>
    </row>
    <row r="14" spans="1:10">
      <c r="A14" s="10" t="s">
        <v>114</v>
      </c>
      <c r="B14" s="15">
        <v>100</v>
      </c>
      <c r="C14" s="15">
        <v>5.9245960000000002</v>
      </c>
      <c r="D14" s="15">
        <v>40.843806000000001</v>
      </c>
      <c r="E14" s="15">
        <v>38.240575</v>
      </c>
      <c r="F14" s="15">
        <v>11.220826000000001</v>
      </c>
      <c r="G14" s="15">
        <v>2.6032320000000002</v>
      </c>
      <c r="H14" s="15">
        <v>1.1669659999999999</v>
      </c>
      <c r="I14" s="15">
        <v>85.008977000000002</v>
      </c>
      <c r="J14" s="15">
        <v>13.824057</v>
      </c>
    </row>
    <row r="15" spans="1:10">
      <c r="A15" s="23" t="s">
        <v>126</v>
      </c>
      <c r="B15" s="24">
        <v>521</v>
      </c>
      <c r="C15" s="24">
        <v>19</v>
      </c>
      <c r="D15" s="24">
        <v>146</v>
      </c>
      <c r="E15" s="24">
        <v>205</v>
      </c>
      <c r="F15" s="24">
        <v>111</v>
      </c>
      <c r="G15" s="24">
        <v>34</v>
      </c>
      <c r="H15" s="24">
        <v>6</v>
      </c>
      <c r="I15" s="24">
        <v>370</v>
      </c>
      <c r="J15" s="24">
        <v>145</v>
      </c>
    </row>
    <row r="16" spans="1:10">
      <c r="A16" s="10" t="s">
        <v>114</v>
      </c>
      <c r="B16" s="15">
        <v>100</v>
      </c>
      <c r="C16" s="15">
        <v>3.646833</v>
      </c>
      <c r="D16" s="15">
        <v>28.023033000000002</v>
      </c>
      <c r="E16" s="15">
        <v>39.347408999999999</v>
      </c>
      <c r="F16" s="15">
        <v>21.305181999999999</v>
      </c>
      <c r="G16" s="15">
        <v>6.5259119999999999</v>
      </c>
      <c r="H16" s="15">
        <v>1.1516310000000001</v>
      </c>
      <c r="I16" s="15">
        <v>71.017274</v>
      </c>
      <c r="J16" s="15">
        <v>27.831094</v>
      </c>
    </row>
    <row r="17" spans="1:10">
      <c r="A17" s="23" t="s">
        <v>127</v>
      </c>
      <c r="B17" s="24">
        <v>129</v>
      </c>
      <c r="C17" s="24">
        <v>8</v>
      </c>
      <c r="D17" s="24">
        <v>22</v>
      </c>
      <c r="E17" s="24">
        <v>46</v>
      </c>
      <c r="F17" s="24">
        <v>33</v>
      </c>
      <c r="G17" s="24">
        <v>18</v>
      </c>
      <c r="H17" s="24">
        <v>2</v>
      </c>
      <c r="I17" s="24">
        <v>76</v>
      </c>
      <c r="J17" s="24">
        <v>51</v>
      </c>
    </row>
    <row r="18" spans="1:10">
      <c r="A18" s="10" t="s">
        <v>114</v>
      </c>
      <c r="B18" s="15">
        <v>100</v>
      </c>
      <c r="C18" s="15">
        <v>6.2015500000000001</v>
      </c>
      <c r="D18" s="15">
        <v>17.054264</v>
      </c>
      <c r="E18" s="15">
        <v>35.658915</v>
      </c>
      <c r="F18" s="15">
        <v>25.581395000000001</v>
      </c>
      <c r="G18" s="15">
        <v>13.953488</v>
      </c>
      <c r="H18" s="15">
        <v>1.5503880000000001</v>
      </c>
      <c r="I18" s="15">
        <v>58.914729000000001</v>
      </c>
      <c r="J18" s="15">
        <v>39.534883999999998</v>
      </c>
    </row>
    <row r="19" spans="1:10">
      <c r="A19" s="23" t="s">
        <v>128</v>
      </c>
      <c r="B19" s="24">
        <v>44</v>
      </c>
      <c r="C19" s="24">
        <v>1</v>
      </c>
      <c r="D19" s="24">
        <v>19</v>
      </c>
      <c r="E19" s="24">
        <v>16</v>
      </c>
      <c r="F19" s="24">
        <v>5</v>
      </c>
      <c r="G19" s="24">
        <v>1</v>
      </c>
      <c r="H19" s="24">
        <v>2</v>
      </c>
      <c r="I19" s="24">
        <v>36</v>
      </c>
      <c r="J19" s="24">
        <v>6</v>
      </c>
    </row>
    <row r="20" spans="1:10">
      <c r="A20" s="10" t="s">
        <v>114</v>
      </c>
      <c r="B20" s="15">
        <v>100</v>
      </c>
      <c r="C20" s="15">
        <v>2.2727270000000002</v>
      </c>
      <c r="D20" s="15">
        <v>43.181818</v>
      </c>
      <c r="E20" s="15">
        <v>36.363636</v>
      </c>
      <c r="F20" s="15">
        <v>11.363636</v>
      </c>
      <c r="G20" s="15">
        <v>2.2727270000000002</v>
      </c>
      <c r="H20" s="15">
        <v>4.5454549999999996</v>
      </c>
      <c r="I20" s="15">
        <v>81.818181999999993</v>
      </c>
      <c r="J20" s="15">
        <v>13.636364</v>
      </c>
    </row>
    <row r="21" spans="1:10">
      <c r="A21" s="8" t="s">
        <v>129</v>
      </c>
      <c r="B21" s="8"/>
      <c r="C21" s="8"/>
      <c r="D21" s="8"/>
      <c r="E21" s="8"/>
      <c r="F21" s="8"/>
      <c r="G21" s="8"/>
      <c r="H21" s="8"/>
      <c r="I21" s="8"/>
      <c r="J21" s="8"/>
    </row>
    <row r="22" spans="1:10">
      <c r="A22" s="23" t="s">
        <v>130</v>
      </c>
      <c r="B22" s="24">
        <v>799</v>
      </c>
      <c r="C22" s="24">
        <v>138</v>
      </c>
      <c r="D22" s="24">
        <v>423</v>
      </c>
      <c r="E22" s="24">
        <v>189</v>
      </c>
      <c r="F22" s="24">
        <v>36</v>
      </c>
      <c r="G22" s="24">
        <v>6</v>
      </c>
      <c r="H22" s="24">
        <v>7</v>
      </c>
      <c r="I22" s="24">
        <v>750</v>
      </c>
      <c r="J22" s="24">
        <v>42</v>
      </c>
    </row>
    <row r="23" spans="1:10">
      <c r="A23" s="10" t="s">
        <v>114</v>
      </c>
      <c r="B23" s="15">
        <v>100</v>
      </c>
      <c r="C23" s="15">
        <v>17.271588999999999</v>
      </c>
      <c r="D23" s="15">
        <v>52.941175999999999</v>
      </c>
      <c r="E23" s="15">
        <v>23.654568000000001</v>
      </c>
      <c r="F23" s="15">
        <v>4.5056320000000003</v>
      </c>
      <c r="G23" s="15">
        <v>0.75093900000000002</v>
      </c>
      <c r="H23" s="15">
        <v>0.87609499999999996</v>
      </c>
      <c r="I23" s="15">
        <v>93.867334</v>
      </c>
      <c r="J23" s="15">
        <v>5.2565710000000001</v>
      </c>
    </row>
    <row r="24" spans="1:10">
      <c r="A24" s="23" t="s">
        <v>131</v>
      </c>
      <c r="B24" s="24">
        <v>1245</v>
      </c>
      <c r="C24" s="24">
        <v>62</v>
      </c>
      <c r="D24" s="24">
        <v>499</v>
      </c>
      <c r="E24" s="24">
        <v>511</v>
      </c>
      <c r="F24" s="24">
        <v>141</v>
      </c>
      <c r="G24" s="24">
        <v>19</v>
      </c>
      <c r="H24" s="24">
        <v>13</v>
      </c>
      <c r="I24" s="24">
        <v>1072</v>
      </c>
      <c r="J24" s="24">
        <v>160</v>
      </c>
    </row>
    <row r="25" spans="1:10">
      <c r="A25" s="10" t="s">
        <v>114</v>
      </c>
      <c r="B25" s="15">
        <v>100</v>
      </c>
      <c r="C25" s="15">
        <v>4.9799199999999999</v>
      </c>
      <c r="D25" s="15">
        <v>40.080320999999998</v>
      </c>
      <c r="E25" s="15">
        <v>41.044176999999998</v>
      </c>
      <c r="F25" s="15">
        <v>11.325301</v>
      </c>
      <c r="G25" s="15">
        <v>1.5261039999999999</v>
      </c>
      <c r="H25" s="15">
        <v>1.0441769999999999</v>
      </c>
      <c r="I25" s="15">
        <v>86.104417999999995</v>
      </c>
      <c r="J25" s="15">
        <v>12.851406000000001</v>
      </c>
    </row>
    <row r="26" spans="1:10">
      <c r="A26" s="23" t="s">
        <v>132</v>
      </c>
      <c r="B26" s="24">
        <v>504</v>
      </c>
      <c r="C26" s="24">
        <v>5</v>
      </c>
      <c r="D26" s="24">
        <v>100</v>
      </c>
      <c r="E26" s="24">
        <v>216</v>
      </c>
      <c r="F26" s="24">
        <v>133</v>
      </c>
      <c r="G26" s="24">
        <v>45</v>
      </c>
      <c r="H26" s="24">
        <v>5</v>
      </c>
      <c r="I26" s="24">
        <v>321</v>
      </c>
      <c r="J26" s="24">
        <v>178</v>
      </c>
    </row>
    <row r="27" spans="1:10">
      <c r="A27" s="10" t="s">
        <v>114</v>
      </c>
      <c r="B27" s="15">
        <v>100</v>
      </c>
      <c r="C27" s="15">
        <v>0.99206300000000003</v>
      </c>
      <c r="D27" s="15">
        <v>19.841270000000002</v>
      </c>
      <c r="E27" s="15">
        <v>42.857143000000001</v>
      </c>
      <c r="F27" s="15">
        <v>26.388888999999999</v>
      </c>
      <c r="G27" s="15">
        <v>8.9285709999999998</v>
      </c>
      <c r="H27" s="15">
        <v>0.99206300000000003</v>
      </c>
      <c r="I27" s="15">
        <v>63.690475999999997</v>
      </c>
      <c r="J27" s="15">
        <v>35.317459999999997</v>
      </c>
    </row>
    <row r="28" spans="1:10">
      <c r="A28" s="23" t="s">
        <v>133</v>
      </c>
      <c r="B28" s="24">
        <v>82</v>
      </c>
      <c r="C28" s="24">
        <v>2</v>
      </c>
      <c r="D28" s="24">
        <v>4</v>
      </c>
      <c r="E28" s="24">
        <v>27</v>
      </c>
      <c r="F28" s="24">
        <v>22</v>
      </c>
      <c r="G28" s="24">
        <v>23</v>
      </c>
      <c r="H28" s="24">
        <v>4</v>
      </c>
      <c r="I28" s="24">
        <v>33</v>
      </c>
      <c r="J28" s="24">
        <v>45</v>
      </c>
    </row>
    <row r="29" spans="1:10">
      <c r="A29" s="10" t="s">
        <v>114</v>
      </c>
      <c r="B29" s="15">
        <v>100</v>
      </c>
      <c r="C29" s="15">
        <v>2.4390239999999999</v>
      </c>
      <c r="D29" s="15">
        <v>4.8780489999999999</v>
      </c>
      <c r="E29" s="15">
        <v>32.926828999999998</v>
      </c>
      <c r="F29" s="15">
        <v>26.829267999999999</v>
      </c>
      <c r="G29" s="15">
        <v>28.048780000000001</v>
      </c>
      <c r="H29" s="15">
        <v>4.8780489999999999</v>
      </c>
      <c r="I29" s="15">
        <v>40.243901999999999</v>
      </c>
      <c r="J29" s="15">
        <v>54.878048999999997</v>
      </c>
    </row>
    <row r="30" spans="1:10">
      <c r="A30" s="23" t="s">
        <v>128</v>
      </c>
      <c r="B30" s="24">
        <v>47</v>
      </c>
      <c r="C30" s="24">
        <v>2</v>
      </c>
      <c r="D30" s="24">
        <v>17</v>
      </c>
      <c r="E30" s="24">
        <v>20</v>
      </c>
      <c r="F30" s="24">
        <v>6</v>
      </c>
      <c r="G30" s="24">
        <v>1</v>
      </c>
      <c r="H30" s="24">
        <v>1</v>
      </c>
      <c r="I30" s="24">
        <v>39</v>
      </c>
      <c r="J30" s="24">
        <v>7</v>
      </c>
    </row>
    <row r="31" spans="1:10">
      <c r="A31" s="10" t="s">
        <v>114</v>
      </c>
      <c r="B31" s="15">
        <v>100</v>
      </c>
      <c r="C31" s="15">
        <v>4.2553190000000001</v>
      </c>
      <c r="D31" s="15">
        <v>36.170212999999997</v>
      </c>
      <c r="E31" s="15">
        <v>42.553190999999998</v>
      </c>
      <c r="F31" s="15">
        <v>12.765957</v>
      </c>
      <c r="G31" s="15">
        <v>2.1276600000000001</v>
      </c>
      <c r="H31" s="15">
        <v>2.1276600000000001</v>
      </c>
      <c r="I31" s="15">
        <v>82.978723000000002</v>
      </c>
      <c r="J31" s="15">
        <v>14.893617000000001</v>
      </c>
    </row>
    <row r="32" spans="1:10">
      <c r="A32" s="8" t="s">
        <v>134</v>
      </c>
      <c r="B32" s="8"/>
      <c r="C32" s="8"/>
      <c r="D32" s="8"/>
      <c r="E32" s="8"/>
      <c r="F32" s="8"/>
      <c r="G32" s="8"/>
      <c r="H32" s="8"/>
      <c r="I32" s="8"/>
      <c r="J32" s="8"/>
    </row>
    <row r="33" spans="1:10">
      <c r="A33" s="23" t="s">
        <v>135</v>
      </c>
      <c r="B33" s="24">
        <v>128</v>
      </c>
      <c r="C33" s="24">
        <v>2</v>
      </c>
      <c r="D33" s="24">
        <v>34</v>
      </c>
      <c r="E33" s="24">
        <v>47</v>
      </c>
      <c r="F33" s="24">
        <v>28</v>
      </c>
      <c r="G33" s="24">
        <v>13</v>
      </c>
      <c r="H33" s="24">
        <v>4</v>
      </c>
      <c r="I33" s="24">
        <v>83</v>
      </c>
      <c r="J33" s="24">
        <v>41</v>
      </c>
    </row>
    <row r="34" spans="1:10">
      <c r="A34" s="10" t="s">
        <v>114</v>
      </c>
      <c r="B34" s="15">
        <v>100</v>
      </c>
      <c r="C34" s="15">
        <v>1.5625</v>
      </c>
      <c r="D34" s="15">
        <v>26.5625</v>
      </c>
      <c r="E34" s="15">
        <v>36.71875</v>
      </c>
      <c r="F34" s="15">
        <v>21.875</v>
      </c>
      <c r="G34" s="15">
        <v>10.15625</v>
      </c>
      <c r="H34" s="15">
        <v>3.125</v>
      </c>
      <c r="I34" s="15">
        <v>64.84375</v>
      </c>
      <c r="J34" s="15">
        <v>32.03125</v>
      </c>
    </row>
    <row r="35" spans="1:10">
      <c r="A35" s="23" t="s">
        <v>136</v>
      </c>
      <c r="B35" s="24">
        <v>138</v>
      </c>
      <c r="C35" s="24">
        <v>9</v>
      </c>
      <c r="D35" s="24">
        <v>33</v>
      </c>
      <c r="E35" s="24">
        <v>52</v>
      </c>
      <c r="F35" s="24">
        <v>29</v>
      </c>
      <c r="G35" s="24">
        <v>11</v>
      </c>
      <c r="H35" s="24">
        <v>4</v>
      </c>
      <c r="I35" s="24">
        <v>94</v>
      </c>
      <c r="J35" s="24">
        <v>40</v>
      </c>
    </row>
    <row r="36" spans="1:10">
      <c r="A36" s="10" t="s">
        <v>114</v>
      </c>
      <c r="B36" s="15">
        <v>100</v>
      </c>
      <c r="C36" s="15">
        <v>6.5217390000000002</v>
      </c>
      <c r="D36" s="15">
        <v>23.913042999999998</v>
      </c>
      <c r="E36" s="15">
        <v>37.681159000000001</v>
      </c>
      <c r="F36" s="15">
        <v>21.014493000000002</v>
      </c>
      <c r="G36" s="15">
        <v>7.9710140000000003</v>
      </c>
      <c r="H36" s="15">
        <v>2.8985509999999999</v>
      </c>
      <c r="I36" s="15">
        <v>68.115942000000004</v>
      </c>
      <c r="J36" s="15">
        <v>28.985506999999998</v>
      </c>
    </row>
    <row r="37" spans="1:10">
      <c r="A37" s="23" t="s">
        <v>137</v>
      </c>
      <c r="B37" s="24">
        <v>119</v>
      </c>
      <c r="C37" s="24">
        <v>5</v>
      </c>
      <c r="D37" s="24">
        <v>38</v>
      </c>
      <c r="E37" s="24">
        <v>49</v>
      </c>
      <c r="F37" s="24">
        <v>21</v>
      </c>
      <c r="G37" s="24">
        <v>5</v>
      </c>
      <c r="H37" s="24">
        <v>1</v>
      </c>
      <c r="I37" s="24">
        <v>92</v>
      </c>
      <c r="J37" s="24">
        <v>26</v>
      </c>
    </row>
    <row r="38" spans="1:10">
      <c r="A38" s="10" t="s">
        <v>114</v>
      </c>
      <c r="B38" s="15">
        <v>100</v>
      </c>
      <c r="C38" s="15">
        <v>4.2016809999999998</v>
      </c>
      <c r="D38" s="15">
        <v>31.932773000000001</v>
      </c>
      <c r="E38" s="15">
        <v>41.176470999999999</v>
      </c>
      <c r="F38" s="15">
        <v>17.647058999999999</v>
      </c>
      <c r="G38" s="15">
        <v>4.2016809999999998</v>
      </c>
      <c r="H38" s="15">
        <v>0.84033599999999997</v>
      </c>
      <c r="I38" s="15">
        <v>77.310924</v>
      </c>
      <c r="J38" s="15">
        <v>21.848738999999998</v>
      </c>
    </row>
    <row r="39" spans="1:10">
      <c r="A39" s="23" t="s">
        <v>138</v>
      </c>
      <c r="B39" s="24">
        <v>142</v>
      </c>
      <c r="C39" s="24">
        <v>10</v>
      </c>
      <c r="D39" s="24">
        <v>39</v>
      </c>
      <c r="E39" s="24">
        <v>64</v>
      </c>
      <c r="F39" s="24">
        <v>20</v>
      </c>
      <c r="G39" s="24">
        <v>7</v>
      </c>
      <c r="H39" s="24">
        <v>2</v>
      </c>
      <c r="I39" s="24">
        <v>113</v>
      </c>
      <c r="J39" s="24">
        <v>27</v>
      </c>
    </row>
    <row r="40" spans="1:10">
      <c r="A40" s="10" t="s">
        <v>114</v>
      </c>
      <c r="B40" s="15">
        <v>100</v>
      </c>
      <c r="C40" s="15">
        <v>7.0422539999999998</v>
      </c>
      <c r="D40" s="15">
        <v>27.464789</v>
      </c>
      <c r="E40" s="15">
        <v>45.070422999999998</v>
      </c>
      <c r="F40" s="15">
        <v>14.084507</v>
      </c>
      <c r="G40" s="15">
        <v>4.9295770000000001</v>
      </c>
      <c r="H40" s="15">
        <v>1.4084509999999999</v>
      </c>
      <c r="I40" s="15">
        <v>79.577465000000004</v>
      </c>
      <c r="J40" s="15">
        <v>19.014085000000001</v>
      </c>
    </row>
    <row r="41" spans="1:10">
      <c r="A41" s="23" t="s">
        <v>139</v>
      </c>
      <c r="B41" s="24">
        <v>170</v>
      </c>
      <c r="C41" s="24">
        <v>10</v>
      </c>
      <c r="D41" s="24">
        <v>60</v>
      </c>
      <c r="E41" s="24">
        <v>72</v>
      </c>
      <c r="F41" s="24">
        <v>19</v>
      </c>
      <c r="G41" s="24">
        <v>7</v>
      </c>
      <c r="H41" s="24">
        <v>2</v>
      </c>
      <c r="I41" s="24">
        <v>142</v>
      </c>
      <c r="J41" s="24">
        <v>26</v>
      </c>
    </row>
    <row r="42" spans="1:10">
      <c r="A42" s="10" t="s">
        <v>114</v>
      </c>
      <c r="B42" s="15">
        <v>100</v>
      </c>
      <c r="C42" s="15">
        <v>5.8823530000000002</v>
      </c>
      <c r="D42" s="15">
        <v>35.294117999999997</v>
      </c>
      <c r="E42" s="15">
        <v>42.352941000000001</v>
      </c>
      <c r="F42" s="15">
        <v>11.176470999999999</v>
      </c>
      <c r="G42" s="15">
        <v>4.1176469999999998</v>
      </c>
      <c r="H42" s="15">
        <v>1.176471</v>
      </c>
      <c r="I42" s="15">
        <v>83.529411999999994</v>
      </c>
      <c r="J42" s="15">
        <v>15.294117999999999</v>
      </c>
    </row>
    <row r="43" spans="1:10">
      <c r="A43" s="23" t="s">
        <v>140</v>
      </c>
      <c r="B43" s="24">
        <v>192</v>
      </c>
      <c r="C43" s="24">
        <v>8</v>
      </c>
      <c r="D43" s="24">
        <v>76</v>
      </c>
      <c r="E43" s="24">
        <v>72</v>
      </c>
      <c r="F43" s="24">
        <v>26</v>
      </c>
      <c r="G43" s="24">
        <v>7</v>
      </c>
      <c r="H43" s="24">
        <v>3</v>
      </c>
      <c r="I43" s="24">
        <v>156</v>
      </c>
      <c r="J43" s="24">
        <v>33</v>
      </c>
    </row>
    <row r="44" spans="1:10">
      <c r="A44" s="10" t="s">
        <v>114</v>
      </c>
      <c r="B44" s="15">
        <v>100</v>
      </c>
      <c r="C44" s="15">
        <v>4.1666670000000003</v>
      </c>
      <c r="D44" s="15">
        <v>39.583333000000003</v>
      </c>
      <c r="E44" s="15">
        <v>37.5</v>
      </c>
      <c r="F44" s="15">
        <v>13.541667</v>
      </c>
      <c r="G44" s="15">
        <v>3.6458330000000001</v>
      </c>
      <c r="H44" s="15">
        <v>1.5625</v>
      </c>
      <c r="I44" s="15">
        <v>81.25</v>
      </c>
      <c r="J44" s="15">
        <v>17.1875</v>
      </c>
    </row>
    <row r="45" spans="1:10">
      <c r="A45" s="23" t="s">
        <v>141</v>
      </c>
      <c r="B45" s="24">
        <v>1405</v>
      </c>
      <c r="C45" s="24">
        <v>123</v>
      </c>
      <c r="D45" s="24">
        <v>597</v>
      </c>
      <c r="E45" s="24">
        <v>490</v>
      </c>
      <c r="F45" s="24">
        <v>156</v>
      </c>
      <c r="G45" s="24">
        <v>30</v>
      </c>
      <c r="H45" s="24">
        <v>9</v>
      </c>
      <c r="I45" s="24">
        <v>1210</v>
      </c>
      <c r="J45" s="24">
        <v>186</v>
      </c>
    </row>
    <row r="46" spans="1:10">
      <c r="A46" s="10" t="s">
        <v>114</v>
      </c>
      <c r="B46" s="15">
        <v>100</v>
      </c>
      <c r="C46" s="15">
        <v>8.754448</v>
      </c>
      <c r="D46" s="15">
        <v>42.491103000000003</v>
      </c>
      <c r="E46" s="15">
        <v>34.875444999999999</v>
      </c>
      <c r="F46" s="15">
        <v>11.103203000000001</v>
      </c>
      <c r="G46" s="15">
        <v>2.1352310000000001</v>
      </c>
      <c r="H46" s="15">
        <v>0.64056900000000006</v>
      </c>
      <c r="I46" s="15">
        <v>86.120996000000005</v>
      </c>
      <c r="J46" s="15">
        <v>13.238434</v>
      </c>
    </row>
    <row r="47" spans="1:10">
      <c r="A47" s="23" t="s">
        <v>142</v>
      </c>
      <c r="B47" s="24">
        <v>343</v>
      </c>
      <c r="C47" s="24">
        <v>37</v>
      </c>
      <c r="D47" s="24">
        <v>151</v>
      </c>
      <c r="E47" s="24">
        <v>104</v>
      </c>
      <c r="F47" s="24">
        <v>36</v>
      </c>
      <c r="G47" s="24">
        <v>12</v>
      </c>
      <c r="H47" s="24">
        <v>3</v>
      </c>
      <c r="I47" s="24">
        <v>292</v>
      </c>
      <c r="J47" s="24">
        <v>48</v>
      </c>
    </row>
    <row r="48" spans="1:10">
      <c r="A48" s="10" t="s">
        <v>114</v>
      </c>
      <c r="B48" s="15">
        <v>100</v>
      </c>
      <c r="C48" s="15">
        <v>10.787172</v>
      </c>
      <c r="D48" s="15">
        <v>44.023324000000002</v>
      </c>
      <c r="E48" s="15">
        <v>30.320699999999999</v>
      </c>
      <c r="F48" s="15">
        <v>10.495627000000001</v>
      </c>
      <c r="G48" s="15">
        <v>3.498542</v>
      </c>
      <c r="H48" s="15">
        <v>0.87463599999999997</v>
      </c>
      <c r="I48" s="15">
        <v>85.131195000000005</v>
      </c>
      <c r="J48" s="15">
        <v>13.994168999999999</v>
      </c>
    </row>
    <row r="49" spans="1:10">
      <c r="A49" s="23" t="s">
        <v>128</v>
      </c>
      <c r="B49" s="24">
        <v>40</v>
      </c>
      <c r="C49" s="24">
        <v>5</v>
      </c>
      <c r="D49" s="24">
        <v>15</v>
      </c>
      <c r="E49" s="24">
        <v>13</v>
      </c>
      <c r="F49" s="24">
        <v>3</v>
      </c>
      <c r="G49" s="24">
        <v>2</v>
      </c>
      <c r="H49" s="24">
        <v>2</v>
      </c>
      <c r="I49" s="24">
        <v>33</v>
      </c>
      <c r="J49" s="24">
        <v>5</v>
      </c>
    </row>
    <row r="50" spans="1:10">
      <c r="A50" s="10" t="s">
        <v>114</v>
      </c>
      <c r="B50" s="15">
        <v>100</v>
      </c>
      <c r="C50" s="15">
        <v>12.5</v>
      </c>
      <c r="D50" s="15">
        <v>37.5</v>
      </c>
      <c r="E50" s="15">
        <v>32.5</v>
      </c>
      <c r="F50" s="15">
        <v>7.5</v>
      </c>
      <c r="G50" s="15">
        <v>5</v>
      </c>
      <c r="H50" s="15">
        <v>5</v>
      </c>
      <c r="I50" s="15">
        <v>82.5</v>
      </c>
      <c r="J50" s="15">
        <v>12.5</v>
      </c>
    </row>
    <row r="51" spans="1:10">
      <c r="A51" s="8" t="s">
        <v>143</v>
      </c>
      <c r="B51" s="8"/>
      <c r="C51" s="8"/>
      <c r="D51" s="8"/>
      <c r="E51" s="8"/>
      <c r="F51" s="8"/>
      <c r="G51" s="8"/>
      <c r="H51" s="8"/>
      <c r="I51" s="8"/>
      <c r="J51" s="8"/>
    </row>
    <row r="52" spans="1:10">
      <c r="A52" s="23" t="s">
        <v>144</v>
      </c>
      <c r="B52" s="24">
        <v>429</v>
      </c>
      <c r="C52" s="24">
        <v>90</v>
      </c>
      <c r="D52" s="24">
        <v>228</v>
      </c>
      <c r="E52" s="24">
        <v>103</v>
      </c>
      <c r="F52" s="24">
        <v>5</v>
      </c>
      <c r="G52" s="24">
        <v>1</v>
      </c>
      <c r="H52" s="24">
        <v>2</v>
      </c>
      <c r="I52" s="24">
        <v>421</v>
      </c>
      <c r="J52" s="24">
        <v>6</v>
      </c>
    </row>
    <row r="53" spans="1:10">
      <c r="A53" s="10" t="s">
        <v>114</v>
      </c>
      <c r="B53" s="15">
        <v>100</v>
      </c>
      <c r="C53" s="15">
        <v>20.979020999999999</v>
      </c>
      <c r="D53" s="15">
        <v>53.146853</v>
      </c>
      <c r="E53" s="15">
        <v>24.009323999999999</v>
      </c>
      <c r="F53" s="15">
        <v>1.1655009999999999</v>
      </c>
      <c r="G53" s="15">
        <v>0.2331</v>
      </c>
      <c r="H53" s="15">
        <v>0.4662</v>
      </c>
      <c r="I53" s="15">
        <v>98.135198000000003</v>
      </c>
      <c r="J53" s="15">
        <v>1.398601</v>
      </c>
    </row>
    <row r="54" spans="1:10">
      <c r="A54" s="23" t="s">
        <v>145</v>
      </c>
      <c r="B54" s="24">
        <v>319</v>
      </c>
      <c r="C54" s="24">
        <v>76</v>
      </c>
      <c r="D54" s="24">
        <v>185</v>
      </c>
      <c r="E54" s="24">
        <v>55</v>
      </c>
      <c r="F54" s="24">
        <v>1</v>
      </c>
      <c r="G54" s="24">
        <v>0</v>
      </c>
      <c r="H54" s="24">
        <v>2</v>
      </c>
      <c r="I54" s="24">
        <v>316</v>
      </c>
      <c r="J54" s="24">
        <v>1</v>
      </c>
    </row>
    <row r="55" spans="1:10">
      <c r="A55" s="10" t="s">
        <v>114</v>
      </c>
      <c r="B55" s="15">
        <v>100</v>
      </c>
      <c r="C55" s="15">
        <v>23.824451</v>
      </c>
      <c r="D55" s="15">
        <v>57.993729999999999</v>
      </c>
      <c r="E55" s="15">
        <v>17.241378999999998</v>
      </c>
      <c r="F55" s="15">
        <v>0.31347999999999998</v>
      </c>
      <c r="G55" s="15">
        <v>0</v>
      </c>
      <c r="H55" s="15">
        <v>0.62695900000000004</v>
      </c>
      <c r="I55" s="15">
        <v>99.059561000000002</v>
      </c>
      <c r="J55" s="15">
        <v>0.31347999999999998</v>
      </c>
    </row>
    <row r="56" spans="1:10">
      <c r="A56" s="23" t="s">
        <v>146</v>
      </c>
      <c r="B56" s="24">
        <v>504</v>
      </c>
      <c r="C56" s="24">
        <v>94</v>
      </c>
      <c r="D56" s="24">
        <v>274</v>
      </c>
      <c r="E56" s="24">
        <v>118</v>
      </c>
      <c r="F56" s="24">
        <v>9</v>
      </c>
      <c r="G56" s="24">
        <v>2</v>
      </c>
      <c r="H56" s="24">
        <v>7</v>
      </c>
      <c r="I56" s="24">
        <v>486</v>
      </c>
      <c r="J56" s="24">
        <v>11</v>
      </c>
    </row>
    <row r="57" spans="1:10">
      <c r="A57" s="10" t="s">
        <v>114</v>
      </c>
      <c r="B57" s="15">
        <v>100</v>
      </c>
      <c r="C57" s="15">
        <v>18.650794000000001</v>
      </c>
      <c r="D57" s="15">
        <v>54.365079000000001</v>
      </c>
      <c r="E57" s="15">
        <v>23.412697999999999</v>
      </c>
      <c r="F57" s="15">
        <v>1.785714</v>
      </c>
      <c r="G57" s="15">
        <v>0.39682499999999998</v>
      </c>
      <c r="H57" s="15">
        <v>1.388889</v>
      </c>
      <c r="I57" s="15">
        <v>96.428571000000005</v>
      </c>
      <c r="J57" s="15">
        <v>2.1825399999999999</v>
      </c>
    </row>
    <row r="58" spans="1:10">
      <c r="A58" s="23" t="s">
        <v>147</v>
      </c>
      <c r="B58" s="24">
        <v>143</v>
      </c>
      <c r="C58" s="24">
        <v>28</v>
      </c>
      <c r="D58" s="24">
        <v>72</v>
      </c>
      <c r="E58" s="24">
        <v>35</v>
      </c>
      <c r="F58" s="24">
        <v>6</v>
      </c>
      <c r="G58" s="24">
        <v>1</v>
      </c>
      <c r="H58" s="24">
        <v>1</v>
      </c>
      <c r="I58" s="24">
        <v>135</v>
      </c>
      <c r="J58" s="24">
        <v>7</v>
      </c>
    </row>
    <row r="59" spans="1:10">
      <c r="A59" s="10" t="s">
        <v>114</v>
      </c>
      <c r="B59" s="15">
        <v>100</v>
      </c>
      <c r="C59" s="15">
        <v>19.58042</v>
      </c>
      <c r="D59" s="15">
        <v>50.349649999999997</v>
      </c>
      <c r="E59" s="15">
        <v>24.475524</v>
      </c>
      <c r="F59" s="15">
        <v>4.1958039999999999</v>
      </c>
      <c r="G59" s="15">
        <v>0.69930099999999995</v>
      </c>
      <c r="H59" s="15">
        <v>0.69930099999999995</v>
      </c>
      <c r="I59" s="15">
        <v>94.405593999999994</v>
      </c>
      <c r="J59" s="15">
        <v>4.895105</v>
      </c>
    </row>
    <row r="60" spans="1:10">
      <c r="A60" s="23" t="s">
        <v>148</v>
      </c>
      <c r="B60" s="24">
        <v>168</v>
      </c>
      <c r="C60" s="24">
        <v>40</v>
      </c>
      <c r="D60" s="24">
        <v>92</v>
      </c>
      <c r="E60" s="24">
        <v>29</v>
      </c>
      <c r="F60" s="24">
        <v>5</v>
      </c>
      <c r="G60" s="24">
        <v>1</v>
      </c>
      <c r="H60" s="24">
        <v>1</v>
      </c>
      <c r="I60" s="24">
        <v>161</v>
      </c>
      <c r="J60" s="24">
        <v>6</v>
      </c>
    </row>
    <row r="61" spans="1:10">
      <c r="A61" s="10" t="s">
        <v>114</v>
      </c>
      <c r="B61" s="15">
        <v>100</v>
      </c>
      <c r="C61" s="15">
        <v>23.809524</v>
      </c>
      <c r="D61" s="15">
        <v>54.761904999999999</v>
      </c>
      <c r="E61" s="15">
        <v>17.261904999999999</v>
      </c>
      <c r="F61" s="15">
        <v>2.9761899999999999</v>
      </c>
      <c r="G61" s="15">
        <v>0.59523800000000004</v>
      </c>
      <c r="H61" s="15">
        <v>0.59523800000000004</v>
      </c>
      <c r="I61" s="15">
        <v>95.833332999999996</v>
      </c>
      <c r="J61" s="15">
        <v>3.5714290000000002</v>
      </c>
    </row>
    <row r="62" spans="1:10">
      <c r="A62" s="23" t="s">
        <v>149</v>
      </c>
      <c r="B62" s="24">
        <v>1270</v>
      </c>
      <c r="C62" s="24">
        <v>154</v>
      </c>
      <c r="D62" s="24">
        <v>634</v>
      </c>
      <c r="E62" s="24">
        <v>413</v>
      </c>
      <c r="F62" s="24">
        <v>54</v>
      </c>
      <c r="G62" s="24">
        <v>4</v>
      </c>
      <c r="H62" s="24">
        <v>11</v>
      </c>
      <c r="I62" s="24">
        <v>1201</v>
      </c>
      <c r="J62" s="24">
        <v>58</v>
      </c>
    </row>
    <row r="63" spans="1:10">
      <c r="A63" s="10" t="s">
        <v>114</v>
      </c>
      <c r="B63" s="15">
        <v>100</v>
      </c>
      <c r="C63" s="15">
        <v>12.125984000000001</v>
      </c>
      <c r="D63" s="15">
        <v>49.921259999999997</v>
      </c>
      <c r="E63" s="15">
        <v>32.519685000000003</v>
      </c>
      <c r="F63" s="15">
        <v>4.2519689999999999</v>
      </c>
      <c r="G63" s="15">
        <v>0.31496099999999999</v>
      </c>
      <c r="H63" s="15">
        <v>0.86614199999999997</v>
      </c>
      <c r="I63" s="15">
        <v>94.566929000000002</v>
      </c>
      <c r="J63" s="15">
        <v>4.566929</v>
      </c>
    </row>
    <row r="64" spans="1:10">
      <c r="A64" s="23" t="s">
        <v>150</v>
      </c>
      <c r="B64" s="24">
        <v>1642</v>
      </c>
      <c r="C64" s="24">
        <v>164</v>
      </c>
      <c r="D64" s="24">
        <v>740</v>
      </c>
      <c r="E64" s="24">
        <v>591</v>
      </c>
      <c r="F64" s="24">
        <v>118</v>
      </c>
      <c r="G64" s="24">
        <v>15</v>
      </c>
      <c r="H64" s="24">
        <v>14</v>
      </c>
      <c r="I64" s="24">
        <v>1495</v>
      </c>
      <c r="J64" s="24">
        <v>133</v>
      </c>
    </row>
    <row r="65" spans="1:10">
      <c r="A65" s="10" t="s">
        <v>114</v>
      </c>
      <c r="B65" s="15">
        <v>100</v>
      </c>
      <c r="C65" s="15">
        <v>9.9878199999999993</v>
      </c>
      <c r="D65" s="15">
        <v>45.066991000000002</v>
      </c>
      <c r="E65" s="15">
        <v>35.992691999999998</v>
      </c>
      <c r="F65" s="15">
        <v>7.1863580000000002</v>
      </c>
      <c r="G65" s="15">
        <v>0.91352</v>
      </c>
      <c r="H65" s="15">
        <v>0.85261900000000002</v>
      </c>
      <c r="I65" s="15">
        <v>91.047503000000006</v>
      </c>
      <c r="J65" s="15">
        <v>8.0998780000000004</v>
      </c>
    </row>
    <row r="66" spans="1:10">
      <c r="A66" s="23" t="s">
        <v>151</v>
      </c>
      <c r="B66" s="24">
        <v>2266</v>
      </c>
      <c r="C66" s="24">
        <v>178</v>
      </c>
      <c r="D66" s="24">
        <v>886</v>
      </c>
      <c r="E66" s="24">
        <v>832</v>
      </c>
      <c r="F66" s="24">
        <v>278</v>
      </c>
      <c r="G66" s="24">
        <v>69</v>
      </c>
      <c r="H66" s="24">
        <v>23</v>
      </c>
      <c r="I66" s="24">
        <v>1896</v>
      </c>
      <c r="J66" s="24">
        <v>347</v>
      </c>
    </row>
    <row r="67" spans="1:10">
      <c r="A67" s="10" t="s">
        <v>114</v>
      </c>
      <c r="B67" s="15">
        <v>100</v>
      </c>
      <c r="C67" s="15">
        <v>7.8552520000000001</v>
      </c>
      <c r="D67" s="15">
        <v>39.099735000000003</v>
      </c>
      <c r="E67" s="15">
        <v>36.716681000000001</v>
      </c>
      <c r="F67" s="15">
        <v>12.268314</v>
      </c>
      <c r="G67" s="15">
        <v>3.045013</v>
      </c>
      <c r="H67" s="15">
        <v>1.015004</v>
      </c>
      <c r="I67" s="15">
        <v>83.671667999999997</v>
      </c>
      <c r="J67" s="15">
        <v>15.313326999999999</v>
      </c>
    </row>
    <row r="68" spans="1:10">
      <c r="A68" s="23" t="s">
        <v>152</v>
      </c>
      <c r="B68" s="24">
        <v>121</v>
      </c>
      <c r="C68" s="24">
        <v>8</v>
      </c>
      <c r="D68" s="24">
        <v>27</v>
      </c>
      <c r="E68" s="24">
        <v>37</v>
      </c>
      <c r="F68" s="24">
        <v>29</v>
      </c>
      <c r="G68" s="24">
        <v>18</v>
      </c>
      <c r="H68" s="24">
        <v>2</v>
      </c>
      <c r="I68" s="24">
        <v>72</v>
      </c>
      <c r="J68" s="24">
        <v>47</v>
      </c>
    </row>
    <row r="69" spans="1:10">
      <c r="A69" s="10" t="s">
        <v>114</v>
      </c>
      <c r="B69" s="15">
        <v>100</v>
      </c>
      <c r="C69" s="15">
        <v>6.6115700000000004</v>
      </c>
      <c r="D69" s="15">
        <v>22.314050000000002</v>
      </c>
      <c r="E69" s="15">
        <v>30.578512</v>
      </c>
      <c r="F69" s="15">
        <v>23.966942</v>
      </c>
      <c r="G69" s="15">
        <v>14.876033</v>
      </c>
      <c r="H69" s="15">
        <v>1.6528929999999999</v>
      </c>
      <c r="I69" s="15">
        <v>59.504131999999998</v>
      </c>
      <c r="J69" s="15">
        <v>38.842975000000003</v>
      </c>
    </row>
    <row r="70" spans="1:10">
      <c r="A70" s="23" t="s">
        <v>128</v>
      </c>
      <c r="B70" s="24">
        <v>46</v>
      </c>
      <c r="C70" s="24">
        <v>1</v>
      </c>
      <c r="D70" s="24">
        <v>14</v>
      </c>
      <c r="E70" s="24">
        <v>12</v>
      </c>
      <c r="F70" s="24">
        <v>10</v>
      </c>
      <c r="G70" s="24">
        <v>7</v>
      </c>
      <c r="H70" s="24">
        <v>2</v>
      </c>
      <c r="I70" s="24">
        <v>27</v>
      </c>
      <c r="J70" s="24">
        <v>17</v>
      </c>
    </row>
    <row r="71" spans="1:10">
      <c r="A71" s="10" t="s">
        <v>114</v>
      </c>
      <c r="B71" s="15">
        <v>100</v>
      </c>
      <c r="C71" s="15">
        <v>2.1739130000000002</v>
      </c>
      <c r="D71" s="15">
        <v>30.434782999999999</v>
      </c>
      <c r="E71" s="15">
        <v>26.086957000000002</v>
      </c>
      <c r="F71" s="15">
        <v>21.739129999999999</v>
      </c>
      <c r="G71" s="15">
        <v>15.217390999999999</v>
      </c>
      <c r="H71" s="15">
        <v>4.3478260000000004</v>
      </c>
      <c r="I71" s="15">
        <v>58.695652000000003</v>
      </c>
      <c r="J71" s="15">
        <v>36.956522</v>
      </c>
    </row>
    <row r="72" spans="1:10">
      <c r="A72" s="8" t="s">
        <v>153</v>
      </c>
      <c r="B72" s="8"/>
      <c r="C72" s="8"/>
      <c r="D72" s="8"/>
      <c r="E72" s="8"/>
      <c r="F72" s="8"/>
      <c r="G72" s="8"/>
      <c r="H72" s="8"/>
      <c r="I72" s="8"/>
      <c r="J72" s="8"/>
    </row>
    <row r="73" spans="1:10">
      <c r="A73" s="23" t="s">
        <v>154</v>
      </c>
      <c r="B73" s="24">
        <v>1344</v>
      </c>
      <c r="C73" s="24">
        <v>154</v>
      </c>
      <c r="D73" s="24">
        <v>655</v>
      </c>
      <c r="E73" s="24">
        <v>418</v>
      </c>
      <c r="F73" s="24">
        <v>95</v>
      </c>
      <c r="G73" s="24">
        <v>14</v>
      </c>
      <c r="H73" s="24">
        <v>8</v>
      </c>
      <c r="I73" s="24">
        <v>1227</v>
      </c>
      <c r="J73" s="24">
        <v>109</v>
      </c>
    </row>
    <row r="74" spans="1:10">
      <c r="A74" s="10" t="s">
        <v>114</v>
      </c>
      <c r="B74" s="15">
        <v>100</v>
      </c>
      <c r="C74" s="15">
        <v>11.458333</v>
      </c>
      <c r="D74" s="15">
        <v>48.735118999999997</v>
      </c>
      <c r="E74" s="15">
        <v>31.101189999999999</v>
      </c>
      <c r="F74" s="15">
        <v>7.0684519999999997</v>
      </c>
      <c r="G74" s="15">
        <v>1.0416669999999999</v>
      </c>
      <c r="H74" s="15">
        <v>0.59523800000000004</v>
      </c>
      <c r="I74" s="15">
        <v>91.294642999999994</v>
      </c>
      <c r="J74" s="15">
        <v>8.1101189999999992</v>
      </c>
    </row>
    <row r="75" spans="1:10">
      <c r="A75" s="23" t="s">
        <v>155</v>
      </c>
      <c r="B75" s="24">
        <v>1107</v>
      </c>
      <c r="C75" s="24">
        <v>103</v>
      </c>
      <c r="D75" s="24">
        <v>456</v>
      </c>
      <c r="E75" s="24">
        <v>378</v>
      </c>
      <c r="F75" s="24">
        <v>137</v>
      </c>
      <c r="G75" s="24">
        <v>26</v>
      </c>
      <c r="H75" s="24">
        <v>7</v>
      </c>
      <c r="I75" s="24">
        <v>937</v>
      </c>
      <c r="J75" s="24">
        <v>163</v>
      </c>
    </row>
    <row r="76" spans="1:10">
      <c r="A76" s="10" t="s">
        <v>114</v>
      </c>
      <c r="B76" s="15">
        <v>100</v>
      </c>
      <c r="C76" s="15">
        <v>9.3044259999999994</v>
      </c>
      <c r="D76" s="15">
        <v>41.192411999999997</v>
      </c>
      <c r="E76" s="15">
        <v>34.146341</v>
      </c>
      <c r="F76" s="15">
        <v>12.37579</v>
      </c>
      <c r="G76" s="15">
        <v>2.3486899999999999</v>
      </c>
      <c r="H76" s="15">
        <v>0.63234000000000001</v>
      </c>
      <c r="I76" s="15">
        <v>84.643180000000001</v>
      </c>
      <c r="J76" s="15">
        <v>14.724481000000001</v>
      </c>
    </row>
    <row r="77" spans="1:10">
      <c r="A77" s="23" t="s">
        <v>156</v>
      </c>
      <c r="B77" s="24">
        <v>1006</v>
      </c>
      <c r="C77" s="24">
        <v>88</v>
      </c>
      <c r="D77" s="24">
        <v>341</v>
      </c>
      <c r="E77" s="24">
        <v>347</v>
      </c>
      <c r="F77" s="24">
        <v>165</v>
      </c>
      <c r="G77" s="24">
        <v>57</v>
      </c>
      <c r="H77" s="24">
        <v>8</v>
      </c>
      <c r="I77" s="24">
        <v>776</v>
      </c>
      <c r="J77" s="24">
        <v>222</v>
      </c>
    </row>
    <row r="78" spans="1:10">
      <c r="A78" s="10" t="s">
        <v>114</v>
      </c>
      <c r="B78" s="15">
        <v>100</v>
      </c>
      <c r="C78" s="15">
        <v>8.7475149999999999</v>
      </c>
      <c r="D78" s="15">
        <v>33.896619999999999</v>
      </c>
      <c r="E78" s="15">
        <v>34.493042000000003</v>
      </c>
      <c r="F78" s="15">
        <v>16.401589999999999</v>
      </c>
      <c r="G78" s="15">
        <v>5.666004</v>
      </c>
      <c r="H78" s="15">
        <v>0.79522899999999996</v>
      </c>
      <c r="I78" s="15">
        <v>77.137176999999994</v>
      </c>
      <c r="J78" s="15">
        <v>22.067594</v>
      </c>
    </row>
    <row r="79" spans="1:10">
      <c r="A79" s="23" t="s">
        <v>157</v>
      </c>
      <c r="B79" s="24">
        <v>541</v>
      </c>
      <c r="C79" s="24">
        <v>35</v>
      </c>
      <c r="D79" s="24">
        <v>206</v>
      </c>
      <c r="E79" s="24">
        <v>201</v>
      </c>
      <c r="F79" s="24">
        <v>74</v>
      </c>
      <c r="G79" s="24">
        <v>23</v>
      </c>
      <c r="H79" s="24">
        <v>2</v>
      </c>
      <c r="I79" s="24">
        <v>442</v>
      </c>
      <c r="J79" s="24">
        <v>97</v>
      </c>
    </row>
    <row r="80" spans="1:10">
      <c r="A80" s="10" t="s">
        <v>114</v>
      </c>
      <c r="B80" s="15">
        <v>100</v>
      </c>
      <c r="C80" s="15">
        <v>6.4695010000000002</v>
      </c>
      <c r="D80" s="15">
        <v>38.077634000000003</v>
      </c>
      <c r="E80" s="15">
        <v>37.153419999999997</v>
      </c>
      <c r="F80" s="15">
        <v>13.678373000000001</v>
      </c>
      <c r="G80" s="15">
        <v>4.2513860000000001</v>
      </c>
      <c r="H80" s="15">
        <v>0.36968600000000001</v>
      </c>
      <c r="I80" s="15">
        <v>81.700554999999994</v>
      </c>
      <c r="J80" s="15">
        <v>17.929760000000002</v>
      </c>
    </row>
    <row r="81" spans="1:10">
      <c r="A81" s="23" t="s">
        <v>158</v>
      </c>
      <c r="B81" s="24">
        <v>1510</v>
      </c>
      <c r="C81" s="24">
        <v>131</v>
      </c>
      <c r="D81" s="24">
        <v>618</v>
      </c>
      <c r="E81" s="24">
        <v>530</v>
      </c>
      <c r="F81" s="24">
        <v>175</v>
      </c>
      <c r="G81" s="24">
        <v>44</v>
      </c>
      <c r="H81" s="24">
        <v>12</v>
      </c>
      <c r="I81" s="24">
        <v>1279</v>
      </c>
      <c r="J81" s="24">
        <v>219</v>
      </c>
    </row>
    <row r="82" spans="1:10">
      <c r="A82" s="10" t="s">
        <v>114</v>
      </c>
      <c r="B82" s="15">
        <v>100</v>
      </c>
      <c r="C82" s="15">
        <v>8.675497</v>
      </c>
      <c r="D82" s="15">
        <v>40.927152</v>
      </c>
      <c r="E82" s="15">
        <v>35.099338000000003</v>
      </c>
      <c r="F82" s="15">
        <v>11.589404</v>
      </c>
      <c r="G82" s="15">
        <v>2.913907</v>
      </c>
      <c r="H82" s="15">
        <v>0.79470200000000002</v>
      </c>
      <c r="I82" s="15">
        <v>84.701987000000003</v>
      </c>
      <c r="J82" s="15">
        <v>14.503311</v>
      </c>
    </row>
    <row r="83" spans="1:10">
      <c r="A83" s="23" t="s">
        <v>159</v>
      </c>
      <c r="B83" s="24">
        <v>1011</v>
      </c>
      <c r="C83" s="24">
        <v>89</v>
      </c>
      <c r="D83" s="24">
        <v>384</v>
      </c>
      <c r="E83" s="24">
        <v>358</v>
      </c>
      <c r="F83" s="24">
        <v>140</v>
      </c>
      <c r="G83" s="24">
        <v>32</v>
      </c>
      <c r="H83" s="24">
        <v>8</v>
      </c>
      <c r="I83" s="24">
        <v>831</v>
      </c>
      <c r="J83" s="24">
        <v>172</v>
      </c>
    </row>
    <row r="84" spans="1:10">
      <c r="A84" s="10" t="s">
        <v>114</v>
      </c>
      <c r="B84" s="15">
        <v>100</v>
      </c>
      <c r="C84" s="15">
        <v>8.8031649999999999</v>
      </c>
      <c r="D84" s="15">
        <v>37.982196000000002</v>
      </c>
      <c r="E84" s="15">
        <v>35.410485000000001</v>
      </c>
      <c r="F84" s="15">
        <v>13.847676</v>
      </c>
      <c r="G84" s="15">
        <v>3.1651829999999999</v>
      </c>
      <c r="H84" s="15">
        <v>0.791296</v>
      </c>
      <c r="I84" s="15">
        <v>82.195846000000003</v>
      </c>
      <c r="J84" s="15">
        <v>17.012858999999999</v>
      </c>
    </row>
    <row r="85" spans="1:10">
      <c r="A85" s="23" t="s">
        <v>160</v>
      </c>
      <c r="B85" s="24">
        <v>1234</v>
      </c>
      <c r="C85" s="24">
        <v>106</v>
      </c>
      <c r="D85" s="24">
        <v>511</v>
      </c>
      <c r="E85" s="24">
        <v>431</v>
      </c>
      <c r="F85" s="24">
        <v>142</v>
      </c>
      <c r="G85" s="24">
        <v>36</v>
      </c>
      <c r="H85" s="24">
        <v>8</v>
      </c>
      <c r="I85" s="24">
        <v>1048</v>
      </c>
      <c r="J85" s="24">
        <v>178</v>
      </c>
    </row>
    <row r="86" spans="1:10">
      <c r="A86" s="10" t="s">
        <v>114</v>
      </c>
      <c r="B86" s="15">
        <v>100</v>
      </c>
      <c r="C86" s="15">
        <v>8.5899509999999992</v>
      </c>
      <c r="D86" s="15">
        <v>41.410049000000001</v>
      </c>
      <c r="E86" s="15">
        <v>34.927066000000003</v>
      </c>
      <c r="F86" s="15">
        <v>11.507293000000001</v>
      </c>
      <c r="G86" s="15">
        <v>2.9173420000000001</v>
      </c>
      <c r="H86" s="15">
        <v>0.64829800000000004</v>
      </c>
      <c r="I86" s="15">
        <v>84.927065999999996</v>
      </c>
      <c r="J86" s="15">
        <v>14.424635</v>
      </c>
    </row>
    <row r="87" spans="1:10">
      <c r="A87" s="23" t="s">
        <v>161</v>
      </c>
      <c r="B87" s="24">
        <v>443</v>
      </c>
      <c r="C87" s="24">
        <v>72</v>
      </c>
      <c r="D87" s="24">
        <v>201</v>
      </c>
      <c r="E87" s="24">
        <v>126</v>
      </c>
      <c r="F87" s="24">
        <v>32</v>
      </c>
      <c r="G87" s="24">
        <v>7</v>
      </c>
      <c r="H87" s="24">
        <v>5</v>
      </c>
      <c r="I87" s="24">
        <v>399</v>
      </c>
      <c r="J87" s="24">
        <v>39</v>
      </c>
    </row>
    <row r="88" spans="1:10">
      <c r="A88" s="10" t="s">
        <v>114</v>
      </c>
      <c r="B88" s="15">
        <v>100</v>
      </c>
      <c r="C88" s="15">
        <v>16.252821999999998</v>
      </c>
      <c r="D88" s="15">
        <v>45.372459999999997</v>
      </c>
      <c r="E88" s="15">
        <v>28.442437999999999</v>
      </c>
      <c r="F88" s="15">
        <v>7.2234759999999998</v>
      </c>
      <c r="G88" s="15">
        <v>1.5801350000000001</v>
      </c>
      <c r="H88" s="15">
        <v>1.128668</v>
      </c>
      <c r="I88" s="15">
        <v>90.067719999999994</v>
      </c>
      <c r="J88" s="15">
        <v>8.8036119999999993</v>
      </c>
    </row>
    <row r="89" spans="1:10">
      <c r="A89" s="23" t="s">
        <v>162</v>
      </c>
      <c r="B89" s="24">
        <v>1237</v>
      </c>
      <c r="C89" s="24">
        <v>136</v>
      </c>
      <c r="D89" s="24">
        <v>522</v>
      </c>
      <c r="E89" s="24">
        <v>423</v>
      </c>
      <c r="F89" s="24">
        <v>118</v>
      </c>
      <c r="G89" s="24">
        <v>30</v>
      </c>
      <c r="H89" s="24">
        <v>8</v>
      </c>
      <c r="I89" s="24">
        <v>1081</v>
      </c>
      <c r="J89" s="24">
        <v>148</v>
      </c>
    </row>
    <row r="90" spans="1:10">
      <c r="A90" s="10" t="s">
        <v>114</v>
      </c>
      <c r="B90" s="15">
        <v>100</v>
      </c>
      <c r="C90" s="15">
        <v>10.994341</v>
      </c>
      <c r="D90" s="15">
        <v>42.198867999999997</v>
      </c>
      <c r="E90" s="15">
        <v>34.195635000000003</v>
      </c>
      <c r="F90" s="15">
        <v>9.5392080000000004</v>
      </c>
      <c r="G90" s="15">
        <v>2.4252220000000002</v>
      </c>
      <c r="H90" s="15">
        <v>0.64672600000000002</v>
      </c>
      <c r="I90" s="15">
        <v>87.388844000000006</v>
      </c>
      <c r="J90" s="15">
        <v>11.96443</v>
      </c>
    </row>
    <row r="91" spans="1:10">
      <c r="A91" s="23" t="s">
        <v>152</v>
      </c>
      <c r="B91" s="24">
        <v>81</v>
      </c>
      <c r="C91" s="24">
        <v>5</v>
      </c>
      <c r="D91" s="24">
        <v>25</v>
      </c>
      <c r="E91" s="24">
        <v>30</v>
      </c>
      <c r="F91" s="24">
        <v>15</v>
      </c>
      <c r="G91" s="24">
        <v>5</v>
      </c>
      <c r="H91" s="24">
        <v>1</v>
      </c>
      <c r="I91" s="24">
        <v>60</v>
      </c>
      <c r="J91" s="24">
        <v>20</v>
      </c>
    </row>
    <row r="92" spans="1:10">
      <c r="A92" s="10" t="s">
        <v>114</v>
      </c>
      <c r="B92" s="15">
        <v>100</v>
      </c>
      <c r="C92" s="15">
        <v>6.1728399999999999</v>
      </c>
      <c r="D92" s="15">
        <v>30.864197999999998</v>
      </c>
      <c r="E92" s="15">
        <v>37.037036999999998</v>
      </c>
      <c r="F92" s="15">
        <v>18.518519000000001</v>
      </c>
      <c r="G92" s="15">
        <v>6.1728399999999999</v>
      </c>
      <c r="H92" s="15">
        <v>1.2345680000000001</v>
      </c>
      <c r="I92" s="15">
        <v>74.074073999999996</v>
      </c>
      <c r="J92" s="15">
        <v>24.691358000000001</v>
      </c>
    </row>
    <row r="93" spans="1:10">
      <c r="A93" s="23" t="s">
        <v>163</v>
      </c>
      <c r="B93" s="24">
        <v>67</v>
      </c>
      <c r="C93" s="24">
        <v>5</v>
      </c>
      <c r="D93" s="24">
        <v>24</v>
      </c>
      <c r="E93" s="24">
        <v>21</v>
      </c>
      <c r="F93" s="24">
        <v>9</v>
      </c>
      <c r="G93" s="24">
        <v>5</v>
      </c>
      <c r="H93" s="24">
        <v>3</v>
      </c>
      <c r="I93" s="24">
        <v>50</v>
      </c>
      <c r="J93" s="24">
        <v>14</v>
      </c>
    </row>
    <row r="94" spans="1:10">
      <c r="A94" s="10" t="s">
        <v>114</v>
      </c>
      <c r="B94" s="15">
        <v>100</v>
      </c>
      <c r="C94" s="15">
        <v>7.4626869999999998</v>
      </c>
      <c r="D94" s="15">
        <v>35.820895999999998</v>
      </c>
      <c r="E94" s="15">
        <v>31.343284000000001</v>
      </c>
      <c r="F94" s="15">
        <v>13.432836</v>
      </c>
      <c r="G94" s="15">
        <v>7.4626869999999998</v>
      </c>
      <c r="H94" s="15">
        <v>4.4776119999999997</v>
      </c>
      <c r="I94" s="15">
        <v>74.626866000000007</v>
      </c>
      <c r="J94" s="15">
        <v>20.895522</v>
      </c>
    </row>
    <row r="95" spans="1:10">
      <c r="A95" s="23" t="s">
        <v>128</v>
      </c>
      <c r="B95" s="24">
        <v>52</v>
      </c>
      <c r="C95" s="24">
        <v>2</v>
      </c>
      <c r="D95" s="24">
        <v>19</v>
      </c>
      <c r="E95" s="24">
        <v>20</v>
      </c>
      <c r="F95" s="24">
        <v>8</v>
      </c>
      <c r="G95" s="24">
        <v>1</v>
      </c>
      <c r="H95" s="24">
        <v>2</v>
      </c>
      <c r="I95" s="24">
        <v>41</v>
      </c>
      <c r="J95" s="24">
        <v>9</v>
      </c>
    </row>
    <row r="96" spans="1:10">
      <c r="A96" s="10" t="s">
        <v>114</v>
      </c>
      <c r="B96" s="15">
        <v>100</v>
      </c>
      <c r="C96" s="15">
        <v>3.8461539999999999</v>
      </c>
      <c r="D96" s="15">
        <v>36.538462000000003</v>
      </c>
      <c r="E96" s="15">
        <v>38.461537999999997</v>
      </c>
      <c r="F96" s="15">
        <v>15.384615</v>
      </c>
      <c r="G96" s="15">
        <v>1.9230769999999999</v>
      </c>
      <c r="H96" s="15">
        <v>3.8461539999999999</v>
      </c>
      <c r="I96" s="15">
        <v>78.846153999999999</v>
      </c>
      <c r="J96" s="15">
        <v>17.307691999999999</v>
      </c>
    </row>
    <row r="97" spans="1:10">
      <c r="A97" s="8" t="s">
        <v>164</v>
      </c>
      <c r="B97" s="8"/>
      <c r="C97" s="8"/>
      <c r="D97" s="8"/>
      <c r="E97" s="8"/>
      <c r="F97" s="8"/>
      <c r="G97" s="8"/>
      <c r="H97" s="8"/>
      <c r="I97" s="8"/>
      <c r="J97" s="8"/>
    </row>
    <row r="98" spans="1:10">
      <c r="A98" s="23" t="s">
        <v>165</v>
      </c>
      <c r="B98" s="24">
        <v>209</v>
      </c>
      <c r="C98" s="24">
        <v>209</v>
      </c>
      <c r="D98" s="24">
        <v>0</v>
      </c>
      <c r="E98" s="24">
        <v>0</v>
      </c>
      <c r="F98" s="24">
        <v>0</v>
      </c>
      <c r="G98" s="24">
        <v>0</v>
      </c>
      <c r="H98" s="24">
        <v>0</v>
      </c>
      <c r="I98" s="24">
        <v>209</v>
      </c>
      <c r="J98" s="24">
        <v>0</v>
      </c>
    </row>
    <row r="99" spans="1:10">
      <c r="A99" s="10" t="s">
        <v>114</v>
      </c>
      <c r="B99" s="15">
        <v>100</v>
      </c>
      <c r="C99" s="15">
        <v>100</v>
      </c>
      <c r="D99" s="15">
        <v>0</v>
      </c>
      <c r="E99" s="15">
        <v>0</v>
      </c>
      <c r="F99" s="15">
        <v>0</v>
      </c>
      <c r="G99" s="15">
        <v>0</v>
      </c>
      <c r="H99" s="15">
        <v>0</v>
      </c>
      <c r="I99" s="15">
        <v>100</v>
      </c>
      <c r="J99" s="15">
        <v>0</v>
      </c>
    </row>
    <row r="100" spans="1:10">
      <c r="A100" s="23" t="s">
        <v>166</v>
      </c>
      <c r="B100" s="24">
        <v>1043</v>
      </c>
      <c r="C100" s="24">
        <v>0</v>
      </c>
      <c r="D100" s="24">
        <v>1043</v>
      </c>
      <c r="E100" s="24">
        <v>0</v>
      </c>
      <c r="F100" s="24">
        <v>0</v>
      </c>
      <c r="G100" s="24">
        <v>0</v>
      </c>
      <c r="H100" s="24">
        <v>0</v>
      </c>
      <c r="I100" s="24">
        <v>1043</v>
      </c>
      <c r="J100" s="24">
        <v>0</v>
      </c>
    </row>
    <row r="101" spans="1:10">
      <c r="A101" s="10" t="s">
        <v>114</v>
      </c>
      <c r="B101" s="15">
        <v>100</v>
      </c>
      <c r="C101" s="15">
        <v>0</v>
      </c>
      <c r="D101" s="15">
        <v>100</v>
      </c>
      <c r="E101" s="15">
        <v>0</v>
      </c>
      <c r="F101" s="15">
        <v>0</v>
      </c>
      <c r="G101" s="15">
        <v>0</v>
      </c>
      <c r="H101" s="15">
        <v>0</v>
      </c>
      <c r="I101" s="15">
        <v>100</v>
      </c>
      <c r="J101" s="15">
        <v>0</v>
      </c>
    </row>
    <row r="102" spans="1:10">
      <c r="A102" s="23" t="s">
        <v>167</v>
      </c>
      <c r="B102" s="24">
        <v>963</v>
      </c>
      <c r="C102" s="24">
        <v>0</v>
      </c>
      <c r="D102" s="24">
        <v>0</v>
      </c>
      <c r="E102" s="24">
        <v>963</v>
      </c>
      <c r="F102" s="24">
        <v>0</v>
      </c>
      <c r="G102" s="24">
        <v>0</v>
      </c>
      <c r="H102" s="24">
        <v>0</v>
      </c>
      <c r="I102" s="24">
        <v>963</v>
      </c>
      <c r="J102" s="24">
        <v>0</v>
      </c>
    </row>
    <row r="103" spans="1:10">
      <c r="A103" s="10" t="s">
        <v>114</v>
      </c>
      <c r="B103" s="15">
        <v>100</v>
      </c>
      <c r="C103" s="15">
        <v>0</v>
      </c>
      <c r="D103" s="15">
        <v>0</v>
      </c>
      <c r="E103" s="15">
        <v>100</v>
      </c>
      <c r="F103" s="15">
        <v>0</v>
      </c>
      <c r="G103" s="15">
        <v>0</v>
      </c>
      <c r="H103" s="15">
        <v>0</v>
      </c>
      <c r="I103" s="15">
        <v>100</v>
      </c>
      <c r="J103" s="15">
        <v>0</v>
      </c>
    </row>
    <row r="104" spans="1:10">
      <c r="A104" s="23" t="s">
        <v>168</v>
      </c>
      <c r="B104" s="24">
        <v>338</v>
      </c>
      <c r="C104" s="24">
        <v>0</v>
      </c>
      <c r="D104" s="24">
        <v>0</v>
      </c>
      <c r="E104" s="24">
        <v>0</v>
      </c>
      <c r="F104" s="24">
        <v>338</v>
      </c>
      <c r="G104" s="24">
        <v>0</v>
      </c>
      <c r="H104" s="24">
        <v>0</v>
      </c>
      <c r="I104" s="24">
        <v>0</v>
      </c>
      <c r="J104" s="24">
        <v>338</v>
      </c>
    </row>
    <row r="105" spans="1:10">
      <c r="A105" s="10" t="s">
        <v>114</v>
      </c>
      <c r="B105" s="15">
        <v>100</v>
      </c>
      <c r="C105" s="15">
        <v>0</v>
      </c>
      <c r="D105" s="15">
        <v>0</v>
      </c>
      <c r="E105" s="15">
        <v>0</v>
      </c>
      <c r="F105" s="15">
        <v>100</v>
      </c>
      <c r="G105" s="15">
        <v>0</v>
      </c>
      <c r="H105" s="15">
        <v>0</v>
      </c>
      <c r="I105" s="15">
        <v>0</v>
      </c>
      <c r="J105" s="15">
        <v>100</v>
      </c>
    </row>
    <row r="106" spans="1:10">
      <c r="A106" s="23" t="s">
        <v>169</v>
      </c>
      <c r="B106" s="24">
        <v>94</v>
      </c>
      <c r="C106" s="24">
        <v>0</v>
      </c>
      <c r="D106" s="24">
        <v>0</v>
      </c>
      <c r="E106" s="24">
        <v>0</v>
      </c>
      <c r="F106" s="24">
        <v>0</v>
      </c>
      <c r="G106" s="24">
        <v>94</v>
      </c>
      <c r="H106" s="24">
        <v>0</v>
      </c>
      <c r="I106" s="24">
        <v>0</v>
      </c>
      <c r="J106" s="24">
        <v>94</v>
      </c>
    </row>
    <row r="107" spans="1:10">
      <c r="A107" s="10" t="s">
        <v>114</v>
      </c>
      <c r="B107" s="15">
        <v>100</v>
      </c>
      <c r="C107" s="15">
        <v>0</v>
      </c>
      <c r="D107" s="15">
        <v>0</v>
      </c>
      <c r="E107" s="15">
        <v>0</v>
      </c>
      <c r="F107" s="15">
        <v>0</v>
      </c>
      <c r="G107" s="15">
        <v>100</v>
      </c>
      <c r="H107" s="15">
        <v>0</v>
      </c>
      <c r="I107" s="15">
        <v>0</v>
      </c>
      <c r="J107" s="15">
        <v>100</v>
      </c>
    </row>
    <row r="108" spans="1:10">
      <c r="A108" s="23" t="s">
        <v>128</v>
      </c>
      <c r="B108" s="24">
        <v>30</v>
      </c>
      <c r="C108" s="24">
        <v>0</v>
      </c>
      <c r="D108" s="24">
        <v>0</v>
      </c>
      <c r="E108" s="24">
        <v>0</v>
      </c>
      <c r="F108" s="24">
        <v>0</v>
      </c>
      <c r="G108" s="24">
        <v>0</v>
      </c>
      <c r="H108" s="24">
        <v>30</v>
      </c>
      <c r="I108" s="24">
        <v>0</v>
      </c>
      <c r="J108" s="24">
        <v>0</v>
      </c>
    </row>
    <row r="109" spans="1:10">
      <c r="A109" s="10" t="s">
        <v>114</v>
      </c>
      <c r="B109" s="15">
        <v>100</v>
      </c>
      <c r="C109" s="15">
        <v>0</v>
      </c>
      <c r="D109" s="15">
        <v>0</v>
      </c>
      <c r="E109" s="15">
        <v>0</v>
      </c>
      <c r="F109" s="15">
        <v>0</v>
      </c>
      <c r="G109" s="15">
        <v>0</v>
      </c>
      <c r="H109" s="15">
        <v>100</v>
      </c>
      <c r="I109" s="15">
        <v>0</v>
      </c>
      <c r="J109" s="15">
        <v>0</v>
      </c>
    </row>
    <row r="110" spans="1:10">
      <c r="A110" s="8" t="s">
        <v>170</v>
      </c>
      <c r="B110" s="8"/>
      <c r="C110" s="8"/>
      <c r="D110" s="8"/>
      <c r="E110" s="8"/>
      <c r="F110" s="8"/>
      <c r="G110" s="8"/>
      <c r="H110" s="8"/>
      <c r="I110" s="8"/>
      <c r="J110" s="8"/>
    </row>
    <row r="111" spans="1:10">
      <c r="A111" s="23" t="s">
        <v>171</v>
      </c>
      <c r="B111" s="24">
        <v>386</v>
      </c>
      <c r="C111" s="24">
        <v>37</v>
      </c>
      <c r="D111" s="24">
        <v>130</v>
      </c>
      <c r="E111" s="24">
        <v>134</v>
      </c>
      <c r="F111" s="24">
        <v>64</v>
      </c>
      <c r="G111" s="24">
        <v>21</v>
      </c>
      <c r="H111" s="24">
        <v>0</v>
      </c>
      <c r="I111" s="24">
        <v>301</v>
      </c>
      <c r="J111" s="24">
        <v>85</v>
      </c>
    </row>
    <row r="112" spans="1:10">
      <c r="A112" s="10" t="s">
        <v>114</v>
      </c>
      <c r="B112" s="15">
        <v>100</v>
      </c>
      <c r="C112" s="15">
        <v>9.5854920000000003</v>
      </c>
      <c r="D112" s="15">
        <v>33.678756</v>
      </c>
      <c r="E112" s="15">
        <v>34.715026000000002</v>
      </c>
      <c r="F112" s="15">
        <v>16.580310999999998</v>
      </c>
      <c r="G112" s="15">
        <v>5.4404149999999998</v>
      </c>
      <c r="H112" s="15">
        <v>0</v>
      </c>
      <c r="I112" s="15">
        <v>77.979275000000001</v>
      </c>
      <c r="J112" s="15">
        <v>22.020724999999999</v>
      </c>
    </row>
    <row r="113" spans="1:10">
      <c r="A113" s="23" t="s">
        <v>172</v>
      </c>
      <c r="B113" s="24">
        <v>919</v>
      </c>
      <c r="C113" s="24">
        <v>56</v>
      </c>
      <c r="D113" s="24">
        <v>351</v>
      </c>
      <c r="E113" s="24">
        <v>344</v>
      </c>
      <c r="F113" s="24">
        <v>130</v>
      </c>
      <c r="G113" s="24">
        <v>36</v>
      </c>
      <c r="H113" s="24">
        <v>2</v>
      </c>
      <c r="I113" s="24">
        <v>751</v>
      </c>
      <c r="J113" s="24">
        <v>166</v>
      </c>
    </row>
    <row r="114" spans="1:10">
      <c r="A114" s="10" t="s">
        <v>114</v>
      </c>
      <c r="B114" s="15">
        <v>100</v>
      </c>
      <c r="C114" s="15">
        <v>6.0935800000000002</v>
      </c>
      <c r="D114" s="15">
        <v>38.193688999999999</v>
      </c>
      <c r="E114" s="15">
        <v>37.431990999999996</v>
      </c>
      <c r="F114" s="15">
        <v>14.145811</v>
      </c>
      <c r="G114" s="15">
        <v>3.9173010000000001</v>
      </c>
      <c r="H114" s="15">
        <v>0.21762799999999999</v>
      </c>
      <c r="I114" s="15">
        <v>81.719260000000006</v>
      </c>
      <c r="J114" s="15">
        <v>18.063112</v>
      </c>
    </row>
    <row r="115" spans="1:10">
      <c r="A115" s="23" t="s">
        <v>173</v>
      </c>
      <c r="B115" s="24">
        <v>978</v>
      </c>
      <c r="C115" s="24">
        <v>80</v>
      </c>
      <c r="D115" s="24">
        <v>403</v>
      </c>
      <c r="E115" s="24">
        <v>362</v>
      </c>
      <c r="F115" s="24">
        <v>109</v>
      </c>
      <c r="G115" s="24">
        <v>23</v>
      </c>
      <c r="H115" s="24">
        <v>1</v>
      </c>
      <c r="I115" s="24">
        <v>845</v>
      </c>
      <c r="J115" s="24">
        <v>132</v>
      </c>
    </row>
    <row r="116" spans="1:10">
      <c r="A116" s="10" t="s">
        <v>114</v>
      </c>
      <c r="B116" s="15">
        <v>100</v>
      </c>
      <c r="C116" s="15">
        <v>8.1799590000000002</v>
      </c>
      <c r="D116" s="15">
        <v>41.206544000000001</v>
      </c>
      <c r="E116" s="15">
        <v>37.014315000000003</v>
      </c>
      <c r="F116" s="15">
        <v>11.145194</v>
      </c>
      <c r="G116" s="15">
        <v>2.3517380000000001</v>
      </c>
      <c r="H116" s="15">
        <v>0.10224900000000001</v>
      </c>
      <c r="I116" s="15">
        <v>86.400818000000001</v>
      </c>
      <c r="J116" s="15">
        <v>13.496933</v>
      </c>
    </row>
    <row r="117" spans="1:10">
      <c r="A117" s="23" t="s">
        <v>174</v>
      </c>
      <c r="B117" s="24">
        <v>347</v>
      </c>
      <c r="C117" s="24">
        <v>34</v>
      </c>
      <c r="D117" s="24">
        <v>150</v>
      </c>
      <c r="E117" s="24">
        <v>119</v>
      </c>
      <c r="F117" s="24">
        <v>30</v>
      </c>
      <c r="G117" s="24">
        <v>12</v>
      </c>
      <c r="H117" s="24">
        <v>2</v>
      </c>
      <c r="I117" s="24">
        <v>303</v>
      </c>
      <c r="J117" s="24">
        <v>42</v>
      </c>
    </row>
    <row r="118" spans="1:10">
      <c r="A118" s="10" t="s">
        <v>114</v>
      </c>
      <c r="B118" s="15">
        <v>100</v>
      </c>
      <c r="C118" s="15">
        <v>9.7982709999999997</v>
      </c>
      <c r="D118" s="15">
        <v>43.227665999999999</v>
      </c>
      <c r="E118" s="15">
        <v>34.293948</v>
      </c>
      <c r="F118" s="15">
        <v>8.6455330000000004</v>
      </c>
      <c r="G118" s="15">
        <v>3.4582130000000002</v>
      </c>
      <c r="H118" s="15">
        <v>0.57636900000000002</v>
      </c>
      <c r="I118" s="15">
        <v>87.319884999999999</v>
      </c>
      <c r="J118" s="15">
        <v>12.103745999999999</v>
      </c>
    </row>
    <row r="119" spans="1:10">
      <c r="A119" s="23" t="s">
        <v>128</v>
      </c>
      <c r="B119" s="24">
        <v>47</v>
      </c>
      <c r="C119" s="24">
        <v>2</v>
      </c>
      <c r="D119" s="24">
        <v>9</v>
      </c>
      <c r="E119" s="24">
        <v>4</v>
      </c>
      <c r="F119" s="24">
        <v>5</v>
      </c>
      <c r="G119" s="24">
        <v>2</v>
      </c>
      <c r="H119" s="24">
        <v>25</v>
      </c>
      <c r="I119" s="24">
        <v>15</v>
      </c>
      <c r="J119" s="24">
        <v>7</v>
      </c>
    </row>
    <row r="120" spans="1:10">
      <c r="A120" s="10" t="s">
        <v>114</v>
      </c>
      <c r="B120" s="15">
        <v>100</v>
      </c>
      <c r="C120" s="15">
        <v>4.2553190000000001</v>
      </c>
      <c r="D120" s="15">
        <v>19.148935999999999</v>
      </c>
      <c r="E120" s="15">
        <v>8.5106380000000001</v>
      </c>
      <c r="F120" s="15">
        <v>10.638298000000001</v>
      </c>
      <c r="G120" s="15">
        <v>4.2553190000000001</v>
      </c>
      <c r="H120" s="15">
        <v>53.191488999999997</v>
      </c>
      <c r="I120" s="15">
        <v>31.914894</v>
      </c>
      <c r="J120" s="15">
        <v>14.893617000000001</v>
      </c>
    </row>
    <row r="121" spans="1:10">
      <c r="A121" s="8" t="s">
        <v>175</v>
      </c>
      <c r="B121" s="8"/>
      <c r="C121" s="8"/>
      <c r="D121" s="8"/>
      <c r="E121" s="8"/>
      <c r="F121" s="8"/>
      <c r="G121" s="8"/>
      <c r="H121" s="8"/>
      <c r="I121" s="8"/>
      <c r="J121" s="8"/>
    </row>
    <row r="122" spans="1:10">
      <c r="A122" s="23" t="s">
        <v>176</v>
      </c>
      <c r="B122" s="24">
        <v>425</v>
      </c>
      <c r="C122" s="24">
        <v>64</v>
      </c>
      <c r="D122" s="24">
        <v>241</v>
      </c>
      <c r="E122" s="24">
        <v>106</v>
      </c>
      <c r="F122" s="24">
        <v>14</v>
      </c>
      <c r="G122" s="24">
        <v>0</v>
      </c>
      <c r="H122" s="24">
        <v>0</v>
      </c>
      <c r="I122" s="24">
        <v>411</v>
      </c>
      <c r="J122" s="24">
        <v>14</v>
      </c>
    </row>
    <row r="123" spans="1:10">
      <c r="A123" s="10" t="s">
        <v>114</v>
      </c>
      <c r="B123" s="15">
        <v>100</v>
      </c>
      <c r="C123" s="15">
        <v>15.058824</v>
      </c>
      <c r="D123" s="15">
        <v>56.705882000000003</v>
      </c>
      <c r="E123" s="15">
        <v>24.941175999999999</v>
      </c>
      <c r="F123" s="15">
        <v>3.2941180000000001</v>
      </c>
      <c r="G123" s="15">
        <v>0</v>
      </c>
      <c r="H123" s="15">
        <v>0</v>
      </c>
      <c r="I123" s="15">
        <v>96.705882000000003</v>
      </c>
      <c r="J123" s="15">
        <v>3.2941180000000001</v>
      </c>
    </row>
    <row r="124" spans="1:10">
      <c r="A124" s="23" t="s">
        <v>177</v>
      </c>
      <c r="B124" s="24">
        <v>811</v>
      </c>
      <c r="C124" s="24">
        <v>116</v>
      </c>
      <c r="D124" s="24">
        <v>428</v>
      </c>
      <c r="E124" s="24">
        <v>225</v>
      </c>
      <c r="F124" s="24">
        <v>36</v>
      </c>
      <c r="G124" s="24">
        <v>3</v>
      </c>
      <c r="H124" s="24">
        <v>3</v>
      </c>
      <c r="I124" s="24">
        <v>769</v>
      </c>
      <c r="J124" s="24">
        <v>39</v>
      </c>
    </row>
    <row r="125" spans="1:10">
      <c r="A125" s="10" t="s">
        <v>114</v>
      </c>
      <c r="B125" s="15">
        <v>100</v>
      </c>
      <c r="C125" s="15">
        <v>14.303329</v>
      </c>
      <c r="D125" s="15">
        <v>52.774352999999998</v>
      </c>
      <c r="E125" s="15">
        <v>27.743527</v>
      </c>
      <c r="F125" s="15">
        <v>4.4389640000000004</v>
      </c>
      <c r="G125" s="15">
        <v>0.36991400000000002</v>
      </c>
      <c r="H125" s="15">
        <v>0.36991400000000002</v>
      </c>
      <c r="I125" s="15">
        <v>94.821207999999999</v>
      </c>
      <c r="J125" s="15">
        <v>4.808878</v>
      </c>
    </row>
    <row r="126" spans="1:10">
      <c r="A126" s="23" t="s">
        <v>178</v>
      </c>
      <c r="B126" s="24">
        <v>207</v>
      </c>
      <c r="C126" s="24">
        <v>38</v>
      </c>
      <c r="D126" s="24">
        <v>99</v>
      </c>
      <c r="E126" s="24">
        <v>63</v>
      </c>
      <c r="F126" s="24">
        <v>5</v>
      </c>
      <c r="G126" s="24">
        <v>1</v>
      </c>
      <c r="H126" s="24">
        <v>1</v>
      </c>
      <c r="I126" s="24">
        <v>200</v>
      </c>
      <c r="J126" s="24">
        <v>6</v>
      </c>
    </row>
    <row r="127" spans="1:10">
      <c r="A127" s="10" t="s">
        <v>114</v>
      </c>
      <c r="B127" s="15">
        <v>100</v>
      </c>
      <c r="C127" s="15">
        <v>18.357488</v>
      </c>
      <c r="D127" s="15">
        <v>47.826087000000001</v>
      </c>
      <c r="E127" s="15">
        <v>30.434782999999999</v>
      </c>
      <c r="F127" s="15">
        <v>2.4154589999999998</v>
      </c>
      <c r="G127" s="15">
        <v>0.48309200000000002</v>
      </c>
      <c r="H127" s="15">
        <v>0.48309200000000002</v>
      </c>
      <c r="I127" s="15">
        <v>96.618357000000003</v>
      </c>
      <c r="J127" s="15">
        <v>2.8985509999999999</v>
      </c>
    </row>
    <row r="128" spans="1:10">
      <c r="A128" s="23" t="s">
        <v>179</v>
      </c>
      <c r="B128" s="24">
        <v>154</v>
      </c>
      <c r="C128" s="24">
        <v>46</v>
      </c>
      <c r="D128" s="24">
        <v>80</v>
      </c>
      <c r="E128" s="24">
        <v>21</v>
      </c>
      <c r="F128" s="24">
        <v>5</v>
      </c>
      <c r="G128" s="24">
        <v>2</v>
      </c>
      <c r="H128" s="24">
        <v>0</v>
      </c>
      <c r="I128" s="24">
        <v>147</v>
      </c>
      <c r="J128" s="24">
        <v>7</v>
      </c>
    </row>
    <row r="129" spans="1:10">
      <c r="A129" s="10" t="s">
        <v>114</v>
      </c>
      <c r="B129" s="15">
        <v>100</v>
      </c>
      <c r="C129" s="15">
        <v>29.87013</v>
      </c>
      <c r="D129" s="15">
        <v>51.948051999999997</v>
      </c>
      <c r="E129" s="15">
        <v>13.636364</v>
      </c>
      <c r="F129" s="15">
        <v>3.246753</v>
      </c>
      <c r="G129" s="15">
        <v>1.2987010000000001</v>
      </c>
      <c r="H129" s="15">
        <v>0</v>
      </c>
      <c r="I129" s="15">
        <v>95.454544999999996</v>
      </c>
      <c r="J129" s="15">
        <v>4.5454549999999996</v>
      </c>
    </row>
    <row r="130" spans="1:10">
      <c r="A130" s="23" t="s">
        <v>180</v>
      </c>
      <c r="B130" s="24">
        <v>318</v>
      </c>
      <c r="C130" s="24">
        <v>57</v>
      </c>
      <c r="D130" s="24">
        <v>164</v>
      </c>
      <c r="E130" s="24">
        <v>79</v>
      </c>
      <c r="F130" s="24">
        <v>14</v>
      </c>
      <c r="G130" s="24">
        <v>4</v>
      </c>
      <c r="H130" s="24">
        <v>0</v>
      </c>
      <c r="I130" s="24">
        <v>300</v>
      </c>
      <c r="J130" s="24">
        <v>18</v>
      </c>
    </row>
    <row r="131" spans="1:10">
      <c r="A131" s="10" t="s">
        <v>114</v>
      </c>
      <c r="B131" s="15">
        <v>100</v>
      </c>
      <c r="C131" s="15">
        <v>17.924527999999999</v>
      </c>
      <c r="D131" s="15">
        <v>51.572327000000001</v>
      </c>
      <c r="E131" s="15">
        <v>24.842766999999998</v>
      </c>
      <c r="F131" s="15">
        <v>4.4025160000000003</v>
      </c>
      <c r="G131" s="15">
        <v>1.257862</v>
      </c>
      <c r="H131" s="15">
        <v>0</v>
      </c>
      <c r="I131" s="15">
        <v>94.339623000000003</v>
      </c>
      <c r="J131" s="15">
        <v>5.6603770000000004</v>
      </c>
    </row>
    <row r="132" spans="1:10">
      <c r="A132" s="23" t="s">
        <v>181</v>
      </c>
      <c r="B132" s="24">
        <v>203</v>
      </c>
      <c r="C132" s="24">
        <v>44</v>
      </c>
      <c r="D132" s="24">
        <v>102</v>
      </c>
      <c r="E132" s="24">
        <v>50</v>
      </c>
      <c r="F132" s="24">
        <v>5</v>
      </c>
      <c r="G132" s="24">
        <v>1</v>
      </c>
      <c r="H132" s="24">
        <v>1</v>
      </c>
      <c r="I132" s="24">
        <v>196</v>
      </c>
      <c r="J132" s="24">
        <v>6</v>
      </c>
    </row>
    <row r="133" spans="1:10">
      <c r="A133" s="10" t="s">
        <v>114</v>
      </c>
      <c r="B133" s="15">
        <v>100</v>
      </c>
      <c r="C133" s="15">
        <v>21.674876999999999</v>
      </c>
      <c r="D133" s="15">
        <v>50.246305</v>
      </c>
      <c r="E133" s="15">
        <v>24.630541999999998</v>
      </c>
      <c r="F133" s="15">
        <v>2.4630540000000001</v>
      </c>
      <c r="G133" s="15">
        <v>0.49261100000000002</v>
      </c>
      <c r="H133" s="15">
        <v>0.49261100000000002</v>
      </c>
      <c r="I133" s="15">
        <v>96.551723999999993</v>
      </c>
      <c r="J133" s="15">
        <v>2.9556650000000002</v>
      </c>
    </row>
    <row r="134" spans="1:10">
      <c r="A134" s="23" t="s">
        <v>182</v>
      </c>
      <c r="B134" s="24">
        <v>79</v>
      </c>
      <c r="C134" s="24">
        <v>19</v>
      </c>
      <c r="D134" s="24">
        <v>37</v>
      </c>
      <c r="E134" s="24">
        <v>14</v>
      </c>
      <c r="F134" s="24">
        <v>6</v>
      </c>
      <c r="G134" s="24">
        <v>3</v>
      </c>
      <c r="H134" s="24">
        <v>0</v>
      </c>
      <c r="I134" s="24">
        <v>70</v>
      </c>
      <c r="J134" s="24">
        <v>9</v>
      </c>
    </row>
    <row r="135" spans="1:10">
      <c r="A135" s="10" t="s">
        <v>114</v>
      </c>
      <c r="B135" s="15">
        <v>100</v>
      </c>
      <c r="C135" s="15">
        <v>24.050633000000001</v>
      </c>
      <c r="D135" s="15">
        <v>46.835442999999998</v>
      </c>
      <c r="E135" s="15">
        <v>17.721519000000001</v>
      </c>
      <c r="F135" s="15">
        <v>7.5949369999999998</v>
      </c>
      <c r="G135" s="15">
        <v>3.7974679999999998</v>
      </c>
      <c r="H135" s="15">
        <v>0</v>
      </c>
      <c r="I135" s="15">
        <v>88.607595000000003</v>
      </c>
      <c r="J135" s="15">
        <v>11.392405</v>
      </c>
    </row>
    <row r="136" spans="1:10">
      <c r="A136" s="23" t="s">
        <v>183</v>
      </c>
      <c r="B136" s="24">
        <v>68</v>
      </c>
      <c r="C136" s="24">
        <v>21</v>
      </c>
      <c r="D136" s="24">
        <v>30</v>
      </c>
      <c r="E136" s="24">
        <v>15</v>
      </c>
      <c r="F136" s="24">
        <v>2</v>
      </c>
      <c r="G136" s="24">
        <v>0</v>
      </c>
      <c r="H136" s="24">
        <v>0</v>
      </c>
      <c r="I136" s="24">
        <v>66</v>
      </c>
      <c r="J136" s="24">
        <v>2</v>
      </c>
    </row>
    <row r="137" spans="1:10">
      <c r="A137" s="10" t="s">
        <v>114</v>
      </c>
      <c r="B137" s="15">
        <v>100</v>
      </c>
      <c r="C137" s="15">
        <v>30.882352999999998</v>
      </c>
      <c r="D137" s="15">
        <v>44.117646999999998</v>
      </c>
      <c r="E137" s="15">
        <v>22.058824000000001</v>
      </c>
      <c r="F137" s="15">
        <v>2.941176</v>
      </c>
      <c r="G137" s="15">
        <v>0</v>
      </c>
      <c r="H137" s="15">
        <v>0</v>
      </c>
      <c r="I137" s="15">
        <v>97.058824000000001</v>
      </c>
      <c r="J137" s="15">
        <v>2.941176</v>
      </c>
    </row>
    <row r="138" spans="1:10">
      <c r="A138" s="23" t="s">
        <v>184</v>
      </c>
      <c r="B138" s="24">
        <v>586</v>
      </c>
      <c r="C138" s="24">
        <v>83</v>
      </c>
      <c r="D138" s="24">
        <v>293</v>
      </c>
      <c r="E138" s="24">
        <v>178</v>
      </c>
      <c r="F138" s="24">
        <v>26</v>
      </c>
      <c r="G138" s="24">
        <v>6</v>
      </c>
      <c r="H138" s="24">
        <v>0</v>
      </c>
      <c r="I138" s="24">
        <v>554</v>
      </c>
      <c r="J138" s="24">
        <v>32</v>
      </c>
    </row>
    <row r="139" spans="1:10">
      <c r="A139" s="10" t="s">
        <v>114</v>
      </c>
      <c r="B139" s="15">
        <v>100</v>
      </c>
      <c r="C139" s="15">
        <v>14.163823000000001</v>
      </c>
      <c r="D139" s="15">
        <v>50</v>
      </c>
      <c r="E139" s="15">
        <v>30.375426999999998</v>
      </c>
      <c r="F139" s="15">
        <v>4.4368600000000002</v>
      </c>
      <c r="G139" s="15">
        <v>1.0238910000000001</v>
      </c>
      <c r="H139" s="15">
        <v>0</v>
      </c>
      <c r="I139" s="15">
        <v>94.539248999999998</v>
      </c>
      <c r="J139" s="15">
        <v>5.4607510000000001</v>
      </c>
    </row>
    <row r="140" spans="1:10">
      <c r="A140" s="23" t="s">
        <v>185</v>
      </c>
      <c r="B140" s="24">
        <v>276</v>
      </c>
      <c r="C140" s="24">
        <v>58</v>
      </c>
      <c r="D140" s="24">
        <v>146</v>
      </c>
      <c r="E140" s="24">
        <v>63</v>
      </c>
      <c r="F140" s="24">
        <v>9</v>
      </c>
      <c r="G140" s="24">
        <v>0</v>
      </c>
      <c r="H140" s="24">
        <v>0</v>
      </c>
      <c r="I140" s="24">
        <v>267</v>
      </c>
      <c r="J140" s="24">
        <v>9</v>
      </c>
    </row>
    <row r="141" spans="1:10">
      <c r="A141" s="10" t="s">
        <v>114</v>
      </c>
      <c r="B141" s="15">
        <v>100</v>
      </c>
      <c r="C141" s="15">
        <v>21.014493000000002</v>
      </c>
      <c r="D141" s="15">
        <v>52.898550999999998</v>
      </c>
      <c r="E141" s="15">
        <v>22.826087000000001</v>
      </c>
      <c r="F141" s="15">
        <v>3.2608700000000002</v>
      </c>
      <c r="G141" s="15">
        <v>0</v>
      </c>
      <c r="H141" s="15">
        <v>0</v>
      </c>
      <c r="I141" s="15">
        <v>96.739130000000003</v>
      </c>
      <c r="J141" s="15">
        <v>3.2608700000000002</v>
      </c>
    </row>
    <row r="142" spans="1:10">
      <c r="A142" s="23" t="s">
        <v>152</v>
      </c>
      <c r="B142" s="24">
        <v>197</v>
      </c>
      <c r="C142" s="24">
        <v>15</v>
      </c>
      <c r="D142" s="24">
        <v>78</v>
      </c>
      <c r="E142" s="24">
        <v>77</v>
      </c>
      <c r="F142" s="24">
        <v>24</v>
      </c>
      <c r="G142" s="24">
        <v>2</v>
      </c>
      <c r="H142" s="24">
        <v>1</v>
      </c>
      <c r="I142" s="24">
        <v>170</v>
      </c>
      <c r="J142" s="24">
        <v>26</v>
      </c>
    </row>
    <row r="143" spans="1:10">
      <c r="A143" s="10" t="s">
        <v>114</v>
      </c>
      <c r="B143" s="15">
        <v>100</v>
      </c>
      <c r="C143" s="15">
        <v>7.6142130000000003</v>
      </c>
      <c r="D143" s="15">
        <v>39.593908999999996</v>
      </c>
      <c r="E143" s="15">
        <v>39.086294000000002</v>
      </c>
      <c r="F143" s="15">
        <v>12.182741</v>
      </c>
      <c r="G143" s="15">
        <v>1.015228</v>
      </c>
      <c r="H143" s="15">
        <v>0.50761400000000001</v>
      </c>
      <c r="I143" s="15">
        <v>86.294415999999998</v>
      </c>
      <c r="J143" s="15">
        <v>13.19797</v>
      </c>
    </row>
    <row r="144" spans="1:10">
      <c r="A144" s="23" t="s">
        <v>186</v>
      </c>
      <c r="B144" s="24">
        <v>944</v>
      </c>
      <c r="C144" s="24">
        <v>16</v>
      </c>
      <c r="D144" s="24">
        <v>211</v>
      </c>
      <c r="E144" s="24">
        <v>399</v>
      </c>
      <c r="F144" s="24">
        <v>223</v>
      </c>
      <c r="G144" s="24">
        <v>77</v>
      </c>
      <c r="H144" s="24">
        <v>18</v>
      </c>
      <c r="I144" s="24">
        <v>626</v>
      </c>
      <c r="J144" s="24">
        <v>300</v>
      </c>
    </row>
    <row r="145" spans="1:10">
      <c r="A145" s="10" t="s">
        <v>114</v>
      </c>
      <c r="B145" s="15">
        <v>100</v>
      </c>
      <c r="C145" s="15">
        <v>1.6949149999999999</v>
      </c>
      <c r="D145" s="15">
        <v>22.351694999999999</v>
      </c>
      <c r="E145" s="15">
        <v>42.266948999999997</v>
      </c>
      <c r="F145" s="15">
        <v>23.622881</v>
      </c>
      <c r="G145" s="15">
        <v>8.1567799999999995</v>
      </c>
      <c r="H145" s="15">
        <v>1.9067799999999999</v>
      </c>
      <c r="I145" s="15">
        <v>66.313558999999998</v>
      </c>
      <c r="J145" s="15">
        <v>31.779661000000001</v>
      </c>
    </row>
    <row r="146" spans="1:10">
      <c r="A146" s="23" t="s">
        <v>128</v>
      </c>
      <c r="B146" s="24">
        <v>41</v>
      </c>
      <c r="C146" s="24">
        <v>6</v>
      </c>
      <c r="D146" s="24">
        <v>16</v>
      </c>
      <c r="E146" s="24">
        <v>7</v>
      </c>
      <c r="F146" s="24">
        <v>4</v>
      </c>
      <c r="G146" s="24">
        <v>0</v>
      </c>
      <c r="H146" s="24">
        <v>8</v>
      </c>
      <c r="I146" s="24">
        <v>29</v>
      </c>
      <c r="J146" s="24">
        <v>4</v>
      </c>
    </row>
    <row r="147" spans="1:10">
      <c r="A147" s="10" t="s">
        <v>114</v>
      </c>
      <c r="B147" s="15">
        <v>100</v>
      </c>
      <c r="C147" s="15">
        <v>14.634145999999999</v>
      </c>
      <c r="D147" s="15">
        <v>39.024389999999997</v>
      </c>
      <c r="E147" s="15">
        <v>17.073170999999999</v>
      </c>
      <c r="F147" s="15">
        <v>9.7560979999999997</v>
      </c>
      <c r="G147" s="15">
        <v>0</v>
      </c>
      <c r="H147" s="15">
        <v>19.512194999999998</v>
      </c>
      <c r="I147" s="15">
        <v>70.731707</v>
      </c>
      <c r="J147" s="15">
        <v>9.7560979999999997</v>
      </c>
    </row>
    <row r="148" spans="1:10">
      <c r="A148" s="8" t="s">
        <v>187</v>
      </c>
      <c r="B148" s="8"/>
      <c r="C148" s="8"/>
      <c r="D148" s="8"/>
      <c r="E148" s="8"/>
      <c r="F148" s="8"/>
      <c r="G148" s="8"/>
      <c r="H148" s="8"/>
      <c r="I148" s="8"/>
      <c r="J148" s="8"/>
    </row>
    <row r="149" spans="1:10">
      <c r="A149" s="23" t="s">
        <v>188</v>
      </c>
      <c r="B149" s="24">
        <v>2041</v>
      </c>
      <c r="C149" s="24">
        <v>175</v>
      </c>
      <c r="D149" s="24">
        <v>842</v>
      </c>
      <c r="E149" s="24">
        <v>726</v>
      </c>
      <c r="F149" s="24">
        <v>227</v>
      </c>
      <c r="G149" s="24">
        <v>51</v>
      </c>
      <c r="H149" s="24">
        <v>20</v>
      </c>
      <c r="I149" s="24">
        <v>1743</v>
      </c>
      <c r="J149" s="24">
        <v>278</v>
      </c>
    </row>
    <row r="150" spans="1:10">
      <c r="A150" s="10" t="s">
        <v>114</v>
      </c>
      <c r="B150" s="15">
        <v>100</v>
      </c>
      <c r="C150" s="15">
        <v>8.5742279999999997</v>
      </c>
      <c r="D150" s="15">
        <v>41.254286999999998</v>
      </c>
      <c r="E150" s="15">
        <v>35.570799000000001</v>
      </c>
      <c r="F150" s="15">
        <v>11.121999000000001</v>
      </c>
      <c r="G150" s="15">
        <v>2.4987750000000002</v>
      </c>
      <c r="H150" s="15">
        <v>0.97991200000000001</v>
      </c>
      <c r="I150" s="15">
        <v>85.399314000000004</v>
      </c>
      <c r="J150" s="15">
        <v>13.620774000000001</v>
      </c>
    </row>
    <row r="151" spans="1:10">
      <c r="A151" s="23" t="s">
        <v>189</v>
      </c>
      <c r="B151" s="24">
        <v>221</v>
      </c>
      <c r="C151" s="24">
        <v>16</v>
      </c>
      <c r="D151" s="24">
        <v>84</v>
      </c>
      <c r="E151" s="24">
        <v>85</v>
      </c>
      <c r="F151" s="24">
        <v>29</v>
      </c>
      <c r="G151" s="24">
        <v>7</v>
      </c>
      <c r="H151" s="24">
        <v>0</v>
      </c>
      <c r="I151" s="24">
        <v>185</v>
      </c>
      <c r="J151" s="24">
        <v>36</v>
      </c>
    </row>
    <row r="152" spans="1:10">
      <c r="A152" s="10" t="s">
        <v>114</v>
      </c>
      <c r="B152" s="15">
        <v>100</v>
      </c>
      <c r="C152" s="15">
        <v>7.2398189999999998</v>
      </c>
      <c r="D152" s="15">
        <v>38.009050000000002</v>
      </c>
      <c r="E152" s="15">
        <v>38.461537999999997</v>
      </c>
      <c r="F152" s="15">
        <v>13.122172000000001</v>
      </c>
      <c r="G152" s="15">
        <v>3.167421</v>
      </c>
      <c r="H152" s="15">
        <v>0</v>
      </c>
      <c r="I152" s="15">
        <v>83.710407000000004</v>
      </c>
      <c r="J152" s="15">
        <v>16.289593</v>
      </c>
    </row>
    <row r="153" spans="1:10">
      <c r="A153" s="23" t="s">
        <v>190</v>
      </c>
      <c r="B153" s="24">
        <v>64</v>
      </c>
      <c r="C153" s="24">
        <v>3</v>
      </c>
      <c r="D153" s="24">
        <v>19</v>
      </c>
      <c r="E153" s="24">
        <v>25</v>
      </c>
      <c r="F153" s="24">
        <v>10</v>
      </c>
      <c r="G153" s="24">
        <v>6</v>
      </c>
      <c r="H153" s="24">
        <v>1</v>
      </c>
      <c r="I153" s="24">
        <v>47</v>
      </c>
      <c r="J153" s="24">
        <v>16</v>
      </c>
    </row>
    <row r="154" spans="1:10">
      <c r="A154" s="10" t="s">
        <v>114</v>
      </c>
      <c r="B154" s="15">
        <v>100</v>
      </c>
      <c r="C154" s="15">
        <v>4.6875</v>
      </c>
      <c r="D154" s="15">
        <v>29.6875</v>
      </c>
      <c r="E154" s="15">
        <v>39.0625</v>
      </c>
      <c r="F154" s="15">
        <v>15.625</v>
      </c>
      <c r="G154" s="15">
        <v>9.375</v>
      </c>
      <c r="H154" s="15">
        <v>1.5625</v>
      </c>
      <c r="I154" s="15">
        <v>73.4375</v>
      </c>
      <c r="J154" s="15">
        <v>25</v>
      </c>
    </row>
    <row r="155" spans="1:10">
      <c r="A155" s="23" t="s">
        <v>191</v>
      </c>
      <c r="B155" s="24">
        <v>158</v>
      </c>
      <c r="C155" s="24">
        <v>4</v>
      </c>
      <c r="D155" s="24">
        <v>40</v>
      </c>
      <c r="E155" s="24">
        <v>54</v>
      </c>
      <c r="F155" s="24">
        <v>39</v>
      </c>
      <c r="G155" s="24">
        <v>18</v>
      </c>
      <c r="H155" s="24">
        <v>3</v>
      </c>
      <c r="I155" s="24">
        <v>98</v>
      </c>
      <c r="J155" s="24">
        <v>57</v>
      </c>
    </row>
    <row r="156" spans="1:10">
      <c r="A156" s="10" t="s">
        <v>114</v>
      </c>
      <c r="B156" s="15">
        <v>100</v>
      </c>
      <c r="C156" s="15">
        <v>2.5316459999999998</v>
      </c>
      <c r="D156" s="15">
        <v>25.316455999999999</v>
      </c>
      <c r="E156" s="15">
        <v>34.177214999999997</v>
      </c>
      <c r="F156" s="15">
        <v>24.683544000000001</v>
      </c>
      <c r="G156" s="15">
        <v>11.392405</v>
      </c>
      <c r="H156" s="15">
        <v>1.8987339999999999</v>
      </c>
      <c r="I156" s="15">
        <v>62.025315999999997</v>
      </c>
      <c r="J156" s="15">
        <v>36.075949000000001</v>
      </c>
    </row>
    <row r="157" spans="1:10">
      <c r="A157" s="23" t="s">
        <v>192</v>
      </c>
      <c r="B157" s="24">
        <v>120</v>
      </c>
      <c r="C157" s="24">
        <v>6</v>
      </c>
      <c r="D157" s="24">
        <v>37</v>
      </c>
      <c r="E157" s="24">
        <v>51</v>
      </c>
      <c r="F157" s="24">
        <v>18</v>
      </c>
      <c r="G157" s="24">
        <v>6</v>
      </c>
      <c r="H157" s="24">
        <v>2</v>
      </c>
      <c r="I157" s="24">
        <v>94</v>
      </c>
      <c r="J157" s="24">
        <v>24</v>
      </c>
    </row>
    <row r="158" spans="1:10">
      <c r="A158" s="10" t="s">
        <v>114</v>
      </c>
      <c r="B158" s="15">
        <v>100</v>
      </c>
      <c r="C158" s="15">
        <v>5</v>
      </c>
      <c r="D158" s="15">
        <v>30.833333</v>
      </c>
      <c r="E158" s="15">
        <v>42.5</v>
      </c>
      <c r="F158" s="15">
        <v>15</v>
      </c>
      <c r="G158" s="15">
        <v>5</v>
      </c>
      <c r="H158" s="15">
        <v>1.6666669999999999</v>
      </c>
      <c r="I158" s="15">
        <v>78.333332999999996</v>
      </c>
      <c r="J158" s="15">
        <v>20</v>
      </c>
    </row>
    <row r="159" spans="1:10">
      <c r="A159" s="23" t="s">
        <v>193</v>
      </c>
      <c r="B159" s="24">
        <v>10</v>
      </c>
      <c r="C159" s="24">
        <v>1</v>
      </c>
      <c r="D159" s="24">
        <v>2</v>
      </c>
      <c r="E159" s="24">
        <v>3</v>
      </c>
      <c r="F159" s="24">
        <v>3</v>
      </c>
      <c r="G159" s="24">
        <v>1</v>
      </c>
      <c r="H159" s="24">
        <v>0</v>
      </c>
      <c r="I159" s="24">
        <v>6</v>
      </c>
      <c r="J159" s="24">
        <v>4</v>
      </c>
    </row>
    <row r="160" spans="1:10">
      <c r="A160" s="10" t="s">
        <v>114</v>
      </c>
      <c r="B160" s="15">
        <v>100</v>
      </c>
      <c r="C160" s="15">
        <v>10</v>
      </c>
      <c r="D160" s="15">
        <v>20</v>
      </c>
      <c r="E160" s="15">
        <v>30</v>
      </c>
      <c r="F160" s="15">
        <v>30</v>
      </c>
      <c r="G160" s="15">
        <v>10</v>
      </c>
      <c r="H160" s="15">
        <v>0</v>
      </c>
      <c r="I160" s="15">
        <v>60</v>
      </c>
      <c r="J160" s="15">
        <v>40</v>
      </c>
    </row>
    <row r="161" spans="1:10">
      <c r="A161" s="23" t="s">
        <v>152</v>
      </c>
      <c r="B161" s="24">
        <v>39</v>
      </c>
      <c r="C161" s="24">
        <v>2</v>
      </c>
      <c r="D161" s="24">
        <v>10</v>
      </c>
      <c r="E161" s="24">
        <v>12</v>
      </c>
      <c r="F161" s="24">
        <v>10</v>
      </c>
      <c r="G161" s="24">
        <v>4</v>
      </c>
      <c r="H161" s="24">
        <v>1</v>
      </c>
      <c r="I161" s="24">
        <v>24</v>
      </c>
      <c r="J161" s="24">
        <v>14</v>
      </c>
    </row>
    <row r="162" spans="1:10">
      <c r="A162" s="10" t="s">
        <v>114</v>
      </c>
      <c r="B162" s="15">
        <v>100</v>
      </c>
      <c r="C162" s="15">
        <v>5.1282050000000003</v>
      </c>
      <c r="D162" s="15">
        <v>25.641026</v>
      </c>
      <c r="E162" s="15">
        <v>30.769231000000001</v>
      </c>
      <c r="F162" s="15">
        <v>25.641026</v>
      </c>
      <c r="G162" s="15">
        <v>10.256410000000001</v>
      </c>
      <c r="H162" s="15">
        <v>2.5641029999999998</v>
      </c>
      <c r="I162" s="15">
        <v>61.538462000000003</v>
      </c>
      <c r="J162" s="15">
        <v>35.897435999999999</v>
      </c>
    </row>
    <row r="163" spans="1:10">
      <c r="A163" s="23" t="s">
        <v>128</v>
      </c>
      <c r="B163" s="24">
        <v>24</v>
      </c>
      <c r="C163" s="24">
        <v>2</v>
      </c>
      <c r="D163" s="24">
        <v>9</v>
      </c>
      <c r="E163" s="24">
        <v>7</v>
      </c>
      <c r="F163" s="24">
        <v>2</v>
      </c>
      <c r="G163" s="24">
        <v>1</v>
      </c>
      <c r="H163" s="24">
        <v>3</v>
      </c>
      <c r="I163" s="24">
        <v>18</v>
      </c>
      <c r="J163" s="24">
        <v>3</v>
      </c>
    </row>
    <row r="164" spans="1:10">
      <c r="A164" s="10" t="s">
        <v>114</v>
      </c>
      <c r="B164" s="15">
        <v>100</v>
      </c>
      <c r="C164" s="15">
        <v>8.3333329999999997</v>
      </c>
      <c r="D164" s="15">
        <v>37.5</v>
      </c>
      <c r="E164" s="15">
        <v>29.166667</v>
      </c>
      <c r="F164" s="15">
        <v>8.3333329999999997</v>
      </c>
      <c r="G164" s="15">
        <v>4.1666670000000003</v>
      </c>
      <c r="H164" s="15">
        <v>12.5</v>
      </c>
      <c r="I164" s="15">
        <v>75</v>
      </c>
      <c r="J164" s="15">
        <v>12.5</v>
      </c>
    </row>
    <row r="165" spans="1:10">
      <c r="A165" s="8" t="s">
        <v>194</v>
      </c>
      <c r="B165" s="8"/>
      <c r="C165" s="8"/>
      <c r="D165" s="8"/>
      <c r="E165" s="8"/>
      <c r="F165" s="8"/>
      <c r="G165" s="8"/>
      <c r="H165" s="8"/>
      <c r="I165" s="8"/>
      <c r="J165" s="8"/>
    </row>
    <row r="166" spans="1:10">
      <c r="A166" s="23" t="s">
        <v>195</v>
      </c>
      <c r="B166" s="24">
        <v>1341</v>
      </c>
      <c r="C166" s="24">
        <v>105</v>
      </c>
      <c r="D166" s="24">
        <v>574</v>
      </c>
      <c r="E166" s="24">
        <v>476</v>
      </c>
      <c r="F166" s="24">
        <v>143</v>
      </c>
      <c r="G166" s="24">
        <v>34</v>
      </c>
      <c r="H166" s="24">
        <v>9</v>
      </c>
      <c r="I166" s="24">
        <v>1155</v>
      </c>
      <c r="J166" s="24">
        <v>177</v>
      </c>
    </row>
    <row r="167" spans="1:10">
      <c r="A167" s="10" t="s">
        <v>114</v>
      </c>
      <c r="B167" s="15">
        <v>100</v>
      </c>
      <c r="C167" s="15">
        <v>7.8299779999999997</v>
      </c>
      <c r="D167" s="15">
        <v>42.803877999999997</v>
      </c>
      <c r="E167" s="15">
        <v>35.495899000000001</v>
      </c>
      <c r="F167" s="15">
        <v>10.663684</v>
      </c>
      <c r="G167" s="15">
        <v>2.5354209999999999</v>
      </c>
      <c r="H167" s="15">
        <v>0.67114099999999999</v>
      </c>
      <c r="I167" s="15">
        <v>86.129754000000005</v>
      </c>
      <c r="J167" s="15">
        <v>13.199104999999999</v>
      </c>
    </row>
    <row r="168" spans="1:10">
      <c r="A168" s="23" t="s">
        <v>196</v>
      </c>
      <c r="B168" s="24">
        <v>523</v>
      </c>
      <c r="C168" s="24">
        <v>47</v>
      </c>
      <c r="D168" s="24">
        <v>221</v>
      </c>
      <c r="E168" s="24">
        <v>168</v>
      </c>
      <c r="F168" s="24">
        <v>71</v>
      </c>
      <c r="G168" s="24">
        <v>12</v>
      </c>
      <c r="H168" s="24">
        <v>4</v>
      </c>
      <c r="I168" s="24">
        <v>436</v>
      </c>
      <c r="J168" s="24">
        <v>83</v>
      </c>
    </row>
    <row r="169" spans="1:10">
      <c r="A169" s="10" t="s">
        <v>114</v>
      </c>
      <c r="B169" s="15">
        <v>100</v>
      </c>
      <c r="C169" s="15">
        <v>8.9866159999999997</v>
      </c>
      <c r="D169" s="15">
        <v>42.256214</v>
      </c>
      <c r="E169" s="15">
        <v>32.122371000000001</v>
      </c>
      <c r="F169" s="15">
        <v>13.575526</v>
      </c>
      <c r="G169" s="15">
        <v>2.2944550000000001</v>
      </c>
      <c r="H169" s="15">
        <v>0.764818</v>
      </c>
      <c r="I169" s="15">
        <v>83.365200999999999</v>
      </c>
      <c r="J169" s="15">
        <v>15.869980999999999</v>
      </c>
    </row>
    <row r="170" spans="1:10">
      <c r="A170" s="23" t="s">
        <v>197</v>
      </c>
      <c r="B170" s="24">
        <v>116</v>
      </c>
      <c r="C170" s="24">
        <v>7</v>
      </c>
      <c r="D170" s="24">
        <v>51</v>
      </c>
      <c r="E170" s="24">
        <v>43</v>
      </c>
      <c r="F170" s="24">
        <v>13</v>
      </c>
      <c r="G170" s="24">
        <v>2</v>
      </c>
      <c r="H170" s="24">
        <v>0</v>
      </c>
      <c r="I170" s="24">
        <v>101</v>
      </c>
      <c r="J170" s="24">
        <v>15</v>
      </c>
    </row>
    <row r="171" spans="1:10">
      <c r="A171" s="10" t="s">
        <v>114</v>
      </c>
      <c r="B171" s="15">
        <v>100</v>
      </c>
      <c r="C171" s="15">
        <v>6.0344829999999998</v>
      </c>
      <c r="D171" s="15">
        <v>43.965516999999998</v>
      </c>
      <c r="E171" s="15">
        <v>37.068966000000003</v>
      </c>
      <c r="F171" s="15">
        <v>11.206897</v>
      </c>
      <c r="G171" s="15">
        <v>1.7241379999999999</v>
      </c>
      <c r="H171" s="15">
        <v>0</v>
      </c>
      <c r="I171" s="15">
        <v>87.068966000000003</v>
      </c>
      <c r="J171" s="15">
        <v>12.931034</v>
      </c>
    </row>
    <row r="172" spans="1:10">
      <c r="A172" s="23" t="s">
        <v>198</v>
      </c>
      <c r="B172" s="24">
        <v>25</v>
      </c>
      <c r="C172" s="24">
        <v>3</v>
      </c>
      <c r="D172" s="24">
        <v>7</v>
      </c>
      <c r="E172" s="24">
        <v>11</v>
      </c>
      <c r="F172" s="24">
        <v>3</v>
      </c>
      <c r="G172" s="24">
        <v>1</v>
      </c>
      <c r="H172" s="24">
        <v>0</v>
      </c>
      <c r="I172" s="24">
        <v>21</v>
      </c>
      <c r="J172" s="24">
        <v>4</v>
      </c>
    </row>
    <row r="173" spans="1:10">
      <c r="A173" s="10" t="s">
        <v>114</v>
      </c>
      <c r="B173" s="15">
        <v>100</v>
      </c>
      <c r="C173" s="15">
        <v>12</v>
      </c>
      <c r="D173" s="15">
        <v>28</v>
      </c>
      <c r="E173" s="15">
        <v>44</v>
      </c>
      <c r="F173" s="15">
        <v>12</v>
      </c>
      <c r="G173" s="15">
        <v>4</v>
      </c>
      <c r="H173" s="15">
        <v>0</v>
      </c>
      <c r="I173" s="15">
        <v>84</v>
      </c>
      <c r="J173" s="15">
        <v>16</v>
      </c>
    </row>
    <row r="174" spans="1:10">
      <c r="A174" s="23" t="s">
        <v>199</v>
      </c>
      <c r="B174" s="24">
        <v>68</v>
      </c>
      <c r="C174" s="24">
        <v>11</v>
      </c>
      <c r="D174" s="24">
        <v>27</v>
      </c>
      <c r="E174" s="24">
        <v>21</v>
      </c>
      <c r="F174" s="24">
        <v>5</v>
      </c>
      <c r="G174" s="24">
        <v>3</v>
      </c>
      <c r="H174" s="24">
        <v>1</v>
      </c>
      <c r="I174" s="24">
        <v>59</v>
      </c>
      <c r="J174" s="24">
        <v>8</v>
      </c>
    </row>
    <row r="175" spans="1:10">
      <c r="A175" s="10" t="s">
        <v>114</v>
      </c>
      <c r="B175" s="15">
        <v>100</v>
      </c>
      <c r="C175" s="15">
        <v>16.176470999999999</v>
      </c>
      <c r="D175" s="15">
        <v>39.705882000000003</v>
      </c>
      <c r="E175" s="15">
        <v>30.882352999999998</v>
      </c>
      <c r="F175" s="15">
        <v>7.3529410000000004</v>
      </c>
      <c r="G175" s="15">
        <v>4.4117649999999999</v>
      </c>
      <c r="H175" s="15">
        <v>1.470588</v>
      </c>
      <c r="I175" s="15">
        <v>86.764706000000004</v>
      </c>
      <c r="J175" s="15">
        <v>11.764706</v>
      </c>
    </row>
    <row r="176" spans="1:10">
      <c r="A176" s="23" t="s">
        <v>200</v>
      </c>
      <c r="B176" s="24">
        <v>1248</v>
      </c>
      <c r="C176" s="24">
        <v>121</v>
      </c>
      <c r="D176" s="24">
        <v>563</v>
      </c>
      <c r="E176" s="24">
        <v>422</v>
      </c>
      <c r="F176" s="24">
        <v>109</v>
      </c>
      <c r="G176" s="24">
        <v>25</v>
      </c>
      <c r="H176" s="24">
        <v>8</v>
      </c>
      <c r="I176" s="24">
        <v>1106</v>
      </c>
      <c r="J176" s="24">
        <v>134</v>
      </c>
    </row>
    <row r="177" spans="1:10">
      <c r="A177" s="10" t="s">
        <v>114</v>
      </c>
      <c r="B177" s="15">
        <v>100</v>
      </c>
      <c r="C177" s="15">
        <v>9.695513</v>
      </c>
      <c r="D177" s="15">
        <v>45.112178999999998</v>
      </c>
      <c r="E177" s="15">
        <v>33.814103000000003</v>
      </c>
      <c r="F177" s="15">
        <v>8.7339739999999999</v>
      </c>
      <c r="G177" s="15">
        <v>2.0032049999999999</v>
      </c>
      <c r="H177" s="15">
        <v>0.64102599999999998</v>
      </c>
      <c r="I177" s="15">
        <v>88.621795000000006</v>
      </c>
      <c r="J177" s="15">
        <v>10.737178999999999</v>
      </c>
    </row>
    <row r="178" spans="1:10">
      <c r="A178" s="23" t="s">
        <v>201</v>
      </c>
      <c r="B178" s="24">
        <v>725</v>
      </c>
      <c r="C178" s="24">
        <v>47</v>
      </c>
      <c r="D178" s="24">
        <v>284</v>
      </c>
      <c r="E178" s="24">
        <v>273</v>
      </c>
      <c r="F178" s="24">
        <v>87</v>
      </c>
      <c r="G178" s="24">
        <v>30</v>
      </c>
      <c r="H178" s="24">
        <v>4</v>
      </c>
      <c r="I178" s="24">
        <v>604</v>
      </c>
      <c r="J178" s="24">
        <v>117</v>
      </c>
    </row>
    <row r="179" spans="1:10">
      <c r="A179" s="10" t="s">
        <v>114</v>
      </c>
      <c r="B179" s="15">
        <v>100</v>
      </c>
      <c r="C179" s="15">
        <v>6.4827589999999997</v>
      </c>
      <c r="D179" s="15">
        <v>39.172414000000003</v>
      </c>
      <c r="E179" s="15">
        <v>37.655172</v>
      </c>
      <c r="F179" s="15">
        <v>12</v>
      </c>
      <c r="G179" s="15">
        <v>4.137931</v>
      </c>
      <c r="H179" s="15">
        <v>0.55172399999999999</v>
      </c>
      <c r="I179" s="15">
        <v>83.310344999999998</v>
      </c>
      <c r="J179" s="15">
        <v>16.137930999999998</v>
      </c>
    </row>
    <row r="180" spans="1:10">
      <c r="A180" s="23" t="s">
        <v>202</v>
      </c>
      <c r="B180" s="24">
        <v>550</v>
      </c>
      <c r="C180" s="24">
        <v>42</v>
      </c>
      <c r="D180" s="24">
        <v>228</v>
      </c>
      <c r="E180" s="24">
        <v>200</v>
      </c>
      <c r="F180" s="24">
        <v>63</v>
      </c>
      <c r="G180" s="24">
        <v>12</v>
      </c>
      <c r="H180" s="24">
        <v>5</v>
      </c>
      <c r="I180" s="24">
        <v>470</v>
      </c>
      <c r="J180" s="24">
        <v>75</v>
      </c>
    </row>
    <row r="181" spans="1:10">
      <c r="A181" s="10" t="s">
        <v>114</v>
      </c>
      <c r="B181" s="15">
        <v>100</v>
      </c>
      <c r="C181" s="15">
        <v>7.6363640000000004</v>
      </c>
      <c r="D181" s="15">
        <v>41.454545000000003</v>
      </c>
      <c r="E181" s="15">
        <v>36.363636</v>
      </c>
      <c r="F181" s="15">
        <v>11.454545</v>
      </c>
      <c r="G181" s="15">
        <v>2.1818179999999998</v>
      </c>
      <c r="H181" s="15">
        <v>0.90909099999999998</v>
      </c>
      <c r="I181" s="15">
        <v>85.454544999999996</v>
      </c>
      <c r="J181" s="15">
        <v>13.636364</v>
      </c>
    </row>
    <row r="182" spans="1:10">
      <c r="A182" s="23" t="s">
        <v>203</v>
      </c>
      <c r="B182" s="24">
        <v>563</v>
      </c>
      <c r="C182" s="24">
        <v>54</v>
      </c>
      <c r="D182" s="24">
        <v>236</v>
      </c>
      <c r="E182" s="24">
        <v>195</v>
      </c>
      <c r="F182" s="24">
        <v>61</v>
      </c>
      <c r="G182" s="24">
        <v>13</v>
      </c>
      <c r="H182" s="24">
        <v>4</v>
      </c>
      <c r="I182" s="24">
        <v>485</v>
      </c>
      <c r="J182" s="24">
        <v>74</v>
      </c>
    </row>
    <row r="183" spans="1:10">
      <c r="A183" s="10" t="s">
        <v>114</v>
      </c>
      <c r="B183" s="15">
        <v>100</v>
      </c>
      <c r="C183" s="15">
        <v>9.5914739999999998</v>
      </c>
      <c r="D183" s="15">
        <v>41.918295000000001</v>
      </c>
      <c r="E183" s="15">
        <v>34.635879000000003</v>
      </c>
      <c r="F183" s="15">
        <v>10.834813</v>
      </c>
      <c r="G183" s="15">
        <v>2.309059</v>
      </c>
      <c r="H183" s="15">
        <v>0.71048</v>
      </c>
      <c r="I183" s="15">
        <v>86.145647999999994</v>
      </c>
      <c r="J183" s="15">
        <v>13.143872</v>
      </c>
    </row>
    <row r="184" spans="1:10">
      <c r="A184" s="23" t="s">
        <v>204</v>
      </c>
      <c r="B184" s="24">
        <v>319</v>
      </c>
      <c r="C184" s="24">
        <v>19</v>
      </c>
      <c r="D184" s="24">
        <v>129</v>
      </c>
      <c r="E184" s="24">
        <v>119</v>
      </c>
      <c r="F184" s="24">
        <v>37</v>
      </c>
      <c r="G184" s="24">
        <v>12</v>
      </c>
      <c r="H184" s="24">
        <v>3</v>
      </c>
      <c r="I184" s="24">
        <v>267</v>
      </c>
      <c r="J184" s="24">
        <v>49</v>
      </c>
    </row>
    <row r="185" spans="1:10">
      <c r="A185" s="10" t="s">
        <v>114</v>
      </c>
      <c r="B185" s="15">
        <v>100</v>
      </c>
      <c r="C185" s="15">
        <v>5.9561130000000002</v>
      </c>
      <c r="D185" s="15">
        <v>40.438870999999999</v>
      </c>
      <c r="E185" s="15">
        <v>37.304074999999997</v>
      </c>
      <c r="F185" s="15">
        <v>11.598746</v>
      </c>
      <c r="G185" s="15">
        <v>3.761755</v>
      </c>
      <c r="H185" s="15">
        <v>0.94043900000000002</v>
      </c>
      <c r="I185" s="15">
        <v>83.699060000000003</v>
      </c>
      <c r="J185" s="15">
        <v>15.360502</v>
      </c>
    </row>
    <row r="186" spans="1:10">
      <c r="A186" s="23" t="s">
        <v>205</v>
      </c>
      <c r="B186" s="24">
        <v>6</v>
      </c>
      <c r="C186" s="24">
        <v>0</v>
      </c>
      <c r="D186" s="24">
        <v>2</v>
      </c>
      <c r="E186" s="24">
        <v>3</v>
      </c>
      <c r="F186" s="24">
        <v>1</v>
      </c>
      <c r="G186" s="24">
        <v>0</v>
      </c>
      <c r="H186" s="24">
        <v>0</v>
      </c>
      <c r="I186" s="24">
        <v>5</v>
      </c>
      <c r="J186" s="24">
        <v>1</v>
      </c>
    </row>
    <row r="187" spans="1:10">
      <c r="A187" s="10" t="s">
        <v>114</v>
      </c>
      <c r="B187" s="15">
        <v>100</v>
      </c>
      <c r="C187" s="15">
        <v>0</v>
      </c>
      <c r="D187" s="15">
        <v>33.333333000000003</v>
      </c>
      <c r="E187" s="15">
        <v>50</v>
      </c>
      <c r="F187" s="15">
        <v>16.666667</v>
      </c>
      <c r="G187" s="15">
        <v>0</v>
      </c>
      <c r="H187" s="15">
        <v>0</v>
      </c>
      <c r="I187" s="15">
        <v>83.333332999999996</v>
      </c>
      <c r="J187" s="15">
        <v>16.666667</v>
      </c>
    </row>
    <row r="188" spans="1:10">
      <c r="A188" s="23" t="s">
        <v>206</v>
      </c>
      <c r="B188" s="24">
        <v>42</v>
      </c>
      <c r="C188" s="24">
        <v>4</v>
      </c>
      <c r="D188" s="24">
        <v>4</v>
      </c>
      <c r="E188" s="24">
        <v>8</v>
      </c>
      <c r="F188" s="24">
        <v>22</v>
      </c>
      <c r="G188" s="24">
        <v>4</v>
      </c>
      <c r="H188" s="24">
        <v>0</v>
      </c>
      <c r="I188" s="24">
        <v>16</v>
      </c>
      <c r="J188" s="24">
        <v>26</v>
      </c>
    </row>
    <row r="189" spans="1:10">
      <c r="A189" s="10" t="s">
        <v>114</v>
      </c>
      <c r="B189" s="15">
        <v>100</v>
      </c>
      <c r="C189" s="15">
        <v>9.5238099999999992</v>
      </c>
      <c r="D189" s="15">
        <v>9.5238099999999992</v>
      </c>
      <c r="E189" s="15">
        <v>19.047619000000001</v>
      </c>
      <c r="F189" s="15">
        <v>52.380952000000001</v>
      </c>
      <c r="G189" s="15">
        <v>9.5238099999999992</v>
      </c>
      <c r="H189" s="15">
        <v>0</v>
      </c>
      <c r="I189" s="15">
        <v>38.095238000000002</v>
      </c>
      <c r="J189" s="15">
        <v>61.904761999999998</v>
      </c>
    </row>
    <row r="190" spans="1:10">
      <c r="A190" s="23" t="s">
        <v>152</v>
      </c>
      <c r="B190" s="24">
        <v>39</v>
      </c>
      <c r="C190" s="24">
        <v>0</v>
      </c>
      <c r="D190" s="24">
        <v>5</v>
      </c>
      <c r="E190" s="24">
        <v>17</v>
      </c>
      <c r="F190" s="24">
        <v>12</v>
      </c>
      <c r="G190" s="24">
        <v>5</v>
      </c>
      <c r="H190" s="24">
        <v>0</v>
      </c>
      <c r="I190" s="24">
        <v>22</v>
      </c>
      <c r="J190" s="24">
        <v>17</v>
      </c>
    </row>
    <row r="191" spans="1:10">
      <c r="A191" s="10" t="s">
        <v>114</v>
      </c>
      <c r="B191" s="15">
        <v>100</v>
      </c>
      <c r="C191" s="15">
        <v>0</v>
      </c>
      <c r="D191" s="15">
        <v>12.820513</v>
      </c>
      <c r="E191" s="15">
        <v>43.589744000000003</v>
      </c>
      <c r="F191" s="15">
        <v>30.769231000000001</v>
      </c>
      <c r="G191" s="15">
        <v>12.820513</v>
      </c>
      <c r="H191" s="15">
        <v>0</v>
      </c>
      <c r="I191" s="15">
        <v>56.410255999999997</v>
      </c>
      <c r="J191" s="15">
        <v>43.589744000000003</v>
      </c>
    </row>
    <row r="192" spans="1:10">
      <c r="A192" s="23" t="s">
        <v>128</v>
      </c>
      <c r="B192" s="24">
        <v>193</v>
      </c>
      <c r="C192" s="24">
        <v>16</v>
      </c>
      <c r="D192" s="24">
        <v>63</v>
      </c>
      <c r="E192" s="24">
        <v>71</v>
      </c>
      <c r="F192" s="24">
        <v>24</v>
      </c>
      <c r="G192" s="24">
        <v>10</v>
      </c>
      <c r="H192" s="24">
        <v>9</v>
      </c>
      <c r="I192" s="24">
        <v>150</v>
      </c>
      <c r="J192" s="24">
        <v>34</v>
      </c>
    </row>
    <row r="193" spans="1:10">
      <c r="A193" s="10" t="s">
        <v>114</v>
      </c>
      <c r="B193" s="15">
        <v>100</v>
      </c>
      <c r="C193" s="15">
        <v>8.2901550000000004</v>
      </c>
      <c r="D193" s="15">
        <v>32.642487000000003</v>
      </c>
      <c r="E193" s="15">
        <v>36.787565000000001</v>
      </c>
      <c r="F193" s="15">
        <v>12.435233</v>
      </c>
      <c r="G193" s="15">
        <v>5.1813469999999997</v>
      </c>
      <c r="H193" s="15">
        <v>4.6632119999999997</v>
      </c>
      <c r="I193" s="15">
        <v>77.720207000000002</v>
      </c>
      <c r="J193" s="15">
        <v>17.616579999999999</v>
      </c>
    </row>
    <row r="194" spans="1:10">
      <c r="A194" s="8" t="s">
        <v>207</v>
      </c>
      <c r="B194" s="8"/>
      <c r="C194" s="8"/>
      <c r="D194" s="8"/>
      <c r="E194" s="8"/>
      <c r="F194" s="8"/>
      <c r="G194" s="8"/>
      <c r="H194" s="8"/>
      <c r="I194" s="8"/>
      <c r="J194" s="8"/>
    </row>
    <row r="195" spans="1:10">
      <c r="A195" s="23" t="s">
        <v>208</v>
      </c>
      <c r="B195" s="24">
        <v>1480</v>
      </c>
      <c r="C195" s="24">
        <v>115</v>
      </c>
      <c r="D195" s="24">
        <v>567</v>
      </c>
      <c r="E195" s="24">
        <v>545</v>
      </c>
      <c r="F195" s="24">
        <v>184</v>
      </c>
      <c r="G195" s="24">
        <v>59</v>
      </c>
      <c r="H195" s="24">
        <v>10</v>
      </c>
      <c r="I195" s="24">
        <v>1227</v>
      </c>
      <c r="J195" s="24">
        <v>243</v>
      </c>
    </row>
    <row r="196" spans="1:10">
      <c r="A196" s="10" t="s">
        <v>114</v>
      </c>
      <c r="B196" s="15">
        <v>100</v>
      </c>
      <c r="C196" s="15">
        <v>7.77027</v>
      </c>
      <c r="D196" s="15">
        <v>38.310811000000001</v>
      </c>
      <c r="E196" s="15">
        <v>36.824323999999997</v>
      </c>
      <c r="F196" s="15">
        <v>12.432432</v>
      </c>
      <c r="G196" s="15">
        <v>3.9864860000000002</v>
      </c>
      <c r="H196" s="15">
        <v>0.67567600000000005</v>
      </c>
      <c r="I196" s="15">
        <v>82.905405000000002</v>
      </c>
      <c r="J196" s="15">
        <v>16.418918999999999</v>
      </c>
    </row>
    <row r="197" spans="1:10">
      <c r="A197" s="23" t="s">
        <v>209</v>
      </c>
      <c r="B197" s="24">
        <v>1280</v>
      </c>
      <c r="C197" s="24">
        <v>97</v>
      </c>
      <c r="D197" s="24">
        <v>512</v>
      </c>
      <c r="E197" s="24">
        <v>470</v>
      </c>
      <c r="F197" s="24">
        <v>142</v>
      </c>
      <c r="G197" s="24">
        <v>51</v>
      </c>
      <c r="H197" s="24">
        <v>8</v>
      </c>
      <c r="I197" s="24">
        <v>1079</v>
      </c>
      <c r="J197" s="24">
        <v>193</v>
      </c>
    </row>
    <row r="198" spans="1:10">
      <c r="A198" s="10" t="s">
        <v>114</v>
      </c>
      <c r="B198" s="15">
        <v>100</v>
      </c>
      <c r="C198" s="15">
        <v>7.578125</v>
      </c>
      <c r="D198" s="15">
        <v>40</v>
      </c>
      <c r="E198" s="15">
        <v>36.71875</v>
      </c>
      <c r="F198" s="15">
        <v>11.09375</v>
      </c>
      <c r="G198" s="15">
        <v>3.984375</v>
      </c>
      <c r="H198" s="15">
        <v>0.625</v>
      </c>
      <c r="I198" s="15">
        <v>84.296875</v>
      </c>
      <c r="J198" s="15">
        <v>15.078125</v>
      </c>
    </row>
    <row r="199" spans="1:10">
      <c r="A199" s="23" t="s">
        <v>210</v>
      </c>
      <c r="B199" s="24">
        <v>1167</v>
      </c>
      <c r="C199" s="24">
        <v>82</v>
      </c>
      <c r="D199" s="24">
        <v>452</v>
      </c>
      <c r="E199" s="24">
        <v>419</v>
      </c>
      <c r="F199" s="24">
        <v>157</v>
      </c>
      <c r="G199" s="24">
        <v>48</v>
      </c>
      <c r="H199" s="24">
        <v>9</v>
      </c>
      <c r="I199" s="24">
        <v>953</v>
      </c>
      <c r="J199" s="24">
        <v>205</v>
      </c>
    </row>
    <row r="200" spans="1:10">
      <c r="A200" s="10" t="s">
        <v>114</v>
      </c>
      <c r="B200" s="15">
        <v>100</v>
      </c>
      <c r="C200" s="15">
        <v>7.0265639999999996</v>
      </c>
      <c r="D200" s="15">
        <v>38.731791000000001</v>
      </c>
      <c r="E200" s="15">
        <v>35.904026999999999</v>
      </c>
      <c r="F200" s="15">
        <v>13.453298999999999</v>
      </c>
      <c r="G200" s="15">
        <v>4.113111</v>
      </c>
      <c r="H200" s="15">
        <v>0.771208</v>
      </c>
      <c r="I200" s="15">
        <v>81.662381999999994</v>
      </c>
      <c r="J200" s="15">
        <v>17.566410000000001</v>
      </c>
    </row>
    <row r="201" spans="1:10" ht="11.1" customHeight="1">
      <c r="A201" s="23" t="s">
        <v>211</v>
      </c>
      <c r="B201" s="24">
        <v>715</v>
      </c>
      <c r="C201" s="24">
        <v>67</v>
      </c>
      <c r="D201" s="24">
        <v>290</v>
      </c>
      <c r="E201" s="24">
        <v>247</v>
      </c>
      <c r="F201" s="24">
        <v>82</v>
      </c>
      <c r="G201" s="24">
        <v>19</v>
      </c>
      <c r="H201" s="24">
        <v>10</v>
      </c>
      <c r="I201" s="24">
        <v>604</v>
      </c>
      <c r="J201" s="24">
        <v>101</v>
      </c>
    </row>
    <row r="202" spans="1:10" ht="11.1" customHeight="1">
      <c r="A202" s="10" t="s">
        <v>114</v>
      </c>
      <c r="B202" s="15">
        <v>100</v>
      </c>
      <c r="C202" s="15">
        <v>9.3706289999999992</v>
      </c>
      <c r="D202" s="15">
        <v>40.559441</v>
      </c>
      <c r="E202" s="15">
        <v>34.545454999999997</v>
      </c>
      <c r="F202" s="15">
        <v>11.468531</v>
      </c>
      <c r="G202" s="15">
        <v>2.657343</v>
      </c>
      <c r="H202" s="15">
        <v>1.398601</v>
      </c>
      <c r="I202" s="15">
        <v>84.475523999999993</v>
      </c>
      <c r="J202" s="15">
        <v>14.125874</v>
      </c>
    </row>
    <row r="203" spans="1:10" ht="11.1" customHeight="1">
      <c r="A203" s="23" t="s">
        <v>212</v>
      </c>
      <c r="B203" s="24">
        <v>387</v>
      </c>
      <c r="C203" s="24">
        <v>33</v>
      </c>
      <c r="D203" s="24">
        <v>168</v>
      </c>
      <c r="E203" s="24">
        <v>121</v>
      </c>
      <c r="F203" s="24">
        <v>48</v>
      </c>
      <c r="G203" s="24">
        <v>13</v>
      </c>
      <c r="H203" s="24">
        <v>4</v>
      </c>
      <c r="I203" s="24">
        <v>322</v>
      </c>
      <c r="J203" s="24">
        <v>61</v>
      </c>
    </row>
    <row r="204" spans="1:10" ht="11.1" customHeight="1">
      <c r="A204" s="10" t="s">
        <v>114</v>
      </c>
      <c r="B204" s="15">
        <v>100</v>
      </c>
      <c r="C204" s="15">
        <v>8.5271319999999999</v>
      </c>
      <c r="D204" s="15">
        <v>43.410853000000003</v>
      </c>
      <c r="E204" s="15">
        <v>31.26615</v>
      </c>
      <c r="F204" s="15">
        <v>12.403100999999999</v>
      </c>
      <c r="G204" s="15">
        <v>3.3591730000000002</v>
      </c>
      <c r="H204" s="15">
        <v>1.0335920000000001</v>
      </c>
      <c r="I204" s="15">
        <v>83.204133999999996</v>
      </c>
      <c r="J204" s="15">
        <v>15.762274</v>
      </c>
    </row>
    <row r="205" spans="1:10" ht="11.1" customHeight="1">
      <c r="A205" s="23" t="s">
        <v>213</v>
      </c>
      <c r="B205" s="24">
        <v>404</v>
      </c>
      <c r="C205" s="24">
        <v>29</v>
      </c>
      <c r="D205" s="24">
        <v>137</v>
      </c>
      <c r="E205" s="24">
        <v>140</v>
      </c>
      <c r="F205" s="24">
        <v>66</v>
      </c>
      <c r="G205" s="24">
        <v>25</v>
      </c>
      <c r="H205" s="24">
        <v>7</v>
      </c>
      <c r="I205" s="24">
        <v>306</v>
      </c>
      <c r="J205" s="24">
        <v>91</v>
      </c>
    </row>
    <row r="206" spans="1:10" ht="11.1" customHeight="1">
      <c r="A206" s="10" t="s">
        <v>114</v>
      </c>
      <c r="B206" s="15">
        <v>100</v>
      </c>
      <c r="C206" s="15">
        <v>7.1782180000000002</v>
      </c>
      <c r="D206" s="15">
        <v>33.910890999999999</v>
      </c>
      <c r="E206" s="15">
        <v>34.653464999999997</v>
      </c>
      <c r="F206" s="15">
        <v>16.336634</v>
      </c>
      <c r="G206" s="15">
        <v>6.1881190000000004</v>
      </c>
      <c r="H206" s="15">
        <v>1.7326729999999999</v>
      </c>
      <c r="I206" s="15">
        <v>75.742574000000005</v>
      </c>
      <c r="J206" s="15">
        <v>22.524751999999999</v>
      </c>
    </row>
    <row r="207" spans="1:10" ht="11.1" customHeight="1">
      <c r="A207" s="23" t="s">
        <v>214</v>
      </c>
      <c r="B207" s="24">
        <v>595</v>
      </c>
      <c r="C207" s="24">
        <v>60</v>
      </c>
      <c r="D207" s="24">
        <v>260</v>
      </c>
      <c r="E207" s="24">
        <v>196</v>
      </c>
      <c r="F207" s="24">
        <v>61</v>
      </c>
      <c r="G207" s="24">
        <v>14</v>
      </c>
      <c r="H207" s="24">
        <v>4</v>
      </c>
      <c r="I207" s="24">
        <v>516</v>
      </c>
      <c r="J207" s="24">
        <v>75</v>
      </c>
    </row>
    <row r="208" spans="1:10" ht="11.1" customHeight="1">
      <c r="A208" s="10" t="s">
        <v>114</v>
      </c>
      <c r="B208" s="15">
        <v>100</v>
      </c>
      <c r="C208" s="15">
        <v>10.084034000000001</v>
      </c>
      <c r="D208" s="15">
        <v>43.697479000000001</v>
      </c>
      <c r="E208" s="15">
        <v>32.941175999999999</v>
      </c>
      <c r="F208" s="15">
        <v>10.252101</v>
      </c>
      <c r="G208" s="15">
        <v>2.3529409999999999</v>
      </c>
      <c r="H208" s="15">
        <v>0.67226900000000001</v>
      </c>
      <c r="I208" s="15">
        <v>86.722689000000003</v>
      </c>
      <c r="J208" s="15">
        <v>12.605041999999999</v>
      </c>
    </row>
    <row r="209" spans="1:10" ht="11.1" customHeight="1">
      <c r="A209" s="23" t="s">
        <v>215</v>
      </c>
      <c r="B209" s="24">
        <v>215</v>
      </c>
      <c r="C209" s="24">
        <v>25</v>
      </c>
      <c r="D209" s="24">
        <v>92</v>
      </c>
      <c r="E209" s="24">
        <v>70</v>
      </c>
      <c r="F209" s="24">
        <v>19</v>
      </c>
      <c r="G209" s="24">
        <v>7</v>
      </c>
      <c r="H209" s="24">
        <v>2</v>
      </c>
      <c r="I209" s="24">
        <v>187</v>
      </c>
      <c r="J209" s="24">
        <v>26</v>
      </c>
    </row>
    <row r="210" spans="1:10" ht="11.1" customHeight="1">
      <c r="A210" s="10" t="s">
        <v>114</v>
      </c>
      <c r="B210" s="15">
        <v>100</v>
      </c>
      <c r="C210" s="15">
        <v>11.627907</v>
      </c>
      <c r="D210" s="15">
        <v>42.790697999999999</v>
      </c>
      <c r="E210" s="15">
        <v>32.558140000000002</v>
      </c>
      <c r="F210" s="15">
        <v>8.8372089999999996</v>
      </c>
      <c r="G210" s="15">
        <v>3.255814</v>
      </c>
      <c r="H210" s="15">
        <v>0.93023299999999998</v>
      </c>
      <c r="I210" s="15">
        <v>86.976743999999997</v>
      </c>
      <c r="J210" s="15">
        <v>12.093023000000001</v>
      </c>
    </row>
    <row r="211" spans="1:10" ht="11.1" customHeight="1">
      <c r="A211" s="23" t="s">
        <v>216</v>
      </c>
      <c r="B211" s="24">
        <v>248</v>
      </c>
      <c r="C211" s="24">
        <v>24</v>
      </c>
      <c r="D211" s="24">
        <v>93</v>
      </c>
      <c r="E211" s="24">
        <v>95</v>
      </c>
      <c r="F211" s="24">
        <v>26</v>
      </c>
      <c r="G211" s="24">
        <v>8</v>
      </c>
      <c r="H211" s="24">
        <v>2</v>
      </c>
      <c r="I211" s="24">
        <v>212</v>
      </c>
      <c r="J211" s="24">
        <v>34</v>
      </c>
    </row>
    <row r="212" spans="1:10" ht="11.1" customHeight="1">
      <c r="A212" s="10" t="s">
        <v>114</v>
      </c>
      <c r="B212" s="15">
        <v>100</v>
      </c>
      <c r="C212" s="15">
        <v>9.6774190000000004</v>
      </c>
      <c r="D212" s="15">
        <v>37.5</v>
      </c>
      <c r="E212" s="15">
        <v>38.306452</v>
      </c>
      <c r="F212" s="15">
        <v>10.483871000000001</v>
      </c>
      <c r="G212" s="15">
        <v>3.225806</v>
      </c>
      <c r="H212" s="15">
        <v>0.80645199999999995</v>
      </c>
      <c r="I212" s="15">
        <v>85.483870999999994</v>
      </c>
      <c r="J212" s="15">
        <v>13.709676999999999</v>
      </c>
    </row>
    <row r="213" spans="1:10" ht="11.1" customHeight="1">
      <c r="A213" s="23" t="s">
        <v>217</v>
      </c>
      <c r="B213" s="24">
        <v>255</v>
      </c>
      <c r="C213" s="24">
        <v>35</v>
      </c>
      <c r="D213" s="24">
        <v>109</v>
      </c>
      <c r="E213" s="24">
        <v>79</v>
      </c>
      <c r="F213" s="24">
        <v>20</v>
      </c>
      <c r="G213" s="24">
        <v>6</v>
      </c>
      <c r="H213" s="24">
        <v>6</v>
      </c>
      <c r="I213" s="24">
        <v>223</v>
      </c>
      <c r="J213" s="24">
        <v>26</v>
      </c>
    </row>
    <row r="214" spans="1:10" ht="11.1" customHeight="1">
      <c r="A214" s="10" t="s">
        <v>114</v>
      </c>
      <c r="B214" s="15">
        <v>100</v>
      </c>
      <c r="C214" s="15">
        <v>13.725490000000001</v>
      </c>
      <c r="D214" s="15">
        <v>42.745097999999999</v>
      </c>
      <c r="E214" s="15">
        <v>30.980391999999998</v>
      </c>
      <c r="F214" s="15">
        <v>7.8431369999999996</v>
      </c>
      <c r="G214" s="15">
        <v>2.3529409999999999</v>
      </c>
      <c r="H214" s="15">
        <v>2.3529409999999999</v>
      </c>
      <c r="I214" s="15">
        <v>87.450980000000001</v>
      </c>
      <c r="J214" s="15">
        <v>10.196078</v>
      </c>
    </row>
    <row r="215" spans="1:10" ht="11.1" customHeight="1">
      <c r="A215" s="23" t="s">
        <v>218</v>
      </c>
      <c r="B215" s="24">
        <v>291</v>
      </c>
      <c r="C215" s="24">
        <v>33</v>
      </c>
      <c r="D215" s="24">
        <v>138</v>
      </c>
      <c r="E215" s="24">
        <v>97</v>
      </c>
      <c r="F215" s="24">
        <v>13</v>
      </c>
      <c r="G215" s="24">
        <v>7</v>
      </c>
      <c r="H215" s="24">
        <v>3</v>
      </c>
      <c r="I215" s="24">
        <v>268</v>
      </c>
      <c r="J215" s="24">
        <v>20</v>
      </c>
    </row>
    <row r="216" spans="1:10" ht="11.1" customHeight="1">
      <c r="A216" s="10" t="s">
        <v>114</v>
      </c>
      <c r="B216" s="15">
        <v>100</v>
      </c>
      <c r="C216" s="15">
        <v>11.340206</v>
      </c>
      <c r="D216" s="15">
        <v>47.42268</v>
      </c>
      <c r="E216" s="15">
        <v>33.333333000000003</v>
      </c>
      <c r="F216" s="15">
        <v>4.4673540000000003</v>
      </c>
      <c r="G216" s="15">
        <v>2.4054980000000001</v>
      </c>
      <c r="H216" s="15">
        <v>1.0309280000000001</v>
      </c>
      <c r="I216" s="15">
        <v>92.096220000000002</v>
      </c>
      <c r="J216" s="15">
        <v>6.872852</v>
      </c>
    </row>
    <row r="217" spans="1:10" ht="11.1" customHeight="1">
      <c r="A217" s="23" t="s">
        <v>219</v>
      </c>
      <c r="B217" s="24">
        <v>338</v>
      </c>
      <c r="C217" s="24">
        <v>47</v>
      </c>
      <c r="D217" s="24">
        <v>139</v>
      </c>
      <c r="E217" s="24">
        <v>110</v>
      </c>
      <c r="F217" s="24">
        <v>34</v>
      </c>
      <c r="G217" s="24">
        <v>6</v>
      </c>
      <c r="H217" s="24">
        <v>2</v>
      </c>
      <c r="I217" s="24">
        <v>296</v>
      </c>
      <c r="J217" s="24">
        <v>40</v>
      </c>
    </row>
    <row r="218" spans="1:10" ht="11.1" customHeight="1">
      <c r="A218" s="10" t="s">
        <v>114</v>
      </c>
      <c r="B218" s="15">
        <v>100</v>
      </c>
      <c r="C218" s="15">
        <v>13.905324999999999</v>
      </c>
      <c r="D218" s="15">
        <v>41.12426</v>
      </c>
      <c r="E218" s="15">
        <v>32.544378999999999</v>
      </c>
      <c r="F218" s="15">
        <v>10.059172</v>
      </c>
      <c r="G218" s="15">
        <v>1.7751479999999999</v>
      </c>
      <c r="H218" s="15">
        <v>0.59171600000000002</v>
      </c>
      <c r="I218" s="15">
        <v>87.573964000000004</v>
      </c>
      <c r="J218" s="15">
        <v>11.83432</v>
      </c>
    </row>
    <row r="219" spans="1:10" ht="11.1" customHeight="1">
      <c r="A219" s="23" t="s">
        <v>220</v>
      </c>
      <c r="B219" s="24">
        <v>812</v>
      </c>
      <c r="C219" s="24">
        <v>87</v>
      </c>
      <c r="D219" s="24">
        <v>345</v>
      </c>
      <c r="E219" s="24">
        <v>287</v>
      </c>
      <c r="F219" s="24">
        <v>68</v>
      </c>
      <c r="G219" s="24">
        <v>17</v>
      </c>
      <c r="H219" s="24">
        <v>8</v>
      </c>
      <c r="I219" s="24">
        <v>719</v>
      </c>
      <c r="J219" s="24">
        <v>85</v>
      </c>
    </row>
    <row r="220" spans="1:10" ht="11.1" customHeight="1">
      <c r="A220" s="10" t="s">
        <v>114</v>
      </c>
      <c r="B220" s="15">
        <v>100</v>
      </c>
      <c r="C220" s="15">
        <v>10.714286</v>
      </c>
      <c r="D220" s="15">
        <v>42.487684999999999</v>
      </c>
      <c r="E220" s="15">
        <v>35.344828</v>
      </c>
      <c r="F220" s="15">
        <v>8.3743839999999992</v>
      </c>
      <c r="G220" s="15">
        <v>2.0935959999999998</v>
      </c>
      <c r="H220" s="15">
        <v>0.98522200000000004</v>
      </c>
      <c r="I220" s="15">
        <v>88.546797999999995</v>
      </c>
      <c r="J220" s="15">
        <v>10.467980000000001</v>
      </c>
    </row>
    <row r="221" spans="1:10" ht="11.1" customHeight="1">
      <c r="A221" s="23" t="s">
        <v>221</v>
      </c>
      <c r="B221" s="24">
        <v>816</v>
      </c>
      <c r="C221" s="24">
        <v>82</v>
      </c>
      <c r="D221" s="24">
        <v>341</v>
      </c>
      <c r="E221" s="24">
        <v>290</v>
      </c>
      <c r="F221" s="24">
        <v>79</v>
      </c>
      <c r="G221" s="24">
        <v>21</v>
      </c>
      <c r="H221" s="24">
        <v>3</v>
      </c>
      <c r="I221" s="24">
        <v>713</v>
      </c>
      <c r="J221" s="24">
        <v>100</v>
      </c>
    </row>
    <row r="222" spans="1:10" ht="11.1" customHeight="1">
      <c r="A222" s="10" t="s">
        <v>114</v>
      </c>
      <c r="B222" s="15">
        <v>100</v>
      </c>
      <c r="C222" s="15">
        <v>10.049020000000001</v>
      </c>
      <c r="D222" s="15">
        <v>41.789216000000003</v>
      </c>
      <c r="E222" s="15">
        <v>35.539216000000003</v>
      </c>
      <c r="F222" s="15">
        <v>9.6813730000000007</v>
      </c>
      <c r="G222" s="15">
        <v>2.5735290000000002</v>
      </c>
      <c r="H222" s="15">
        <v>0.367647</v>
      </c>
      <c r="I222" s="15">
        <v>87.377450999999994</v>
      </c>
      <c r="J222" s="15">
        <v>12.254902</v>
      </c>
    </row>
    <row r="223" spans="1:10" ht="11.1" customHeight="1">
      <c r="A223" s="23" t="s">
        <v>152</v>
      </c>
      <c r="B223" s="24">
        <v>69</v>
      </c>
      <c r="C223" s="24">
        <v>6</v>
      </c>
      <c r="D223" s="24">
        <v>22</v>
      </c>
      <c r="E223" s="24">
        <v>22</v>
      </c>
      <c r="F223" s="24">
        <v>12</v>
      </c>
      <c r="G223" s="24">
        <v>5</v>
      </c>
      <c r="H223" s="24">
        <v>2</v>
      </c>
      <c r="I223" s="24">
        <v>50</v>
      </c>
      <c r="J223" s="24">
        <v>17</v>
      </c>
    </row>
    <row r="224" spans="1:10" ht="11.1" customHeight="1">
      <c r="A224" s="10" t="s">
        <v>114</v>
      </c>
      <c r="B224" s="15">
        <v>100</v>
      </c>
      <c r="C224" s="15">
        <v>8.6956520000000008</v>
      </c>
      <c r="D224" s="15">
        <v>31.884058</v>
      </c>
      <c r="E224" s="15">
        <v>31.884058</v>
      </c>
      <c r="F224" s="15">
        <v>17.391304000000002</v>
      </c>
      <c r="G224" s="15">
        <v>7.2463769999999998</v>
      </c>
      <c r="H224" s="15">
        <v>2.8985509999999999</v>
      </c>
      <c r="I224" s="15">
        <v>72.463768000000002</v>
      </c>
      <c r="J224" s="15">
        <v>24.637681000000001</v>
      </c>
    </row>
    <row r="225" spans="1:10" ht="11.1" customHeight="1">
      <c r="A225" s="23" t="s">
        <v>222</v>
      </c>
      <c r="B225" s="24">
        <v>246</v>
      </c>
      <c r="C225" s="24">
        <v>20</v>
      </c>
      <c r="D225" s="24">
        <v>101</v>
      </c>
      <c r="E225" s="24">
        <v>71</v>
      </c>
      <c r="F225" s="24">
        <v>40</v>
      </c>
      <c r="G225" s="24">
        <v>8</v>
      </c>
      <c r="H225" s="24">
        <v>6</v>
      </c>
      <c r="I225" s="24">
        <v>192</v>
      </c>
      <c r="J225" s="24">
        <v>48</v>
      </c>
    </row>
    <row r="226" spans="1:10" ht="11.1" customHeight="1">
      <c r="A226" s="10" t="s">
        <v>114</v>
      </c>
      <c r="B226" s="15">
        <v>100</v>
      </c>
      <c r="C226" s="15">
        <v>8.1300810000000006</v>
      </c>
      <c r="D226" s="15">
        <v>41.056910999999999</v>
      </c>
      <c r="E226" s="15">
        <v>28.861789000000002</v>
      </c>
      <c r="F226" s="15">
        <v>16.260162999999999</v>
      </c>
      <c r="G226" s="15">
        <v>3.252033</v>
      </c>
      <c r="H226" s="15">
        <v>2.4390239999999999</v>
      </c>
      <c r="I226" s="15">
        <v>78.048779999999994</v>
      </c>
      <c r="J226" s="15">
        <v>19.512194999999998</v>
      </c>
    </row>
    <row r="227" spans="1:10" ht="11.1" customHeight="1">
      <c r="A227" s="23" t="s">
        <v>128</v>
      </c>
      <c r="B227" s="24">
        <v>47</v>
      </c>
      <c r="C227" s="24">
        <v>4</v>
      </c>
      <c r="D227" s="24">
        <v>21</v>
      </c>
      <c r="E227" s="24">
        <v>15</v>
      </c>
      <c r="F227" s="24">
        <v>5</v>
      </c>
      <c r="G227" s="24">
        <v>1</v>
      </c>
      <c r="H227" s="24">
        <v>1</v>
      </c>
      <c r="I227" s="24">
        <v>40</v>
      </c>
      <c r="J227" s="24">
        <v>6</v>
      </c>
    </row>
    <row r="228" spans="1:10" ht="11.1" customHeight="1">
      <c r="A228" s="11"/>
      <c r="B228" s="16">
        <v>100</v>
      </c>
      <c r="C228" s="16">
        <v>8.5106380000000001</v>
      </c>
      <c r="D228" s="16">
        <v>44.680850999999997</v>
      </c>
      <c r="E228" s="16">
        <v>31.914894</v>
      </c>
      <c r="F228" s="16">
        <v>10.638298000000001</v>
      </c>
      <c r="G228" s="16">
        <v>2.1276600000000001</v>
      </c>
      <c r="H228" s="16">
        <v>2.1276600000000001</v>
      </c>
      <c r="I228" s="16">
        <v>85.106382999999994</v>
      </c>
      <c r="J228" s="16">
        <v>12.765957</v>
      </c>
    </row>
    <row r="229" spans="1:10" ht="11.1" customHeight="1"/>
  </sheetData>
  <phoneticPr fontId="2"/>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93C60-77BA-493C-A39B-2CD3A97796A2}">
  <sheetPr codeName="Sheet126"/>
  <dimension ref="A1:G229"/>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HYPERLINK("#'目次'!B31","[25]")</f>
        <v>[25]</v>
      </c>
    </row>
    <row r="3" spans="1:7">
      <c r="A3" s="6" t="s">
        <v>114</v>
      </c>
      <c r="B3" s="7" t="s">
        <v>342</v>
      </c>
    </row>
    <row r="4" spans="1:7">
      <c r="A4" s="6" t="s">
        <v>114</v>
      </c>
      <c r="B4" s="7" t="s">
        <v>343</v>
      </c>
    </row>
    <row r="5" spans="1:7" s="21" customFormat="1" ht="48">
      <c r="A5" s="19" t="s">
        <v>114</v>
      </c>
      <c r="B5" s="20" t="s">
        <v>118</v>
      </c>
      <c r="C5" s="20" t="s">
        <v>344</v>
      </c>
      <c r="D5" s="20" t="s">
        <v>345</v>
      </c>
      <c r="E5" s="20" t="s">
        <v>346</v>
      </c>
      <c r="F5" s="20" t="s">
        <v>347</v>
      </c>
      <c r="G5" s="20" t="s">
        <v>128</v>
      </c>
    </row>
    <row r="6" spans="1:7">
      <c r="A6" s="22" t="s">
        <v>121</v>
      </c>
      <c r="B6" s="9">
        <v>2677</v>
      </c>
      <c r="C6" s="9">
        <v>1941</v>
      </c>
      <c r="D6" s="9">
        <v>351</v>
      </c>
      <c r="E6" s="9">
        <v>179</v>
      </c>
      <c r="F6" s="9">
        <v>161</v>
      </c>
      <c r="G6" s="9">
        <v>45</v>
      </c>
    </row>
    <row r="7" spans="1:7">
      <c r="A7" s="10" t="s">
        <v>114</v>
      </c>
      <c r="B7" s="15">
        <v>100</v>
      </c>
      <c r="C7" s="15">
        <v>72.506536999999994</v>
      </c>
      <c r="D7" s="15">
        <v>13.111692</v>
      </c>
      <c r="E7" s="15">
        <v>6.6865889999999997</v>
      </c>
      <c r="F7" s="15">
        <v>6.014195</v>
      </c>
      <c r="G7" s="15">
        <v>1.6809860000000001</v>
      </c>
    </row>
    <row r="8" spans="1:7">
      <c r="A8" s="8" t="s">
        <v>122</v>
      </c>
      <c r="B8" s="8"/>
      <c r="C8" s="8"/>
      <c r="D8" s="8"/>
      <c r="E8" s="8"/>
      <c r="F8" s="8"/>
      <c r="G8" s="8"/>
    </row>
    <row r="9" spans="1:7">
      <c r="A9" s="23" t="s">
        <v>123</v>
      </c>
      <c r="B9" s="24">
        <v>380</v>
      </c>
      <c r="C9" s="24">
        <v>303</v>
      </c>
      <c r="D9" s="24">
        <v>38</v>
      </c>
      <c r="E9" s="24">
        <v>21</v>
      </c>
      <c r="F9" s="24">
        <v>11</v>
      </c>
      <c r="G9" s="24">
        <v>7</v>
      </c>
    </row>
    <row r="10" spans="1:7">
      <c r="A10" s="10" t="s">
        <v>114</v>
      </c>
      <c r="B10" s="15">
        <v>100</v>
      </c>
      <c r="C10" s="15">
        <v>79.736841999999996</v>
      </c>
      <c r="D10" s="15">
        <v>10</v>
      </c>
      <c r="E10" s="15">
        <v>5.5263159999999996</v>
      </c>
      <c r="F10" s="15">
        <v>2.8947370000000001</v>
      </c>
      <c r="G10" s="15">
        <v>1.8421050000000001</v>
      </c>
    </row>
    <row r="11" spans="1:7">
      <c r="A11" s="23" t="s">
        <v>124</v>
      </c>
      <c r="B11" s="24">
        <v>489</v>
      </c>
      <c r="C11" s="24">
        <v>396</v>
      </c>
      <c r="D11" s="24">
        <v>47</v>
      </c>
      <c r="E11" s="24">
        <v>30</v>
      </c>
      <c r="F11" s="24">
        <v>11</v>
      </c>
      <c r="G11" s="24">
        <v>5</v>
      </c>
    </row>
    <row r="12" spans="1:7">
      <c r="A12" s="10" t="s">
        <v>114</v>
      </c>
      <c r="B12" s="15">
        <v>100</v>
      </c>
      <c r="C12" s="15">
        <v>80.981594999999999</v>
      </c>
      <c r="D12" s="15">
        <v>9.6114519999999999</v>
      </c>
      <c r="E12" s="15">
        <v>6.1349689999999999</v>
      </c>
      <c r="F12" s="15">
        <v>2.2494890000000001</v>
      </c>
      <c r="G12" s="15">
        <v>1.0224949999999999</v>
      </c>
    </row>
    <row r="13" spans="1:7">
      <c r="A13" s="23" t="s">
        <v>125</v>
      </c>
      <c r="B13" s="24">
        <v>1114</v>
      </c>
      <c r="C13" s="24">
        <v>823</v>
      </c>
      <c r="D13" s="24">
        <v>159</v>
      </c>
      <c r="E13" s="24">
        <v>62</v>
      </c>
      <c r="F13" s="24">
        <v>53</v>
      </c>
      <c r="G13" s="24">
        <v>17</v>
      </c>
    </row>
    <row r="14" spans="1:7">
      <c r="A14" s="10" t="s">
        <v>114</v>
      </c>
      <c r="B14" s="15">
        <v>100</v>
      </c>
      <c r="C14" s="15">
        <v>73.877916999999997</v>
      </c>
      <c r="D14" s="15">
        <v>14.27289</v>
      </c>
      <c r="E14" s="15">
        <v>5.5655299999999999</v>
      </c>
      <c r="F14" s="15">
        <v>4.7576299999999998</v>
      </c>
      <c r="G14" s="15">
        <v>1.5260320000000001</v>
      </c>
    </row>
    <row r="15" spans="1:7">
      <c r="A15" s="23" t="s">
        <v>126</v>
      </c>
      <c r="B15" s="24">
        <v>521</v>
      </c>
      <c r="C15" s="24">
        <v>323</v>
      </c>
      <c r="D15" s="24">
        <v>86</v>
      </c>
      <c r="E15" s="24">
        <v>52</v>
      </c>
      <c r="F15" s="24">
        <v>50</v>
      </c>
      <c r="G15" s="24">
        <v>10</v>
      </c>
    </row>
    <row r="16" spans="1:7">
      <c r="A16" s="10" t="s">
        <v>114</v>
      </c>
      <c r="B16" s="15">
        <v>100</v>
      </c>
      <c r="C16" s="15">
        <v>61.996161000000001</v>
      </c>
      <c r="D16" s="15">
        <v>16.506717999999999</v>
      </c>
      <c r="E16" s="15">
        <v>9.9808059999999994</v>
      </c>
      <c r="F16" s="15">
        <v>9.5969289999999994</v>
      </c>
      <c r="G16" s="15">
        <v>1.919386</v>
      </c>
    </row>
    <row r="17" spans="1:7">
      <c r="A17" s="23" t="s">
        <v>127</v>
      </c>
      <c r="B17" s="24">
        <v>129</v>
      </c>
      <c r="C17" s="24">
        <v>63</v>
      </c>
      <c r="D17" s="24">
        <v>19</v>
      </c>
      <c r="E17" s="24">
        <v>12</v>
      </c>
      <c r="F17" s="24">
        <v>32</v>
      </c>
      <c r="G17" s="24">
        <v>3</v>
      </c>
    </row>
    <row r="18" spans="1:7">
      <c r="A18" s="10" t="s">
        <v>114</v>
      </c>
      <c r="B18" s="15">
        <v>100</v>
      </c>
      <c r="C18" s="15">
        <v>48.837209000000001</v>
      </c>
      <c r="D18" s="15">
        <v>14.728681999999999</v>
      </c>
      <c r="E18" s="15">
        <v>9.3023260000000008</v>
      </c>
      <c r="F18" s="15">
        <v>24.806201999999999</v>
      </c>
      <c r="G18" s="15">
        <v>2.3255810000000001</v>
      </c>
    </row>
    <row r="19" spans="1:7">
      <c r="A19" s="23" t="s">
        <v>128</v>
      </c>
      <c r="B19" s="24">
        <v>44</v>
      </c>
      <c r="C19" s="24">
        <v>33</v>
      </c>
      <c r="D19" s="24">
        <v>2</v>
      </c>
      <c r="E19" s="24">
        <v>2</v>
      </c>
      <c r="F19" s="24">
        <v>4</v>
      </c>
      <c r="G19" s="24">
        <v>3</v>
      </c>
    </row>
    <row r="20" spans="1:7">
      <c r="A20" s="10" t="s">
        <v>114</v>
      </c>
      <c r="B20" s="15">
        <v>100</v>
      </c>
      <c r="C20" s="15">
        <v>75</v>
      </c>
      <c r="D20" s="15">
        <v>4.5454549999999996</v>
      </c>
      <c r="E20" s="15">
        <v>4.5454549999999996</v>
      </c>
      <c r="F20" s="15">
        <v>9.0909089999999999</v>
      </c>
      <c r="G20" s="15">
        <v>6.8181820000000002</v>
      </c>
    </row>
    <row r="21" spans="1:7">
      <c r="A21" s="8" t="s">
        <v>129</v>
      </c>
      <c r="B21" s="8"/>
      <c r="C21" s="8"/>
      <c r="D21" s="8"/>
      <c r="E21" s="8"/>
      <c r="F21" s="8"/>
      <c r="G21" s="8"/>
    </row>
    <row r="22" spans="1:7">
      <c r="A22" s="23" t="s">
        <v>130</v>
      </c>
      <c r="B22" s="24">
        <v>799</v>
      </c>
      <c r="C22" s="24">
        <v>661</v>
      </c>
      <c r="D22" s="24">
        <v>73</v>
      </c>
      <c r="E22" s="24">
        <v>38</v>
      </c>
      <c r="F22" s="24">
        <v>15</v>
      </c>
      <c r="G22" s="24">
        <v>12</v>
      </c>
    </row>
    <row r="23" spans="1:7">
      <c r="A23" s="10" t="s">
        <v>114</v>
      </c>
      <c r="B23" s="15">
        <v>100</v>
      </c>
      <c r="C23" s="15">
        <v>82.728410999999994</v>
      </c>
      <c r="D23" s="15">
        <v>9.1364210000000003</v>
      </c>
      <c r="E23" s="15">
        <v>4.7559449999999996</v>
      </c>
      <c r="F23" s="15">
        <v>1.8773470000000001</v>
      </c>
      <c r="G23" s="15">
        <v>1.5018769999999999</v>
      </c>
    </row>
    <row r="24" spans="1:7">
      <c r="A24" s="23" t="s">
        <v>131</v>
      </c>
      <c r="B24" s="24">
        <v>1245</v>
      </c>
      <c r="C24" s="24">
        <v>925</v>
      </c>
      <c r="D24" s="24">
        <v>178</v>
      </c>
      <c r="E24" s="24">
        <v>81</v>
      </c>
      <c r="F24" s="24">
        <v>45</v>
      </c>
      <c r="G24" s="24">
        <v>16</v>
      </c>
    </row>
    <row r="25" spans="1:7">
      <c r="A25" s="10" t="s">
        <v>114</v>
      </c>
      <c r="B25" s="15">
        <v>100</v>
      </c>
      <c r="C25" s="15">
        <v>74.297189000000003</v>
      </c>
      <c r="D25" s="15">
        <v>14.297188999999999</v>
      </c>
      <c r="E25" s="15">
        <v>6.506024</v>
      </c>
      <c r="F25" s="15">
        <v>3.6144579999999999</v>
      </c>
      <c r="G25" s="15">
        <v>1.2851410000000001</v>
      </c>
    </row>
    <row r="26" spans="1:7">
      <c r="A26" s="23" t="s">
        <v>132</v>
      </c>
      <c r="B26" s="24">
        <v>504</v>
      </c>
      <c r="C26" s="24">
        <v>289</v>
      </c>
      <c r="D26" s="24">
        <v>87</v>
      </c>
      <c r="E26" s="24">
        <v>51</v>
      </c>
      <c r="F26" s="24">
        <v>67</v>
      </c>
      <c r="G26" s="24">
        <v>10</v>
      </c>
    </row>
    <row r="27" spans="1:7">
      <c r="A27" s="10" t="s">
        <v>114</v>
      </c>
      <c r="B27" s="15">
        <v>100</v>
      </c>
      <c r="C27" s="15">
        <v>57.341270000000002</v>
      </c>
      <c r="D27" s="15">
        <v>17.261904999999999</v>
      </c>
      <c r="E27" s="15">
        <v>10.119047999999999</v>
      </c>
      <c r="F27" s="15">
        <v>13.293651000000001</v>
      </c>
      <c r="G27" s="15">
        <v>1.984127</v>
      </c>
    </row>
    <row r="28" spans="1:7">
      <c r="A28" s="23" t="s">
        <v>133</v>
      </c>
      <c r="B28" s="24">
        <v>82</v>
      </c>
      <c r="C28" s="24">
        <v>31</v>
      </c>
      <c r="D28" s="24">
        <v>8</v>
      </c>
      <c r="E28" s="24">
        <v>8</v>
      </c>
      <c r="F28" s="24">
        <v>30</v>
      </c>
      <c r="G28" s="24">
        <v>5</v>
      </c>
    </row>
    <row r="29" spans="1:7">
      <c r="A29" s="10" t="s">
        <v>114</v>
      </c>
      <c r="B29" s="15">
        <v>100</v>
      </c>
      <c r="C29" s="15">
        <v>37.804878000000002</v>
      </c>
      <c r="D29" s="15">
        <v>9.7560979999999997</v>
      </c>
      <c r="E29" s="15">
        <v>9.7560979999999997</v>
      </c>
      <c r="F29" s="15">
        <v>36.585366</v>
      </c>
      <c r="G29" s="15">
        <v>6.0975609999999998</v>
      </c>
    </row>
    <row r="30" spans="1:7">
      <c r="A30" s="23" t="s">
        <v>128</v>
      </c>
      <c r="B30" s="24">
        <v>47</v>
      </c>
      <c r="C30" s="24">
        <v>35</v>
      </c>
      <c r="D30" s="24">
        <v>5</v>
      </c>
      <c r="E30" s="24">
        <v>1</v>
      </c>
      <c r="F30" s="24">
        <v>4</v>
      </c>
      <c r="G30" s="24">
        <v>2</v>
      </c>
    </row>
    <row r="31" spans="1:7">
      <c r="A31" s="10" t="s">
        <v>114</v>
      </c>
      <c r="B31" s="15">
        <v>100</v>
      </c>
      <c r="C31" s="15">
        <v>74.468085000000002</v>
      </c>
      <c r="D31" s="15">
        <v>10.638298000000001</v>
      </c>
      <c r="E31" s="15">
        <v>2.1276600000000001</v>
      </c>
      <c r="F31" s="15">
        <v>8.5106380000000001</v>
      </c>
      <c r="G31" s="15">
        <v>4.2553190000000001</v>
      </c>
    </row>
    <row r="32" spans="1:7">
      <c r="A32" s="8" t="s">
        <v>134</v>
      </c>
      <c r="B32" s="8"/>
      <c r="C32" s="8"/>
      <c r="D32" s="8"/>
      <c r="E32" s="8"/>
      <c r="F32" s="8"/>
      <c r="G32" s="8"/>
    </row>
    <row r="33" spans="1:7">
      <c r="A33" s="23" t="s">
        <v>135</v>
      </c>
      <c r="B33" s="24">
        <v>128</v>
      </c>
      <c r="C33" s="24">
        <v>72</v>
      </c>
      <c r="D33" s="24">
        <v>25</v>
      </c>
      <c r="E33" s="24">
        <v>10</v>
      </c>
      <c r="F33" s="24">
        <v>15</v>
      </c>
      <c r="G33" s="24">
        <v>6</v>
      </c>
    </row>
    <row r="34" spans="1:7">
      <c r="A34" s="10" t="s">
        <v>114</v>
      </c>
      <c r="B34" s="15">
        <v>100</v>
      </c>
      <c r="C34" s="15">
        <v>56.25</v>
      </c>
      <c r="D34" s="15">
        <v>19.53125</v>
      </c>
      <c r="E34" s="15">
        <v>7.8125</v>
      </c>
      <c r="F34" s="15">
        <v>11.71875</v>
      </c>
      <c r="G34" s="15">
        <v>4.6875</v>
      </c>
    </row>
    <row r="35" spans="1:7">
      <c r="A35" s="23" t="s">
        <v>136</v>
      </c>
      <c r="B35" s="24">
        <v>138</v>
      </c>
      <c r="C35" s="24">
        <v>80</v>
      </c>
      <c r="D35" s="24">
        <v>23</v>
      </c>
      <c r="E35" s="24">
        <v>11</v>
      </c>
      <c r="F35" s="24">
        <v>19</v>
      </c>
      <c r="G35" s="24">
        <v>5</v>
      </c>
    </row>
    <row r="36" spans="1:7">
      <c r="A36" s="10" t="s">
        <v>114</v>
      </c>
      <c r="B36" s="15">
        <v>100</v>
      </c>
      <c r="C36" s="15">
        <v>57.971013999999997</v>
      </c>
      <c r="D36" s="15">
        <v>16.666667</v>
      </c>
      <c r="E36" s="15">
        <v>7.9710140000000003</v>
      </c>
      <c r="F36" s="15">
        <v>13.768115999999999</v>
      </c>
      <c r="G36" s="15">
        <v>3.6231879999999999</v>
      </c>
    </row>
    <row r="37" spans="1:7">
      <c r="A37" s="23" t="s">
        <v>137</v>
      </c>
      <c r="B37" s="24">
        <v>119</v>
      </c>
      <c r="C37" s="24">
        <v>82</v>
      </c>
      <c r="D37" s="24">
        <v>16</v>
      </c>
      <c r="E37" s="24">
        <v>8</v>
      </c>
      <c r="F37" s="24">
        <v>12</v>
      </c>
      <c r="G37" s="24">
        <v>1</v>
      </c>
    </row>
    <row r="38" spans="1:7">
      <c r="A38" s="10" t="s">
        <v>114</v>
      </c>
      <c r="B38" s="15">
        <v>100</v>
      </c>
      <c r="C38" s="15">
        <v>68.907562999999996</v>
      </c>
      <c r="D38" s="15">
        <v>13.445378</v>
      </c>
      <c r="E38" s="15">
        <v>6.7226889999999999</v>
      </c>
      <c r="F38" s="15">
        <v>10.084034000000001</v>
      </c>
      <c r="G38" s="15">
        <v>0.84033599999999997</v>
      </c>
    </row>
    <row r="39" spans="1:7">
      <c r="A39" s="23" t="s">
        <v>138</v>
      </c>
      <c r="B39" s="24">
        <v>142</v>
      </c>
      <c r="C39" s="24">
        <v>91</v>
      </c>
      <c r="D39" s="24">
        <v>18</v>
      </c>
      <c r="E39" s="24">
        <v>17</v>
      </c>
      <c r="F39" s="24">
        <v>12</v>
      </c>
      <c r="G39" s="24">
        <v>4</v>
      </c>
    </row>
    <row r="40" spans="1:7">
      <c r="A40" s="10" t="s">
        <v>114</v>
      </c>
      <c r="B40" s="15">
        <v>100</v>
      </c>
      <c r="C40" s="15">
        <v>64.084507000000002</v>
      </c>
      <c r="D40" s="15">
        <v>12.676056000000001</v>
      </c>
      <c r="E40" s="15">
        <v>11.971831</v>
      </c>
      <c r="F40" s="15">
        <v>8.450704</v>
      </c>
      <c r="G40" s="15">
        <v>2.8169010000000001</v>
      </c>
    </row>
    <row r="41" spans="1:7">
      <c r="A41" s="23" t="s">
        <v>139</v>
      </c>
      <c r="B41" s="24">
        <v>170</v>
      </c>
      <c r="C41" s="24">
        <v>122</v>
      </c>
      <c r="D41" s="24">
        <v>19</v>
      </c>
      <c r="E41" s="24">
        <v>16</v>
      </c>
      <c r="F41" s="24">
        <v>10</v>
      </c>
      <c r="G41" s="24">
        <v>3</v>
      </c>
    </row>
    <row r="42" spans="1:7">
      <c r="A42" s="10" t="s">
        <v>114</v>
      </c>
      <c r="B42" s="15">
        <v>100</v>
      </c>
      <c r="C42" s="15">
        <v>71.764706000000004</v>
      </c>
      <c r="D42" s="15">
        <v>11.176470999999999</v>
      </c>
      <c r="E42" s="15">
        <v>9.4117650000000008</v>
      </c>
      <c r="F42" s="15">
        <v>5.8823530000000002</v>
      </c>
      <c r="G42" s="15">
        <v>1.7647060000000001</v>
      </c>
    </row>
    <row r="43" spans="1:7">
      <c r="A43" s="23" t="s">
        <v>140</v>
      </c>
      <c r="B43" s="24">
        <v>192</v>
      </c>
      <c r="C43" s="24">
        <v>136</v>
      </c>
      <c r="D43" s="24">
        <v>24</v>
      </c>
      <c r="E43" s="24">
        <v>17</v>
      </c>
      <c r="F43" s="24">
        <v>11</v>
      </c>
      <c r="G43" s="24">
        <v>4</v>
      </c>
    </row>
    <row r="44" spans="1:7">
      <c r="A44" s="10" t="s">
        <v>114</v>
      </c>
      <c r="B44" s="15">
        <v>100</v>
      </c>
      <c r="C44" s="15">
        <v>70.833332999999996</v>
      </c>
      <c r="D44" s="15">
        <v>12.5</v>
      </c>
      <c r="E44" s="15">
        <v>8.8541670000000003</v>
      </c>
      <c r="F44" s="15">
        <v>5.7291670000000003</v>
      </c>
      <c r="G44" s="15">
        <v>2.0833330000000001</v>
      </c>
    </row>
    <row r="45" spans="1:7">
      <c r="A45" s="23" t="s">
        <v>141</v>
      </c>
      <c r="B45" s="24">
        <v>1405</v>
      </c>
      <c r="C45" s="24">
        <v>1071</v>
      </c>
      <c r="D45" s="24">
        <v>181</v>
      </c>
      <c r="E45" s="24">
        <v>81</v>
      </c>
      <c r="F45" s="24">
        <v>56</v>
      </c>
      <c r="G45" s="24">
        <v>16</v>
      </c>
    </row>
    <row r="46" spans="1:7">
      <c r="A46" s="10" t="s">
        <v>114</v>
      </c>
      <c r="B46" s="15">
        <v>100</v>
      </c>
      <c r="C46" s="15">
        <v>76.227757999999994</v>
      </c>
      <c r="D46" s="15">
        <v>12.882562</v>
      </c>
      <c r="E46" s="15">
        <v>5.7651250000000003</v>
      </c>
      <c r="F46" s="15">
        <v>3.9857649999999998</v>
      </c>
      <c r="G46" s="15">
        <v>1.13879</v>
      </c>
    </row>
    <row r="47" spans="1:7">
      <c r="A47" s="23" t="s">
        <v>142</v>
      </c>
      <c r="B47" s="24">
        <v>343</v>
      </c>
      <c r="C47" s="24">
        <v>259</v>
      </c>
      <c r="D47" s="24">
        <v>42</v>
      </c>
      <c r="E47" s="24">
        <v>17</v>
      </c>
      <c r="F47" s="24">
        <v>22</v>
      </c>
      <c r="G47" s="24">
        <v>3</v>
      </c>
    </row>
    <row r="48" spans="1:7">
      <c r="A48" s="10" t="s">
        <v>114</v>
      </c>
      <c r="B48" s="15">
        <v>100</v>
      </c>
      <c r="C48" s="15">
        <v>75.510204000000002</v>
      </c>
      <c r="D48" s="15">
        <v>12.244897999999999</v>
      </c>
      <c r="E48" s="15">
        <v>4.9562679999999997</v>
      </c>
      <c r="F48" s="15">
        <v>6.4139939999999998</v>
      </c>
      <c r="G48" s="15">
        <v>0.87463599999999997</v>
      </c>
    </row>
    <row r="49" spans="1:7">
      <c r="A49" s="23" t="s">
        <v>128</v>
      </c>
      <c r="B49" s="24">
        <v>40</v>
      </c>
      <c r="C49" s="24">
        <v>28</v>
      </c>
      <c r="D49" s="24">
        <v>3</v>
      </c>
      <c r="E49" s="24">
        <v>2</v>
      </c>
      <c r="F49" s="24">
        <v>4</v>
      </c>
      <c r="G49" s="24">
        <v>3</v>
      </c>
    </row>
    <row r="50" spans="1:7">
      <c r="A50" s="10" t="s">
        <v>114</v>
      </c>
      <c r="B50" s="15">
        <v>100</v>
      </c>
      <c r="C50" s="15">
        <v>70</v>
      </c>
      <c r="D50" s="15">
        <v>7.5</v>
      </c>
      <c r="E50" s="15">
        <v>5</v>
      </c>
      <c r="F50" s="15">
        <v>10</v>
      </c>
      <c r="G50" s="15">
        <v>7.5</v>
      </c>
    </row>
    <row r="51" spans="1:7">
      <c r="A51" s="8" t="s">
        <v>143</v>
      </c>
      <c r="B51" s="8"/>
      <c r="C51" s="8"/>
      <c r="D51" s="8"/>
      <c r="E51" s="8"/>
      <c r="F51" s="8"/>
      <c r="G51" s="8"/>
    </row>
    <row r="52" spans="1:7">
      <c r="A52" s="23" t="s">
        <v>144</v>
      </c>
      <c r="B52" s="24">
        <v>429</v>
      </c>
      <c r="C52" s="24">
        <v>330</v>
      </c>
      <c r="D52" s="24">
        <v>69</v>
      </c>
      <c r="E52" s="24">
        <v>19</v>
      </c>
      <c r="F52" s="24">
        <v>7</v>
      </c>
      <c r="G52" s="24">
        <v>4</v>
      </c>
    </row>
    <row r="53" spans="1:7">
      <c r="A53" s="10" t="s">
        <v>114</v>
      </c>
      <c r="B53" s="15">
        <v>100</v>
      </c>
      <c r="C53" s="15">
        <v>76.923077000000006</v>
      </c>
      <c r="D53" s="15">
        <v>16.083915999999999</v>
      </c>
      <c r="E53" s="15">
        <v>4.4289040000000002</v>
      </c>
      <c r="F53" s="15">
        <v>1.631702</v>
      </c>
      <c r="G53" s="15">
        <v>0.93240100000000004</v>
      </c>
    </row>
    <row r="54" spans="1:7">
      <c r="A54" s="23" t="s">
        <v>145</v>
      </c>
      <c r="B54" s="24">
        <v>319</v>
      </c>
      <c r="C54" s="24">
        <v>267</v>
      </c>
      <c r="D54" s="24">
        <v>41</v>
      </c>
      <c r="E54" s="24">
        <v>9</v>
      </c>
      <c r="F54" s="24">
        <v>0</v>
      </c>
      <c r="G54" s="24">
        <v>2</v>
      </c>
    </row>
    <row r="55" spans="1:7">
      <c r="A55" s="10" t="s">
        <v>114</v>
      </c>
      <c r="B55" s="15">
        <v>100</v>
      </c>
      <c r="C55" s="15">
        <v>83.699060000000003</v>
      </c>
      <c r="D55" s="15">
        <v>12.852665</v>
      </c>
      <c r="E55" s="15">
        <v>2.8213170000000001</v>
      </c>
      <c r="F55" s="15">
        <v>0</v>
      </c>
      <c r="G55" s="15">
        <v>0.62695900000000004</v>
      </c>
    </row>
    <row r="56" spans="1:7">
      <c r="A56" s="23" t="s">
        <v>146</v>
      </c>
      <c r="B56" s="24">
        <v>504</v>
      </c>
      <c r="C56" s="24">
        <v>388</v>
      </c>
      <c r="D56" s="24">
        <v>75</v>
      </c>
      <c r="E56" s="24">
        <v>26</v>
      </c>
      <c r="F56" s="24">
        <v>8</v>
      </c>
      <c r="G56" s="24">
        <v>7</v>
      </c>
    </row>
    <row r="57" spans="1:7">
      <c r="A57" s="10" t="s">
        <v>114</v>
      </c>
      <c r="B57" s="15">
        <v>100</v>
      </c>
      <c r="C57" s="15">
        <v>76.984127000000001</v>
      </c>
      <c r="D57" s="15">
        <v>14.880952000000001</v>
      </c>
      <c r="E57" s="15">
        <v>5.1587300000000003</v>
      </c>
      <c r="F57" s="15">
        <v>1.587302</v>
      </c>
      <c r="G57" s="15">
        <v>1.388889</v>
      </c>
    </row>
    <row r="58" spans="1:7">
      <c r="A58" s="23" t="s">
        <v>147</v>
      </c>
      <c r="B58" s="24">
        <v>143</v>
      </c>
      <c r="C58" s="24">
        <v>102</v>
      </c>
      <c r="D58" s="24">
        <v>24</v>
      </c>
      <c r="E58" s="24">
        <v>11</v>
      </c>
      <c r="F58" s="24">
        <v>5</v>
      </c>
      <c r="G58" s="24">
        <v>1</v>
      </c>
    </row>
    <row r="59" spans="1:7">
      <c r="A59" s="10" t="s">
        <v>114</v>
      </c>
      <c r="B59" s="15">
        <v>100</v>
      </c>
      <c r="C59" s="15">
        <v>71.328671</v>
      </c>
      <c r="D59" s="15">
        <v>16.783217</v>
      </c>
      <c r="E59" s="15">
        <v>7.6923079999999997</v>
      </c>
      <c r="F59" s="15">
        <v>3.4965030000000001</v>
      </c>
      <c r="G59" s="15">
        <v>0.69930099999999995</v>
      </c>
    </row>
    <row r="60" spans="1:7">
      <c r="A60" s="23" t="s">
        <v>148</v>
      </c>
      <c r="B60" s="24">
        <v>168</v>
      </c>
      <c r="C60" s="24">
        <v>132</v>
      </c>
      <c r="D60" s="24">
        <v>23</v>
      </c>
      <c r="E60" s="24">
        <v>9</v>
      </c>
      <c r="F60" s="24">
        <v>3</v>
      </c>
      <c r="G60" s="24">
        <v>1</v>
      </c>
    </row>
    <row r="61" spans="1:7">
      <c r="A61" s="10" t="s">
        <v>114</v>
      </c>
      <c r="B61" s="15">
        <v>100</v>
      </c>
      <c r="C61" s="15">
        <v>78.571428999999995</v>
      </c>
      <c r="D61" s="15">
        <v>13.690476</v>
      </c>
      <c r="E61" s="15">
        <v>5.3571429999999998</v>
      </c>
      <c r="F61" s="15">
        <v>1.785714</v>
      </c>
      <c r="G61" s="15">
        <v>0.59523800000000004</v>
      </c>
    </row>
    <row r="62" spans="1:7">
      <c r="A62" s="23" t="s">
        <v>149</v>
      </c>
      <c r="B62" s="24">
        <v>1270</v>
      </c>
      <c r="C62" s="24">
        <v>1002</v>
      </c>
      <c r="D62" s="24">
        <v>160</v>
      </c>
      <c r="E62" s="24">
        <v>67</v>
      </c>
      <c r="F62" s="24">
        <v>27</v>
      </c>
      <c r="G62" s="24">
        <v>14</v>
      </c>
    </row>
    <row r="63" spans="1:7">
      <c r="A63" s="10" t="s">
        <v>114</v>
      </c>
      <c r="B63" s="15">
        <v>100</v>
      </c>
      <c r="C63" s="15">
        <v>78.897638000000001</v>
      </c>
      <c r="D63" s="15">
        <v>12.598425000000001</v>
      </c>
      <c r="E63" s="15">
        <v>5.2755910000000004</v>
      </c>
      <c r="F63" s="15">
        <v>2.1259839999999999</v>
      </c>
      <c r="G63" s="15">
        <v>1.1023620000000001</v>
      </c>
    </row>
    <row r="64" spans="1:7">
      <c r="A64" s="23" t="s">
        <v>150</v>
      </c>
      <c r="B64" s="24">
        <v>1642</v>
      </c>
      <c r="C64" s="24">
        <v>1247</v>
      </c>
      <c r="D64" s="24">
        <v>217</v>
      </c>
      <c r="E64" s="24">
        <v>107</v>
      </c>
      <c r="F64" s="24">
        <v>51</v>
      </c>
      <c r="G64" s="24">
        <v>20</v>
      </c>
    </row>
    <row r="65" spans="1:7">
      <c r="A65" s="10" t="s">
        <v>114</v>
      </c>
      <c r="B65" s="15">
        <v>100</v>
      </c>
      <c r="C65" s="15">
        <v>75.943971000000005</v>
      </c>
      <c r="D65" s="15">
        <v>13.215591</v>
      </c>
      <c r="E65" s="15">
        <v>6.5164429999999998</v>
      </c>
      <c r="F65" s="15">
        <v>3.1059679999999998</v>
      </c>
      <c r="G65" s="15">
        <v>1.218027</v>
      </c>
    </row>
    <row r="66" spans="1:7">
      <c r="A66" s="23" t="s">
        <v>151</v>
      </c>
      <c r="B66" s="24">
        <v>2266</v>
      </c>
      <c r="C66" s="24">
        <v>1676</v>
      </c>
      <c r="D66" s="24">
        <v>297</v>
      </c>
      <c r="E66" s="24">
        <v>144</v>
      </c>
      <c r="F66" s="24">
        <v>119</v>
      </c>
      <c r="G66" s="24">
        <v>30</v>
      </c>
    </row>
    <row r="67" spans="1:7">
      <c r="A67" s="10" t="s">
        <v>114</v>
      </c>
      <c r="B67" s="15">
        <v>100</v>
      </c>
      <c r="C67" s="15">
        <v>73.96293</v>
      </c>
      <c r="D67" s="15">
        <v>13.106795999999999</v>
      </c>
      <c r="E67" s="15">
        <v>6.3548099999999996</v>
      </c>
      <c r="F67" s="15">
        <v>5.2515450000000001</v>
      </c>
      <c r="G67" s="15">
        <v>1.3239190000000001</v>
      </c>
    </row>
    <row r="68" spans="1:7">
      <c r="A68" s="23" t="s">
        <v>152</v>
      </c>
      <c r="B68" s="24">
        <v>121</v>
      </c>
      <c r="C68" s="24">
        <v>76</v>
      </c>
      <c r="D68" s="24">
        <v>13</v>
      </c>
      <c r="E68" s="24">
        <v>6</v>
      </c>
      <c r="F68" s="24">
        <v>24</v>
      </c>
      <c r="G68" s="24">
        <v>2</v>
      </c>
    </row>
    <row r="69" spans="1:7">
      <c r="A69" s="10" t="s">
        <v>114</v>
      </c>
      <c r="B69" s="15">
        <v>100</v>
      </c>
      <c r="C69" s="15">
        <v>62.809916999999999</v>
      </c>
      <c r="D69" s="15">
        <v>10.743802000000001</v>
      </c>
      <c r="E69" s="15">
        <v>4.9586779999999999</v>
      </c>
      <c r="F69" s="15">
        <v>19.834710999999999</v>
      </c>
      <c r="G69" s="15">
        <v>1.6528929999999999</v>
      </c>
    </row>
    <row r="70" spans="1:7">
      <c r="A70" s="23" t="s">
        <v>128</v>
      </c>
      <c r="B70" s="24">
        <v>46</v>
      </c>
      <c r="C70" s="24">
        <v>28</v>
      </c>
      <c r="D70" s="24">
        <v>2</v>
      </c>
      <c r="E70" s="24">
        <v>2</v>
      </c>
      <c r="F70" s="24">
        <v>8</v>
      </c>
      <c r="G70" s="24">
        <v>6</v>
      </c>
    </row>
    <row r="71" spans="1:7">
      <c r="A71" s="10" t="s">
        <v>114</v>
      </c>
      <c r="B71" s="15">
        <v>100</v>
      </c>
      <c r="C71" s="15">
        <v>60.869565000000001</v>
      </c>
      <c r="D71" s="15">
        <v>4.3478260000000004</v>
      </c>
      <c r="E71" s="15">
        <v>4.3478260000000004</v>
      </c>
      <c r="F71" s="15">
        <v>17.391304000000002</v>
      </c>
      <c r="G71" s="15">
        <v>13.043478</v>
      </c>
    </row>
    <row r="72" spans="1:7">
      <c r="A72" s="8" t="s">
        <v>153</v>
      </c>
      <c r="B72" s="8"/>
      <c r="C72" s="8"/>
      <c r="D72" s="8"/>
      <c r="E72" s="8"/>
      <c r="F72" s="8"/>
      <c r="G72" s="8"/>
    </row>
    <row r="73" spans="1:7">
      <c r="A73" s="23" t="s">
        <v>154</v>
      </c>
      <c r="B73" s="24">
        <v>1344</v>
      </c>
      <c r="C73" s="24">
        <v>1028</v>
      </c>
      <c r="D73" s="24">
        <v>173</v>
      </c>
      <c r="E73" s="24">
        <v>87</v>
      </c>
      <c r="F73" s="24">
        <v>41</v>
      </c>
      <c r="G73" s="24">
        <v>15</v>
      </c>
    </row>
    <row r="74" spans="1:7">
      <c r="A74" s="10" t="s">
        <v>114</v>
      </c>
      <c r="B74" s="15">
        <v>100</v>
      </c>
      <c r="C74" s="15">
        <v>76.488095000000001</v>
      </c>
      <c r="D74" s="15">
        <v>12.872024</v>
      </c>
      <c r="E74" s="15">
        <v>6.4732139999999996</v>
      </c>
      <c r="F74" s="15">
        <v>3.0505949999999999</v>
      </c>
      <c r="G74" s="15">
        <v>1.116071</v>
      </c>
    </row>
    <row r="75" spans="1:7">
      <c r="A75" s="23" t="s">
        <v>155</v>
      </c>
      <c r="B75" s="24">
        <v>1107</v>
      </c>
      <c r="C75" s="24">
        <v>865</v>
      </c>
      <c r="D75" s="24">
        <v>144</v>
      </c>
      <c r="E75" s="24">
        <v>48</v>
      </c>
      <c r="F75" s="24">
        <v>40</v>
      </c>
      <c r="G75" s="24">
        <v>10</v>
      </c>
    </row>
    <row r="76" spans="1:7">
      <c r="A76" s="10" t="s">
        <v>114</v>
      </c>
      <c r="B76" s="15">
        <v>100</v>
      </c>
      <c r="C76" s="15">
        <v>78.139115000000004</v>
      </c>
      <c r="D76" s="15">
        <v>13.00813</v>
      </c>
      <c r="E76" s="15">
        <v>4.3360430000000001</v>
      </c>
      <c r="F76" s="15">
        <v>3.6133690000000001</v>
      </c>
      <c r="G76" s="15">
        <v>0.90334199999999998</v>
      </c>
    </row>
    <row r="77" spans="1:7">
      <c r="A77" s="23" t="s">
        <v>156</v>
      </c>
      <c r="B77" s="24">
        <v>1006</v>
      </c>
      <c r="C77" s="24">
        <v>705</v>
      </c>
      <c r="D77" s="24">
        <v>151</v>
      </c>
      <c r="E77" s="24">
        <v>75</v>
      </c>
      <c r="F77" s="24">
        <v>61</v>
      </c>
      <c r="G77" s="24">
        <v>14</v>
      </c>
    </row>
    <row r="78" spans="1:7">
      <c r="A78" s="10" t="s">
        <v>114</v>
      </c>
      <c r="B78" s="15">
        <v>100</v>
      </c>
      <c r="C78" s="15">
        <v>70.079522999999995</v>
      </c>
      <c r="D78" s="15">
        <v>15.00994</v>
      </c>
      <c r="E78" s="15">
        <v>7.4552680000000002</v>
      </c>
      <c r="F78" s="15">
        <v>6.063618</v>
      </c>
      <c r="G78" s="15">
        <v>1.3916500000000001</v>
      </c>
    </row>
    <row r="79" spans="1:7">
      <c r="A79" s="23" t="s">
        <v>157</v>
      </c>
      <c r="B79" s="24">
        <v>541</v>
      </c>
      <c r="C79" s="24">
        <v>394</v>
      </c>
      <c r="D79" s="24">
        <v>81</v>
      </c>
      <c r="E79" s="24">
        <v>30</v>
      </c>
      <c r="F79" s="24">
        <v>31</v>
      </c>
      <c r="G79" s="24">
        <v>5</v>
      </c>
    </row>
    <row r="80" spans="1:7">
      <c r="A80" s="10" t="s">
        <v>114</v>
      </c>
      <c r="B80" s="15">
        <v>100</v>
      </c>
      <c r="C80" s="15">
        <v>72.828096000000002</v>
      </c>
      <c r="D80" s="15">
        <v>14.972274000000001</v>
      </c>
      <c r="E80" s="15">
        <v>5.5452870000000001</v>
      </c>
      <c r="F80" s="15">
        <v>5.7301289999999998</v>
      </c>
      <c r="G80" s="15">
        <v>0.92421399999999998</v>
      </c>
    </row>
    <row r="81" spans="1:7">
      <c r="A81" s="23" t="s">
        <v>158</v>
      </c>
      <c r="B81" s="24">
        <v>1510</v>
      </c>
      <c r="C81" s="24">
        <v>1139</v>
      </c>
      <c r="D81" s="24">
        <v>196</v>
      </c>
      <c r="E81" s="24">
        <v>86</v>
      </c>
      <c r="F81" s="24">
        <v>71</v>
      </c>
      <c r="G81" s="24">
        <v>18</v>
      </c>
    </row>
    <row r="82" spans="1:7">
      <c r="A82" s="10" t="s">
        <v>114</v>
      </c>
      <c r="B82" s="15">
        <v>100</v>
      </c>
      <c r="C82" s="15">
        <v>75.430464000000001</v>
      </c>
      <c r="D82" s="15">
        <v>12.980131999999999</v>
      </c>
      <c r="E82" s="15">
        <v>5.6953639999999996</v>
      </c>
      <c r="F82" s="15">
        <v>4.7019869999999999</v>
      </c>
      <c r="G82" s="15">
        <v>1.192053</v>
      </c>
    </row>
    <row r="83" spans="1:7">
      <c r="A83" s="23" t="s">
        <v>159</v>
      </c>
      <c r="B83" s="24">
        <v>1011</v>
      </c>
      <c r="C83" s="24">
        <v>810</v>
      </c>
      <c r="D83" s="24">
        <v>99</v>
      </c>
      <c r="E83" s="24">
        <v>42</v>
      </c>
      <c r="F83" s="24">
        <v>52</v>
      </c>
      <c r="G83" s="24">
        <v>8</v>
      </c>
    </row>
    <row r="84" spans="1:7">
      <c r="A84" s="10" t="s">
        <v>114</v>
      </c>
      <c r="B84" s="15">
        <v>100</v>
      </c>
      <c r="C84" s="15">
        <v>80.118694000000005</v>
      </c>
      <c r="D84" s="15">
        <v>9.7922849999999997</v>
      </c>
      <c r="E84" s="15">
        <v>4.1543029999999996</v>
      </c>
      <c r="F84" s="15">
        <v>5.1434220000000002</v>
      </c>
      <c r="G84" s="15">
        <v>0.791296</v>
      </c>
    </row>
    <row r="85" spans="1:7">
      <c r="A85" s="23" t="s">
        <v>160</v>
      </c>
      <c r="B85" s="24">
        <v>1234</v>
      </c>
      <c r="C85" s="24">
        <v>962</v>
      </c>
      <c r="D85" s="24">
        <v>145</v>
      </c>
      <c r="E85" s="24">
        <v>66</v>
      </c>
      <c r="F85" s="24">
        <v>48</v>
      </c>
      <c r="G85" s="24">
        <v>13</v>
      </c>
    </row>
    <row r="86" spans="1:7">
      <c r="A86" s="10" t="s">
        <v>114</v>
      </c>
      <c r="B86" s="15">
        <v>100</v>
      </c>
      <c r="C86" s="15">
        <v>77.957860999999994</v>
      </c>
      <c r="D86" s="15">
        <v>11.750405000000001</v>
      </c>
      <c r="E86" s="15">
        <v>5.3484600000000002</v>
      </c>
      <c r="F86" s="15">
        <v>3.8897889999999999</v>
      </c>
      <c r="G86" s="15">
        <v>1.053485</v>
      </c>
    </row>
    <row r="87" spans="1:7">
      <c r="A87" s="23" t="s">
        <v>161</v>
      </c>
      <c r="B87" s="24">
        <v>443</v>
      </c>
      <c r="C87" s="24">
        <v>355</v>
      </c>
      <c r="D87" s="24">
        <v>58</v>
      </c>
      <c r="E87" s="24">
        <v>14</v>
      </c>
      <c r="F87" s="24">
        <v>11</v>
      </c>
      <c r="G87" s="24">
        <v>5</v>
      </c>
    </row>
    <row r="88" spans="1:7">
      <c r="A88" s="10" t="s">
        <v>114</v>
      </c>
      <c r="B88" s="15">
        <v>100</v>
      </c>
      <c r="C88" s="15">
        <v>80.135440000000003</v>
      </c>
      <c r="D88" s="15">
        <v>13.092551</v>
      </c>
      <c r="E88" s="15">
        <v>3.1602709999999998</v>
      </c>
      <c r="F88" s="15">
        <v>2.4830700000000001</v>
      </c>
      <c r="G88" s="15">
        <v>1.128668</v>
      </c>
    </row>
    <row r="89" spans="1:7">
      <c r="A89" s="23" t="s">
        <v>162</v>
      </c>
      <c r="B89" s="24">
        <v>1237</v>
      </c>
      <c r="C89" s="24">
        <v>970</v>
      </c>
      <c r="D89" s="24">
        <v>150</v>
      </c>
      <c r="E89" s="24">
        <v>63</v>
      </c>
      <c r="F89" s="24">
        <v>45</v>
      </c>
      <c r="G89" s="24">
        <v>9</v>
      </c>
    </row>
    <row r="90" spans="1:7">
      <c r="A90" s="10" t="s">
        <v>114</v>
      </c>
      <c r="B90" s="15">
        <v>100</v>
      </c>
      <c r="C90" s="15">
        <v>78.415520999999998</v>
      </c>
      <c r="D90" s="15">
        <v>12.126111999999999</v>
      </c>
      <c r="E90" s="15">
        <v>5.0929669999999998</v>
      </c>
      <c r="F90" s="15">
        <v>3.6378330000000001</v>
      </c>
      <c r="G90" s="15">
        <v>0.72756699999999996</v>
      </c>
    </row>
    <row r="91" spans="1:7">
      <c r="A91" s="23" t="s">
        <v>152</v>
      </c>
      <c r="B91" s="24">
        <v>81</v>
      </c>
      <c r="C91" s="24">
        <v>46</v>
      </c>
      <c r="D91" s="24">
        <v>15</v>
      </c>
      <c r="E91" s="24">
        <v>7</v>
      </c>
      <c r="F91" s="24">
        <v>12</v>
      </c>
      <c r="G91" s="24">
        <v>1</v>
      </c>
    </row>
    <row r="92" spans="1:7">
      <c r="A92" s="10" t="s">
        <v>114</v>
      </c>
      <c r="B92" s="15">
        <v>100</v>
      </c>
      <c r="C92" s="15">
        <v>56.790123000000001</v>
      </c>
      <c r="D92" s="15">
        <v>18.518519000000001</v>
      </c>
      <c r="E92" s="15">
        <v>8.6419750000000004</v>
      </c>
      <c r="F92" s="15">
        <v>14.814814999999999</v>
      </c>
      <c r="G92" s="15">
        <v>1.2345680000000001</v>
      </c>
    </row>
    <row r="93" spans="1:7">
      <c r="A93" s="23" t="s">
        <v>163</v>
      </c>
      <c r="B93" s="24">
        <v>67</v>
      </c>
      <c r="C93" s="24">
        <v>40</v>
      </c>
      <c r="D93" s="24">
        <v>9</v>
      </c>
      <c r="E93" s="24">
        <v>5</v>
      </c>
      <c r="F93" s="24">
        <v>10</v>
      </c>
      <c r="G93" s="24">
        <v>3</v>
      </c>
    </row>
    <row r="94" spans="1:7">
      <c r="A94" s="10" t="s">
        <v>114</v>
      </c>
      <c r="B94" s="15">
        <v>100</v>
      </c>
      <c r="C94" s="15">
        <v>59.701492999999999</v>
      </c>
      <c r="D94" s="15">
        <v>13.432836</v>
      </c>
      <c r="E94" s="15">
        <v>7.4626869999999998</v>
      </c>
      <c r="F94" s="15">
        <v>14.925373</v>
      </c>
      <c r="G94" s="15">
        <v>4.4776119999999997</v>
      </c>
    </row>
    <row r="95" spans="1:7">
      <c r="A95" s="23" t="s">
        <v>128</v>
      </c>
      <c r="B95" s="24">
        <v>52</v>
      </c>
      <c r="C95" s="24">
        <v>33</v>
      </c>
      <c r="D95" s="24">
        <v>6</v>
      </c>
      <c r="E95" s="24">
        <v>4</v>
      </c>
      <c r="F95" s="24">
        <v>6</v>
      </c>
      <c r="G95" s="24">
        <v>3</v>
      </c>
    </row>
    <row r="96" spans="1:7">
      <c r="A96" s="10" t="s">
        <v>114</v>
      </c>
      <c r="B96" s="15">
        <v>100</v>
      </c>
      <c r="C96" s="15">
        <v>63.461537999999997</v>
      </c>
      <c r="D96" s="15">
        <v>11.538462000000001</v>
      </c>
      <c r="E96" s="15">
        <v>7.6923079999999997</v>
      </c>
      <c r="F96" s="15">
        <v>11.538462000000001</v>
      </c>
      <c r="G96" s="15">
        <v>5.7692310000000004</v>
      </c>
    </row>
    <row r="97" spans="1:7">
      <c r="A97" s="8" t="s">
        <v>164</v>
      </c>
      <c r="B97" s="8"/>
      <c r="C97" s="8"/>
      <c r="D97" s="8"/>
      <c r="E97" s="8"/>
      <c r="F97" s="8"/>
      <c r="G97" s="8"/>
    </row>
    <row r="98" spans="1:7">
      <c r="A98" s="23" t="s">
        <v>165</v>
      </c>
      <c r="B98" s="24">
        <v>209</v>
      </c>
      <c r="C98" s="24">
        <v>181</v>
      </c>
      <c r="D98" s="24">
        <v>24</v>
      </c>
      <c r="E98" s="24">
        <v>2</v>
      </c>
      <c r="F98" s="24">
        <v>2</v>
      </c>
      <c r="G98" s="24">
        <v>0</v>
      </c>
    </row>
    <row r="99" spans="1:7">
      <c r="A99" s="10" t="s">
        <v>114</v>
      </c>
      <c r="B99" s="15">
        <v>100</v>
      </c>
      <c r="C99" s="15">
        <v>86.602870999999993</v>
      </c>
      <c r="D99" s="15">
        <v>11.483254000000001</v>
      </c>
      <c r="E99" s="15">
        <v>0.95693799999999996</v>
      </c>
      <c r="F99" s="15">
        <v>0.95693799999999996</v>
      </c>
      <c r="G99" s="15">
        <v>0</v>
      </c>
    </row>
    <row r="100" spans="1:7">
      <c r="A100" s="23" t="s">
        <v>166</v>
      </c>
      <c r="B100" s="24">
        <v>1043</v>
      </c>
      <c r="C100" s="24">
        <v>835</v>
      </c>
      <c r="D100" s="24">
        <v>134</v>
      </c>
      <c r="E100" s="24">
        <v>53</v>
      </c>
      <c r="F100" s="24">
        <v>13</v>
      </c>
      <c r="G100" s="24">
        <v>8</v>
      </c>
    </row>
    <row r="101" spans="1:7">
      <c r="A101" s="10" t="s">
        <v>114</v>
      </c>
      <c r="B101" s="15">
        <v>100</v>
      </c>
      <c r="C101" s="15">
        <v>80.057525999999996</v>
      </c>
      <c r="D101" s="15">
        <v>12.847555</v>
      </c>
      <c r="E101" s="15">
        <v>5.0814959999999996</v>
      </c>
      <c r="F101" s="15">
        <v>1.246405</v>
      </c>
      <c r="G101" s="15">
        <v>0.76701799999999998</v>
      </c>
    </row>
    <row r="102" spans="1:7">
      <c r="A102" s="23" t="s">
        <v>167</v>
      </c>
      <c r="B102" s="24">
        <v>963</v>
      </c>
      <c r="C102" s="24">
        <v>673</v>
      </c>
      <c r="D102" s="24">
        <v>153</v>
      </c>
      <c r="E102" s="24">
        <v>92</v>
      </c>
      <c r="F102" s="24">
        <v>42</v>
      </c>
      <c r="G102" s="24">
        <v>3</v>
      </c>
    </row>
    <row r="103" spans="1:7">
      <c r="A103" s="10" t="s">
        <v>114</v>
      </c>
      <c r="B103" s="15">
        <v>100</v>
      </c>
      <c r="C103" s="15">
        <v>69.885773999999998</v>
      </c>
      <c r="D103" s="15">
        <v>15.88785</v>
      </c>
      <c r="E103" s="15">
        <v>9.5534789999999994</v>
      </c>
      <c r="F103" s="15">
        <v>4.3613710000000001</v>
      </c>
      <c r="G103" s="15">
        <v>0.31152600000000003</v>
      </c>
    </row>
    <row r="104" spans="1:7">
      <c r="A104" s="23" t="s">
        <v>168</v>
      </c>
      <c r="B104" s="24">
        <v>338</v>
      </c>
      <c r="C104" s="24">
        <v>202</v>
      </c>
      <c r="D104" s="24">
        <v>34</v>
      </c>
      <c r="E104" s="24">
        <v>27</v>
      </c>
      <c r="F104" s="24">
        <v>70</v>
      </c>
      <c r="G104" s="24">
        <v>5</v>
      </c>
    </row>
    <row r="105" spans="1:7">
      <c r="A105" s="10" t="s">
        <v>114</v>
      </c>
      <c r="B105" s="15">
        <v>100</v>
      </c>
      <c r="C105" s="15">
        <v>59.763314000000001</v>
      </c>
      <c r="D105" s="15">
        <v>10.059172</v>
      </c>
      <c r="E105" s="15">
        <v>7.9881659999999997</v>
      </c>
      <c r="F105" s="15">
        <v>20.710059000000001</v>
      </c>
      <c r="G105" s="15">
        <v>1.47929</v>
      </c>
    </row>
    <row r="106" spans="1:7">
      <c r="A106" s="23" t="s">
        <v>169</v>
      </c>
      <c r="B106" s="24">
        <v>94</v>
      </c>
      <c r="C106" s="24">
        <v>48</v>
      </c>
      <c r="D106" s="24">
        <v>6</v>
      </c>
      <c r="E106" s="24">
        <v>5</v>
      </c>
      <c r="F106" s="24">
        <v>34</v>
      </c>
      <c r="G106" s="24">
        <v>1</v>
      </c>
    </row>
    <row r="107" spans="1:7">
      <c r="A107" s="10" t="s">
        <v>114</v>
      </c>
      <c r="B107" s="15">
        <v>100</v>
      </c>
      <c r="C107" s="15">
        <v>51.063830000000003</v>
      </c>
      <c r="D107" s="15">
        <v>6.3829789999999997</v>
      </c>
      <c r="E107" s="15">
        <v>5.3191490000000003</v>
      </c>
      <c r="F107" s="15">
        <v>36.170212999999997</v>
      </c>
      <c r="G107" s="15">
        <v>1.0638300000000001</v>
      </c>
    </row>
    <row r="108" spans="1:7">
      <c r="A108" s="23" t="s">
        <v>128</v>
      </c>
      <c r="B108" s="24">
        <v>30</v>
      </c>
      <c r="C108" s="24">
        <v>2</v>
      </c>
      <c r="D108" s="24">
        <v>0</v>
      </c>
      <c r="E108" s="24">
        <v>0</v>
      </c>
      <c r="F108" s="24">
        <v>0</v>
      </c>
      <c r="G108" s="24">
        <v>28</v>
      </c>
    </row>
    <row r="109" spans="1:7">
      <c r="A109" s="10" t="s">
        <v>114</v>
      </c>
      <c r="B109" s="15">
        <v>100</v>
      </c>
      <c r="C109" s="15">
        <v>6.6666670000000003</v>
      </c>
      <c r="D109" s="15">
        <v>0</v>
      </c>
      <c r="E109" s="15">
        <v>0</v>
      </c>
      <c r="F109" s="15">
        <v>0</v>
      </c>
      <c r="G109" s="15">
        <v>93.333332999999996</v>
      </c>
    </row>
    <row r="110" spans="1:7">
      <c r="A110" s="8" t="s">
        <v>170</v>
      </c>
      <c r="B110" s="8"/>
      <c r="C110" s="8"/>
      <c r="D110" s="8"/>
      <c r="E110" s="8"/>
      <c r="F110" s="8"/>
      <c r="G110" s="8"/>
    </row>
    <row r="111" spans="1:7">
      <c r="A111" s="23" t="s">
        <v>171</v>
      </c>
      <c r="B111" s="24">
        <v>386</v>
      </c>
      <c r="C111" s="24">
        <v>222</v>
      </c>
      <c r="D111" s="24">
        <v>70</v>
      </c>
      <c r="E111" s="24">
        <v>39</v>
      </c>
      <c r="F111" s="24">
        <v>51</v>
      </c>
      <c r="G111" s="24">
        <v>4</v>
      </c>
    </row>
    <row r="112" spans="1:7">
      <c r="A112" s="10" t="s">
        <v>114</v>
      </c>
      <c r="B112" s="15">
        <v>100</v>
      </c>
      <c r="C112" s="15">
        <v>57.512953000000003</v>
      </c>
      <c r="D112" s="15">
        <v>18.134715</v>
      </c>
      <c r="E112" s="15">
        <v>10.103626999999999</v>
      </c>
      <c r="F112" s="15">
        <v>13.212434999999999</v>
      </c>
      <c r="G112" s="15">
        <v>1.0362690000000001</v>
      </c>
    </row>
    <row r="113" spans="1:7">
      <c r="A113" s="23" t="s">
        <v>172</v>
      </c>
      <c r="B113" s="24">
        <v>919</v>
      </c>
      <c r="C113" s="24">
        <v>605</v>
      </c>
      <c r="D113" s="24">
        <v>164</v>
      </c>
      <c r="E113" s="24">
        <v>86</v>
      </c>
      <c r="F113" s="24">
        <v>57</v>
      </c>
      <c r="G113" s="24">
        <v>7</v>
      </c>
    </row>
    <row r="114" spans="1:7">
      <c r="A114" s="10" t="s">
        <v>114</v>
      </c>
      <c r="B114" s="15">
        <v>100</v>
      </c>
      <c r="C114" s="15">
        <v>65.832426999999996</v>
      </c>
      <c r="D114" s="15">
        <v>17.845483999999999</v>
      </c>
      <c r="E114" s="15">
        <v>9.3579980000000003</v>
      </c>
      <c r="F114" s="15">
        <v>6.202394</v>
      </c>
      <c r="G114" s="15">
        <v>0.76169699999999996</v>
      </c>
    </row>
    <row r="115" spans="1:7">
      <c r="A115" s="23" t="s">
        <v>173</v>
      </c>
      <c r="B115" s="24">
        <v>978</v>
      </c>
      <c r="C115" s="24">
        <v>804</v>
      </c>
      <c r="D115" s="24">
        <v>92</v>
      </c>
      <c r="E115" s="24">
        <v>44</v>
      </c>
      <c r="F115" s="24">
        <v>35</v>
      </c>
      <c r="G115" s="24">
        <v>3</v>
      </c>
    </row>
    <row r="116" spans="1:7">
      <c r="A116" s="10" t="s">
        <v>114</v>
      </c>
      <c r="B116" s="15">
        <v>100</v>
      </c>
      <c r="C116" s="15">
        <v>82.208589000000003</v>
      </c>
      <c r="D116" s="15">
        <v>9.4069529999999997</v>
      </c>
      <c r="E116" s="15">
        <v>4.4989780000000001</v>
      </c>
      <c r="F116" s="15">
        <v>3.578732</v>
      </c>
      <c r="G116" s="15">
        <v>0.30674800000000002</v>
      </c>
    </row>
    <row r="117" spans="1:7">
      <c r="A117" s="23" t="s">
        <v>174</v>
      </c>
      <c r="B117" s="24">
        <v>347</v>
      </c>
      <c r="C117" s="24">
        <v>298</v>
      </c>
      <c r="D117" s="24">
        <v>22</v>
      </c>
      <c r="E117" s="24">
        <v>10</v>
      </c>
      <c r="F117" s="24">
        <v>15</v>
      </c>
      <c r="G117" s="24">
        <v>2</v>
      </c>
    </row>
    <row r="118" spans="1:7">
      <c r="A118" s="10" t="s">
        <v>114</v>
      </c>
      <c r="B118" s="15">
        <v>100</v>
      </c>
      <c r="C118" s="15">
        <v>85.878962999999999</v>
      </c>
      <c r="D118" s="15">
        <v>6.340058</v>
      </c>
      <c r="E118" s="15">
        <v>2.8818440000000001</v>
      </c>
      <c r="F118" s="15">
        <v>4.3227669999999998</v>
      </c>
      <c r="G118" s="15">
        <v>0.57636900000000002</v>
      </c>
    </row>
    <row r="119" spans="1:7">
      <c r="A119" s="23" t="s">
        <v>128</v>
      </c>
      <c r="B119" s="24">
        <v>47</v>
      </c>
      <c r="C119" s="24">
        <v>12</v>
      </c>
      <c r="D119" s="24">
        <v>3</v>
      </c>
      <c r="E119" s="24">
        <v>0</v>
      </c>
      <c r="F119" s="24">
        <v>3</v>
      </c>
      <c r="G119" s="24">
        <v>29</v>
      </c>
    </row>
    <row r="120" spans="1:7">
      <c r="A120" s="10" t="s">
        <v>114</v>
      </c>
      <c r="B120" s="15">
        <v>100</v>
      </c>
      <c r="C120" s="15">
        <v>25.531915000000001</v>
      </c>
      <c r="D120" s="15">
        <v>6.3829789999999997</v>
      </c>
      <c r="E120" s="15">
        <v>0</v>
      </c>
      <c r="F120" s="15">
        <v>6.3829789999999997</v>
      </c>
      <c r="G120" s="15">
        <v>61.702128000000002</v>
      </c>
    </row>
    <row r="121" spans="1:7">
      <c r="A121" s="8" t="s">
        <v>175</v>
      </c>
      <c r="B121" s="8"/>
      <c r="C121" s="8"/>
      <c r="D121" s="8"/>
      <c r="E121" s="8"/>
      <c r="F121" s="8"/>
      <c r="G121" s="8"/>
    </row>
    <row r="122" spans="1:7">
      <c r="A122" s="23" t="s">
        <v>176</v>
      </c>
      <c r="B122" s="24">
        <v>425</v>
      </c>
      <c r="C122" s="24">
        <v>351</v>
      </c>
      <c r="D122" s="24">
        <v>54</v>
      </c>
      <c r="E122" s="24">
        <v>17</v>
      </c>
      <c r="F122" s="24">
        <v>3</v>
      </c>
      <c r="G122" s="24">
        <v>0</v>
      </c>
    </row>
    <row r="123" spans="1:7">
      <c r="A123" s="10" t="s">
        <v>114</v>
      </c>
      <c r="B123" s="15">
        <v>100</v>
      </c>
      <c r="C123" s="15">
        <v>82.588234999999997</v>
      </c>
      <c r="D123" s="15">
        <v>12.705882000000001</v>
      </c>
      <c r="E123" s="15">
        <v>4</v>
      </c>
      <c r="F123" s="15">
        <v>0.70588200000000001</v>
      </c>
      <c r="G123" s="15">
        <v>0</v>
      </c>
    </row>
    <row r="124" spans="1:7">
      <c r="A124" s="23" t="s">
        <v>177</v>
      </c>
      <c r="B124" s="24">
        <v>811</v>
      </c>
      <c r="C124" s="24">
        <v>637</v>
      </c>
      <c r="D124" s="24">
        <v>118</v>
      </c>
      <c r="E124" s="24">
        <v>39</v>
      </c>
      <c r="F124" s="24">
        <v>16</v>
      </c>
      <c r="G124" s="24">
        <v>1</v>
      </c>
    </row>
    <row r="125" spans="1:7">
      <c r="A125" s="10" t="s">
        <v>114</v>
      </c>
      <c r="B125" s="15">
        <v>100</v>
      </c>
      <c r="C125" s="15">
        <v>78.545006000000001</v>
      </c>
      <c r="D125" s="15">
        <v>14.549937999999999</v>
      </c>
      <c r="E125" s="15">
        <v>4.808878</v>
      </c>
      <c r="F125" s="15">
        <v>1.9728730000000001</v>
      </c>
      <c r="G125" s="15">
        <v>0.123305</v>
      </c>
    </row>
    <row r="126" spans="1:7">
      <c r="A126" s="23" t="s">
        <v>178</v>
      </c>
      <c r="B126" s="24">
        <v>207</v>
      </c>
      <c r="C126" s="24">
        <v>169</v>
      </c>
      <c r="D126" s="24">
        <v>25</v>
      </c>
      <c r="E126" s="24">
        <v>11</v>
      </c>
      <c r="F126" s="24">
        <v>2</v>
      </c>
      <c r="G126" s="24">
        <v>0</v>
      </c>
    </row>
    <row r="127" spans="1:7">
      <c r="A127" s="10" t="s">
        <v>114</v>
      </c>
      <c r="B127" s="15">
        <v>100</v>
      </c>
      <c r="C127" s="15">
        <v>81.642511999999996</v>
      </c>
      <c r="D127" s="15">
        <v>12.077294999999999</v>
      </c>
      <c r="E127" s="15">
        <v>5.3140099999999997</v>
      </c>
      <c r="F127" s="15">
        <v>0.96618400000000004</v>
      </c>
      <c r="G127" s="15">
        <v>0</v>
      </c>
    </row>
    <row r="128" spans="1:7">
      <c r="A128" s="23" t="s">
        <v>179</v>
      </c>
      <c r="B128" s="24">
        <v>154</v>
      </c>
      <c r="C128" s="24">
        <v>133</v>
      </c>
      <c r="D128" s="24">
        <v>15</v>
      </c>
      <c r="E128" s="24">
        <v>6</v>
      </c>
      <c r="F128" s="24">
        <v>0</v>
      </c>
      <c r="G128" s="24">
        <v>0</v>
      </c>
    </row>
    <row r="129" spans="1:7">
      <c r="A129" s="10" t="s">
        <v>114</v>
      </c>
      <c r="B129" s="15">
        <v>100</v>
      </c>
      <c r="C129" s="15">
        <v>86.363636</v>
      </c>
      <c r="D129" s="15">
        <v>9.7402599999999993</v>
      </c>
      <c r="E129" s="15">
        <v>3.8961039999999998</v>
      </c>
      <c r="F129" s="15">
        <v>0</v>
      </c>
      <c r="G129" s="15">
        <v>0</v>
      </c>
    </row>
    <row r="130" spans="1:7">
      <c r="A130" s="23" t="s">
        <v>180</v>
      </c>
      <c r="B130" s="24">
        <v>318</v>
      </c>
      <c r="C130" s="24">
        <v>262</v>
      </c>
      <c r="D130" s="24">
        <v>38</v>
      </c>
      <c r="E130" s="24">
        <v>14</v>
      </c>
      <c r="F130" s="24">
        <v>4</v>
      </c>
      <c r="G130" s="24">
        <v>0</v>
      </c>
    </row>
    <row r="131" spans="1:7">
      <c r="A131" s="10" t="s">
        <v>114</v>
      </c>
      <c r="B131" s="15">
        <v>100</v>
      </c>
      <c r="C131" s="15">
        <v>82.389937000000003</v>
      </c>
      <c r="D131" s="15">
        <v>11.949686</v>
      </c>
      <c r="E131" s="15">
        <v>4.4025160000000003</v>
      </c>
      <c r="F131" s="15">
        <v>1.257862</v>
      </c>
      <c r="G131" s="15">
        <v>0</v>
      </c>
    </row>
    <row r="132" spans="1:7">
      <c r="A132" s="23" t="s">
        <v>181</v>
      </c>
      <c r="B132" s="24">
        <v>203</v>
      </c>
      <c r="C132" s="24">
        <v>159</v>
      </c>
      <c r="D132" s="24">
        <v>32</v>
      </c>
      <c r="E132" s="24">
        <v>8</v>
      </c>
      <c r="F132" s="24">
        <v>3</v>
      </c>
      <c r="G132" s="24">
        <v>1</v>
      </c>
    </row>
    <row r="133" spans="1:7">
      <c r="A133" s="10" t="s">
        <v>114</v>
      </c>
      <c r="B133" s="15">
        <v>100</v>
      </c>
      <c r="C133" s="15">
        <v>78.325123000000005</v>
      </c>
      <c r="D133" s="15">
        <v>15.763547000000001</v>
      </c>
      <c r="E133" s="15">
        <v>3.940887</v>
      </c>
      <c r="F133" s="15">
        <v>1.477833</v>
      </c>
      <c r="G133" s="15">
        <v>0.49261100000000002</v>
      </c>
    </row>
    <row r="134" spans="1:7">
      <c r="A134" s="23" t="s">
        <v>182</v>
      </c>
      <c r="B134" s="24">
        <v>79</v>
      </c>
      <c r="C134" s="24">
        <v>67</v>
      </c>
      <c r="D134" s="24">
        <v>4</v>
      </c>
      <c r="E134" s="24">
        <v>2</v>
      </c>
      <c r="F134" s="24">
        <v>5</v>
      </c>
      <c r="G134" s="24">
        <v>1</v>
      </c>
    </row>
    <row r="135" spans="1:7">
      <c r="A135" s="10" t="s">
        <v>114</v>
      </c>
      <c r="B135" s="15">
        <v>100</v>
      </c>
      <c r="C135" s="15">
        <v>84.810126999999994</v>
      </c>
      <c r="D135" s="15">
        <v>5.0632910000000004</v>
      </c>
      <c r="E135" s="15">
        <v>2.5316459999999998</v>
      </c>
      <c r="F135" s="15">
        <v>6.3291139999999997</v>
      </c>
      <c r="G135" s="15">
        <v>1.2658229999999999</v>
      </c>
    </row>
    <row r="136" spans="1:7">
      <c r="A136" s="23" t="s">
        <v>183</v>
      </c>
      <c r="B136" s="24">
        <v>68</v>
      </c>
      <c r="C136" s="24">
        <v>63</v>
      </c>
      <c r="D136" s="24">
        <v>5</v>
      </c>
      <c r="E136" s="24">
        <v>0</v>
      </c>
      <c r="F136" s="24">
        <v>0</v>
      </c>
      <c r="G136" s="24">
        <v>0</v>
      </c>
    </row>
    <row r="137" spans="1:7">
      <c r="A137" s="10" t="s">
        <v>114</v>
      </c>
      <c r="B137" s="15">
        <v>100</v>
      </c>
      <c r="C137" s="15">
        <v>92.647058999999999</v>
      </c>
      <c r="D137" s="15">
        <v>7.3529410000000004</v>
      </c>
      <c r="E137" s="15">
        <v>0</v>
      </c>
      <c r="F137" s="15">
        <v>0</v>
      </c>
      <c r="G137" s="15">
        <v>0</v>
      </c>
    </row>
    <row r="138" spans="1:7">
      <c r="A138" s="23" t="s">
        <v>184</v>
      </c>
      <c r="B138" s="24">
        <v>586</v>
      </c>
      <c r="C138" s="24">
        <v>480</v>
      </c>
      <c r="D138" s="24">
        <v>69</v>
      </c>
      <c r="E138" s="24">
        <v>28</v>
      </c>
      <c r="F138" s="24">
        <v>7</v>
      </c>
      <c r="G138" s="24">
        <v>2</v>
      </c>
    </row>
    <row r="139" spans="1:7">
      <c r="A139" s="10" t="s">
        <v>114</v>
      </c>
      <c r="B139" s="15">
        <v>100</v>
      </c>
      <c r="C139" s="15">
        <v>81.911263000000005</v>
      </c>
      <c r="D139" s="15">
        <v>11.774744</v>
      </c>
      <c r="E139" s="15">
        <v>4.7781570000000002</v>
      </c>
      <c r="F139" s="15">
        <v>1.194539</v>
      </c>
      <c r="G139" s="15">
        <v>0.34129700000000002</v>
      </c>
    </row>
    <row r="140" spans="1:7">
      <c r="A140" s="23" t="s">
        <v>185</v>
      </c>
      <c r="B140" s="24">
        <v>276</v>
      </c>
      <c r="C140" s="24">
        <v>233</v>
      </c>
      <c r="D140" s="24">
        <v>27</v>
      </c>
      <c r="E140" s="24">
        <v>11</v>
      </c>
      <c r="F140" s="24">
        <v>4</v>
      </c>
      <c r="G140" s="24">
        <v>1</v>
      </c>
    </row>
    <row r="141" spans="1:7">
      <c r="A141" s="10" t="s">
        <v>114</v>
      </c>
      <c r="B141" s="15">
        <v>100</v>
      </c>
      <c r="C141" s="15">
        <v>84.420289999999994</v>
      </c>
      <c r="D141" s="15">
        <v>9.7826090000000008</v>
      </c>
      <c r="E141" s="15">
        <v>3.9855070000000001</v>
      </c>
      <c r="F141" s="15">
        <v>1.4492750000000001</v>
      </c>
      <c r="G141" s="15">
        <v>0.362319</v>
      </c>
    </row>
    <row r="142" spans="1:7">
      <c r="A142" s="23" t="s">
        <v>152</v>
      </c>
      <c r="B142" s="24">
        <v>197</v>
      </c>
      <c r="C142" s="24">
        <v>142</v>
      </c>
      <c r="D142" s="24">
        <v>28</v>
      </c>
      <c r="E142" s="24">
        <v>14</v>
      </c>
      <c r="F142" s="24">
        <v>11</v>
      </c>
      <c r="G142" s="24">
        <v>2</v>
      </c>
    </row>
    <row r="143" spans="1:7">
      <c r="A143" s="10" t="s">
        <v>114</v>
      </c>
      <c r="B143" s="15">
        <v>100</v>
      </c>
      <c r="C143" s="15">
        <v>72.081218000000007</v>
      </c>
      <c r="D143" s="15">
        <v>14.213198</v>
      </c>
      <c r="E143" s="15">
        <v>7.1065990000000001</v>
      </c>
      <c r="F143" s="15">
        <v>5.5837560000000002</v>
      </c>
      <c r="G143" s="15">
        <v>1.015228</v>
      </c>
    </row>
    <row r="144" spans="1:7">
      <c r="A144" s="23" t="s">
        <v>186</v>
      </c>
      <c r="B144" s="24">
        <v>944</v>
      </c>
      <c r="C144" s="24">
        <v>603</v>
      </c>
      <c r="D144" s="24">
        <v>120</v>
      </c>
      <c r="E144" s="24">
        <v>81</v>
      </c>
      <c r="F144" s="24">
        <v>110</v>
      </c>
      <c r="G144" s="24">
        <v>30</v>
      </c>
    </row>
    <row r="145" spans="1:7">
      <c r="A145" s="10" t="s">
        <v>114</v>
      </c>
      <c r="B145" s="15">
        <v>100</v>
      </c>
      <c r="C145" s="15">
        <v>63.877119</v>
      </c>
      <c r="D145" s="15">
        <v>12.711864</v>
      </c>
      <c r="E145" s="15">
        <v>8.580508</v>
      </c>
      <c r="F145" s="15">
        <v>11.652542</v>
      </c>
      <c r="G145" s="15">
        <v>3.1779660000000001</v>
      </c>
    </row>
    <row r="146" spans="1:7">
      <c r="A146" s="23" t="s">
        <v>128</v>
      </c>
      <c r="B146" s="24">
        <v>41</v>
      </c>
      <c r="C146" s="24">
        <v>21</v>
      </c>
      <c r="D146" s="24">
        <v>5</v>
      </c>
      <c r="E146" s="24">
        <v>2</v>
      </c>
      <c r="F146" s="24">
        <v>5</v>
      </c>
      <c r="G146" s="24">
        <v>8</v>
      </c>
    </row>
    <row r="147" spans="1:7">
      <c r="A147" s="10" t="s">
        <v>114</v>
      </c>
      <c r="B147" s="15">
        <v>100</v>
      </c>
      <c r="C147" s="15">
        <v>51.219512000000002</v>
      </c>
      <c r="D147" s="15">
        <v>12.195122</v>
      </c>
      <c r="E147" s="15">
        <v>4.8780489999999999</v>
      </c>
      <c r="F147" s="15">
        <v>12.195122</v>
      </c>
      <c r="G147" s="15">
        <v>19.512194999999998</v>
      </c>
    </row>
    <row r="148" spans="1:7">
      <c r="A148" s="8" t="s">
        <v>187</v>
      </c>
      <c r="B148" s="8"/>
      <c r="C148" s="8"/>
      <c r="D148" s="8"/>
      <c r="E148" s="8"/>
      <c r="F148" s="8"/>
      <c r="G148" s="8"/>
    </row>
    <row r="149" spans="1:7">
      <c r="A149" s="23" t="s">
        <v>188</v>
      </c>
      <c r="B149" s="24">
        <v>2041</v>
      </c>
      <c r="C149" s="24">
        <v>1560</v>
      </c>
      <c r="D149" s="24">
        <v>242</v>
      </c>
      <c r="E149" s="24">
        <v>128</v>
      </c>
      <c r="F149" s="24">
        <v>83</v>
      </c>
      <c r="G149" s="24">
        <v>28</v>
      </c>
    </row>
    <row r="150" spans="1:7">
      <c r="A150" s="10" t="s">
        <v>114</v>
      </c>
      <c r="B150" s="15">
        <v>100</v>
      </c>
      <c r="C150" s="15">
        <v>76.433121</v>
      </c>
      <c r="D150" s="15">
        <v>11.856933</v>
      </c>
      <c r="E150" s="15">
        <v>6.2714359999999996</v>
      </c>
      <c r="F150" s="15">
        <v>4.0666339999999996</v>
      </c>
      <c r="G150" s="15">
        <v>1.371877</v>
      </c>
    </row>
    <row r="151" spans="1:7">
      <c r="A151" s="23" t="s">
        <v>189</v>
      </c>
      <c r="B151" s="24">
        <v>221</v>
      </c>
      <c r="C151" s="24">
        <v>160</v>
      </c>
      <c r="D151" s="24">
        <v>32</v>
      </c>
      <c r="E151" s="24">
        <v>17</v>
      </c>
      <c r="F151" s="24">
        <v>9</v>
      </c>
      <c r="G151" s="24">
        <v>3</v>
      </c>
    </row>
    <row r="152" spans="1:7">
      <c r="A152" s="10" t="s">
        <v>114</v>
      </c>
      <c r="B152" s="15">
        <v>100</v>
      </c>
      <c r="C152" s="15">
        <v>72.39819</v>
      </c>
      <c r="D152" s="15">
        <v>14.479638</v>
      </c>
      <c r="E152" s="15">
        <v>7.6923079999999997</v>
      </c>
      <c r="F152" s="15">
        <v>4.0723979999999997</v>
      </c>
      <c r="G152" s="15">
        <v>1.3574660000000001</v>
      </c>
    </row>
    <row r="153" spans="1:7">
      <c r="A153" s="23" t="s">
        <v>190</v>
      </c>
      <c r="B153" s="24">
        <v>64</v>
      </c>
      <c r="C153" s="24">
        <v>37</v>
      </c>
      <c r="D153" s="24">
        <v>9</v>
      </c>
      <c r="E153" s="24">
        <v>4</v>
      </c>
      <c r="F153" s="24">
        <v>12</v>
      </c>
      <c r="G153" s="24">
        <v>2</v>
      </c>
    </row>
    <row r="154" spans="1:7">
      <c r="A154" s="10" t="s">
        <v>114</v>
      </c>
      <c r="B154" s="15">
        <v>100</v>
      </c>
      <c r="C154" s="15">
        <v>57.8125</v>
      </c>
      <c r="D154" s="15">
        <v>14.0625</v>
      </c>
      <c r="E154" s="15">
        <v>6.25</v>
      </c>
      <c r="F154" s="15">
        <v>18.75</v>
      </c>
      <c r="G154" s="15">
        <v>3.125</v>
      </c>
    </row>
    <row r="155" spans="1:7">
      <c r="A155" s="23" t="s">
        <v>191</v>
      </c>
      <c r="B155" s="24">
        <v>158</v>
      </c>
      <c r="C155" s="24">
        <v>77</v>
      </c>
      <c r="D155" s="24">
        <v>34</v>
      </c>
      <c r="E155" s="24">
        <v>12</v>
      </c>
      <c r="F155" s="24">
        <v>31</v>
      </c>
      <c r="G155" s="24">
        <v>4</v>
      </c>
    </row>
    <row r="156" spans="1:7">
      <c r="A156" s="10" t="s">
        <v>114</v>
      </c>
      <c r="B156" s="15">
        <v>100</v>
      </c>
      <c r="C156" s="15">
        <v>48.734177000000003</v>
      </c>
      <c r="D156" s="15">
        <v>21.518986999999999</v>
      </c>
      <c r="E156" s="15">
        <v>7.5949369999999998</v>
      </c>
      <c r="F156" s="15">
        <v>19.620253000000002</v>
      </c>
      <c r="G156" s="15">
        <v>2.5316459999999998</v>
      </c>
    </row>
    <row r="157" spans="1:7">
      <c r="A157" s="23" t="s">
        <v>192</v>
      </c>
      <c r="B157" s="24">
        <v>120</v>
      </c>
      <c r="C157" s="24">
        <v>60</v>
      </c>
      <c r="D157" s="24">
        <v>28</v>
      </c>
      <c r="E157" s="24">
        <v>13</v>
      </c>
      <c r="F157" s="24">
        <v>16</v>
      </c>
      <c r="G157" s="24">
        <v>3</v>
      </c>
    </row>
    <row r="158" spans="1:7">
      <c r="A158" s="10" t="s">
        <v>114</v>
      </c>
      <c r="B158" s="15">
        <v>100</v>
      </c>
      <c r="C158" s="15">
        <v>50</v>
      </c>
      <c r="D158" s="15">
        <v>23.333333</v>
      </c>
      <c r="E158" s="15">
        <v>10.833333</v>
      </c>
      <c r="F158" s="15">
        <v>13.333333</v>
      </c>
      <c r="G158" s="15">
        <v>2.5</v>
      </c>
    </row>
    <row r="159" spans="1:7">
      <c r="A159" s="23" t="s">
        <v>193</v>
      </c>
      <c r="B159" s="24">
        <v>10</v>
      </c>
      <c r="C159" s="24">
        <v>8</v>
      </c>
      <c r="D159" s="24">
        <v>0</v>
      </c>
      <c r="E159" s="24">
        <v>1</v>
      </c>
      <c r="F159" s="24">
        <v>1</v>
      </c>
      <c r="G159" s="24">
        <v>0</v>
      </c>
    </row>
    <row r="160" spans="1:7">
      <c r="A160" s="10" t="s">
        <v>114</v>
      </c>
      <c r="B160" s="15">
        <v>100</v>
      </c>
      <c r="C160" s="15">
        <v>80</v>
      </c>
      <c r="D160" s="15">
        <v>0</v>
      </c>
      <c r="E160" s="15">
        <v>10</v>
      </c>
      <c r="F160" s="15">
        <v>10</v>
      </c>
      <c r="G160" s="15">
        <v>0</v>
      </c>
    </row>
    <row r="161" spans="1:7">
      <c r="A161" s="23" t="s">
        <v>152</v>
      </c>
      <c r="B161" s="24">
        <v>39</v>
      </c>
      <c r="C161" s="24">
        <v>22</v>
      </c>
      <c r="D161" s="24">
        <v>4</v>
      </c>
      <c r="E161" s="24">
        <v>4</v>
      </c>
      <c r="F161" s="24">
        <v>7</v>
      </c>
      <c r="G161" s="24">
        <v>2</v>
      </c>
    </row>
    <row r="162" spans="1:7">
      <c r="A162" s="10" t="s">
        <v>114</v>
      </c>
      <c r="B162" s="15">
        <v>100</v>
      </c>
      <c r="C162" s="15">
        <v>56.410255999999997</v>
      </c>
      <c r="D162" s="15">
        <v>10.256410000000001</v>
      </c>
      <c r="E162" s="15">
        <v>10.256410000000001</v>
      </c>
      <c r="F162" s="15">
        <v>17.948718</v>
      </c>
      <c r="G162" s="15">
        <v>5.1282050000000003</v>
      </c>
    </row>
    <row r="163" spans="1:7">
      <c r="A163" s="23" t="s">
        <v>128</v>
      </c>
      <c r="B163" s="24">
        <v>24</v>
      </c>
      <c r="C163" s="24">
        <v>17</v>
      </c>
      <c r="D163" s="24">
        <v>2</v>
      </c>
      <c r="E163" s="24">
        <v>0</v>
      </c>
      <c r="F163" s="24">
        <v>2</v>
      </c>
      <c r="G163" s="24">
        <v>3</v>
      </c>
    </row>
    <row r="164" spans="1:7">
      <c r="A164" s="10" t="s">
        <v>114</v>
      </c>
      <c r="B164" s="15">
        <v>100</v>
      </c>
      <c r="C164" s="15">
        <v>70.833332999999996</v>
      </c>
      <c r="D164" s="15">
        <v>8.3333329999999997</v>
      </c>
      <c r="E164" s="15">
        <v>0</v>
      </c>
      <c r="F164" s="15">
        <v>8.3333329999999997</v>
      </c>
      <c r="G164" s="15">
        <v>12.5</v>
      </c>
    </row>
    <row r="165" spans="1:7">
      <c r="A165" s="8" t="s">
        <v>194</v>
      </c>
      <c r="B165" s="8"/>
      <c r="C165" s="8"/>
      <c r="D165" s="8"/>
      <c r="E165" s="8"/>
      <c r="F165" s="8"/>
      <c r="G165" s="8"/>
    </row>
    <row r="166" spans="1:7">
      <c r="A166" s="23" t="s">
        <v>195</v>
      </c>
      <c r="B166" s="24">
        <v>1341</v>
      </c>
      <c r="C166" s="24">
        <v>992</v>
      </c>
      <c r="D166" s="24">
        <v>181</v>
      </c>
      <c r="E166" s="24">
        <v>90</v>
      </c>
      <c r="F166" s="24">
        <v>63</v>
      </c>
      <c r="G166" s="24">
        <v>15</v>
      </c>
    </row>
    <row r="167" spans="1:7">
      <c r="A167" s="10" t="s">
        <v>114</v>
      </c>
      <c r="B167" s="15">
        <v>100</v>
      </c>
      <c r="C167" s="15">
        <v>73.974646000000007</v>
      </c>
      <c r="D167" s="15">
        <v>13.497389999999999</v>
      </c>
      <c r="E167" s="15">
        <v>6.7114089999999997</v>
      </c>
      <c r="F167" s="15">
        <v>4.6979870000000004</v>
      </c>
      <c r="G167" s="15">
        <v>1.118568</v>
      </c>
    </row>
    <row r="168" spans="1:7">
      <c r="A168" s="23" t="s">
        <v>196</v>
      </c>
      <c r="B168" s="24">
        <v>523</v>
      </c>
      <c r="C168" s="24">
        <v>382</v>
      </c>
      <c r="D168" s="24">
        <v>73</v>
      </c>
      <c r="E168" s="24">
        <v>30</v>
      </c>
      <c r="F168" s="24">
        <v>30</v>
      </c>
      <c r="G168" s="24">
        <v>8</v>
      </c>
    </row>
    <row r="169" spans="1:7">
      <c r="A169" s="10" t="s">
        <v>114</v>
      </c>
      <c r="B169" s="15">
        <v>100</v>
      </c>
      <c r="C169" s="15">
        <v>73.040153000000004</v>
      </c>
      <c r="D169" s="15">
        <v>13.957935000000001</v>
      </c>
      <c r="E169" s="15">
        <v>5.7361380000000004</v>
      </c>
      <c r="F169" s="15">
        <v>5.7361380000000004</v>
      </c>
      <c r="G169" s="15">
        <v>1.5296369999999999</v>
      </c>
    </row>
    <row r="170" spans="1:7">
      <c r="A170" s="23" t="s">
        <v>197</v>
      </c>
      <c r="B170" s="24">
        <v>116</v>
      </c>
      <c r="C170" s="24">
        <v>83</v>
      </c>
      <c r="D170" s="24">
        <v>22</v>
      </c>
      <c r="E170" s="24">
        <v>6</v>
      </c>
      <c r="F170" s="24">
        <v>5</v>
      </c>
      <c r="G170" s="24">
        <v>0</v>
      </c>
    </row>
    <row r="171" spans="1:7">
      <c r="A171" s="10" t="s">
        <v>114</v>
      </c>
      <c r="B171" s="15">
        <v>100</v>
      </c>
      <c r="C171" s="15">
        <v>71.551723999999993</v>
      </c>
      <c r="D171" s="15">
        <v>18.965516999999998</v>
      </c>
      <c r="E171" s="15">
        <v>5.1724139999999998</v>
      </c>
      <c r="F171" s="15">
        <v>4.3103449999999999</v>
      </c>
      <c r="G171" s="15">
        <v>0</v>
      </c>
    </row>
    <row r="172" spans="1:7">
      <c r="A172" s="23" t="s">
        <v>198</v>
      </c>
      <c r="B172" s="24">
        <v>25</v>
      </c>
      <c r="C172" s="24">
        <v>19</v>
      </c>
      <c r="D172" s="24">
        <v>1</v>
      </c>
      <c r="E172" s="24">
        <v>4</v>
      </c>
      <c r="F172" s="24">
        <v>1</v>
      </c>
      <c r="G172" s="24">
        <v>0</v>
      </c>
    </row>
    <row r="173" spans="1:7">
      <c r="A173" s="10" t="s">
        <v>114</v>
      </c>
      <c r="B173" s="15">
        <v>100</v>
      </c>
      <c r="C173" s="15">
        <v>76</v>
      </c>
      <c r="D173" s="15">
        <v>4</v>
      </c>
      <c r="E173" s="15">
        <v>16</v>
      </c>
      <c r="F173" s="15">
        <v>4</v>
      </c>
      <c r="G173" s="15">
        <v>0</v>
      </c>
    </row>
    <row r="174" spans="1:7">
      <c r="A174" s="23" t="s">
        <v>199</v>
      </c>
      <c r="B174" s="24">
        <v>68</v>
      </c>
      <c r="C174" s="24">
        <v>57</v>
      </c>
      <c r="D174" s="24">
        <v>5</v>
      </c>
      <c r="E174" s="24">
        <v>3</v>
      </c>
      <c r="F174" s="24">
        <v>2</v>
      </c>
      <c r="G174" s="24">
        <v>1</v>
      </c>
    </row>
    <row r="175" spans="1:7">
      <c r="A175" s="10" t="s">
        <v>114</v>
      </c>
      <c r="B175" s="15">
        <v>100</v>
      </c>
      <c r="C175" s="15">
        <v>83.823528999999994</v>
      </c>
      <c r="D175" s="15">
        <v>7.3529410000000004</v>
      </c>
      <c r="E175" s="15">
        <v>4.4117649999999999</v>
      </c>
      <c r="F175" s="15">
        <v>2.941176</v>
      </c>
      <c r="G175" s="15">
        <v>1.470588</v>
      </c>
    </row>
    <row r="176" spans="1:7">
      <c r="A176" s="23" t="s">
        <v>200</v>
      </c>
      <c r="B176" s="24">
        <v>1248</v>
      </c>
      <c r="C176" s="24">
        <v>999</v>
      </c>
      <c r="D176" s="24">
        <v>133</v>
      </c>
      <c r="E176" s="24">
        <v>69</v>
      </c>
      <c r="F176" s="24">
        <v>37</v>
      </c>
      <c r="G176" s="24">
        <v>10</v>
      </c>
    </row>
    <row r="177" spans="1:7">
      <c r="A177" s="10" t="s">
        <v>114</v>
      </c>
      <c r="B177" s="15">
        <v>100</v>
      </c>
      <c r="C177" s="15">
        <v>80.048077000000006</v>
      </c>
      <c r="D177" s="15">
        <v>10.657050999999999</v>
      </c>
      <c r="E177" s="15">
        <v>5.5288459999999997</v>
      </c>
      <c r="F177" s="15">
        <v>2.964744</v>
      </c>
      <c r="G177" s="15">
        <v>0.80128200000000005</v>
      </c>
    </row>
    <row r="178" spans="1:7">
      <c r="A178" s="23" t="s">
        <v>201</v>
      </c>
      <c r="B178" s="24">
        <v>725</v>
      </c>
      <c r="C178" s="24">
        <v>578</v>
      </c>
      <c r="D178" s="24">
        <v>82</v>
      </c>
      <c r="E178" s="24">
        <v>39</v>
      </c>
      <c r="F178" s="24">
        <v>22</v>
      </c>
      <c r="G178" s="24">
        <v>4</v>
      </c>
    </row>
    <row r="179" spans="1:7">
      <c r="A179" s="10" t="s">
        <v>114</v>
      </c>
      <c r="B179" s="15">
        <v>100</v>
      </c>
      <c r="C179" s="15">
        <v>79.724137999999996</v>
      </c>
      <c r="D179" s="15">
        <v>11.310345</v>
      </c>
      <c r="E179" s="15">
        <v>5.3793100000000003</v>
      </c>
      <c r="F179" s="15">
        <v>3.0344829999999998</v>
      </c>
      <c r="G179" s="15">
        <v>0.55172399999999999</v>
      </c>
    </row>
    <row r="180" spans="1:7">
      <c r="A180" s="23" t="s">
        <v>202</v>
      </c>
      <c r="B180" s="24">
        <v>550</v>
      </c>
      <c r="C180" s="24">
        <v>367</v>
      </c>
      <c r="D180" s="24">
        <v>96</v>
      </c>
      <c r="E180" s="24">
        <v>41</v>
      </c>
      <c r="F180" s="24">
        <v>36</v>
      </c>
      <c r="G180" s="24">
        <v>10</v>
      </c>
    </row>
    <row r="181" spans="1:7">
      <c r="A181" s="10" t="s">
        <v>114</v>
      </c>
      <c r="B181" s="15">
        <v>100</v>
      </c>
      <c r="C181" s="15">
        <v>66.727272999999997</v>
      </c>
      <c r="D181" s="15">
        <v>17.454545</v>
      </c>
      <c r="E181" s="15">
        <v>7.4545450000000004</v>
      </c>
      <c r="F181" s="15">
        <v>6.5454549999999996</v>
      </c>
      <c r="G181" s="15">
        <v>1.818182</v>
      </c>
    </row>
    <row r="182" spans="1:7">
      <c r="A182" s="23" t="s">
        <v>203</v>
      </c>
      <c r="B182" s="24">
        <v>563</v>
      </c>
      <c r="C182" s="24">
        <v>423</v>
      </c>
      <c r="D182" s="24">
        <v>75</v>
      </c>
      <c r="E182" s="24">
        <v>24</v>
      </c>
      <c r="F182" s="24">
        <v>35</v>
      </c>
      <c r="G182" s="24">
        <v>6</v>
      </c>
    </row>
    <row r="183" spans="1:7">
      <c r="A183" s="10" t="s">
        <v>114</v>
      </c>
      <c r="B183" s="15">
        <v>100</v>
      </c>
      <c r="C183" s="15">
        <v>75.133215000000007</v>
      </c>
      <c r="D183" s="15">
        <v>13.321491999999999</v>
      </c>
      <c r="E183" s="15">
        <v>4.2628769999999996</v>
      </c>
      <c r="F183" s="15">
        <v>6.2166959999999998</v>
      </c>
      <c r="G183" s="15">
        <v>1.0657190000000001</v>
      </c>
    </row>
    <row r="184" spans="1:7">
      <c r="A184" s="23" t="s">
        <v>204</v>
      </c>
      <c r="B184" s="24">
        <v>319</v>
      </c>
      <c r="C184" s="24">
        <v>206</v>
      </c>
      <c r="D184" s="24">
        <v>51</v>
      </c>
      <c r="E184" s="24">
        <v>31</v>
      </c>
      <c r="F184" s="24">
        <v>25</v>
      </c>
      <c r="G184" s="24">
        <v>6</v>
      </c>
    </row>
    <row r="185" spans="1:7">
      <c r="A185" s="10" t="s">
        <v>114</v>
      </c>
      <c r="B185" s="15">
        <v>100</v>
      </c>
      <c r="C185" s="15">
        <v>64.576802999999998</v>
      </c>
      <c r="D185" s="15">
        <v>15.987461</v>
      </c>
      <c r="E185" s="15">
        <v>9.7178679999999993</v>
      </c>
      <c r="F185" s="15">
        <v>7.8369910000000003</v>
      </c>
      <c r="G185" s="15">
        <v>1.880878</v>
      </c>
    </row>
    <row r="186" spans="1:7">
      <c r="A186" s="23" t="s">
        <v>205</v>
      </c>
      <c r="B186" s="24">
        <v>6</v>
      </c>
      <c r="C186" s="24">
        <v>5</v>
      </c>
      <c r="D186" s="24">
        <v>0</v>
      </c>
      <c r="E186" s="24">
        <v>1</v>
      </c>
      <c r="F186" s="24">
        <v>0</v>
      </c>
      <c r="G186" s="24">
        <v>0</v>
      </c>
    </row>
    <row r="187" spans="1:7">
      <c r="A187" s="10" t="s">
        <v>114</v>
      </c>
      <c r="B187" s="15">
        <v>100</v>
      </c>
      <c r="C187" s="15">
        <v>83.333332999999996</v>
      </c>
      <c r="D187" s="15">
        <v>0</v>
      </c>
      <c r="E187" s="15">
        <v>16.666667</v>
      </c>
      <c r="F187" s="15">
        <v>0</v>
      </c>
      <c r="G187" s="15">
        <v>0</v>
      </c>
    </row>
    <row r="188" spans="1:7">
      <c r="A188" s="23" t="s">
        <v>206</v>
      </c>
      <c r="B188" s="24">
        <v>42</v>
      </c>
      <c r="C188" s="24">
        <v>22</v>
      </c>
      <c r="D188" s="24">
        <v>6</v>
      </c>
      <c r="E188" s="24">
        <v>2</v>
      </c>
      <c r="F188" s="24">
        <v>12</v>
      </c>
      <c r="G188" s="24">
        <v>0</v>
      </c>
    </row>
    <row r="189" spans="1:7">
      <c r="A189" s="10" t="s">
        <v>114</v>
      </c>
      <c r="B189" s="15">
        <v>100</v>
      </c>
      <c r="C189" s="15">
        <v>52.380952000000001</v>
      </c>
      <c r="D189" s="15">
        <v>14.285714</v>
      </c>
      <c r="E189" s="15">
        <v>4.7619049999999996</v>
      </c>
      <c r="F189" s="15">
        <v>28.571428999999998</v>
      </c>
      <c r="G189" s="15">
        <v>0</v>
      </c>
    </row>
    <row r="190" spans="1:7">
      <c r="A190" s="23" t="s">
        <v>152</v>
      </c>
      <c r="B190" s="24">
        <v>39</v>
      </c>
      <c r="C190" s="24">
        <v>25</v>
      </c>
      <c r="D190" s="24">
        <v>4</v>
      </c>
      <c r="E190" s="24">
        <v>4</v>
      </c>
      <c r="F190" s="24">
        <v>6</v>
      </c>
      <c r="G190" s="24">
        <v>0</v>
      </c>
    </row>
    <row r="191" spans="1:7">
      <c r="A191" s="10" t="s">
        <v>114</v>
      </c>
      <c r="B191" s="15">
        <v>100</v>
      </c>
      <c r="C191" s="15">
        <v>64.102564000000001</v>
      </c>
      <c r="D191" s="15">
        <v>10.256410000000001</v>
      </c>
      <c r="E191" s="15">
        <v>10.256410000000001</v>
      </c>
      <c r="F191" s="15">
        <v>15.384615</v>
      </c>
      <c r="G191" s="15">
        <v>0</v>
      </c>
    </row>
    <row r="192" spans="1:7">
      <c r="A192" s="23" t="s">
        <v>128</v>
      </c>
      <c r="B192" s="24">
        <v>193</v>
      </c>
      <c r="C192" s="24">
        <v>129</v>
      </c>
      <c r="D192" s="24">
        <v>22</v>
      </c>
      <c r="E192" s="24">
        <v>12</v>
      </c>
      <c r="F192" s="24">
        <v>17</v>
      </c>
      <c r="G192" s="24">
        <v>13</v>
      </c>
    </row>
    <row r="193" spans="1:7">
      <c r="A193" s="10" t="s">
        <v>114</v>
      </c>
      <c r="B193" s="15">
        <v>100</v>
      </c>
      <c r="C193" s="15">
        <v>66.839377999999996</v>
      </c>
      <c r="D193" s="15">
        <v>11.398963999999999</v>
      </c>
      <c r="E193" s="15">
        <v>6.2176169999999997</v>
      </c>
      <c r="F193" s="15">
        <v>8.8082899999999995</v>
      </c>
      <c r="G193" s="15">
        <v>6.7357509999999996</v>
      </c>
    </row>
    <row r="194" spans="1:7">
      <c r="A194" s="8" t="s">
        <v>207</v>
      </c>
      <c r="B194" s="8"/>
      <c r="C194" s="8"/>
      <c r="D194" s="8"/>
      <c r="E194" s="8"/>
      <c r="F194" s="8"/>
      <c r="G194" s="8"/>
    </row>
    <row r="195" spans="1:7">
      <c r="A195" s="23" t="s">
        <v>208</v>
      </c>
      <c r="B195" s="24">
        <v>1480</v>
      </c>
      <c r="C195" s="24">
        <v>1090</v>
      </c>
      <c r="D195" s="24">
        <v>206</v>
      </c>
      <c r="E195" s="24">
        <v>88</v>
      </c>
      <c r="F195" s="24">
        <v>79</v>
      </c>
      <c r="G195" s="24">
        <v>17</v>
      </c>
    </row>
    <row r="196" spans="1:7">
      <c r="A196" s="10" t="s">
        <v>114</v>
      </c>
      <c r="B196" s="15">
        <v>100</v>
      </c>
      <c r="C196" s="15">
        <v>73.648649000000006</v>
      </c>
      <c r="D196" s="15">
        <v>13.918919000000001</v>
      </c>
      <c r="E196" s="15">
        <v>5.9459460000000002</v>
      </c>
      <c r="F196" s="15">
        <v>5.3378379999999996</v>
      </c>
      <c r="G196" s="15">
        <v>1.148649</v>
      </c>
    </row>
    <row r="197" spans="1:7">
      <c r="A197" s="23" t="s">
        <v>209</v>
      </c>
      <c r="B197" s="24">
        <v>1280</v>
      </c>
      <c r="C197" s="24">
        <v>964</v>
      </c>
      <c r="D197" s="24">
        <v>159</v>
      </c>
      <c r="E197" s="24">
        <v>75</v>
      </c>
      <c r="F197" s="24">
        <v>72</v>
      </c>
      <c r="G197" s="24">
        <v>10</v>
      </c>
    </row>
    <row r="198" spans="1:7">
      <c r="A198" s="10" t="s">
        <v>114</v>
      </c>
      <c r="B198" s="15">
        <v>100</v>
      </c>
      <c r="C198" s="15">
        <v>75.3125</v>
      </c>
      <c r="D198" s="15">
        <v>12.421875</v>
      </c>
      <c r="E198" s="15">
        <v>5.859375</v>
      </c>
      <c r="F198" s="15">
        <v>5.625</v>
      </c>
      <c r="G198" s="15">
        <v>0.78125</v>
      </c>
    </row>
    <row r="199" spans="1:7">
      <c r="A199" s="23" t="s">
        <v>210</v>
      </c>
      <c r="B199" s="24">
        <v>1167</v>
      </c>
      <c r="C199" s="24">
        <v>861</v>
      </c>
      <c r="D199" s="24">
        <v>155</v>
      </c>
      <c r="E199" s="24">
        <v>72</v>
      </c>
      <c r="F199" s="24">
        <v>67</v>
      </c>
      <c r="G199" s="24">
        <v>12</v>
      </c>
    </row>
    <row r="200" spans="1:7">
      <c r="A200" s="10" t="s">
        <v>114</v>
      </c>
      <c r="B200" s="15">
        <v>100</v>
      </c>
      <c r="C200" s="15">
        <v>73.778919999999999</v>
      </c>
      <c r="D200" s="15">
        <v>13.281919</v>
      </c>
      <c r="E200" s="15">
        <v>6.1696660000000003</v>
      </c>
      <c r="F200" s="15">
        <v>5.7412169999999998</v>
      </c>
      <c r="G200" s="15">
        <v>1.028278</v>
      </c>
    </row>
    <row r="201" spans="1:7" ht="11.1" customHeight="1">
      <c r="A201" s="23" t="s">
        <v>211</v>
      </c>
      <c r="B201" s="24">
        <v>715</v>
      </c>
      <c r="C201" s="24">
        <v>516</v>
      </c>
      <c r="D201" s="24">
        <v>98</v>
      </c>
      <c r="E201" s="24">
        <v>57</v>
      </c>
      <c r="F201" s="24">
        <v>34</v>
      </c>
      <c r="G201" s="24">
        <v>10</v>
      </c>
    </row>
    <row r="202" spans="1:7" ht="11.1" customHeight="1">
      <c r="A202" s="10" t="s">
        <v>114</v>
      </c>
      <c r="B202" s="15">
        <v>100</v>
      </c>
      <c r="C202" s="15">
        <v>72.167832000000004</v>
      </c>
      <c r="D202" s="15">
        <v>13.706294</v>
      </c>
      <c r="E202" s="15">
        <v>7.9720279999999999</v>
      </c>
      <c r="F202" s="15">
        <v>4.7552450000000004</v>
      </c>
      <c r="G202" s="15">
        <v>1.398601</v>
      </c>
    </row>
    <row r="203" spans="1:7" ht="11.1" customHeight="1">
      <c r="A203" s="23" t="s">
        <v>212</v>
      </c>
      <c r="B203" s="24">
        <v>387</v>
      </c>
      <c r="C203" s="24">
        <v>291</v>
      </c>
      <c r="D203" s="24">
        <v>51</v>
      </c>
      <c r="E203" s="24">
        <v>21</v>
      </c>
      <c r="F203" s="24">
        <v>19</v>
      </c>
      <c r="G203" s="24">
        <v>5</v>
      </c>
    </row>
    <row r="204" spans="1:7" ht="11.1" customHeight="1">
      <c r="A204" s="10" t="s">
        <v>114</v>
      </c>
      <c r="B204" s="15">
        <v>100</v>
      </c>
      <c r="C204" s="15">
        <v>75.193798000000001</v>
      </c>
      <c r="D204" s="15">
        <v>13.178295</v>
      </c>
      <c r="E204" s="15">
        <v>5.4263570000000003</v>
      </c>
      <c r="F204" s="15">
        <v>4.9095610000000001</v>
      </c>
      <c r="G204" s="15">
        <v>1.29199</v>
      </c>
    </row>
    <row r="205" spans="1:7" ht="11.1" customHeight="1">
      <c r="A205" s="23" t="s">
        <v>213</v>
      </c>
      <c r="B205" s="24">
        <v>404</v>
      </c>
      <c r="C205" s="24">
        <v>256</v>
      </c>
      <c r="D205" s="24">
        <v>69</v>
      </c>
      <c r="E205" s="24">
        <v>31</v>
      </c>
      <c r="F205" s="24">
        <v>39</v>
      </c>
      <c r="G205" s="24">
        <v>9</v>
      </c>
    </row>
    <row r="206" spans="1:7" ht="11.1" customHeight="1">
      <c r="A206" s="10" t="s">
        <v>114</v>
      </c>
      <c r="B206" s="15">
        <v>100</v>
      </c>
      <c r="C206" s="15">
        <v>63.366337000000001</v>
      </c>
      <c r="D206" s="15">
        <v>17.079208000000001</v>
      </c>
      <c r="E206" s="15">
        <v>7.6732670000000001</v>
      </c>
      <c r="F206" s="15">
        <v>9.6534650000000006</v>
      </c>
      <c r="G206" s="15">
        <v>2.2277230000000001</v>
      </c>
    </row>
    <row r="207" spans="1:7" ht="11.1" customHeight="1">
      <c r="A207" s="23" t="s">
        <v>214</v>
      </c>
      <c r="B207" s="24">
        <v>595</v>
      </c>
      <c r="C207" s="24">
        <v>457</v>
      </c>
      <c r="D207" s="24">
        <v>75</v>
      </c>
      <c r="E207" s="24">
        <v>36</v>
      </c>
      <c r="F207" s="24">
        <v>24</v>
      </c>
      <c r="G207" s="24">
        <v>3</v>
      </c>
    </row>
    <row r="208" spans="1:7" ht="11.1" customHeight="1">
      <c r="A208" s="10" t="s">
        <v>114</v>
      </c>
      <c r="B208" s="15">
        <v>100</v>
      </c>
      <c r="C208" s="15">
        <v>76.806723000000005</v>
      </c>
      <c r="D208" s="15">
        <v>12.605041999999999</v>
      </c>
      <c r="E208" s="15">
        <v>6.0504199999999999</v>
      </c>
      <c r="F208" s="15">
        <v>4.0336129999999999</v>
      </c>
      <c r="G208" s="15">
        <v>0.50420200000000004</v>
      </c>
    </row>
    <row r="209" spans="1:7" ht="11.1" customHeight="1">
      <c r="A209" s="23" t="s">
        <v>215</v>
      </c>
      <c r="B209" s="24">
        <v>215</v>
      </c>
      <c r="C209" s="24">
        <v>154</v>
      </c>
      <c r="D209" s="24">
        <v>38</v>
      </c>
      <c r="E209" s="24">
        <v>10</v>
      </c>
      <c r="F209" s="24">
        <v>11</v>
      </c>
      <c r="G209" s="24">
        <v>2</v>
      </c>
    </row>
    <row r="210" spans="1:7" ht="11.1" customHeight="1">
      <c r="A210" s="10" t="s">
        <v>114</v>
      </c>
      <c r="B210" s="15">
        <v>100</v>
      </c>
      <c r="C210" s="15">
        <v>71.627906999999993</v>
      </c>
      <c r="D210" s="15">
        <v>17.674419</v>
      </c>
      <c r="E210" s="15">
        <v>4.6511630000000004</v>
      </c>
      <c r="F210" s="15">
        <v>5.1162789999999996</v>
      </c>
      <c r="G210" s="15">
        <v>0.93023299999999998</v>
      </c>
    </row>
    <row r="211" spans="1:7" ht="11.1" customHeight="1">
      <c r="A211" s="23" t="s">
        <v>216</v>
      </c>
      <c r="B211" s="24">
        <v>248</v>
      </c>
      <c r="C211" s="24">
        <v>182</v>
      </c>
      <c r="D211" s="24">
        <v>37</v>
      </c>
      <c r="E211" s="24">
        <v>18</v>
      </c>
      <c r="F211" s="24">
        <v>10</v>
      </c>
      <c r="G211" s="24">
        <v>1</v>
      </c>
    </row>
    <row r="212" spans="1:7" ht="11.1" customHeight="1">
      <c r="A212" s="10" t="s">
        <v>114</v>
      </c>
      <c r="B212" s="15">
        <v>100</v>
      </c>
      <c r="C212" s="15">
        <v>73.387096999999997</v>
      </c>
      <c r="D212" s="15">
        <v>14.919354999999999</v>
      </c>
      <c r="E212" s="15">
        <v>7.2580650000000002</v>
      </c>
      <c r="F212" s="15">
        <v>4.0322579999999997</v>
      </c>
      <c r="G212" s="15">
        <v>0.40322599999999997</v>
      </c>
    </row>
    <row r="213" spans="1:7" ht="11.1" customHeight="1">
      <c r="A213" s="23" t="s">
        <v>217</v>
      </c>
      <c r="B213" s="24">
        <v>255</v>
      </c>
      <c r="C213" s="24">
        <v>191</v>
      </c>
      <c r="D213" s="24">
        <v>37</v>
      </c>
      <c r="E213" s="24">
        <v>11</v>
      </c>
      <c r="F213" s="24">
        <v>7</v>
      </c>
      <c r="G213" s="24">
        <v>9</v>
      </c>
    </row>
    <row r="214" spans="1:7" ht="11.1" customHeight="1">
      <c r="A214" s="10" t="s">
        <v>114</v>
      </c>
      <c r="B214" s="15">
        <v>100</v>
      </c>
      <c r="C214" s="15">
        <v>74.901961</v>
      </c>
      <c r="D214" s="15">
        <v>14.509804000000001</v>
      </c>
      <c r="E214" s="15">
        <v>4.3137249999999998</v>
      </c>
      <c r="F214" s="15">
        <v>2.745098</v>
      </c>
      <c r="G214" s="15">
        <v>3.5294120000000002</v>
      </c>
    </row>
    <row r="215" spans="1:7" ht="11.1" customHeight="1">
      <c r="A215" s="23" t="s">
        <v>218</v>
      </c>
      <c r="B215" s="24">
        <v>291</v>
      </c>
      <c r="C215" s="24">
        <v>228</v>
      </c>
      <c r="D215" s="24">
        <v>39</v>
      </c>
      <c r="E215" s="24">
        <v>12</v>
      </c>
      <c r="F215" s="24">
        <v>9</v>
      </c>
      <c r="G215" s="24">
        <v>3</v>
      </c>
    </row>
    <row r="216" spans="1:7" ht="11.1" customHeight="1">
      <c r="A216" s="10" t="s">
        <v>114</v>
      </c>
      <c r="B216" s="15">
        <v>100</v>
      </c>
      <c r="C216" s="15">
        <v>78.350515000000001</v>
      </c>
      <c r="D216" s="15">
        <v>13.402062000000001</v>
      </c>
      <c r="E216" s="15">
        <v>4.1237110000000001</v>
      </c>
      <c r="F216" s="15">
        <v>3.092784</v>
      </c>
      <c r="G216" s="15">
        <v>1.0309280000000001</v>
      </c>
    </row>
    <row r="217" spans="1:7" ht="11.1" customHeight="1">
      <c r="A217" s="23" t="s">
        <v>219</v>
      </c>
      <c r="B217" s="24">
        <v>338</v>
      </c>
      <c r="C217" s="24">
        <v>273</v>
      </c>
      <c r="D217" s="24">
        <v>40</v>
      </c>
      <c r="E217" s="24">
        <v>11</v>
      </c>
      <c r="F217" s="24">
        <v>12</v>
      </c>
      <c r="G217" s="24">
        <v>2</v>
      </c>
    </row>
    <row r="218" spans="1:7" ht="11.1" customHeight="1">
      <c r="A218" s="10" t="s">
        <v>114</v>
      </c>
      <c r="B218" s="15">
        <v>100</v>
      </c>
      <c r="C218" s="15">
        <v>80.769231000000005</v>
      </c>
      <c r="D218" s="15">
        <v>11.83432</v>
      </c>
      <c r="E218" s="15">
        <v>3.2544379999999999</v>
      </c>
      <c r="F218" s="15">
        <v>3.5502959999999999</v>
      </c>
      <c r="G218" s="15">
        <v>0.59171600000000002</v>
      </c>
    </row>
    <row r="219" spans="1:7" ht="11.1" customHeight="1">
      <c r="A219" s="23" t="s">
        <v>220</v>
      </c>
      <c r="B219" s="24">
        <v>812</v>
      </c>
      <c r="C219" s="24">
        <v>635</v>
      </c>
      <c r="D219" s="24">
        <v>92</v>
      </c>
      <c r="E219" s="24">
        <v>52</v>
      </c>
      <c r="F219" s="24">
        <v>23</v>
      </c>
      <c r="G219" s="24">
        <v>10</v>
      </c>
    </row>
    <row r="220" spans="1:7" ht="11.1" customHeight="1">
      <c r="A220" s="10" t="s">
        <v>114</v>
      </c>
      <c r="B220" s="15">
        <v>100</v>
      </c>
      <c r="C220" s="15">
        <v>78.201970000000003</v>
      </c>
      <c r="D220" s="15">
        <v>11.330049000000001</v>
      </c>
      <c r="E220" s="15">
        <v>6.4039409999999997</v>
      </c>
      <c r="F220" s="15">
        <v>2.8325119999999999</v>
      </c>
      <c r="G220" s="15">
        <v>1.231527</v>
      </c>
    </row>
    <row r="221" spans="1:7" ht="11.1" customHeight="1">
      <c r="A221" s="23" t="s">
        <v>221</v>
      </c>
      <c r="B221" s="24">
        <v>816</v>
      </c>
      <c r="C221" s="24">
        <v>645</v>
      </c>
      <c r="D221" s="24">
        <v>98</v>
      </c>
      <c r="E221" s="24">
        <v>44</v>
      </c>
      <c r="F221" s="24">
        <v>25</v>
      </c>
      <c r="G221" s="24">
        <v>4</v>
      </c>
    </row>
    <row r="222" spans="1:7" ht="11.1" customHeight="1">
      <c r="A222" s="10" t="s">
        <v>114</v>
      </c>
      <c r="B222" s="15">
        <v>100</v>
      </c>
      <c r="C222" s="15">
        <v>79.044117999999997</v>
      </c>
      <c r="D222" s="15">
        <v>12.009804000000001</v>
      </c>
      <c r="E222" s="15">
        <v>5.3921570000000001</v>
      </c>
      <c r="F222" s="15">
        <v>3.0637249999999998</v>
      </c>
      <c r="G222" s="15">
        <v>0.49019600000000002</v>
      </c>
    </row>
    <row r="223" spans="1:7" ht="11.1" customHeight="1">
      <c r="A223" s="23" t="s">
        <v>152</v>
      </c>
      <c r="B223" s="24">
        <v>69</v>
      </c>
      <c r="C223" s="24">
        <v>46</v>
      </c>
      <c r="D223" s="24">
        <v>12</v>
      </c>
      <c r="E223" s="24">
        <v>4</v>
      </c>
      <c r="F223" s="24">
        <v>5</v>
      </c>
      <c r="G223" s="24">
        <v>2</v>
      </c>
    </row>
    <row r="224" spans="1:7" ht="11.1" customHeight="1">
      <c r="A224" s="10" t="s">
        <v>114</v>
      </c>
      <c r="B224" s="15">
        <v>100</v>
      </c>
      <c r="C224" s="15">
        <v>66.666667000000004</v>
      </c>
      <c r="D224" s="15">
        <v>17.391304000000002</v>
      </c>
      <c r="E224" s="15">
        <v>5.7971009999999996</v>
      </c>
      <c r="F224" s="15">
        <v>7.2463769999999998</v>
      </c>
      <c r="G224" s="15">
        <v>2.8985509999999999</v>
      </c>
    </row>
    <row r="225" spans="1:7" ht="11.1" customHeight="1">
      <c r="A225" s="23" t="s">
        <v>222</v>
      </c>
      <c r="B225" s="24">
        <v>246</v>
      </c>
      <c r="C225" s="24">
        <v>156</v>
      </c>
      <c r="D225" s="24">
        <v>32</v>
      </c>
      <c r="E225" s="24">
        <v>23</v>
      </c>
      <c r="F225" s="24">
        <v>26</v>
      </c>
      <c r="G225" s="24">
        <v>9</v>
      </c>
    </row>
    <row r="226" spans="1:7" ht="11.1" customHeight="1">
      <c r="A226" s="10" t="s">
        <v>114</v>
      </c>
      <c r="B226" s="15">
        <v>100</v>
      </c>
      <c r="C226" s="15">
        <v>63.414634</v>
      </c>
      <c r="D226" s="15">
        <v>13.00813</v>
      </c>
      <c r="E226" s="15">
        <v>9.3495930000000005</v>
      </c>
      <c r="F226" s="15">
        <v>10.569106</v>
      </c>
      <c r="G226" s="15">
        <v>3.6585369999999999</v>
      </c>
    </row>
    <row r="227" spans="1:7" ht="11.1" customHeight="1">
      <c r="A227" s="23" t="s">
        <v>128</v>
      </c>
      <c r="B227" s="24">
        <v>47</v>
      </c>
      <c r="C227" s="24">
        <v>24</v>
      </c>
      <c r="D227" s="24">
        <v>8</v>
      </c>
      <c r="E227" s="24">
        <v>5</v>
      </c>
      <c r="F227" s="24">
        <v>8</v>
      </c>
      <c r="G227" s="24">
        <v>2</v>
      </c>
    </row>
    <row r="228" spans="1:7" ht="11.1" customHeight="1">
      <c r="A228" s="11"/>
      <c r="B228" s="16">
        <v>100</v>
      </c>
      <c r="C228" s="16">
        <v>51.063830000000003</v>
      </c>
      <c r="D228" s="16">
        <v>17.021277000000001</v>
      </c>
      <c r="E228" s="16">
        <v>10.638298000000001</v>
      </c>
      <c r="F228" s="16">
        <v>17.021277000000001</v>
      </c>
      <c r="G228" s="16">
        <v>4.2553190000000001</v>
      </c>
    </row>
    <row r="229" spans="1:7" ht="11.1" customHeight="1"/>
  </sheetData>
  <phoneticPr fontId="2"/>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99E9D-1FAA-495A-A5C6-C79AEA893BDA}">
  <sheetPr codeName="Sheet127"/>
  <dimension ref="A1:I229"/>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HYPERLINK("#'目次'!B32","[26]")</f>
        <v>[26]</v>
      </c>
    </row>
    <row r="3" spans="1:9">
      <c r="A3" s="6" t="s">
        <v>114</v>
      </c>
      <c r="B3" s="7" t="s">
        <v>348</v>
      </c>
    </row>
    <row r="4" spans="1:9">
      <c r="A4" s="6" t="s">
        <v>114</v>
      </c>
      <c r="B4" s="7" t="s">
        <v>349</v>
      </c>
    </row>
    <row r="5" spans="1:9" s="21" customFormat="1" ht="36">
      <c r="A5" s="19" t="s">
        <v>114</v>
      </c>
      <c r="B5" s="20" t="s">
        <v>118</v>
      </c>
      <c r="C5" s="20" t="s">
        <v>350</v>
      </c>
      <c r="D5" s="20" t="s">
        <v>351</v>
      </c>
      <c r="E5" s="20" t="s">
        <v>352</v>
      </c>
      <c r="F5" s="20" t="s">
        <v>353</v>
      </c>
      <c r="G5" s="20" t="s">
        <v>354</v>
      </c>
      <c r="H5" s="20" t="s">
        <v>355</v>
      </c>
      <c r="I5" s="20" t="s">
        <v>128</v>
      </c>
    </row>
    <row r="6" spans="1:9">
      <c r="A6" s="22" t="s">
        <v>121</v>
      </c>
      <c r="B6" s="9">
        <v>2677</v>
      </c>
      <c r="C6" s="9">
        <v>1711</v>
      </c>
      <c r="D6" s="9">
        <v>411</v>
      </c>
      <c r="E6" s="9">
        <v>435</v>
      </c>
      <c r="F6" s="9">
        <v>207</v>
      </c>
      <c r="G6" s="9">
        <v>684</v>
      </c>
      <c r="H6" s="9">
        <v>297</v>
      </c>
      <c r="I6" s="9">
        <v>54</v>
      </c>
    </row>
    <row r="7" spans="1:9">
      <c r="A7" s="10" t="s">
        <v>114</v>
      </c>
      <c r="B7" s="15">
        <v>100</v>
      </c>
      <c r="C7" s="15">
        <v>63.914830000000002</v>
      </c>
      <c r="D7" s="15">
        <v>15.353007</v>
      </c>
      <c r="E7" s="15">
        <v>16.249533</v>
      </c>
      <c r="F7" s="15">
        <v>7.7325359999999996</v>
      </c>
      <c r="G7" s="15">
        <v>25.550989999999999</v>
      </c>
      <c r="H7" s="15">
        <v>11.094509</v>
      </c>
      <c r="I7" s="15">
        <v>2.0171830000000002</v>
      </c>
    </row>
    <row r="8" spans="1:9">
      <c r="A8" s="8" t="s">
        <v>122</v>
      </c>
      <c r="B8" s="8"/>
      <c r="C8" s="8"/>
      <c r="D8" s="8"/>
      <c r="E8" s="8"/>
      <c r="F8" s="8"/>
      <c r="G8" s="8"/>
      <c r="H8" s="8"/>
      <c r="I8" s="8"/>
    </row>
    <row r="9" spans="1:9">
      <c r="A9" s="23" t="s">
        <v>123</v>
      </c>
      <c r="B9" s="24">
        <v>380</v>
      </c>
      <c r="C9" s="24">
        <v>253</v>
      </c>
      <c r="D9" s="24">
        <v>69</v>
      </c>
      <c r="E9" s="24">
        <v>73</v>
      </c>
      <c r="F9" s="24">
        <v>32</v>
      </c>
      <c r="G9" s="24">
        <v>98</v>
      </c>
      <c r="H9" s="24">
        <v>29</v>
      </c>
      <c r="I9" s="24">
        <v>11</v>
      </c>
    </row>
    <row r="10" spans="1:9">
      <c r="A10" s="10" t="s">
        <v>114</v>
      </c>
      <c r="B10" s="15">
        <v>100</v>
      </c>
      <c r="C10" s="15">
        <v>66.578946999999999</v>
      </c>
      <c r="D10" s="15">
        <v>18.157895</v>
      </c>
      <c r="E10" s="15">
        <v>19.210526000000002</v>
      </c>
      <c r="F10" s="15">
        <v>8.4210530000000006</v>
      </c>
      <c r="G10" s="15">
        <v>25.789473999999998</v>
      </c>
      <c r="H10" s="15">
        <v>7.6315790000000003</v>
      </c>
      <c r="I10" s="15">
        <v>2.8947370000000001</v>
      </c>
    </row>
    <row r="11" spans="1:9">
      <c r="A11" s="23" t="s">
        <v>124</v>
      </c>
      <c r="B11" s="24">
        <v>489</v>
      </c>
      <c r="C11" s="24">
        <v>321</v>
      </c>
      <c r="D11" s="24">
        <v>89</v>
      </c>
      <c r="E11" s="24">
        <v>88</v>
      </c>
      <c r="F11" s="24">
        <v>41</v>
      </c>
      <c r="G11" s="24">
        <v>128</v>
      </c>
      <c r="H11" s="24">
        <v>48</v>
      </c>
      <c r="I11" s="24">
        <v>8</v>
      </c>
    </row>
    <row r="12" spans="1:9">
      <c r="A12" s="10" t="s">
        <v>114</v>
      </c>
      <c r="B12" s="15">
        <v>100</v>
      </c>
      <c r="C12" s="15">
        <v>65.644171999999998</v>
      </c>
      <c r="D12" s="15">
        <v>18.200409000000001</v>
      </c>
      <c r="E12" s="15">
        <v>17.995909999999999</v>
      </c>
      <c r="F12" s="15">
        <v>8.3844580000000004</v>
      </c>
      <c r="G12" s="15">
        <v>26.175868999999999</v>
      </c>
      <c r="H12" s="15">
        <v>9.8159510000000001</v>
      </c>
      <c r="I12" s="15">
        <v>1.6359919999999999</v>
      </c>
    </row>
    <row r="13" spans="1:9">
      <c r="A13" s="23" t="s">
        <v>125</v>
      </c>
      <c r="B13" s="24">
        <v>1114</v>
      </c>
      <c r="C13" s="24">
        <v>732</v>
      </c>
      <c r="D13" s="24">
        <v>166</v>
      </c>
      <c r="E13" s="24">
        <v>180</v>
      </c>
      <c r="F13" s="24">
        <v>86</v>
      </c>
      <c r="G13" s="24">
        <v>292</v>
      </c>
      <c r="H13" s="24">
        <v>116</v>
      </c>
      <c r="I13" s="24">
        <v>19</v>
      </c>
    </row>
    <row r="14" spans="1:9">
      <c r="A14" s="10" t="s">
        <v>114</v>
      </c>
      <c r="B14" s="15">
        <v>100</v>
      </c>
      <c r="C14" s="15">
        <v>65.709155999999993</v>
      </c>
      <c r="D14" s="15">
        <v>14.901256999999999</v>
      </c>
      <c r="E14" s="15">
        <v>16.157989000000001</v>
      </c>
      <c r="F14" s="15">
        <v>7.7199280000000003</v>
      </c>
      <c r="G14" s="15">
        <v>26.211849000000001</v>
      </c>
      <c r="H14" s="15">
        <v>10.412926000000001</v>
      </c>
      <c r="I14" s="15">
        <v>1.7055659999999999</v>
      </c>
    </row>
    <row r="15" spans="1:9">
      <c r="A15" s="23" t="s">
        <v>126</v>
      </c>
      <c r="B15" s="24">
        <v>521</v>
      </c>
      <c r="C15" s="24">
        <v>306</v>
      </c>
      <c r="D15" s="24">
        <v>67</v>
      </c>
      <c r="E15" s="24">
        <v>69</v>
      </c>
      <c r="F15" s="24">
        <v>36</v>
      </c>
      <c r="G15" s="24">
        <v>120</v>
      </c>
      <c r="H15" s="24">
        <v>82</v>
      </c>
      <c r="I15" s="24">
        <v>12</v>
      </c>
    </row>
    <row r="16" spans="1:9">
      <c r="A16" s="10" t="s">
        <v>114</v>
      </c>
      <c r="B16" s="15">
        <v>100</v>
      </c>
      <c r="C16" s="15">
        <v>58.733204999999998</v>
      </c>
      <c r="D16" s="15">
        <v>12.859885</v>
      </c>
      <c r="E16" s="15">
        <v>13.243762</v>
      </c>
      <c r="F16" s="15">
        <v>6.909789</v>
      </c>
      <c r="G16" s="15">
        <v>23.032630000000001</v>
      </c>
      <c r="H16" s="15">
        <v>15.738963999999999</v>
      </c>
      <c r="I16" s="15">
        <v>2.3032629999999998</v>
      </c>
    </row>
    <row r="17" spans="1:9">
      <c r="A17" s="23" t="s">
        <v>127</v>
      </c>
      <c r="B17" s="24">
        <v>129</v>
      </c>
      <c r="C17" s="24">
        <v>72</v>
      </c>
      <c r="D17" s="24">
        <v>13</v>
      </c>
      <c r="E17" s="24">
        <v>17</v>
      </c>
      <c r="F17" s="24">
        <v>8</v>
      </c>
      <c r="G17" s="24">
        <v>36</v>
      </c>
      <c r="H17" s="24">
        <v>20</v>
      </c>
      <c r="I17" s="24">
        <v>3</v>
      </c>
    </row>
    <row r="18" spans="1:9">
      <c r="A18" s="10" t="s">
        <v>114</v>
      </c>
      <c r="B18" s="15">
        <v>100</v>
      </c>
      <c r="C18" s="15">
        <v>55.813952999999998</v>
      </c>
      <c r="D18" s="15">
        <v>10.077519000000001</v>
      </c>
      <c r="E18" s="15">
        <v>13.178295</v>
      </c>
      <c r="F18" s="15">
        <v>6.2015500000000001</v>
      </c>
      <c r="G18" s="15">
        <v>27.906977000000001</v>
      </c>
      <c r="H18" s="15">
        <v>15.503876</v>
      </c>
      <c r="I18" s="15">
        <v>2.3255810000000001</v>
      </c>
    </row>
    <row r="19" spans="1:9">
      <c r="A19" s="23" t="s">
        <v>128</v>
      </c>
      <c r="B19" s="24">
        <v>44</v>
      </c>
      <c r="C19" s="24">
        <v>27</v>
      </c>
      <c r="D19" s="24">
        <v>7</v>
      </c>
      <c r="E19" s="24">
        <v>8</v>
      </c>
      <c r="F19" s="24">
        <v>4</v>
      </c>
      <c r="G19" s="24">
        <v>10</v>
      </c>
      <c r="H19" s="24">
        <v>2</v>
      </c>
      <c r="I19" s="24">
        <v>1</v>
      </c>
    </row>
    <row r="20" spans="1:9">
      <c r="A20" s="10" t="s">
        <v>114</v>
      </c>
      <c r="B20" s="15">
        <v>100</v>
      </c>
      <c r="C20" s="15">
        <v>61.363636</v>
      </c>
      <c r="D20" s="15">
        <v>15.909091</v>
      </c>
      <c r="E20" s="15">
        <v>18.181818</v>
      </c>
      <c r="F20" s="15">
        <v>9.0909089999999999</v>
      </c>
      <c r="G20" s="15">
        <v>22.727273</v>
      </c>
      <c r="H20" s="15">
        <v>4.5454549999999996</v>
      </c>
      <c r="I20" s="15">
        <v>2.2727270000000002</v>
      </c>
    </row>
    <row r="21" spans="1:9">
      <c r="A21" s="8" t="s">
        <v>129</v>
      </c>
      <c r="B21" s="8"/>
      <c r="C21" s="8"/>
      <c r="D21" s="8"/>
      <c r="E21" s="8"/>
      <c r="F21" s="8"/>
      <c r="G21" s="8"/>
      <c r="H21" s="8"/>
      <c r="I21" s="8"/>
    </row>
    <row r="22" spans="1:9">
      <c r="A22" s="23" t="s">
        <v>130</v>
      </c>
      <c r="B22" s="24">
        <v>799</v>
      </c>
      <c r="C22" s="24">
        <v>548</v>
      </c>
      <c r="D22" s="24">
        <v>172</v>
      </c>
      <c r="E22" s="24">
        <v>171</v>
      </c>
      <c r="F22" s="24">
        <v>67</v>
      </c>
      <c r="G22" s="24">
        <v>215</v>
      </c>
      <c r="H22" s="24">
        <v>49</v>
      </c>
      <c r="I22" s="24">
        <v>13</v>
      </c>
    </row>
    <row r="23" spans="1:9">
      <c r="A23" s="10" t="s">
        <v>114</v>
      </c>
      <c r="B23" s="15">
        <v>100</v>
      </c>
      <c r="C23" s="15">
        <v>68.585731999999993</v>
      </c>
      <c r="D23" s="15">
        <v>21.526909</v>
      </c>
      <c r="E23" s="15">
        <v>21.401751999999998</v>
      </c>
      <c r="F23" s="15">
        <v>8.3854819999999997</v>
      </c>
      <c r="G23" s="15">
        <v>26.908636000000001</v>
      </c>
      <c r="H23" s="15">
        <v>6.1326660000000004</v>
      </c>
      <c r="I23" s="15">
        <v>1.6270340000000001</v>
      </c>
    </row>
    <row r="24" spans="1:9">
      <c r="A24" s="23" t="s">
        <v>131</v>
      </c>
      <c r="B24" s="24">
        <v>1245</v>
      </c>
      <c r="C24" s="24">
        <v>841</v>
      </c>
      <c r="D24" s="24">
        <v>197</v>
      </c>
      <c r="E24" s="24">
        <v>213</v>
      </c>
      <c r="F24" s="24">
        <v>93</v>
      </c>
      <c r="G24" s="24">
        <v>311</v>
      </c>
      <c r="H24" s="24">
        <v>110</v>
      </c>
      <c r="I24" s="24">
        <v>23</v>
      </c>
    </row>
    <row r="25" spans="1:9">
      <c r="A25" s="10" t="s">
        <v>114</v>
      </c>
      <c r="B25" s="15">
        <v>100</v>
      </c>
      <c r="C25" s="15">
        <v>67.550201000000001</v>
      </c>
      <c r="D25" s="15">
        <v>15.823293</v>
      </c>
      <c r="E25" s="15">
        <v>17.108433999999999</v>
      </c>
      <c r="F25" s="15">
        <v>7.4698799999999999</v>
      </c>
      <c r="G25" s="15">
        <v>24.97992</v>
      </c>
      <c r="H25" s="15">
        <v>8.8353409999999997</v>
      </c>
      <c r="I25" s="15">
        <v>1.8473900000000001</v>
      </c>
    </row>
    <row r="26" spans="1:9">
      <c r="A26" s="23" t="s">
        <v>132</v>
      </c>
      <c r="B26" s="24">
        <v>504</v>
      </c>
      <c r="C26" s="24">
        <v>254</v>
      </c>
      <c r="D26" s="24">
        <v>33</v>
      </c>
      <c r="E26" s="24">
        <v>38</v>
      </c>
      <c r="F26" s="24">
        <v>41</v>
      </c>
      <c r="G26" s="24">
        <v>127</v>
      </c>
      <c r="H26" s="24">
        <v>112</v>
      </c>
      <c r="I26" s="24">
        <v>11</v>
      </c>
    </row>
    <row r="27" spans="1:9">
      <c r="A27" s="10" t="s">
        <v>114</v>
      </c>
      <c r="B27" s="15">
        <v>100</v>
      </c>
      <c r="C27" s="15">
        <v>50.396825</v>
      </c>
      <c r="D27" s="15">
        <v>6.5476190000000001</v>
      </c>
      <c r="E27" s="15">
        <v>7.5396830000000001</v>
      </c>
      <c r="F27" s="15">
        <v>8.1349210000000003</v>
      </c>
      <c r="G27" s="15">
        <v>25.198412999999999</v>
      </c>
      <c r="H27" s="15">
        <v>22.222221999999999</v>
      </c>
      <c r="I27" s="15">
        <v>2.1825399999999999</v>
      </c>
    </row>
    <row r="28" spans="1:9">
      <c r="A28" s="23" t="s">
        <v>133</v>
      </c>
      <c r="B28" s="24">
        <v>82</v>
      </c>
      <c r="C28" s="24">
        <v>39</v>
      </c>
      <c r="D28" s="24">
        <v>5</v>
      </c>
      <c r="E28" s="24">
        <v>6</v>
      </c>
      <c r="F28" s="24">
        <v>3</v>
      </c>
      <c r="G28" s="24">
        <v>19</v>
      </c>
      <c r="H28" s="24">
        <v>22</v>
      </c>
      <c r="I28" s="24">
        <v>5</v>
      </c>
    </row>
    <row r="29" spans="1:9">
      <c r="A29" s="10" t="s">
        <v>114</v>
      </c>
      <c r="B29" s="15">
        <v>100</v>
      </c>
      <c r="C29" s="15">
        <v>47.560975999999997</v>
      </c>
      <c r="D29" s="15">
        <v>6.0975609999999998</v>
      </c>
      <c r="E29" s="15">
        <v>7.3170729999999997</v>
      </c>
      <c r="F29" s="15">
        <v>3.6585369999999999</v>
      </c>
      <c r="G29" s="15">
        <v>23.170732000000001</v>
      </c>
      <c r="H29" s="15">
        <v>26.829267999999999</v>
      </c>
      <c r="I29" s="15">
        <v>6.0975609999999998</v>
      </c>
    </row>
    <row r="30" spans="1:9">
      <c r="A30" s="23" t="s">
        <v>128</v>
      </c>
      <c r="B30" s="24">
        <v>47</v>
      </c>
      <c r="C30" s="24">
        <v>29</v>
      </c>
      <c r="D30" s="24">
        <v>4</v>
      </c>
      <c r="E30" s="24">
        <v>7</v>
      </c>
      <c r="F30" s="24">
        <v>3</v>
      </c>
      <c r="G30" s="24">
        <v>12</v>
      </c>
      <c r="H30" s="24">
        <v>4</v>
      </c>
      <c r="I30" s="24">
        <v>2</v>
      </c>
    </row>
    <row r="31" spans="1:9">
      <c r="A31" s="10" t="s">
        <v>114</v>
      </c>
      <c r="B31" s="15">
        <v>100</v>
      </c>
      <c r="C31" s="15">
        <v>61.702128000000002</v>
      </c>
      <c r="D31" s="15">
        <v>8.5106380000000001</v>
      </c>
      <c r="E31" s="15">
        <v>14.893617000000001</v>
      </c>
      <c r="F31" s="15">
        <v>6.3829789999999997</v>
      </c>
      <c r="G31" s="15">
        <v>25.531915000000001</v>
      </c>
      <c r="H31" s="15">
        <v>8.5106380000000001</v>
      </c>
      <c r="I31" s="15">
        <v>4.2553190000000001</v>
      </c>
    </row>
    <row r="32" spans="1:9">
      <c r="A32" s="8" t="s">
        <v>134</v>
      </c>
      <c r="B32" s="8"/>
      <c r="C32" s="8"/>
      <c r="D32" s="8"/>
      <c r="E32" s="8"/>
      <c r="F32" s="8"/>
      <c r="G32" s="8"/>
      <c r="H32" s="8"/>
      <c r="I32" s="8"/>
    </row>
    <row r="33" spans="1:9">
      <c r="A33" s="23" t="s">
        <v>135</v>
      </c>
      <c r="B33" s="24">
        <v>128</v>
      </c>
      <c r="C33" s="24">
        <v>75</v>
      </c>
      <c r="D33" s="24">
        <v>12</v>
      </c>
      <c r="E33" s="24">
        <v>14</v>
      </c>
      <c r="F33" s="24">
        <v>7</v>
      </c>
      <c r="G33" s="24">
        <v>33</v>
      </c>
      <c r="H33" s="24">
        <v>15</v>
      </c>
      <c r="I33" s="24">
        <v>6</v>
      </c>
    </row>
    <row r="34" spans="1:9">
      <c r="A34" s="10" t="s">
        <v>114</v>
      </c>
      <c r="B34" s="15">
        <v>100</v>
      </c>
      <c r="C34" s="15">
        <v>58.59375</v>
      </c>
      <c r="D34" s="15">
        <v>9.375</v>
      </c>
      <c r="E34" s="15">
        <v>10.9375</v>
      </c>
      <c r="F34" s="15">
        <v>5.46875</v>
      </c>
      <c r="G34" s="15">
        <v>25.78125</v>
      </c>
      <c r="H34" s="15">
        <v>11.71875</v>
      </c>
      <c r="I34" s="15">
        <v>4.6875</v>
      </c>
    </row>
    <row r="35" spans="1:9">
      <c r="A35" s="23" t="s">
        <v>136</v>
      </c>
      <c r="B35" s="24">
        <v>138</v>
      </c>
      <c r="C35" s="24">
        <v>68</v>
      </c>
      <c r="D35" s="24">
        <v>17</v>
      </c>
      <c r="E35" s="24">
        <v>13</v>
      </c>
      <c r="F35" s="24">
        <v>15</v>
      </c>
      <c r="G35" s="24">
        <v>33</v>
      </c>
      <c r="H35" s="24">
        <v>29</v>
      </c>
      <c r="I35" s="24">
        <v>5</v>
      </c>
    </row>
    <row r="36" spans="1:9">
      <c r="A36" s="10" t="s">
        <v>114</v>
      </c>
      <c r="B36" s="15">
        <v>100</v>
      </c>
      <c r="C36" s="15">
        <v>49.275362000000001</v>
      </c>
      <c r="D36" s="15">
        <v>12.318841000000001</v>
      </c>
      <c r="E36" s="15">
        <v>9.4202899999999996</v>
      </c>
      <c r="F36" s="15">
        <v>10.869565</v>
      </c>
      <c r="G36" s="15">
        <v>23.913042999999998</v>
      </c>
      <c r="H36" s="15">
        <v>21.014493000000002</v>
      </c>
      <c r="I36" s="15">
        <v>3.6231879999999999</v>
      </c>
    </row>
    <row r="37" spans="1:9">
      <c r="A37" s="23" t="s">
        <v>137</v>
      </c>
      <c r="B37" s="24">
        <v>119</v>
      </c>
      <c r="C37" s="24">
        <v>66</v>
      </c>
      <c r="D37" s="24">
        <v>23</v>
      </c>
      <c r="E37" s="24">
        <v>13</v>
      </c>
      <c r="F37" s="24">
        <v>7</v>
      </c>
      <c r="G37" s="24">
        <v>23</v>
      </c>
      <c r="H37" s="24">
        <v>19</v>
      </c>
      <c r="I37" s="24">
        <v>2</v>
      </c>
    </row>
    <row r="38" spans="1:9">
      <c r="A38" s="10" t="s">
        <v>114</v>
      </c>
      <c r="B38" s="15">
        <v>100</v>
      </c>
      <c r="C38" s="15">
        <v>55.462184999999998</v>
      </c>
      <c r="D38" s="15">
        <v>19.327731</v>
      </c>
      <c r="E38" s="15">
        <v>10.92437</v>
      </c>
      <c r="F38" s="15">
        <v>5.8823530000000002</v>
      </c>
      <c r="G38" s="15">
        <v>19.327731</v>
      </c>
      <c r="H38" s="15">
        <v>15.966386999999999</v>
      </c>
      <c r="I38" s="15">
        <v>1.6806719999999999</v>
      </c>
    </row>
    <row r="39" spans="1:9">
      <c r="A39" s="23" t="s">
        <v>138</v>
      </c>
      <c r="B39" s="24">
        <v>142</v>
      </c>
      <c r="C39" s="24">
        <v>85</v>
      </c>
      <c r="D39" s="24">
        <v>23</v>
      </c>
      <c r="E39" s="24">
        <v>20</v>
      </c>
      <c r="F39" s="24">
        <v>11</v>
      </c>
      <c r="G39" s="24">
        <v>34</v>
      </c>
      <c r="H39" s="24">
        <v>16</v>
      </c>
      <c r="I39" s="24">
        <v>4</v>
      </c>
    </row>
    <row r="40" spans="1:9">
      <c r="A40" s="10" t="s">
        <v>114</v>
      </c>
      <c r="B40" s="15">
        <v>100</v>
      </c>
      <c r="C40" s="15">
        <v>59.859155000000001</v>
      </c>
      <c r="D40" s="15">
        <v>16.197182999999999</v>
      </c>
      <c r="E40" s="15">
        <v>14.084507</v>
      </c>
      <c r="F40" s="15">
        <v>7.7464789999999999</v>
      </c>
      <c r="G40" s="15">
        <v>23.943662</v>
      </c>
      <c r="H40" s="15">
        <v>11.267606000000001</v>
      </c>
      <c r="I40" s="15">
        <v>2.8169010000000001</v>
      </c>
    </row>
    <row r="41" spans="1:9">
      <c r="A41" s="23" t="s">
        <v>139</v>
      </c>
      <c r="B41" s="24">
        <v>170</v>
      </c>
      <c r="C41" s="24">
        <v>88</v>
      </c>
      <c r="D41" s="24">
        <v>19</v>
      </c>
      <c r="E41" s="24">
        <v>20</v>
      </c>
      <c r="F41" s="24">
        <v>14</v>
      </c>
      <c r="G41" s="24">
        <v>48</v>
      </c>
      <c r="H41" s="24">
        <v>26</v>
      </c>
      <c r="I41" s="24">
        <v>4</v>
      </c>
    </row>
    <row r="42" spans="1:9">
      <c r="A42" s="10" t="s">
        <v>114</v>
      </c>
      <c r="B42" s="15">
        <v>100</v>
      </c>
      <c r="C42" s="15">
        <v>51.764705999999997</v>
      </c>
      <c r="D42" s="15">
        <v>11.176470999999999</v>
      </c>
      <c r="E42" s="15">
        <v>11.764706</v>
      </c>
      <c r="F42" s="15">
        <v>8.2352939999999997</v>
      </c>
      <c r="G42" s="15">
        <v>28.235294</v>
      </c>
      <c r="H42" s="15">
        <v>15.294117999999999</v>
      </c>
      <c r="I42" s="15">
        <v>2.3529409999999999</v>
      </c>
    </row>
    <row r="43" spans="1:9">
      <c r="A43" s="23" t="s">
        <v>140</v>
      </c>
      <c r="B43" s="24">
        <v>192</v>
      </c>
      <c r="C43" s="24">
        <v>117</v>
      </c>
      <c r="D43" s="24">
        <v>28</v>
      </c>
      <c r="E43" s="24">
        <v>25</v>
      </c>
      <c r="F43" s="24">
        <v>12</v>
      </c>
      <c r="G43" s="24">
        <v>49</v>
      </c>
      <c r="H43" s="24">
        <v>27</v>
      </c>
      <c r="I43" s="24">
        <v>5</v>
      </c>
    </row>
    <row r="44" spans="1:9">
      <c r="A44" s="10" t="s">
        <v>114</v>
      </c>
      <c r="B44" s="15">
        <v>100</v>
      </c>
      <c r="C44" s="15">
        <v>60.9375</v>
      </c>
      <c r="D44" s="15">
        <v>14.583333</v>
      </c>
      <c r="E44" s="15">
        <v>13.020833</v>
      </c>
      <c r="F44" s="15">
        <v>6.25</v>
      </c>
      <c r="G44" s="15">
        <v>25.520833</v>
      </c>
      <c r="H44" s="15">
        <v>14.0625</v>
      </c>
      <c r="I44" s="15">
        <v>2.6041669999999999</v>
      </c>
    </row>
    <row r="45" spans="1:9">
      <c r="A45" s="23" t="s">
        <v>141</v>
      </c>
      <c r="B45" s="24">
        <v>1405</v>
      </c>
      <c r="C45" s="24">
        <v>968</v>
      </c>
      <c r="D45" s="24">
        <v>211</v>
      </c>
      <c r="E45" s="24">
        <v>250</v>
      </c>
      <c r="F45" s="24">
        <v>117</v>
      </c>
      <c r="G45" s="24">
        <v>371</v>
      </c>
      <c r="H45" s="24">
        <v>128</v>
      </c>
      <c r="I45" s="24">
        <v>21</v>
      </c>
    </row>
    <row r="46" spans="1:9">
      <c r="A46" s="10" t="s">
        <v>114</v>
      </c>
      <c r="B46" s="15">
        <v>100</v>
      </c>
      <c r="C46" s="15">
        <v>68.896797000000007</v>
      </c>
      <c r="D46" s="15">
        <v>15.017794</v>
      </c>
      <c r="E46" s="15">
        <v>17.793593999999999</v>
      </c>
      <c r="F46" s="15">
        <v>8.3274019999999993</v>
      </c>
      <c r="G46" s="15">
        <v>26.405694</v>
      </c>
      <c r="H46" s="15">
        <v>9.1103199999999998</v>
      </c>
      <c r="I46" s="15">
        <v>1.4946619999999999</v>
      </c>
    </row>
    <row r="47" spans="1:9">
      <c r="A47" s="23" t="s">
        <v>142</v>
      </c>
      <c r="B47" s="24">
        <v>343</v>
      </c>
      <c r="C47" s="24">
        <v>218</v>
      </c>
      <c r="D47" s="24">
        <v>72</v>
      </c>
      <c r="E47" s="24">
        <v>73</v>
      </c>
      <c r="F47" s="24">
        <v>22</v>
      </c>
      <c r="G47" s="24">
        <v>82</v>
      </c>
      <c r="H47" s="24">
        <v>35</v>
      </c>
      <c r="I47" s="24">
        <v>5</v>
      </c>
    </row>
    <row r="48" spans="1:9">
      <c r="A48" s="10" t="s">
        <v>114</v>
      </c>
      <c r="B48" s="15">
        <v>100</v>
      </c>
      <c r="C48" s="15">
        <v>63.556851000000002</v>
      </c>
      <c r="D48" s="15">
        <v>20.991254000000001</v>
      </c>
      <c r="E48" s="15">
        <v>21.282799000000001</v>
      </c>
      <c r="F48" s="15">
        <v>6.4139939999999998</v>
      </c>
      <c r="G48" s="15">
        <v>23.906706</v>
      </c>
      <c r="H48" s="15">
        <v>10.204082</v>
      </c>
      <c r="I48" s="15">
        <v>1.4577260000000001</v>
      </c>
    </row>
    <row r="49" spans="1:9">
      <c r="A49" s="23" t="s">
        <v>128</v>
      </c>
      <c r="B49" s="24">
        <v>40</v>
      </c>
      <c r="C49" s="24">
        <v>26</v>
      </c>
      <c r="D49" s="24">
        <v>6</v>
      </c>
      <c r="E49" s="24">
        <v>7</v>
      </c>
      <c r="F49" s="24">
        <v>2</v>
      </c>
      <c r="G49" s="24">
        <v>11</v>
      </c>
      <c r="H49" s="24">
        <v>2</v>
      </c>
      <c r="I49" s="24">
        <v>2</v>
      </c>
    </row>
    <row r="50" spans="1:9">
      <c r="A50" s="10" t="s">
        <v>114</v>
      </c>
      <c r="B50" s="15">
        <v>100</v>
      </c>
      <c r="C50" s="15">
        <v>65</v>
      </c>
      <c r="D50" s="15">
        <v>15</v>
      </c>
      <c r="E50" s="15">
        <v>17.5</v>
      </c>
      <c r="F50" s="15">
        <v>5</v>
      </c>
      <c r="G50" s="15">
        <v>27.5</v>
      </c>
      <c r="H50" s="15">
        <v>5</v>
      </c>
      <c r="I50" s="15">
        <v>5</v>
      </c>
    </row>
    <row r="51" spans="1:9">
      <c r="A51" s="8" t="s">
        <v>143</v>
      </c>
      <c r="B51" s="8"/>
      <c r="C51" s="8"/>
      <c r="D51" s="8"/>
      <c r="E51" s="8"/>
      <c r="F51" s="8"/>
      <c r="G51" s="8"/>
      <c r="H51" s="8"/>
      <c r="I51" s="8"/>
    </row>
    <row r="52" spans="1:9">
      <c r="A52" s="23" t="s">
        <v>144</v>
      </c>
      <c r="B52" s="24">
        <v>429</v>
      </c>
      <c r="C52" s="24">
        <v>324</v>
      </c>
      <c r="D52" s="24">
        <v>128</v>
      </c>
      <c r="E52" s="24">
        <v>140</v>
      </c>
      <c r="F52" s="24">
        <v>41</v>
      </c>
      <c r="G52" s="24">
        <v>100</v>
      </c>
      <c r="H52" s="24">
        <v>9</v>
      </c>
      <c r="I52" s="24">
        <v>4</v>
      </c>
    </row>
    <row r="53" spans="1:9">
      <c r="A53" s="10" t="s">
        <v>114</v>
      </c>
      <c r="B53" s="15">
        <v>100</v>
      </c>
      <c r="C53" s="15">
        <v>75.524476000000007</v>
      </c>
      <c r="D53" s="15">
        <v>29.836829999999999</v>
      </c>
      <c r="E53" s="15">
        <v>32.634033000000002</v>
      </c>
      <c r="F53" s="15">
        <v>9.5571099999999998</v>
      </c>
      <c r="G53" s="15">
        <v>23.310023000000001</v>
      </c>
      <c r="H53" s="15">
        <v>2.0979019999999999</v>
      </c>
      <c r="I53" s="15">
        <v>0.93240100000000004</v>
      </c>
    </row>
    <row r="54" spans="1:9">
      <c r="A54" s="23" t="s">
        <v>145</v>
      </c>
      <c r="B54" s="24">
        <v>319</v>
      </c>
      <c r="C54" s="24">
        <v>233</v>
      </c>
      <c r="D54" s="24">
        <v>100</v>
      </c>
      <c r="E54" s="24">
        <v>108</v>
      </c>
      <c r="F54" s="24">
        <v>37</v>
      </c>
      <c r="G54" s="24">
        <v>93</v>
      </c>
      <c r="H54" s="24">
        <v>11</v>
      </c>
      <c r="I54" s="24">
        <v>4</v>
      </c>
    </row>
    <row r="55" spans="1:9">
      <c r="A55" s="10" t="s">
        <v>114</v>
      </c>
      <c r="B55" s="15">
        <v>100</v>
      </c>
      <c r="C55" s="15">
        <v>73.040751999999998</v>
      </c>
      <c r="D55" s="15">
        <v>31.347961999999999</v>
      </c>
      <c r="E55" s="15">
        <v>33.855798999999998</v>
      </c>
      <c r="F55" s="15">
        <v>11.598746</v>
      </c>
      <c r="G55" s="15">
        <v>29.153604999999999</v>
      </c>
      <c r="H55" s="15">
        <v>3.4482759999999999</v>
      </c>
      <c r="I55" s="15">
        <v>1.2539180000000001</v>
      </c>
    </row>
    <row r="56" spans="1:9">
      <c r="A56" s="23" t="s">
        <v>146</v>
      </c>
      <c r="B56" s="24">
        <v>504</v>
      </c>
      <c r="C56" s="24">
        <v>374</v>
      </c>
      <c r="D56" s="24">
        <v>146</v>
      </c>
      <c r="E56" s="24">
        <v>189</v>
      </c>
      <c r="F56" s="24">
        <v>42</v>
      </c>
      <c r="G56" s="24">
        <v>135</v>
      </c>
      <c r="H56" s="24">
        <v>16</v>
      </c>
      <c r="I56" s="24">
        <v>7</v>
      </c>
    </row>
    <row r="57" spans="1:9">
      <c r="A57" s="10" t="s">
        <v>114</v>
      </c>
      <c r="B57" s="15">
        <v>100</v>
      </c>
      <c r="C57" s="15">
        <v>74.206349000000003</v>
      </c>
      <c r="D57" s="15">
        <v>28.968254000000002</v>
      </c>
      <c r="E57" s="15">
        <v>37.5</v>
      </c>
      <c r="F57" s="15">
        <v>8.3333329999999997</v>
      </c>
      <c r="G57" s="15">
        <v>26.785713999999999</v>
      </c>
      <c r="H57" s="15">
        <v>3.1746029999999998</v>
      </c>
      <c r="I57" s="15">
        <v>1.388889</v>
      </c>
    </row>
    <row r="58" spans="1:9">
      <c r="A58" s="23" t="s">
        <v>147</v>
      </c>
      <c r="B58" s="24">
        <v>143</v>
      </c>
      <c r="C58" s="24">
        <v>109</v>
      </c>
      <c r="D58" s="24">
        <v>43</v>
      </c>
      <c r="E58" s="24">
        <v>65</v>
      </c>
      <c r="F58" s="24">
        <v>12</v>
      </c>
      <c r="G58" s="24">
        <v>36</v>
      </c>
      <c r="H58" s="24">
        <v>2</v>
      </c>
      <c r="I58" s="24">
        <v>1</v>
      </c>
    </row>
    <row r="59" spans="1:9">
      <c r="A59" s="10" t="s">
        <v>114</v>
      </c>
      <c r="B59" s="15">
        <v>100</v>
      </c>
      <c r="C59" s="15">
        <v>76.223776000000001</v>
      </c>
      <c r="D59" s="15">
        <v>30.069929999999999</v>
      </c>
      <c r="E59" s="15">
        <v>45.454545000000003</v>
      </c>
      <c r="F59" s="15">
        <v>8.3916079999999997</v>
      </c>
      <c r="G59" s="15">
        <v>25.174824999999998</v>
      </c>
      <c r="H59" s="15">
        <v>1.398601</v>
      </c>
      <c r="I59" s="15">
        <v>0.69930099999999995</v>
      </c>
    </row>
    <row r="60" spans="1:9">
      <c r="A60" s="23" t="s">
        <v>148</v>
      </c>
      <c r="B60" s="24">
        <v>168</v>
      </c>
      <c r="C60" s="24">
        <v>123</v>
      </c>
      <c r="D60" s="24">
        <v>69</v>
      </c>
      <c r="E60" s="24">
        <v>88</v>
      </c>
      <c r="F60" s="24">
        <v>17</v>
      </c>
      <c r="G60" s="24">
        <v>36</v>
      </c>
      <c r="H60" s="24">
        <v>2</v>
      </c>
      <c r="I60" s="24">
        <v>4</v>
      </c>
    </row>
    <row r="61" spans="1:9">
      <c r="A61" s="10" t="s">
        <v>114</v>
      </c>
      <c r="B61" s="15">
        <v>100</v>
      </c>
      <c r="C61" s="15">
        <v>73.214286000000001</v>
      </c>
      <c r="D61" s="15">
        <v>41.071429000000002</v>
      </c>
      <c r="E61" s="15">
        <v>52.380952000000001</v>
      </c>
      <c r="F61" s="15">
        <v>10.119047999999999</v>
      </c>
      <c r="G61" s="15">
        <v>21.428571000000002</v>
      </c>
      <c r="H61" s="15">
        <v>1.1904760000000001</v>
      </c>
      <c r="I61" s="15">
        <v>2.3809520000000002</v>
      </c>
    </row>
    <row r="62" spans="1:9">
      <c r="A62" s="23" t="s">
        <v>149</v>
      </c>
      <c r="B62" s="24">
        <v>1270</v>
      </c>
      <c r="C62" s="24">
        <v>911</v>
      </c>
      <c r="D62" s="24">
        <v>278</v>
      </c>
      <c r="E62" s="24">
        <v>342</v>
      </c>
      <c r="F62" s="24">
        <v>110</v>
      </c>
      <c r="G62" s="24">
        <v>340</v>
      </c>
      <c r="H62" s="24">
        <v>61</v>
      </c>
      <c r="I62" s="24">
        <v>16</v>
      </c>
    </row>
    <row r="63" spans="1:9">
      <c r="A63" s="10" t="s">
        <v>114</v>
      </c>
      <c r="B63" s="15">
        <v>100</v>
      </c>
      <c r="C63" s="15">
        <v>71.732282999999995</v>
      </c>
      <c r="D63" s="15">
        <v>21.889764</v>
      </c>
      <c r="E63" s="15">
        <v>26.929134000000001</v>
      </c>
      <c r="F63" s="15">
        <v>8.6614170000000001</v>
      </c>
      <c r="G63" s="15">
        <v>26.771654000000002</v>
      </c>
      <c r="H63" s="15">
        <v>4.8031499999999996</v>
      </c>
      <c r="I63" s="15">
        <v>1.259843</v>
      </c>
    </row>
    <row r="64" spans="1:9">
      <c r="A64" s="23" t="s">
        <v>150</v>
      </c>
      <c r="B64" s="24">
        <v>1642</v>
      </c>
      <c r="C64" s="24">
        <v>1135</v>
      </c>
      <c r="D64" s="24">
        <v>294</v>
      </c>
      <c r="E64" s="24">
        <v>362</v>
      </c>
      <c r="F64" s="24">
        <v>147</v>
      </c>
      <c r="G64" s="24">
        <v>453</v>
      </c>
      <c r="H64" s="24">
        <v>112</v>
      </c>
      <c r="I64" s="24">
        <v>27</v>
      </c>
    </row>
    <row r="65" spans="1:9">
      <c r="A65" s="10" t="s">
        <v>114</v>
      </c>
      <c r="B65" s="15">
        <v>100</v>
      </c>
      <c r="C65" s="15">
        <v>69.123020999999994</v>
      </c>
      <c r="D65" s="15">
        <v>17.904993999999999</v>
      </c>
      <c r="E65" s="15">
        <v>22.046285000000001</v>
      </c>
      <c r="F65" s="15">
        <v>8.9524969999999993</v>
      </c>
      <c r="G65" s="15">
        <v>27.588307</v>
      </c>
      <c r="H65" s="15">
        <v>6.8209499999999998</v>
      </c>
      <c r="I65" s="15">
        <v>1.644336</v>
      </c>
    </row>
    <row r="66" spans="1:9">
      <c r="A66" s="23" t="s">
        <v>151</v>
      </c>
      <c r="B66" s="24">
        <v>2266</v>
      </c>
      <c r="C66" s="24">
        <v>1462</v>
      </c>
      <c r="D66" s="24">
        <v>365</v>
      </c>
      <c r="E66" s="24">
        <v>394</v>
      </c>
      <c r="F66" s="24">
        <v>184</v>
      </c>
      <c r="G66" s="24">
        <v>595</v>
      </c>
      <c r="H66" s="24">
        <v>251</v>
      </c>
      <c r="I66" s="24">
        <v>39</v>
      </c>
    </row>
    <row r="67" spans="1:9">
      <c r="A67" s="10" t="s">
        <v>114</v>
      </c>
      <c r="B67" s="15">
        <v>100</v>
      </c>
      <c r="C67" s="15">
        <v>64.518975999999995</v>
      </c>
      <c r="D67" s="15">
        <v>16.107679000000001</v>
      </c>
      <c r="E67" s="15">
        <v>17.387467000000001</v>
      </c>
      <c r="F67" s="15">
        <v>8.1200349999999997</v>
      </c>
      <c r="G67" s="15">
        <v>26.257722999999999</v>
      </c>
      <c r="H67" s="15">
        <v>11.076786999999999</v>
      </c>
      <c r="I67" s="15">
        <v>1.7210939999999999</v>
      </c>
    </row>
    <row r="68" spans="1:9">
      <c r="A68" s="23" t="s">
        <v>152</v>
      </c>
      <c r="B68" s="24">
        <v>121</v>
      </c>
      <c r="C68" s="24">
        <v>69</v>
      </c>
      <c r="D68" s="24">
        <v>13</v>
      </c>
      <c r="E68" s="24">
        <v>15</v>
      </c>
      <c r="F68" s="24">
        <v>8</v>
      </c>
      <c r="G68" s="24">
        <v>37</v>
      </c>
      <c r="H68" s="24">
        <v>22</v>
      </c>
      <c r="I68" s="24">
        <v>3</v>
      </c>
    </row>
    <row r="69" spans="1:9">
      <c r="A69" s="10" t="s">
        <v>114</v>
      </c>
      <c r="B69" s="15">
        <v>100</v>
      </c>
      <c r="C69" s="15">
        <v>57.024793000000003</v>
      </c>
      <c r="D69" s="15">
        <v>10.743802000000001</v>
      </c>
      <c r="E69" s="15">
        <v>12.396694</v>
      </c>
      <c r="F69" s="15">
        <v>6.6115700000000004</v>
      </c>
      <c r="G69" s="15">
        <v>30.578512</v>
      </c>
      <c r="H69" s="15">
        <v>18.181818</v>
      </c>
      <c r="I69" s="15">
        <v>2.479339</v>
      </c>
    </row>
    <row r="70" spans="1:9">
      <c r="A70" s="23" t="s">
        <v>128</v>
      </c>
      <c r="B70" s="24">
        <v>46</v>
      </c>
      <c r="C70" s="24">
        <v>27</v>
      </c>
      <c r="D70" s="24">
        <v>5</v>
      </c>
      <c r="E70" s="24">
        <v>6</v>
      </c>
      <c r="F70" s="24">
        <v>2</v>
      </c>
      <c r="G70" s="24">
        <v>12</v>
      </c>
      <c r="H70" s="24">
        <v>4</v>
      </c>
      <c r="I70" s="24">
        <v>5</v>
      </c>
    </row>
    <row r="71" spans="1:9">
      <c r="A71" s="10" t="s">
        <v>114</v>
      </c>
      <c r="B71" s="15">
        <v>100</v>
      </c>
      <c r="C71" s="15">
        <v>58.695652000000003</v>
      </c>
      <c r="D71" s="15">
        <v>10.869565</v>
      </c>
      <c r="E71" s="15">
        <v>13.043478</v>
      </c>
      <c r="F71" s="15">
        <v>4.3478260000000004</v>
      </c>
      <c r="G71" s="15">
        <v>26.086957000000002</v>
      </c>
      <c r="H71" s="15">
        <v>8.6956520000000008</v>
      </c>
      <c r="I71" s="15">
        <v>10.869565</v>
      </c>
    </row>
    <row r="72" spans="1:9">
      <c r="A72" s="8" t="s">
        <v>153</v>
      </c>
      <c r="B72" s="8"/>
      <c r="C72" s="8"/>
      <c r="D72" s="8"/>
      <c r="E72" s="8"/>
      <c r="F72" s="8"/>
      <c r="G72" s="8"/>
      <c r="H72" s="8"/>
      <c r="I72" s="8"/>
    </row>
    <row r="73" spans="1:9">
      <c r="A73" s="23" t="s">
        <v>154</v>
      </c>
      <c r="B73" s="24">
        <v>1344</v>
      </c>
      <c r="C73" s="24">
        <v>934</v>
      </c>
      <c r="D73" s="24">
        <v>278</v>
      </c>
      <c r="E73" s="24">
        <v>358</v>
      </c>
      <c r="F73" s="24">
        <v>118</v>
      </c>
      <c r="G73" s="24">
        <v>359</v>
      </c>
      <c r="H73" s="24">
        <v>95</v>
      </c>
      <c r="I73" s="24">
        <v>18</v>
      </c>
    </row>
    <row r="74" spans="1:9">
      <c r="A74" s="10" t="s">
        <v>114</v>
      </c>
      <c r="B74" s="15">
        <v>100</v>
      </c>
      <c r="C74" s="15">
        <v>69.494048000000006</v>
      </c>
      <c r="D74" s="15">
        <v>20.684524</v>
      </c>
      <c r="E74" s="15">
        <v>26.636904999999999</v>
      </c>
      <c r="F74" s="15">
        <v>8.7797619999999998</v>
      </c>
      <c r="G74" s="15">
        <v>26.711310000000001</v>
      </c>
      <c r="H74" s="15">
        <v>7.0684519999999997</v>
      </c>
      <c r="I74" s="15">
        <v>1.339286</v>
      </c>
    </row>
    <row r="75" spans="1:9">
      <c r="A75" s="23" t="s">
        <v>155</v>
      </c>
      <c r="B75" s="24">
        <v>1107</v>
      </c>
      <c r="C75" s="24">
        <v>848</v>
      </c>
      <c r="D75" s="24">
        <v>184</v>
      </c>
      <c r="E75" s="24">
        <v>217</v>
      </c>
      <c r="F75" s="24">
        <v>89</v>
      </c>
      <c r="G75" s="24">
        <v>314</v>
      </c>
      <c r="H75" s="24">
        <v>72</v>
      </c>
      <c r="I75" s="24">
        <v>13</v>
      </c>
    </row>
    <row r="76" spans="1:9">
      <c r="A76" s="10" t="s">
        <v>114</v>
      </c>
      <c r="B76" s="15">
        <v>100</v>
      </c>
      <c r="C76" s="15">
        <v>76.603432999999995</v>
      </c>
      <c r="D76" s="15">
        <v>16.621500000000001</v>
      </c>
      <c r="E76" s="15">
        <v>19.602529000000001</v>
      </c>
      <c r="F76" s="15">
        <v>8.0397470000000002</v>
      </c>
      <c r="G76" s="15">
        <v>28.36495</v>
      </c>
      <c r="H76" s="15">
        <v>6.5040649999999998</v>
      </c>
      <c r="I76" s="15">
        <v>1.174345</v>
      </c>
    </row>
    <row r="77" spans="1:9">
      <c r="A77" s="23" t="s">
        <v>156</v>
      </c>
      <c r="B77" s="24">
        <v>1006</v>
      </c>
      <c r="C77" s="24">
        <v>622</v>
      </c>
      <c r="D77" s="24">
        <v>171</v>
      </c>
      <c r="E77" s="24">
        <v>193</v>
      </c>
      <c r="F77" s="24">
        <v>121</v>
      </c>
      <c r="G77" s="24">
        <v>284</v>
      </c>
      <c r="H77" s="24">
        <v>129</v>
      </c>
      <c r="I77" s="24">
        <v>11</v>
      </c>
    </row>
    <row r="78" spans="1:9">
      <c r="A78" s="10" t="s">
        <v>114</v>
      </c>
      <c r="B78" s="15">
        <v>100</v>
      </c>
      <c r="C78" s="15">
        <v>61.829025999999999</v>
      </c>
      <c r="D78" s="15">
        <v>16.998011999999999</v>
      </c>
      <c r="E78" s="15">
        <v>19.184891</v>
      </c>
      <c r="F78" s="15">
        <v>12.027832999999999</v>
      </c>
      <c r="G78" s="15">
        <v>28.230616000000001</v>
      </c>
      <c r="H78" s="15">
        <v>12.823062</v>
      </c>
      <c r="I78" s="15">
        <v>1.093439</v>
      </c>
    </row>
    <row r="79" spans="1:9">
      <c r="A79" s="23" t="s">
        <v>157</v>
      </c>
      <c r="B79" s="24">
        <v>541</v>
      </c>
      <c r="C79" s="24">
        <v>345</v>
      </c>
      <c r="D79" s="24">
        <v>94</v>
      </c>
      <c r="E79" s="24">
        <v>115</v>
      </c>
      <c r="F79" s="24">
        <v>66</v>
      </c>
      <c r="G79" s="24">
        <v>210</v>
      </c>
      <c r="H79" s="24">
        <v>50</v>
      </c>
      <c r="I79" s="24">
        <v>8</v>
      </c>
    </row>
    <row r="80" spans="1:9">
      <c r="A80" s="10" t="s">
        <v>114</v>
      </c>
      <c r="B80" s="15">
        <v>100</v>
      </c>
      <c r="C80" s="15">
        <v>63.770795</v>
      </c>
      <c r="D80" s="15">
        <v>17.375230999999999</v>
      </c>
      <c r="E80" s="15">
        <v>21.256931999999999</v>
      </c>
      <c r="F80" s="15">
        <v>12.199630000000001</v>
      </c>
      <c r="G80" s="15">
        <v>38.817005999999999</v>
      </c>
      <c r="H80" s="15">
        <v>9.2421439999999997</v>
      </c>
      <c r="I80" s="15">
        <v>1.4787429999999999</v>
      </c>
    </row>
    <row r="81" spans="1:9">
      <c r="A81" s="23" t="s">
        <v>158</v>
      </c>
      <c r="B81" s="24">
        <v>1510</v>
      </c>
      <c r="C81" s="24">
        <v>1004</v>
      </c>
      <c r="D81" s="24">
        <v>252</v>
      </c>
      <c r="E81" s="24">
        <v>281</v>
      </c>
      <c r="F81" s="24">
        <v>144</v>
      </c>
      <c r="G81" s="24">
        <v>453</v>
      </c>
      <c r="H81" s="24">
        <v>140</v>
      </c>
      <c r="I81" s="24">
        <v>20</v>
      </c>
    </row>
    <row r="82" spans="1:9">
      <c r="A82" s="10" t="s">
        <v>114</v>
      </c>
      <c r="B82" s="15">
        <v>100</v>
      </c>
      <c r="C82" s="15">
        <v>66.490065999999999</v>
      </c>
      <c r="D82" s="15">
        <v>16.688742000000001</v>
      </c>
      <c r="E82" s="15">
        <v>18.609272000000001</v>
      </c>
      <c r="F82" s="15">
        <v>9.5364240000000002</v>
      </c>
      <c r="G82" s="15">
        <v>30</v>
      </c>
      <c r="H82" s="15">
        <v>9.2715230000000002</v>
      </c>
      <c r="I82" s="15">
        <v>1.324503</v>
      </c>
    </row>
    <row r="83" spans="1:9">
      <c r="A83" s="23" t="s">
        <v>159</v>
      </c>
      <c r="B83" s="24">
        <v>1011</v>
      </c>
      <c r="C83" s="24">
        <v>647</v>
      </c>
      <c r="D83" s="24">
        <v>177</v>
      </c>
      <c r="E83" s="24">
        <v>164</v>
      </c>
      <c r="F83" s="24">
        <v>92</v>
      </c>
      <c r="G83" s="24">
        <v>308</v>
      </c>
      <c r="H83" s="24">
        <v>126</v>
      </c>
      <c r="I83" s="24">
        <v>11</v>
      </c>
    </row>
    <row r="84" spans="1:9">
      <c r="A84" s="10" t="s">
        <v>114</v>
      </c>
      <c r="B84" s="15">
        <v>100</v>
      </c>
      <c r="C84" s="15">
        <v>63.996043999999998</v>
      </c>
      <c r="D84" s="15">
        <v>17.507418000000001</v>
      </c>
      <c r="E84" s="15">
        <v>16.221563</v>
      </c>
      <c r="F84" s="15">
        <v>9.0999009999999991</v>
      </c>
      <c r="G84" s="15">
        <v>30.464886</v>
      </c>
      <c r="H84" s="15">
        <v>12.462908000000001</v>
      </c>
      <c r="I84" s="15">
        <v>1.0880320000000001</v>
      </c>
    </row>
    <row r="85" spans="1:9">
      <c r="A85" s="23" t="s">
        <v>160</v>
      </c>
      <c r="B85" s="24">
        <v>1234</v>
      </c>
      <c r="C85" s="24">
        <v>823</v>
      </c>
      <c r="D85" s="24">
        <v>209</v>
      </c>
      <c r="E85" s="24">
        <v>242</v>
      </c>
      <c r="F85" s="24">
        <v>118</v>
      </c>
      <c r="G85" s="24">
        <v>389</v>
      </c>
      <c r="H85" s="24">
        <v>125</v>
      </c>
      <c r="I85" s="24">
        <v>16</v>
      </c>
    </row>
    <row r="86" spans="1:9">
      <c r="A86" s="10" t="s">
        <v>114</v>
      </c>
      <c r="B86" s="15">
        <v>100</v>
      </c>
      <c r="C86" s="15">
        <v>66.693679000000003</v>
      </c>
      <c r="D86" s="15">
        <v>16.936790999999999</v>
      </c>
      <c r="E86" s="15">
        <v>19.611021000000001</v>
      </c>
      <c r="F86" s="15">
        <v>9.5623989999999992</v>
      </c>
      <c r="G86" s="15">
        <v>31.523501</v>
      </c>
      <c r="H86" s="15">
        <v>10.129659999999999</v>
      </c>
      <c r="I86" s="15">
        <v>1.2965960000000001</v>
      </c>
    </row>
    <row r="87" spans="1:9">
      <c r="A87" s="23" t="s">
        <v>161</v>
      </c>
      <c r="B87" s="24">
        <v>443</v>
      </c>
      <c r="C87" s="24">
        <v>311</v>
      </c>
      <c r="D87" s="24">
        <v>116</v>
      </c>
      <c r="E87" s="24">
        <v>118</v>
      </c>
      <c r="F87" s="24">
        <v>53</v>
      </c>
      <c r="G87" s="24">
        <v>128</v>
      </c>
      <c r="H87" s="24">
        <v>31</v>
      </c>
      <c r="I87" s="24">
        <v>10</v>
      </c>
    </row>
    <row r="88" spans="1:9">
      <c r="A88" s="10" t="s">
        <v>114</v>
      </c>
      <c r="B88" s="15">
        <v>100</v>
      </c>
      <c r="C88" s="15">
        <v>70.203159999999997</v>
      </c>
      <c r="D88" s="15">
        <v>26.185102000000001</v>
      </c>
      <c r="E88" s="15">
        <v>26.636569000000001</v>
      </c>
      <c r="F88" s="15">
        <v>11.963882999999999</v>
      </c>
      <c r="G88" s="15">
        <v>28.893905</v>
      </c>
      <c r="H88" s="15">
        <v>6.9977429999999998</v>
      </c>
      <c r="I88" s="15">
        <v>2.257336</v>
      </c>
    </row>
    <row r="89" spans="1:9">
      <c r="A89" s="23" t="s">
        <v>162</v>
      </c>
      <c r="B89" s="24">
        <v>1237</v>
      </c>
      <c r="C89" s="24">
        <v>846</v>
      </c>
      <c r="D89" s="24">
        <v>227</v>
      </c>
      <c r="E89" s="24">
        <v>252</v>
      </c>
      <c r="F89" s="24">
        <v>117</v>
      </c>
      <c r="G89" s="24">
        <v>374</v>
      </c>
      <c r="H89" s="24">
        <v>105</v>
      </c>
      <c r="I89" s="24">
        <v>16</v>
      </c>
    </row>
    <row r="90" spans="1:9">
      <c r="A90" s="10" t="s">
        <v>114</v>
      </c>
      <c r="B90" s="15">
        <v>100</v>
      </c>
      <c r="C90" s="15">
        <v>68.391268999999994</v>
      </c>
      <c r="D90" s="15">
        <v>18.350849</v>
      </c>
      <c r="E90" s="15">
        <v>20.371867000000002</v>
      </c>
      <c r="F90" s="15">
        <v>9.4583670000000009</v>
      </c>
      <c r="G90" s="15">
        <v>30.234438000000001</v>
      </c>
      <c r="H90" s="15">
        <v>8.4882779999999993</v>
      </c>
      <c r="I90" s="15">
        <v>1.293452</v>
      </c>
    </row>
    <row r="91" spans="1:9">
      <c r="A91" s="23" t="s">
        <v>152</v>
      </c>
      <c r="B91" s="24">
        <v>81</v>
      </c>
      <c r="C91" s="24">
        <v>36</v>
      </c>
      <c r="D91" s="24">
        <v>16</v>
      </c>
      <c r="E91" s="24">
        <v>15</v>
      </c>
      <c r="F91" s="24">
        <v>10</v>
      </c>
      <c r="G91" s="24">
        <v>27</v>
      </c>
      <c r="H91" s="24">
        <v>14</v>
      </c>
      <c r="I91" s="24">
        <v>4</v>
      </c>
    </row>
    <row r="92" spans="1:9">
      <c r="A92" s="10" t="s">
        <v>114</v>
      </c>
      <c r="B92" s="15">
        <v>100</v>
      </c>
      <c r="C92" s="15">
        <v>44.444443999999997</v>
      </c>
      <c r="D92" s="15">
        <v>19.753086</v>
      </c>
      <c r="E92" s="15">
        <v>18.518519000000001</v>
      </c>
      <c r="F92" s="15">
        <v>12.345679000000001</v>
      </c>
      <c r="G92" s="15">
        <v>33.333333000000003</v>
      </c>
      <c r="H92" s="15">
        <v>17.283950999999998</v>
      </c>
      <c r="I92" s="15">
        <v>4.9382720000000004</v>
      </c>
    </row>
    <row r="93" spans="1:9">
      <c r="A93" s="23" t="s">
        <v>163</v>
      </c>
      <c r="B93" s="24">
        <v>67</v>
      </c>
      <c r="C93" s="24">
        <v>33</v>
      </c>
      <c r="D93" s="24">
        <v>9</v>
      </c>
      <c r="E93" s="24">
        <v>4</v>
      </c>
      <c r="F93" s="24">
        <v>0</v>
      </c>
      <c r="G93" s="24">
        <v>10</v>
      </c>
      <c r="H93" s="24">
        <v>16</v>
      </c>
      <c r="I93" s="24">
        <v>3</v>
      </c>
    </row>
    <row r="94" spans="1:9">
      <c r="A94" s="10" t="s">
        <v>114</v>
      </c>
      <c r="B94" s="15">
        <v>100</v>
      </c>
      <c r="C94" s="15">
        <v>49.253731000000002</v>
      </c>
      <c r="D94" s="15">
        <v>13.432836</v>
      </c>
      <c r="E94" s="15">
        <v>5.9701490000000002</v>
      </c>
      <c r="F94" s="15">
        <v>0</v>
      </c>
      <c r="G94" s="15">
        <v>14.925373</v>
      </c>
      <c r="H94" s="15">
        <v>23.880597000000002</v>
      </c>
      <c r="I94" s="15">
        <v>4.4776119999999997</v>
      </c>
    </row>
    <row r="95" spans="1:9">
      <c r="A95" s="23" t="s">
        <v>128</v>
      </c>
      <c r="B95" s="24">
        <v>52</v>
      </c>
      <c r="C95" s="24">
        <v>32</v>
      </c>
      <c r="D95" s="24">
        <v>8</v>
      </c>
      <c r="E95" s="24">
        <v>8</v>
      </c>
      <c r="F95" s="24">
        <v>2</v>
      </c>
      <c r="G95" s="24">
        <v>12</v>
      </c>
      <c r="H95" s="24">
        <v>3</v>
      </c>
      <c r="I95" s="24">
        <v>5</v>
      </c>
    </row>
    <row r="96" spans="1:9">
      <c r="A96" s="10" t="s">
        <v>114</v>
      </c>
      <c r="B96" s="15">
        <v>100</v>
      </c>
      <c r="C96" s="15">
        <v>61.538462000000003</v>
      </c>
      <c r="D96" s="15">
        <v>15.384615</v>
      </c>
      <c r="E96" s="15">
        <v>15.384615</v>
      </c>
      <c r="F96" s="15">
        <v>3.8461539999999999</v>
      </c>
      <c r="G96" s="15">
        <v>23.076923000000001</v>
      </c>
      <c r="H96" s="15">
        <v>5.7692310000000004</v>
      </c>
      <c r="I96" s="15">
        <v>9.6153849999999998</v>
      </c>
    </row>
    <row r="97" spans="1:9">
      <c r="A97" s="8" t="s">
        <v>164</v>
      </c>
      <c r="B97" s="8"/>
      <c r="C97" s="8"/>
      <c r="D97" s="8"/>
      <c r="E97" s="8"/>
      <c r="F97" s="8"/>
      <c r="G97" s="8"/>
      <c r="H97" s="8"/>
      <c r="I97" s="8"/>
    </row>
    <row r="98" spans="1:9">
      <c r="A98" s="23" t="s">
        <v>165</v>
      </c>
      <c r="B98" s="24">
        <v>209</v>
      </c>
      <c r="C98" s="24">
        <v>161</v>
      </c>
      <c r="D98" s="24">
        <v>82</v>
      </c>
      <c r="E98" s="24">
        <v>69</v>
      </c>
      <c r="F98" s="24">
        <v>19</v>
      </c>
      <c r="G98" s="24">
        <v>52</v>
      </c>
      <c r="H98" s="24">
        <v>5</v>
      </c>
      <c r="I98" s="24">
        <v>0</v>
      </c>
    </row>
    <row r="99" spans="1:9">
      <c r="A99" s="10" t="s">
        <v>114</v>
      </c>
      <c r="B99" s="15">
        <v>100</v>
      </c>
      <c r="C99" s="15">
        <v>77.033493000000007</v>
      </c>
      <c r="D99" s="15">
        <v>39.234450000000002</v>
      </c>
      <c r="E99" s="15">
        <v>33.014353999999997</v>
      </c>
      <c r="F99" s="15">
        <v>9.0909089999999999</v>
      </c>
      <c r="G99" s="15">
        <v>24.880382999999998</v>
      </c>
      <c r="H99" s="15">
        <v>2.392344</v>
      </c>
      <c r="I99" s="15">
        <v>0</v>
      </c>
    </row>
    <row r="100" spans="1:9">
      <c r="A100" s="23" t="s">
        <v>166</v>
      </c>
      <c r="B100" s="24">
        <v>1043</v>
      </c>
      <c r="C100" s="24">
        <v>738</v>
      </c>
      <c r="D100" s="24">
        <v>240</v>
      </c>
      <c r="E100" s="24">
        <v>244</v>
      </c>
      <c r="F100" s="24">
        <v>75</v>
      </c>
      <c r="G100" s="24">
        <v>271</v>
      </c>
      <c r="H100" s="24">
        <v>53</v>
      </c>
      <c r="I100" s="24">
        <v>10</v>
      </c>
    </row>
    <row r="101" spans="1:9">
      <c r="A101" s="10" t="s">
        <v>114</v>
      </c>
      <c r="B101" s="15">
        <v>100</v>
      </c>
      <c r="C101" s="15">
        <v>70.757429999999999</v>
      </c>
      <c r="D101" s="15">
        <v>23.010546999999999</v>
      </c>
      <c r="E101" s="15">
        <v>23.394055999999999</v>
      </c>
      <c r="F101" s="15">
        <v>7.1907959999999997</v>
      </c>
      <c r="G101" s="15">
        <v>25.982741999999998</v>
      </c>
      <c r="H101" s="15">
        <v>5.0814959999999996</v>
      </c>
      <c r="I101" s="15">
        <v>0.95877299999999999</v>
      </c>
    </row>
    <row r="102" spans="1:9">
      <c r="A102" s="23" t="s">
        <v>167</v>
      </c>
      <c r="B102" s="24">
        <v>963</v>
      </c>
      <c r="C102" s="24">
        <v>605</v>
      </c>
      <c r="D102" s="24">
        <v>83</v>
      </c>
      <c r="E102" s="24">
        <v>103</v>
      </c>
      <c r="F102" s="24">
        <v>81</v>
      </c>
      <c r="G102" s="24">
        <v>267</v>
      </c>
      <c r="H102" s="24">
        <v>105</v>
      </c>
      <c r="I102" s="24">
        <v>9</v>
      </c>
    </row>
    <row r="103" spans="1:9">
      <c r="A103" s="10" t="s">
        <v>114</v>
      </c>
      <c r="B103" s="15">
        <v>100</v>
      </c>
      <c r="C103" s="15">
        <v>62.824506999999997</v>
      </c>
      <c r="D103" s="15">
        <v>8.6188990000000008</v>
      </c>
      <c r="E103" s="15">
        <v>10.695741999999999</v>
      </c>
      <c r="F103" s="15">
        <v>8.4112150000000003</v>
      </c>
      <c r="G103" s="15">
        <v>27.725857000000001</v>
      </c>
      <c r="H103" s="15">
        <v>10.903427000000001</v>
      </c>
      <c r="I103" s="15">
        <v>0.93457900000000005</v>
      </c>
    </row>
    <row r="104" spans="1:9">
      <c r="A104" s="23" t="s">
        <v>168</v>
      </c>
      <c r="B104" s="24">
        <v>338</v>
      </c>
      <c r="C104" s="24">
        <v>166</v>
      </c>
      <c r="D104" s="24">
        <v>6</v>
      </c>
      <c r="E104" s="24">
        <v>18</v>
      </c>
      <c r="F104" s="24">
        <v>29</v>
      </c>
      <c r="G104" s="24">
        <v>77</v>
      </c>
      <c r="H104" s="24">
        <v>92</v>
      </c>
      <c r="I104" s="24">
        <v>7</v>
      </c>
    </row>
    <row r="105" spans="1:9">
      <c r="A105" s="10" t="s">
        <v>114</v>
      </c>
      <c r="B105" s="15">
        <v>100</v>
      </c>
      <c r="C105" s="15">
        <v>49.112425999999999</v>
      </c>
      <c r="D105" s="15">
        <v>1.7751479999999999</v>
      </c>
      <c r="E105" s="15">
        <v>5.3254440000000001</v>
      </c>
      <c r="F105" s="15">
        <v>8.5798819999999996</v>
      </c>
      <c r="G105" s="15">
        <v>22.781065000000002</v>
      </c>
      <c r="H105" s="15">
        <v>27.218934999999998</v>
      </c>
      <c r="I105" s="15">
        <v>2.0710060000000001</v>
      </c>
    </row>
    <row r="106" spans="1:9">
      <c r="A106" s="23" t="s">
        <v>169</v>
      </c>
      <c r="B106" s="24">
        <v>94</v>
      </c>
      <c r="C106" s="24">
        <v>41</v>
      </c>
      <c r="D106" s="24">
        <v>0</v>
      </c>
      <c r="E106" s="24">
        <v>1</v>
      </c>
      <c r="F106" s="24">
        <v>3</v>
      </c>
      <c r="G106" s="24">
        <v>16</v>
      </c>
      <c r="H106" s="24">
        <v>40</v>
      </c>
      <c r="I106" s="24">
        <v>1</v>
      </c>
    </row>
    <row r="107" spans="1:9">
      <c r="A107" s="10" t="s">
        <v>114</v>
      </c>
      <c r="B107" s="15">
        <v>100</v>
      </c>
      <c r="C107" s="15">
        <v>43.617021000000001</v>
      </c>
      <c r="D107" s="15">
        <v>0</v>
      </c>
      <c r="E107" s="15">
        <v>1.0638300000000001</v>
      </c>
      <c r="F107" s="15">
        <v>3.1914889999999998</v>
      </c>
      <c r="G107" s="15">
        <v>17.021277000000001</v>
      </c>
      <c r="H107" s="15">
        <v>42.553190999999998</v>
      </c>
      <c r="I107" s="15">
        <v>1.0638300000000001</v>
      </c>
    </row>
    <row r="108" spans="1:9">
      <c r="A108" s="23" t="s">
        <v>128</v>
      </c>
      <c r="B108" s="24">
        <v>30</v>
      </c>
      <c r="C108" s="24">
        <v>0</v>
      </c>
      <c r="D108" s="24">
        <v>0</v>
      </c>
      <c r="E108" s="24">
        <v>0</v>
      </c>
      <c r="F108" s="24">
        <v>0</v>
      </c>
      <c r="G108" s="24">
        <v>1</v>
      </c>
      <c r="H108" s="24">
        <v>2</v>
      </c>
      <c r="I108" s="24">
        <v>27</v>
      </c>
    </row>
    <row r="109" spans="1:9">
      <c r="A109" s="10" t="s">
        <v>114</v>
      </c>
      <c r="B109" s="15">
        <v>100</v>
      </c>
      <c r="C109" s="15">
        <v>0</v>
      </c>
      <c r="D109" s="15">
        <v>0</v>
      </c>
      <c r="E109" s="15">
        <v>0</v>
      </c>
      <c r="F109" s="15">
        <v>0</v>
      </c>
      <c r="G109" s="15">
        <v>3.3333330000000001</v>
      </c>
      <c r="H109" s="15">
        <v>6.6666670000000003</v>
      </c>
      <c r="I109" s="15">
        <v>90</v>
      </c>
    </row>
    <row r="110" spans="1:9">
      <c r="A110" s="8" t="s">
        <v>170</v>
      </c>
      <c r="B110" s="8"/>
      <c r="C110" s="8"/>
      <c r="D110" s="8"/>
      <c r="E110" s="8"/>
      <c r="F110" s="8"/>
      <c r="G110" s="8"/>
      <c r="H110" s="8"/>
      <c r="I110" s="8"/>
    </row>
    <row r="111" spans="1:9">
      <c r="A111" s="23" t="s">
        <v>171</v>
      </c>
      <c r="B111" s="24">
        <v>386</v>
      </c>
      <c r="C111" s="24">
        <v>219</v>
      </c>
      <c r="D111" s="24">
        <v>63</v>
      </c>
      <c r="E111" s="24">
        <v>78</v>
      </c>
      <c r="F111" s="24">
        <v>30</v>
      </c>
      <c r="G111" s="24">
        <v>91</v>
      </c>
      <c r="H111" s="24">
        <v>63</v>
      </c>
      <c r="I111" s="24">
        <v>3</v>
      </c>
    </row>
    <row r="112" spans="1:9">
      <c r="A112" s="10" t="s">
        <v>114</v>
      </c>
      <c r="B112" s="15">
        <v>100</v>
      </c>
      <c r="C112" s="15">
        <v>56.735751</v>
      </c>
      <c r="D112" s="15">
        <v>16.321244</v>
      </c>
      <c r="E112" s="15">
        <v>20.207253999999999</v>
      </c>
      <c r="F112" s="15">
        <v>7.7720209999999996</v>
      </c>
      <c r="G112" s="15">
        <v>23.575130000000001</v>
      </c>
      <c r="H112" s="15">
        <v>16.321244</v>
      </c>
      <c r="I112" s="15">
        <v>0.77720199999999995</v>
      </c>
    </row>
    <row r="113" spans="1:9">
      <c r="A113" s="23" t="s">
        <v>172</v>
      </c>
      <c r="B113" s="24">
        <v>919</v>
      </c>
      <c r="C113" s="24">
        <v>559</v>
      </c>
      <c r="D113" s="24">
        <v>146</v>
      </c>
      <c r="E113" s="24">
        <v>151</v>
      </c>
      <c r="F113" s="24">
        <v>90</v>
      </c>
      <c r="G113" s="24">
        <v>252</v>
      </c>
      <c r="H113" s="24">
        <v>109</v>
      </c>
      <c r="I113" s="24">
        <v>6</v>
      </c>
    </row>
    <row r="114" spans="1:9">
      <c r="A114" s="10" t="s">
        <v>114</v>
      </c>
      <c r="B114" s="15">
        <v>100</v>
      </c>
      <c r="C114" s="15">
        <v>60.826985999999998</v>
      </c>
      <c r="D114" s="15">
        <v>15.886834</v>
      </c>
      <c r="E114" s="15">
        <v>16.430903000000001</v>
      </c>
      <c r="F114" s="15">
        <v>9.7932539999999992</v>
      </c>
      <c r="G114" s="15">
        <v>27.421109999999999</v>
      </c>
      <c r="H114" s="15">
        <v>11.860718</v>
      </c>
      <c r="I114" s="15">
        <v>0.65288400000000002</v>
      </c>
    </row>
    <row r="115" spans="1:9">
      <c r="A115" s="23" t="s">
        <v>173</v>
      </c>
      <c r="B115" s="24">
        <v>978</v>
      </c>
      <c r="C115" s="24">
        <v>675</v>
      </c>
      <c r="D115" s="24">
        <v>150</v>
      </c>
      <c r="E115" s="24">
        <v>151</v>
      </c>
      <c r="F115" s="24">
        <v>70</v>
      </c>
      <c r="G115" s="24">
        <v>262</v>
      </c>
      <c r="H115" s="24">
        <v>91</v>
      </c>
      <c r="I115" s="24">
        <v>9</v>
      </c>
    </row>
    <row r="116" spans="1:9">
      <c r="A116" s="10" t="s">
        <v>114</v>
      </c>
      <c r="B116" s="15">
        <v>100</v>
      </c>
      <c r="C116" s="15">
        <v>69.018405000000001</v>
      </c>
      <c r="D116" s="15">
        <v>15.337422999999999</v>
      </c>
      <c r="E116" s="15">
        <v>15.439673000000001</v>
      </c>
      <c r="F116" s="15">
        <v>7.157464</v>
      </c>
      <c r="G116" s="15">
        <v>26.789366000000001</v>
      </c>
      <c r="H116" s="15">
        <v>9.3047029999999999</v>
      </c>
      <c r="I116" s="15">
        <v>0.92024499999999998</v>
      </c>
    </row>
    <row r="117" spans="1:9">
      <c r="A117" s="23" t="s">
        <v>174</v>
      </c>
      <c r="B117" s="24">
        <v>347</v>
      </c>
      <c r="C117" s="24">
        <v>247</v>
      </c>
      <c r="D117" s="24">
        <v>49</v>
      </c>
      <c r="E117" s="24">
        <v>53</v>
      </c>
      <c r="F117" s="24">
        <v>16</v>
      </c>
      <c r="G117" s="24">
        <v>77</v>
      </c>
      <c r="H117" s="24">
        <v>32</v>
      </c>
      <c r="I117" s="24">
        <v>7</v>
      </c>
    </row>
    <row r="118" spans="1:9">
      <c r="A118" s="10" t="s">
        <v>114</v>
      </c>
      <c r="B118" s="15">
        <v>100</v>
      </c>
      <c r="C118" s="15">
        <v>71.181556</v>
      </c>
      <c r="D118" s="15">
        <v>14.121036999999999</v>
      </c>
      <c r="E118" s="15">
        <v>15.273775000000001</v>
      </c>
      <c r="F118" s="15">
        <v>4.610951</v>
      </c>
      <c r="G118" s="15">
        <v>22.190201999999999</v>
      </c>
      <c r="H118" s="15">
        <v>9.221902</v>
      </c>
      <c r="I118" s="15">
        <v>2.0172910000000002</v>
      </c>
    </row>
    <row r="119" spans="1:9">
      <c r="A119" s="23" t="s">
        <v>128</v>
      </c>
      <c r="B119" s="24">
        <v>47</v>
      </c>
      <c r="C119" s="24">
        <v>11</v>
      </c>
      <c r="D119" s="24">
        <v>3</v>
      </c>
      <c r="E119" s="24">
        <v>2</v>
      </c>
      <c r="F119" s="24">
        <v>1</v>
      </c>
      <c r="G119" s="24">
        <v>2</v>
      </c>
      <c r="H119" s="24">
        <v>2</v>
      </c>
      <c r="I119" s="24">
        <v>29</v>
      </c>
    </row>
    <row r="120" spans="1:9">
      <c r="A120" s="10" t="s">
        <v>114</v>
      </c>
      <c r="B120" s="15">
        <v>100</v>
      </c>
      <c r="C120" s="15">
        <v>23.404254999999999</v>
      </c>
      <c r="D120" s="15">
        <v>6.3829789999999997</v>
      </c>
      <c r="E120" s="15">
        <v>4.2553190000000001</v>
      </c>
      <c r="F120" s="15">
        <v>2.1276600000000001</v>
      </c>
      <c r="G120" s="15">
        <v>4.2553190000000001</v>
      </c>
      <c r="H120" s="15">
        <v>4.2553190000000001</v>
      </c>
      <c r="I120" s="15">
        <v>61.702128000000002</v>
      </c>
    </row>
    <row r="121" spans="1:9">
      <c r="A121" s="8" t="s">
        <v>175</v>
      </c>
      <c r="B121" s="8"/>
      <c r="C121" s="8"/>
      <c r="D121" s="8"/>
      <c r="E121" s="8"/>
      <c r="F121" s="8"/>
      <c r="G121" s="8"/>
      <c r="H121" s="8"/>
      <c r="I121" s="8"/>
    </row>
    <row r="122" spans="1:9">
      <c r="A122" s="23" t="s">
        <v>176</v>
      </c>
      <c r="B122" s="24">
        <v>425</v>
      </c>
      <c r="C122" s="24">
        <v>294</v>
      </c>
      <c r="D122" s="24">
        <v>86</v>
      </c>
      <c r="E122" s="24">
        <v>69</v>
      </c>
      <c r="F122" s="24">
        <v>43</v>
      </c>
      <c r="G122" s="24">
        <v>135</v>
      </c>
      <c r="H122" s="24">
        <v>25</v>
      </c>
      <c r="I122" s="24">
        <v>2</v>
      </c>
    </row>
    <row r="123" spans="1:9">
      <c r="A123" s="10" t="s">
        <v>114</v>
      </c>
      <c r="B123" s="15">
        <v>100</v>
      </c>
      <c r="C123" s="15">
        <v>69.176471000000006</v>
      </c>
      <c r="D123" s="15">
        <v>20.235294</v>
      </c>
      <c r="E123" s="15">
        <v>16.235294</v>
      </c>
      <c r="F123" s="15">
        <v>10.117647</v>
      </c>
      <c r="G123" s="15">
        <v>31.764706</v>
      </c>
      <c r="H123" s="15">
        <v>5.8823530000000002</v>
      </c>
      <c r="I123" s="15">
        <v>0.47058800000000001</v>
      </c>
    </row>
    <row r="124" spans="1:9">
      <c r="A124" s="23" t="s">
        <v>177</v>
      </c>
      <c r="B124" s="24">
        <v>811</v>
      </c>
      <c r="C124" s="24">
        <v>574</v>
      </c>
      <c r="D124" s="24">
        <v>170</v>
      </c>
      <c r="E124" s="24">
        <v>165</v>
      </c>
      <c r="F124" s="24">
        <v>67</v>
      </c>
      <c r="G124" s="24">
        <v>237</v>
      </c>
      <c r="H124" s="24">
        <v>59</v>
      </c>
      <c r="I124" s="24">
        <v>2</v>
      </c>
    </row>
    <row r="125" spans="1:9">
      <c r="A125" s="10" t="s">
        <v>114</v>
      </c>
      <c r="B125" s="15">
        <v>100</v>
      </c>
      <c r="C125" s="15">
        <v>70.776819000000003</v>
      </c>
      <c r="D125" s="15">
        <v>20.961776</v>
      </c>
      <c r="E125" s="15">
        <v>20.345253</v>
      </c>
      <c r="F125" s="15">
        <v>8.2614059999999991</v>
      </c>
      <c r="G125" s="15">
        <v>29.223181</v>
      </c>
      <c r="H125" s="15">
        <v>7.2749689999999996</v>
      </c>
      <c r="I125" s="15">
        <v>0.24660899999999999</v>
      </c>
    </row>
    <row r="126" spans="1:9">
      <c r="A126" s="23" t="s">
        <v>178</v>
      </c>
      <c r="B126" s="24">
        <v>207</v>
      </c>
      <c r="C126" s="24">
        <v>145</v>
      </c>
      <c r="D126" s="24">
        <v>55</v>
      </c>
      <c r="E126" s="24">
        <v>60</v>
      </c>
      <c r="F126" s="24">
        <v>21</v>
      </c>
      <c r="G126" s="24">
        <v>56</v>
      </c>
      <c r="H126" s="24">
        <v>11</v>
      </c>
      <c r="I126" s="24">
        <v>3</v>
      </c>
    </row>
    <row r="127" spans="1:9">
      <c r="A127" s="10" t="s">
        <v>114</v>
      </c>
      <c r="B127" s="15">
        <v>100</v>
      </c>
      <c r="C127" s="15">
        <v>70.048309000000003</v>
      </c>
      <c r="D127" s="15">
        <v>26.570048</v>
      </c>
      <c r="E127" s="15">
        <v>28.985506999999998</v>
      </c>
      <c r="F127" s="15">
        <v>10.144928</v>
      </c>
      <c r="G127" s="15">
        <v>27.053139999999999</v>
      </c>
      <c r="H127" s="15">
        <v>5.3140099999999997</v>
      </c>
      <c r="I127" s="15">
        <v>1.4492750000000001</v>
      </c>
    </row>
    <row r="128" spans="1:9">
      <c r="A128" s="23" t="s">
        <v>179</v>
      </c>
      <c r="B128" s="24">
        <v>154</v>
      </c>
      <c r="C128" s="24">
        <v>115</v>
      </c>
      <c r="D128" s="24">
        <v>48</v>
      </c>
      <c r="E128" s="24">
        <v>47</v>
      </c>
      <c r="F128" s="24">
        <v>20</v>
      </c>
      <c r="G128" s="24">
        <v>56</v>
      </c>
      <c r="H128" s="24">
        <v>8</v>
      </c>
      <c r="I128" s="24">
        <v>0</v>
      </c>
    </row>
    <row r="129" spans="1:9">
      <c r="A129" s="10" t="s">
        <v>114</v>
      </c>
      <c r="B129" s="15">
        <v>100</v>
      </c>
      <c r="C129" s="15">
        <v>74.675325000000001</v>
      </c>
      <c r="D129" s="15">
        <v>31.168831000000001</v>
      </c>
      <c r="E129" s="15">
        <v>30.519480999999999</v>
      </c>
      <c r="F129" s="15">
        <v>12.987012999999999</v>
      </c>
      <c r="G129" s="15">
        <v>36.363636</v>
      </c>
      <c r="H129" s="15">
        <v>5.1948049999999997</v>
      </c>
      <c r="I129" s="15">
        <v>0</v>
      </c>
    </row>
    <row r="130" spans="1:9">
      <c r="A130" s="23" t="s">
        <v>180</v>
      </c>
      <c r="B130" s="24">
        <v>318</v>
      </c>
      <c r="C130" s="24">
        <v>225</v>
      </c>
      <c r="D130" s="24">
        <v>83</v>
      </c>
      <c r="E130" s="24">
        <v>94</v>
      </c>
      <c r="F130" s="24">
        <v>33</v>
      </c>
      <c r="G130" s="24">
        <v>102</v>
      </c>
      <c r="H130" s="24">
        <v>17</v>
      </c>
      <c r="I130" s="24">
        <v>2</v>
      </c>
    </row>
    <row r="131" spans="1:9">
      <c r="A131" s="10" t="s">
        <v>114</v>
      </c>
      <c r="B131" s="15">
        <v>100</v>
      </c>
      <c r="C131" s="15">
        <v>70.754716999999999</v>
      </c>
      <c r="D131" s="15">
        <v>26.100629000000001</v>
      </c>
      <c r="E131" s="15">
        <v>29.559747999999999</v>
      </c>
      <c r="F131" s="15">
        <v>10.377357999999999</v>
      </c>
      <c r="G131" s="15">
        <v>32.075471999999998</v>
      </c>
      <c r="H131" s="15">
        <v>5.3459120000000002</v>
      </c>
      <c r="I131" s="15">
        <v>0.62893100000000002</v>
      </c>
    </row>
    <row r="132" spans="1:9">
      <c r="A132" s="23" t="s">
        <v>181</v>
      </c>
      <c r="B132" s="24">
        <v>203</v>
      </c>
      <c r="C132" s="24">
        <v>150</v>
      </c>
      <c r="D132" s="24">
        <v>64</v>
      </c>
      <c r="E132" s="24">
        <v>72</v>
      </c>
      <c r="F132" s="24">
        <v>30</v>
      </c>
      <c r="G132" s="24">
        <v>64</v>
      </c>
      <c r="H132" s="24">
        <v>8</v>
      </c>
      <c r="I132" s="24">
        <v>1</v>
      </c>
    </row>
    <row r="133" spans="1:9">
      <c r="A133" s="10" t="s">
        <v>114</v>
      </c>
      <c r="B133" s="15">
        <v>100</v>
      </c>
      <c r="C133" s="15">
        <v>73.891626000000002</v>
      </c>
      <c r="D133" s="15">
        <v>31.527094000000002</v>
      </c>
      <c r="E133" s="15">
        <v>35.467979999999997</v>
      </c>
      <c r="F133" s="15">
        <v>14.778325000000001</v>
      </c>
      <c r="G133" s="15">
        <v>31.527094000000002</v>
      </c>
      <c r="H133" s="15">
        <v>3.940887</v>
      </c>
      <c r="I133" s="15">
        <v>0.49261100000000002</v>
      </c>
    </row>
    <row r="134" spans="1:9">
      <c r="A134" s="23" t="s">
        <v>182</v>
      </c>
      <c r="B134" s="24">
        <v>79</v>
      </c>
      <c r="C134" s="24">
        <v>51</v>
      </c>
      <c r="D134" s="24">
        <v>27</v>
      </c>
      <c r="E134" s="24">
        <v>21</v>
      </c>
      <c r="F134" s="24">
        <v>12</v>
      </c>
      <c r="G134" s="24">
        <v>22</v>
      </c>
      <c r="H134" s="24">
        <v>2</v>
      </c>
      <c r="I134" s="24">
        <v>0</v>
      </c>
    </row>
    <row r="135" spans="1:9">
      <c r="A135" s="10" t="s">
        <v>114</v>
      </c>
      <c r="B135" s="15">
        <v>100</v>
      </c>
      <c r="C135" s="15">
        <v>64.556961999999999</v>
      </c>
      <c r="D135" s="15">
        <v>34.177214999999997</v>
      </c>
      <c r="E135" s="15">
        <v>26.582277999999999</v>
      </c>
      <c r="F135" s="15">
        <v>15.189873</v>
      </c>
      <c r="G135" s="15">
        <v>27.848101</v>
      </c>
      <c r="H135" s="15">
        <v>2.5316459999999998</v>
      </c>
      <c r="I135" s="15">
        <v>0</v>
      </c>
    </row>
    <row r="136" spans="1:9">
      <c r="A136" s="23" t="s">
        <v>183</v>
      </c>
      <c r="B136" s="24">
        <v>68</v>
      </c>
      <c r="C136" s="24">
        <v>57</v>
      </c>
      <c r="D136" s="24">
        <v>21</v>
      </c>
      <c r="E136" s="24">
        <v>21</v>
      </c>
      <c r="F136" s="24">
        <v>5</v>
      </c>
      <c r="G136" s="24">
        <v>23</v>
      </c>
      <c r="H136" s="24">
        <v>1</v>
      </c>
      <c r="I136" s="24">
        <v>0</v>
      </c>
    </row>
    <row r="137" spans="1:9">
      <c r="A137" s="10" t="s">
        <v>114</v>
      </c>
      <c r="B137" s="15">
        <v>100</v>
      </c>
      <c r="C137" s="15">
        <v>83.823528999999994</v>
      </c>
      <c r="D137" s="15">
        <v>30.882352999999998</v>
      </c>
      <c r="E137" s="15">
        <v>30.882352999999998</v>
      </c>
      <c r="F137" s="15">
        <v>7.3529410000000004</v>
      </c>
      <c r="G137" s="15">
        <v>33.823529000000001</v>
      </c>
      <c r="H137" s="15">
        <v>1.470588</v>
      </c>
      <c r="I137" s="15">
        <v>0</v>
      </c>
    </row>
    <row r="138" spans="1:9">
      <c r="A138" s="23" t="s">
        <v>184</v>
      </c>
      <c r="B138" s="24">
        <v>586</v>
      </c>
      <c r="C138" s="24">
        <v>422</v>
      </c>
      <c r="D138" s="24">
        <v>149</v>
      </c>
      <c r="E138" s="24">
        <v>175</v>
      </c>
      <c r="F138" s="24">
        <v>61</v>
      </c>
      <c r="G138" s="24">
        <v>161</v>
      </c>
      <c r="H138" s="24">
        <v>30</v>
      </c>
      <c r="I138" s="24">
        <v>5</v>
      </c>
    </row>
    <row r="139" spans="1:9">
      <c r="A139" s="10" t="s">
        <v>114</v>
      </c>
      <c r="B139" s="15">
        <v>100</v>
      </c>
      <c r="C139" s="15">
        <v>72.013651999999993</v>
      </c>
      <c r="D139" s="15">
        <v>25.426621000000001</v>
      </c>
      <c r="E139" s="15">
        <v>29.863481</v>
      </c>
      <c r="F139" s="15">
        <v>10.409556</v>
      </c>
      <c r="G139" s="15">
        <v>27.474402999999999</v>
      </c>
      <c r="H139" s="15">
        <v>5.1194540000000002</v>
      </c>
      <c r="I139" s="15">
        <v>0.85324199999999994</v>
      </c>
    </row>
    <row r="140" spans="1:9">
      <c r="A140" s="23" t="s">
        <v>185</v>
      </c>
      <c r="B140" s="24">
        <v>276</v>
      </c>
      <c r="C140" s="24">
        <v>190</v>
      </c>
      <c r="D140" s="24">
        <v>72</v>
      </c>
      <c r="E140" s="24">
        <v>87</v>
      </c>
      <c r="F140" s="24">
        <v>27</v>
      </c>
      <c r="G140" s="24">
        <v>82</v>
      </c>
      <c r="H140" s="24">
        <v>19</v>
      </c>
      <c r="I140" s="24">
        <v>2</v>
      </c>
    </row>
    <row r="141" spans="1:9">
      <c r="A141" s="10" t="s">
        <v>114</v>
      </c>
      <c r="B141" s="15">
        <v>100</v>
      </c>
      <c r="C141" s="15">
        <v>68.840580000000003</v>
      </c>
      <c r="D141" s="15">
        <v>26.086957000000002</v>
      </c>
      <c r="E141" s="15">
        <v>31.521739</v>
      </c>
      <c r="F141" s="15">
        <v>9.7826090000000008</v>
      </c>
      <c r="G141" s="15">
        <v>29.710145000000001</v>
      </c>
      <c r="H141" s="15">
        <v>6.8840579999999996</v>
      </c>
      <c r="I141" s="15">
        <v>0.724638</v>
      </c>
    </row>
    <row r="142" spans="1:9">
      <c r="A142" s="23" t="s">
        <v>152</v>
      </c>
      <c r="B142" s="24">
        <v>197</v>
      </c>
      <c r="C142" s="24">
        <v>118</v>
      </c>
      <c r="D142" s="24">
        <v>34</v>
      </c>
      <c r="E142" s="24">
        <v>26</v>
      </c>
      <c r="F142" s="24">
        <v>25</v>
      </c>
      <c r="G142" s="24">
        <v>52</v>
      </c>
      <c r="H142" s="24">
        <v>23</v>
      </c>
      <c r="I142" s="24">
        <v>4</v>
      </c>
    </row>
    <row r="143" spans="1:9">
      <c r="A143" s="10" t="s">
        <v>114</v>
      </c>
      <c r="B143" s="15">
        <v>100</v>
      </c>
      <c r="C143" s="15">
        <v>59.898477</v>
      </c>
      <c r="D143" s="15">
        <v>17.258883000000001</v>
      </c>
      <c r="E143" s="15">
        <v>13.19797</v>
      </c>
      <c r="F143" s="15">
        <v>12.690355</v>
      </c>
      <c r="G143" s="15">
        <v>26.395938999999998</v>
      </c>
      <c r="H143" s="15">
        <v>11.675127</v>
      </c>
      <c r="I143" s="15">
        <v>2.0304570000000002</v>
      </c>
    </row>
    <row r="144" spans="1:9">
      <c r="A144" s="23" t="s">
        <v>186</v>
      </c>
      <c r="B144" s="24">
        <v>944</v>
      </c>
      <c r="C144" s="24">
        <v>526</v>
      </c>
      <c r="D144" s="24">
        <v>87</v>
      </c>
      <c r="E144" s="24">
        <v>103</v>
      </c>
      <c r="F144" s="24">
        <v>61</v>
      </c>
      <c r="G144" s="24">
        <v>230</v>
      </c>
      <c r="H144" s="24">
        <v>167</v>
      </c>
      <c r="I144" s="24">
        <v>32</v>
      </c>
    </row>
    <row r="145" spans="1:9">
      <c r="A145" s="10" t="s">
        <v>114</v>
      </c>
      <c r="B145" s="15">
        <v>100</v>
      </c>
      <c r="C145" s="15">
        <v>55.720339000000003</v>
      </c>
      <c r="D145" s="15">
        <v>9.2161019999999994</v>
      </c>
      <c r="E145" s="15">
        <v>10.911016999999999</v>
      </c>
      <c r="F145" s="15">
        <v>6.4618640000000003</v>
      </c>
      <c r="G145" s="15">
        <v>24.364407</v>
      </c>
      <c r="H145" s="15">
        <v>17.690677999999998</v>
      </c>
      <c r="I145" s="15">
        <v>3.389831</v>
      </c>
    </row>
    <row r="146" spans="1:9">
      <c r="A146" s="23" t="s">
        <v>128</v>
      </c>
      <c r="B146" s="24">
        <v>41</v>
      </c>
      <c r="C146" s="24">
        <v>22</v>
      </c>
      <c r="D146" s="24">
        <v>8</v>
      </c>
      <c r="E146" s="24">
        <v>10</v>
      </c>
      <c r="F146" s="24">
        <v>0</v>
      </c>
      <c r="G146" s="24">
        <v>1</v>
      </c>
      <c r="H146" s="24">
        <v>1</v>
      </c>
      <c r="I146" s="24">
        <v>11</v>
      </c>
    </row>
    <row r="147" spans="1:9">
      <c r="A147" s="10" t="s">
        <v>114</v>
      </c>
      <c r="B147" s="15">
        <v>100</v>
      </c>
      <c r="C147" s="15">
        <v>53.658537000000003</v>
      </c>
      <c r="D147" s="15">
        <v>19.512194999999998</v>
      </c>
      <c r="E147" s="15">
        <v>24.390243999999999</v>
      </c>
      <c r="F147" s="15">
        <v>0</v>
      </c>
      <c r="G147" s="15">
        <v>2.4390239999999999</v>
      </c>
      <c r="H147" s="15">
        <v>2.4390239999999999</v>
      </c>
      <c r="I147" s="15">
        <v>26.829267999999999</v>
      </c>
    </row>
    <row r="148" spans="1:9">
      <c r="A148" s="8" t="s">
        <v>187</v>
      </c>
      <c r="B148" s="8"/>
      <c r="C148" s="8"/>
      <c r="D148" s="8"/>
      <c r="E148" s="8"/>
      <c r="F148" s="8"/>
      <c r="G148" s="8"/>
      <c r="H148" s="8"/>
      <c r="I148" s="8"/>
    </row>
    <row r="149" spans="1:9">
      <c r="A149" s="23" t="s">
        <v>188</v>
      </c>
      <c r="B149" s="24">
        <v>2041</v>
      </c>
      <c r="C149" s="24">
        <v>1374</v>
      </c>
      <c r="D149" s="24">
        <v>313</v>
      </c>
      <c r="E149" s="24">
        <v>367</v>
      </c>
      <c r="F149" s="24">
        <v>164</v>
      </c>
      <c r="G149" s="24">
        <v>550</v>
      </c>
      <c r="H149" s="24">
        <v>197</v>
      </c>
      <c r="I149" s="24">
        <v>37</v>
      </c>
    </row>
    <row r="150" spans="1:9">
      <c r="A150" s="10" t="s">
        <v>114</v>
      </c>
      <c r="B150" s="15">
        <v>100</v>
      </c>
      <c r="C150" s="15">
        <v>67.319941</v>
      </c>
      <c r="D150" s="15">
        <v>15.33562</v>
      </c>
      <c r="E150" s="15">
        <v>17.981382</v>
      </c>
      <c r="F150" s="15">
        <v>8.0352770000000007</v>
      </c>
      <c r="G150" s="15">
        <v>26.947575000000001</v>
      </c>
      <c r="H150" s="15">
        <v>9.6521310000000007</v>
      </c>
      <c r="I150" s="15">
        <v>1.812837</v>
      </c>
    </row>
    <row r="151" spans="1:9">
      <c r="A151" s="23" t="s">
        <v>189</v>
      </c>
      <c r="B151" s="24">
        <v>221</v>
      </c>
      <c r="C151" s="24">
        <v>136</v>
      </c>
      <c r="D151" s="24">
        <v>31</v>
      </c>
      <c r="E151" s="24">
        <v>17</v>
      </c>
      <c r="F151" s="24">
        <v>14</v>
      </c>
      <c r="G151" s="24">
        <v>65</v>
      </c>
      <c r="H151" s="24">
        <v>30</v>
      </c>
      <c r="I151" s="24">
        <v>1</v>
      </c>
    </row>
    <row r="152" spans="1:9">
      <c r="A152" s="10" t="s">
        <v>114</v>
      </c>
      <c r="B152" s="15">
        <v>100</v>
      </c>
      <c r="C152" s="15">
        <v>61.538462000000003</v>
      </c>
      <c r="D152" s="15">
        <v>14.027149</v>
      </c>
      <c r="E152" s="15">
        <v>7.6923079999999997</v>
      </c>
      <c r="F152" s="15">
        <v>6.3348420000000001</v>
      </c>
      <c r="G152" s="15">
        <v>29.411764999999999</v>
      </c>
      <c r="H152" s="15">
        <v>13.574661000000001</v>
      </c>
      <c r="I152" s="15">
        <v>0.45248899999999997</v>
      </c>
    </row>
    <row r="153" spans="1:9">
      <c r="A153" s="23" t="s">
        <v>190</v>
      </c>
      <c r="B153" s="24">
        <v>64</v>
      </c>
      <c r="C153" s="24">
        <v>29</v>
      </c>
      <c r="D153" s="24">
        <v>12</v>
      </c>
      <c r="E153" s="24">
        <v>11</v>
      </c>
      <c r="F153" s="24">
        <v>5</v>
      </c>
      <c r="G153" s="24">
        <v>11</v>
      </c>
      <c r="H153" s="24">
        <v>12</v>
      </c>
      <c r="I153" s="24">
        <v>1</v>
      </c>
    </row>
    <row r="154" spans="1:9">
      <c r="A154" s="10" t="s">
        <v>114</v>
      </c>
      <c r="B154" s="15">
        <v>100</v>
      </c>
      <c r="C154" s="15">
        <v>45.3125</v>
      </c>
      <c r="D154" s="15">
        <v>18.75</v>
      </c>
      <c r="E154" s="15">
        <v>17.1875</v>
      </c>
      <c r="F154" s="15">
        <v>7.8125</v>
      </c>
      <c r="G154" s="15">
        <v>17.1875</v>
      </c>
      <c r="H154" s="15">
        <v>18.75</v>
      </c>
      <c r="I154" s="15">
        <v>1.5625</v>
      </c>
    </row>
    <row r="155" spans="1:9">
      <c r="A155" s="23" t="s">
        <v>191</v>
      </c>
      <c r="B155" s="24">
        <v>158</v>
      </c>
      <c r="C155" s="24">
        <v>68</v>
      </c>
      <c r="D155" s="24">
        <v>29</v>
      </c>
      <c r="E155" s="24">
        <v>13</v>
      </c>
      <c r="F155" s="24">
        <v>9</v>
      </c>
      <c r="G155" s="24">
        <v>23</v>
      </c>
      <c r="H155" s="24">
        <v>39</v>
      </c>
      <c r="I155" s="24">
        <v>5</v>
      </c>
    </row>
    <row r="156" spans="1:9">
      <c r="A156" s="10" t="s">
        <v>114</v>
      </c>
      <c r="B156" s="15">
        <v>100</v>
      </c>
      <c r="C156" s="15">
        <v>43.037975000000003</v>
      </c>
      <c r="D156" s="15">
        <v>18.354430000000001</v>
      </c>
      <c r="E156" s="15">
        <v>8.2278479999999998</v>
      </c>
      <c r="F156" s="15">
        <v>5.6962029999999997</v>
      </c>
      <c r="G156" s="15">
        <v>14.556962</v>
      </c>
      <c r="H156" s="15">
        <v>24.683544000000001</v>
      </c>
      <c r="I156" s="15">
        <v>3.1645569999999998</v>
      </c>
    </row>
    <row r="157" spans="1:9">
      <c r="A157" s="23" t="s">
        <v>192</v>
      </c>
      <c r="B157" s="24">
        <v>120</v>
      </c>
      <c r="C157" s="24">
        <v>67</v>
      </c>
      <c r="D157" s="24">
        <v>20</v>
      </c>
      <c r="E157" s="24">
        <v>20</v>
      </c>
      <c r="F157" s="24">
        <v>10</v>
      </c>
      <c r="G157" s="24">
        <v>13</v>
      </c>
      <c r="H157" s="24">
        <v>15</v>
      </c>
      <c r="I157" s="24">
        <v>3</v>
      </c>
    </row>
    <row r="158" spans="1:9">
      <c r="A158" s="10" t="s">
        <v>114</v>
      </c>
      <c r="B158" s="15">
        <v>100</v>
      </c>
      <c r="C158" s="15">
        <v>55.833333000000003</v>
      </c>
      <c r="D158" s="15">
        <v>16.666667</v>
      </c>
      <c r="E158" s="15">
        <v>16.666667</v>
      </c>
      <c r="F158" s="15">
        <v>8.3333329999999997</v>
      </c>
      <c r="G158" s="15">
        <v>10.833333</v>
      </c>
      <c r="H158" s="15">
        <v>12.5</v>
      </c>
      <c r="I158" s="15">
        <v>2.5</v>
      </c>
    </row>
    <row r="159" spans="1:9">
      <c r="A159" s="23" t="s">
        <v>193</v>
      </c>
      <c r="B159" s="24">
        <v>10</v>
      </c>
      <c r="C159" s="24">
        <v>5</v>
      </c>
      <c r="D159" s="24">
        <v>1</v>
      </c>
      <c r="E159" s="24">
        <v>2</v>
      </c>
      <c r="F159" s="24">
        <v>1</v>
      </c>
      <c r="G159" s="24">
        <v>7</v>
      </c>
      <c r="H159" s="24">
        <v>0</v>
      </c>
      <c r="I159" s="24">
        <v>0</v>
      </c>
    </row>
    <row r="160" spans="1:9">
      <c r="A160" s="10" t="s">
        <v>114</v>
      </c>
      <c r="B160" s="15">
        <v>100</v>
      </c>
      <c r="C160" s="15">
        <v>50</v>
      </c>
      <c r="D160" s="15">
        <v>10</v>
      </c>
      <c r="E160" s="15">
        <v>20</v>
      </c>
      <c r="F160" s="15">
        <v>10</v>
      </c>
      <c r="G160" s="15">
        <v>70</v>
      </c>
      <c r="H160" s="15">
        <v>0</v>
      </c>
      <c r="I160" s="15">
        <v>0</v>
      </c>
    </row>
    <row r="161" spans="1:9">
      <c r="A161" s="23" t="s">
        <v>152</v>
      </c>
      <c r="B161" s="24">
        <v>39</v>
      </c>
      <c r="C161" s="24">
        <v>20</v>
      </c>
      <c r="D161" s="24">
        <v>2</v>
      </c>
      <c r="E161" s="24">
        <v>3</v>
      </c>
      <c r="F161" s="24">
        <v>2</v>
      </c>
      <c r="G161" s="24">
        <v>12</v>
      </c>
      <c r="H161" s="24">
        <v>3</v>
      </c>
      <c r="I161" s="24">
        <v>2</v>
      </c>
    </row>
    <row r="162" spans="1:9">
      <c r="A162" s="10" t="s">
        <v>114</v>
      </c>
      <c r="B162" s="15">
        <v>100</v>
      </c>
      <c r="C162" s="15">
        <v>51.282051000000003</v>
      </c>
      <c r="D162" s="15">
        <v>5.1282050000000003</v>
      </c>
      <c r="E162" s="15">
        <v>7.6923079999999997</v>
      </c>
      <c r="F162" s="15">
        <v>5.1282050000000003</v>
      </c>
      <c r="G162" s="15">
        <v>30.769231000000001</v>
      </c>
      <c r="H162" s="15">
        <v>7.6923079999999997</v>
      </c>
      <c r="I162" s="15">
        <v>5.1282050000000003</v>
      </c>
    </row>
    <row r="163" spans="1:9">
      <c r="A163" s="23" t="s">
        <v>128</v>
      </c>
      <c r="B163" s="24">
        <v>24</v>
      </c>
      <c r="C163" s="24">
        <v>12</v>
      </c>
      <c r="D163" s="24">
        <v>3</v>
      </c>
      <c r="E163" s="24">
        <v>2</v>
      </c>
      <c r="F163" s="24">
        <v>2</v>
      </c>
      <c r="G163" s="24">
        <v>3</v>
      </c>
      <c r="H163" s="24">
        <v>1</v>
      </c>
      <c r="I163" s="24">
        <v>5</v>
      </c>
    </row>
    <row r="164" spans="1:9">
      <c r="A164" s="10" t="s">
        <v>114</v>
      </c>
      <c r="B164" s="15">
        <v>100</v>
      </c>
      <c r="C164" s="15">
        <v>50</v>
      </c>
      <c r="D164" s="15">
        <v>12.5</v>
      </c>
      <c r="E164" s="15">
        <v>8.3333329999999997</v>
      </c>
      <c r="F164" s="15">
        <v>8.3333329999999997</v>
      </c>
      <c r="G164" s="15">
        <v>12.5</v>
      </c>
      <c r="H164" s="15">
        <v>4.1666670000000003</v>
      </c>
      <c r="I164" s="15">
        <v>20.833333</v>
      </c>
    </row>
    <row r="165" spans="1:9">
      <c r="A165" s="8" t="s">
        <v>194</v>
      </c>
      <c r="B165" s="8"/>
      <c r="C165" s="8"/>
      <c r="D165" s="8"/>
      <c r="E165" s="8"/>
      <c r="F165" s="8"/>
      <c r="G165" s="8"/>
      <c r="H165" s="8"/>
      <c r="I165" s="8"/>
    </row>
    <row r="166" spans="1:9">
      <c r="A166" s="23" t="s">
        <v>195</v>
      </c>
      <c r="B166" s="24">
        <v>1341</v>
      </c>
      <c r="C166" s="24">
        <v>887</v>
      </c>
      <c r="D166" s="24">
        <v>230</v>
      </c>
      <c r="E166" s="24">
        <v>238</v>
      </c>
      <c r="F166" s="24">
        <v>120</v>
      </c>
      <c r="G166" s="24">
        <v>352</v>
      </c>
      <c r="H166" s="24">
        <v>154</v>
      </c>
      <c r="I166" s="24">
        <v>21</v>
      </c>
    </row>
    <row r="167" spans="1:9">
      <c r="A167" s="10" t="s">
        <v>114</v>
      </c>
      <c r="B167" s="15">
        <v>100</v>
      </c>
      <c r="C167" s="15">
        <v>66.144667999999996</v>
      </c>
      <c r="D167" s="15">
        <v>17.15138</v>
      </c>
      <c r="E167" s="15">
        <v>17.747948999999998</v>
      </c>
      <c r="F167" s="15">
        <v>8.9485460000000003</v>
      </c>
      <c r="G167" s="15">
        <v>26.249068000000001</v>
      </c>
      <c r="H167" s="15">
        <v>11.483967</v>
      </c>
      <c r="I167" s="15">
        <v>1.5659959999999999</v>
      </c>
    </row>
    <row r="168" spans="1:9">
      <c r="A168" s="23" t="s">
        <v>196</v>
      </c>
      <c r="B168" s="24">
        <v>523</v>
      </c>
      <c r="C168" s="24">
        <v>329</v>
      </c>
      <c r="D168" s="24">
        <v>81</v>
      </c>
      <c r="E168" s="24">
        <v>87</v>
      </c>
      <c r="F168" s="24">
        <v>43</v>
      </c>
      <c r="G168" s="24">
        <v>124</v>
      </c>
      <c r="H168" s="24">
        <v>76</v>
      </c>
      <c r="I168" s="24">
        <v>9</v>
      </c>
    </row>
    <row r="169" spans="1:9">
      <c r="A169" s="10" t="s">
        <v>114</v>
      </c>
      <c r="B169" s="15">
        <v>100</v>
      </c>
      <c r="C169" s="15">
        <v>62.906309999999998</v>
      </c>
      <c r="D169" s="15">
        <v>15.487572</v>
      </c>
      <c r="E169" s="15">
        <v>16.634799000000001</v>
      </c>
      <c r="F169" s="15">
        <v>8.2217970000000005</v>
      </c>
      <c r="G169" s="15">
        <v>23.709368999999999</v>
      </c>
      <c r="H169" s="15">
        <v>14.531549</v>
      </c>
      <c r="I169" s="15">
        <v>1.7208410000000001</v>
      </c>
    </row>
    <row r="170" spans="1:9">
      <c r="A170" s="23" t="s">
        <v>197</v>
      </c>
      <c r="B170" s="24">
        <v>116</v>
      </c>
      <c r="C170" s="24">
        <v>74</v>
      </c>
      <c r="D170" s="24">
        <v>13</v>
      </c>
      <c r="E170" s="24">
        <v>23</v>
      </c>
      <c r="F170" s="24">
        <v>8</v>
      </c>
      <c r="G170" s="24">
        <v>40</v>
      </c>
      <c r="H170" s="24">
        <v>10</v>
      </c>
      <c r="I170" s="24">
        <v>0</v>
      </c>
    </row>
    <row r="171" spans="1:9">
      <c r="A171" s="10" t="s">
        <v>114</v>
      </c>
      <c r="B171" s="15">
        <v>100</v>
      </c>
      <c r="C171" s="15">
        <v>63.793103000000002</v>
      </c>
      <c r="D171" s="15">
        <v>11.206897</v>
      </c>
      <c r="E171" s="15">
        <v>19.827586</v>
      </c>
      <c r="F171" s="15">
        <v>6.8965519999999998</v>
      </c>
      <c r="G171" s="15">
        <v>34.482759000000001</v>
      </c>
      <c r="H171" s="15">
        <v>8.6206899999999997</v>
      </c>
      <c r="I171" s="15">
        <v>0</v>
      </c>
    </row>
    <row r="172" spans="1:9">
      <c r="A172" s="23" t="s">
        <v>198</v>
      </c>
      <c r="B172" s="24">
        <v>25</v>
      </c>
      <c r="C172" s="24">
        <v>15</v>
      </c>
      <c r="D172" s="24">
        <v>0</v>
      </c>
      <c r="E172" s="24">
        <v>4</v>
      </c>
      <c r="F172" s="24">
        <v>1</v>
      </c>
      <c r="G172" s="24">
        <v>10</v>
      </c>
      <c r="H172" s="24">
        <v>1</v>
      </c>
      <c r="I172" s="24">
        <v>1</v>
      </c>
    </row>
    <row r="173" spans="1:9">
      <c r="A173" s="10" t="s">
        <v>114</v>
      </c>
      <c r="B173" s="15">
        <v>100</v>
      </c>
      <c r="C173" s="15">
        <v>60</v>
      </c>
      <c r="D173" s="15">
        <v>0</v>
      </c>
      <c r="E173" s="15">
        <v>16</v>
      </c>
      <c r="F173" s="15">
        <v>4</v>
      </c>
      <c r="G173" s="15">
        <v>40</v>
      </c>
      <c r="H173" s="15">
        <v>4</v>
      </c>
      <c r="I173" s="15">
        <v>4</v>
      </c>
    </row>
    <row r="174" spans="1:9">
      <c r="A174" s="23" t="s">
        <v>199</v>
      </c>
      <c r="B174" s="24">
        <v>68</v>
      </c>
      <c r="C174" s="24">
        <v>47</v>
      </c>
      <c r="D174" s="24">
        <v>12</v>
      </c>
      <c r="E174" s="24">
        <v>10</v>
      </c>
      <c r="F174" s="24">
        <v>8</v>
      </c>
      <c r="G174" s="24">
        <v>16</v>
      </c>
      <c r="H174" s="24">
        <v>7</v>
      </c>
      <c r="I174" s="24">
        <v>1</v>
      </c>
    </row>
    <row r="175" spans="1:9">
      <c r="A175" s="10" t="s">
        <v>114</v>
      </c>
      <c r="B175" s="15">
        <v>100</v>
      </c>
      <c r="C175" s="15">
        <v>69.117647000000005</v>
      </c>
      <c r="D175" s="15">
        <v>17.647058999999999</v>
      </c>
      <c r="E175" s="15">
        <v>14.705882000000001</v>
      </c>
      <c r="F175" s="15">
        <v>11.764706</v>
      </c>
      <c r="G175" s="15">
        <v>23.529412000000001</v>
      </c>
      <c r="H175" s="15">
        <v>10.294117999999999</v>
      </c>
      <c r="I175" s="15">
        <v>1.470588</v>
      </c>
    </row>
    <row r="176" spans="1:9">
      <c r="A176" s="23" t="s">
        <v>200</v>
      </c>
      <c r="B176" s="24">
        <v>1248</v>
      </c>
      <c r="C176" s="24">
        <v>821</v>
      </c>
      <c r="D176" s="24">
        <v>232</v>
      </c>
      <c r="E176" s="24">
        <v>231</v>
      </c>
      <c r="F176" s="24">
        <v>114</v>
      </c>
      <c r="G176" s="24">
        <v>348</v>
      </c>
      <c r="H176" s="24">
        <v>118</v>
      </c>
      <c r="I176" s="24">
        <v>15</v>
      </c>
    </row>
    <row r="177" spans="1:9">
      <c r="A177" s="10" t="s">
        <v>114</v>
      </c>
      <c r="B177" s="15">
        <v>100</v>
      </c>
      <c r="C177" s="15">
        <v>65.785256000000004</v>
      </c>
      <c r="D177" s="15">
        <v>18.589744</v>
      </c>
      <c r="E177" s="15">
        <v>18.509615</v>
      </c>
      <c r="F177" s="15">
        <v>9.1346150000000002</v>
      </c>
      <c r="G177" s="15">
        <v>27.884615</v>
      </c>
      <c r="H177" s="15">
        <v>9.4551280000000002</v>
      </c>
      <c r="I177" s="15">
        <v>1.2019230000000001</v>
      </c>
    </row>
    <row r="178" spans="1:9">
      <c r="A178" s="23" t="s">
        <v>201</v>
      </c>
      <c r="B178" s="24">
        <v>725</v>
      </c>
      <c r="C178" s="24">
        <v>527</v>
      </c>
      <c r="D178" s="24">
        <v>110</v>
      </c>
      <c r="E178" s="24">
        <v>125</v>
      </c>
      <c r="F178" s="24">
        <v>54</v>
      </c>
      <c r="G178" s="24">
        <v>211</v>
      </c>
      <c r="H178" s="24">
        <v>63</v>
      </c>
      <c r="I178" s="24">
        <v>9</v>
      </c>
    </row>
    <row r="179" spans="1:9">
      <c r="A179" s="10" t="s">
        <v>114</v>
      </c>
      <c r="B179" s="15">
        <v>100</v>
      </c>
      <c r="C179" s="15">
        <v>72.689655000000002</v>
      </c>
      <c r="D179" s="15">
        <v>15.172414</v>
      </c>
      <c r="E179" s="15">
        <v>17.241378999999998</v>
      </c>
      <c r="F179" s="15">
        <v>7.4482759999999999</v>
      </c>
      <c r="G179" s="15">
        <v>29.103448</v>
      </c>
      <c r="H179" s="15">
        <v>8.6896550000000001</v>
      </c>
      <c r="I179" s="15">
        <v>1.241379</v>
      </c>
    </row>
    <row r="180" spans="1:9">
      <c r="A180" s="23" t="s">
        <v>202</v>
      </c>
      <c r="B180" s="24">
        <v>550</v>
      </c>
      <c r="C180" s="24">
        <v>335</v>
      </c>
      <c r="D180" s="24">
        <v>80</v>
      </c>
      <c r="E180" s="24">
        <v>87</v>
      </c>
      <c r="F180" s="24">
        <v>50</v>
      </c>
      <c r="G180" s="24">
        <v>155</v>
      </c>
      <c r="H180" s="24">
        <v>63</v>
      </c>
      <c r="I180" s="24">
        <v>11</v>
      </c>
    </row>
    <row r="181" spans="1:9">
      <c r="A181" s="10" t="s">
        <v>114</v>
      </c>
      <c r="B181" s="15">
        <v>100</v>
      </c>
      <c r="C181" s="15">
        <v>60.909090999999997</v>
      </c>
      <c r="D181" s="15">
        <v>14.545455</v>
      </c>
      <c r="E181" s="15">
        <v>15.818182</v>
      </c>
      <c r="F181" s="15">
        <v>9.0909089999999999</v>
      </c>
      <c r="G181" s="15">
        <v>28.181818</v>
      </c>
      <c r="H181" s="15">
        <v>11.454545</v>
      </c>
      <c r="I181" s="15">
        <v>2</v>
      </c>
    </row>
    <row r="182" spans="1:9">
      <c r="A182" s="23" t="s">
        <v>203</v>
      </c>
      <c r="B182" s="24">
        <v>563</v>
      </c>
      <c r="C182" s="24">
        <v>345</v>
      </c>
      <c r="D182" s="24">
        <v>83</v>
      </c>
      <c r="E182" s="24">
        <v>77</v>
      </c>
      <c r="F182" s="24">
        <v>60</v>
      </c>
      <c r="G182" s="24">
        <v>175</v>
      </c>
      <c r="H182" s="24">
        <v>77</v>
      </c>
      <c r="I182" s="24">
        <v>6</v>
      </c>
    </row>
    <row r="183" spans="1:9">
      <c r="A183" s="10" t="s">
        <v>114</v>
      </c>
      <c r="B183" s="15">
        <v>100</v>
      </c>
      <c r="C183" s="15">
        <v>61.278863000000001</v>
      </c>
      <c r="D183" s="15">
        <v>14.742451000000001</v>
      </c>
      <c r="E183" s="15">
        <v>13.676731999999999</v>
      </c>
      <c r="F183" s="15">
        <v>10.657194</v>
      </c>
      <c r="G183" s="15">
        <v>31.083480999999999</v>
      </c>
      <c r="H183" s="15">
        <v>13.676731999999999</v>
      </c>
      <c r="I183" s="15">
        <v>1.0657190000000001</v>
      </c>
    </row>
    <row r="184" spans="1:9">
      <c r="A184" s="23" t="s">
        <v>204</v>
      </c>
      <c r="B184" s="24">
        <v>319</v>
      </c>
      <c r="C184" s="24">
        <v>197</v>
      </c>
      <c r="D184" s="24">
        <v>43</v>
      </c>
      <c r="E184" s="24">
        <v>64</v>
      </c>
      <c r="F184" s="24">
        <v>29</v>
      </c>
      <c r="G184" s="24">
        <v>130</v>
      </c>
      <c r="H184" s="24">
        <v>25</v>
      </c>
      <c r="I184" s="24">
        <v>6</v>
      </c>
    </row>
    <row r="185" spans="1:9">
      <c r="A185" s="10" t="s">
        <v>114</v>
      </c>
      <c r="B185" s="15">
        <v>100</v>
      </c>
      <c r="C185" s="15">
        <v>61.755485999999998</v>
      </c>
      <c r="D185" s="15">
        <v>13.479623999999999</v>
      </c>
      <c r="E185" s="15">
        <v>20.062695999999999</v>
      </c>
      <c r="F185" s="15">
        <v>9.0909089999999999</v>
      </c>
      <c r="G185" s="15">
        <v>40.752350999999997</v>
      </c>
      <c r="H185" s="15">
        <v>7.8369910000000003</v>
      </c>
      <c r="I185" s="15">
        <v>1.880878</v>
      </c>
    </row>
    <row r="186" spans="1:9">
      <c r="A186" s="23" t="s">
        <v>205</v>
      </c>
      <c r="B186" s="24">
        <v>6</v>
      </c>
      <c r="C186" s="24">
        <v>5</v>
      </c>
      <c r="D186" s="24">
        <v>0</v>
      </c>
      <c r="E186" s="24">
        <v>1</v>
      </c>
      <c r="F186" s="24">
        <v>1</v>
      </c>
      <c r="G186" s="24">
        <v>4</v>
      </c>
      <c r="H186" s="24">
        <v>0</v>
      </c>
      <c r="I186" s="24">
        <v>1</v>
      </c>
    </row>
    <row r="187" spans="1:9">
      <c r="A187" s="10" t="s">
        <v>114</v>
      </c>
      <c r="B187" s="15">
        <v>100</v>
      </c>
      <c r="C187" s="15">
        <v>83.333332999999996</v>
      </c>
      <c r="D187" s="15">
        <v>0</v>
      </c>
      <c r="E187" s="15">
        <v>16.666667</v>
      </c>
      <c r="F187" s="15">
        <v>16.666667</v>
      </c>
      <c r="G187" s="15">
        <v>66.666667000000004</v>
      </c>
      <c r="H187" s="15">
        <v>0</v>
      </c>
      <c r="I187" s="15">
        <v>16.666667</v>
      </c>
    </row>
    <row r="188" spans="1:9">
      <c r="A188" s="23" t="s">
        <v>206</v>
      </c>
      <c r="B188" s="24">
        <v>42</v>
      </c>
      <c r="C188" s="24">
        <v>21</v>
      </c>
      <c r="D188" s="24">
        <v>4</v>
      </c>
      <c r="E188" s="24">
        <v>4</v>
      </c>
      <c r="F188" s="24">
        <v>6</v>
      </c>
      <c r="G188" s="24">
        <v>20</v>
      </c>
      <c r="H188" s="24">
        <v>5</v>
      </c>
      <c r="I188" s="24">
        <v>1</v>
      </c>
    </row>
    <row r="189" spans="1:9">
      <c r="A189" s="10" t="s">
        <v>114</v>
      </c>
      <c r="B189" s="15">
        <v>100</v>
      </c>
      <c r="C189" s="15">
        <v>50</v>
      </c>
      <c r="D189" s="15">
        <v>9.5238099999999992</v>
      </c>
      <c r="E189" s="15">
        <v>9.5238099999999992</v>
      </c>
      <c r="F189" s="15">
        <v>14.285714</v>
      </c>
      <c r="G189" s="15">
        <v>47.619047999999999</v>
      </c>
      <c r="H189" s="15">
        <v>11.904762</v>
      </c>
      <c r="I189" s="15">
        <v>2.3809520000000002</v>
      </c>
    </row>
    <row r="190" spans="1:9">
      <c r="A190" s="23" t="s">
        <v>152</v>
      </c>
      <c r="B190" s="24">
        <v>39</v>
      </c>
      <c r="C190" s="24">
        <v>19</v>
      </c>
      <c r="D190" s="24">
        <v>6</v>
      </c>
      <c r="E190" s="24">
        <v>5</v>
      </c>
      <c r="F190" s="24">
        <v>2</v>
      </c>
      <c r="G190" s="24">
        <v>12</v>
      </c>
      <c r="H190" s="24">
        <v>6</v>
      </c>
      <c r="I190" s="24">
        <v>1</v>
      </c>
    </row>
    <row r="191" spans="1:9">
      <c r="A191" s="10" t="s">
        <v>114</v>
      </c>
      <c r="B191" s="15">
        <v>100</v>
      </c>
      <c r="C191" s="15">
        <v>48.717948999999997</v>
      </c>
      <c r="D191" s="15">
        <v>15.384615</v>
      </c>
      <c r="E191" s="15">
        <v>12.820513</v>
      </c>
      <c r="F191" s="15">
        <v>5.1282050000000003</v>
      </c>
      <c r="G191" s="15">
        <v>30.769231000000001</v>
      </c>
      <c r="H191" s="15">
        <v>15.384615</v>
      </c>
      <c r="I191" s="15">
        <v>2.5641029999999998</v>
      </c>
    </row>
    <row r="192" spans="1:9">
      <c r="A192" s="23" t="s">
        <v>128</v>
      </c>
      <c r="B192" s="24">
        <v>193</v>
      </c>
      <c r="C192" s="24">
        <v>112</v>
      </c>
      <c r="D192" s="24">
        <v>33</v>
      </c>
      <c r="E192" s="24">
        <v>31</v>
      </c>
      <c r="F192" s="24">
        <v>10</v>
      </c>
      <c r="G192" s="24">
        <v>32</v>
      </c>
      <c r="H192" s="24">
        <v>23</v>
      </c>
      <c r="I192" s="24">
        <v>13</v>
      </c>
    </row>
    <row r="193" spans="1:9">
      <c r="A193" s="10" t="s">
        <v>114</v>
      </c>
      <c r="B193" s="15">
        <v>100</v>
      </c>
      <c r="C193" s="15">
        <v>58.031087999999997</v>
      </c>
      <c r="D193" s="15">
        <v>17.098445999999999</v>
      </c>
      <c r="E193" s="15">
        <v>16.062176000000001</v>
      </c>
      <c r="F193" s="15">
        <v>5.1813469999999997</v>
      </c>
      <c r="G193" s="15">
        <v>16.580310999999998</v>
      </c>
      <c r="H193" s="15">
        <v>11.917097999999999</v>
      </c>
      <c r="I193" s="15">
        <v>6.7357509999999996</v>
      </c>
    </row>
    <row r="194" spans="1:9">
      <c r="A194" s="8" t="s">
        <v>207</v>
      </c>
      <c r="B194" s="8"/>
      <c r="C194" s="8"/>
      <c r="D194" s="8"/>
      <c r="E194" s="8"/>
      <c r="F194" s="8"/>
      <c r="G194" s="8"/>
      <c r="H194" s="8"/>
      <c r="I194" s="8"/>
    </row>
    <row r="195" spans="1:9">
      <c r="A195" s="23" t="s">
        <v>208</v>
      </c>
      <c r="B195" s="24">
        <v>1480</v>
      </c>
      <c r="C195" s="24">
        <v>974</v>
      </c>
      <c r="D195" s="24">
        <v>227</v>
      </c>
      <c r="E195" s="24">
        <v>253</v>
      </c>
      <c r="F195" s="24">
        <v>151</v>
      </c>
      <c r="G195" s="24">
        <v>433</v>
      </c>
      <c r="H195" s="24">
        <v>146</v>
      </c>
      <c r="I195" s="24">
        <v>24</v>
      </c>
    </row>
    <row r="196" spans="1:9">
      <c r="A196" s="10" t="s">
        <v>114</v>
      </c>
      <c r="B196" s="15">
        <v>100</v>
      </c>
      <c r="C196" s="15">
        <v>65.810811000000001</v>
      </c>
      <c r="D196" s="15">
        <v>15.337838</v>
      </c>
      <c r="E196" s="15">
        <v>17.094595000000002</v>
      </c>
      <c r="F196" s="15">
        <v>10.202703</v>
      </c>
      <c r="G196" s="15">
        <v>29.256757</v>
      </c>
      <c r="H196" s="15">
        <v>9.864865</v>
      </c>
      <c r="I196" s="15">
        <v>1.6216219999999999</v>
      </c>
    </row>
    <row r="197" spans="1:9">
      <c r="A197" s="23" t="s">
        <v>209</v>
      </c>
      <c r="B197" s="24">
        <v>1280</v>
      </c>
      <c r="C197" s="24">
        <v>844</v>
      </c>
      <c r="D197" s="24">
        <v>222</v>
      </c>
      <c r="E197" s="24">
        <v>230</v>
      </c>
      <c r="F197" s="24">
        <v>128</v>
      </c>
      <c r="G197" s="24">
        <v>366</v>
      </c>
      <c r="H197" s="24">
        <v>125</v>
      </c>
      <c r="I197" s="24">
        <v>18</v>
      </c>
    </row>
    <row r="198" spans="1:9">
      <c r="A198" s="10" t="s">
        <v>114</v>
      </c>
      <c r="B198" s="15">
        <v>100</v>
      </c>
      <c r="C198" s="15">
        <v>65.9375</v>
      </c>
      <c r="D198" s="15">
        <v>17.34375</v>
      </c>
      <c r="E198" s="15">
        <v>17.96875</v>
      </c>
      <c r="F198" s="15">
        <v>10</v>
      </c>
      <c r="G198" s="15">
        <v>28.59375</v>
      </c>
      <c r="H198" s="15">
        <v>9.765625</v>
      </c>
      <c r="I198" s="15">
        <v>1.40625</v>
      </c>
    </row>
    <row r="199" spans="1:9">
      <c r="A199" s="23" t="s">
        <v>210</v>
      </c>
      <c r="B199" s="24">
        <v>1167</v>
      </c>
      <c r="C199" s="24">
        <v>746</v>
      </c>
      <c r="D199" s="24">
        <v>199</v>
      </c>
      <c r="E199" s="24">
        <v>206</v>
      </c>
      <c r="F199" s="24">
        <v>100</v>
      </c>
      <c r="G199" s="24">
        <v>291</v>
      </c>
      <c r="H199" s="24">
        <v>141</v>
      </c>
      <c r="I199" s="24">
        <v>14</v>
      </c>
    </row>
    <row r="200" spans="1:9">
      <c r="A200" s="10" t="s">
        <v>114</v>
      </c>
      <c r="B200" s="15">
        <v>100</v>
      </c>
      <c r="C200" s="15">
        <v>63.924593000000002</v>
      </c>
      <c r="D200" s="15">
        <v>17.052271000000001</v>
      </c>
      <c r="E200" s="15">
        <v>17.652099</v>
      </c>
      <c r="F200" s="15">
        <v>8.5689799999999998</v>
      </c>
      <c r="G200" s="15">
        <v>24.935732999999999</v>
      </c>
      <c r="H200" s="15">
        <v>12.082262</v>
      </c>
      <c r="I200" s="15">
        <v>1.199657</v>
      </c>
    </row>
    <row r="201" spans="1:9" ht="11.1" customHeight="1">
      <c r="A201" s="23" t="s">
        <v>211</v>
      </c>
      <c r="B201" s="24">
        <v>715</v>
      </c>
      <c r="C201" s="24">
        <v>466</v>
      </c>
      <c r="D201" s="24">
        <v>137</v>
      </c>
      <c r="E201" s="24">
        <v>150</v>
      </c>
      <c r="F201" s="24">
        <v>79</v>
      </c>
      <c r="G201" s="24">
        <v>204</v>
      </c>
      <c r="H201" s="24">
        <v>70</v>
      </c>
      <c r="I201" s="24">
        <v>14</v>
      </c>
    </row>
    <row r="202" spans="1:9" ht="11.1" customHeight="1">
      <c r="A202" s="10" t="s">
        <v>114</v>
      </c>
      <c r="B202" s="15">
        <v>100</v>
      </c>
      <c r="C202" s="15">
        <v>65.174824999999998</v>
      </c>
      <c r="D202" s="15">
        <v>19.160838999999999</v>
      </c>
      <c r="E202" s="15">
        <v>20.979020999999999</v>
      </c>
      <c r="F202" s="15">
        <v>11.048951000000001</v>
      </c>
      <c r="G202" s="15">
        <v>28.531469000000001</v>
      </c>
      <c r="H202" s="15">
        <v>9.7902100000000001</v>
      </c>
      <c r="I202" s="15">
        <v>1.9580420000000001</v>
      </c>
    </row>
    <row r="203" spans="1:9" ht="11.1" customHeight="1">
      <c r="A203" s="23" t="s">
        <v>212</v>
      </c>
      <c r="B203" s="24">
        <v>387</v>
      </c>
      <c r="C203" s="24">
        <v>237</v>
      </c>
      <c r="D203" s="24">
        <v>71</v>
      </c>
      <c r="E203" s="24">
        <v>77</v>
      </c>
      <c r="F203" s="24">
        <v>34</v>
      </c>
      <c r="G203" s="24">
        <v>92</v>
      </c>
      <c r="H203" s="24">
        <v>53</v>
      </c>
      <c r="I203" s="24">
        <v>5</v>
      </c>
    </row>
    <row r="204" spans="1:9" ht="11.1" customHeight="1">
      <c r="A204" s="10" t="s">
        <v>114</v>
      </c>
      <c r="B204" s="15">
        <v>100</v>
      </c>
      <c r="C204" s="15">
        <v>61.240310000000001</v>
      </c>
      <c r="D204" s="15">
        <v>18.346253000000001</v>
      </c>
      <c r="E204" s="15">
        <v>19.896640999999999</v>
      </c>
      <c r="F204" s="15">
        <v>8.7855299999999996</v>
      </c>
      <c r="G204" s="15">
        <v>23.77261</v>
      </c>
      <c r="H204" s="15">
        <v>13.69509</v>
      </c>
      <c r="I204" s="15">
        <v>1.29199</v>
      </c>
    </row>
    <row r="205" spans="1:9" ht="11.1" customHeight="1">
      <c r="A205" s="23" t="s">
        <v>213</v>
      </c>
      <c r="B205" s="24">
        <v>404</v>
      </c>
      <c r="C205" s="24">
        <v>235</v>
      </c>
      <c r="D205" s="24">
        <v>63</v>
      </c>
      <c r="E205" s="24">
        <v>70</v>
      </c>
      <c r="F205" s="24">
        <v>49</v>
      </c>
      <c r="G205" s="24">
        <v>117</v>
      </c>
      <c r="H205" s="24">
        <v>63</v>
      </c>
      <c r="I205" s="24">
        <v>5</v>
      </c>
    </row>
    <row r="206" spans="1:9" ht="11.1" customHeight="1">
      <c r="A206" s="10" t="s">
        <v>114</v>
      </c>
      <c r="B206" s="15">
        <v>100</v>
      </c>
      <c r="C206" s="15">
        <v>58.168317000000002</v>
      </c>
      <c r="D206" s="15">
        <v>15.594059</v>
      </c>
      <c r="E206" s="15">
        <v>17.326733000000001</v>
      </c>
      <c r="F206" s="15">
        <v>12.128712999999999</v>
      </c>
      <c r="G206" s="15">
        <v>28.960395999999999</v>
      </c>
      <c r="H206" s="15">
        <v>15.594059</v>
      </c>
      <c r="I206" s="15">
        <v>1.2376240000000001</v>
      </c>
    </row>
    <row r="207" spans="1:9" ht="11.1" customHeight="1">
      <c r="A207" s="23" t="s">
        <v>214</v>
      </c>
      <c r="B207" s="24">
        <v>595</v>
      </c>
      <c r="C207" s="24">
        <v>381</v>
      </c>
      <c r="D207" s="24">
        <v>117</v>
      </c>
      <c r="E207" s="24">
        <v>120</v>
      </c>
      <c r="F207" s="24">
        <v>69</v>
      </c>
      <c r="G207" s="24">
        <v>215</v>
      </c>
      <c r="H207" s="24">
        <v>62</v>
      </c>
      <c r="I207" s="24">
        <v>6</v>
      </c>
    </row>
    <row r="208" spans="1:9" ht="11.1" customHeight="1">
      <c r="A208" s="10" t="s">
        <v>114</v>
      </c>
      <c r="B208" s="15">
        <v>100</v>
      </c>
      <c r="C208" s="15">
        <v>64.033613000000003</v>
      </c>
      <c r="D208" s="15">
        <v>19.663865999999999</v>
      </c>
      <c r="E208" s="15">
        <v>20.168067000000001</v>
      </c>
      <c r="F208" s="15">
        <v>11.596639</v>
      </c>
      <c r="G208" s="15">
        <v>36.134453999999998</v>
      </c>
      <c r="H208" s="15">
        <v>10.420168</v>
      </c>
      <c r="I208" s="15">
        <v>1.0084029999999999</v>
      </c>
    </row>
    <row r="209" spans="1:9" ht="11.1" customHeight="1">
      <c r="A209" s="23" t="s">
        <v>215</v>
      </c>
      <c r="B209" s="24">
        <v>215</v>
      </c>
      <c r="C209" s="24">
        <v>139</v>
      </c>
      <c r="D209" s="24">
        <v>43</v>
      </c>
      <c r="E209" s="24">
        <v>51</v>
      </c>
      <c r="F209" s="24">
        <v>27</v>
      </c>
      <c r="G209" s="24">
        <v>78</v>
      </c>
      <c r="H209" s="24">
        <v>23</v>
      </c>
      <c r="I209" s="24">
        <v>1</v>
      </c>
    </row>
    <row r="210" spans="1:9" ht="11.1" customHeight="1">
      <c r="A210" s="10" t="s">
        <v>114</v>
      </c>
      <c r="B210" s="15">
        <v>100</v>
      </c>
      <c r="C210" s="15">
        <v>64.651162999999997</v>
      </c>
      <c r="D210" s="15">
        <v>20</v>
      </c>
      <c r="E210" s="15">
        <v>23.720929999999999</v>
      </c>
      <c r="F210" s="15">
        <v>12.55814</v>
      </c>
      <c r="G210" s="15">
        <v>36.279069999999997</v>
      </c>
      <c r="H210" s="15">
        <v>10.697673999999999</v>
      </c>
      <c r="I210" s="15">
        <v>0.46511599999999997</v>
      </c>
    </row>
    <row r="211" spans="1:9" ht="11.1" customHeight="1">
      <c r="A211" s="23" t="s">
        <v>216</v>
      </c>
      <c r="B211" s="24">
        <v>248</v>
      </c>
      <c r="C211" s="24">
        <v>159</v>
      </c>
      <c r="D211" s="24">
        <v>50</v>
      </c>
      <c r="E211" s="24">
        <v>43</v>
      </c>
      <c r="F211" s="24">
        <v>29</v>
      </c>
      <c r="G211" s="24">
        <v>72</v>
      </c>
      <c r="H211" s="24">
        <v>31</v>
      </c>
      <c r="I211" s="24">
        <v>3</v>
      </c>
    </row>
    <row r="212" spans="1:9" ht="11.1" customHeight="1">
      <c r="A212" s="10" t="s">
        <v>114</v>
      </c>
      <c r="B212" s="15">
        <v>100</v>
      </c>
      <c r="C212" s="15">
        <v>64.112903000000003</v>
      </c>
      <c r="D212" s="15">
        <v>20.161290000000001</v>
      </c>
      <c r="E212" s="15">
        <v>17.338709999999999</v>
      </c>
      <c r="F212" s="15">
        <v>11.693548</v>
      </c>
      <c r="G212" s="15">
        <v>29.032257999999999</v>
      </c>
      <c r="H212" s="15">
        <v>12.5</v>
      </c>
      <c r="I212" s="15">
        <v>1.2096769999999999</v>
      </c>
    </row>
    <row r="213" spans="1:9" ht="11.1" customHeight="1">
      <c r="A213" s="23" t="s">
        <v>217</v>
      </c>
      <c r="B213" s="24">
        <v>255</v>
      </c>
      <c r="C213" s="24">
        <v>163</v>
      </c>
      <c r="D213" s="24">
        <v>62</v>
      </c>
      <c r="E213" s="24">
        <v>74</v>
      </c>
      <c r="F213" s="24">
        <v>46</v>
      </c>
      <c r="G213" s="24">
        <v>71</v>
      </c>
      <c r="H213" s="24">
        <v>19</v>
      </c>
      <c r="I213" s="24">
        <v>7</v>
      </c>
    </row>
    <row r="214" spans="1:9" ht="11.1" customHeight="1">
      <c r="A214" s="10" t="s">
        <v>114</v>
      </c>
      <c r="B214" s="15">
        <v>100</v>
      </c>
      <c r="C214" s="15">
        <v>63.921568999999998</v>
      </c>
      <c r="D214" s="15">
        <v>24.313725000000002</v>
      </c>
      <c r="E214" s="15">
        <v>29.019608000000002</v>
      </c>
      <c r="F214" s="15">
        <v>18.039216</v>
      </c>
      <c r="G214" s="15">
        <v>27.843136999999999</v>
      </c>
      <c r="H214" s="15">
        <v>7.4509800000000004</v>
      </c>
      <c r="I214" s="15">
        <v>2.745098</v>
      </c>
    </row>
    <row r="215" spans="1:9" ht="11.1" customHeight="1">
      <c r="A215" s="23" t="s">
        <v>218</v>
      </c>
      <c r="B215" s="24">
        <v>291</v>
      </c>
      <c r="C215" s="24">
        <v>197</v>
      </c>
      <c r="D215" s="24">
        <v>56</v>
      </c>
      <c r="E215" s="24">
        <v>60</v>
      </c>
      <c r="F215" s="24">
        <v>34</v>
      </c>
      <c r="G215" s="24">
        <v>95</v>
      </c>
      <c r="H215" s="24">
        <v>32</v>
      </c>
      <c r="I215" s="24">
        <v>3</v>
      </c>
    </row>
    <row r="216" spans="1:9" ht="11.1" customHeight="1">
      <c r="A216" s="10" t="s">
        <v>114</v>
      </c>
      <c r="B216" s="15">
        <v>100</v>
      </c>
      <c r="C216" s="15">
        <v>67.697595000000007</v>
      </c>
      <c r="D216" s="15">
        <v>19.243986</v>
      </c>
      <c r="E216" s="15">
        <v>20.618556999999999</v>
      </c>
      <c r="F216" s="15">
        <v>11.683849</v>
      </c>
      <c r="G216" s="15">
        <v>32.646048</v>
      </c>
      <c r="H216" s="15">
        <v>10.996563999999999</v>
      </c>
      <c r="I216" s="15">
        <v>1.0309280000000001</v>
      </c>
    </row>
    <row r="217" spans="1:9" ht="11.1" customHeight="1">
      <c r="A217" s="23" t="s">
        <v>219</v>
      </c>
      <c r="B217" s="24">
        <v>338</v>
      </c>
      <c r="C217" s="24">
        <v>241</v>
      </c>
      <c r="D217" s="24">
        <v>74</v>
      </c>
      <c r="E217" s="24">
        <v>73</v>
      </c>
      <c r="F217" s="24">
        <v>44</v>
      </c>
      <c r="G217" s="24">
        <v>105</v>
      </c>
      <c r="H217" s="24">
        <v>20</v>
      </c>
      <c r="I217" s="24">
        <v>2</v>
      </c>
    </row>
    <row r="218" spans="1:9" ht="11.1" customHeight="1">
      <c r="A218" s="10" t="s">
        <v>114</v>
      </c>
      <c r="B218" s="15">
        <v>100</v>
      </c>
      <c r="C218" s="15">
        <v>71.301775000000006</v>
      </c>
      <c r="D218" s="15">
        <v>21.893491000000001</v>
      </c>
      <c r="E218" s="15">
        <v>21.597632999999998</v>
      </c>
      <c r="F218" s="15">
        <v>13.017751000000001</v>
      </c>
      <c r="G218" s="15">
        <v>31.065089</v>
      </c>
      <c r="H218" s="15">
        <v>5.91716</v>
      </c>
      <c r="I218" s="15">
        <v>0.59171600000000002</v>
      </c>
    </row>
    <row r="219" spans="1:9" ht="11.1" customHeight="1">
      <c r="A219" s="23" t="s">
        <v>220</v>
      </c>
      <c r="B219" s="24">
        <v>812</v>
      </c>
      <c r="C219" s="24">
        <v>568</v>
      </c>
      <c r="D219" s="24">
        <v>149</v>
      </c>
      <c r="E219" s="24">
        <v>172</v>
      </c>
      <c r="F219" s="24">
        <v>94</v>
      </c>
      <c r="G219" s="24">
        <v>246</v>
      </c>
      <c r="H219" s="24">
        <v>50</v>
      </c>
      <c r="I219" s="24">
        <v>12</v>
      </c>
    </row>
    <row r="220" spans="1:9" ht="11.1" customHeight="1">
      <c r="A220" s="10" t="s">
        <v>114</v>
      </c>
      <c r="B220" s="15">
        <v>100</v>
      </c>
      <c r="C220" s="15">
        <v>69.950738999999999</v>
      </c>
      <c r="D220" s="15">
        <v>18.349754000000001</v>
      </c>
      <c r="E220" s="15">
        <v>21.182265999999998</v>
      </c>
      <c r="F220" s="15">
        <v>11.576355</v>
      </c>
      <c r="G220" s="15">
        <v>30.295566999999998</v>
      </c>
      <c r="H220" s="15">
        <v>6.157635</v>
      </c>
      <c r="I220" s="15">
        <v>1.477833</v>
      </c>
    </row>
    <row r="221" spans="1:9" ht="11.1" customHeight="1">
      <c r="A221" s="23" t="s">
        <v>221</v>
      </c>
      <c r="B221" s="24">
        <v>816</v>
      </c>
      <c r="C221" s="24">
        <v>557</v>
      </c>
      <c r="D221" s="24">
        <v>147</v>
      </c>
      <c r="E221" s="24">
        <v>159</v>
      </c>
      <c r="F221" s="24">
        <v>84</v>
      </c>
      <c r="G221" s="24">
        <v>273</v>
      </c>
      <c r="H221" s="24">
        <v>73</v>
      </c>
      <c r="I221" s="24">
        <v>5</v>
      </c>
    </row>
    <row r="222" spans="1:9" ht="11.1" customHeight="1">
      <c r="A222" s="10" t="s">
        <v>114</v>
      </c>
      <c r="B222" s="15">
        <v>100</v>
      </c>
      <c r="C222" s="15">
        <v>68.259804000000003</v>
      </c>
      <c r="D222" s="15">
        <v>18.014706</v>
      </c>
      <c r="E222" s="15">
        <v>19.485294</v>
      </c>
      <c r="F222" s="15">
        <v>10.294117999999999</v>
      </c>
      <c r="G222" s="15">
        <v>33.455882000000003</v>
      </c>
      <c r="H222" s="15">
        <v>8.946078</v>
      </c>
      <c r="I222" s="15">
        <v>0.61274499999999998</v>
      </c>
    </row>
    <row r="223" spans="1:9" ht="11.1" customHeight="1">
      <c r="A223" s="23" t="s">
        <v>152</v>
      </c>
      <c r="B223" s="24">
        <v>69</v>
      </c>
      <c r="C223" s="24">
        <v>40</v>
      </c>
      <c r="D223" s="24">
        <v>10</v>
      </c>
      <c r="E223" s="24">
        <v>11</v>
      </c>
      <c r="F223" s="24">
        <v>11</v>
      </c>
      <c r="G223" s="24">
        <v>23</v>
      </c>
      <c r="H223" s="24">
        <v>10</v>
      </c>
      <c r="I223" s="24">
        <v>2</v>
      </c>
    </row>
    <row r="224" spans="1:9" ht="11.1" customHeight="1">
      <c r="A224" s="10" t="s">
        <v>114</v>
      </c>
      <c r="B224" s="15">
        <v>100</v>
      </c>
      <c r="C224" s="15">
        <v>57.971013999999997</v>
      </c>
      <c r="D224" s="15">
        <v>14.492754</v>
      </c>
      <c r="E224" s="15">
        <v>15.942029</v>
      </c>
      <c r="F224" s="15">
        <v>15.942029</v>
      </c>
      <c r="G224" s="15">
        <v>33.333333000000003</v>
      </c>
      <c r="H224" s="15">
        <v>14.492754</v>
      </c>
      <c r="I224" s="15">
        <v>2.8985509999999999</v>
      </c>
    </row>
    <row r="225" spans="1:9" ht="11.1" customHeight="1">
      <c r="A225" s="23" t="s">
        <v>222</v>
      </c>
      <c r="B225" s="24">
        <v>246</v>
      </c>
      <c r="C225" s="24">
        <v>145</v>
      </c>
      <c r="D225" s="24">
        <v>32</v>
      </c>
      <c r="E225" s="24">
        <v>28</v>
      </c>
      <c r="F225" s="24">
        <v>8</v>
      </c>
      <c r="G225" s="24">
        <v>41</v>
      </c>
      <c r="H225" s="24">
        <v>37</v>
      </c>
      <c r="I225" s="24">
        <v>7</v>
      </c>
    </row>
    <row r="226" spans="1:9" ht="11.1" customHeight="1">
      <c r="A226" s="10" t="s">
        <v>114</v>
      </c>
      <c r="B226" s="15">
        <v>100</v>
      </c>
      <c r="C226" s="15">
        <v>58.943089000000001</v>
      </c>
      <c r="D226" s="15">
        <v>13.00813</v>
      </c>
      <c r="E226" s="15">
        <v>11.382114</v>
      </c>
      <c r="F226" s="15">
        <v>3.252033</v>
      </c>
      <c r="G226" s="15">
        <v>16.666667</v>
      </c>
      <c r="H226" s="15">
        <v>15.040649999999999</v>
      </c>
      <c r="I226" s="15">
        <v>2.8455279999999998</v>
      </c>
    </row>
    <row r="227" spans="1:9" ht="11.1" customHeight="1">
      <c r="A227" s="23" t="s">
        <v>128</v>
      </c>
      <c r="B227" s="24">
        <v>47</v>
      </c>
      <c r="C227" s="24">
        <v>21</v>
      </c>
      <c r="D227" s="24">
        <v>10</v>
      </c>
      <c r="E227" s="24">
        <v>13</v>
      </c>
      <c r="F227" s="24">
        <v>3</v>
      </c>
      <c r="G227" s="24">
        <v>9</v>
      </c>
      <c r="H227" s="24">
        <v>5</v>
      </c>
      <c r="I227" s="24">
        <v>5</v>
      </c>
    </row>
    <row r="228" spans="1:9" ht="11.1" customHeight="1">
      <c r="A228" s="11"/>
      <c r="B228" s="16">
        <v>100</v>
      </c>
      <c r="C228" s="16">
        <v>44.680850999999997</v>
      </c>
      <c r="D228" s="16">
        <v>21.276596000000001</v>
      </c>
      <c r="E228" s="16">
        <v>27.659573999999999</v>
      </c>
      <c r="F228" s="16">
        <v>6.3829789999999997</v>
      </c>
      <c r="G228" s="16">
        <v>19.148935999999999</v>
      </c>
      <c r="H228" s="16">
        <v>10.638298000000001</v>
      </c>
      <c r="I228" s="16">
        <v>10.638298000000001</v>
      </c>
    </row>
    <row r="229" spans="1:9" ht="11.1" customHeight="1"/>
  </sheetData>
  <phoneticPr fontId="2"/>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E8140-7476-41C5-A479-BA7DD3510FBD}">
  <sheetPr codeName="Sheet128"/>
  <dimension ref="A1:L229"/>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HYPERLINK("#'目次'!B33","[27]")</f>
        <v>[27]</v>
      </c>
    </row>
    <row r="3" spans="1:12">
      <c r="A3" s="6" t="s">
        <v>114</v>
      </c>
      <c r="B3" s="7" t="s">
        <v>356</v>
      </c>
    </row>
    <row r="4" spans="1:12">
      <c r="A4" s="6" t="s">
        <v>114</v>
      </c>
      <c r="B4" s="7" t="s">
        <v>357</v>
      </c>
    </row>
    <row r="5" spans="1:12" s="21" customFormat="1" ht="60">
      <c r="A5" s="19" t="s">
        <v>114</v>
      </c>
      <c r="B5" s="20" t="s">
        <v>118</v>
      </c>
      <c r="C5" s="20" t="s">
        <v>358</v>
      </c>
      <c r="D5" s="20" t="s">
        <v>359</v>
      </c>
      <c r="E5" s="20" t="s">
        <v>360</v>
      </c>
      <c r="F5" s="20" t="s">
        <v>361</v>
      </c>
      <c r="G5" s="20" t="s">
        <v>362</v>
      </c>
      <c r="H5" s="20" t="s">
        <v>363</v>
      </c>
      <c r="I5" s="20" t="s">
        <v>364</v>
      </c>
      <c r="J5" s="20" t="s">
        <v>152</v>
      </c>
      <c r="K5" s="20" t="s">
        <v>365</v>
      </c>
      <c r="L5" s="20" t="s">
        <v>128</v>
      </c>
    </row>
    <row r="6" spans="1:12">
      <c r="A6" s="22" t="s">
        <v>121</v>
      </c>
      <c r="B6" s="9">
        <v>2677</v>
      </c>
      <c r="C6" s="9">
        <v>961</v>
      </c>
      <c r="D6" s="9">
        <v>373</v>
      </c>
      <c r="E6" s="9">
        <v>695</v>
      </c>
      <c r="F6" s="9">
        <v>599</v>
      </c>
      <c r="G6" s="9">
        <v>900</v>
      </c>
      <c r="H6" s="9">
        <v>305</v>
      </c>
      <c r="I6" s="9">
        <v>600</v>
      </c>
      <c r="J6" s="9">
        <v>247</v>
      </c>
      <c r="K6" s="9">
        <v>522</v>
      </c>
      <c r="L6" s="9">
        <v>58</v>
      </c>
    </row>
    <row r="7" spans="1:12">
      <c r="A7" s="10" t="s">
        <v>114</v>
      </c>
      <c r="B7" s="15">
        <v>100</v>
      </c>
      <c r="C7" s="15">
        <v>35.898394000000003</v>
      </c>
      <c r="D7" s="15">
        <v>13.933508</v>
      </c>
      <c r="E7" s="15">
        <v>25.961898000000001</v>
      </c>
      <c r="F7" s="15">
        <v>22.375793999999999</v>
      </c>
      <c r="G7" s="15">
        <v>33.619723999999998</v>
      </c>
      <c r="H7" s="15">
        <v>11.393350999999999</v>
      </c>
      <c r="I7" s="15">
        <v>22.413149000000001</v>
      </c>
      <c r="J7" s="15">
        <v>9.2267460000000003</v>
      </c>
      <c r="K7" s="15">
        <v>19.49944</v>
      </c>
      <c r="L7" s="15">
        <v>2.166604</v>
      </c>
    </row>
    <row r="8" spans="1:12">
      <c r="A8" s="8" t="s">
        <v>122</v>
      </c>
      <c r="B8" s="8"/>
      <c r="C8" s="8"/>
      <c r="D8" s="8"/>
      <c r="E8" s="8"/>
      <c r="F8" s="8"/>
      <c r="G8" s="8"/>
      <c r="H8" s="8"/>
      <c r="I8" s="8"/>
      <c r="J8" s="8"/>
      <c r="K8" s="8"/>
      <c r="L8" s="8"/>
    </row>
    <row r="9" spans="1:12">
      <c r="A9" s="23" t="s">
        <v>123</v>
      </c>
      <c r="B9" s="24">
        <v>380</v>
      </c>
      <c r="C9" s="24">
        <v>139</v>
      </c>
      <c r="D9" s="24">
        <v>57</v>
      </c>
      <c r="E9" s="24">
        <v>123</v>
      </c>
      <c r="F9" s="24">
        <v>94</v>
      </c>
      <c r="G9" s="24">
        <v>146</v>
      </c>
      <c r="H9" s="24">
        <v>46</v>
      </c>
      <c r="I9" s="24">
        <v>89</v>
      </c>
      <c r="J9" s="24">
        <v>32</v>
      </c>
      <c r="K9" s="24">
        <v>59</v>
      </c>
      <c r="L9" s="24">
        <v>9</v>
      </c>
    </row>
    <row r="10" spans="1:12">
      <c r="A10" s="10" t="s">
        <v>114</v>
      </c>
      <c r="B10" s="15">
        <v>100</v>
      </c>
      <c r="C10" s="15">
        <v>36.578946999999999</v>
      </c>
      <c r="D10" s="15">
        <v>15</v>
      </c>
      <c r="E10" s="15">
        <v>32.368420999999998</v>
      </c>
      <c r="F10" s="15">
        <v>24.736841999999999</v>
      </c>
      <c r="G10" s="15">
        <v>38.421053000000001</v>
      </c>
      <c r="H10" s="15">
        <v>12.105263000000001</v>
      </c>
      <c r="I10" s="15">
        <v>23.421053000000001</v>
      </c>
      <c r="J10" s="15">
        <v>8.4210530000000006</v>
      </c>
      <c r="K10" s="15">
        <v>15.526316</v>
      </c>
      <c r="L10" s="15">
        <v>2.3684210000000001</v>
      </c>
    </row>
    <row r="11" spans="1:12">
      <c r="A11" s="23" t="s">
        <v>124</v>
      </c>
      <c r="B11" s="24">
        <v>489</v>
      </c>
      <c r="C11" s="24">
        <v>216</v>
      </c>
      <c r="D11" s="24">
        <v>79</v>
      </c>
      <c r="E11" s="24">
        <v>152</v>
      </c>
      <c r="F11" s="24">
        <v>137</v>
      </c>
      <c r="G11" s="24">
        <v>193</v>
      </c>
      <c r="H11" s="24">
        <v>60</v>
      </c>
      <c r="I11" s="24">
        <v>128</v>
      </c>
      <c r="J11" s="24">
        <v>39</v>
      </c>
      <c r="K11" s="24">
        <v>59</v>
      </c>
      <c r="L11" s="24">
        <v>7</v>
      </c>
    </row>
    <row r="12" spans="1:12">
      <c r="A12" s="10" t="s">
        <v>114</v>
      </c>
      <c r="B12" s="15">
        <v>100</v>
      </c>
      <c r="C12" s="15">
        <v>44.171779000000001</v>
      </c>
      <c r="D12" s="15">
        <v>16.155418999999998</v>
      </c>
      <c r="E12" s="15">
        <v>31.083845</v>
      </c>
      <c r="F12" s="15">
        <v>28.016359999999999</v>
      </c>
      <c r="G12" s="15">
        <v>39.468302999999999</v>
      </c>
      <c r="H12" s="15">
        <v>12.269939000000001</v>
      </c>
      <c r="I12" s="15">
        <v>26.175868999999999</v>
      </c>
      <c r="J12" s="15">
        <v>7.97546</v>
      </c>
      <c r="K12" s="15">
        <v>12.065440000000001</v>
      </c>
      <c r="L12" s="15">
        <v>1.4314929999999999</v>
      </c>
    </row>
    <row r="13" spans="1:12">
      <c r="A13" s="23" t="s">
        <v>125</v>
      </c>
      <c r="B13" s="24">
        <v>1114</v>
      </c>
      <c r="C13" s="24">
        <v>409</v>
      </c>
      <c r="D13" s="24">
        <v>149</v>
      </c>
      <c r="E13" s="24">
        <v>306</v>
      </c>
      <c r="F13" s="24">
        <v>240</v>
      </c>
      <c r="G13" s="24">
        <v>360</v>
      </c>
      <c r="H13" s="24">
        <v>115</v>
      </c>
      <c r="I13" s="24">
        <v>251</v>
      </c>
      <c r="J13" s="24">
        <v>118</v>
      </c>
      <c r="K13" s="24">
        <v>192</v>
      </c>
      <c r="L13" s="24">
        <v>24</v>
      </c>
    </row>
    <row r="14" spans="1:12">
      <c r="A14" s="10" t="s">
        <v>114</v>
      </c>
      <c r="B14" s="15">
        <v>100</v>
      </c>
      <c r="C14" s="15">
        <v>36.714542000000002</v>
      </c>
      <c r="D14" s="15">
        <v>13.375223999999999</v>
      </c>
      <c r="E14" s="15">
        <v>27.468582000000001</v>
      </c>
      <c r="F14" s="15">
        <v>21.543986</v>
      </c>
      <c r="G14" s="15">
        <v>32.315978000000001</v>
      </c>
      <c r="H14" s="15">
        <v>10.32316</v>
      </c>
      <c r="I14" s="15">
        <v>22.531417999999999</v>
      </c>
      <c r="J14" s="15">
        <v>10.592460000000001</v>
      </c>
      <c r="K14" s="15">
        <v>17.235188999999998</v>
      </c>
      <c r="L14" s="15">
        <v>2.1543990000000002</v>
      </c>
    </row>
    <row r="15" spans="1:12">
      <c r="A15" s="23" t="s">
        <v>126</v>
      </c>
      <c r="B15" s="24">
        <v>521</v>
      </c>
      <c r="C15" s="24">
        <v>157</v>
      </c>
      <c r="D15" s="24">
        <v>66</v>
      </c>
      <c r="E15" s="24">
        <v>87</v>
      </c>
      <c r="F15" s="24">
        <v>105</v>
      </c>
      <c r="G15" s="24">
        <v>170</v>
      </c>
      <c r="H15" s="24">
        <v>61</v>
      </c>
      <c r="I15" s="24">
        <v>105</v>
      </c>
      <c r="J15" s="24">
        <v>48</v>
      </c>
      <c r="K15" s="24">
        <v>140</v>
      </c>
      <c r="L15" s="24">
        <v>13</v>
      </c>
    </row>
    <row r="16" spans="1:12">
      <c r="A16" s="10" t="s">
        <v>114</v>
      </c>
      <c r="B16" s="15">
        <v>100</v>
      </c>
      <c r="C16" s="15">
        <v>30.134357000000001</v>
      </c>
      <c r="D16" s="15">
        <v>12.667946000000001</v>
      </c>
      <c r="E16" s="15">
        <v>16.698656</v>
      </c>
      <c r="F16" s="15">
        <v>20.153551</v>
      </c>
      <c r="G16" s="15">
        <v>32.629559</v>
      </c>
      <c r="H16" s="15">
        <v>11.708252999999999</v>
      </c>
      <c r="I16" s="15">
        <v>20.153551</v>
      </c>
      <c r="J16" s="15">
        <v>9.2130519999999994</v>
      </c>
      <c r="K16" s="15">
        <v>26.871400999999999</v>
      </c>
      <c r="L16" s="15">
        <v>2.4952019999999999</v>
      </c>
    </row>
    <row r="17" spans="1:12">
      <c r="A17" s="23" t="s">
        <v>127</v>
      </c>
      <c r="B17" s="24">
        <v>129</v>
      </c>
      <c r="C17" s="24">
        <v>24</v>
      </c>
      <c r="D17" s="24">
        <v>17</v>
      </c>
      <c r="E17" s="24">
        <v>15</v>
      </c>
      <c r="F17" s="24">
        <v>16</v>
      </c>
      <c r="G17" s="24">
        <v>24</v>
      </c>
      <c r="H17" s="24">
        <v>16</v>
      </c>
      <c r="I17" s="24">
        <v>18</v>
      </c>
      <c r="J17" s="24">
        <v>8</v>
      </c>
      <c r="K17" s="24">
        <v>58</v>
      </c>
      <c r="L17" s="24">
        <v>3</v>
      </c>
    </row>
    <row r="18" spans="1:12">
      <c r="A18" s="10" t="s">
        <v>114</v>
      </c>
      <c r="B18" s="15">
        <v>100</v>
      </c>
      <c r="C18" s="15">
        <v>18.604651</v>
      </c>
      <c r="D18" s="15">
        <v>13.178295</v>
      </c>
      <c r="E18" s="15">
        <v>11.627907</v>
      </c>
      <c r="F18" s="15">
        <v>12.403100999999999</v>
      </c>
      <c r="G18" s="15">
        <v>18.604651</v>
      </c>
      <c r="H18" s="15">
        <v>12.403100999999999</v>
      </c>
      <c r="I18" s="15">
        <v>13.953488</v>
      </c>
      <c r="J18" s="15">
        <v>6.2015500000000001</v>
      </c>
      <c r="K18" s="15">
        <v>44.961239999999997</v>
      </c>
      <c r="L18" s="15">
        <v>2.3255810000000001</v>
      </c>
    </row>
    <row r="19" spans="1:12">
      <c r="A19" s="23" t="s">
        <v>128</v>
      </c>
      <c r="B19" s="24">
        <v>44</v>
      </c>
      <c r="C19" s="24">
        <v>16</v>
      </c>
      <c r="D19" s="24">
        <v>5</v>
      </c>
      <c r="E19" s="24">
        <v>12</v>
      </c>
      <c r="F19" s="24">
        <v>7</v>
      </c>
      <c r="G19" s="24">
        <v>7</v>
      </c>
      <c r="H19" s="24">
        <v>7</v>
      </c>
      <c r="I19" s="24">
        <v>9</v>
      </c>
      <c r="J19" s="24">
        <v>2</v>
      </c>
      <c r="K19" s="24">
        <v>14</v>
      </c>
      <c r="L19" s="24">
        <v>2</v>
      </c>
    </row>
    <row r="20" spans="1:12">
      <c r="A20" s="10" t="s">
        <v>114</v>
      </c>
      <c r="B20" s="15">
        <v>100</v>
      </c>
      <c r="C20" s="15">
        <v>36.363636</v>
      </c>
      <c r="D20" s="15">
        <v>11.363636</v>
      </c>
      <c r="E20" s="15">
        <v>27.272727</v>
      </c>
      <c r="F20" s="15">
        <v>15.909091</v>
      </c>
      <c r="G20" s="15">
        <v>15.909091</v>
      </c>
      <c r="H20" s="15">
        <v>15.909091</v>
      </c>
      <c r="I20" s="15">
        <v>20.454545</v>
      </c>
      <c r="J20" s="15">
        <v>4.5454549999999996</v>
      </c>
      <c r="K20" s="15">
        <v>31.818182</v>
      </c>
      <c r="L20" s="15">
        <v>4.5454549999999996</v>
      </c>
    </row>
    <row r="21" spans="1:12">
      <c r="A21" s="8" t="s">
        <v>129</v>
      </c>
      <c r="B21" s="8"/>
      <c r="C21" s="8"/>
      <c r="D21" s="8"/>
      <c r="E21" s="8"/>
      <c r="F21" s="8"/>
      <c r="G21" s="8"/>
      <c r="H21" s="8"/>
      <c r="I21" s="8"/>
      <c r="J21" s="8"/>
      <c r="K21" s="8"/>
      <c r="L21" s="8"/>
    </row>
    <row r="22" spans="1:12">
      <c r="A22" s="23" t="s">
        <v>130</v>
      </c>
      <c r="B22" s="24">
        <v>799</v>
      </c>
      <c r="C22" s="24">
        <v>319</v>
      </c>
      <c r="D22" s="24">
        <v>124</v>
      </c>
      <c r="E22" s="24">
        <v>279</v>
      </c>
      <c r="F22" s="24">
        <v>226</v>
      </c>
      <c r="G22" s="24">
        <v>345</v>
      </c>
      <c r="H22" s="24">
        <v>107</v>
      </c>
      <c r="I22" s="24">
        <v>211</v>
      </c>
      <c r="J22" s="24">
        <v>82</v>
      </c>
      <c r="K22" s="24">
        <v>81</v>
      </c>
      <c r="L22" s="24">
        <v>16</v>
      </c>
    </row>
    <row r="23" spans="1:12">
      <c r="A23" s="10" t="s">
        <v>114</v>
      </c>
      <c r="B23" s="15">
        <v>100</v>
      </c>
      <c r="C23" s="15">
        <v>39.924906</v>
      </c>
      <c r="D23" s="15">
        <v>15.519399</v>
      </c>
      <c r="E23" s="15">
        <v>34.918647999999997</v>
      </c>
      <c r="F23" s="15">
        <v>28.285357000000001</v>
      </c>
      <c r="G23" s="15">
        <v>43.178973999999997</v>
      </c>
      <c r="H23" s="15">
        <v>13.39174</v>
      </c>
      <c r="I23" s="15">
        <v>26.408010000000001</v>
      </c>
      <c r="J23" s="15">
        <v>10.262829</v>
      </c>
      <c r="K23" s="15">
        <v>10.137672</v>
      </c>
      <c r="L23" s="15">
        <v>2.0025029999999999</v>
      </c>
    </row>
    <row r="24" spans="1:12">
      <c r="A24" s="23" t="s">
        <v>131</v>
      </c>
      <c r="B24" s="24">
        <v>1245</v>
      </c>
      <c r="C24" s="24">
        <v>473</v>
      </c>
      <c r="D24" s="24">
        <v>172</v>
      </c>
      <c r="E24" s="24">
        <v>334</v>
      </c>
      <c r="F24" s="24">
        <v>290</v>
      </c>
      <c r="G24" s="24">
        <v>438</v>
      </c>
      <c r="H24" s="24">
        <v>134</v>
      </c>
      <c r="I24" s="24">
        <v>285</v>
      </c>
      <c r="J24" s="24">
        <v>112</v>
      </c>
      <c r="K24" s="24">
        <v>201</v>
      </c>
      <c r="L24" s="24">
        <v>25</v>
      </c>
    </row>
    <row r="25" spans="1:12">
      <c r="A25" s="10" t="s">
        <v>114</v>
      </c>
      <c r="B25" s="15">
        <v>100</v>
      </c>
      <c r="C25" s="15">
        <v>37.991968</v>
      </c>
      <c r="D25" s="15">
        <v>13.815261</v>
      </c>
      <c r="E25" s="15">
        <v>26.827309</v>
      </c>
      <c r="F25" s="15">
        <v>23.293172999999999</v>
      </c>
      <c r="G25" s="15">
        <v>35.180723</v>
      </c>
      <c r="H25" s="15">
        <v>10.763052</v>
      </c>
      <c r="I25" s="15">
        <v>22.891566000000001</v>
      </c>
      <c r="J25" s="15">
        <v>8.995984</v>
      </c>
      <c r="K25" s="15">
        <v>16.144577999999999</v>
      </c>
      <c r="L25" s="15">
        <v>2.008032</v>
      </c>
    </row>
    <row r="26" spans="1:12">
      <c r="A26" s="23" t="s">
        <v>132</v>
      </c>
      <c r="B26" s="24">
        <v>504</v>
      </c>
      <c r="C26" s="24">
        <v>135</v>
      </c>
      <c r="D26" s="24">
        <v>63</v>
      </c>
      <c r="E26" s="24">
        <v>63</v>
      </c>
      <c r="F26" s="24">
        <v>68</v>
      </c>
      <c r="G26" s="24">
        <v>99</v>
      </c>
      <c r="H26" s="24">
        <v>49</v>
      </c>
      <c r="I26" s="24">
        <v>85</v>
      </c>
      <c r="J26" s="24">
        <v>41</v>
      </c>
      <c r="K26" s="24">
        <v>185</v>
      </c>
      <c r="L26" s="24">
        <v>9</v>
      </c>
    </row>
    <row r="27" spans="1:12">
      <c r="A27" s="10" t="s">
        <v>114</v>
      </c>
      <c r="B27" s="15">
        <v>100</v>
      </c>
      <c r="C27" s="15">
        <v>26.785713999999999</v>
      </c>
      <c r="D27" s="15">
        <v>12.5</v>
      </c>
      <c r="E27" s="15">
        <v>12.5</v>
      </c>
      <c r="F27" s="15">
        <v>13.492063</v>
      </c>
      <c r="G27" s="15">
        <v>19.642856999999999</v>
      </c>
      <c r="H27" s="15">
        <v>9.7222220000000004</v>
      </c>
      <c r="I27" s="15">
        <v>16.865079000000001</v>
      </c>
      <c r="J27" s="15">
        <v>8.1349210000000003</v>
      </c>
      <c r="K27" s="15">
        <v>36.706349000000003</v>
      </c>
      <c r="L27" s="15">
        <v>1.785714</v>
      </c>
    </row>
    <row r="28" spans="1:12">
      <c r="A28" s="23" t="s">
        <v>133</v>
      </c>
      <c r="B28" s="24">
        <v>82</v>
      </c>
      <c r="C28" s="24">
        <v>19</v>
      </c>
      <c r="D28" s="24">
        <v>10</v>
      </c>
      <c r="E28" s="24">
        <v>5</v>
      </c>
      <c r="F28" s="24">
        <v>10</v>
      </c>
      <c r="G28" s="24">
        <v>10</v>
      </c>
      <c r="H28" s="24">
        <v>7</v>
      </c>
      <c r="I28" s="24">
        <v>8</v>
      </c>
      <c r="J28" s="24">
        <v>7</v>
      </c>
      <c r="K28" s="24">
        <v>45</v>
      </c>
      <c r="L28" s="24">
        <v>5</v>
      </c>
    </row>
    <row r="29" spans="1:12">
      <c r="A29" s="10" t="s">
        <v>114</v>
      </c>
      <c r="B29" s="15">
        <v>100</v>
      </c>
      <c r="C29" s="15">
        <v>23.170732000000001</v>
      </c>
      <c r="D29" s="15">
        <v>12.195122</v>
      </c>
      <c r="E29" s="15">
        <v>6.0975609999999998</v>
      </c>
      <c r="F29" s="15">
        <v>12.195122</v>
      </c>
      <c r="G29" s="15">
        <v>12.195122</v>
      </c>
      <c r="H29" s="15">
        <v>8.5365850000000005</v>
      </c>
      <c r="I29" s="15">
        <v>9.7560979999999997</v>
      </c>
      <c r="J29" s="15">
        <v>8.5365850000000005</v>
      </c>
      <c r="K29" s="15">
        <v>54.878048999999997</v>
      </c>
      <c r="L29" s="15">
        <v>6.0975609999999998</v>
      </c>
    </row>
    <row r="30" spans="1:12">
      <c r="A30" s="23" t="s">
        <v>128</v>
      </c>
      <c r="B30" s="24">
        <v>47</v>
      </c>
      <c r="C30" s="24">
        <v>15</v>
      </c>
      <c r="D30" s="24">
        <v>4</v>
      </c>
      <c r="E30" s="24">
        <v>14</v>
      </c>
      <c r="F30" s="24">
        <v>5</v>
      </c>
      <c r="G30" s="24">
        <v>8</v>
      </c>
      <c r="H30" s="24">
        <v>8</v>
      </c>
      <c r="I30" s="24">
        <v>11</v>
      </c>
      <c r="J30" s="24">
        <v>5</v>
      </c>
      <c r="K30" s="24">
        <v>10</v>
      </c>
      <c r="L30" s="24">
        <v>3</v>
      </c>
    </row>
    <row r="31" spans="1:12">
      <c r="A31" s="10" t="s">
        <v>114</v>
      </c>
      <c r="B31" s="15">
        <v>100</v>
      </c>
      <c r="C31" s="15">
        <v>31.914894</v>
      </c>
      <c r="D31" s="15">
        <v>8.5106380000000001</v>
      </c>
      <c r="E31" s="15">
        <v>29.787234000000002</v>
      </c>
      <c r="F31" s="15">
        <v>10.638298000000001</v>
      </c>
      <c r="G31" s="15">
        <v>17.021277000000001</v>
      </c>
      <c r="H31" s="15">
        <v>17.021277000000001</v>
      </c>
      <c r="I31" s="15">
        <v>23.404254999999999</v>
      </c>
      <c r="J31" s="15">
        <v>10.638298000000001</v>
      </c>
      <c r="K31" s="15">
        <v>21.276596000000001</v>
      </c>
      <c r="L31" s="15">
        <v>6.3829789999999997</v>
      </c>
    </row>
    <row r="32" spans="1:12">
      <c r="A32" s="8" t="s">
        <v>134</v>
      </c>
      <c r="B32" s="8"/>
      <c r="C32" s="8"/>
      <c r="D32" s="8"/>
      <c r="E32" s="8"/>
      <c r="F32" s="8"/>
      <c r="G32" s="8"/>
      <c r="H32" s="8"/>
      <c r="I32" s="8"/>
      <c r="J32" s="8"/>
      <c r="K32" s="8"/>
      <c r="L32" s="8"/>
    </row>
    <row r="33" spans="1:12">
      <c r="A33" s="23" t="s">
        <v>135</v>
      </c>
      <c r="B33" s="24">
        <v>128</v>
      </c>
      <c r="C33" s="24">
        <v>37</v>
      </c>
      <c r="D33" s="24">
        <v>10</v>
      </c>
      <c r="E33" s="24">
        <v>18</v>
      </c>
      <c r="F33" s="24">
        <v>15</v>
      </c>
      <c r="G33" s="24">
        <v>35</v>
      </c>
      <c r="H33" s="24">
        <v>7</v>
      </c>
      <c r="I33" s="24">
        <v>12</v>
      </c>
      <c r="J33" s="24">
        <v>19</v>
      </c>
      <c r="K33" s="24">
        <v>37</v>
      </c>
      <c r="L33" s="24">
        <v>5</v>
      </c>
    </row>
    <row r="34" spans="1:12">
      <c r="A34" s="10" t="s">
        <v>114</v>
      </c>
      <c r="B34" s="15">
        <v>100</v>
      </c>
      <c r="C34" s="15">
        <v>28.90625</v>
      </c>
      <c r="D34" s="15">
        <v>7.8125</v>
      </c>
      <c r="E34" s="15">
        <v>14.0625</v>
      </c>
      <c r="F34" s="15">
        <v>11.71875</v>
      </c>
      <c r="G34" s="15">
        <v>27.34375</v>
      </c>
      <c r="H34" s="15">
        <v>5.46875</v>
      </c>
      <c r="I34" s="15">
        <v>9.375</v>
      </c>
      <c r="J34" s="15">
        <v>14.84375</v>
      </c>
      <c r="K34" s="15">
        <v>28.90625</v>
      </c>
      <c r="L34" s="15">
        <v>3.90625</v>
      </c>
    </row>
    <row r="35" spans="1:12">
      <c r="A35" s="23" t="s">
        <v>136</v>
      </c>
      <c r="B35" s="24">
        <v>138</v>
      </c>
      <c r="C35" s="24">
        <v>35</v>
      </c>
      <c r="D35" s="24">
        <v>13</v>
      </c>
      <c r="E35" s="24">
        <v>28</v>
      </c>
      <c r="F35" s="24">
        <v>28</v>
      </c>
      <c r="G35" s="24">
        <v>40</v>
      </c>
      <c r="H35" s="24">
        <v>12</v>
      </c>
      <c r="I35" s="24">
        <v>24</v>
      </c>
      <c r="J35" s="24">
        <v>15</v>
      </c>
      <c r="K35" s="24">
        <v>41</v>
      </c>
      <c r="L35" s="24">
        <v>5</v>
      </c>
    </row>
    <row r="36" spans="1:12">
      <c r="A36" s="10" t="s">
        <v>114</v>
      </c>
      <c r="B36" s="15">
        <v>100</v>
      </c>
      <c r="C36" s="15">
        <v>25.362318999999999</v>
      </c>
      <c r="D36" s="15">
        <v>9.4202899999999996</v>
      </c>
      <c r="E36" s="15">
        <v>20.289854999999999</v>
      </c>
      <c r="F36" s="15">
        <v>20.289854999999999</v>
      </c>
      <c r="G36" s="15">
        <v>28.985506999999998</v>
      </c>
      <c r="H36" s="15">
        <v>8.6956520000000008</v>
      </c>
      <c r="I36" s="15">
        <v>17.391304000000002</v>
      </c>
      <c r="J36" s="15">
        <v>10.869565</v>
      </c>
      <c r="K36" s="15">
        <v>29.710145000000001</v>
      </c>
      <c r="L36" s="15">
        <v>3.6231879999999999</v>
      </c>
    </row>
    <row r="37" spans="1:12">
      <c r="A37" s="23" t="s">
        <v>137</v>
      </c>
      <c r="B37" s="24">
        <v>119</v>
      </c>
      <c r="C37" s="24">
        <v>35</v>
      </c>
      <c r="D37" s="24">
        <v>12</v>
      </c>
      <c r="E37" s="24">
        <v>24</v>
      </c>
      <c r="F37" s="24">
        <v>23</v>
      </c>
      <c r="G37" s="24">
        <v>39</v>
      </c>
      <c r="H37" s="24">
        <v>13</v>
      </c>
      <c r="I37" s="24">
        <v>20</v>
      </c>
      <c r="J37" s="24">
        <v>13</v>
      </c>
      <c r="K37" s="24">
        <v>29</v>
      </c>
      <c r="L37" s="24">
        <v>2</v>
      </c>
    </row>
    <row r="38" spans="1:12">
      <c r="A38" s="10" t="s">
        <v>114</v>
      </c>
      <c r="B38" s="15">
        <v>100</v>
      </c>
      <c r="C38" s="15">
        <v>29.411764999999999</v>
      </c>
      <c r="D38" s="15">
        <v>10.084034000000001</v>
      </c>
      <c r="E38" s="15">
        <v>20.168067000000001</v>
      </c>
      <c r="F38" s="15">
        <v>19.327731</v>
      </c>
      <c r="G38" s="15">
        <v>32.773108999999998</v>
      </c>
      <c r="H38" s="15">
        <v>10.92437</v>
      </c>
      <c r="I38" s="15">
        <v>16.806723000000002</v>
      </c>
      <c r="J38" s="15">
        <v>10.92437</v>
      </c>
      <c r="K38" s="15">
        <v>24.369748000000001</v>
      </c>
      <c r="L38" s="15">
        <v>1.6806719999999999</v>
      </c>
    </row>
    <row r="39" spans="1:12">
      <c r="A39" s="23" t="s">
        <v>138</v>
      </c>
      <c r="B39" s="24">
        <v>142</v>
      </c>
      <c r="C39" s="24">
        <v>51</v>
      </c>
      <c r="D39" s="24">
        <v>18</v>
      </c>
      <c r="E39" s="24">
        <v>35</v>
      </c>
      <c r="F39" s="24">
        <v>36</v>
      </c>
      <c r="G39" s="24">
        <v>47</v>
      </c>
      <c r="H39" s="24">
        <v>17</v>
      </c>
      <c r="I39" s="24">
        <v>31</v>
      </c>
      <c r="J39" s="24">
        <v>16</v>
      </c>
      <c r="K39" s="24">
        <v>31</v>
      </c>
      <c r="L39" s="24">
        <v>4</v>
      </c>
    </row>
    <row r="40" spans="1:12">
      <c r="A40" s="10" t="s">
        <v>114</v>
      </c>
      <c r="B40" s="15">
        <v>100</v>
      </c>
      <c r="C40" s="15">
        <v>35.915492999999998</v>
      </c>
      <c r="D40" s="15">
        <v>12.676056000000001</v>
      </c>
      <c r="E40" s="15">
        <v>24.647887000000001</v>
      </c>
      <c r="F40" s="15">
        <v>25.352112999999999</v>
      </c>
      <c r="G40" s="15">
        <v>33.098591999999996</v>
      </c>
      <c r="H40" s="15">
        <v>11.971831</v>
      </c>
      <c r="I40" s="15">
        <v>21.830985999999999</v>
      </c>
      <c r="J40" s="15">
        <v>11.267606000000001</v>
      </c>
      <c r="K40" s="15">
        <v>21.830985999999999</v>
      </c>
      <c r="L40" s="15">
        <v>2.8169010000000001</v>
      </c>
    </row>
    <row r="41" spans="1:12">
      <c r="A41" s="23" t="s">
        <v>139</v>
      </c>
      <c r="B41" s="24">
        <v>170</v>
      </c>
      <c r="C41" s="24">
        <v>69</v>
      </c>
      <c r="D41" s="24">
        <v>22</v>
      </c>
      <c r="E41" s="24">
        <v>33</v>
      </c>
      <c r="F41" s="24">
        <v>45</v>
      </c>
      <c r="G41" s="24">
        <v>56</v>
      </c>
      <c r="H41" s="24">
        <v>20</v>
      </c>
      <c r="I41" s="24">
        <v>30</v>
      </c>
      <c r="J41" s="24">
        <v>10</v>
      </c>
      <c r="K41" s="24">
        <v>36</v>
      </c>
      <c r="L41" s="24">
        <v>5</v>
      </c>
    </row>
    <row r="42" spans="1:12">
      <c r="A42" s="10" t="s">
        <v>114</v>
      </c>
      <c r="B42" s="15">
        <v>100</v>
      </c>
      <c r="C42" s="15">
        <v>40.588234999999997</v>
      </c>
      <c r="D42" s="15">
        <v>12.941176</v>
      </c>
      <c r="E42" s="15">
        <v>19.411764999999999</v>
      </c>
      <c r="F42" s="15">
        <v>26.470587999999999</v>
      </c>
      <c r="G42" s="15">
        <v>32.941175999999999</v>
      </c>
      <c r="H42" s="15">
        <v>11.764706</v>
      </c>
      <c r="I42" s="15">
        <v>17.647058999999999</v>
      </c>
      <c r="J42" s="15">
        <v>5.8823530000000002</v>
      </c>
      <c r="K42" s="15">
        <v>21.176470999999999</v>
      </c>
      <c r="L42" s="15">
        <v>2.941176</v>
      </c>
    </row>
    <row r="43" spans="1:12">
      <c r="A43" s="23" t="s">
        <v>140</v>
      </c>
      <c r="B43" s="24">
        <v>192</v>
      </c>
      <c r="C43" s="24">
        <v>69</v>
      </c>
      <c r="D43" s="24">
        <v>29</v>
      </c>
      <c r="E43" s="24">
        <v>51</v>
      </c>
      <c r="F43" s="24">
        <v>51</v>
      </c>
      <c r="G43" s="24">
        <v>53</v>
      </c>
      <c r="H43" s="24">
        <v>22</v>
      </c>
      <c r="I43" s="24">
        <v>49</v>
      </c>
      <c r="J43" s="24">
        <v>10</v>
      </c>
      <c r="K43" s="24">
        <v>35</v>
      </c>
      <c r="L43" s="24">
        <v>4</v>
      </c>
    </row>
    <row r="44" spans="1:12">
      <c r="A44" s="10" t="s">
        <v>114</v>
      </c>
      <c r="B44" s="15">
        <v>100</v>
      </c>
      <c r="C44" s="15">
        <v>35.9375</v>
      </c>
      <c r="D44" s="15">
        <v>15.104167</v>
      </c>
      <c r="E44" s="15">
        <v>26.5625</v>
      </c>
      <c r="F44" s="15">
        <v>26.5625</v>
      </c>
      <c r="G44" s="15">
        <v>27.604167</v>
      </c>
      <c r="H44" s="15">
        <v>11.458333</v>
      </c>
      <c r="I44" s="15">
        <v>25.520833</v>
      </c>
      <c r="J44" s="15">
        <v>5.2083329999999997</v>
      </c>
      <c r="K44" s="15">
        <v>18.229167</v>
      </c>
      <c r="L44" s="15">
        <v>2.0833330000000001</v>
      </c>
    </row>
    <row r="45" spans="1:12">
      <c r="A45" s="23" t="s">
        <v>141</v>
      </c>
      <c r="B45" s="24">
        <v>1405</v>
      </c>
      <c r="C45" s="24">
        <v>545</v>
      </c>
      <c r="D45" s="24">
        <v>218</v>
      </c>
      <c r="E45" s="24">
        <v>406</v>
      </c>
      <c r="F45" s="24">
        <v>315</v>
      </c>
      <c r="G45" s="24">
        <v>516</v>
      </c>
      <c r="H45" s="24">
        <v>161</v>
      </c>
      <c r="I45" s="24">
        <v>317</v>
      </c>
      <c r="J45" s="24">
        <v>123</v>
      </c>
      <c r="K45" s="24">
        <v>249</v>
      </c>
      <c r="L45" s="24">
        <v>21</v>
      </c>
    </row>
    <row r="46" spans="1:12">
      <c r="A46" s="10" t="s">
        <v>114</v>
      </c>
      <c r="B46" s="15">
        <v>100</v>
      </c>
      <c r="C46" s="15">
        <v>38.790036000000001</v>
      </c>
      <c r="D46" s="15">
        <v>15.516014</v>
      </c>
      <c r="E46" s="15">
        <v>28.896796999999999</v>
      </c>
      <c r="F46" s="15">
        <v>22.419929</v>
      </c>
      <c r="G46" s="15">
        <v>36.725979000000002</v>
      </c>
      <c r="H46" s="15">
        <v>11.459075</v>
      </c>
      <c r="I46" s="15">
        <v>22.562277999999999</v>
      </c>
      <c r="J46" s="15">
        <v>8.754448</v>
      </c>
      <c r="K46" s="15">
        <v>17.72242</v>
      </c>
      <c r="L46" s="15">
        <v>1.4946619999999999</v>
      </c>
    </row>
    <row r="47" spans="1:12">
      <c r="A47" s="23" t="s">
        <v>142</v>
      </c>
      <c r="B47" s="24">
        <v>343</v>
      </c>
      <c r="C47" s="24">
        <v>108</v>
      </c>
      <c r="D47" s="24">
        <v>47</v>
      </c>
      <c r="E47" s="24">
        <v>89</v>
      </c>
      <c r="F47" s="24">
        <v>81</v>
      </c>
      <c r="G47" s="24">
        <v>106</v>
      </c>
      <c r="H47" s="24">
        <v>46</v>
      </c>
      <c r="I47" s="24">
        <v>110</v>
      </c>
      <c r="J47" s="24">
        <v>37</v>
      </c>
      <c r="K47" s="24">
        <v>54</v>
      </c>
      <c r="L47" s="24">
        <v>9</v>
      </c>
    </row>
    <row r="48" spans="1:12">
      <c r="A48" s="10" t="s">
        <v>114</v>
      </c>
      <c r="B48" s="15">
        <v>100</v>
      </c>
      <c r="C48" s="15">
        <v>31.486879999999999</v>
      </c>
      <c r="D48" s="15">
        <v>13.702624</v>
      </c>
      <c r="E48" s="15">
        <v>25.947521999999999</v>
      </c>
      <c r="F48" s="15">
        <v>23.615159999999999</v>
      </c>
      <c r="G48" s="15">
        <v>30.903790000000001</v>
      </c>
      <c r="H48" s="15">
        <v>13.411079000000001</v>
      </c>
      <c r="I48" s="15">
        <v>32.069971000000002</v>
      </c>
      <c r="J48" s="15">
        <v>10.787172</v>
      </c>
      <c r="K48" s="15">
        <v>15.74344</v>
      </c>
      <c r="L48" s="15">
        <v>2.623907</v>
      </c>
    </row>
    <row r="49" spans="1:12">
      <c r="A49" s="23" t="s">
        <v>128</v>
      </c>
      <c r="B49" s="24">
        <v>40</v>
      </c>
      <c r="C49" s="24">
        <v>12</v>
      </c>
      <c r="D49" s="24">
        <v>4</v>
      </c>
      <c r="E49" s="24">
        <v>11</v>
      </c>
      <c r="F49" s="24">
        <v>5</v>
      </c>
      <c r="G49" s="24">
        <v>8</v>
      </c>
      <c r="H49" s="24">
        <v>7</v>
      </c>
      <c r="I49" s="24">
        <v>7</v>
      </c>
      <c r="J49" s="24">
        <v>4</v>
      </c>
      <c r="K49" s="24">
        <v>10</v>
      </c>
      <c r="L49" s="24">
        <v>3</v>
      </c>
    </row>
    <row r="50" spans="1:12">
      <c r="A50" s="10" t="s">
        <v>114</v>
      </c>
      <c r="B50" s="15">
        <v>100</v>
      </c>
      <c r="C50" s="15">
        <v>30</v>
      </c>
      <c r="D50" s="15">
        <v>10</v>
      </c>
      <c r="E50" s="15">
        <v>27.5</v>
      </c>
      <c r="F50" s="15">
        <v>12.5</v>
      </c>
      <c r="G50" s="15">
        <v>20</v>
      </c>
      <c r="H50" s="15">
        <v>17.5</v>
      </c>
      <c r="I50" s="15">
        <v>17.5</v>
      </c>
      <c r="J50" s="15">
        <v>10</v>
      </c>
      <c r="K50" s="15">
        <v>25</v>
      </c>
      <c r="L50" s="15">
        <v>7.5</v>
      </c>
    </row>
    <row r="51" spans="1:12">
      <c r="A51" s="8" t="s">
        <v>143</v>
      </c>
      <c r="B51" s="8"/>
      <c r="C51" s="8"/>
      <c r="D51" s="8"/>
      <c r="E51" s="8"/>
      <c r="F51" s="8"/>
      <c r="G51" s="8"/>
      <c r="H51" s="8"/>
      <c r="I51" s="8"/>
      <c r="J51" s="8"/>
      <c r="K51" s="8"/>
      <c r="L51" s="8"/>
    </row>
    <row r="52" spans="1:12">
      <c r="A52" s="23" t="s">
        <v>144</v>
      </c>
      <c r="B52" s="24">
        <v>429</v>
      </c>
      <c r="C52" s="24">
        <v>177</v>
      </c>
      <c r="D52" s="24">
        <v>82</v>
      </c>
      <c r="E52" s="24">
        <v>137</v>
      </c>
      <c r="F52" s="24">
        <v>144</v>
      </c>
      <c r="G52" s="24">
        <v>205</v>
      </c>
      <c r="H52" s="24">
        <v>45</v>
      </c>
      <c r="I52" s="24">
        <v>114</v>
      </c>
      <c r="J52" s="24">
        <v>37</v>
      </c>
      <c r="K52" s="24">
        <v>38</v>
      </c>
      <c r="L52" s="24">
        <v>8</v>
      </c>
    </row>
    <row r="53" spans="1:12">
      <c r="A53" s="10" t="s">
        <v>114</v>
      </c>
      <c r="B53" s="15">
        <v>100</v>
      </c>
      <c r="C53" s="15">
        <v>41.258741000000001</v>
      </c>
      <c r="D53" s="15">
        <v>19.114218999999999</v>
      </c>
      <c r="E53" s="15">
        <v>31.934732</v>
      </c>
      <c r="F53" s="15">
        <v>33.566434000000001</v>
      </c>
      <c r="G53" s="15">
        <v>47.785547999999999</v>
      </c>
      <c r="H53" s="15">
        <v>10.489509999999999</v>
      </c>
      <c r="I53" s="15">
        <v>26.573426999999999</v>
      </c>
      <c r="J53" s="15">
        <v>8.6247089999999993</v>
      </c>
      <c r="K53" s="15">
        <v>8.8578089999999996</v>
      </c>
      <c r="L53" s="15">
        <v>1.8648020000000001</v>
      </c>
    </row>
    <row r="54" spans="1:12">
      <c r="A54" s="23" t="s">
        <v>145</v>
      </c>
      <c r="B54" s="24">
        <v>319</v>
      </c>
      <c r="C54" s="24">
        <v>146</v>
      </c>
      <c r="D54" s="24">
        <v>57</v>
      </c>
      <c r="E54" s="24">
        <v>99</v>
      </c>
      <c r="F54" s="24">
        <v>115</v>
      </c>
      <c r="G54" s="24">
        <v>152</v>
      </c>
      <c r="H54" s="24">
        <v>39</v>
      </c>
      <c r="I54" s="24">
        <v>110</v>
      </c>
      <c r="J54" s="24">
        <v>18</v>
      </c>
      <c r="K54" s="24">
        <v>31</v>
      </c>
      <c r="L54" s="24">
        <v>4</v>
      </c>
    </row>
    <row r="55" spans="1:12">
      <c r="A55" s="10" t="s">
        <v>114</v>
      </c>
      <c r="B55" s="15">
        <v>100</v>
      </c>
      <c r="C55" s="15">
        <v>45.768025000000002</v>
      </c>
      <c r="D55" s="15">
        <v>17.868338999999999</v>
      </c>
      <c r="E55" s="15">
        <v>31.034483000000002</v>
      </c>
      <c r="F55" s="15">
        <v>36.050156999999999</v>
      </c>
      <c r="G55" s="15">
        <v>47.648902999999997</v>
      </c>
      <c r="H55" s="15">
        <v>12.225705</v>
      </c>
      <c r="I55" s="15">
        <v>34.482759000000001</v>
      </c>
      <c r="J55" s="15">
        <v>5.642633</v>
      </c>
      <c r="K55" s="15">
        <v>9.7178679999999993</v>
      </c>
      <c r="L55" s="15">
        <v>1.2539180000000001</v>
      </c>
    </row>
    <row r="56" spans="1:12">
      <c r="A56" s="23" t="s">
        <v>146</v>
      </c>
      <c r="B56" s="24">
        <v>504</v>
      </c>
      <c r="C56" s="24">
        <v>208</v>
      </c>
      <c r="D56" s="24">
        <v>107</v>
      </c>
      <c r="E56" s="24">
        <v>155</v>
      </c>
      <c r="F56" s="24">
        <v>213</v>
      </c>
      <c r="G56" s="24">
        <v>248</v>
      </c>
      <c r="H56" s="24">
        <v>72</v>
      </c>
      <c r="I56" s="24">
        <v>159</v>
      </c>
      <c r="J56" s="24">
        <v>49</v>
      </c>
      <c r="K56" s="24">
        <v>27</v>
      </c>
      <c r="L56" s="24">
        <v>12</v>
      </c>
    </row>
    <row r="57" spans="1:12">
      <c r="A57" s="10" t="s">
        <v>114</v>
      </c>
      <c r="B57" s="15">
        <v>100</v>
      </c>
      <c r="C57" s="15">
        <v>41.269841</v>
      </c>
      <c r="D57" s="15">
        <v>21.230159</v>
      </c>
      <c r="E57" s="15">
        <v>30.753968</v>
      </c>
      <c r="F57" s="15">
        <v>42.261904999999999</v>
      </c>
      <c r="G57" s="15">
        <v>49.206349000000003</v>
      </c>
      <c r="H57" s="15">
        <v>14.285714</v>
      </c>
      <c r="I57" s="15">
        <v>31.547619000000001</v>
      </c>
      <c r="J57" s="15">
        <v>9.7222220000000004</v>
      </c>
      <c r="K57" s="15">
        <v>5.3571429999999998</v>
      </c>
      <c r="L57" s="15">
        <v>2.3809520000000002</v>
      </c>
    </row>
    <row r="58" spans="1:12">
      <c r="A58" s="23" t="s">
        <v>147</v>
      </c>
      <c r="B58" s="24">
        <v>143</v>
      </c>
      <c r="C58" s="24">
        <v>66</v>
      </c>
      <c r="D58" s="24">
        <v>36</v>
      </c>
      <c r="E58" s="24">
        <v>39</v>
      </c>
      <c r="F58" s="24">
        <v>48</v>
      </c>
      <c r="G58" s="24">
        <v>53</v>
      </c>
      <c r="H58" s="24">
        <v>19</v>
      </c>
      <c r="I58" s="24">
        <v>50</v>
      </c>
      <c r="J58" s="24">
        <v>11</v>
      </c>
      <c r="K58" s="24">
        <v>13</v>
      </c>
      <c r="L58" s="24">
        <v>6</v>
      </c>
    </row>
    <row r="59" spans="1:12">
      <c r="A59" s="10" t="s">
        <v>114</v>
      </c>
      <c r="B59" s="15">
        <v>100</v>
      </c>
      <c r="C59" s="15">
        <v>46.153846000000001</v>
      </c>
      <c r="D59" s="15">
        <v>25.174824999999998</v>
      </c>
      <c r="E59" s="15">
        <v>27.272727</v>
      </c>
      <c r="F59" s="15">
        <v>33.566434000000001</v>
      </c>
      <c r="G59" s="15">
        <v>37.062936999999998</v>
      </c>
      <c r="H59" s="15">
        <v>13.286713000000001</v>
      </c>
      <c r="I59" s="15">
        <v>34.965035</v>
      </c>
      <c r="J59" s="15">
        <v>7.6923079999999997</v>
      </c>
      <c r="K59" s="15">
        <v>9.0909089999999999</v>
      </c>
      <c r="L59" s="15">
        <v>4.1958039999999999</v>
      </c>
    </row>
    <row r="60" spans="1:12">
      <c r="A60" s="23" t="s">
        <v>148</v>
      </c>
      <c r="B60" s="24">
        <v>168</v>
      </c>
      <c r="C60" s="24">
        <v>69</v>
      </c>
      <c r="D60" s="24">
        <v>45</v>
      </c>
      <c r="E60" s="24">
        <v>42</v>
      </c>
      <c r="F60" s="24">
        <v>64</v>
      </c>
      <c r="G60" s="24">
        <v>96</v>
      </c>
      <c r="H60" s="24">
        <v>25</v>
      </c>
      <c r="I60" s="24">
        <v>53</v>
      </c>
      <c r="J60" s="24">
        <v>18</v>
      </c>
      <c r="K60" s="24">
        <v>14</v>
      </c>
      <c r="L60" s="24">
        <v>7</v>
      </c>
    </row>
    <row r="61" spans="1:12">
      <c r="A61" s="10" t="s">
        <v>114</v>
      </c>
      <c r="B61" s="15">
        <v>100</v>
      </c>
      <c r="C61" s="15">
        <v>41.071429000000002</v>
      </c>
      <c r="D61" s="15">
        <v>26.785713999999999</v>
      </c>
      <c r="E61" s="15">
        <v>25</v>
      </c>
      <c r="F61" s="15">
        <v>38.095238000000002</v>
      </c>
      <c r="G61" s="15">
        <v>57.142856999999999</v>
      </c>
      <c r="H61" s="15">
        <v>14.880952000000001</v>
      </c>
      <c r="I61" s="15">
        <v>31.547619000000001</v>
      </c>
      <c r="J61" s="15">
        <v>10.714286</v>
      </c>
      <c r="K61" s="15">
        <v>8.3333329999999997</v>
      </c>
      <c r="L61" s="15">
        <v>4.1666670000000003</v>
      </c>
    </row>
    <row r="62" spans="1:12">
      <c r="A62" s="23" t="s">
        <v>149</v>
      </c>
      <c r="B62" s="24">
        <v>1270</v>
      </c>
      <c r="C62" s="24">
        <v>540</v>
      </c>
      <c r="D62" s="24">
        <v>216</v>
      </c>
      <c r="E62" s="24">
        <v>380</v>
      </c>
      <c r="F62" s="24">
        <v>364</v>
      </c>
      <c r="G62" s="24">
        <v>546</v>
      </c>
      <c r="H62" s="24">
        <v>145</v>
      </c>
      <c r="I62" s="24">
        <v>353</v>
      </c>
      <c r="J62" s="24">
        <v>107</v>
      </c>
      <c r="K62" s="24">
        <v>138</v>
      </c>
      <c r="L62" s="24">
        <v>28</v>
      </c>
    </row>
    <row r="63" spans="1:12">
      <c r="A63" s="10" t="s">
        <v>114</v>
      </c>
      <c r="B63" s="15">
        <v>100</v>
      </c>
      <c r="C63" s="15">
        <v>42.519685000000003</v>
      </c>
      <c r="D63" s="15">
        <v>17.007874000000001</v>
      </c>
      <c r="E63" s="15">
        <v>29.92126</v>
      </c>
      <c r="F63" s="15">
        <v>28.661417</v>
      </c>
      <c r="G63" s="15">
        <v>42.992125999999999</v>
      </c>
      <c r="H63" s="15">
        <v>11.417323</v>
      </c>
      <c r="I63" s="15">
        <v>27.795276000000001</v>
      </c>
      <c r="J63" s="15">
        <v>8.4251970000000007</v>
      </c>
      <c r="K63" s="15">
        <v>10.866142</v>
      </c>
      <c r="L63" s="15">
        <v>2.2047240000000001</v>
      </c>
    </row>
    <row r="64" spans="1:12">
      <c r="A64" s="23" t="s">
        <v>150</v>
      </c>
      <c r="B64" s="24">
        <v>1642</v>
      </c>
      <c r="C64" s="24">
        <v>676</v>
      </c>
      <c r="D64" s="24">
        <v>257</v>
      </c>
      <c r="E64" s="24">
        <v>497</v>
      </c>
      <c r="F64" s="24">
        <v>455</v>
      </c>
      <c r="G64" s="24">
        <v>663</v>
      </c>
      <c r="H64" s="24">
        <v>183</v>
      </c>
      <c r="I64" s="24">
        <v>420</v>
      </c>
      <c r="J64" s="24">
        <v>157</v>
      </c>
      <c r="K64" s="24">
        <v>218</v>
      </c>
      <c r="L64" s="24">
        <v>33</v>
      </c>
    </row>
    <row r="65" spans="1:12">
      <c r="A65" s="10" t="s">
        <v>114</v>
      </c>
      <c r="B65" s="15">
        <v>100</v>
      </c>
      <c r="C65" s="15">
        <v>41.169305999999999</v>
      </c>
      <c r="D65" s="15">
        <v>15.651643999999999</v>
      </c>
      <c r="E65" s="15">
        <v>30.267966000000001</v>
      </c>
      <c r="F65" s="15">
        <v>27.71011</v>
      </c>
      <c r="G65" s="15">
        <v>40.377588000000003</v>
      </c>
      <c r="H65" s="15">
        <v>11.144945</v>
      </c>
      <c r="I65" s="15">
        <v>25.578562999999999</v>
      </c>
      <c r="J65" s="15">
        <v>9.5615100000000002</v>
      </c>
      <c r="K65" s="15">
        <v>13.276491999999999</v>
      </c>
      <c r="L65" s="15">
        <v>2.009744</v>
      </c>
    </row>
    <row r="66" spans="1:12">
      <c r="A66" s="23" t="s">
        <v>151</v>
      </c>
      <c r="B66" s="24">
        <v>2266</v>
      </c>
      <c r="C66" s="24">
        <v>835</v>
      </c>
      <c r="D66" s="24">
        <v>326</v>
      </c>
      <c r="E66" s="24">
        <v>607</v>
      </c>
      <c r="F66" s="24">
        <v>544</v>
      </c>
      <c r="G66" s="24">
        <v>810</v>
      </c>
      <c r="H66" s="24">
        <v>272</v>
      </c>
      <c r="I66" s="24">
        <v>537</v>
      </c>
      <c r="J66" s="24">
        <v>197</v>
      </c>
      <c r="K66" s="24">
        <v>413</v>
      </c>
      <c r="L66" s="24">
        <v>43</v>
      </c>
    </row>
    <row r="67" spans="1:12">
      <c r="A67" s="10" t="s">
        <v>114</v>
      </c>
      <c r="B67" s="15">
        <v>100</v>
      </c>
      <c r="C67" s="15">
        <v>36.849072999999997</v>
      </c>
      <c r="D67" s="15">
        <v>14.386583999999999</v>
      </c>
      <c r="E67" s="15">
        <v>26.787289999999999</v>
      </c>
      <c r="F67" s="15">
        <v>24.007061</v>
      </c>
      <c r="G67" s="15">
        <v>35.745807999999997</v>
      </c>
      <c r="H67" s="15">
        <v>12.00353</v>
      </c>
      <c r="I67" s="15">
        <v>23.698146999999999</v>
      </c>
      <c r="J67" s="15">
        <v>8.6937329999999999</v>
      </c>
      <c r="K67" s="15">
        <v>18.225949</v>
      </c>
      <c r="L67" s="15">
        <v>1.8976170000000001</v>
      </c>
    </row>
    <row r="68" spans="1:12">
      <c r="A68" s="23" t="s">
        <v>152</v>
      </c>
      <c r="B68" s="24">
        <v>121</v>
      </c>
      <c r="C68" s="24">
        <v>22</v>
      </c>
      <c r="D68" s="24">
        <v>17</v>
      </c>
      <c r="E68" s="24">
        <v>19</v>
      </c>
      <c r="F68" s="24">
        <v>16</v>
      </c>
      <c r="G68" s="24">
        <v>28</v>
      </c>
      <c r="H68" s="24">
        <v>11</v>
      </c>
      <c r="I68" s="24">
        <v>16</v>
      </c>
      <c r="J68" s="24">
        <v>25</v>
      </c>
      <c r="K68" s="24">
        <v>51</v>
      </c>
      <c r="L68" s="24">
        <v>2</v>
      </c>
    </row>
    <row r="69" spans="1:12">
      <c r="A69" s="10" t="s">
        <v>114</v>
      </c>
      <c r="B69" s="15">
        <v>100</v>
      </c>
      <c r="C69" s="15">
        <v>18.181818</v>
      </c>
      <c r="D69" s="15">
        <v>14.049587000000001</v>
      </c>
      <c r="E69" s="15">
        <v>15.702479</v>
      </c>
      <c r="F69" s="15">
        <v>13.223140000000001</v>
      </c>
      <c r="G69" s="15">
        <v>23.140495999999999</v>
      </c>
      <c r="H69" s="15">
        <v>9.0909089999999999</v>
      </c>
      <c r="I69" s="15">
        <v>13.223140000000001</v>
      </c>
      <c r="J69" s="15">
        <v>20.661156999999999</v>
      </c>
      <c r="K69" s="15">
        <v>42.148760000000003</v>
      </c>
      <c r="L69" s="15">
        <v>1.6528929999999999</v>
      </c>
    </row>
    <row r="70" spans="1:12">
      <c r="A70" s="23" t="s">
        <v>128</v>
      </c>
      <c r="B70" s="24">
        <v>46</v>
      </c>
      <c r="C70" s="24">
        <v>14</v>
      </c>
      <c r="D70" s="24">
        <v>5</v>
      </c>
      <c r="E70" s="24">
        <v>10</v>
      </c>
      <c r="F70" s="24">
        <v>4</v>
      </c>
      <c r="G70" s="24">
        <v>4</v>
      </c>
      <c r="H70" s="24">
        <v>7</v>
      </c>
      <c r="I70" s="24">
        <v>7</v>
      </c>
      <c r="J70" s="24">
        <v>4</v>
      </c>
      <c r="K70" s="24">
        <v>16</v>
      </c>
      <c r="L70" s="24">
        <v>6</v>
      </c>
    </row>
    <row r="71" spans="1:12">
      <c r="A71" s="10" t="s">
        <v>114</v>
      </c>
      <c r="B71" s="15">
        <v>100</v>
      </c>
      <c r="C71" s="15">
        <v>30.434782999999999</v>
      </c>
      <c r="D71" s="15">
        <v>10.869565</v>
      </c>
      <c r="E71" s="15">
        <v>21.739129999999999</v>
      </c>
      <c r="F71" s="15">
        <v>8.6956520000000008</v>
      </c>
      <c r="G71" s="15">
        <v>8.6956520000000008</v>
      </c>
      <c r="H71" s="15">
        <v>15.217390999999999</v>
      </c>
      <c r="I71" s="15">
        <v>15.217390999999999</v>
      </c>
      <c r="J71" s="15">
        <v>8.6956520000000008</v>
      </c>
      <c r="K71" s="15">
        <v>34.782609000000001</v>
      </c>
      <c r="L71" s="15">
        <v>13.043478</v>
      </c>
    </row>
    <row r="72" spans="1:12">
      <c r="A72" s="8" t="s">
        <v>153</v>
      </c>
      <c r="B72" s="8"/>
      <c r="C72" s="8"/>
      <c r="D72" s="8"/>
      <c r="E72" s="8"/>
      <c r="F72" s="8"/>
      <c r="G72" s="8"/>
      <c r="H72" s="8"/>
      <c r="I72" s="8"/>
      <c r="J72" s="8"/>
      <c r="K72" s="8"/>
      <c r="L72" s="8"/>
    </row>
    <row r="73" spans="1:12">
      <c r="A73" s="23" t="s">
        <v>154</v>
      </c>
      <c r="B73" s="24">
        <v>1344</v>
      </c>
      <c r="C73" s="24">
        <v>553</v>
      </c>
      <c r="D73" s="24">
        <v>229</v>
      </c>
      <c r="E73" s="24">
        <v>394</v>
      </c>
      <c r="F73" s="24">
        <v>380</v>
      </c>
      <c r="G73" s="24">
        <v>564</v>
      </c>
      <c r="H73" s="24">
        <v>164</v>
      </c>
      <c r="I73" s="24">
        <v>359</v>
      </c>
      <c r="J73" s="24">
        <v>112</v>
      </c>
      <c r="K73" s="24">
        <v>171</v>
      </c>
      <c r="L73" s="24">
        <v>23</v>
      </c>
    </row>
    <row r="74" spans="1:12">
      <c r="A74" s="10" t="s">
        <v>114</v>
      </c>
      <c r="B74" s="15">
        <v>100</v>
      </c>
      <c r="C74" s="15">
        <v>41.145833000000003</v>
      </c>
      <c r="D74" s="15">
        <v>17.038689999999999</v>
      </c>
      <c r="E74" s="15">
        <v>29.315476</v>
      </c>
      <c r="F74" s="15">
        <v>28.273810000000001</v>
      </c>
      <c r="G74" s="15">
        <v>41.964286000000001</v>
      </c>
      <c r="H74" s="15">
        <v>12.202381000000001</v>
      </c>
      <c r="I74" s="15">
        <v>26.711310000000001</v>
      </c>
      <c r="J74" s="15">
        <v>8.3333329999999997</v>
      </c>
      <c r="K74" s="15">
        <v>12.723214</v>
      </c>
      <c r="L74" s="15">
        <v>1.7113100000000001</v>
      </c>
    </row>
    <row r="75" spans="1:12">
      <c r="A75" s="23" t="s">
        <v>155</v>
      </c>
      <c r="B75" s="24">
        <v>1107</v>
      </c>
      <c r="C75" s="24">
        <v>474</v>
      </c>
      <c r="D75" s="24">
        <v>203</v>
      </c>
      <c r="E75" s="24">
        <v>334</v>
      </c>
      <c r="F75" s="24">
        <v>330</v>
      </c>
      <c r="G75" s="24">
        <v>464</v>
      </c>
      <c r="H75" s="24">
        <v>166</v>
      </c>
      <c r="I75" s="24">
        <v>266</v>
      </c>
      <c r="J75" s="24">
        <v>89</v>
      </c>
      <c r="K75" s="24">
        <v>155</v>
      </c>
      <c r="L75" s="24">
        <v>16</v>
      </c>
    </row>
    <row r="76" spans="1:12">
      <c r="A76" s="10" t="s">
        <v>114</v>
      </c>
      <c r="B76" s="15">
        <v>100</v>
      </c>
      <c r="C76" s="15">
        <v>42.818427999999997</v>
      </c>
      <c r="D76" s="15">
        <v>18.33785</v>
      </c>
      <c r="E76" s="15">
        <v>30.171634999999998</v>
      </c>
      <c r="F76" s="15">
        <v>29.810298</v>
      </c>
      <c r="G76" s="15">
        <v>41.915086000000002</v>
      </c>
      <c r="H76" s="15">
        <v>14.995483</v>
      </c>
      <c r="I76" s="15">
        <v>24.028907</v>
      </c>
      <c r="J76" s="15">
        <v>8.0397470000000002</v>
      </c>
      <c r="K76" s="15">
        <v>14.001806999999999</v>
      </c>
      <c r="L76" s="15">
        <v>1.4453480000000001</v>
      </c>
    </row>
    <row r="77" spans="1:12">
      <c r="A77" s="23" t="s">
        <v>156</v>
      </c>
      <c r="B77" s="24">
        <v>1006</v>
      </c>
      <c r="C77" s="24">
        <v>353</v>
      </c>
      <c r="D77" s="24">
        <v>165</v>
      </c>
      <c r="E77" s="24">
        <v>244</v>
      </c>
      <c r="F77" s="24">
        <v>264</v>
      </c>
      <c r="G77" s="24">
        <v>362</v>
      </c>
      <c r="H77" s="24">
        <v>139</v>
      </c>
      <c r="I77" s="24">
        <v>235</v>
      </c>
      <c r="J77" s="24">
        <v>96</v>
      </c>
      <c r="K77" s="24">
        <v>210</v>
      </c>
      <c r="L77" s="24">
        <v>13</v>
      </c>
    </row>
    <row r="78" spans="1:12">
      <c r="A78" s="10" t="s">
        <v>114</v>
      </c>
      <c r="B78" s="15">
        <v>100</v>
      </c>
      <c r="C78" s="15">
        <v>35.089463000000002</v>
      </c>
      <c r="D78" s="15">
        <v>16.401589999999999</v>
      </c>
      <c r="E78" s="15">
        <v>24.254473000000001</v>
      </c>
      <c r="F78" s="15">
        <v>26.242545</v>
      </c>
      <c r="G78" s="15">
        <v>35.984095000000003</v>
      </c>
      <c r="H78" s="15">
        <v>13.817097</v>
      </c>
      <c r="I78" s="15">
        <v>23.359840999999999</v>
      </c>
      <c r="J78" s="15">
        <v>9.5427440000000008</v>
      </c>
      <c r="K78" s="15">
        <v>20.874751</v>
      </c>
      <c r="L78" s="15">
        <v>1.2922469999999999</v>
      </c>
    </row>
    <row r="79" spans="1:12">
      <c r="A79" s="23" t="s">
        <v>157</v>
      </c>
      <c r="B79" s="24">
        <v>541</v>
      </c>
      <c r="C79" s="24">
        <v>207</v>
      </c>
      <c r="D79" s="24">
        <v>111</v>
      </c>
      <c r="E79" s="24">
        <v>136</v>
      </c>
      <c r="F79" s="24">
        <v>169</v>
      </c>
      <c r="G79" s="24">
        <v>230</v>
      </c>
      <c r="H79" s="24">
        <v>77</v>
      </c>
      <c r="I79" s="24">
        <v>125</v>
      </c>
      <c r="J79" s="24">
        <v>44</v>
      </c>
      <c r="K79" s="24">
        <v>98</v>
      </c>
      <c r="L79" s="24">
        <v>5</v>
      </c>
    </row>
    <row r="80" spans="1:12">
      <c r="A80" s="10" t="s">
        <v>114</v>
      </c>
      <c r="B80" s="15">
        <v>100</v>
      </c>
      <c r="C80" s="15">
        <v>38.262476999999997</v>
      </c>
      <c r="D80" s="15">
        <v>20.51756</v>
      </c>
      <c r="E80" s="15">
        <v>25.138632000000001</v>
      </c>
      <c r="F80" s="15">
        <v>31.238447000000001</v>
      </c>
      <c r="G80" s="15">
        <v>42.513863000000001</v>
      </c>
      <c r="H80" s="15">
        <v>14.232901999999999</v>
      </c>
      <c r="I80" s="15">
        <v>23.105360000000001</v>
      </c>
      <c r="J80" s="15">
        <v>8.1330869999999997</v>
      </c>
      <c r="K80" s="15">
        <v>18.114602999999999</v>
      </c>
      <c r="L80" s="15">
        <v>0.92421399999999998</v>
      </c>
    </row>
    <row r="81" spans="1:12">
      <c r="A81" s="23" t="s">
        <v>158</v>
      </c>
      <c r="B81" s="24">
        <v>1510</v>
      </c>
      <c r="C81" s="24">
        <v>611</v>
      </c>
      <c r="D81" s="24">
        <v>255</v>
      </c>
      <c r="E81" s="24">
        <v>416</v>
      </c>
      <c r="F81" s="24">
        <v>428</v>
      </c>
      <c r="G81" s="24">
        <v>612</v>
      </c>
      <c r="H81" s="24">
        <v>194</v>
      </c>
      <c r="I81" s="24">
        <v>377</v>
      </c>
      <c r="J81" s="24">
        <v>127</v>
      </c>
      <c r="K81" s="24">
        <v>240</v>
      </c>
      <c r="L81" s="24">
        <v>21</v>
      </c>
    </row>
    <row r="82" spans="1:12">
      <c r="A82" s="10" t="s">
        <v>114</v>
      </c>
      <c r="B82" s="15">
        <v>100</v>
      </c>
      <c r="C82" s="15">
        <v>40.463576000000003</v>
      </c>
      <c r="D82" s="15">
        <v>16.887416999999999</v>
      </c>
      <c r="E82" s="15">
        <v>27.549669000000002</v>
      </c>
      <c r="F82" s="15">
        <v>28.344370999999999</v>
      </c>
      <c r="G82" s="15">
        <v>40.529800999999999</v>
      </c>
      <c r="H82" s="15">
        <v>12.847682000000001</v>
      </c>
      <c r="I82" s="15">
        <v>24.966887</v>
      </c>
      <c r="J82" s="15">
        <v>8.410596</v>
      </c>
      <c r="K82" s="15">
        <v>15.89404</v>
      </c>
      <c r="L82" s="15">
        <v>1.390728</v>
      </c>
    </row>
    <row r="83" spans="1:12">
      <c r="A83" s="23" t="s">
        <v>159</v>
      </c>
      <c r="B83" s="24">
        <v>1011</v>
      </c>
      <c r="C83" s="24">
        <v>417</v>
      </c>
      <c r="D83" s="24">
        <v>181</v>
      </c>
      <c r="E83" s="24">
        <v>308</v>
      </c>
      <c r="F83" s="24">
        <v>285</v>
      </c>
      <c r="G83" s="24">
        <v>412</v>
      </c>
      <c r="H83" s="24">
        <v>161</v>
      </c>
      <c r="I83" s="24">
        <v>267</v>
      </c>
      <c r="J83" s="24">
        <v>88</v>
      </c>
      <c r="K83" s="24">
        <v>154</v>
      </c>
      <c r="L83" s="24">
        <v>12</v>
      </c>
    </row>
    <row r="84" spans="1:12">
      <c r="A84" s="10" t="s">
        <v>114</v>
      </c>
      <c r="B84" s="15">
        <v>100</v>
      </c>
      <c r="C84" s="15">
        <v>41.246290999999999</v>
      </c>
      <c r="D84" s="15">
        <v>17.903065999999999</v>
      </c>
      <c r="E84" s="15">
        <v>30.464886</v>
      </c>
      <c r="F84" s="15">
        <v>28.189910999999999</v>
      </c>
      <c r="G84" s="15">
        <v>40.751730999999999</v>
      </c>
      <c r="H84" s="15">
        <v>15.924827000000001</v>
      </c>
      <c r="I84" s="15">
        <v>26.409496000000001</v>
      </c>
      <c r="J84" s="15">
        <v>8.7042529999999996</v>
      </c>
      <c r="K84" s="15">
        <v>15.232443</v>
      </c>
      <c r="L84" s="15">
        <v>1.186944</v>
      </c>
    </row>
    <row r="85" spans="1:12">
      <c r="A85" s="23" t="s">
        <v>160</v>
      </c>
      <c r="B85" s="24">
        <v>1234</v>
      </c>
      <c r="C85" s="24">
        <v>542</v>
      </c>
      <c r="D85" s="24">
        <v>229</v>
      </c>
      <c r="E85" s="24">
        <v>366</v>
      </c>
      <c r="F85" s="24">
        <v>374</v>
      </c>
      <c r="G85" s="24">
        <v>506</v>
      </c>
      <c r="H85" s="24">
        <v>169</v>
      </c>
      <c r="I85" s="24">
        <v>331</v>
      </c>
      <c r="J85" s="24">
        <v>108</v>
      </c>
      <c r="K85" s="24">
        <v>173</v>
      </c>
      <c r="L85" s="24">
        <v>14</v>
      </c>
    </row>
    <row r="86" spans="1:12">
      <c r="A86" s="10" t="s">
        <v>114</v>
      </c>
      <c r="B86" s="15">
        <v>100</v>
      </c>
      <c r="C86" s="15">
        <v>43.922204000000001</v>
      </c>
      <c r="D86" s="15">
        <v>18.557535999999999</v>
      </c>
      <c r="E86" s="15">
        <v>29.659642999999999</v>
      </c>
      <c r="F86" s="15">
        <v>30.307942000000001</v>
      </c>
      <c r="G86" s="15">
        <v>41.004862000000003</v>
      </c>
      <c r="H86" s="15">
        <v>13.6953</v>
      </c>
      <c r="I86" s="15">
        <v>26.823339000000001</v>
      </c>
      <c r="J86" s="15">
        <v>8.7520260000000007</v>
      </c>
      <c r="K86" s="15">
        <v>14.019449</v>
      </c>
      <c r="L86" s="15">
        <v>1.134522</v>
      </c>
    </row>
    <row r="87" spans="1:12">
      <c r="A87" s="23" t="s">
        <v>161</v>
      </c>
      <c r="B87" s="24">
        <v>443</v>
      </c>
      <c r="C87" s="24">
        <v>225</v>
      </c>
      <c r="D87" s="24">
        <v>97</v>
      </c>
      <c r="E87" s="24">
        <v>150</v>
      </c>
      <c r="F87" s="24">
        <v>155</v>
      </c>
      <c r="G87" s="24">
        <v>230</v>
      </c>
      <c r="H87" s="24">
        <v>79</v>
      </c>
      <c r="I87" s="24">
        <v>138</v>
      </c>
      <c r="J87" s="24">
        <v>46</v>
      </c>
      <c r="K87" s="24">
        <v>37</v>
      </c>
      <c r="L87" s="24">
        <v>8</v>
      </c>
    </row>
    <row r="88" spans="1:12">
      <c r="A88" s="10" t="s">
        <v>114</v>
      </c>
      <c r="B88" s="15">
        <v>100</v>
      </c>
      <c r="C88" s="15">
        <v>50.790067999999998</v>
      </c>
      <c r="D88" s="15">
        <v>21.896163000000001</v>
      </c>
      <c r="E88" s="15">
        <v>33.860045</v>
      </c>
      <c r="F88" s="15">
        <v>34.988712999999997</v>
      </c>
      <c r="G88" s="15">
        <v>51.918736000000003</v>
      </c>
      <c r="H88" s="15">
        <v>17.832957</v>
      </c>
      <c r="I88" s="15">
        <v>31.151242</v>
      </c>
      <c r="J88" s="15">
        <v>10.383747</v>
      </c>
      <c r="K88" s="15">
        <v>8.3521439999999991</v>
      </c>
      <c r="L88" s="15">
        <v>1.8058689999999999</v>
      </c>
    </row>
    <row r="89" spans="1:12">
      <c r="A89" s="23" t="s">
        <v>162</v>
      </c>
      <c r="B89" s="24">
        <v>1237</v>
      </c>
      <c r="C89" s="24">
        <v>527</v>
      </c>
      <c r="D89" s="24">
        <v>226</v>
      </c>
      <c r="E89" s="24">
        <v>381</v>
      </c>
      <c r="F89" s="24">
        <v>380</v>
      </c>
      <c r="G89" s="24">
        <v>548</v>
      </c>
      <c r="H89" s="24">
        <v>168</v>
      </c>
      <c r="I89" s="24">
        <v>326</v>
      </c>
      <c r="J89" s="24">
        <v>120</v>
      </c>
      <c r="K89" s="24">
        <v>147</v>
      </c>
      <c r="L89" s="24">
        <v>12</v>
      </c>
    </row>
    <row r="90" spans="1:12">
      <c r="A90" s="10" t="s">
        <v>114</v>
      </c>
      <c r="B90" s="15">
        <v>100</v>
      </c>
      <c r="C90" s="15">
        <v>42.603071999999997</v>
      </c>
      <c r="D90" s="15">
        <v>18.270008000000001</v>
      </c>
      <c r="E90" s="15">
        <v>30.800322999999999</v>
      </c>
      <c r="F90" s="15">
        <v>30.719483</v>
      </c>
      <c r="G90" s="15">
        <v>44.300727999999999</v>
      </c>
      <c r="H90" s="15">
        <v>13.581244999999999</v>
      </c>
      <c r="I90" s="15">
        <v>26.354081999999998</v>
      </c>
      <c r="J90" s="15">
        <v>9.7008890000000001</v>
      </c>
      <c r="K90" s="15">
        <v>11.883589000000001</v>
      </c>
      <c r="L90" s="15">
        <v>0.97008899999999998</v>
      </c>
    </row>
    <row r="91" spans="1:12">
      <c r="A91" s="23" t="s">
        <v>152</v>
      </c>
      <c r="B91" s="24">
        <v>81</v>
      </c>
      <c r="C91" s="24">
        <v>23</v>
      </c>
      <c r="D91" s="24">
        <v>10</v>
      </c>
      <c r="E91" s="24">
        <v>15</v>
      </c>
      <c r="F91" s="24">
        <v>15</v>
      </c>
      <c r="G91" s="24">
        <v>24</v>
      </c>
      <c r="H91" s="24">
        <v>8</v>
      </c>
      <c r="I91" s="24">
        <v>16</v>
      </c>
      <c r="J91" s="24">
        <v>31</v>
      </c>
      <c r="K91" s="24">
        <v>19</v>
      </c>
      <c r="L91" s="24">
        <v>2</v>
      </c>
    </row>
    <row r="92" spans="1:12">
      <c r="A92" s="10" t="s">
        <v>114</v>
      </c>
      <c r="B92" s="15">
        <v>100</v>
      </c>
      <c r="C92" s="15">
        <v>28.395061999999999</v>
      </c>
      <c r="D92" s="15">
        <v>12.345679000000001</v>
      </c>
      <c r="E92" s="15">
        <v>18.518519000000001</v>
      </c>
      <c r="F92" s="15">
        <v>18.518519000000001</v>
      </c>
      <c r="G92" s="15">
        <v>29.629629999999999</v>
      </c>
      <c r="H92" s="15">
        <v>9.8765429999999999</v>
      </c>
      <c r="I92" s="15">
        <v>19.753086</v>
      </c>
      <c r="J92" s="15">
        <v>38.271605000000001</v>
      </c>
      <c r="K92" s="15">
        <v>23.456790000000002</v>
      </c>
      <c r="L92" s="15">
        <v>2.4691360000000002</v>
      </c>
    </row>
    <row r="93" spans="1:12">
      <c r="A93" s="23" t="s">
        <v>163</v>
      </c>
      <c r="B93" s="24">
        <v>67</v>
      </c>
      <c r="C93" s="24">
        <v>11</v>
      </c>
      <c r="D93" s="24">
        <v>7</v>
      </c>
      <c r="E93" s="24">
        <v>12</v>
      </c>
      <c r="F93" s="24">
        <v>6</v>
      </c>
      <c r="G93" s="24">
        <v>9</v>
      </c>
      <c r="H93" s="24">
        <v>3</v>
      </c>
      <c r="I93" s="24">
        <v>11</v>
      </c>
      <c r="J93" s="24">
        <v>8</v>
      </c>
      <c r="K93" s="24">
        <v>28</v>
      </c>
      <c r="L93" s="24">
        <v>3</v>
      </c>
    </row>
    <row r="94" spans="1:12">
      <c r="A94" s="10" t="s">
        <v>114</v>
      </c>
      <c r="B94" s="15">
        <v>100</v>
      </c>
      <c r="C94" s="15">
        <v>16.417909999999999</v>
      </c>
      <c r="D94" s="15">
        <v>10.447761</v>
      </c>
      <c r="E94" s="15">
        <v>17.910447999999999</v>
      </c>
      <c r="F94" s="15">
        <v>8.9552239999999994</v>
      </c>
      <c r="G94" s="15">
        <v>13.432836</v>
      </c>
      <c r="H94" s="15">
        <v>4.4776119999999997</v>
      </c>
      <c r="I94" s="15">
        <v>16.417909999999999</v>
      </c>
      <c r="J94" s="15">
        <v>11.940299</v>
      </c>
      <c r="K94" s="15">
        <v>41.791044999999997</v>
      </c>
      <c r="L94" s="15">
        <v>4.4776119999999997</v>
      </c>
    </row>
    <row r="95" spans="1:12">
      <c r="A95" s="23" t="s">
        <v>128</v>
      </c>
      <c r="B95" s="24">
        <v>52</v>
      </c>
      <c r="C95" s="24">
        <v>16</v>
      </c>
      <c r="D95" s="24">
        <v>6</v>
      </c>
      <c r="E95" s="24">
        <v>12</v>
      </c>
      <c r="F95" s="24">
        <v>5</v>
      </c>
      <c r="G95" s="24">
        <v>6</v>
      </c>
      <c r="H95" s="24">
        <v>9</v>
      </c>
      <c r="I95" s="24">
        <v>9</v>
      </c>
      <c r="J95" s="24">
        <v>3</v>
      </c>
      <c r="K95" s="24">
        <v>13</v>
      </c>
      <c r="L95" s="24">
        <v>8</v>
      </c>
    </row>
    <row r="96" spans="1:12">
      <c r="A96" s="10" t="s">
        <v>114</v>
      </c>
      <c r="B96" s="15">
        <v>100</v>
      </c>
      <c r="C96" s="15">
        <v>30.769231000000001</v>
      </c>
      <c r="D96" s="15">
        <v>11.538462000000001</v>
      </c>
      <c r="E96" s="15">
        <v>23.076923000000001</v>
      </c>
      <c r="F96" s="15">
        <v>9.6153849999999998</v>
      </c>
      <c r="G96" s="15">
        <v>11.538462000000001</v>
      </c>
      <c r="H96" s="15">
        <v>17.307691999999999</v>
      </c>
      <c r="I96" s="15">
        <v>17.307691999999999</v>
      </c>
      <c r="J96" s="15">
        <v>5.7692310000000004</v>
      </c>
      <c r="K96" s="15">
        <v>25</v>
      </c>
      <c r="L96" s="15">
        <v>15.384615</v>
      </c>
    </row>
    <row r="97" spans="1:12">
      <c r="A97" s="8" t="s">
        <v>164</v>
      </c>
      <c r="B97" s="8"/>
      <c r="C97" s="8"/>
      <c r="D97" s="8"/>
      <c r="E97" s="8"/>
      <c r="F97" s="8"/>
      <c r="G97" s="8"/>
      <c r="H97" s="8"/>
      <c r="I97" s="8"/>
      <c r="J97" s="8"/>
      <c r="K97" s="8"/>
      <c r="L97" s="8"/>
    </row>
    <row r="98" spans="1:12">
      <c r="A98" s="23" t="s">
        <v>165</v>
      </c>
      <c r="B98" s="24">
        <v>209</v>
      </c>
      <c r="C98" s="24">
        <v>80</v>
      </c>
      <c r="D98" s="24">
        <v>40</v>
      </c>
      <c r="E98" s="24">
        <v>82</v>
      </c>
      <c r="F98" s="24">
        <v>79</v>
      </c>
      <c r="G98" s="24">
        <v>107</v>
      </c>
      <c r="H98" s="24">
        <v>39</v>
      </c>
      <c r="I98" s="24">
        <v>63</v>
      </c>
      <c r="J98" s="24">
        <v>24</v>
      </c>
      <c r="K98" s="24">
        <v>17</v>
      </c>
      <c r="L98" s="24">
        <v>1</v>
      </c>
    </row>
    <row r="99" spans="1:12">
      <c r="A99" s="10" t="s">
        <v>114</v>
      </c>
      <c r="B99" s="15">
        <v>100</v>
      </c>
      <c r="C99" s="15">
        <v>38.277512000000002</v>
      </c>
      <c r="D99" s="15">
        <v>19.138756000000001</v>
      </c>
      <c r="E99" s="15">
        <v>39.234450000000002</v>
      </c>
      <c r="F99" s="15">
        <v>37.799042999999998</v>
      </c>
      <c r="G99" s="15">
        <v>51.196171999999997</v>
      </c>
      <c r="H99" s="15">
        <v>18.660287</v>
      </c>
      <c r="I99" s="15">
        <v>30.143540999999999</v>
      </c>
      <c r="J99" s="15">
        <v>11.483254000000001</v>
      </c>
      <c r="K99" s="15">
        <v>8.1339710000000007</v>
      </c>
      <c r="L99" s="15">
        <v>0.47846899999999998</v>
      </c>
    </row>
    <row r="100" spans="1:12">
      <c r="A100" s="23" t="s">
        <v>166</v>
      </c>
      <c r="B100" s="24">
        <v>1043</v>
      </c>
      <c r="C100" s="24">
        <v>413</v>
      </c>
      <c r="D100" s="24">
        <v>166</v>
      </c>
      <c r="E100" s="24">
        <v>322</v>
      </c>
      <c r="F100" s="24">
        <v>276</v>
      </c>
      <c r="G100" s="24">
        <v>421</v>
      </c>
      <c r="H100" s="24">
        <v>114</v>
      </c>
      <c r="I100" s="24">
        <v>266</v>
      </c>
      <c r="J100" s="24">
        <v>94</v>
      </c>
      <c r="K100" s="24">
        <v>103</v>
      </c>
      <c r="L100" s="24">
        <v>17</v>
      </c>
    </row>
    <row r="101" spans="1:12">
      <c r="A101" s="10" t="s">
        <v>114</v>
      </c>
      <c r="B101" s="15">
        <v>100</v>
      </c>
      <c r="C101" s="15">
        <v>39.597315000000002</v>
      </c>
      <c r="D101" s="15">
        <v>15.915628</v>
      </c>
      <c r="E101" s="15">
        <v>30.872482999999999</v>
      </c>
      <c r="F101" s="15">
        <v>26.462128</v>
      </c>
      <c r="G101" s="15">
        <v>40.364333999999999</v>
      </c>
      <c r="H101" s="15">
        <v>10.930009999999999</v>
      </c>
      <c r="I101" s="15">
        <v>25.503356</v>
      </c>
      <c r="J101" s="15">
        <v>9.0124639999999996</v>
      </c>
      <c r="K101" s="15">
        <v>9.8753600000000006</v>
      </c>
      <c r="L101" s="15">
        <v>1.6299140000000001</v>
      </c>
    </row>
    <row r="102" spans="1:12">
      <c r="A102" s="23" t="s">
        <v>167</v>
      </c>
      <c r="B102" s="24">
        <v>963</v>
      </c>
      <c r="C102" s="24">
        <v>342</v>
      </c>
      <c r="D102" s="24">
        <v>117</v>
      </c>
      <c r="E102" s="24">
        <v>239</v>
      </c>
      <c r="F102" s="24">
        <v>188</v>
      </c>
      <c r="G102" s="24">
        <v>290</v>
      </c>
      <c r="H102" s="24">
        <v>111</v>
      </c>
      <c r="I102" s="24">
        <v>206</v>
      </c>
      <c r="J102" s="24">
        <v>94</v>
      </c>
      <c r="K102" s="24">
        <v>216</v>
      </c>
      <c r="L102" s="24">
        <v>10</v>
      </c>
    </row>
    <row r="103" spans="1:12">
      <c r="A103" s="10" t="s">
        <v>114</v>
      </c>
      <c r="B103" s="15">
        <v>100</v>
      </c>
      <c r="C103" s="15">
        <v>35.514018999999998</v>
      </c>
      <c r="D103" s="15">
        <v>12.149533</v>
      </c>
      <c r="E103" s="15">
        <v>24.818276000000001</v>
      </c>
      <c r="F103" s="15">
        <v>19.522326</v>
      </c>
      <c r="G103" s="15">
        <v>30.114225999999999</v>
      </c>
      <c r="H103" s="15">
        <v>11.526479999999999</v>
      </c>
      <c r="I103" s="15">
        <v>21.391484999999999</v>
      </c>
      <c r="J103" s="15">
        <v>9.7611629999999998</v>
      </c>
      <c r="K103" s="15">
        <v>22.429907</v>
      </c>
      <c r="L103" s="15">
        <v>1.038422</v>
      </c>
    </row>
    <row r="104" spans="1:12">
      <c r="A104" s="23" t="s">
        <v>168</v>
      </c>
      <c r="B104" s="24">
        <v>338</v>
      </c>
      <c r="C104" s="24">
        <v>102</v>
      </c>
      <c r="D104" s="24">
        <v>38</v>
      </c>
      <c r="E104" s="24">
        <v>44</v>
      </c>
      <c r="F104" s="24">
        <v>44</v>
      </c>
      <c r="G104" s="24">
        <v>73</v>
      </c>
      <c r="H104" s="24">
        <v>33</v>
      </c>
      <c r="I104" s="24">
        <v>52</v>
      </c>
      <c r="J104" s="24">
        <v>25</v>
      </c>
      <c r="K104" s="24">
        <v>135</v>
      </c>
      <c r="L104" s="24">
        <v>5</v>
      </c>
    </row>
    <row r="105" spans="1:12">
      <c r="A105" s="10" t="s">
        <v>114</v>
      </c>
      <c r="B105" s="15">
        <v>100</v>
      </c>
      <c r="C105" s="15">
        <v>30.177515</v>
      </c>
      <c r="D105" s="15">
        <v>11.242604</v>
      </c>
      <c r="E105" s="15">
        <v>13.017751000000001</v>
      </c>
      <c r="F105" s="15">
        <v>13.017751000000001</v>
      </c>
      <c r="G105" s="15">
        <v>21.597632999999998</v>
      </c>
      <c r="H105" s="15">
        <v>9.7633139999999994</v>
      </c>
      <c r="I105" s="15">
        <v>15.384615</v>
      </c>
      <c r="J105" s="15">
        <v>7.3964499999999997</v>
      </c>
      <c r="K105" s="15">
        <v>39.940828000000003</v>
      </c>
      <c r="L105" s="15">
        <v>1.47929</v>
      </c>
    </row>
    <row r="106" spans="1:12">
      <c r="A106" s="23" t="s">
        <v>169</v>
      </c>
      <c r="B106" s="24">
        <v>94</v>
      </c>
      <c r="C106" s="24">
        <v>23</v>
      </c>
      <c r="D106" s="24">
        <v>12</v>
      </c>
      <c r="E106" s="24">
        <v>8</v>
      </c>
      <c r="F106" s="24">
        <v>11</v>
      </c>
      <c r="G106" s="24">
        <v>9</v>
      </c>
      <c r="H106" s="24">
        <v>8</v>
      </c>
      <c r="I106" s="24">
        <v>13</v>
      </c>
      <c r="J106" s="24">
        <v>8</v>
      </c>
      <c r="K106" s="24">
        <v>48</v>
      </c>
      <c r="L106" s="24">
        <v>1</v>
      </c>
    </row>
    <row r="107" spans="1:12">
      <c r="A107" s="10" t="s">
        <v>114</v>
      </c>
      <c r="B107" s="15">
        <v>100</v>
      </c>
      <c r="C107" s="15">
        <v>24.468084999999999</v>
      </c>
      <c r="D107" s="15">
        <v>12.765957</v>
      </c>
      <c r="E107" s="15">
        <v>8.5106380000000001</v>
      </c>
      <c r="F107" s="15">
        <v>11.702128</v>
      </c>
      <c r="G107" s="15">
        <v>9.5744679999999995</v>
      </c>
      <c r="H107" s="15">
        <v>8.5106380000000001</v>
      </c>
      <c r="I107" s="15">
        <v>13.829787</v>
      </c>
      <c r="J107" s="15">
        <v>8.5106380000000001</v>
      </c>
      <c r="K107" s="15">
        <v>51.063830000000003</v>
      </c>
      <c r="L107" s="15">
        <v>1.0638300000000001</v>
      </c>
    </row>
    <row r="108" spans="1:12">
      <c r="A108" s="23" t="s">
        <v>128</v>
      </c>
      <c r="B108" s="24">
        <v>30</v>
      </c>
      <c r="C108" s="24">
        <v>1</v>
      </c>
      <c r="D108" s="24">
        <v>0</v>
      </c>
      <c r="E108" s="24">
        <v>0</v>
      </c>
      <c r="F108" s="24">
        <v>1</v>
      </c>
      <c r="G108" s="24">
        <v>0</v>
      </c>
      <c r="H108" s="24">
        <v>0</v>
      </c>
      <c r="I108" s="24">
        <v>0</v>
      </c>
      <c r="J108" s="24">
        <v>2</v>
      </c>
      <c r="K108" s="24">
        <v>3</v>
      </c>
      <c r="L108" s="24">
        <v>24</v>
      </c>
    </row>
    <row r="109" spans="1:12">
      <c r="A109" s="10" t="s">
        <v>114</v>
      </c>
      <c r="B109" s="15">
        <v>100</v>
      </c>
      <c r="C109" s="15">
        <v>3.3333330000000001</v>
      </c>
      <c r="D109" s="15">
        <v>0</v>
      </c>
      <c r="E109" s="15">
        <v>0</v>
      </c>
      <c r="F109" s="15">
        <v>3.3333330000000001</v>
      </c>
      <c r="G109" s="15">
        <v>0</v>
      </c>
      <c r="H109" s="15">
        <v>0</v>
      </c>
      <c r="I109" s="15">
        <v>0</v>
      </c>
      <c r="J109" s="15">
        <v>6.6666670000000003</v>
      </c>
      <c r="K109" s="15">
        <v>10</v>
      </c>
      <c r="L109" s="15">
        <v>80</v>
      </c>
    </row>
    <row r="110" spans="1:12">
      <c r="A110" s="8" t="s">
        <v>170</v>
      </c>
      <c r="B110" s="8"/>
      <c r="C110" s="8"/>
      <c r="D110" s="8"/>
      <c r="E110" s="8"/>
      <c r="F110" s="8"/>
      <c r="G110" s="8"/>
      <c r="H110" s="8"/>
      <c r="I110" s="8"/>
      <c r="J110" s="8"/>
      <c r="K110" s="8"/>
      <c r="L110" s="8"/>
    </row>
    <row r="111" spans="1:12">
      <c r="A111" s="23" t="s">
        <v>171</v>
      </c>
      <c r="B111" s="24">
        <v>386</v>
      </c>
      <c r="C111" s="24">
        <v>118</v>
      </c>
      <c r="D111" s="24">
        <v>53</v>
      </c>
      <c r="E111" s="24">
        <v>75</v>
      </c>
      <c r="F111" s="24">
        <v>83</v>
      </c>
      <c r="G111" s="24">
        <v>119</v>
      </c>
      <c r="H111" s="24">
        <v>34</v>
      </c>
      <c r="I111" s="24">
        <v>88</v>
      </c>
      <c r="J111" s="24">
        <v>38</v>
      </c>
      <c r="K111" s="24">
        <v>92</v>
      </c>
      <c r="L111" s="24">
        <v>5</v>
      </c>
    </row>
    <row r="112" spans="1:12">
      <c r="A112" s="10" t="s">
        <v>114</v>
      </c>
      <c r="B112" s="15">
        <v>100</v>
      </c>
      <c r="C112" s="15">
        <v>30.569948</v>
      </c>
      <c r="D112" s="15">
        <v>13.73057</v>
      </c>
      <c r="E112" s="15">
        <v>19.430052</v>
      </c>
      <c r="F112" s="15">
        <v>21.502590999999999</v>
      </c>
      <c r="G112" s="15">
        <v>30.829015999999999</v>
      </c>
      <c r="H112" s="15">
        <v>8.8082899999999995</v>
      </c>
      <c r="I112" s="15">
        <v>22.797927000000001</v>
      </c>
      <c r="J112" s="15">
        <v>9.8445599999999995</v>
      </c>
      <c r="K112" s="15">
        <v>23.834197</v>
      </c>
      <c r="L112" s="15">
        <v>1.295337</v>
      </c>
    </row>
    <row r="113" spans="1:12">
      <c r="A113" s="23" t="s">
        <v>172</v>
      </c>
      <c r="B113" s="24">
        <v>919</v>
      </c>
      <c r="C113" s="24">
        <v>333</v>
      </c>
      <c r="D113" s="24">
        <v>137</v>
      </c>
      <c r="E113" s="24">
        <v>202</v>
      </c>
      <c r="F113" s="24">
        <v>212</v>
      </c>
      <c r="G113" s="24">
        <v>292</v>
      </c>
      <c r="H113" s="24">
        <v>97</v>
      </c>
      <c r="I113" s="24">
        <v>193</v>
      </c>
      <c r="J113" s="24">
        <v>90</v>
      </c>
      <c r="K113" s="24">
        <v>183</v>
      </c>
      <c r="L113" s="24">
        <v>10</v>
      </c>
    </row>
    <row r="114" spans="1:12">
      <c r="A114" s="10" t="s">
        <v>114</v>
      </c>
      <c r="B114" s="15">
        <v>100</v>
      </c>
      <c r="C114" s="15">
        <v>36.235038000000003</v>
      </c>
      <c r="D114" s="15">
        <v>14.907508</v>
      </c>
      <c r="E114" s="15">
        <v>21.980412999999999</v>
      </c>
      <c r="F114" s="15">
        <v>23.068553000000001</v>
      </c>
      <c r="G114" s="15">
        <v>31.773667</v>
      </c>
      <c r="H114" s="15">
        <v>10.554951000000001</v>
      </c>
      <c r="I114" s="15">
        <v>21.001087999999999</v>
      </c>
      <c r="J114" s="15">
        <v>9.7932539999999992</v>
      </c>
      <c r="K114" s="15">
        <v>19.912949000000001</v>
      </c>
      <c r="L114" s="15">
        <v>1.088139</v>
      </c>
    </row>
    <row r="115" spans="1:12">
      <c r="A115" s="23" t="s">
        <v>173</v>
      </c>
      <c r="B115" s="24">
        <v>978</v>
      </c>
      <c r="C115" s="24">
        <v>371</v>
      </c>
      <c r="D115" s="24">
        <v>131</v>
      </c>
      <c r="E115" s="24">
        <v>292</v>
      </c>
      <c r="F115" s="24">
        <v>215</v>
      </c>
      <c r="G115" s="24">
        <v>361</v>
      </c>
      <c r="H115" s="24">
        <v>126</v>
      </c>
      <c r="I115" s="24">
        <v>231</v>
      </c>
      <c r="J115" s="24">
        <v>83</v>
      </c>
      <c r="K115" s="24">
        <v>175</v>
      </c>
      <c r="L115" s="24">
        <v>8</v>
      </c>
    </row>
    <row r="116" spans="1:12">
      <c r="A116" s="10" t="s">
        <v>114</v>
      </c>
      <c r="B116" s="15">
        <v>100</v>
      </c>
      <c r="C116" s="15">
        <v>37.934559999999998</v>
      </c>
      <c r="D116" s="15">
        <v>13.394683000000001</v>
      </c>
      <c r="E116" s="15">
        <v>29.856850999999999</v>
      </c>
      <c r="F116" s="15">
        <v>21.983640000000001</v>
      </c>
      <c r="G116" s="15">
        <v>36.912064999999998</v>
      </c>
      <c r="H116" s="15">
        <v>12.883436</v>
      </c>
      <c r="I116" s="15">
        <v>23.619631999999999</v>
      </c>
      <c r="J116" s="15">
        <v>8.4867080000000001</v>
      </c>
      <c r="K116" s="15">
        <v>17.893661000000002</v>
      </c>
      <c r="L116" s="15">
        <v>0.81799599999999995</v>
      </c>
    </row>
    <row r="117" spans="1:12">
      <c r="A117" s="23" t="s">
        <v>174</v>
      </c>
      <c r="B117" s="24">
        <v>347</v>
      </c>
      <c r="C117" s="24">
        <v>132</v>
      </c>
      <c r="D117" s="24">
        <v>48</v>
      </c>
      <c r="E117" s="24">
        <v>124</v>
      </c>
      <c r="F117" s="24">
        <v>85</v>
      </c>
      <c r="G117" s="24">
        <v>125</v>
      </c>
      <c r="H117" s="24">
        <v>47</v>
      </c>
      <c r="I117" s="24">
        <v>87</v>
      </c>
      <c r="J117" s="24">
        <v>34</v>
      </c>
      <c r="K117" s="24">
        <v>67</v>
      </c>
      <c r="L117" s="24">
        <v>6</v>
      </c>
    </row>
    <row r="118" spans="1:12">
      <c r="A118" s="10" t="s">
        <v>114</v>
      </c>
      <c r="B118" s="15">
        <v>100</v>
      </c>
      <c r="C118" s="15">
        <v>38.040346</v>
      </c>
      <c r="D118" s="15">
        <v>13.832853</v>
      </c>
      <c r="E118" s="15">
        <v>35.734870000000001</v>
      </c>
      <c r="F118" s="15">
        <v>24.495677000000001</v>
      </c>
      <c r="G118" s="15">
        <v>36.023054999999999</v>
      </c>
      <c r="H118" s="15">
        <v>13.544669000000001</v>
      </c>
      <c r="I118" s="15">
        <v>25.072046</v>
      </c>
      <c r="J118" s="15">
        <v>9.7982709999999997</v>
      </c>
      <c r="K118" s="15">
        <v>19.308357000000001</v>
      </c>
      <c r="L118" s="15">
        <v>1.7291069999999999</v>
      </c>
    </row>
    <row r="119" spans="1:12">
      <c r="A119" s="23" t="s">
        <v>128</v>
      </c>
      <c r="B119" s="24">
        <v>47</v>
      </c>
      <c r="C119" s="24">
        <v>7</v>
      </c>
      <c r="D119" s="24">
        <v>4</v>
      </c>
      <c r="E119" s="24">
        <v>2</v>
      </c>
      <c r="F119" s="24">
        <v>4</v>
      </c>
      <c r="G119" s="24">
        <v>3</v>
      </c>
      <c r="H119" s="24">
        <v>1</v>
      </c>
      <c r="I119" s="24">
        <v>1</v>
      </c>
      <c r="J119" s="24">
        <v>2</v>
      </c>
      <c r="K119" s="24">
        <v>5</v>
      </c>
      <c r="L119" s="24">
        <v>29</v>
      </c>
    </row>
    <row r="120" spans="1:12">
      <c r="A120" s="10" t="s">
        <v>114</v>
      </c>
      <c r="B120" s="15">
        <v>100</v>
      </c>
      <c r="C120" s="15">
        <v>14.893617000000001</v>
      </c>
      <c r="D120" s="15">
        <v>8.5106380000000001</v>
      </c>
      <c r="E120" s="15">
        <v>4.2553190000000001</v>
      </c>
      <c r="F120" s="15">
        <v>8.5106380000000001</v>
      </c>
      <c r="G120" s="15">
        <v>6.3829789999999997</v>
      </c>
      <c r="H120" s="15">
        <v>2.1276600000000001</v>
      </c>
      <c r="I120" s="15">
        <v>2.1276600000000001</v>
      </c>
      <c r="J120" s="15">
        <v>4.2553190000000001</v>
      </c>
      <c r="K120" s="15">
        <v>10.638298000000001</v>
      </c>
      <c r="L120" s="15">
        <v>61.702128000000002</v>
      </c>
    </row>
    <row r="121" spans="1:12">
      <c r="A121" s="8" t="s">
        <v>175</v>
      </c>
      <c r="B121" s="8"/>
      <c r="C121" s="8"/>
      <c r="D121" s="8"/>
      <c r="E121" s="8"/>
      <c r="F121" s="8"/>
      <c r="G121" s="8"/>
      <c r="H121" s="8"/>
      <c r="I121" s="8"/>
      <c r="J121" s="8"/>
      <c r="K121" s="8"/>
      <c r="L121" s="8"/>
    </row>
    <row r="122" spans="1:12">
      <c r="A122" s="23" t="s">
        <v>176</v>
      </c>
      <c r="B122" s="24">
        <v>425</v>
      </c>
      <c r="C122" s="24">
        <v>193</v>
      </c>
      <c r="D122" s="24">
        <v>78</v>
      </c>
      <c r="E122" s="24">
        <v>145</v>
      </c>
      <c r="F122" s="24">
        <v>131</v>
      </c>
      <c r="G122" s="24">
        <v>189</v>
      </c>
      <c r="H122" s="24">
        <v>55</v>
      </c>
      <c r="I122" s="24">
        <v>102</v>
      </c>
      <c r="J122" s="24">
        <v>41</v>
      </c>
      <c r="K122" s="24">
        <v>50</v>
      </c>
      <c r="L122" s="24">
        <v>3</v>
      </c>
    </row>
    <row r="123" spans="1:12">
      <c r="A123" s="10" t="s">
        <v>114</v>
      </c>
      <c r="B123" s="15">
        <v>100</v>
      </c>
      <c r="C123" s="15">
        <v>45.411765000000003</v>
      </c>
      <c r="D123" s="15">
        <v>18.352941000000001</v>
      </c>
      <c r="E123" s="15">
        <v>34.117646999999998</v>
      </c>
      <c r="F123" s="15">
        <v>30.823529000000001</v>
      </c>
      <c r="G123" s="15">
        <v>44.470587999999999</v>
      </c>
      <c r="H123" s="15">
        <v>12.941176</v>
      </c>
      <c r="I123" s="15">
        <v>24</v>
      </c>
      <c r="J123" s="15">
        <v>9.6470590000000005</v>
      </c>
      <c r="K123" s="15">
        <v>11.764706</v>
      </c>
      <c r="L123" s="15">
        <v>0.70588200000000001</v>
      </c>
    </row>
    <row r="124" spans="1:12">
      <c r="A124" s="23" t="s">
        <v>177</v>
      </c>
      <c r="B124" s="24">
        <v>811</v>
      </c>
      <c r="C124" s="24">
        <v>343</v>
      </c>
      <c r="D124" s="24">
        <v>138</v>
      </c>
      <c r="E124" s="24">
        <v>253</v>
      </c>
      <c r="F124" s="24">
        <v>244</v>
      </c>
      <c r="G124" s="24">
        <v>323</v>
      </c>
      <c r="H124" s="24">
        <v>109</v>
      </c>
      <c r="I124" s="24">
        <v>226</v>
      </c>
      <c r="J124" s="24">
        <v>67</v>
      </c>
      <c r="K124" s="24">
        <v>102</v>
      </c>
      <c r="L124" s="24">
        <v>8</v>
      </c>
    </row>
    <row r="125" spans="1:12">
      <c r="A125" s="10" t="s">
        <v>114</v>
      </c>
      <c r="B125" s="15">
        <v>100</v>
      </c>
      <c r="C125" s="15">
        <v>42.293464999999998</v>
      </c>
      <c r="D125" s="15">
        <v>17.016030000000001</v>
      </c>
      <c r="E125" s="15">
        <v>31.196054</v>
      </c>
      <c r="F125" s="15">
        <v>30.086313000000001</v>
      </c>
      <c r="G125" s="15">
        <v>39.827373999999999</v>
      </c>
      <c r="H125" s="15">
        <v>13.440197</v>
      </c>
      <c r="I125" s="15">
        <v>27.866831000000001</v>
      </c>
      <c r="J125" s="15">
        <v>8.2614059999999991</v>
      </c>
      <c r="K125" s="15">
        <v>12.577064999999999</v>
      </c>
      <c r="L125" s="15">
        <v>0.98643599999999998</v>
      </c>
    </row>
    <row r="126" spans="1:12">
      <c r="A126" s="23" t="s">
        <v>178</v>
      </c>
      <c r="B126" s="24">
        <v>207</v>
      </c>
      <c r="C126" s="24">
        <v>93</v>
      </c>
      <c r="D126" s="24">
        <v>47</v>
      </c>
      <c r="E126" s="24">
        <v>78</v>
      </c>
      <c r="F126" s="24">
        <v>72</v>
      </c>
      <c r="G126" s="24">
        <v>101</v>
      </c>
      <c r="H126" s="24">
        <v>31</v>
      </c>
      <c r="I126" s="24">
        <v>83</v>
      </c>
      <c r="J126" s="24">
        <v>18</v>
      </c>
      <c r="K126" s="24">
        <v>16</v>
      </c>
      <c r="L126" s="24">
        <v>2</v>
      </c>
    </row>
    <row r="127" spans="1:12">
      <c r="A127" s="10" t="s">
        <v>114</v>
      </c>
      <c r="B127" s="15">
        <v>100</v>
      </c>
      <c r="C127" s="15">
        <v>44.927536000000003</v>
      </c>
      <c r="D127" s="15">
        <v>22.705314000000001</v>
      </c>
      <c r="E127" s="15">
        <v>37.681159000000001</v>
      </c>
      <c r="F127" s="15">
        <v>34.782609000000001</v>
      </c>
      <c r="G127" s="15">
        <v>48.792271</v>
      </c>
      <c r="H127" s="15">
        <v>14.975845</v>
      </c>
      <c r="I127" s="15">
        <v>40.096617999999999</v>
      </c>
      <c r="J127" s="15">
        <v>8.6956520000000008</v>
      </c>
      <c r="K127" s="15">
        <v>7.7294689999999999</v>
      </c>
      <c r="L127" s="15">
        <v>0.96618400000000004</v>
      </c>
    </row>
    <row r="128" spans="1:12">
      <c r="A128" s="23" t="s">
        <v>179</v>
      </c>
      <c r="B128" s="24">
        <v>154</v>
      </c>
      <c r="C128" s="24">
        <v>60</v>
      </c>
      <c r="D128" s="24">
        <v>30</v>
      </c>
      <c r="E128" s="24">
        <v>53</v>
      </c>
      <c r="F128" s="24">
        <v>64</v>
      </c>
      <c r="G128" s="24">
        <v>70</v>
      </c>
      <c r="H128" s="24">
        <v>33</v>
      </c>
      <c r="I128" s="24">
        <v>63</v>
      </c>
      <c r="J128" s="24">
        <v>29</v>
      </c>
      <c r="K128" s="24">
        <v>7</v>
      </c>
      <c r="L128" s="24">
        <v>1</v>
      </c>
    </row>
    <row r="129" spans="1:12">
      <c r="A129" s="10" t="s">
        <v>114</v>
      </c>
      <c r="B129" s="15">
        <v>100</v>
      </c>
      <c r="C129" s="15">
        <v>38.961039</v>
      </c>
      <c r="D129" s="15">
        <v>19.480519000000001</v>
      </c>
      <c r="E129" s="15">
        <v>34.415584000000003</v>
      </c>
      <c r="F129" s="15">
        <v>41.558441999999999</v>
      </c>
      <c r="G129" s="15">
        <v>45.454545000000003</v>
      </c>
      <c r="H129" s="15">
        <v>21.428571000000002</v>
      </c>
      <c r="I129" s="15">
        <v>40.909090999999997</v>
      </c>
      <c r="J129" s="15">
        <v>18.831168999999999</v>
      </c>
      <c r="K129" s="15">
        <v>4.5454549999999996</v>
      </c>
      <c r="L129" s="15">
        <v>0.64935100000000001</v>
      </c>
    </row>
    <row r="130" spans="1:12">
      <c r="A130" s="23" t="s">
        <v>180</v>
      </c>
      <c r="B130" s="24">
        <v>318</v>
      </c>
      <c r="C130" s="24">
        <v>159</v>
      </c>
      <c r="D130" s="24">
        <v>63</v>
      </c>
      <c r="E130" s="24">
        <v>121</v>
      </c>
      <c r="F130" s="24">
        <v>111</v>
      </c>
      <c r="G130" s="24">
        <v>150</v>
      </c>
      <c r="H130" s="24">
        <v>63</v>
      </c>
      <c r="I130" s="24">
        <v>135</v>
      </c>
      <c r="J130" s="24">
        <v>30</v>
      </c>
      <c r="K130" s="24">
        <v>21</v>
      </c>
      <c r="L130" s="24">
        <v>1</v>
      </c>
    </row>
    <row r="131" spans="1:12">
      <c r="A131" s="10" t="s">
        <v>114</v>
      </c>
      <c r="B131" s="15">
        <v>100</v>
      </c>
      <c r="C131" s="15">
        <v>50</v>
      </c>
      <c r="D131" s="15">
        <v>19.811321</v>
      </c>
      <c r="E131" s="15">
        <v>38.050314</v>
      </c>
      <c r="F131" s="15">
        <v>34.905659999999997</v>
      </c>
      <c r="G131" s="15">
        <v>47.169811000000003</v>
      </c>
      <c r="H131" s="15">
        <v>19.811321</v>
      </c>
      <c r="I131" s="15">
        <v>42.452829999999999</v>
      </c>
      <c r="J131" s="15">
        <v>9.4339619999999993</v>
      </c>
      <c r="K131" s="15">
        <v>6.6037739999999996</v>
      </c>
      <c r="L131" s="15">
        <v>0.31446499999999999</v>
      </c>
    </row>
    <row r="132" spans="1:12">
      <c r="A132" s="23" t="s">
        <v>181</v>
      </c>
      <c r="B132" s="24">
        <v>203</v>
      </c>
      <c r="C132" s="24">
        <v>93</v>
      </c>
      <c r="D132" s="24">
        <v>51</v>
      </c>
      <c r="E132" s="24">
        <v>72</v>
      </c>
      <c r="F132" s="24">
        <v>82</v>
      </c>
      <c r="G132" s="24">
        <v>106</v>
      </c>
      <c r="H132" s="24">
        <v>30</v>
      </c>
      <c r="I132" s="24">
        <v>88</v>
      </c>
      <c r="J132" s="24">
        <v>30</v>
      </c>
      <c r="K132" s="24">
        <v>15</v>
      </c>
      <c r="L132" s="24">
        <v>0</v>
      </c>
    </row>
    <row r="133" spans="1:12">
      <c r="A133" s="10" t="s">
        <v>114</v>
      </c>
      <c r="B133" s="15">
        <v>100</v>
      </c>
      <c r="C133" s="15">
        <v>45.812807999999997</v>
      </c>
      <c r="D133" s="15">
        <v>25.123152999999999</v>
      </c>
      <c r="E133" s="15">
        <v>35.467979999999997</v>
      </c>
      <c r="F133" s="15">
        <v>40.394089000000001</v>
      </c>
      <c r="G133" s="15">
        <v>52.216749</v>
      </c>
      <c r="H133" s="15">
        <v>14.778325000000001</v>
      </c>
      <c r="I133" s="15">
        <v>43.349753999999997</v>
      </c>
      <c r="J133" s="15">
        <v>14.778325000000001</v>
      </c>
      <c r="K133" s="15">
        <v>7.3891629999999999</v>
      </c>
      <c r="L133" s="15">
        <v>0</v>
      </c>
    </row>
    <row r="134" spans="1:12">
      <c r="A134" s="23" t="s">
        <v>182</v>
      </c>
      <c r="B134" s="24">
        <v>79</v>
      </c>
      <c r="C134" s="24">
        <v>42</v>
      </c>
      <c r="D134" s="24">
        <v>29</v>
      </c>
      <c r="E134" s="24">
        <v>29</v>
      </c>
      <c r="F134" s="24">
        <v>31</v>
      </c>
      <c r="G134" s="24">
        <v>39</v>
      </c>
      <c r="H134" s="24">
        <v>18</v>
      </c>
      <c r="I134" s="24">
        <v>30</v>
      </c>
      <c r="J134" s="24">
        <v>6</v>
      </c>
      <c r="K134" s="24">
        <v>7</v>
      </c>
      <c r="L134" s="24">
        <v>1</v>
      </c>
    </row>
    <row r="135" spans="1:12">
      <c r="A135" s="10" t="s">
        <v>114</v>
      </c>
      <c r="B135" s="15">
        <v>100</v>
      </c>
      <c r="C135" s="15">
        <v>53.164557000000002</v>
      </c>
      <c r="D135" s="15">
        <v>36.708860999999999</v>
      </c>
      <c r="E135" s="15">
        <v>36.708860999999999</v>
      </c>
      <c r="F135" s="15">
        <v>39.240506000000003</v>
      </c>
      <c r="G135" s="15">
        <v>49.367089</v>
      </c>
      <c r="H135" s="15">
        <v>22.78481</v>
      </c>
      <c r="I135" s="15">
        <v>37.974684000000003</v>
      </c>
      <c r="J135" s="15">
        <v>7.5949369999999998</v>
      </c>
      <c r="K135" s="15">
        <v>8.8607589999999998</v>
      </c>
      <c r="L135" s="15">
        <v>1.2658229999999999</v>
      </c>
    </row>
    <row r="136" spans="1:12">
      <c r="A136" s="23" t="s">
        <v>183</v>
      </c>
      <c r="B136" s="24">
        <v>68</v>
      </c>
      <c r="C136" s="24">
        <v>36</v>
      </c>
      <c r="D136" s="24">
        <v>23</v>
      </c>
      <c r="E136" s="24">
        <v>49</v>
      </c>
      <c r="F136" s="24">
        <v>32</v>
      </c>
      <c r="G136" s="24">
        <v>39</v>
      </c>
      <c r="H136" s="24">
        <v>15</v>
      </c>
      <c r="I136" s="24">
        <v>26</v>
      </c>
      <c r="J136" s="24">
        <v>9</v>
      </c>
      <c r="K136" s="24">
        <v>1</v>
      </c>
      <c r="L136" s="24">
        <v>0</v>
      </c>
    </row>
    <row r="137" spans="1:12">
      <c r="A137" s="10" t="s">
        <v>114</v>
      </c>
      <c r="B137" s="15">
        <v>100</v>
      </c>
      <c r="C137" s="15">
        <v>52.941175999999999</v>
      </c>
      <c r="D137" s="15">
        <v>33.823529000000001</v>
      </c>
      <c r="E137" s="15">
        <v>72.058824000000001</v>
      </c>
      <c r="F137" s="15">
        <v>47.058824000000001</v>
      </c>
      <c r="G137" s="15">
        <v>57.352941000000001</v>
      </c>
      <c r="H137" s="15">
        <v>22.058824000000001</v>
      </c>
      <c r="I137" s="15">
        <v>38.235294000000003</v>
      </c>
      <c r="J137" s="15">
        <v>13.235294</v>
      </c>
      <c r="K137" s="15">
        <v>1.470588</v>
      </c>
      <c r="L137" s="15">
        <v>0</v>
      </c>
    </row>
    <row r="138" spans="1:12">
      <c r="A138" s="23" t="s">
        <v>184</v>
      </c>
      <c r="B138" s="24">
        <v>586</v>
      </c>
      <c r="C138" s="24">
        <v>249</v>
      </c>
      <c r="D138" s="24">
        <v>118</v>
      </c>
      <c r="E138" s="24">
        <v>201</v>
      </c>
      <c r="F138" s="24">
        <v>169</v>
      </c>
      <c r="G138" s="24">
        <v>251</v>
      </c>
      <c r="H138" s="24">
        <v>81</v>
      </c>
      <c r="I138" s="24">
        <v>209</v>
      </c>
      <c r="J138" s="24">
        <v>66</v>
      </c>
      <c r="K138" s="24">
        <v>43</v>
      </c>
      <c r="L138" s="24">
        <v>2</v>
      </c>
    </row>
    <row r="139" spans="1:12">
      <c r="A139" s="10" t="s">
        <v>114</v>
      </c>
      <c r="B139" s="15">
        <v>100</v>
      </c>
      <c r="C139" s="15">
        <v>42.491467999999998</v>
      </c>
      <c r="D139" s="15">
        <v>20.136519</v>
      </c>
      <c r="E139" s="15">
        <v>34.300341000000003</v>
      </c>
      <c r="F139" s="15">
        <v>28.839590000000001</v>
      </c>
      <c r="G139" s="15">
        <v>42.832765000000002</v>
      </c>
      <c r="H139" s="15">
        <v>13.822526</v>
      </c>
      <c r="I139" s="15">
        <v>35.665528999999999</v>
      </c>
      <c r="J139" s="15">
        <v>11.262798999999999</v>
      </c>
      <c r="K139" s="15">
        <v>7.3378839999999999</v>
      </c>
      <c r="L139" s="15">
        <v>0.34129700000000002</v>
      </c>
    </row>
    <row r="140" spans="1:12">
      <c r="A140" s="23" t="s">
        <v>185</v>
      </c>
      <c r="B140" s="24">
        <v>276</v>
      </c>
      <c r="C140" s="24">
        <v>133</v>
      </c>
      <c r="D140" s="24">
        <v>58</v>
      </c>
      <c r="E140" s="24">
        <v>109</v>
      </c>
      <c r="F140" s="24">
        <v>87</v>
      </c>
      <c r="G140" s="24">
        <v>114</v>
      </c>
      <c r="H140" s="24">
        <v>48</v>
      </c>
      <c r="I140" s="24">
        <v>107</v>
      </c>
      <c r="J140" s="24">
        <v>36</v>
      </c>
      <c r="K140" s="24">
        <v>18</v>
      </c>
      <c r="L140" s="24">
        <v>2</v>
      </c>
    </row>
    <row r="141" spans="1:12">
      <c r="A141" s="10" t="s">
        <v>114</v>
      </c>
      <c r="B141" s="15">
        <v>100</v>
      </c>
      <c r="C141" s="15">
        <v>48.188406000000001</v>
      </c>
      <c r="D141" s="15">
        <v>21.014493000000002</v>
      </c>
      <c r="E141" s="15">
        <v>39.492753999999998</v>
      </c>
      <c r="F141" s="15">
        <v>31.521739</v>
      </c>
      <c r="G141" s="15">
        <v>41.304347999999997</v>
      </c>
      <c r="H141" s="15">
        <v>17.391304000000002</v>
      </c>
      <c r="I141" s="15">
        <v>38.768115999999999</v>
      </c>
      <c r="J141" s="15">
        <v>13.043478</v>
      </c>
      <c r="K141" s="15">
        <v>6.5217390000000002</v>
      </c>
      <c r="L141" s="15">
        <v>0.724638</v>
      </c>
    </row>
    <row r="142" spans="1:12">
      <c r="A142" s="23" t="s">
        <v>152</v>
      </c>
      <c r="B142" s="24">
        <v>197</v>
      </c>
      <c r="C142" s="24">
        <v>61</v>
      </c>
      <c r="D142" s="24">
        <v>29</v>
      </c>
      <c r="E142" s="24">
        <v>44</v>
      </c>
      <c r="F142" s="24">
        <v>40</v>
      </c>
      <c r="G142" s="24">
        <v>62</v>
      </c>
      <c r="H142" s="24">
        <v>22</v>
      </c>
      <c r="I142" s="24">
        <v>39</v>
      </c>
      <c r="J142" s="24">
        <v>56</v>
      </c>
      <c r="K142" s="24">
        <v>28</v>
      </c>
      <c r="L142" s="24">
        <v>0</v>
      </c>
    </row>
    <row r="143" spans="1:12">
      <c r="A143" s="10" t="s">
        <v>114</v>
      </c>
      <c r="B143" s="15">
        <v>100</v>
      </c>
      <c r="C143" s="15">
        <v>30.964466999999999</v>
      </c>
      <c r="D143" s="15">
        <v>14.720812</v>
      </c>
      <c r="E143" s="15">
        <v>22.335025000000002</v>
      </c>
      <c r="F143" s="15">
        <v>20.304569000000001</v>
      </c>
      <c r="G143" s="15">
        <v>31.472080999999999</v>
      </c>
      <c r="H143" s="15">
        <v>11.167513</v>
      </c>
      <c r="I143" s="15">
        <v>19.796953999999999</v>
      </c>
      <c r="J143" s="15">
        <v>28.426396</v>
      </c>
      <c r="K143" s="15">
        <v>14.213198</v>
      </c>
      <c r="L143" s="15">
        <v>0</v>
      </c>
    </row>
    <row r="144" spans="1:12">
      <c r="A144" s="23" t="s">
        <v>186</v>
      </c>
      <c r="B144" s="24">
        <v>944</v>
      </c>
      <c r="C144" s="24">
        <v>280</v>
      </c>
      <c r="D144" s="24">
        <v>95</v>
      </c>
      <c r="E144" s="24">
        <v>168</v>
      </c>
      <c r="F144" s="24">
        <v>162</v>
      </c>
      <c r="G144" s="24">
        <v>249</v>
      </c>
      <c r="H144" s="24">
        <v>94</v>
      </c>
      <c r="I144" s="24">
        <v>152</v>
      </c>
      <c r="J144" s="24">
        <v>69</v>
      </c>
      <c r="K144" s="24">
        <v>298</v>
      </c>
      <c r="L144" s="24">
        <v>29</v>
      </c>
    </row>
    <row r="145" spans="1:12">
      <c r="A145" s="10" t="s">
        <v>114</v>
      </c>
      <c r="B145" s="15">
        <v>100</v>
      </c>
      <c r="C145" s="15">
        <v>29.661017000000001</v>
      </c>
      <c r="D145" s="15">
        <v>10.063559</v>
      </c>
      <c r="E145" s="15">
        <v>17.796610000000001</v>
      </c>
      <c r="F145" s="15">
        <v>17.161017000000001</v>
      </c>
      <c r="G145" s="15">
        <v>26.377119</v>
      </c>
      <c r="H145" s="15">
        <v>9.9576270000000005</v>
      </c>
      <c r="I145" s="15">
        <v>16.101694999999999</v>
      </c>
      <c r="J145" s="15">
        <v>7.3093219999999999</v>
      </c>
      <c r="K145" s="15">
        <v>31.567796999999999</v>
      </c>
      <c r="L145" s="15">
        <v>3.0720339999999999</v>
      </c>
    </row>
    <row r="146" spans="1:12">
      <c r="A146" s="23" t="s">
        <v>128</v>
      </c>
      <c r="B146" s="24">
        <v>41</v>
      </c>
      <c r="C146" s="24">
        <v>7</v>
      </c>
      <c r="D146" s="24">
        <v>5</v>
      </c>
      <c r="E146" s="24">
        <v>6</v>
      </c>
      <c r="F146" s="24">
        <v>5</v>
      </c>
      <c r="G146" s="24">
        <v>7</v>
      </c>
      <c r="H146" s="24">
        <v>4</v>
      </c>
      <c r="I146" s="24">
        <v>2</v>
      </c>
      <c r="J146" s="24">
        <v>0</v>
      </c>
      <c r="K146" s="24">
        <v>7</v>
      </c>
      <c r="L146" s="24">
        <v>16</v>
      </c>
    </row>
    <row r="147" spans="1:12">
      <c r="A147" s="10" t="s">
        <v>114</v>
      </c>
      <c r="B147" s="15">
        <v>100</v>
      </c>
      <c r="C147" s="15">
        <v>17.073170999999999</v>
      </c>
      <c r="D147" s="15">
        <v>12.195122</v>
      </c>
      <c r="E147" s="15">
        <v>14.634145999999999</v>
      </c>
      <c r="F147" s="15">
        <v>12.195122</v>
      </c>
      <c r="G147" s="15">
        <v>17.073170999999999</v>
      </c>
      <c r="H147" s="15">
        <v>9.7560979999999997</v>
      </c>
      <c r="I147" s="15">
        <v>4.8780489999999999</v>
      </c>
      <c r="J147" s="15">
        <v>0</v>
      </c>
      <c r="K147" s="15">
        <v>17.073170999999999</v>
      </c>
      <c r="L147" s="15">
        <v>39.024389999999997</v>
      </c>
    </row>
    <row r="148" spans="1:12">
      <c r="A148" s="8" t="s">
        <v>187</v>
      </c>
      <c r="B148" s="8"/>
      <c r="C148" s="8"/>
      <c r="D148" s="8"/>
      <c r="E148" s="8"/>
      <c r="F148" s="8"/>
      <c r="G148" s="8"/>
      <c r="H148" s="8"/>
      <c r="I148" s="8"/>
      <c r="J148" s="8"/>
      <c r="K148" s="8"/>
      <c r="L148" s="8"/>
    </row>
    <row r="149" spans="1:12">
      <c r="A149" s="23" t="s">
        <v>188</v>
      </c>
      <c r="B149" s="24">
        <v>2041</v>
      </c>
      <c r="C149" s="24">
        <v>787</v>
      </c>
      <c r="D149" s="24">
        <v>304</v>
      </c>
      <c r="E149" s="24">
        <v>572</v>
      </c>
      <c r="F149" s="24">
        <v>490</v>
      </c>
      <c r="G149" s="24">
        <v>719</v>
      </c>
      <c r="H149" s="24">
        <v>253</v>
      </c>
      <c r="I149" s="24">
        <v>524</v>
      </c>
      <c r="J149" s="24">
        <v>183</v>
      </c>
      <c r="K149" s="24">
        <v>335</v>
      </c>
      <c r="L149" s="24">
        <v>43</v>
      </c>
    </row>
    <row r="150" spans="1:12">
      <c r="A150" s="10" t="s">
        <v>114</v>
      </c>
      <c r="B150" s="15">
        <v>100</v>
      </c>
      <c r="C150" s="15">
        <v>38.559530000000002</v>
      </c>
      <c r="D150" s="15">
        <v>14.894659000000001</v>
      </c>
      <c r="E150" s="15">
        <v>28.025478</v>
      </c>
      <c r="F150" s="15">
        <v>24.007839000000001</v>
      </c>
      <c r="G150" s="15">
        <v>35.227829</v>
      </c>
      <c r="H150" s="15">
        <v>12.395884000000001</v>
      </c>
      <c r="I150" s="15">
        <v>25.673689</v>
      </c>
      <c r="J150" s="15">
        <v>8.9661930000000005</v>
      </c>
      <c r="K150" s="15">
        <v>16.413523000000001</v>
      </c>
      <c r="L150" s="15">
        <v>2.1068099999999998</v>
      </c>
    </row>
    <row r="151" spans="1:12">
      <c r="A151" s="23" t="s">
        <v>189</v>
      </c>
      <c r="B151" s="24">
        <v>221</v>
      </c>
      <c r="C151" s="24">
        <v>87</v>
      </c>
      <c r="D151" s="24">
        <v>33</v>
      </c>
      <c r="E151" s="24">
        <v>61</v>
      </c>
      <c r="F151" s="24">
        <v>54</v>
      </c>
      <c r="G151" s="24">
        <v>83</v>
      </c>
      <c r="H151" s="24">
        <v>24</v>
      </c>
      <c r="I151" s="24">
        <v>34</v>
      </c>
      <c r="J151" s="24">
        <v>18</v>
      </c>
      <c r="K151" s="24">
        <v>45</v>
      </c>
      <c r="L151" s="24">
        <v>2</v>
      </c>
    </row>
    <row r="152" spans="1:12">
      <c r="A152" s="10" t="s">
        <v>114</v>
      </c>
      <c r="B152" s="15">
        <v>100</v>
      </c>
      <c r="C152" s="15">
        <v>39.366515999999997</v>
      </c>
      <c r="D152" s="15">
        <v>14.932126999999999</v>
      </c>
      <c r="E152" s="15">
        <v>27.60181</v>
      </c>
      <c r="F152" s="15">
        <v>24.434388999999999</v>
      </c>
      <c r="G152" s="15">
        <v>37.556561000000002</v>
      </c>
      <c r="H152" s="15">
        <v>10.859729</v>
      </c>
      <c r="I152" s="15">
        <v>15.384615</v>
      </c>
      <c r="J152" s="15">
        <v>8.1447959999999995</v>
      </c>
      <c r="K152" s="15">
        <v>20.361991</v>
      </c>
      <c r="L152" s="15">
        <v>0.90497700000000003</v>
      </c>
    </row>
    <row r="153" spans="1:12">
      <c r="A153" s="23" t="s">
        <v>190</v>
      </c>
      <c r="B153" s="24">
        <v>64</v>
      </c>
      <c r="C153" s="24">
        <v>12</v>
      </c>
      <c r="D153" s="24">
        <v>6</v>
      </c>
      <c r="E153" s="24">
        <v>14</v>
      </c>
      <c r="F153" s="24">
        <v>4</v>
      </c>
      <c r="G153" s="24">
        <v>16</v>
      </c>
      <c r="H153" s="24">
        <v>5</v>
      </c>
      <c r="I153" s="24">
        <v>5</v>
      </c>
      <c r="J153" s="24">
        <v>9</v>
      </c>
      <c r="K153" s="24">
        <v>22</v>
      </c>
      <c r="L153" s="24">
        <v>2</v>
      </c>
    </row>
    <row r="154" spans="1:12">
      <c r="A154" s="10" t="s">
        <v>114</v>
      </c>
      <c r="B154" s="15">
        <v>100</v>
      </c>
      <c r="C154" s="15">
        <v>18.75</v>
      </c>
      <c r="D154" s="15">
        <v>9.375</v>
      </c>
      <c r="E154" s="15">
        <v>21.875</v>
      </c>
      <c r="F154" s="15">
        <v>6.25</v>
      </c>
      <c r="G154" s="15">
        <v>25</v>
      </c>
      <c r="H154" s="15">
        <v>7.8125</v>
      </c>
      <c r="I154" s="15">
        <v>7.8125</v>
      </c>
      <c r="J154" s="15">
        <v>14.0625</v>
      </c>
      <c r="K154" s="15">
        <v>34.375</v>
      </c>
      <c r="L154" s="15">
        <v>3.125</v>
      </c>
    </row>
    <row r="155" spans="1:12">
      <c r="A155" s="23" t="s">
        <v>191</v>
      </c>
      <c r="B155" s="24">
        <v>158</v>
      </c>
      <c r="C155" s="24">
        <v>31</v>
      </c>
      <c r="D155" s="24">
        <v>15</v>
      </c>
      <c r="E155" s="24">
        <v>23</v>
      </c>
      <c r="F155" s="24">
        <v>23</v>
      </c>
      <c r="G155" s="24">
        <v>36</v>
      </c>
      <c r="H155" s="24">
        <v>11</v>
      </c>
      <c r="I155" s="24">
        <v>12</v>
      </c>
      <c r="J155" s="24">
        <v>15</v>
      </c>
      <c r="K155" s="24">
        <v>61</v>
      </c>
      <c r="L155" s="24">
        <v>4</v>
      </c>
    </row>
    <row r="156" spans="1:12">
      <c r="A156" s="10" t="s">
        <v>114</v>
      </c>
      <c r="B156" s="15">
        <v>100</v>
      </c>
      <c r="C156" s="15">
        <v>19.620253000000002</v>
      </c>
      <c r="D156" s="15">
        <v>9.4936710000000009</v>
      </c>
      <c r="E156" s="15">
        <v>14.556962</v>
      </c>
      <c r="F156" s="15">
        <v>14.556962</v>
      </c>
      <c r="G156" s="15">
        <v>22.78481</v>
      </c>
      <c r="H156" s="15">
        <v>6.9620249999999997</v>
      </c>
      <c r="I156" s="15">
        <v>7.5949369999999998</v>
      </c>
      <c r="J156" s="15">
        <v>9.4936710000000009</v>
      </c>
      <c r="K156" s="15">
        <v>38.607595000000003</v>
      </c>
      <c r="L156" s="15">
        <v>2.5316459999999998</v>
      </c>
    </row>
    <row r="157" spans="1:12">
      <c r="A157" s="23" t="s">
        <v>192</v>
      </c>
      <c r="B157" s="24">
        <v>120</v>
      </c>
      <c r="C157" s="24">
        <v>30</v>
      </c>
      <c r="D157" s="24">
        <v>12</v>
      </c>
      <c r="E157" s="24">
        <v>15</v>
      </c>
      <c r="F157" s="24">
        <v>21</v>
      </c>
      <c r="G157" s="24">
        <v>31</v>
      </c>
      <c r="H157" s="24">
        <v>8</v>
      </c>
      <c r="I157" s="24">
        <v>14</v>
      </c>
      <c r="J157" s="24">
        <v>15</v>
      </c>
      <c r="K157" s="24">
        <v>30</v>
      </c>
      <c r="L157" s="24">
        <v>3</v>
      </c>
    </row>
    <row r="158" spans="1:12">
      <c r="A158" s="10" t="s">
        <v>114</v>
      </c>
      <c r="B158" s="15">
        <v>100</v>
      </c>
      <c r="C158" s="15">
        <v>25</v>
      </c>
      <c r="D158" s="15">
        <v>10</v>
      </c>
      <c r="E158" s="15">
        <v>12.5</v>
      </c>
      <c r="F158" s="15">
        <v>17.5</v>
      </c>
      <c r="G158" s="15">
        <v>25.833333</v>
      </c>
      <c r="H158" s="15">
        <v>6.6666670000000003</v>
      </c>
      <c r="I158" s="15">
        <v>11.666667</v>
      </c>
      <c r="J158" s="15">
        <v>12.5</v>
      </c>
      <c r="K158" s="15">
        <v>25</v>
      </c>
      <c r="L158" s="15">
        <v>2.5</v>
      </c>
    </row>
    <row r="159" spans="1:12">
      <c r="A159" s="23" t="s">
        <v>193</v>
      </c>
      <c r="B159" s="24">
        <v>10</v>
      </c>
      <c r="C159" s="24">
        <v>0</v>
      </c>
      <c r="D159" s="24">
        <v>0</v>
      </c>
      <c r="E159" s="24">
        <v>0</v>
      </c>
      <c r="F159" s="24">
        <v>0</v>
      </c>
      <c r="G159" s="24">
        <v>2</v>
      </c>
      <c r="H159" s="24">
        <v>1</v>
      </c>
      <c r="I159" s="24">
        <v>0</v>
      </c>
      <c r="J159" s="24">
        <v>1</v>
      </c>
      <c r="K159" s="24">
        <v>6</v>
      </c>
      <c r="L159" s="24">
        <v>0</v>
      </c>
    </row>
    <row r="160" spans="1:12">
      <c r="A160" s="10" t="s">
        <v>114</v>
      </c>
      <c r="B160" s="15">
        <v>100</v>
      </c>
      <c r="C160" s="15">
        <v>0</v>
      </c>
      <c r="D160" s="15">
        <v>0</v>
      </c>
      <c r="E160" s="15">
        <v>0</v>
      </c>
      <c r="F160" s="15">
        <v>0</v>
      </c>
      <c r="G160" s="15">
        <v>20</v>
      </c>
      <c r="H160" s="15">
        <v>10</v>
      </c>
      <c r="I160" s="15">
        <v>0</v>
      </c>
      <c r="J160" s="15">
        <v>10</v>
      </c>
      <c r="K160" s="15">
        <v>60</v>
      </c>
      <c r="L160" s="15">
        <v>0</v>
      </c>
    </row>
    <row r="161" spans="1:12">
      <c r="A161" s="23" t="s">
        <v>152</v>
      </c>
      <c r="B161" s="24">
        <v>39</v>
      </c>
      <c r="C161" s="24">
        <v>10</v>
      </c>
      <c r="D161" s="24">
        <v>1</v>
      </c>
      <c r="E161" s="24">
        <v>5</v>
      </c>
      <c r="F161" s="24">
        <v>4</v>
      </c>
      <c r="G161" s="24">
        <v>10</v>
      </c>
      <c r="H161" s="24">
        <v>2</v>
      </c>
      <c r="I161" s="24">
        <v>8</v>
      </c>
      <c r="J161" s="24">
        <v>6</v>
      </c>
      <c r="K161" s="24">
        <v>16</v>
      </c>
      <c r="L161" s="24">
        <v>0</v>
      </c>
    </row>
    <row r="162" spans="1:12">
      <c r="A162" s="10" t="s">
        <v>114</v>
      </c>
      <c r="B162" s="15">
        <v>100</v>
      </c>
      <c r="C162" s="15">
        <v>25.641026</v>
      </c>
      <c r="D162" s="15">
        <v>2.5641029999999998</v>
      </c>
      <c r="E162" s="15">
        <v>12.820513</v>
      </c>
      <c r="F162" s="15">
        <v>10.256410000000001</v>
      </c>
      <c r="G162" s="15">
        <v>25.641026</v>
      </c>
      <c r="H162" s="15">
        <v>5.1282050000000003</v>
      </c>
      <c r="I162" s="15">
        <v>20.512820999999999</v>
      </c>
      <c r="J162" s="15">
        <v>15.384615</v>
      </c>
      <c r="K162" s="15">
        <v>41.025641</v>
      </c>
      <c r="L162" s="15">
        <v>0</v>
      </c>
    </row>
    <row r="163" spans="1:12">
      <c r="A163" s="23" t="s">
        <v>128</v>
      </c>
      <c r="B163" s="24">
        <v>24</v>
      </c>
      <c r="C163" s="24">
        <v>4</v>
      </c>
      <c r="D163" s="24">
        <v>2</v>
      </c>
      <c r="E163" s="24">
        <v>5</v>
      </c>
      <c r="F163" s="24">
        <v>3</v>
      </c>
      <c r="G163" s="24">
        <v>3</v>
      </c>
      <c r="H163" s="24">
        <v>1</v>
      </c>
      <c r="I163" s="24">
        <v>3</v>
      </c>
      <c r="J163" s="24">
        <v>0</v>
      </c>
      <c r="K163" s="24">
        <v>7</v>
      </c>
      <c r="L163" s="24">
        <v>4</v>
      </c>
    </row>
    <row r="164" spans="1:12">
      <c r="A164" s="10" t="s">
        <v>114</v>
      </c>
      <c r="B164" s="15">
        <v>100</v>
      </c>
      <c r="C164" s="15">
        <v>16.666667</v>
      </c>
      <c r="D164" s="15">
        <v>8.3333329999999997</v>
      </c>
      <c r="E164" s="15">
        <v>20.833333</v>
      </c>
      <c r="F164" s="15">
        <v>12.5</v>
      </c>
      <c r="G164" s="15">
        <v>12.5</v>
      </c>
      <c r="H164" s="15">
        <v>4.1666670000000003</v>
      </c>
      <c r="I164" s="15">
        <v>12.5</v>
      </c>
      <c r="J164" s="15">
        <v>0</v>
      </c>
      <c r="K164" s="15">
        <v>29.166667</v>
      </c>
      <c r="L164" s="15">
        <v>16.666667</v>
      </c>
    </row>
    <row r="165" spans="1:12">
      <c r="A165" s="8" t="s">
        <v>194</v>
      </c>
      <c r="B165" s="8"/>
      <c r="C165" s="8"/>
      <c r="D165" s="8"/>
      <c r="E165" s="8"/>
      <c r="F165" s="8"/>
      <c r="G165" s="8"/>
      <c r="H165" s="8"/>
      <c r="I165" s="8"/>
      <c r="J165" s="8"/>
      <c r="K165" s="8"/>
      <c r="L165" s="8"/>
    </row>
    <row r="166" spans="1:12">
      <c r="A166" s="23" t="s">
        <v>195</v>
      </c>
      <c r="B166" s="24">
        <v>1341</v>
      </c>
      <c r="C166" s="24">
        <v>544</v>
      </c>
      <c r="D166" s="24">
        <v>229</v>
      </c>
      <c r="E166" s="24">
        <v>377</v>
      </c>
      <c r="F166" s="24">
        <v>355</v>
      </c>
      <c r="G166" s="24">
        <v>499</v>
      </c>
      <c r="H166" s="24">
        <v>159</v>
      </c>
      <c r="I166" s="24">
        <v>323</v>
      </c>
      <c r="J166" s="24">
        <v>124</v>
      </c>
      <c r="K166" s="24">
        <v>231</v>
      </c>
      <c r="L166" s="24">
        <v>25</v>
      </c>
    </row>
    <row r="167" spans="1:12">
      <c r="A167" s="10" t="s">
        <v>114</v>
      </c>
      <c r="B167" s="15">
        <v>100</v>
      </c>
      <c r="C167" s="15">
        <v>40.566741</v>
      </c>
      <c r="D167" s="15">
        <v>17.076808</v>
      </c>
      <c r="E167" s="15">
        <v>28.113347999999998</v>
      </c>
      <c r="F167" s="15">
        <v>26.472781999999999</v>
      </c>
      <c r="G167" s="15">
        <v>37.211036999999997</v>
      </c>
      <c r="H167" s="15">
        <v>11.856823</v>
      </c>
      <c r="I167" s="15">
        <v>24.086503</v>
      </c>
      <c r="J167" s="15">
        <v>9.2468310000000002</v>
      </c>
      <c r="K167" s="15">
        <v>17.225950999999998</v>
      </c>
      <c r="L167" s="15">
        <v>1.8642799999999999</v>
      </c>
    </row>
    <row r="168" spans="1:12">
      <c r="A168" s="23" t="s">
        <v>196</v>
      </c>
      <c r="B168" s="24">
        <v>523</v>
      </c>
      <c r="C168" s="24">
        <v>218</v>
      </c>
      <c r="D168" s="24">
        <v>89</v>
      </c>
      <c r="E168" s="24">
        <v>145</v>
      </c>
      <c r="F168" s="24">
        <v>146</v>
      </c>
      <c r="G168" s="24">
        <v>198</v>
      </c>
      <c r="H168" s="24">
        <v>68</v>
      </c>
      <c r="I168" s="24">
        <v>130</v>
      </c>
      <c r="J168" s="24">
        <v>49</v>
      </c>
      <c r="K168" s="24">
        <v>92</v>
      </c>
      <c r="L168" s="24">
        <v>10</v>
      </c>
    </row>
    <row r="169" spans="1:12">
      <c r="A169" s="10" t="s">
        <v>114</v>
      </c>
      <c r="B169" s="15">
        <v>100</v>
      </c>
      <c r="C169" s="15">
        <v>41.682600000000001</v>
      </c>
      <c r="D169" s="15">
        <v>17.017208</v>
      </c>
      <c r="E169" s="15">
        <v>27.724665000000002</v>
      </c>
      <c r="F169" s="15">
        <v>27.915870000000002</v>
      </c>
      <c r="G169" s="15">
        <v>37.858508999999998</v>
      </c>
      <c r="H169" s="15">
        <v>13.001912000000001</v>
      </c>
      <c r="I169" s="15">
        <v>24.856597000000001</v>
      </c>
      <c r="J169" s="15">
        <v>9.3690250000000006</v>
      </c>
      <c r="K169" s="15">
        <v>17.590821999999999</v>
      </c>
      <c r="L169" s="15">
        <v>1.9120459999999999</v>
      </c>
    </row>
    <row r="170" spans="1:12">
      <c r="A170" s="23" t="s">
        <v>197</v>
      </c>
      <c r="B170" s="24">
        <v>116</v>
      </c>
      <c r="C170" s="24">
        <v>48</v>
      </c>
      <c r="D170" s="24">
        <v>18</v>
      </c>
      <c r="E170" s="24">
        <v>29</v>
      </c>
      <c r="F170" s="24">
        <v>30</v>
      </c>
      <c r="G170" s="24">
        <v>43</v>
      </c>
      <c r="H170" s="24">
        <v>15</v>
      </c>
      <c r="I170" s="24">
        <v>26</v>
      </c>
      <c r="J170" s="24">
        <v>12</v>
      </c>
      <c r="K170" s="24">
        <v>16</v>
      </c>
      <c r="L170" s="24">
        <v>1</v>
      </c>
    </row>
    <row r="171" spans="1:12">
      <c r="A171" s="10" t="s">
        <v>114</v>
      </c>
      <c r="B171" s="15">
        <v>100</v>
      </c>
      <c r="C171" s="15">
        <v>41.379309999999997</v>
      </c>
      <c r="D171" s="15">
        <v>15.517241</v>
      </c>
      <c r="E171" s="15">
        <v>25</v>
      </c>
      <c r="F171" s="15">
        <v>25.862069000000002</v>
      </c>
      <c r="G171" s="15">
        <v>37.068966000000003</v>
      </c>
      <c r="H171" s="15">
        <v>12.931034</v>
      </c>
      <c r="I171" s="15">
        <v>22.413792999999998</v>
      </c>
      <c r="J171" s="15">
        <v>10.344828</v>
      </c>
      <c r="K171" s="15">
        <v>13.793103</v>
      </c>
      <c r="L171" s="15">
        <v>0.86206899999999997</v>
      </c>
    </row>
    <row r="172" spans="1:12">
      <c r="A172" s="23" t="s">
        <v>198</v>
      </c>
      <c r="B172" s="24">
        <v>25</v>
      </c>
      <c r="C172" s="24">
        <v>8</v>
      </c>
      <c r="D172" s="24">
        <v>0</v>
      </c>
      <c r="E172" s="24">
        <v>1</v>
      </c>
      <c r="F172" s="24">
        <v>1</v>
      </c>
      <c r="G172" s="24">
        <v>7</v>
      </c>
      <c r="H172" s="24">
        <v>2</v>
      </c>
      <c r="I172" s="24">
        <v>4</v>
      </c>
      <c r="J172" s="24">
        <v>3</v>
      </c>
      <c r="K172" s="24">
        <v>11</v>
      </c>
      <c r="L172" s="24">
        <v>0</v>
      </c>
    </row>
    <row r="173" spans="1:12">
      <c r="A173" s="10" t="s">
        <v>114</v>
      </c>
      <c r="B173" s="15">
        <v>100</v>
      </c>
      <c r="C173" s="15">
        <v>32</v>
      </c>
      <c r="D173" s="15">
        <v>0</v>
      </c>
      <c r="E173" s="15">
        <v>4</v>
      </c>
      <c r="F173" s="15">
        <v>4</v>
      </c>
      <c r="G173" s="15">
        <v>28</v>
      </c>
      <c r="H173" s="15">
        <v>8</v>
      </c>
      <c r="I173" s="15">
        <v>16</v>
      </c>
      <c r="J173" s="15">
        <v>12</v>
      </c>
      <c r="K173" s="15">
        <v>44</v>
      </c>
      <c r="L173" s="15">
        <v>0</v>
      </c>
    </row>
    <row r="174" spans="1:12">
      <c r="A174" s="23" t="s">
        <v>199</v>
      </c>
      <c r="B174" s="24">
        <v>68</v>
      </c>
      <c r="C174" s="24">
        <v>28</v>
      </c>
      <c r="D174" s="24">
        <v>12</v>
      </c>
      <c r="E174" s="24">
        <v>21</v>
      </c>
      <c r="F174" s="24">
        <v>23</v>
      </c>
      <c r="G174" s="24">
        <v>26</v>
      </c>
      <c r="H174" s="24">
        <v>13</v>
      </c>
      <c r="I174" s="24">
        <v>20</v>
      </c>
      <c r="J174" s="24">
        <v>5</v>
      </c>
      <c r="K174" s="24">
        <v>9</v>
      </c>
      <c r="L174" s="24">
        <v>1</v>
      </c>
    </row>
    <row r="175" spans="1:12">
      <c r="A175" s="10" t="s">
        <v>114</v>
      </c>
      <c r="B175" s="15">
        <v>100</v>
      </c>
      <c r="C175" s="15">
        <v>41.176470999999999</v>
      </c>
      <c r="D175" s="15">
        <v>17.647058999999999</v>
      </c>
      <c r="E175" s="15">
        <v>30.882352999999998</v>
      </c>
      <c r="F175" s="15">
        <v>33.823529000000001</v>
      </c>
      <c r="G175" s="15">
        <v>38.235294000000003</v>
      </c>
      <c r="H175" s="15">
        <v>19.117647000000002</v>
      </c>
      <c r="I175" s="15">
        <v>29.411764999999999</v>
      </c>
      <c r="J175" s="15">
        <v>7.3529410000000004</v>
      </c>
      <c r="K175" s="15">
        <v>13.235294</v>
      </c>
      <c r="L175" s="15">
        <v>1.470588</v>
      </c>
    </row>
    <row r="176" spans="1:12">
      <c r="A176" s="23" t="s">
        <v>200</v>
      </c>
      <c r="B176" s="24">
        <v>1248</v>
      </c>
      <c r="C176" s="24">
        <v>500</v>
      </c>
      <c r="D176" s="24">
        <v>217</v>
      </c>
      <c r="E176" s="24">
        <v>411</v>
      </c>
      <c r="F176" s="24">
        <v>319</v>
      </c>
      <c r="G176" s="24">
        <v>449</v>
      </c>
      <c r="H176" s="24">
        <v>168</v>
      </c>
      <c r="I176" s="24">
        <v>388</v>
      </c>
      <c r="J176" s="24">
        <v>126</v>
      </c>
      <c r="K176" s="24">
        <v>146</v>
      </c>
      <c r="L176" s="24">
        <v>17</v>
      </c>
    </row>
    <row r="177" spans="1:12">
      <c r="A177" s="10" t="s">
        <v>114</v>
      </c>
      <c r="B177" s="15">
        <v>100</v>
      </c>
      <c r="C177" s="15">
        <v>40.064103000000003</v>
      </c>
      <c r="D177" s="15">
        <v>17.387820999999999</v>
      </c>
      <c r="E177" s="15">
        <v>32.932692000000003</v>
      </c>
      <c r="F177" s="15">
        <v>25.560897000000001</v>
      </c>
      <c r="G177" s="15">
        <v>35.977564000000001</v>
      </c>
      <c r="H177" s="15">
        <v>13.461537999999999</v>
      </c>
      <c r="I177" s="15">
        <v>31.089744</v>
      </c>
      <c r="J177" s="15">
        <v>10.096154</v>
      </c>
      <c r="K177" s="15">
        <v>11.698718</v>
      </c>
      <c r="L177" s="15">
        <v>1.362179</v>
      </c>
    </row>
    <row r="178" spans="1:12">
      <c r="A178" s="23" t="s">
        <v>201</v>
      </c>
      <c r="B178" s="24">
        <v>725</v>
      </c>
      <c r="C178" s="24">
        <v>313</v>
      </c>
      <c r="D178" s="24">
        <v>112</v>
      </c>
      <c r="E178" s="24">
        <v>211</v>
      </c>
      <c r="F178" s="24">
        <v>187</v>
      </c>
      <c r="G178" s="24">
        <v>291</v>
      </c>
      <c r="H178" s="24">
        <v>97</v>
      </c>
      <c r="I178" s="24">
        <v>149</v>
      </c>
      <c r="J178" s="24">
        <v>54</v>
      </c>
      <c r="K178" s="24">
        <v>130</v>
      </c>
      <c r="L178" s="24">
        <v>6</v>
      </c>
    </row>
    <row r="179" spans="1:12">
      <c r="A179" s="10" t="s">
        <v>114</v>
      </c>
      <c r="B179" s="15">
        <v>100</v>
      </c>
      <c r="C179" s="15">
        <v>43.172414000000003</v>
      </c>
      <c r="D179" s="15">
        <v>15.448276</v>
      </c>
      <c r="E179" s="15">
        <v>29.103448</v>
      </c>
      <c r="F179" s="15">
        <v>25.793102999999999</v>
      </c>
      <c r="G179" s="15">
        <v>40.137931000000002</v>
      </c>
      <c r="H179" s="15">
        <v>13.37931</v>
      </c>
      <c r="I179" s="15">
        <v>20.551724</v>
      </c>
      <c r="J179" s="15">
        <v>7.4482759999999999</v>
      </c>
      <c r="K179" s="15">
        <v>17.931034</v>
      </c>
      <c r="L179" s="15">
        <v>0.82758600000000004</v>
      </c>
    </row>
    <row r="180" spans="1:12">
      <c r="A180" s="23" t="s">
        <v>202</v>
      </c>
      <c r="B180" s="24">
        <v>550</v>
      </c>
      <c r="C180" s="24">
        <v>203</v>
      </c>
      <c r="D180" s="24">
        <v>70</v>
      </c>
      <c r="E180" s="24">
        <v>138</v>
      </c>
      <c r="F180" s="24">
        <v>147</v>
      </c>
      <c r="G180" s="24">
        <v>221</v>
      </c>
      <c r="H180" s="24">
        <v>65</v>
      </c>
      <c r="I180" s="24">
        <v>100</v>
      </c>
      <c r="J180" s="24">
        <v>50</v>
      </c>
      <c r="K180" s="24">
        <v>113</v>
      </c>
      <c r="L180" s="24">
        <v>9</v>
      </c>
    </row>
    <row r="181" spans="1:12">
      <c r="A181" s="10" t="s">
        <v>114</v>
      </c>
      <c r="B181" s="15">
        <v>100</v>
      </c>
      <c r="C181" s="15">
        <v>36.909090999999997</v>
      </c>
      <c r="D181" s="15">
        <v>12.727273</v>
      </c>
      <c r="E181" s="15">
        <v>25.090909</v>
      </c>
      <c r="F181" s="15">
        <v>26.727273</v>
      </c>
      <c r="G181" s="15">
        <v>40.181818</v>
      </c>
      <c r="H181" s="15">
        <v>11.818182</v>
      </c>
      <c r="I181" s="15">
        <v>18.181818</v>
      </c>
      <c r="J181" s="15">
        <v>9.0909089999999999</v>
      </c>
      <c r="K181" s="15">
        <v>20.545455</v>
      </c>
      <c r="L181" s="15">
        <v>1.6363639999999999</v>
      </c>
    </row>
    <row r="182" spans="1:12">
      <c r="A182" s="23" t="s">
        <v>203</v>
      </c>
      <c r="B182" s="24">
        <v>563</v>
      </c>
      <c r="C182" s="24">
        <v>231</v>
      </c>
      <c r="D182" s="24">
        <v>92</v>
      </c>
      <c r="E182" s="24">
        <v>161</v>
      </c>
      <c r="F182" s="24">
        <v>167</v>
      </c>
      <c r="G182" s="24">
        <v>228</v>
      </c>
      <c r="H182" s="24">
        <v>76</v>
      </c>
      <c r="I182" s="24">
        <v>107</v>
      </c>
      <c r="J182" s="24">
        <v>47</v>
      </c>
      <c r="K182" s="24">
        <v>103</v>
      </c>
      <c r="L182" s="24">
        <v>4</v>
      </c>
    </row>
    <row r="183" spans="1:12">
      <c r="A183" s="10" t="s">
        <v>114</v>
      </c>
      <c r="B183" s="15">
        <v>100</v>
      </c>
      <c r="C183" s="15">
        <v>41.030194999999999</v>
      </c>
      <c r="D183" s="15">
        <v>16.34103</v>
      </c>
      <c r="E183" s="15">
        <v>28.596803000000001</v>
      </c>
      <c r="F183" s="15">
        <v>29.662521999999999</v>
      </c>
      <c r="G183" s="15">
        <v>40.497335999999997</v>
      </c>
      <c r="H183" s="15">
        <v>13.499112</v>
      </c>
      <c r="I183" s="15">
        <v>19.005329</v>
      </c>
      <c r="J183" s="15">
        <v>8.3481349999999992</v>
      </c>
      <c r="K183" s="15">
        <v>18.294848999999999</v>
      </c>
      <c r="L183" s="15">
        <v>0.71048</v>
      </c>
    </row>
    <row r="184" spans="1:12">
      <c r="A184" s="23" t="s">
        <v>204</v>
      </c>
      <c r="B184" s="24">
        <v>319</v>
      </c>
      <c r="C184" s="24">
        <v>121</v>
      </c>
      <c r="D184" s="24">
        <v>44</v>
      </c>
      <c r="E184" s="24">
        <v>44</v>
      </c>
      <c r="F184" s="24">
        <v>82</v>
      </c>
      <c r="G184" s="24">
        <v>130</v>
      </c>
      <c r="H184" s="24">
        <v>42</v>
      </c>
      <c r="I184" s="24">
        <v>46</v>
      </c>
      <c r="J184" s="24">
        <v>27</v>
      </c>
      <c r="K184" s="24">
        <v>76</v>
      </c>
      <c r="L184" s="24">
        <v>5</v>
      </c>
    </row>
    <row r="185" spans="1:12">
      <c r="A185" s="10" t="s">
        <v>114</v>
      </c>
      <c r="B185" s="15">
        <v>100</v>
      </c>
      <c r="C185" s="15">
        <v>37.931033999999997</v>
      </c>
      <c r="D185" s="15">
        <v>13.793103</v>
      </c>
      <c r="E185" s="15">
        <v>13.793103</v>
      </c>
      <c r="F185" s="15">
        <v>25.705328999999999</v>
      </c>
      <c r="G185" s="15">
        <v>40.752350999999997</v>
      </c>
      <c r="H185" s="15">
        <v>13.166143999999999</v>
      </c>
      <c r="I185" s="15">
        <v>14.420063000000001</v>
      </c>
      <c r="J185" s="15">
        <v>8.4639500000000005</v>
      </c>
      <c r="K185" s="15">
        <v>23.824451</v>
      </c>
      <c r="L185" s="15">
        <v>1.5673980000000001</v>
      </c>
    </row>
    <row r="186" spans="1:12">
      <c r="A186" s="23" t="s">
        <v>205</v>
      </c>
      <c r="B186" s="24">
        <v>6</v>
      </c>
      <c r="C186" s="24">
        <v>3</v>
      </c>
      <c r="D186" s="24">
        <v>2</v>
      </c>
      <c r="E186" s="24">
        <v>3</v>
      </c>
      <c r="F186" s="24">
        <v>3</v>
      </c>
      <c r="G186" s="24">
        <v>1</v>
      </c>
      <c r="H186" s="24">
        <v>1</v>
      </c>
      <c r="I186" s="24">
        <v>2</v>
      </c>
      <c r="J186" s="24">
        <v>1</v>
      </c>
      <c r="K186" s="24">
        <v>0</v>
      </c>
      <c r="L186" s="24">
        <v>0</v>
      </c>
    </row>
    <row r="187" spans="1:12">
      <c r="A187" s="10" t="s">
        <v>114</v>
      </c>
      <c r="B187" s="15">
        <v>100</v>
      </c>
      <c r="C187" s="15">
        <v>50</v>
      </c>
      <c r="D187" s="15">
        <v>33.333333000000003</v>
      </c>
      <c r="E187" s="15">
        <v>50</v>
      </c>
      <c r="F187" s="15">
        <v>50</v>
      </c>
      <c r="G187" s="15">
        <v>16.666667</v>
      </c>
      <c r="H187" s="15">
        <v>16.666667</v>
      </c>
      <c r="I187" s="15">
        <v>33.333333000000003</v>
      </c>
      <c r="J187" s="15">
        <v>16.666667</v>
      </c>
      <c r="K187" s="15">
        <v>0</v>
      </c>
      <c r="L187" s="15">
        <v>0</v>
      </c>
    </row>
    <row r="188" spans="1:12">
      <c r="A188" s="23" t="s">
        <v>206</v>
      </c>
      <c r="B188" s="24">
        <v>42</v>
      </c>
      <c r="C188" s="24">
        <v>4</v>
      </c>
      <c r="D188" s="24">
        <v>4</v>
      </c>
      <c r="E188" s="24">
        <v>1</v>
      </c>
      <c r="F188" s="24">
        <v>2</v>
      </c>
      <c r="G188" s="24">
        <v>11</v>
      </c>
      <c r="H188" s="24">
        <v>5</v>
      </c>
      <c r="I188" s="24">
        <v>1</v>
      </c>
      <c r="J188" s="24">
        <v>2</v>
      </c>
      <c r="K188" s="24">
        <v>20</v>
      </c>
      <c r="L188" s="24">
        <v>2</v>
      </c>
    </row>
    <row r="189" spans="1:12">
      <c r="A189" s="10" t="s">
        <v>114</v>
      </c>
      <c r="B189" s="15">
        <v>100</v>
      </c>
      <c r="C189" s="15">
        <v>9.5238099999999992</v>
      </c>
      <c r="D189" s="15">
        <v>9.5238099999999992</v>
      </c>
      <c r="E189" s="15">
        <v>2.3809520000000002</v>
      </c>
      <c r="F189" s="15">
        <v>4.7619049999999996</v>
      </c>
      <c r="G189" s="15">
        <v>26.190476</v>
      </c>
      <c r="H189" s="15">
        <v>11.904762</v>
      </c>
      <c r="I189" s="15">
        <v>2.3809520000000002</v>
      </c>
      <c r="J189" s="15">
        <v>4.7619049999999996</v>
      </c>
      <c r="K189" s="15">
        <v>47.619047999999999</v>
      </c>
      <c r="L189" s="15">
        <v>4.7619049999999996</v>
      </c>
    </row>
    <row r="190" spans="1:12">
      <c r="A190" s="23" t="s">
        <v>152</v>
      </c>
      <c r="B190" s="24">
        <v>39</v>
      </c>
      <c r="C190" s="24">
        <v>12</v>
      </c>
      <c r="D190" s="24">
        <v>6</v>
      </c>
      <c r="E190" s="24">
        <v>3</v>
      </c>
      <c r="F190" s="24">
        <v>6</v>
      </c>
      <c r="G190" s="24">
        <v>7</v>
      </c>
      <c r="H190" s="24">
        <v>3</v>
      </c>
      <c r="I190" s="24">
        <v>4</v>
      </c>
      <c r="J190" s="24">
        <v>4</v>
      </c>
      <c r="K190" s="24">
        <v>17</v>
      </c>
      <c r="L190" s="24">
        <v>0</v>
      </c>
    </row>
    <row r="191" spans="1:12">
      <c r="A191" s="10" t="s">
        <v>114</v>
      </c>
      <c r="B191" s="15">
        <v>100</v>
      </c>
      <c r="C191" s="15">
        <v>30.769231000000001</v>
      </c>
      <c r="D191" s="15">
        <v>15.384615</v>
      </c>
      <c r="E191" s="15">
        <v>7.6923079999999997</v>
      </c>
      <c r="F191" s="15">
        <v>15.384615</v>
      </c>
      <c r="G191" s="15">
        <v>17.948718</v>
      </c>
      <c r="H191" s="15">
        <v>7.6923079999999997</v>
      </c>
      <c r="I191" s="15">
        <v>10.256410000000001</v>
      </c>
      <c r="J191" s="15">
        <v>10.256410000000001</v>
      </c>
      <c r="K191" s="15">
        <v>43.589744000000003</v>
      </c>
      <c r="L191" s="15">
        <v>0</v>
      </c>
    </row>
    <row r="192" spans="1:12">
      <c r="A192" s="23" t="s">
        <v>128</v>
      </c>
      <c r="B192" s="24">
        <v>193</v>
      </c>
      <c r="C192" s="24">
        <v>48</v>
      </c>
      <c r="D192" s="24">
        <v>16</v>
      </c>
      <c r="E192" s="24">
        <v>49</v>
      </c>
      <c r="F192" s="24">
        <v>36</v>
      </c>
      <c r="G192" s="24">
        <v>57</v>
      </c>
      <c r="H192" s="24">
        <v>18</v>
      </c>
      <c r="I192" s="24">
        <v>41</v>
      </c>
      <c r="J192" s="24">
        <v>25</v>
      </c>
      <c r="K192" s="24">
        <v>39</v>
      </c>
      <c r="L192" s="24">
        <v>16</v>
      </c>
    </row>
    <row r="193" spans="1:12">
      <c r="A193" s="10" t="s">
        <v>114</v>
      </c>
      <c r="B193" s="15">
        <v>100</v>
      </c>
      <c r="C193" s="15">
        <v>24.870466</v>
      </c>
      <c r="D193" s="15">
        <v>8.2901550000000004</v>
      </c>
      <c r="E193" s="15">
        <v>25.388601000000001</v>
      </c>
      <c r="F193" s="15">
        <v>18.652850000000001</v>
      </c>
      <c r="G193" s="15">
        <v>29.533678999999999</v>
      </c>
      <c r="H193" s="15">
        <v>9.3264250000000004</v>
      </c>
      <c r="I193" s="15">
        <v>21.243523</v>
      </c>
      <c r="J193" s="15">
        <v>12.953367999999999</v>
      </c>
      <c r="K193" s="15">
        <v>20.207253999999999</v>
      </c>
      <c r="L193" s="15">
        <v>8.2901550000000004</v>
      </c>
    </row>
    <row r="194" spans="1:12">
      <c r="A194" s="8" t="s">
        <v>207</v>
      </c>
      <c r="B194" s="8"/>
      <c r="C194" s="8"/>
      <c r="D194" s="8"/>
      <c r="E194" s="8"/>
      <c r="F194" s="8"/>
      <c r="G194" s="8"/>
      <c r="H194" s="8"/>
      <c r="I194" s="8"/>
      <c r="J194" s="8"/>
      <c r="K194" s="8"/>
      <c r="L194" s="8"/>
    </row>
    <row r="195" spans="1:12">
      <c r="A195" s="23" t="s">
        <v>208</v>
      </c>
      <c r="B195" s="24">
        <v>1480</v>
      </c>
      <c r="C195" s="24">
        <v>565</v>
      </c>
      <c r="D195" s="24">
        <v>236</v>
      </c>
      <c r="E195" s="24">
        <v>390</v>
      </c>
      <c r="F195" s="24">
        <v>386</v>
      </c>
      <c r="G195" s="24">
        <v>542</v>
      </c>
      <c r="H195" s="24">
        <v>166</v>
      </c>
      <c r="I195" s="24">
        <v>354</v>
      </c>
      <c r="J195" s="24">
        <v>122</v>
      </c>
      <c r="K195" s="24">
        <v>276</v>
      </c>
      <c r="L195" s="24">
        <v>21</v>
      </c>
    </row>
    <row r="196" spans="1:12">
      <c r="A196" s="10" t="s">
        <v>114</v>
      </c>
      <c r="B196" s="15">
        <v>100</v>
      </c>
      <c r="C196" s="15">
        <v>38.175676000000003</v>
      </c>
      <c r="D196" s="15">
        <v>15.945945999999999</v>
      </c>
      <c r="E196" s="15">
        <v>26.351351000000001</v>
      </c>
      <c r="F196" s="15">
        <v>26.081081000000001</v>
      </c>
      <c r="G196" s="15">
        <v>36.621622000000002</v>
      </c>
      <c r="H196" s="15">
        <v>11.216215999999999</v>
      </c>
      <c r="I196" s="15">
        <v>23.918918999999999</v>
      </c>
      <c r="J196" s="15">
        <v>8.2432429999999997</v>
      </c>
      <c r="K196" s="15">
        <v>18.648648999999999</v>
      </c>
      <c r="L196" s="15">
        <v>1.418919</v>
      </c>
    </row>
    <row r="197" spans="1:12">
      <c r="A197" s="23" t="s">
        <v>209</v>
      </c>
      <c r="B197" s="24">
        <v>1280</v>
      </c>
      <c r="C197" s="24">
        <v>507</v>
      </c>
      <c r="D197" s="24">
        <v>212</v>
      </c>
      <c r="E197" s="24">
        <v>345</v>
      </c>
      <c r="F197" s="24">
        <v>355</v>
      </c>
      <c r="G197" s="24">
        <v>499</v>
      </c>
      <c r="H197" s="24">
        <v>154</v>
      </c>
      <c r="I197" s="24">
        <v>316</v>
      </c>
      <c r="J197" s="24">
        <v>114</v>
      </c>
      <c r="K197" s="24">
        <v>212</v>
      </c>
      <c r="L197" s="24">
        <v>15</v>
      </c>
    </row>
    <row r="198" spans="1:12">
      <c r="A198" s="10" t="s">
        <v>114</v>
      </c>
      <c r="B198" s="15">
        <v>100</v>
      </c>
      <c r="C198" s="15">
        <v>39.609375</v>
      </c>
      <c r="D198" s="15">
        <v>16.5625</v>
      </c>
      <c r="E198" s="15">
        <v>26.953125</v>
      </c>
      <c r="F198" s="15">
        <v>27.734375</v>
      </c>
      <c r="G198" s="15">
        <v>38.984375</v>
      </c>
      <c r="H198" s="15">
        <v>12.03125</v>
      </c>
      <c r="I198" s="15">
        <v>24.6875</v>
      </c>
      <c r="J198" s="15">
        <v>8.90625</v>
      </c>
      <c r="K198" s="15">
        <v>16.5625</v>
      </c>
      <c r="L198" s="15">
        <v>1.171875</v>
      </c>
    </row>
    <row r="199" spans="1:12">
      <c r="A199" s="23" t="s">
        <v>210</v>
      </c>
      <c r="B199" s="24">
        <v>1167</v>
      </c>
      <c r="C199" s="24">
        <v>444</v>
      </c>
      <c r="D199" s="24">
        <v>183</v>
      </c>
      <c r="E199" s="24">
        <v>333</v>
      </c>
      <c r="F199" s="24">
        <v>296</v>
      </c>
      <c r="G199" s="24">
        <v>436</v>
      </c>
      <c r="H199" s="24">
        <v>156</v>
      </c>
      <c r="I199" s="24">
        <v>288</v>
      </c>
      <c r="J199" s="24">
        <v>111</v>
      </c>
      <c r="K199" s="24">
        <v>198</v>
      </c>
      <c r="L199" s="24">
        <v>16</v>
      </c>
    </row>
    <row r="200" spans="1:12">
      <c r="A200" s="10" t="s">
        <v>114</v>
      </c>
      <c r="B200" s="15">
        <v>100</v>
      </c>
      <c r="C200" s="15">
        <v>38.046272000000002</v>
      </c>
      <c r="D200" s="15">
        <v>15.681234</v>
      </c>
      <c r="E200" s="15">
        <v>28.534704000000001</v>
      </c>
      <c r="F200" s="15">
        <v>25.364182</v>
      </c>
      <c r="G200" s="15">
        <v>37.360754</v>
      </c>
      <c r="H200" s="15">
        <v>13.367609</v>
      </c>
      <c r="I200" s="15">
        <v>24.678663</v>
      </c>
      <c r="J200" s="15">
        <v>9.5115680000000005</v>
      </c>
      <c r="K200" s="15">
        <v>16.966581000000001</v>
      </c>
      <c r="L200" s="15">
        <v>1.3710370000000001</v>
      </c>
    </row>
    <row r="201" spans="1:12" ht="11.1" customHeight="1">
      <c r="A201" s="23" t="s">
        <v>211</v>
      </c>
      <c r="B201" s="24">
        <v>715</v>
      </c>
      <c r="C201" s="24">
        <v>298</v>
      </c>
      <c r="D201" s="24">
        <v>125</v>
      </c>
      <c r="E201" s="24">
        <v>200</v>
      </c>
      <c r="F201" s="24">
        <v>211</v>
      </c>
      <c r="G201" s="24">
        <v>302</v>
      </c>
      <c r="H201" s="24">
        <v>100</v>
      </c>
      <c r="I201" s="24">
        <v>186</v>
      </c>
      <c r="J201" s="24">
        <v>68</v>
      </c>
      <c r="K201" s="24">
        <v>108</v>
      </c>
      <c r="L201" s="24">
        <v>10</v>
      </c>
    </row>
    <row r="202" spans="1:12" ht="11.1" customHeight="1">
      <c r="A202" s="10" t="s">
        <v>114</v>
      </c>
      <c r="B202" s="15">
        <v>100</v>
      </c>
      <c r="C202" s="15">
        <v>41.678322000000001</v>
      </c>
      <c r="D202" s="15">
        <v>17.482517000000001</v>
      </c>
      <c r="E202" s="15">
        <v>27.972028000000002</v>
      </c>
      <c r="F202" s="15">
        <v>29.510490000000001</v>
      </c>
      <c r="G202" s="15">
        <v>42.237761999999996</v>
      </c>
      <c r="H202" s="15">
        <v>13.986014000000001</v>
      </c>
      <c r="I202" s="15">
        <v>26.013985999999999</v>
      </c>
      <c r="J202" s="15">
        <v>9.5104900000000008</v>
      </c>
      <c r="K202" s="15">
        <v>15.104895000000001</v>
      </c>
      <c r="L202" s="15">
        <v>1.398601</v>
      </c>
    </row>
    <row r="203" spans="1:12" ht="11.1" customHeight="1">
      <c r="A203" s="23" t="s">
        <v>212</v>
      </c>
      <c r="B203" s="24">
        <v>387</v>
      </c>
      <c r="C203" s="24">
        <v>151</v>
      </c>
      <c r="D203" s="24">
        <v>67</v>
      </c>
      <c r="E203" s="24">
        <v>129</v>
      </c>
      <c r="F203" s="24">
        <v>120</v>
      </c>
      <c r="G203" s="24">
        <v>145</v>
      </c>
      <c r="H203" s="24">
        <v>72</v>
      </c>
      <c r="I203" s="24">
        <v>110</v>
      </c>
      <c r="J203" s="24">
        <v>48</v>
      </c>
      <c r="K203" s="24">
        <v>55</v>
      </c>
      <c r="L203" s="24">
        <v>5</v>
      </c>
    </row>
    <row r="204" spans="1:12" ht="11.1" customHeight="1">
      <c r="A204" s="10" t="s">
        <v>114</v>
      </c>
      <c r="B204" s="15">
        <v>100</v>
      </c>
      <c r="C204" s="15">
        <v>39.018087999999999</v>
      </c>
      <c r="D204" s="15">
        <v>17.312660999999999</v>
      </c>
      <c r="E204" s="15">
        <v>33.333333000000003</v>
      </c>
      <c r="F204" s="15">
        <v>31.007752</v>
      </c>
      <c r="G204" s="15">
        <v>37.467700000000001</v>
      </c>
      <c r="H204" s="15">
        <v>18.604651</v>
      </c>
      <c r="I204" s="15">
        <v>28.423773000000001</v>
      </c>
      <c r="J204" s="15">
        <v>12.403100999999999</v>
      </c>
      <c r="K204" s="15">
        <v>14.211886</v>
      </c>
      <c r="L204" s="15">
        <v>1.29199</v>
      </c>
    </row>
    <row r="205" spans="1:12" ht="11.1" customHeight="1">
      <c r="A205" s="23" t="s">
        <v>213</v>
      </c>
      <c r="B205" s="24">
        <v>404</v>
      </c>
      <c r="C205" s="24">
        <v>132</v>
      </c>
      <c r="D205" s="24">
        <v>63</v>
      </c>
      <c r="E205" s="24">
        <v>91</v>
      </c>
      <c r="F205" s="24">
        <v>116</v>
      </c>
      <c r="G205" s="24">
        <v>144</v>
      </c>
      <c r="H205" s="24">
        <v>55</v>
      </c>
      <c r="I205" s="24">
        <v>75</v>
      </c>
      <c r="J205" s="24">
        <v>45</v>
      </c>
      <c r="K205" s="24">
        <v>95</v>
      </c>
      <c r="L205" s="24">
        <v>7</v>
      </c>
    </row>
    <row r="206" spans="1:12" ht="11.1" customHeight="1">
      <c r="A206" s="10" t="s">
        <v>114</v>
      </c>
      <c r="B206" s="15">
        <v>100</v>
      </c>
      <c r="C206" s="15">
        <v>32.673267000000003</v>
      </c>
      <c r="D206" s="15">
        <v>15.594059</v>
      </c>
      <c r="E206" s="15">
        <v>22.524751999999999</v>
      </c>
      <c r="F206" s="15">
        <v>28.712871</v>
      </c>
      <c r="G206" s="15">
        <v>35.643563999999998</v>
      </c>
      <c r="H206" s="15">
        <v>13.613861</v>
      </c>
      <c r="I206" s="15">
        <v>18.564356</v>
      </c>
      <c r="J206" s="15">
        <v>11.138614</v>
      </c>
      <c r="K206" s="15">
        <v>23.514851</v>
      </c>
      <c r="L206" s="15">
        <v>1.7326729999999999</v>
      </c>
    </row>
    <row r="207" spans="1:12" ht="11.1" customHeight="1">
      <c r="A207" s="23" t="s">
        <v>214</v>
      </c>
      <c r="B207" s="24">
        <v>595</v>
      </c>
      <c r="C207" s="24">
        <v>247</v>
      </c>
      <c r="D207" s="24">
        <v>106</v>
      </c>
      <c r="E207" s="24">
        <v>181</v>
      </c>
      <c r="F207" s="24">
        <v>205</v>
      </c>
      <c r="G207" s="24">
        <v>281</v>
      </c>
      <c r="H207" s="24">
        <v>95</v>
      </c>
      <c r="I207" s="24">
        <v>170</v>
      </c>
      <c r="J207" s="24">
        <v>57</v>
      </c>
      <c r="K207" s="24">
        <v>75</v>
      </c>
      <c r="L207" s="24">
        <v>3</v>
      </c>
    </row>
    <row r="208" spans="1:12" ht="11.1" customHeight="1">
      <c r="A208" s="10" t="s">
        <v>114</v>
      </c>
      <c r="B208" s="15">
        <v>100</v>
      </c>
      <c r="C208" s="15">
        <v>41.512605000000001</v>
      </c>
      <c r="D208" s="15">
        <v>17.815125999999999</v>
      </c>
      <c r="E208" s="15">
        <v>30.420168</v>
      </c>
      <c r="F208" s="15">
        <v>34.453781999999997</v>
      </c>
      <c r="G208" s="15">
        <v>47.226891000000002</v>
      </c>
      <c r="H208" s="15">
        <v>15.966386999999999</v>
      </c>
      <c r="I208" s="15">
        <v>28.571428999999998</v>
      </c>
      <c r="J208" s="15">
        <v>9.5798319999999997</v>
      </c>
      <c r="K208" s="15">
        <v>12.605041999999999</v>
      </c>
      <c r="L208" s="15">
        <v>0.50420200000000004</v>
      </c>
    </row>
    <row r="209" spans="1:12" ht="11.1" customHeight="1">
      <c r="A209" s="23" t="s">
        <v>215</v>
      </c>
      <c r="B209" s="24">
        <v>215</v>
      </c>
      <c r="C209" s="24">
        <v>89</v>
      </c>
      <c r="D209" s="24">
        <v>55</v>
      </c>
      <c r="E209" s="24">
        <v>55</v>
      </c>
      <c r="F209" s="24">
        <v>86</v>
      </c>
      <c r="G209" s="24">
        <v>105</v>
      </c>
      <c r="H209" s="24">
        <v>33</v>
      </c>
      <c r="I209" s="24">
        <v>56</v>
      </c>
      <c r="J209" s="24">
        <v>23</v>
      </c>
      <c r="K209" s="24">
        <v>29</v>
      </c>
      <c r="L209" s="24">
        <v>1</v>
      </c>
    </row>
    <row r="210" spans="1:12" ht="11.1" customHeight="1">
      <c r="A210" s="10" t="s">
        <v>114</v>
      </c>
      <c r="B210" s="15">
        <v>100</v>
      </c>
      <c r="C210" s="15">
        <v>41.395349000000003</v>
      </c>
      <c r="D210" s="15">
        <v>25.581395000000001</v>
      </c>
      <c r="E210" s="15">
        <v>25.581395000000001</v>
      </c>
      <c r="F210" s="15">
        <v>40</v>
      </c>
      <c r="G210" s="15">
        <v>48.837209000000001</v>
      </c>
      <c r="H210" s="15">
        <v>15.348837</v>
      </c>
      <c r="I210" s="15">
        <v>26.046512</v>
      </c>
      <c r="J210" s="15">
        <v>10.697673999999999</v>
      </c>
      <c r="K210" s="15">
        <v>13.488372</v>
      </c>
      <c r="L210" s="15">
        <v>0.46511599999999997</v>
      </c>
    </row>
    <row r="211" spans="1:12" ht="11.1" customHeight="1">
      <c r="A211" s="23" t="s">
        <v>216</v>
      </c>
      <c r="B211" s="24">
        <v>248</v>
      </c>
      <c r="C211" s="24">
        <v>96</v>
      </c>
      <c r="D211" s="24">
        <v>51</v>
      </c>
      <c r="E211" s="24">
        <v>71</v>
      </c>
      <c r="F211" s="24">
        <v>72</v>
      </c>
      <c r="G211" s="24">
        <v>99</v>
      </c>
      <c r="H211" s="24">
        <v>30</v>
      </c>
      <c r="I211" s="24">
        <v>65</v>
      </c>
      <c r="J211" s="24">
        <v>30</v>
      </c>
      <c r="K211" s="24">
        <v>48</v>
      </c>
      <c r="L211" s="24">
        <v>1</v>
      </c>
    </row>
    <row r="212" spans="1:12" ht="11.1" customHeight="1">
      <c r="A212" s="10" t="s">
        <v>114</v>
      </c>
      <c r="B212" s="15">
        <v>100</v>
      </c>
      <c r="C212" s="15">
        <v>38.709676999999999</v>
      </c>
      <c r="D212" s="15">
        <v>20.564516000000001</v>
      </c>
      <c r="E212" s="15">
        <v>28.629031999999999</v>
      </c>
      <c r="F212" s="15">
        <v>29.032257999999999</v>
      </c>
      <c r="G212" s="15">
        <v>39.919355000000003</v>
      </c>
      <c r="H212" s="15">
        <v>12.096774</v>
      </c>
      <c r="I212" s="15">
        <v>26.209676999999999</v>
      </c>
      <c r="J212" s="15">
        <v>12.096774</v>
      </c>
      <c r="K212" s="15">
        <v>19.354838999999998</v>
      </c>
      <c r="L212" s="15">
        <v>0.40322599999999997</v>
      </c>
    </row>
    <row r="213" spans="1:12" ht="11.1" customHeight="1">
      <c r="A213" s="23" t="s">
        <v>217</v>
      </c>
      <c r="B213" s="24">
        <v>255</v>
      </c>
      <c r="C213" s="24">
        <v>104</v>
      </c>
      <c r="D213" s="24">
        <v>48</v>
      </c>
      <c r="E213" s="24">
        <v>80</v>
      </c>
      <c r="F213" s="24">
        <v>95</v>
      </c>
      <c r="G213" s="24">
        <v>117</v>
      </c>
      <c r="H213" s="24">
        <v>31</v>
      </c>
      <c r="I213" s="24">
        <v>78</v>
      </c>
      <c r="J213" s="24">
        <v>29</v>
      </c>
      <c r="K213" s="24">
        <v>25</v>
      </c>
      <c r="L213" s="24">
        <v>7</v>
      </c>
    </row>
    <row r="214" spans="1:12" ht="11.1" customHeight="1">
      <c r="A214" s="10" t="s">
        <v>114</v>
      </c>
      <c r="B214" s="15">
        <v>100</v>
      </c>
      <c r="C214" s="15">
        <v>40.784314000000002</v>
      </c>
      <c r="D214" s="15">
        <v>18.823529000000001</v>
      </c>
      <c r="E214" s="15">
        <v>31.372548999999999</v>
      </c>
      <c r="F214" s="15">
        <v>37.254902000000001</v>
      </c>
      <c r="G214" s="15">
        <v>45.882353000000002</v>
      </c>
      <c r="H214" s="15">
        <v>12.156863</v>
      </c>
      <c r="I214" s="15">
        <v>30.588235000000001</v>
      </c>
      <c r="J214" s="15">
        <v>11.372548999999999</v>
      </c>
      <c r="K214" s="15">
        <v>9.803922</v>
      </c>
      <c r="L214" s="15">
        <v>2.745098</v>
      </c>
    </row>
    <row r="215" spans="1:12" ht="11.1" customHeight="1">
      <c r="A215" s="23" t="s">
        <v>218</v>
      </c>
      <c r="B215" s="24">
        <v>291</v>
      </c>
      <c r="C215" s="24">
        <v>118</v>
      </c>
      <c r="D215" s="24">
        <v>55</v>
      </c>
      <c r="E215" s="24">
        <v>99</v>
      </c>
      <c r="F215" s="24">
        <v>98</v>
      </c>
      <c r="G215" s="24">
        <v>133</v>
      </c>
      <c r="H215" s="24">
        <v>42</v>
      </c>
      <c r="I215" s="24">
        <v>74</v>
      </c>
      <c r="J215" s="24">
        <v>30</v>
      </c>
      <c r="K215" s="24">
        <v>36</v>
      </c>
      <c r="L215" s="24">
        <v>4</v>
      </c>
    </row>
    <row r="216" spans="1:12" ht="11.1" customHeight="1">
      <c r="A216" s="10" t="s">
        <v>114</v>
      </c>
      <c r="B216" s="15">
        <v>100</v>
      </c>
      <c r="C216" s="15">
        <v>40.549827999999998</v>
      </c>
      <c r="D216" s="15">
        <v>18.900344</v>
      </c>
      <c r="E216" s="15">
        <v>34.020619000000003</v>
      </c>
      <c r="F216" s="15">
        <v>33.676976000000003</v>
      </c>
      <c r="G216" s="15">
        <v>45.704467000000001</v>
      </c>
      <c r="H216" s="15">
        <v>14.43299</v>
      </c>
      <c r="I216" s="15">
        <v>25.429552999999999</v>
      </c>
      <c r="J216" s="15">
        <v>10.309278000000001</v>
      </c>
      <c r="K216" s="15">
        <v>12.371134</v>
      </c>
      <c r="L216" s="15">
        <v>1.3745700000000001</v>
      </c>
    </row>
    <row r="217" spans="1:12" ht="11.1" customHeight="1">
      <c r="A217" s="23" t="s">
        <v>219</v>
      </c>
      <c r="B217" s="24">
        <v>338</v>
      </c>
      <c r="C217" s="24">
        <v>150</v>
      </c>
      <c r="D217" s="24">
        <v>57</v>
      </c>
      <c r="E217" s="24">
        <v>128</v>
      </c>
      <c r="F217" s="24">
        <v>115</v>
      </c>
      <c r="G217" s="24">
        <v>153</v>
      </c>
      <c r="H217" s="24">
        <v>65</v>
      </c>
      <c r="I217" s="24">
        <v>106</v>
      </c>
      <c r="J217" s="24">
        <v>29</v>
      </c>
      <c r="K217" s="24">
        <v>31</v>
      </c>
      <c r="L217" s="24">
        <v>2</v>
      </c>
    </row>
    <row r="218" spans="1:12" ht="11.1" customHeight="1">
      <c r="A218" s="10" t="s">
        <v>114</v>
      </c>
      <c r="B218" s="15">
        <v>100</v>
      </c>
      <c r="C218" s="15">
        <v>44.378698</v>
      </c>
      <c r="D218" s="15">
        <v>16.863904999999999</v>
      </c>
      <c r="E218" s="15">
        <v>37.869821999999999</v>
      </c>
      <c r="F218" s="15">
        <v>34.023668999999998</v>
      </c>
      <c r="G218" s="15">
        <v>45.266272000000001</v>
      </c>
      <c r="H218" s="15">
        <v>19.230768999999999</v>
      </c>
      <c r="I218" s="15">
        <v>31.360946999999999</v>
      </c>
      <c r="J218" s="15">
        <v>8.5798819999999996</v>
      </c>
      <c r="K218" s="15">
        <v>9.1715979999999995</v>
      </c>
      <c r="L218" s="15">
        <v>0.59171600000000002</v>
      </c>
    </row>
    <row r="219" spans="1:12" ht="11.1" customHeight="1">
      <c r="A219" s="23" t="s">
        <v>220</v>
      </c>
      <c r="B219" s="24">
        <v>812</v>
      </c>
      <c r="C219" s="24">
        <v>334</v>
      </c>
      <c r="D219" s="24">
        <v>134</v>
      </c>
      <c r="E219" s="24">
        <v>299</v>
      </c>
      <c r="F219" s="24">
        <v>252</v>
      </c>
      <c r="G219" s="24">
        <v>364</v>
      </c>
      <c r="H219" s="24">
        <v>106</v>
      </c>
      <c r="I219" s="24">
        <v>215</v>
      </c>
      <c r="J219" s="24">
        <v>76</v>
      </c>
      <c r="K219" s="24">
        <v>95</v>
      </c>
      <c r="L219" s="24">
        <v>11</v>
      </c>
    </row>
    <row r="220" spans="1:12" ht="11.1" customHeight="1">
      <c r="A220" s="10" t="s">
        <v>114</v>
      </c>
      <c r="B220" s="15">
        <v>100</v>
      </c>
      <c r="C220" s="15">
        <v>41.133004999999997</v>
      </c>
      <c r="D220" s="15">
        <v>16.502462999999999</v>
      </c>
      <c r="E220" s="15">
        <v>36.822659999999999</v>
      </c>
      <c r="F220" s="15">
        <v>31.034483000000002</v>
      </c>
      <c r="G220" s="15">
        <v>44.827585999999997</v>
      </c>
      <c r="H220" s="15">
        <v>13.054187000000001</v>
      </c>
      <c r="I220" s="15">
        <v>26.477833</v>
      </c>
      <c r="J220" s="15">
        <v>9.3596059999999994</v>
      </c>
      <c r="K220" s="15">
        <v>11.699507000000001</v>
      </c>
      <c r="L220" s="15">
        <v>1.3546800000000001</v>
      </c>
    </row>
    <row r="221" spans="1:12" ht="11.1" customHeight="1">
      <c r="A221" s="23" t="s">
        <v>221</v>
      </c>
      <c r="B221" s="24">
        <v>816</v>
      </c>
      <c r="C221" s="24">
        <v>348</v>
      </c>
      <c r="D221" s="24">
        <v>144</v>
      </c>
      <c r="E221" s="24">
        <v>232</v>
      </c>
      <c r="F221" s="24">
        <v>271</v>
      </c>
      <c r="G221" s="24">
        <v>372</v>
      </c>
      <c r="H221" s="24">
        <v>119</v>
      </c>
      <c r="I221" s="24">
        <v>231</v>
      </c>
      <c r="J221" s="24">
        <v>74</v>
      </c>
      <c r="K221" s="24">
        <v>103</v>
      </c>
      <c r="L221" s="24">
        <v>7</v>
      </c>
    </row>
    <row r="222" spans="1:12" ht="11.1" customHeight="1">
      <c r="A222" s="10" t="s">
        <v>114</v>
      </c>
      <c r="B222" s="15">
        <v>100</v>
      </c>
      <c r="C222" s="15">
        <v>42.647058999999999</v>
      </c>
      <c r="D222" s="15">
        <v>17.647058999999999</v>
      </c>
      <c r="E222" s="15">
        <v>28.431373000000001</v>
      </c>
      <c r="F222" s="15">
        <v>33.210783999999997</v>
      </c>
      <c r="G222" s="15">
        <v>45.588234999999997</v>
      </c>
      <c r="H222" s="15">
        <v>14.583333</v>
      </c>
      <c r="I222" s="15">
        <v>28.308824000000001</v>
      </c>
      <c r="J222" s="15">
        <v>9.0686269999999993</v>
      </c>
      <c r="K222" s="15">
        <v>12.622548999999999</v>
      </c>
      <c r="L222" s="15">
        <v>0.85784300000000002</v>
      </c>
    </row>
    <row r="223" spans="1:12" ht="11.1" customHeight="1">
      <c r="A223" s="23" t="s">
        <v>152</v>
      </c>
      <c r="B223" s="24">
        <v>69</v>
      </c>
      <c r="C223" s="24">
        <v>21</v>
      </c>
      <c r="D223" s="24">
        <v>11</v>
      </c>
      <c r="E223" s="24">
        <v>10</v>
      </c>
      <c r="F223" s="24">
        <v>18</v>
      </c>
      <c r="G223" s="24">
        <v>18</v>
      </c>
      <c r="H223" s="24">
        <v>9</v>
      </c>
      <c r="I223" s="24">
        <v>7</v>
      </c>
      <c r="J223" s="24">
        <v>24</v>
      </c>
      <c r="K223" s="24">
        <v>15</v>
      </c>
      <c r="L223" s="24">
        <v>1</v>
      </c>
    </row>
    <row r="224" spans="1:12" ht="11.1" customHeight="1">
      <c r="A224" s="10" t="s">
        <v>114</v>
      </c>
      <c r="B224" s="15">
        <v>100</v>
      </c>
      <c r="C224" s="15">
        <v>30.434782999999999</v>
      </c>
      <c r="D224" s="15">
        <v>15.942029</v>
      </c>
      <c r="E224" s="15">
        <v>14.492754</v>
      </c>
      <c r="F224" s="15">
        <v>26.086957000000002</v>
      </c>
      <c r="G224" s="15">
        <v>26.086957000000002</v>
      </c>
      <c r="H224" s="15">
        <v>13.043478</v>
      </c>
      <c r="I224" s="15">
        <v>10.144928</v>
      </c>
      <c r="J224" s="15">
        <v>34.782609000000001</v>
      </c>
      <c r="K224" s="15">
        <v>21.739129999999999</v>
      </c>
      <c r="L224" s="15">
        <v>1.4492750000000001</v>
      </c>
    </row>
    <row r="225" spans="1:12" ht="11.1" customHeight="1">
      <c r="A225" s="23" t="s">
        <v>222</v>
      </c>
      <c r="B225" s="24">
        <v>246</v>
      </c>
      <c r="C225" s="24">
        <v>55</v>
      </c>
      <c r="D225" s="24">
        <v>21</v>
      </c>
      <c r="E225" s="24">
        <v>45</v>
      </c>
      <c r="F225" s="24">
        <v>19</v>
      </c>
      <c r="G225" s="24">
        <v>55</v>
      </c>
      <c r="H225" s="24">
        <v>18</v>
      </c>
      <c r="I225" s="24">
        <v>41</v>
      </c>
      <c r="J225" s="24">
        <v>26</v>
      </c>
      <c r="K225" s="24">
        <v>82</v>
      </c>
      <c r="L225" s="24">
        <v>9</v>
      </c>
    </row>
    <row r="226" spans="1:12" ht="11.1" customHeight="1">
      <c r="A226" s="10" t="s">
        <v>114</v>
      </c>
      <c r="B226" s="15">
        <v>100</v>
      </c>
      <c r="C226" s="15">
        <v>22.357724000000001</v>
      </c>
      <c r="D226" s="15">
        <v>8.5365850000000005</v>
      </c>
      <c r="E226" s="15">
        <v>18.292683</v>
      </c>
      <c r="F226" s="15">
        <v>7.7235769999999997</v>
      </c>
      <c r="G226" s="15">
        <v>22.357724000000001</v>
      </c>
      <c r="H226" s="15">
        <v>7.3170729999999997</v>
      </c>
      <c r="I226" s="15">
        <v>16.666667</v>
      </c>
      <c r="J226" s="15">
        <v>10.569106</v>
      </c>
      <c r="K226" s="15">
        <v>33.333333000000003</v>
      </c>
      <c r="L226" s="15">
        <v>3.6585369999999999</v>
      </c>
    </row>
    <row r="227" spans="1:12" ht="11.1" customHeight="1">
      <c r="A227" s="23" t="s">
        <v>128</v>
      </c>
      <c r="B227" s="24">
        <v>47</v>
      </c>
      <c r="C227" s="24">
        <v>19</v>
      </c>
      <c r="D227" s="24">
        <v>7</v>
      </c>
      <c r="E227" s="24">
        <v>6</v>
      </c>
      <c r="F227" s="24">
        <v>6</v>
      </c>
      <c r="G227" s="24">
        <v>11</v>
      </c>
      <c r="H227" s="24">
        <v>3</v>
      </c>
      <c r="I227" s="24">
        <v>8</v>
      </c>
      <c r="J227" s="24">
        <v>4</v>
      </c>
      <c r="K227" s="24">
        <v>6</v>
      </c>
      <c r="L227" s="24">
        <v>10</v>
      </c>
    </row>
    <row r="228" spans="1:12" ht="11.1" customHeight="1">
      <c r="A228" s="11"/>
      <c r="B228" s="16">
        <v>100</v>
      </c>
      <c r="C228" s="16">
        <v>40.425531999999997</v>
      </c>
      <c r="D228" s="16">
        <v>14.893617000000001</v>
      </c>
      <c r="E228" s="16">
        <v>12.765957</v>
      </c>
      <c r="F228" s="16">
        <v>12.765957</v>
      </c>
      <c r="G228" s="16">
        <v>23.404254999999999</v>
      </c>
      <c r="H228" s="16">
        <v>6.3829789999999997</v>
      </c>
      <c r="I228" s="16">
        <v>17.021277000000001</v>
      </c>
      <c r="J228" s="16">
        <v>8.5106380000000001</v>
      </c>
      <c r="K228" s="16">
        <v>12.765957</v>
      </c>
      <c r="L228" s="16">
        <v>21.276596000000001</v>
      </c>
    </row>
    <row r="229" spans="1:12" ht="11.1" customHeight="1"/>
  </sheetData>
  <phoneticPr fontId="2"/>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06966-AB18-4A5B-93C1-3E9FF55F7787}">
  <sheetPr codeName="Sheet129"/>
  <dimension ref="A1:I229"/>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HYPERLINK("#'目次'!B34","[28]")</f>
        <v>[28]</v>
      </c>
    </row>
    <row r="3" spans="1:9">
      <c r="A3" s="6" t="s">
        <v>114</v>
      </c>
      <c r="B3" s="7" t="s">
        <v>366</v>
      </c>
    </row>
    <row r="4" spans="1:9">
      <c r="A4" s="6" t="s">
        <v>114</v>
      </c>
      <c r="B4" s="7" t="s">
        <v>367</v>
      </c>
    </row>
    <row r="5" spans="1:9" s="21" customFormat="1" ht="72">
      <c r="A5" s="19" t="s">
        <v>114</v>
      </c>
      <c r="B5" s="20" t="s">
        <v>118</v>
      </c>
      <c r="C5" s="20" t="s">
        <v>368</v>
      </c>
      <c r="D5" s="20" t="s">
        <v>369</v>
      </c>
      <c r="E5" s="20" t="s">
        <v>370</v>
      </c>
      <c r="F5" s="20" t="s">
        <v>371</v>
      </c>
      <c r="G5" s="20" t="s">
        <v>372</v>
      </c>
      <c r="H5" s="20" t="s">
        <v>152</v>
      </c>
      <c r="I5" s="20" t="s">
        <v>128</v>
      </c>
    </row>
    <row r="6" spans="1:9">
      <c r="A6" s="22" t="s">
        <v>121</v>
      </c>
      <c r="B6" s="9">
        <v>2677</v>
      </c>
      <c r="C6" s="9">
        <v>971</v>
      </c>
      <c r="D6" s="9">
        <v>1227</v>
      </c>
      <c r="E6" s="9">
        <v>35</v>
      </c>
      <c r="F6" s="9">
        <v>69</v>
      </c>
      <c r="G6" s="9">
        <v>221</v>
      </c>
      <c r="H6" s="9">
        <v>80</v>
      </c>
      <c r="I6" s="9">
        <v>74</v>
      </c>
    </row>
    <row r="7" spans="1:9">
      <c r="A7" s="10" t="s">
        <v>114</v>
      </c>
      <c r="B7" s="15">
        <v>100</v>
      </c>
      <c r="C7" s="15">
        <v>36.271946</v>
      </c>
      <c r="D7" s="15">
        <v>45.834890000000001</v>
      </c>
      <c r="E7" s="15">
        <v>1.307434</v>
      </c>
      <c r="F7" s="15">
        <v>2.577512</v>
      </c>
      <c r="G7" s="15">
        <v>8.2555099999999992</v>
      </c>
      <c r="H7" s="15">
        <v>2.9884200000000001</v>
      </c>
      <c r="I7" s="15">
        <v>2.7642880000000001</v>
      </c>
    </row>
    <row r="8" spans="1:9">
      <c r="A8" s="8" t="s">
        <v>122</v>
      </c>
      <c r="B8" s="8"/>
      <c r="C8" s="8"/>
      <c r="D8" s="8"/>
      <c r="E8" s="8"/>
      <c r="F8" s="8"/>
      <c r="G8" s="8"/>
      <c r="H8" s="8"/>
      <c r="I8" s="8"/>
    </row>
    <row r="9" spans="1:9">
      <c r="A9" s="23" t="s">
        <v>123</v>
      </c>
      <c r="B9" s="24">
        <v>380</v>
      </c>
      <c r="C9" s="24">
        <v>125</v>
      </c>
      <c r="D9" s="24">
        <v>180</v>
      </c>
      <c r="E9" s="24">
        <v>4</v>
      </c>
      <c r="F9" s="24">
        <v>11</v>
      </c>
      <c r="G9" s="24">
        <v>38</v>
      </c>
      <c r="H9" s="24">
        <v>13</v>
      </c>
      <c r="I9" s="24">
        <v>9</v>
      </c>
    </row>
    <row r="10" spans="1:9">
      <c r="A10" s="10" t="s">
        <v>114</v>
      </c>
      <c r="B10" s="15">
        <v>100</v>
      </c>
      <c r="C10" s="15">
        <v>32.894736999999999</v>
      </c>
      <c r="D10" s="15">
        <v>47.368420999999998</v>
      </c>
      <c r="E10" s="15">
        <v>1.052632</v>
      </c>
      <c r="F10" s="15">
        <v>2.8947370000000001</v>
      </c>
      <c r="G10" s="15">
        <v>10</v>
      </c>
      <c r="H10" s="15">
        <v>3.4210530000000001</v>
      </c>
      <c r="I10" s="15">
        <v>2.3684210000000001</v>
      </c>
    </row>
    <row r="11" spans="1:9">
      <c r="A11" s="23" t="s">
        <v>124</v>
      </c>
      <c r="B11" s="24">
        <v>489</v>
      </c>
      <c r="C11" s="24">
        <v>185</v>
      </c>
      <c r="D11" s="24">
        <v>225</v>
      </c>
      <c r="E11" s="24">
        <v>6</v>
      </c>
      <c r="F11" s="24">
        <v>19</v>
      </c>
      <c r="G11" s="24">
        <v>38</v>
      </c>
      <c r="H11" s="24">
        <v>6</v>
      </c>
      <c r="I11" s="24">
        <v>10</v>
      </c>
    </row>
    <row r="12" spans="1:9">
      <c r="A12" s="10" t="s">
        <v>114</v>
      </c>
      <c r="B12" s="15">
        <v>100</v>
      </c>
      <c r="C12" s="15">
        <v>37.832310999999997</v>
      </c>
      <c r="D12" s="15">
        <v>46.012270000000001</v>
      </c>
      <c r="E12" s="15">
        <v>1.2269939999999999</v>
      </c>
      <c r="F12" s="15">
        <v>3.885481</v>
      </c>
      <c r="G12" s="15">
        <v>7.7709609999999998</v>
      </c>
      <c r="H12" s="15">
        <v>1.2269939999999999</v>
      </c>
      <c r="I12" s="15">
        <v>2.0449899999999999</v>
      </c>
    </row>
    <row r="13" spans="1:9">
      <c r="A13" s="23" t="s">
        <v>125</v>
      </c>
      <c r="B13" s="24">
        <v>1114</v>
      </c>
      <c r="C13" s="24">
        <v>431</v>
      </c>
      <c r="D13" s="24">
        <v>507</v>
      </c>
      <c r="E13" s="24">
        <v>14</v>
      </c>
      <c r="F13" s="24">
        <v>25</v>
      </c>
      <c r="G13" s="24">
        <v>73</v>
      </c>
      <c r="H13" s="24">
        <v>34</v>
      </c>
      <c r="I13" s="24">
        <v>30</v>
      </c>
    </row>
    <row r="14" spans="1:9">
      <c r="A14" s="10" t="s">
        <v>114</v>
      </c>
      <c r="B14" s="15">
        <v>100</v>
      </c>
      <c r="C14" s="15">
        <v>38.689408</v>
      </c>
      <c r="D14" s="15">
        <v>45.511670000000002</v>
      </c>
      <c r="E14" s="15">
        <v>1.256732</v>
      </c>
      <c r="F14" s="15">
        <v>2.2441650000000002</v>
      </c>
      <c r="G14" s="15">
        <v>6.552962</v>
      </c>
      <c r="H14" s="15">
        <v>3.0520649999999998</v>
      </c>
      <c r="I14" s="15">
        <v>2.6929979999999998</v>
      </c>
    </row>
    <row r="15" spans="1:9">
      <c r="A15" s="23" t="s">
        <v>126</v>
      </c>
      <c r="B15" s="24">
        <v>521</v>
      </c>
      <c r="C15" s="24">
        <v>172</v>
      </c>
      <c r="D15" s="24">
        <v>245</v>
      </c>
      <c r="E15" s="24">
        <v>9</v>
      </c>
      <c r="F15" s="24">
        <v>10</v>
      </c>
      <c r="G15" s="24">
        <v>53</v>
      </c>
      <c r="H15" s="24">
        <v>20</v>
      </c>
      <c r="I15" s="24">
        <v>12</v>
      </c>
    </row>
    <row r="16" spans="1:9">
      <c r="A16" s="10" t="s">
        <v>114</v>
      </c>
      <c r="B16" s="15">
        <v>100</v>
      </c>
      <c r="C16" s="15">
        <v>33.013435999999999</v>
      </c>
      <c r="D16" s="15">
        <v>47.024951999999999</v>
      </c>
      <c r="E16" s="15">
        <v>1.727447</v>
      </c>
      <c r="F16" s="15">
        <v>1.919386</v>
      </c>
      <c r="G16" s="15">
        <v>10.172745000000001</v>
      </c>
      <c r="H16" s="15">
        <v>3.8387720000000001</v>
      </c>
      <c r="I16" s="15">
        <v>2.3032629999999998</v>
      </c>
    </row>
    <row r="17" spans="1:9">
      <c r="A17" s="23" t="s">
        <v>127</v>
      </c>
      <c r="B17" s="24">
        <v>129</v>
      </c>
      <c r="C17" s="24">
        <v>43</v>
      </c>
      <c r="D17" s="24">
        <v>53</v>
      </c>
      <c r="E17" s="24">
        <v>2</v>
      </c>
      <c r="F17" s="24">
        <v>2</v>
      </c>
      <c r="G17" s="24">
        <v>15</v>
      </c>
      <c r="H17" s="24">
        <v>5</v>
      </c>
      <c r="I17" s="24">
        <v>9</v>
      </c>
    </row>
    <row r="18" spans="1:9">
      <c r="A18" s="10" t="s">
        <v>114</v>
      </c>
      <c r="B18" s="15">
        <v>100</v>
      </c>
      <c r="C18" s="15">
        <v>33.333333000000003</v>
      </c>
      <c r="D18" s="15">
        <v>41.085270999999999</v>
      </c>
      <c r="E18" s="15">
        <v>1.5503880000000001</v>
      </c>
      <c r="F18" s="15">
        <v>1.5503880000000001</v>
      </c>
      <c r="G18" s="15">
        <v>11.627907</v>
      </c>
      <c r="H18" s="15">
        <v>3.875969</v>
      </c>
      <c r="I18" s="15">
        <v>6.9767440000000001</v>
      </c>
    </row>
    <row r="19" spans="1:9">
      <c r="A19" s="23" t="s">
        <v>128</v>
      </c>
      <c r="B19" s="24">
        <v>44</v>
      </c>
      <c r="C19" s="24">
        <v>15</v>
      </c>
      <c r="D19" s="24">
        <v>17</v>
      </c>
      <c r="E19" s="24">
        <v>0</v>
      </c>
      <c r="F19" s="24">
        <v>2</v>
      </c>
      <c r="G19" s="24">
        <v>4</v>
      </c>
      <c r="H19" s="24">
        <v>2</v>
      </c>
      <c r="I19" s="24">
        <v>4</v>
      </c>
    </row>
    <row r="20" spans="1:9">
      <c r="A20" s="10" t="s">
        <v>114</v>
      </c>
      <c r="B20" s="15">
        <v>100</v>
      </c>
      <c r="C20" s="15">
        <v>34.090909000000003</v>
      </c>
      <c r="D20" s="15">
        <v>38.636364</v>
      </c>
      <c r="E20" s="15">
        <v>0</v>
      </c>
      <c r="F20" s="15">
        <v>4.5454549999999996</v>
      </c>
      <c r="G20" s="15">
        <v>9.0909089999999999</v>
      </c>
      <c r="H20" s="15">
        <v>4.5454549999999996</v>
      </c>
      <c r="I20" s="15">
        <v>9.0909089999999999</v>
      </c>
    </row>
    <row r="21" spans="1:9">
      <c r="A21" s="8" t="s">
        <v>129</v>
      </c>
      <c r="B21" s="8"/>
      <c r="C21" s="8"/>
      <c r="D21" s="8"/>
      <c r="E21" s="8"/>
      <c r="F21" s="8"/>
      <c r="G21" s="8"/>
      <c r="H21" s="8"/>
      <c r="I21" s="8"/>
    </row>
    <row r="22" spans="1:9">
      <c r="A22" s="23" t="s">
        <v>130</v>
      </c>
      <c r="B22" s="24">
        <v>799</v>
      </c>
      <c r="C22" s="24">
        <v>286</v>
      </c>
      <c r="D22" s="24">
        <v>374</v>
      </c>
      <c r="E22" s="24">
        <v>8</v>
      </c>
      <c r="F22" s="24">
        <v>18</v>
      </c>
      <c r="G22" s="24">
        <v>71</v>
      </c>
      <c r="H22" s="24">
        <v>21</v>
      </c>
      <c r="I22" s="24">
        <v>21</v>
      </c>
    </row>
    <row r="23" spans="1:9">
      <c r="A23" s="10" t="s">
        <v>114</v>
      </c>
      <c r="B23" s="15">
        <v>100</v>
      </c>
      <c r="C23" s="15">
        <v>35.794742999999997</v>
      </c>
      <c r="D23" s="15">
        <v>46.808511000000003</v>
      </c>
      <c r="E23" s="15">
        <v>1.001252</v>
      </c>
      <c r="F23" s="15">
        <v>2.2528160000000002</v>
      </c>
      <c r="G23" s="15">
        <v>8.8861080000000001</v>
      </c>
      <c r="H23" s="15">
        <v>2.628285</v>
      </c>
      <c r="I23" s="15">
        <v>2.628285</v>
      </c>
    </row>
    <row r="24" spans="1:9">
      <c r="A24" s="23" t="s">
        <v>131</v>
      </c>
      <c r="B24" s="24">
        <v>1245</v>
      </c>
      <c r="C24" s="24">
        <v>446</v>
      </c>
      <c r="D24" s="24">
        <v>601</v>
      </c>
      <c r="E24" s="24">
        <v>21</v>
      </c>
      <c r="F24" s="24">
        <v>39</v>
      </c>
      <c r="G24" s="24">
        <v>74</v>
      </c>
      <c r="H24" s="24">
        <v>31</v>
      </c>
      <c r="I24" s="24">
        <v>33</v>
      </c>
    </row>
    <row r="25" spans="1:9">
      <c r="A25" s="10" t="s">
        <v>114</v>
      </c>
      <c r="B25" s="15">
        <v>100</v>
      </c>
      <c r="C25" s="15">
        <v>35.823293</v>
      </c>
      <c r="D25" s="15">
        <v>48.273091999999998</v>
      </c>
      <c r="E25" s="15">
        <v>1.686747</v>
      </c>
      <c r="F25" s="15">
        <v>3.13253</v>
      </c>
      <c r="G25" s="15">
        <v>5.9437749999999996</v>
      </c>
      <c r="H25" s="15">
        <v>2.48996</v>
      </c>
      <c r="I25" s="15">
        <v>2.6506020000000001</v>
      </c>
    </row>
    <row r="26" spans="1:9">
      <c r="A26" s="23" t="s">
        <v>132</v>
      </c>
      <c r="B26" s="24">
        <v>504</v>
      </c>
      <c r="C26" s="24">
        <v>196</v>
      </c>
      <c r="D26" s="24">
        <v>203</v>
      </c>
      <c r="E26" s="24">
        <v>5</v>
      </c>
      <c r="F26" s="24">
        <v>8</v>
      </c>
      <c r="G26" s="24">
        <v>61</v>
      </c>
      <c r="H26" s="24">
        <v>19</v>
      </c>
      <c r="I26" s="24">
        <v>12</v>
      </c>
    </row>
    <row r="27" spans="1:9">
      <c r="A27" s="10" t="s">
        <v>114</v>
      </c>
      <c r="B27" s="15">
        <v>100</v>
      </c>
      <c r="C27" s="15">
        <v>38.888888999999999</v>
      </c>
      <c r="D27" s="15">
        <v>40.277777999999998</v>
      </c>
      <c r="E27" s="15">
        <v>0.99206300000000003</v>
      </c>
      <c r="F27" s="15">
        <v>1.587302</v>
      </c>
      <c r="G27" s="15">
        <v>12.103175</v>
      </c>
      <c r="H27" s="15">
        <v>3.769841</v>
      </c>
      <c r="I27" s="15">
        <v>2.3809520000000002</v>
      </c>
    </row>
    <row r="28" spans="1:9">
      <c r="A28" s="23" t="s">
        <v>133</v>
      </c>
      <c r="B28" s="24">
        <v>82</v>
      </c>
      <c r="C28" s="24">
        <v>28</v>
      </c>
      <c r="D28" s="24">
        <v>28</v>
      </c>
      <c r="E28" s="24">
        <v>1</v>
      </c>
      <c r="F28" s="24">
        <v>2</v>
      </c>
      <c r="G28" s="24">
        <v>10</v>
      </c>
      <c r="H28" s="24">
        <v>8</v>
      </c>
      <c r="I28" s="24">
        <v>5</v>
      </c>
    </row>
    <row r="29" spans="1:9">
      <c r="A29" s="10" t="s">
        <v>114</v>
      </c>
      <c r="B29" s="15">
        <v>100</v>
      </c>
      <c r="C29" s="15">
        <v>34.146341</v>
      </c>
      <c r="D29" s="15">
        <v>34.146341</v>
      </c>
      <c r="E29" s="15">
        <v>1.2195119999999999</v>
      </c>
      <c r="F29" s="15">
        <v>2.4390239999999999</v>
      </c>
      <c r="G29" s="15">
        <v>12.195122</v>
      </c>
      <c r="H29" s="15">
        <v>9.7560979999999997</v>
      </c>
      <c r="I29" s="15">
        <v>6.0975609999999998</v>
      </c>
    </row>
    <row r="30" spans="1:9">
      <c r="A30" s="23" t="s">
        <v>128</v>
      </c>
      <c r="B30" s="24">
        <v>47</v>
      </c>
      <c r="C30" s="24">
        <v>15</v>
      </c>
      <c r="D30" s="24">
        <v>21</v>
      </c>
      <c r="E30" s="24">
        <v>0</v>
      </c>
      <c r="F30" s="24">
        <v>2</v>
      </c>
      <c r="G30" s="24">
        <v>5</v>
      </c>
      <c r="H30" s="24">
        <v>1</v>
      </c>
      <c r="I30" s="24">
        <v>3</v>
      </c>
    </row>
    <row r="31" spans="1:9">
      <c r="A31" s="10" t="s">
        <v>114</v>
      </c>
      <c r="B31" s="15">
        <v>100</v>
      </c>
      <c r="C31" s="15">
        <v>31.914894</v>
      </c>
      <c r="D31" s="15">
        <v>44.680850999999997</v>
      </c>
      <c r="E31" s="15">
        <v>0</v>
      </c>
      <c r="F31" s="15">
        <v>4.2553190000000001</v>
      </c>
      <c r="G31" s="15">
        <v>10.638298000000001</v>
      </c>
      <c r="H31" s="15">
        <v>2.1276600000000001</v>
      </c>
      <c r="I31" s="15">
        <v>6.3829789999999997</v>
      </c>
    </row>
    <row r="32" spans="1:9">
      <c r="A32" s="8" t="s">
        <v>134</v>
      </c>
      <c r="B32" s="8"/>
      <c r="C32" s="8"/>
      <c r="D32" s="8"/>
      <c r="E32" s="8"/>
      <c r="F32" s="8"/>
      <c r="G32" s="8"/>
      <c r="H32" s="8"/>
      <c r="I32" s="8"/>
    </row>
    <row r="33" spans="1:9">
      <c r="A33" s="23" t="s">
        <v>135</v>
      </c>
      <c r="B33" s="24">
        <v>128</v>
      </c>
      <c r="C33" s="24">
        <v>44</v>
      </c>
      <c r="D33" s="24">
        <v>53</v>
      </c>
      <c r="E33" s="24">
        <v>0</v>
      </c>
      <c r="F33" s="24">
        <v>2</v>
      </c>
      <c r="G33" s="24">
        <v>15</v>
      </c>
      <c r="H33" s="24">
        <v>9</v>
      </c>
      <c r="I33" s="24">
        <v>5</v>
      </c>
    </row>
    <row r="34" spans="1:9">
      <c r="A34" s="10" t="s">
        <v>114</v>
      </c>
      <c r="B34" s="15">
        <v>100</v>
      </c>
      <c r="C34" s="15">
        <v>34.375</v>
      </c>
      <c r="D34" s="15">
        <v>41.40625</v>
      </c>
      <c r="E34" s="15">
        <v>0</v>
      </c>
      <c r="F34" s="15">
        <v>1.5625</v>
      </c>
      <c r="G34" s="15">
        <v>11.71875</v>
      </c>
      <c r="H34" s="15">
        <v>7.03125</v>
      </c>
      <c r="I34" s="15">
        <v>3.90625</v>
      </c>
    </row>
    <row r="35" spans="1:9">
      <c r="A35" s="23" t="s">
        <v>136</v>
      </c>
      <c r="B35" s="24">
        <v>138</v>
      </c>
      <c r="C35" s="24">
        <v>49</v>
      </c>
      <c r="D35" s="24">
        <v>50</v>
      </c>
      <c r="E35" s="24">
        <v>3</v>
      </c>
      <c r="F35" s="24">
        <v>11</v>
      </c>
      <c r="G35" s="24">
        <v>13</v>
      </c>
      <c r="H35" s="24">
        <v>7</v>
      </c>
      <c r="I35" s="24">
        <v>5</v>
      </c>
    </row>
    <row r="36" spans="1:9">
      <c r="A36" s="10" t="s">
        <v>114</v>
      </c>
      <c r="B36" s="15">
        <v>100</v>
      </c>
      <c r="C36" s="15">
        <v>35.507246000000002</v>
      </c>
      <c r="D36" s="15">
        <v>36.231884000000001</v>
      </c>
      <c r="E36" s="15">
        <v>2.1739130000000002</v>
      </c>
      <c r="F36" s="15">
        <v>7.9710140000000003</v>
      </c>
      <c r="G36" s="15">
        <v>9.4202899999999996</v>
      </c>
      <c r="H36" s="15">
        <v>5.0724640000000001</v>
      </c>
      <c r="I36" s="15">
        <v>3.6231879999999999</v>
      </c>
    </row>
    <row r="37" spans="1:9">
      <c r="A37" s="23" t="s">
        <v>137</v>
      </c>
      <c r="B37" s="24">
        <v>119</v>
      </c>
      <c r="C37" s="24">
        <v>56</v>
      </c>
      <c r="D37" s="24">
        <v>44</v>
      </c>
      <c r="E37" s="24">
        <v>3</v>
      </c>
      <c r="F37" s="24">
        <v>4</v>
      </c>
      <c r="G37" s="24">
        <v>6</v>
      </c>
      <c r="H37" s="24">
        <v>4</v>
      </c>
      <c r="I37" s="24">
        <v>2</v>
      </c>
    </row>
    <row r="38" spans="1:9">
      <c r="A38" s="10" t="s">
        <v>114</v>
      </c>
      <c r="B38" s="15">
        <v>100</v>
      </c>
      <c r="C38" s="15">
        <v>47.058824000000001</v>
      </c>
      <c r="D38" s="15">
        <v>36.974789999999999</v>
      </c>
      <c r="E38" s="15">
        <v>2.5210080000000001</v>
      </c>
      <c r="F38" s="15">
        <v>3.361345</v>
      </c>
      <c r="G38" s="15">
        <v>5.0420170000000004</v>
      </c>
      <c r="H38" s="15">
        <v>3.361345</v>
      </c>
      <c r="I38" s="15">
        <v>1.6806719999999999</v>
      </c>
    </row>
    <row r="39" spans="1:9">
      <c r="A39" s="23" t="s">
        <v>138</v>
      </c>
      <c r="B39" s="24">
        <v>142</v>
      </c>
      <c r="C39" s="24">
        <v>49</v>
      </c>
      <c r="D39" s="24">
        <v>68</v>
      </c>
      <c r="E39" s="24">
        <v>3</v>
      </c>
      <c r="F39" s="24">
        <v>5</v>
      </c>
      <c r="G39" s="24">
        <v>8</v>
      </c>
      <c r="H39" s="24">
        <v>4</v>
      </c>
      <c r="I39" s="24">
        <v>5</v>
      </c>
    </row>
    <row r="40" spans="1:9">
      <c r="A40" s="10" t="s">
        <v>114</v>
      </c>
      <c r="B40" s="15">
        <v>100</v>
      </c>
      <c r="C40" s="15">
        <v>34.507041999999998</v>
      </c>
      <c r="D40" s="15">
        <v>47.887324</v>
      </c>
      <c r="E40" s="15">
        <v>2.112676</v>
      </c>
      <c r="F40" s="15">
        <v>3.5211269999999999</v>
      </c>
      <c r="G40" s="15">
        <v>5.6338030000000003</v>
      </c>
      <c r="H40" s="15">
        <v>2.8169010000000001</v>
      </c>
      <c r="I40" s="15">
        <v>3.5211269999999999</v>
      </c>
    </row>
    <row r="41" spans="1:9">
      <c r="A41" s="23" t="s">
        <v>139</v>
      </c>
      <c r="B41" s="24">
        <v>170</v>
      </c>
      <c r="C41" s="24">
        <v>49</v>
      </c>
      <c r="D41" s="24">
        <v>88</v>
      </c>
      <c r="E41" s="24">
        <v>4</v>
      </c>
      <c r="F41" s="24">
        <v>3</v>
      </c>
      <c r="G41" s="24">
        <v>15</v>
      </c>
      <c r="H41" s="24">
        <v>5</v>
      </c>
      <c r="I41" s="24">
        <v>6</v>
      </c>
    </row>
    <row r="42" spans="1:9">
      <c r="A42" s="10" t="s">
        <v>114</v>
      </c>
      <c r="B42" s="15">
        <v>100</v>
      </c>
      <c r="C42" s="15">
        <v>28.823529000000001</v>
      </c>
      <c r="D42" s="15">
        <v>51.764705999999997</v>
      </c>
      <c r="E42" s="15">
        <v>2.3529409999999999</v>
      </c>
      <c r="F42" s="15">
        <v>1.7647060000000001</v>
      </c>
      <c r="G42" s="15">
        <v>8.8235290000000006</v>
      </c>
      <c r="H42" s="15">
        <v>2.941176</v>
      </c>
      <c r="I42" s="15">
        <v>3.5294120000000002</v>
      </c>
    </row>
    <row r="43" spans="1:9">
      <c r="A43" s="23" t="s">
        <v>140</v>
      </c>
      <c r="B43" s="24">
        <v>192</v>
      </c>
      <c r="C43" s="24">
        <v>78</v>
      </c>
      <c r="D43" s="24">
        <v>82</v>
      </c>
      <c r="E43" s="24">
        <v>1</v>
      </c>
      <c r="F43" s="24">
        <v>1</v>
      </c>
      <c r="G43" s="24">
        <v>20</v>
      </c>
      <c r="H43" s="24">
        <v>5</v>
      </c>
      <c r="I43" s="24">
        <v>5</v>
      </c>
    </row>
    <row r="44" spans="1:9">
      <c r="A44" s="10" t="s">
        <v>114</v>
      </c>
      <c r="B44" s="15">
        <v>100</v>
      </c>
      <c r="C44" s="15">
        <v>40.625</v>
      </c>
      <c r="D44" s="15">
        <v>42.708333000000003</v>
      </c>
      <c r="E44" s="15">
        <v>0.52083299999999999</v>
      </c>
      <c r="F44" s="15">
        <v>0.52083299999999999</v>
      </c>
      <c r="G44" s="15">
        <v>10.416667</v>
      </c>
      <c r="H44" s="15">
        <v>2.6041669999999999</v>
      </c>
      <c r="I44" s="15">
        <v>2.6041669999999999</v>
      </c>
    </row>
    <row r="45" spans="1:9">
      <c r="A45" s="23" t="s">
        <v>141</v>
      </c>
      <c r="B45" s="24">
        <v>1405</v>
      </c>
      <c r="C45" s="24">
        <v>518</v>
      </c>
      <c r="D45" s="24">
        <v>639</v>
      </c>
      <c r="E45" s="24">
        <v>19</v>
      </c>
      <c r="F45" s="24">
        <v>35</v>
      </c>
      <c r="G45" s="24">
        <v>117</v>
      </c>
      <c r="H45" s="24">
        <v>41</v>
      </c>
      <c r="I45" s="24">
        <v>36</v>
      </c>
    </row>
    <row r="46" spans="1:9">
      <c r="A46" s="10" t="s">
        <v>114</v>
      </c>
      <c r="B46" s="15">
        <v>100</v>
      </c>
      <c r="C46" s="15">
        <v>36.868327000000001</v>
      </c>
      <c r="D46" s="15">
        <v>45.480426999999999</v>
      </c>
      <c r="E46" s="15">
        <v>1.3523130000000001</v>
      </c>
      <c r="F46" s="15">
        <v>2.4911029999999998</v>
      </c>
      <c r="G46" s="15">
        <v>8.3274019999999993</v>
      </c>
      <c r="H46" s="15">
        <v>2.9181490000000001</v>
      </c>
      <c r="I46" s="15">
        <v>2.5622780000000001</v>
      </c>
    </row>
    <row r="47" spans="1:9">
      <c r="A47" s="23" t="s">
        <v>142</v>
      </c>
      <c r="B47" s="24">
        <v>343</v>
      </c>
      <c r="C47" s="24">
        <v>114</v>
      </c>
      <c r="D47" s="24">
        <v>188</v>
      </c>
      <c r="E47" s="24">
        <v>2</v>
      </c>
      <c r="F47" s="24">
        <v>5</v>
      </c>
      <c r="G47" s="24">
        <v>23</v>
      </c>
      <c r="H47" s="24">
        <v>4</v>
      </c>
      <c r="I47" s="24">
        <v>7</v>
      </c>
    </row>
    <row r="48" spans="1:9">
      <c r="A48" s="10" t="s">
        <v>114</v>
      </c>
      <c r="B48" s="15">
        <v>100</v>
      </c>
      <c r="C48" s="15">
        <v>33.236151999999997</v>
      </c>
      <c r="D48" s="15">
        <v>54.810496000000001</v>
      </c>
      <c r="E48" s="15">
        <v>0.58309</v>
      </c>
      <c r="F48" s="15">
        <v>1.4577260000000001</v>
      </c>
      <c r="G48" s="15">
        <v>6.7055389999999999</v>
      </c>
      <c r="H48" s="15">
        <v>1.1661809999999999</v>
      </c>
      <c r="I48" s="15">
        <v>2.040816</v>
      </c>
    </row>
    <row r="49" spans="1:9">
      <c r="A49" s="23" t="s">
        <v>128</v>
      </c>
      <c r="B49" s="24">
        <v>40</v>
      </c>
      <c r="C49" s="24">
        <v>14</v>
      </c>
      <c r="D49" s="24">
        <v>15</v>
      </c>
      <c r="E49" s="24">
        <v>0</v>
      </c>
      <c r="F49" s="24">
        <v>3</v>
      </c>
      <c r="G49" s="24">
        <v>4</v>
      </c>
      <c r="H49" s="24">
        <v>1</v>
      </c>
      <c r="I49" s="24">
        <v>3</v>
      </c>
    </row>
    <row r="50" spans="1:9">
      <c r="A50" s="10" t="s">
        <v>114</v>
      </c>
      <c r="B50" s="15">
        <v>100</v>
      </c>
      <c r="C50" s="15">
        <v>35</v>
      </c>
      <c r="D50" s="15">
        <v>37.5</v>
      </c>
      <c r="E50" s="15">
        <v>0</v>
      </c>
      <c r="F50" s="15">
        <v>7.5</v>
      </c>
      <c r="G50" s="15">
        <v>10</v>
      </c>
      <c r="H50" s="15">
        <v>2.5</v>
      </c>
      <c r="I50" s="15">
        <v>7.5</v>
      </c>
    </row>
    <row r="51" spans="1:9">
      <c r="A51" s="8" t="s">
        <v>143</v>
      </c>
      <c r="B51" s="8"/>
      <c r="C51" s="8"/>
      <c r="D51" s="8"/>
      <c r="E51" s="8"/>
      <c r="F51" s="8"/>
      <c r="G51" s="8"/>
      <c r="H51" s="8"/>
      <c r="I51" s="8"/>
    </row>
    <row r="52" spans="1:9">
      <c r="A52" s="23" t="s">
        <v>144</v>
      </c>
      <c r="B52" s="24">
        <v>429</v>
      </c>
      <c r="C52" s="24">
        <v>148</v>
      </c>
      <c r="D52" s="24">
        <v>202</v>
      </c>
      <c r="E52" s="24">
        <v>8</v>
      </c>
      <c r="F52" s="24">
        <v>11</v>
      </c>
      <c r="G52" s="24">
        <v>41</v>
      </c>
      <c r="H52" s="24">
        <v>8</v>
      </c>
      <c r="I52" s="24">
        <v>11</v>
      </c>
    </row>
    <row r="53" spans="1:9">
      <c r="A53" s="10" t="s">
        <v>114</v>
      </c>
      <c r="B53" s="15">
        <v>100</v>
      </c>
      <c r="C53" s="15">
        <v>34.498834000000002</v>
      </c>
      <c r="D53" s="15">
        <v>47.086247</v>
      </c>
      <c r="E53" s="15">
        <v>1.8648020000000001</v>
      </c>
      <c r="F53" s="15">
        <v>2.5641029999999998</v>
      </c>
      <c r="G53" s="15">
        <v>9.5571099999999998</v>
      </c>
      <c r="H53" s="15">
        <v>1.8648020000000001</v>
      </c>
      <c r="I53" s="15">
        <v>2.5641029999999998</v>
      </c>
    </row>
    <row r="54" spans="1:9">
      <c r="A54" s="23" t="s">
        <v>145</v>
      </c>
      <c r="B54" s="24">
        <v>319</v>
      </c>
      <c r="C54" s="24">
        <v>117</v>
      </c>
      <c r="D54" s="24">
        <v>143</v>
      </c>
      <c r="E54" s="24">
        <v>5</v>
      </c>
      <c r="F54" s="24">
        <v>9</v>
      </c>
      <c r="G54" s="24">
        <v>37</v>
      </c>
      <c r="H54" s="24">
        <v>2</v>
      </c>
      <c r="I54" s="24">
        <v>6</v>
      </c>
    </row>
    <row r="55" spans="1:9">
      <c r="A55" s="10" t="s">
        <v>114</v>
      </c>
      <c r="B55" s="15">
        <v>100</v>
      </c>
      <c r="C55" s="15">
        <v>36.677115999999998</v>
      </c>
      <c r="D55" s="15">
        <v>44.827585999999997</v>
      </c>
      <c r="E55" s="15">
        <v>1.5673980000000001</v>
      </c>
      <c r="F55" s="15">
        <v>2.8213170000000001</v>
      </c>
      <c r="G55" s="15">
        <v>11.598746</v>
      </c>
      <c r="H55" s="15">
        <v>0.62695900000000004</v>
      </c>
      <c r="I55" s="15">
        <v>1.880878</v>
      </c>
    </row>
    <row r="56" spans="1:9">
      <c r="A56" s="23" t="s">
        <v>146</v>
      </c>
      <c r="B56" s="24">
        <v>504</v>
      </c>
      <c r="C56" s="24">
        <v>189</v>
      </c>
      <c r="D56" s="24">
        <v>226</v>
      </c>
      <c r="E56" s="24">
        <v>9</v>
      </c>
      <c r="F56" s="24">
        <v>7</v>
      </c>
      <c r="G56" s="24">
        <v>49</v>
      </c>
      <c r="H56" s="24">
        <v>11</v>
      </c>
      <c r="I56" s="24">
        <v>13</v>
      </c>
    </row>
    <row r="57" spans="1:9">
      <c r="A57" s="10" t="s">
        <v>114</v>
      </c>
      <c r="B57" s="15">
        <v>100</v>
      </c>
      <c r="C57" s="15">
        <v>37.5</v>
      </c>
      <c r="D57" s="15">
        <v>44.841270000000002</v>
      </c>
      <c r="E57" s="15">
        <v>1.785714</v>
      </c>
      <c r="F57" s="15">
        <v>1.388889</v>
      </c>
      <c r="G57" s="15">
        <v>9.7222220000000004</v>
      </c>
      <c r="H57" s="15">
        <v>2.1825399999999999</v>
      </c>
      <c r="I57" s="15">
        <v>2.5793650000000001</v>
      </c>
    </row>
    <row r="58" spans="1:9">
      <c r="A58" s="23" t="s">
        <v>147</v>
      </c>
      <c r="B58" s="24">
        <v>143</v>
      </c>
      <c r="C58" s="24">
        <v>48</v>
      </c>
      <c r="D58" s="24">
        <v>61</v>
      </c>
      <c r="E58" s="24">
        <v>3</v>
      </c>
      <c r="F58" s="24">
        <v>7</v>
      </c>
      <c r="G58" s="24">
        <v>18</v>
      </c>
      <c r="H58" s="24">
        <v>1</v>
      </c>
      <c r="I58" s="24">
        <v>5</v>
      </c>
    </row>
    <row r="59" spans="1:9">
      <c r="A59" s="10" t="s">
        <v>114</v>
      </c>
      <c r="B59" s="15">
        <v>100</v>
      </c>
      <c r="C59" s="15">
        <v>33.566434000000001</v>
      </c>
      <c r="D59" s="15">
        <v>42.657342999999997</v>
      </c>
      <c r="E59" s="15">
        <v>2.0979019999999999</v>
      </c>
      <c r="F59" s="15">
        <v>4.895105</v>
      </c>
      <c r="G59" s="15">
        <v>12.587413</v>
      </c>
      <c r="H59" s="15">
        <v>0.69930099999999995</v>
      </c>
      <c r="I59" s="15">
        <v>3.4965030000000001</v>
      </c>
    </row>
    <row r="60" spans="1:9">
      <c r="A60" s="23" t="s">
        <v>148</v>
      </c>
      <c r="B60" s="24">
        <v>168</v>
      </c>
      <c r="C60" s="24">
        <v>62</v>
      </c>
      <c r="D60" s="24">
        <v>78</v>
      </c>
      <c r="E60" s="24">
        <v>7</v>
      </c>
      <c r="F60" s="24">
        <v>4</v>
      </c>
      <c r="G60" s="24">
        <v>12</v>
      </c>
      <c r="H60" s="24">
        <v>3</v>
      </c>
      <c r="I60" s="24">
        <v>2</v>
      </c>
    </row>
    <row r="61" spans="1:9">
      <c r="A61" s="10" t="s">
        <v>114</v>
      </c>
      <c r="B61" s="15">
        <v>100</v>
      </c>
      <c r="C61" s="15">
        <v>36.904761999999998</v>
      </c>
      <c r="D61" s="15">
        <v>46.428570999999998</v>
      </c>
      <c r="E61" s="15">
        <v>4.1666670000000003</v>
      </c>
      <c r="F61" s="15">
        <v>2.3809520000000002</v>
      </c>
      <c r="G61" s="15">
        <v>7.1428570000000002</v>
      </c>
      <c r="H61" s="15">
        <v>1.785714</v>
      </c>
      <c r="I61" s="15">
        <v>1.1904760000000001</v>
      </c>
    </row>
    <row r="62" spans="1:9">
      <c r="A62" s="23" t="s">
        <v>149</v>
      </c>
      <c r="B62" s="24">
        <v>1270</v>
      </c>
      <c r="C62" s="24">
        <v>483</v>
      </c>
      <c r="D62" s="24">
        <v>588</v>
      </c>
      <c r="E62" s="24">
        <v>15</v>
      </c>
      <c r="F62" s="24">
        <v>26</v>
      </c>
      <c r="G62" s="24">
        <v>104</v>
      </c>
      <c r="H62" s="24">
        <v>23</v>
      </c>
      <c r="I62" s="24">
        <v>31</v>
      </c>
    </row>
    <row r="63" spans="1:9">
      <c r="A63" s="10" t="s">
        <v>114</v>
      </c>
      <c r="B63" s="15">
        <v>100</v>
      </c>
      <c r="C63" s="15">
        <v>38.031495999999997</v>
      </c>
      <c r="D63" s="15">
        <v>46.299213000000002</v>
      </c>
      <c r="E63" s="15">
        <v>1.1811020000000001</v>
      </c>
      <c r="F63" s="15">
        <v>2.0472440000000001</v>
      </c>
      <c r="G63" s="15">
        <v>8.1889760000000003</v>
      </c>
      <c r="H63" s="15">
        <v>1.811024</v>
      </c>
      <c r="I63" s="15">
        <v>2.4409450000000001</v>
      </c>
    </row>
    <row r="64" spans="1:9">
      <c r="A64" s="23" t="s">
        <v>150</v>
      </c>
      <c r="B64" s="24">
        <v>1642</v>
      </c>
      <c r="C64" s="24">
        <v>603</v>
      </c>
      <c r="D64" s="24">
        <v>751</v>
      </c>
      <c r="E64" s="24">
        <v>21</v>
      </c>
      <c r="F64" s="24">
        <v>44</v>
      </c>
      <c r="G64" s="24">
        <v>139</v>
      </c>
      <c r="H64" s="24">
        <v>40</v>
      </c>
      <c r="I64" s="24">
        <v>44</v>
      </c>
    </row>
    <row r="65" spans="1:9">
      <c r="A65" s="10" t="s">
        <v>114</v>
      </c>
      <c r="B65" s="15">
        <v>100</v>
      </c>
      <c r="C65" s="15">
        <v>36.723508000000002</v>
      </c>
      <c r="D65" s="15">
        <v>45.736905999999998</v>
      </c>
      <c r="E65" s="15">
        <v>1.2789280000000001</v>
      </c>
      <c r="F65" s="15">
        <v>2.679659</v>
      </c>
      <c r="G65" s="15">
        <v>8.4652860000000008</v>
      </c>
      <c r="H65" s="15">
        <v>2.4360539999999999</v>
      </c>
      <c r="I65" s="15">
        <v>2.679659</v>
      </c>
    </row>
    <row r="66" spans="1:9">
      <c r="A66" s="23" t="s">
        <v>151</v>
      </c>
      <c r="B66" s="24">
        <v>2266</v>
      </c>
      <c r="C66" s="24">
        <v>835</v>
      </c>
      <c r="D66" s="24">
        <v>1046</v>
      </c>
      <c r="E66" s="24">
        <v>31</v>
      </c>
      <c r="F66" s="24">
        <v>58</v>
      </c>
      <c r="G66" s="24">
        <v>175</v>
      </c>
      <c r="H66" s="24">
        <v>61</v>
      </c>
      <c r="I66" s="24">
        <v>60</v>
      </c>
    </row>
    <row r="67" spans="1:9">
      <c r="A67" s="10" t="s">
        <v>114</v>
      </c>
      <c r="B67" s="15">
        <v>100</v>
      </c>
      <c r="C67" s="15">
        <v>36.849072999999997</v>
      </c>
      <c r="D67" s="15">
        <v>46.160634999999999</v>
      </c>
      <c r="E67" s="15">
        <v>1.3680490000000001</v>
      </c>
      <c r="F67" s="15">
        <v>2.5595759999999999</v>
      </c>
      <c r="G67" s="15">
        <v>7.7228599999999998</v>
      </c>
      <c r="H67" s="15">
        <v>2.6919680000000001</v>
      </c>
      <c r="I67" s="15">
        <v>2.6478380000000001</v>
      </c>
    </row>
    <row r="68" spans="1:9">
      <c r="A68" s="23" t="s">
        <v>152</v>
      </c>
      <c r="B68" s="24">
        <v>121</v>
      </c>
      <c r="C68" s="24">
        <v>41</v>
      </c>
      <c r="D68" s="24">
        <v>46</v>
      </c>
      <c r="E68" s="24">
        <v>3</v>
      </c>
      <c r="F68" s="24">
        <v>2</v>
      </c>
      <c r="G68" s="24">
        <v>18</v>
      </c>
      <c r="H68" s="24">
        <v>8</v>
      </c>
      <c r="I68" s="24">
        <v>3</v>
      </c>
    </row>
    <row r="69" spans="1:9">
      <c r="A69" s="10" t="s">
        <v>114</v>
      </c>
      <c r="B69" s="15">
        <v>100</v>
      </c>
      <c r="C69" s="15">
        <v>33.884298000000001</v>
      </c>
      <c r="D69" s="15">
        <v>38.016528999999998</v>
      </c>
      <c r="E69" s="15">
        <v>2.479339</v>
      </c>
      <c r="F69" s="15">
        <v>1.6528929999999999</v>
      </c>
      <c r="G69" s="15">
        <v>14.876033</v>
      </c>
      <c r="H69" s="15">
        <v>6.6115700000000004</v>
      </c>
      <c r="I69" s="15">
        <v>2.479339</v>
      </c>
    </row>
    <row r="70" spans="1:9">
      <c r="A70" s="23" t="s">
        <v>128</v>
      </c>
      <c r="B70" s="24">
        <v>46</v>
      </c>
      <c r="C70" s="24">
        <v>12</v>
      </c>
      <c r="D70" s="24">
        <v>15</v>
      </c>
      <c r="E70" s="24">
        <v>0</v>
      </c>
      <c r="F70" s="24">
        <v>3</v>
      </c>
      <c r="G70" s="24">
        <v>8</v>
      </c>
      <c r="H70" s="24">
        <v>3</v>
      </c>
      <c r="I70" s="24">
        <v>5</v>
      </c>
    </row>
    <row r="71" spans="1:9">
      <c r="A71" s="10" t="s">
        <v>114</v>
      </c>
      <c r="B71" s="15">
        <v>100</v>
      </c>
      <c r="C71" s="15">
        <v>26.086957000000002</v>
      </c>
      <c r="D71" s="15">
        <v>32.608696000000002</v>
      </c>
      <c r="E71" s="15">
        <v>0</v>
      </c>
      <c r="F71" s="15">
        <v>6.5217390000000002</v>
      </c>
      <c r="G71" s="15">
        <v>17.391304000000002</v>
      </c>
      <c r="H71" s="15">
        <v>6.5217390000000002</v>
      </c>
      <c r="I71" s="15">
        <v>10.869565</v>
      </c>
    </row>
    <row r="72" spans="1:9">
      <c r="A72" s="8" t="s">
        <v>153</v>
      </c>
      <c r="B72" s="8"/>
      <c r="C72" s="8"/>
      <c r="D72" s="8"/>
      <c r="E72" s="8"/>
      <c r="F72" s="8"/>
      <c r="G72" s="8"/>
      <c r="H72" s="8"/>
      <c r="I72" s="8"/>
    </row>
    <row r="73" spans="1:9">
      <c r="A73" s="23" t="s">
        <v>154</v>
      </c>
      <c r="B73" s="24">
        <v>1344</v>
      </c>
      <c r="C73" s="24">
        <v>493</v>
      </c>
      <c r="D73" s="24">
        <v>638</v>
      </c>
      <c r="E73" s="24">
        <v>23</v>
      </c>
      <c r="F73" s="24">
        <v>30</v>
      </c>
      <c r="G73" s="24">
        <v>110</v>
      </c>
      <c r="H73" s="24">
        <v>17</v>
      </c>
      <c r="I73" s="24">
        <v>33</v>
      </c>
    </row>
    <row r="74" spans="1:9">
      <c r="A74" s="10" t="s">
        <v>114</v>
      </c>
      <c r="B74" s="15">
        <v>100</v>
      </c>
      <c r="C74" s="15">
        <v>36.681547999999999</v>
      </c>
      <c r="D74" s="15">
        <v>47.470238000000002</v>
      </c>
      <c r="E74" s="15">
        <v>1.7113100000000001</v>
      </c>
      <c r="F74" s="15">
        <v>2.2321430000000002</v>
      </c>
      <c r="G74" s="15">
        <v>8.1845239999999997</v>
      </c>
      <c r="H74" s="15">
        <v>1.2648809999999999</v>
      </c>
      <c r="I74" s="15">
        <v>2.4553569999999998</v>
      </c>
    </row>
    <row r="75" spans="1:9">
      <c r="A75" s="23" t="s">
        <v>155</v>
      </c>
      <c r="B75" s="24">
        <v>1107</v>
      </c>
      <c r="C75" s="24">
        <v>404</v>
      </c>
      <c r="D75" s="24">
        <v>537</v>
      </c>
      <c r="E75" s="24">
        <v>19</v>
      </c>
      <c r="F75" s="24">
        <v>23</v>
      </c>
      <c r="G75" s="24">
        <v>71</v>
      </c>
      <c r="H75" s="24">
        <v>22</v>
      </c>
      <c r="I75" s="24">
        <v>31</v>
      </c>
    </row>
    <row r="76" spans="1:9">
      <c r="A76" s="10" t="s">
        <v>114</v>
      </c>
      <c r="B76" s="15">
        <v>100</v>
      </c>
      <c r="C76" s="15">
        <v>36.495032000000002</v>
      </c>
      <c r="D76" s="15">
        <v>48.509484999999998</v>
      </c>
      <c r="E76" s="15">
        <v>1.71635</v>
      </c>
      <c r="F76" s="15">
        <v>2.0776870000000001</v>
      </c>
      <c r="G76" s="15">
        <v>6.4137310000000003</v>
      </c>
      <c r="H76" s="15">
        <v>1.9873529999999999</v>
      </c>
      <c r="I76" s="15">
        <v>2.8003610000000001</v>
      </c>
    </row>
    <row r="77" spans="1:9">
      <c r="A77" s="23" t="s">
        <v>156</v>
      </c>
      <c r="B77" s="24">
        <v>1006</v>
      </c>
      <c r="C77" s="24">
        <v>368</v>
      </c>
      <c r="D77" s="24">
        <v>457</v>
      </c>
      <c r="E77" s="24">
        <v>17</v>
      </c>
      <c r="F77" s="24">
        <v>25</v>
      </c>
      <c r="G77" s="24">
        <v>86</v>
      </c>
      <c r="H77" s="24">
        <v>25</v>
      </c>
      <c r="I77" s="24">
        <v>28</v>
      </c>
    </row>
    <row r="78" spans="1:9">
      <c r="A78" s="10" t="s">
        <v>114</v>
      </c>
      <c r="B78" s="15">
        <v>100</v>
      </c>
      <c r="C78" s="15">
        <v>36.580517</v>
      </c>
      <c r="D78" s="15">
        <v>45.427435000000003</v>
      </c>
      <c r="E78" s="15">
        <v>1.6898610000000001</v>
      </c>
      <c r="F78" s="15">
        <v>2.4850889999999999</v>
      </c>
      <c r="G78" s="15">
        <v>8.5487079999999995</v>
      </c>
      <c r="H78" s="15">
        <v>2.4850889999999999</v>
      </c>
      <c r="I78" s="15">
        <v>2.7833000000000001</v>
      </c>
    </row>
    <row r="79" spans="1:9">
      <c r="A79" s="23" t="s">
        <v>157</v>
      </c>
      <c r="B79" s="24">
        <v>541</v>
      </c>
      <c r="C79" s="24">
        <v>202</v>
      </c>
      <c r="D79" s="24">
        <v>216</v>
      </c>
      <c r="E79" s="24">
        <v>6</v>
      </c>
      <c r="F79" s="24">
        <v>16</v>
      </c>
      <c r="G79" s="24">
        <v>71</v>
      </c>
      <c r="H79" s="24">
        <v>13</v>
      </c>
      <c r="I79" s="24">
        <v>17</v>
      </c>
    </row>
    <row r="80" spans="1:9">
      <c r="A80" s="10" t="s">
        <v>114</v>
      </c>
      <c r="B80" s="15">
        <v>100</v>
      </c>
      <c r="C80" s="15">
        <v>37.338262</v>
      </c>
      <c r="D80" s="15">
        <v>39.926062999999999</v>
      </c>
      <c r="E80" s="15">
        <v>1.109057</v>
      </c>
      <c r="F80" s="15">
        <v>2.9574859999999998</v>
      </c>
      <c r="G80" s="15">
        <v>13.123844999999999</v>
      </c>
      <c r="H80" s="15">
        <v>2.4029569999999998</v>
      </c>
      <c r="I80" s="15">
        <v>3.1423290000000001</v>
      </c>
    </row>
    <row r="81" spans="1:9">
      <c r="A81" s="23" t="s">
        <v>158</v>
      </c>
      <c r="B81" s="24">
        <v>1510</v>
      </c>
      <c r="C81" s="24">
        <v>577</v>
      </c>
      <c r="D81" s="24">
        <v>676</v>
      </c>
      <c r="E81" s="24">
        <v>23</v>
      </c>
      <c r="F81" s="24">
        <v>37</v>
      </c>
      <c r="G81" s="24">
        <v>131</v>
      </c>
      <c r="H81" s="24">
        <v>29</v>
      </c>
      <c r="I81" s="24">
        <v>37</v>
      </c>
    </row>
    <row r="82" spans="1:9">
      <c r="A82" s="10" t="s">
        <v>114</v>
      </c>
      <c r="B82" s="15">
        <v>100</v>
      </c>
      <c r="C82" s="15">
        <v>38.211920999999997</v>
      </c>
      <c r="D82" s="15">
        <v>44.768211999999998</v>
      </c>
      <c r="E82" s="15">
        <v>1.5231790000000001</v>
      </c>
      <c r="F82" s="15">
        <v>2.4503309999999998</v>
      </c>
      <c r="G82" s="15">
        <v>8.675497</v>
      </c>
      <c r="H82" s="15">
        <v>1.9205300000000001</v>
      </c>
      <c r="I82" s="15">
        <v>2.4503309999999998</v>
      </c>
    </row>
    <row r="83" spans="1:9">
      <c r="A83" s="23" t="s">
        <v>159</v>
      </c>
      <c r="B83" s="24">
        <v>1011</v>
      </c>
      <c r="C83" s="24">
        <v>376</v>
      </c>
      <c r="D83" s="24">
        <v>484</v>
      </c>
      <c r="E83" s="24">
        <v>6</v>
      </c>
      <c r="F83" s="24">
        <v>30</v>
      </c>
      <c r="G83" s="24">
        <v>73</v>
      </c>
      <c r="H83" s="24">
        <v>22</v>
      </c>
      <c r="I83" s="24">
        <v>20</v>
      </c>
    </row>
    <row r="84" spans="1:9">
      <c r="A84" s="10" t="s">
        <v>114</v>
      </c>
      <c r="B84" s="15">
        <v>100</v>
      </c>
      <c r="C84" s="15">
        <v>37.190899999999999</v>
      </c>
      <c r="D84" s="15">
        <v>47.873393</v>
      </c>
      <c r="E84" s="15">
        <v>0.593472</v>
      </c>
      <c r="F84" s="15">
        <v>2.9673590000000001</v>
      </c>
      <c r="G84" s="15">
        <v>7.220574</v>
      </c>
      <c r="H84" s="15">
        <v>2.1760630000000001</v>
      </c>
      <c r="I84" s="15">
        <v>1.9782390000000001</v>
      </c>
    </row>
    <row r="85" spans="1:9">
      <c r="A85" s="23" t="s">
        <v>160</v>
      </c>
      <c r="B85" s="24">
        <v>1234</v>
      </c>
      <c r="C85" s="24">
        <v>470</v>
      </c>
      <c r="D85" s="24">
        <v>544</v>
      </c>
      <c r="E85" s="24">
        <v>14</v>
      </c>
      <c r="F85" s="24">
        <v>39</v>
      </c>
      <c r="G85" s="24">
        <v>113</v>
      </c>
      <c r="H85" s="24">
        <v>25</v>
      </c>
      <c r="I85" s="24">
        <v>29</v>
      </c>
    </row>
    <row r="86" spans="1:9">
      <c r="A86" s="10" t="s">
        <v>114</v>
      </c>
      <c r="B86" s="15">
        <v>100</v>
      </c>
      <c r="C86" s="15">
        <v>38.087519999999998</v>
      </c>
      <c r="D86" s="15">
        <v>44.084279000000002</v>
      </c>
      <c r="E86" s="15">
        <v>1.134522</v>
      </c>
      <c r="F86" s="15">
        <v>3.1604540000000001</v>
      </c>
      <c r="G86" s="15">
        <v>9.1572119999999995</v>
      </c>
      <c r="H86" s="15">
        <v>2.0259320000000001</v>
      </c>
      <c r="I86" s="15">
        <v>2.3500809999999999</v>
      </c>
    </row>
    <row r="87" spans="1:9">
      <c r="A87" s="23" t="s">
        <v>161</v>
      </c>
      <c r="B87" s="24">
        <v>443</v>
      </c>
      <c r="C87" s="24">
        <v>149</v>
      </c>
      <c r="D87" s="24">
        <v>223</v>
      </c>
      <c r="E87" s="24">
        <v>6</v>
      </c>
      <c r="F87" s="24">
        <v>12</v>
      </c>
      <c r="G87" s="24">
        <v>32</v>
      </c>
      <c r="H87" s="24">
        <v>5</v>
      </c>
      <c r="I87" s="24">
        <v>16</v>
      </c>
    </row>
    <row r="88" spans="1:9">
      <c r="A88" s="10" t="s">
        <v>114</v>
      </c>
      <c r="B88" s="15">
        <v>100</v>
      </c>
      <c r="C88" s="15">
        <v>33.634312000000001</v>
      </c>
      <c r="D88" s="15">
        <v>50.3386</v>
      </c>
      <c r="E88" s="15">
        <v>1.3544020000000001</v>
      </c>
      <c r="F88" s="15">
        <v>2.7088040000000002</v>
      </c>
      <c r="G88" s="15">
        <v>7.2234759999999998</v>
      </c>
      <c r="H88" s="15">
        <v>1.128668</v>
      </c>
      <c r="I88" s="15">
        <v>3.6117379999999999</v>
      </c>
    </row>
    <row r="89" spans="1:9">
      <c r="A89" s="23" t="s">
        <v>162</v>
      </c>
      <c r="B89" s="24">
        <v>1237</v>
      </c>
      <c r="C89" s="24">
        <v>444</v>
      </c>
      <c r="D89" s="24">
        <v>582</v>
      </c>
      <c r="E89" s="24">
        <v>22</v>
      </c>
      <c r="F89" s="24">
        <v>36</v>
      </c>
      <c r="G89" s="24">
        <v>96</v>
      </c>
      <c r="H89" s="24">
        <v>30</v>
      </c>
      <c r="I89" s="24">
        <v>27</v>
      </c>
    </row>
    <row r="90" spans="1:9">
      <c r="A90" s="10" t="s">
        <v>114</v>
      </c>
      <c r="B90" s="15">
        <v>100</v>
      </c>
      <c r="C90" s="15">
        <v>35.89329</v>
      </c>
      <c r="D90" s="15">
        <v>47.049312999999998</v>
      </c>
      <c r="E90" s="15">
        <v>1.7784960000000001</v>
      </c>
      <c r="F90" s="15">
        <v>2.9102670000000002</v>
      </c>
      <c r="G90" s="15">
        <v>7.7607109999999997</v>
      </c>
      <c r="H90" s="15">
        <v>2.4252220000000002</v>
      </c>
      <c r="I90" s="15">
        <v>2.1827000000000001</v>
      </c>
    </row>
    <row r="91" spans="1:9">
      <c r="A91" s="23" t="s">
        <v>152</v>
      </c>
      <c r="B91" s="24">
        <v>81</v>
      </c>
      <c r="C91" s="24">
        <v>23</v>
      </c>
      <c r="D91" s="24">
        <v>28</v>
      </c>
      <c r="E91" s="24">
        <v>3</v>
      </c>
      <c r="F91" s="24">
        <v>4</v>
      </c>
      <c r="G91" s="24">
        <v>7</v>
      </c>
      <c r="H91" s="24">
        <v>10</v>
      </c>
      <c r="I91" s="24">
        <v>6</v>
      </c>
    </row>
    <row r="92" spans="1:9">
      <c r="A92" s="10" t="s">
        <v>114</v>
      </c>
      <c r="B92" s="15">
        <v>100</v>
      </c>
      <c r="C92" s="15">
        <v>28.395061999999999</v>
      </c>
      <c r="D92" s="15">
        <v>34.567900999999999</v>
      </c>
      <c r="E92" s="15">
        <v>3.7037040000000001</v>
      </c>
      <c r="F92" s="15">
        <v>4.9382720000000004</v>
      </c>
      <c r="G92" s="15">
        <v>8.6419750000000004</v>
      </c>
      <c r="H92" s="15">
        <v>12.345679000000001</v>
      </c>
      <c r="I92" s="15">
        <v>7.4074070000000001</v>
      </c>
    </row>
    <row r="93" spans="1:9">
      <c r="A93" s="23" t="s">
        <v>163</v>
      </c>
      <c r="B93" s="24">
        <v>67</v>
      </c>
      <c r="C93" s="24">
        <v>19</v>
      </c>
      <c r="D93" s="24">
        <v>22</v>
      </c>
      <c r="E93" s="24">
        <v>0</v>
      </c>
      <c r="F93" s="24">
        <v>4</v>
      </c>
      <c r="G93" s="24">
        <v>10</v>
      </c>
      <c r="H93" s="24">
        <v>8</v>
      </c>
      <c r="I93" s="24">
        <v>4</v>
      </c>
    </row>
    <row r="94" spans="1:9">
      <c r="A94" s="10" t="s">
        <v>114</v>
      </c>
      <c r="B94" s="15">
        <v>100</v>
      </c>
      <c r="C94" s="15">
        <v>28.358208999999999</v>
      </c>
      <c r="D94" s="15">
        <v>32.835821000000003</v>
      </c>
      <c r="E94" s="15">
        <v>0</v>
      </c>
      <c r="F94" s="15">
        <v>5.9701490000000002</v>
      </c>
      <c r="G94" s="15">
        <v>14.925373</v>
      </c>
      <c r="H94" s="15">
        <v>11.940299</v>
      </c>
      <c r="I94" s="15">
        <v>5.9701490000000002</v>
      </c>
    </row>
    <row r="95" spans="1:9">
      <c r="A95" s="23" t="s">
        <v>128</v>
      </c>
      <c r="B95" s="24">
        <v>52</v>
      </c>
      <c r="C95" s="24">
        <v>19</v>
      </c>
      <c r="D95" s="24">
        <v>17</v>
      </c>
      <c r="E95" s="24">
        <v>0</v>
      </c>
      <c r="F95" s="24">
        <v>3</v>
      </c>
      <c r="G95" s="24">
        <v>5</v>
      </c>
      <c r="H95" s="24">
        <v>3</v>
      </c>
      <c r="I95" s="24">
        <v>5</v>
      </c>
    </row>
    <row r="96" spans="1:9">
      <c r="A96" s="10" t="s">
        <v>114</v>
      </c>
      <c r="B96" s="15">
        <v>100</v>
      </c>
      <c r="C96" s="15">
        <v>36.538462000000003</v>
      </c>
      <c r="D96" s="15">
        <v>32.692307999999997</v>
      </c>
      <c r="E96" s="15">
        <v>0</v>
      </c>
      <c r="F96" s="15">
        <v>5.7692310000000004</v>
      </c>
      <c r="G96" s="15">
        <v>9.6153849999999998</v>
      </c>
      <c r="H96" s="15">
        <v>5.7692310000000004</v>
      </c>
      <c r="I96" s="15">
        <v>9.6153849999999998</v>
      </c>
    </row>
    <row r="97" spans="1:9">
      <c r="A97" s="8" t="s">
        <v>164</v>
      </c>
      <c r="B97" s="8"/>
      <c r="C97" s="8"/>
      <c r="D97" s="8"/>
      <c r="E97" s="8"/>
      <c r="F97" s="8"/>
      <c r="G97" s="8"/>
      <c r="H97" s="8"/>
      <c r="I97" s="8"/>
    </row>
    <row r="98" spans="1:9">
      <c r="A98" s="23" t="s">
        <v>165</v>
      </c>
      <c r="B98" s="24">
        <v>209</v>
      </c>
      <c r="C98" s="24">
        <v>66</v>
      </c>
      <c r="D98" s="24">
        <v>103</v>
      </c>
      <c r="E98" s="24">
        <v>2</v>
      </c>
      <c r="F98" s="24">
        <v>7</v>
      </c>
      <c r="G98" s="24">
        <v>25</v>
      </c>
      <c r="H98" s="24">
        <v>3</v>
      </c>
      <c r="I98" s="24">
        <v>3</v>
      </c>
    </row>
    <row r="99" spans="1:9">
      <c r="A99" s="10" t="s">
        <v>114</v>
      </c>
      <c r="B99" s="15">
        <v>100</v>
      </c>
      <c r="C99" s="15">
        <v>31.578946999999999</v>
      </c>
      <c r="D99" s="15">
        <v>49.282297</v>
      </c>
      <c r="E99" s="15">
        <v>0.95693799999999996</v>
      </c>
      <c r="F99" s="15">
        <v>3.3492820000000001</v>
      </c>
      <c r="G99" s="15">
        <v>11.961722</v>
      </c>
      <c r="H99" s="15">
        <v>1.4354070000000001</v>
      </c>
      <c r="I99" s="15">
        <v>1.4354070000000001</v>
      </c>
    </row>
    <row r="100" spans="1:9">
      <c r="A100" s="23" t="s">
        <v>166</v>
      </c>
      <c r="B100" s="24">
        <v>1043</v>
      </c>
      <c r="C100" s="24">
        <v>378</v>
      </c>
      <c r="D100" s="24">
        <v>488</v>
      </c>
      <c r="E100" s="24">
        <v>17</v>
      </c>
      <c r="F100" s="24">
        <v>28</v>
      </c>
      <c r="G100" s="24">
        <v>83</v>
      </c>
      <c r="H100" s="24">
        <v>23</v>
      </c>
      <c r="I100" s="24">
        <v>26</v>
      </c>
    </row>
    <row r="101" spans="1:9">
      <c r="A101" s="10" t="s">
        <v>114</v>
      </c>
      <c r="B101" s="15">
        <v>100</v>
      </c>
      <c r="C101" s="15">
        <v>36.241610999999999</v>
      </c>
      <c r="D101" s="15">
        <v>46.788111000000001</v>
      </c>
      <c r="E101" s="15">
        <v>1.6299140000000001</v>
      </c>
      <c r="F101" s="15">
        <v>2.684564</v>
      </c>
      <c r="G101" s="15">
        <v>7.9578139999999999</v>
      </c>
      <c r="H101" s="15">
        <v>2.2051769999999999</v>
      </c>
      <c r="I101" s="15">
        <v>2.4928089999999998</v>
      </c>
    </row>
    <row r="102" spans="1:9">
      <c r="A102" s="23" t="s">
        <v>167</v>
      </c>
      <c r="B102" s="24">
        <v>963</v>
      </c>
      <c r="C102" s="24">
        <v>356</v>
      </c>
      <c r="D102" s="24">
        <v>460</v>
      </c>
      <c r="E102" s="24">
        <v>10</v>
      </c>
      <c r="F102" s="24">
        <v>19</v>
      </c>
      <c r="G102" s="24">
        <v>74</v>
      </c>
      <c r="H102" s="24">
        <v>33</v>
      </c>
      <c r="I102" s="24">
        <v>11</v>
      </c>
    </row>
    <row r="103" spans="1:9">
      <c r="A103" s="10" t="s">
        <v>114</v>
      </c>
      <c r="B103" s="15">
        <v>100</v>
      </c>
      <c r="C103" s="15">
        <v>36.967809000000003</v>
      </c>
      <c r="D103" s="15">
        <v>47.767394000000003</v>
      </c>
      <c r="E103" s="15">
        <v>1.038422</v>
      </c>
      <c r="F103" s="15">
        <v>1.973001</v>
      </c>
      <c r="G103" s="15">
        <v>7.6843199999999996</v>
      </c>
      <c r="H103" s="15">
        <v>3.4267910000000001</v>
      </c>
      <c r="I103" s="15">
        <v>1.1422639999999999</v>
      </c>
    </row>
    <row r="104" spans="1:9">
      <c r="A104" s="23" t="s">
        <v>168</v>
      </c>
      <c r="B104" s="24">
        <v>338</v>
      </c>
      <c r="C104" s="24">
        <v>135</v>
      </c>
      <c r="D104" s="24">
        <v>133</v>
      </c>
      <c r="E104" s="24">
        <v>6</v>
      </c>
      <c r="F104" s="24">
        <v>12</v>
      </c>
      <c r="G104" s="24">
        <v>30</v>
      </c>
      <c r="H104" s="24">
        <v>15</v>
      </c>
      <c r="I104" s="24">
        <v>7</v>
      </c>
    </row>
    <row r="105" spans="1:9">
      <c r="A105" s="10" t="s">
        <v>114</v>
      </c>
      <c r="B105" s="15">
        <v>100</v>
      </c>
      <c r="C105" s="15">
        <v>39.940828000000003</v>
      </c>
      <c r="D105" s="15">
        <v>39.349111999999998</v>
      </c>
      <c r="E105" s="15">
        <v>1.7751479999999999</v>
      </c>
      <c r="F105" s="15">
        <v>3.5502959999999999</v>
      </c>
      <c r="G105" s="15">
        <v>8.8757400000000004</v>
      </c>
      <c r="H105" s="15">
        <v>4.4378700000000002</v>
      </c>
      <c r="I105" s="15">
        <v>2.0710060000000001</v>
      </c>
    </row>
    <row r="106" spans="1:9">
      <c r="A106" s="23" t="s">
        <v>169</v>
      </c>
      <c r="B106" s="24">
        <v>94</v>
      </c>
      <c r="C106" s="24">
        <v>35</v>
      </c>
      <c r="D106" s="24">
        <v>41</v>
      </c>
      <c r="E106" s="24">
        <v>0</v>
      </c>
      <c r="F106" s="24">
        <v>3</v>
      </c>
      <c r="G106" s="24">
        <v>9</v>
      </c>
      <c r="H106" s="24">
        <v>4</v>
      </c>
      <c r="I106" s="24">
        <v>2</v>
      </c>
    </row>
    <row r="107" spans="1:9">
      <c r="A107" s="10" t="s">
        <v>114</v>
      </c>
      <c r="B107" s="15">
        <v>100</v>
      </c>
      <c r="C107" s="15">
        <v>37.234043</v>
      </c>
      <c r="D107" s="15">
        <v>43.617021000000001</v>
      </c>
      <c r="E107" s="15">
        <v>0</v>
      </c>
      <c r="F107" s="15">
        <v>3.1914889999999998</v>
      </c>
      <c r="G107" s="15">
        <v>9.5744679999999995</v>
      </c>
      <c r="H107" s="15">
        <v>4.2553190000000001</v>
      </c>
      <c r="I107" s="15">
        <v>2.1276600000000001</v>
      </c>
    </row>
    <row r="108" spans="1:9">
      <c r="A108" s="23" t="s">
        <v>128</v>
      </c>
      <c r="B108" s="24">
        <v>30</v>
      </c>
      <c r="C108" s="24">
        <v>1</v>
      </c>
      <c r="D108" s="24">
        <v>2</v>
      </c>
      <c r="E108" s="24">
        <v>0</v>
      </c>
      <c r="F108" s="24">
        <v>0</v>
      </c>
      <c r="G108" s="24">
        <v>0</v>
      </c>
      <c r="H108" s="24">
        <v>2</v>
      </c>
      <c r="I108" s="24">
        <v>25</v>
      </c>
    </row>
    <row r="109" spans="1:9">
      <c r="A109" s="10" t="s">
        <v>114</v>
      </c>
      <c r="B109" s="15">
        <v>100</v>
      </c>
      <c r="C109" s="15">
        <v>3.3333330000000001</v>
      </c>
      <c r="D109" s="15">
        <v>6.6666670000000003</v>
      </c>
      <c r="E109" s="15">
        <v>0</v>
      </c>
      <c r="F109" s="15">
        <v>0</v>
      </c>
      <c r="G109" s="15">
        <v>0</v>
      </c>
      <c r="H109" s="15">
        <v>6.6666670000000003</v>
      </c>
      <c r="I109" s="15">
        <v>83.333332999999996</v>
      </c>
    </row>
    <row r="110" spans="1:9">
      <c r="A110" s="8" t="s">
        <v>170</v>
      </c>
      <c r="B110" s="8"/>
      <c r="C110" s="8"/>
      <c r="D110" s="8"/>
      <c r="E110" s="8"/>
      <c r="F110" s="8"/>
      <c r="G110" s="8"/>
      <c r="H110" s="8"/>
      <c r="I110" s="8"/>
    </row>
    <row r="111" spans="1:9">
      <c r="A111" s="23" t="s">
        <v>171</v>
      </c>
      <c r="B111" s="24">
        <v>386</v>
      </c>
      <c r="C111" s="24">
        <v>153</v>
      </c>
      <c r="D111" s="24">
        <v>158</v>
      </c>
      <c r="E111" s="24">
        <v>8</v>
      </c>
      <c r="F111" s="24">
        <v>8</v>
      </c>
      <c r="G111" s="24">
        <v>35</v>
      </c>
      <c r="H111" s="24">
        <v>14</v>
      </c>
      <c r="I111" s="24">
        <v>10</v>
      </c>
    </row>
    <row r="112" spans="1:9">
      <c r="A112" s="10" t="s">
        <v>114</v>
      </c>
      <c r="B112" s="15">
        <v>100</v>
      </c>
      <c r="C112" s="15">
        <v>39.637306000000002</v>
      </c>
      <c r="D112" s="15">
        <v>40.932642000000001</v>
      </c>
      <c r="E112" s="15">
        <v>2.0725389999999999</v>
      </c>
      <c r="F112" s="15">
        <v>2.0725389999999999</v>
      </c>
      <c r="G112" s="15">
        <v>9.0673580000000005</v>
      </c>
      <c r="H112" s="15">
        <v>3.6269429999999998</v>
      </c>
      <c r="I112" s="15">
        <v>2.5906739999999999</v>
      </c>
    </row>
    <row r="113" spans="1:9">
      <c r="A113" s="23" t="s">
        <v>172</v>
      </c>
      <c r="B113" s="24">
        <v>919</v>
      </c>
      <c r="C113" s="24">
        <v>358</v>
      </c>
      <c r="D113" s="24">
        <v>387</v>
      </c>
      <c r="E113" s="24">
        <v>14</v>
      </c>
      <c r="F113" s="24">
        <v>29</v>
      </c>
      <c r="G113" s="24">
        <v>89</v>
      </c>
      <c r="H113" s="24">
        <v>25</v>
      </c>
      <c r="I113" s="24">
        <v>17</v>
      </c>
    </row>
    <row r="114" spans="1:9">
      <c r="A114" s="10" t="s">
        <v>114</v>
      </c>
      <c r="B114" s="15">
        <v>100</v>
      </c>
      <c r="C114" s="15">
        <v>38.955385999999997</v>
      </c>
      <c r="D114" s="15">
        <v>42.110990000000001</v>
      </c>
      <c r="E114" s="15">
        <v>1.5233950000000001</v>
      </c>
      <c r="F114" s="15">
        <v>3.1556039999999999</v>
      </c>
      <c r="G114" s="15">
        <v>9.6844400000000004</v>
      </c>
      <c r="H114" s="15">
        <v>2.720348</v>
      </c>
      <c r="I114" s="15">
        <v>1.849837</v>
      </c>
    </row>
    <row r="115" spans="1:9">
      <c r="A115" s="23" t="s">
        <v>173</v>
      </c>
      <c r="B115" s="24">
        <v>978</v>
      </c>
      <c r="C115" s="24">
        <v>343</v>
      </c>
      <c r="D115" s="24">
        <v>490</v>
      </c>
      <c r="E115" s="24">
        <v>8</v>
      </c>
      <c r="F115" s="24">
        <v>22</v>
      </c>
      <c r="G115" s="24">
        <v>73</v>
      </c>
      <c r="H115" s="24">
        <v>28</v>
      </c>
      <c r="I115" s="24">
        <v>14</v>
      </c>
    </row>
    <row r="116" spans="1:9">
      <c r="A116" s="10" t="s">
        <v>114</v>
      </c>
      <c r="B116" s="15">
        <v>100</v>
      </c>
      <c r="C116" s="15">
        <v>35.071575000000003</v>
      </c>
      <c r="D116" s="15">
        <v>50.102249</v>
      </c>
      <c r="E116" s="15">
        <v>0.81799599999999995</v>
      </c>
      <c r="F116" s="15">
        <v>2.2494890000000001</v>
      </c>
      <c r="G116" s="15">
        <v>7.464213</v>
      </c>
      <c r="H116" s="15">
        <v>2.8629859999999998</v>
      </c>
      <c r="I116" s="15">
        <v>1.4314929999999999</v>
      </c>
    </row>
    <row r="117" spans="1:9">
      <c r="A117" s="23" t="s">
        <v>174</v>
      </c>
      <c r="B117" s="24">
        <v>347</v>
      </c>
      <c r="C117" s="24">
        <v>115</v>
      </c>
      <c r="D117" s="24">
        <v>184</v>
      </c>
      <c r="E117" s="24">
        <v>3</v>
      </c>
      <c r="F117" s="24">
        <v>10</v>
      </c>
      <c r="G117" s="24">
        <v>21</v>
      </c>
      <c r="H117" s="24">
        <v>12</v>
      </c>
      <c r="I117" s="24">
        <v>2</v>
      </c>
    </row>
    <row r="118" spans="1:9">
      <c r="A118" s="10" t="s">
        <v>114</v>
      </c>
      <c r="B118" s="15">
        <v>100</v>
      </c>
      <c r="C118" s="15">
        <v>33.141210000000001</v>
      </c>
      <c r="D118" s="15">
        <v>53.025936999999999</v>
      </c>
      <c r="E118" s="15">
        <v>0.86455300000000002</v>
      </c>
      <c r="F118" s="15">
        <v>2.8818440000000001</v>
      </c>
      <c r="G118" s="15">
        <v>6.0518729999999996</v>
      </c>
      <c r="H118" s="15">
        <v>3.4582130000000002</v>
      </c>
      <c r="I118" s="15">
        <v>0.57636900000000002</v>
      </c>
    </row>
    <row r="119" spans="1:9">
      <c r="A119" s="23" t="s">
        <v>128</v>
      </c>
      <c r="B119" s="24">
        <v>47</v>
      </c>
      <c r="C119" s="24">
        <v>2</v>
      </c>
      <c r="D119" s="24">
        <v>8</v>
      </c>
      <c r="E119" s="24">
        <v>2</v>
      </c>
      <c r="F119" s="24">
        <v>0</v>
      </c>
      <c r="G119" s="24">
        <v>3</v>
      </c>
      <c r="H119" s="24">
        <v>1</v>
      </c>
      <c r="I119" s="24">
        <v>31</v>
      </c>
    </row>
    <row r="120" spans="1:9">
      <c r="A120" s="10" t="s">
        <v>114</v>
      </c>
      <c r="B120" s="15">
        <v>100</v>
      </c>
      <c r="C120" s="15">
        <v>4.2553190000000001</v>
      </c>
      <c r="D120" s="15">
        <v>17.021277000000001</v>
      </c>
      <c r="E120" s="15">
        <v>4.2553190000000001</v>
      </c>
      <c r="F120" s="15">
        <v>0</v>
      </c>
      <c r="G120" s="15">
        <v>6.3829789999999997</v>
      </c>
      <c r="H120" s="15">
        <v>2.1276600000000001</v>
      </c>
      <c r="I120" s="15">
        <v>65.957447000000002</v>
      </c>
    </row>
    <row r="121" spans="1:9">
      <c r="A121" s="8" t="s">
        <v>175</v>
      </c>
      <c r="B121" s="8"/>
      <c r="C121" s="8"/>
      <c r="D121" s="8"/>
      <c r="E121" s="8"/>
      <c r="F121" s="8"/>
      <c r="G121" s="8"/>
      <c r="H121" s="8"/>
      <c r="I121" s="8"/>
    </row>
    <row r="122" spans="1:9">
      <c r="A122" s="23" t="s">
        <v>176</v>
      </c>
      <c r="B122" s="24">
        <v>425</v>
      </c>
      <c r="C122" s="24">
        <v>150</v>
      </c>
      <c r="D122" s="24">
        <v>213</v>
      </c>
      <c r="E122" s="24">
        <v>2</v>
      </c>
      <c r="F122" s="24">
        <v>8</v>
      </c>
      <c r="G122" s="24">
        <v>42</v>
      </c>
      <c r="H122" s="24">
        <v>4</v>
      </c>
      <c r="I122" s="24">
        <v>6</v>
      </c>
    </row>
    <row r="123" spans="1:9">
      <c r="A123" s="10" t="s">
        <v>114</v>
      </c>
      <c r="B123" s="15">
        <v>100</v>
      </c>
      <c r="C123" s="15">
        <v>35.294117999999997</v>
      </c>
      <c r="D123" s="15">
        <v>50.117646999999998</v>
      </c>
      <c r="E123" s="15">
        <v>0.47058800000000001</v>
      </c>
      <c r="F123" s="15">
        <v>1.8823529999999999</v>
      </c>
      <c r="G123" s="15">
        <v>9.8823530000000002</v>
      </c>
      <c r="H123" s="15">
        <v>0.94117600000000001</v>
      </c>
      <c r="I123" s="15">
        <v>1.4117649999999999</v>
      </c>
    </row>
    <row r="124" spans="1:9">
      <c r="A124" s="23" t="s">
        <v>177</v>
      </c>
      <c r="B124" s="24">
        <v>811</v>
      </c>
      <c r="C124" s="24">
        <v>309</v>
      </c>
      <c r="D124" s="24">
        <v>346</v>
      </c>
      <c r="E124" s="24">
        <v>10</v>
      </c>
      <c r="F124" s="24">
        <v>30</v>
      </c>
      <c r="G124" s="24">
        <v>83</v>
      </c>
      <c r="H124" s="24">
        <v>20</v>
      </c>
      <c r="I124" s="24">
        <v>13</v>
      </c>
    </row>
    <row r="125" spans="1:9">
      <c r="A125" s="10" t="s">
        <v>114</v>
      </c>
      <c r="B125" s="15">
        <v>100</v>
      </c>
      <c r="C125" s="15">
        <v>38.101109999999998</v>
      </c>
      <c r="D125" s="15">
        <v>42.663378999999999</v>
      </c>
      <c r="E125" s="15">
        <v>1.2330460000000001</v>
      </c>
      <c r="F125" s="15">
        <v>3.6991369999999999</v>
      </c>
      <c r="G125" s="15">
        <v>10.234279000000001</v>
      </c>
      <c r="H125" s="15">
        <v>2.466091</v>
      </c>
      <c r="I125" s="15">
        <v>1.602959</v>
      </c>
    </row>
    <row r="126" spans="1:9">
      <c r="A126" s="23" t="s">
        <v>178</v>
      </c>
      <c r="B126" s="24">
        <v>207</v>
      </c>
      <c r="C126" s="24">
        <v>62</v>
      </c>
      <c r="D126" s="24">
        <v>106</v>
      </c>
      <c r="E126" s="24">
        <v>4</v>
      </c>
      <c r="F126" s="24">
        <v>6</v>
      </c>
      <c r="G126" s="24">
        <v>18</v>
      </c>
      <c r="H126" s="24">
        <v>5</v>
      </c>
      <c r="I126" s="24">
        <v>6</v>
      </c>
    </row>
    <row r="127" spans="1:9">
      <c r="A127" s="10" t="s">
        <v>114</v>
      </c>
      <c r="B127" s="15">
        <v>100</v>
      </c>
      <c r="C127" s="15">
        <v>29.951691</v>
      </c>
      <c r="D127" s="15">
        <v>51.207729</v>
      </c>
      <c r="E127" s="15">
        <v>1.9323669999999999</v>
      </c>
      <c r="F127" s="15">
        <v>2.8985509999999999</v>
      </c>
      <c r="G127" s="15">
        <v>8.6956520000000008</v>
      </c>
      <c r="H127" s="15">
        <v>2.4154589999999998</v>
      </c>
      <c r="I127" s="15">
        <v>2.8985509999999999</v>
      </c>
    </row>
    <row r="128" spans="1:9">
      <c r="A128" s="23" t="s">
        <v>179</v>
      </c>
      <c r="B128" s="24">
        <v>154</v>
      </c>
      <c r="C128" s="24">
        <v>56</v>
      </c>
      <c r="D128" s="24">
        <v>72</v>
      </c>
      <c r="E128" s="24">
        <v>0</v>
      </c>
      <c r="F128" s="24">
        <v>8</v>
      </c>
      <c r="G128" s="24">
        <v>11</v>
      </c>
      <c r="H128" s="24">
        <v>5</v>
      </c>
      <c r="I128" s="24">
        <v>2</v>
      </c>
    </row>
    <row r="129" spans="1:9">
      <c r="A129" s="10" t="s">
        <v>114</v>
      </c>
      <c r="B129" s="15">
        <v>100</v>
      </c>
      <c r="C129" s="15">
        <v>36.363636</v>
      </c>
      <c r="D129" s="15">
        <v>46.753247000000002</v>
      </c>
      <c r="E129" s="15">
        <v>0</v>
      </c>
      <c r="F129" s="15">
        <v>5.1948049999999997</v>
      </c>
      <c r="G129" s="15">
        <v>7.1428570000000002</v>
      </c>
      <c r="H129" s="15">
        <v>3.246753</v>
      </c>
      <c r="I129" s="15">
        <v>1.2987010000000001</v>
      </c>
    </row>
    <row r="130" spans="1:9">
      <c r="A130" s="23" t="s">
        <v>180</v>
      </c>
      <c r="B130" s="24">
        <v>318</v>
      </c>
      <c r="C130" s="24">
        <v>108</v>
      </c>
      <c r="D130" s="24">
        <v>165</v>
      </c>
      <c r="E130" s="24">
        <v>2</v>
      </c>
      <c r="F130" s="24">
        <v>8</v>
      </c>
      <c r="G130" s="24">
        <v>26</v>
      </c>
      <c r="H130" s="24">
        <v>6</v>
      </c>
      <c r="I130" s="24">
        <v>3</v>
      </c>
    </row>
    <row r="131" spans="1:9">
      <c r="A131" s="10" t="s">
        <v>114</v>
      </c>
      <c r="B131" s="15">
        <v>100</v>
      </c>
      <c r="C131" s="15">
        <v>33.962263999999998</v>
      </c>
      <c r="D131" s="15">
        <v>51.886792</v>
      </c>
      <c r="E131" s="15">
        <v>0.62893100000000002</v>
      </c>
      <c r="F131" s="15">
        <v>2.5157229999999999</v>
      </c>
      <c r="G131" s="15">
        <v>8.1761009999999992</v>
      </c>
      <c r="H131" s="15">
        <v>1.886792</v>
      </c>
      <c r="I131" s="15">
        <v>0.94339600000000001</v>
      </c>
    </row>
    <row r="132" spans="1:9">
      <c r="A132" s="23" t="s">
        <v>181</v>
      </c>
      <c r="B132" s="24">
        <v>203</v>
      </c>
      <c r="C132" s="24">
        <v>69</v>
      </c>
      <c r="D132" s="24">
        <v>96</v>
      </c>
      <c r="E132" s="24">
        <v>2</v>
      </c>
      <c r="F132" s="24">
        <v>7</v>
      </c>
      <c r="G132" s="24">
        <v>21</v>
      </c>
      <c r="H132" s="24">
        <v>3</v>
      </c>
      <c r="I132" s="24">
        <v>5</v>
      </c>
    </row>
    <row r="133" spans="1:9">
      <c r="A133" s="10" t="s">
        <v>114</v>
      </c>
      <c r="B133" s="15">
        <v>100</v>
      </c>
      <c r="C133" s="15">
        <v>33.990147999999998</v>
      </c>
      <c r="D133" s="15">
        <v>47.290640000000003</v>
      </c>
      <c r="E133" s="15">
        <v>0.98522200000000004</v>
      </c>
      <c r="F133" s="15">
        <v>3.4482759999999999</v>
      </c>
      <c r="G133" s="15">
        <v>10.344828</v>
      </c>
      <c r="H133" s="15">
        <v>1.477833</v>
      </c>
      <c r="I133" s="15">
        <v>2.4630540000000001</v>
      </c>
    </row>
    <row r="134" spans="1:9">
      <c r="A134" s="23" t="s">
        <v>182</v>
      </c>
      <c r="B134" s="24">
        <v>79</v>
      </c>
      <c r="C134" s="24">
        <v>32</v>
      </c>
      <c r="D134" s="24">
        <v>36</v>
      </c>
      <c r="E134" s="24">
        <v>1</v>
      </c>
      <c r="F134" s="24">
        <v>0</v>
      </c>
      <c r="G134" s="24">
        <v>10</v>
      </c>
      <c r="H134" s="24">
        <v>0</v>
      </c>
      <c r="I134" s="24">
        <v>0</v>
      </c>
    </row>
    <row r="135" spans="1:9">
      <c r="A135" s="10" t="s">
        <v>114</v>
      </c>
      <c r="B135" s="15">
        <v>100</v>
      </c>
      <c r="C135" s="15">
        <v>40.506329000000001</v>
      </c>
      <c r="D135" s="15">
        <v>45.56962</v>
      </c>
      <c r="E135" s="15">
        <v>1.2658229999999999</v>
      </c>
      <c r="F135" s="15">
        <v>0</v>
      </c>
      <c r="G135" s="15">
        <v>12.658227999999999</v>
      </c>
      <c r="H135" s="15">
        <v>0</v>
      </c>
      <c r="I135" s="15">
        <v>0</v>
      </c>
    </row>
    <row r="136" spans="1:9">
      <c r="A136" s="23" t="s">
        <v>183</v>
      </c>
      <c r="B136" s="24">
        <v>68</v>
      </c>
      <c r="C136" s="24">
        <v>22</v>
      </c>
      <c r="D136" s="24">
        <v>37</v>
      </c>
      <c r="E136" s="24">
        <v>2</v>
      </c>
      <c r="F136" s="24">
        <v>3</v>
      </c>
      <c r="G136" s="24">
        <v>2</v>
      </c>
      <c r="H136" s="24">
        <v>1</v>
      </c>
      <c r="I136" s="24">
        <v>1</v>
      </c>
    </row>
    <row r="137" spans="1:9">
      <c r="A137" s="10" t="s">
        <v>114</v>
      </c>
      <c r="B137" s="15">
        <v>100</v>
      </c>
      <c r="C137" s="15">
        <v>32.352941000000001</v>
      </c>
      <c r="D137" s="15">
        <v>54.411765000000003</v>
      </c>
      <c r="E137" s="15">
        <v>2.941176</v>
      </c>
      <c r="F137" s="15">
        <v>4.4117649999999999</v>
      </c>
      <c r="G137" s="15">
        <v>2.941176</v>
      </c>
      <c r="H137" s="15">
        <v>1.470588</v>
      </c>
      <c r="I137" s="15">
        <v>1.470588</v>
      </c>
    </row>
    <row r="138" spans="1:9">
      <c r="A138" s="23" t="s">
        <v>184</v>
      </c>
      <c r="B138" s="24">
        <v>586</v>
      </c>
      <c r="C138" s="24">
        <v>201</v>
      </c>
      <c r="D138" s="24">
        <v>286</v>
      </c>
      <c r="E138" s="24">
        <v>12</v>
      </c>
      <c r="F138" s="24">
        <v>12</v>
      </c>
      <c r="G138" s="24">
        <v>53</v>
      </c>
      <c r="H138" s="24">
        <v>12</v>
      </c>
      <c r="I138" s="24">
        <v>10</v>
      </c>
    </row>
    <row r="139" spans="1:9">
      <c r="A139" s="10" t="s">
        <v>114</v>
      </c>
      <c r="B139" s="15">
        <v>100</v>
      </c>
      <c r="C139" s="15">
        <v>34.300341000000003</v>
      </c>
      <c r="D139" s="15">
        <v>48.805461000000001</v>
      </c>
      <c r="E139" s="15">
        <v>2.0477820000000002</v>
      </c>
      <c r="F139" s="15">
        <v>2.0477820000000002</v>
      </c>
      <c r="G139" s="15">
        <v>9.0443689999999997</v>
      </c>
      <c r="H139" s="15">
        <v>2.0477820000000002</v>
      </c>
      <c r="I139" s="15">
        <v>1.706485</v>
      </c>
    </row>
    <row r="140" spans="1:9">
      <c r="A140" s="23" t="s">
        <v>185</v>
      </c>
      <c r="B140" s="24">
        <v>276</v>
      </c>
      <c r="C140" s="24">
        <v>96</v>
      </c>
      <c r="D140" s="24">
        <v>129</v>
      </c>
      <c r="E140" s="24">
        <v>3</v>
      </c>
      <c r="F140" s="24">
        <v>8</v>
      </c>
      <c r="G140" s="24">
        <v>33</v>
      </c>
      <c r="H140" s="24">
        <v>6</v>
      </c>
      <c r="I140" s="24">
        <v>1</v>
      </c>
    </row>
    <row r="141" spans="1:9">
      <c r="A141" s="10" t="s">
        <v>114</v>
      </c>
      <c r="B141" s="15">
        <v>100</v>
      </c>
      <c r="C141" s="15">
        <v>34.782609000000001</v>
      </c>
      <c r="D141" s="15">
        <v>46.739130000000003</v>
      </c>
      <c r="E141" s="15">
        <v>1.086957</v>
      </c>
      <c r="F141" s="15">
        <v>2.8985509999999999</v>
      </c>
      <c r="G141" s="15">
        <v>11.956522</v>
      </c>
      <c r="H141" s="15">
        <v>2.1739130000000002</v>
      </c>
      <c r="I141" s="15">
        <v>0.362319</v>
      </c>
    </row>
    <row r="142" spans="1:9">
      <c r="A142" s="23" t="s">
        <v>152</v>
      </c>
      <c r="B142" s="24">
        <v>197</v>
      </c>
      <c r="C142" s="24">
        <v>63</v>
      </c>
      <c r="D142" s="24">
        <v>95</v>
      </c>
      <c r="E142" s="24">
        <v>3</v>
      </c>
      <c r="F142" s="24">
        <v>5</v>
      </c>
      <c r="G142" s="24">
        <v>13</v>
      </c>
      <c r="H142" s="24">
        <v>14</v>
      </c>
      <c r="I142" s="24">
        <v>4</v>
      </c>
    </row>
    <row r="143" spans="1:9">
      <c r="A143" s="10" t="s">
        <v>114</v>
      </c>
      <c r="B143" s="15">
        <v>100</v>
      </c>
      <c r="C143" s="15">
        <v>31.979695</v>
      </c>
      <c r="D143" s="15">
        <v>48.223350000000003</v>
      </c>
      <c r="E143" s="15">
        <v>1.5228429999999999</v>
      </c>
      <c r="F143" s="15">
        <v>2.538071</v>
      </c>
      <c r="G143" s="15">
        <v>6.5989849999999999</v>
      </c>
      <c r="H143" s="15">
        <v>7.1065990000000001</v>
      </c>
      <c r="I143" s="15">
        <v>2.0304570000000002</v>
      </c>
    </row>
    <row r="144" spans="1:9">
      <c r="A144" s="23" t="s">
        <v>186</v>
      </c>
      <c r="B144" s="24">
        <v>944</v>
      </c>
      <c r="C144" s="24">
        <v>359</v>
      </c>
      <c r="D144" s="24">
        <v>410</v>
      </c>
      <c r="E144" s="24">
        <v>9</v>
      </c>
      <c r="F144" s="24">
        <v>27</v>
      </c>
      <c r="G144" s="24">
        <v>73</v>
      </c>
      <c r="H144" s="24">
        <v>30</v>
      </c>
      <c r="I144" s="24">
        <v>36</v>
      </c>
    </row>
    <row r="145" spans="1:9">
      <c r="A145" s="10" t="s">
        <v>114</v>
      </c>
      <c r="B145" s="15">
        <v>100</v>
      </c>
      <c r="C145" s="15">
        <v>38.029660999999997</v>
      </c>
      <c r="D145" s="15">
        <v>43.432203000000001</v>
      </c>
      <c r="E145" s="15">
        <v>0.95338999999999996</v>
      </c>
      <c r="F145" s="15">
        <v>2.860169</v>
      </c>
      <c r="G145" s="15">
        <v>7.7330509999999997</v>
      </c>
      <c r="H145" s="15">
        <v>3.1779660000000001</v>
      </c>
      <c r="I145" s="15">
        <v>3.8135590000000001</v>
      </c>
    </row>
    <row r="146" spans="1:9">
      <c r="A146" s="23" t="s">
        <v>128</v>
      </c>
      <c r="B146" s="24">
        <v>41</v>
      </c>
      <c r="C146" s="24">
        <v>10</v>
      </c>
      <c r="D146" s="24">
        <v>12</v>
      </c>
      <c r="E146" s="24">
        <v>1</v>
      </c>
      <c r="F146" s="24">
        <v>1</v>
      </c>
      <c r="G146" s="24">
        <v>3</v>
      </c>
      <c r="H146" s="24">
        <v>2</v>
      </c>
      <c r="I146" s="24">
        <v>12</v>
      </c>
    </row>
    <row r="147" spans="1:9">
      <c r="A147" s="10" t="s">
        <v>114</v>
      </c>
      <c r="B147" s="15">
        <v>100</v>
      </c>
      <c r="C147" s="15">
        <v>24.390243999999999</v>
      </c>
      <c r="D147" s="15">
        <v>29.268293</v>
      </c>
      <c r="E147" s="15">
        <v>2.4390239999999999</v>
      </c>
      <c r="F147" s="15">
        <v>2.4390239999999999</v>
      </c>
      <c r="G147" s="15">
        <v>7.3170729999999997</v>
      </c>
      <c r="H147" s="15">
        <v>4.8780489999999999</v>
      </c>
      <c r="I147" s="15">
        <v>29.268293</v>
      </c>
    </row>
    <row r="148" spans="1:9">
      <c r="A148" s="8" t="s">
        <v>187</v>
      </c>
      <c r="B148" s="8"/>
      <c r="C148" s="8"/>
      <c r="D148" s="8"/>
      <c r="E148" s="8"/>
      <c r="F148" s="8"/>
      <c r="G148" s="8"/>
      <c r="H148" s="8"/>
      <c r="I148" s="8"/>
    </row>
    <row r="149" spans="1:9">
      <c r="A149" s="23" t="s">
        <v>188</v>
      </c>
      <c r="B149" s="24">
        <v>2041</v>
      </c>
      <c r="C149" s="24">
        <v>723</v>
      </c>
      <c r="D149" s="24">
        <v>1007</v>
      </c>
      <c r="E149" s="24">
        <v>23</v>
      </c>
      <c r="F149" s="24">
        <v>41</v>
      </c>
      <c r="G149" s="24">
        <v>159</v>
      </c>
      <c r="H149" s="24">
        <v>38</v>
      </c>
      <c r="I149" s="24">
        <v>50</v>
      </c>
    </row>
    <row r="150" spans="1:9">
      <c r="A150" s="10" t="s">
        <v>114</v>
      </c>
      <c r="B150" s="15">
        <v>100</v>
      </c>
      <c r="C150" s="15">
        <v>35.423811999999998</v>
      </c>
      <c r="D150" s="15">
        <v>49.338560000000001</v>
      </c>
      <c r="E150" s="15">
        <v>1.1268990000000001</v>
      </c>
      <c r="F150" s="15">
        <v>2.0088189999999999</v>
      </c>
      <c r="G150" s="15">
        <v>7.7902990000000001</v>
      </c>
      <c r="H150" s="15">
        <v>1.8618319999999999</v>
      </c>
      <c r="I150" s="15">
        <v>2.4497800000000001</v>
      </c>
    </row>
    <row r="151" spans="1:9">
      <c r="A151" s="23" t="s">
        <v>189</v>
      </c>
      <c r="B151" s="24">
        <v>221</v>
      </c>
      <c r="C151" s="24">
        <v>89</v>
      </c>
      <c r="D151" s="24">
        <v>81</v>
      </c>
      <c r="E151" s="24">
        <v>1</v>
      </c>
      <c r="F151" s="24">
        <v>15</v>
      </c>
      <c r="G151" s="24">
        <v>21</v>
      </c>
      <c r="H151" s="24">
        <v>8</v>
      </c>
      <c r="I151" s="24">
        <v>6</v>
      </c>
    </row>
    <row r="152" spans="1:9">
      <c r="A152" s="10" t="s">
        <v>114</v>
      </c>
      <c r="B152" s="15">
        <v>100</v>
      </c>
      <c r="C152" s="15">
        <v>40.271493</v>
      </c>
      <c r="D152" s="15">
        <v>36.651584</v>
      </c>
      <c r="E152" s="15">
        <v>0.45248899999999997</v>
      </c>
      <c r="F152" s="15">
        <v>6.7873299999999999</v>
      </c>
      <c r="G152" s="15">
        <v>9.502262</v>
      </c>
      <c r="H152" s="15">
        <v>3.61991</v>
      </c>
      <c r="I152" s="15">
        <v>2.7149320000000001</v>
      </c>
    </row>
    <row r="153" spans="1:9">
      <c r="A153" s="23" t="s">
        <v>190</v>
      </c>
      <c r="B153" s="24">
        <v>64</v>
      </c>
      <c r="C153" s="24">
        <v>26</v>
      </c>
      <c r="D153" s="24">
        <v>25</v>
      </c>
      <c r="E153" s="24">
        <v>3</v>
      </c>
      <c r="F153" s="24">
        <v>0</v>
      </c>
      <c r="G153" s="24">
        <v>5</v>
      </c>
      <c r="H153" s="24">
        <v>3</v>
      </c>
      <c r="I153" s="24">
        <v>2</v>
      </c>
    </row>
    <row r="154" spans="1:9">
      <c r="A154" s="10" t="s">
        <v>114</v>
      </c>
      <c r="B154" s="15">
        <v>100</v>
      </c>
      <c r="C154" s="15">
        <v>40.625</v>
      </c>
      <c r="D154" s="15">
        <v>39.0625</v>
      </c>
      <c r="E154" s="15">
        <v>4.6875</v>
      </c>
      <c r="F154" s="15">
        <v>0</v>
      </c>
      <c r="G154" s="15">
        <v>7.8125</v>
      </c>
      <c r="H154" s="15">
        <v>4.6875</v>
      </c>
      <c r="I154" s="15">
        <v>3.125</v>
      </c>
    </row>
    <row r="155" spans="1:9">
      <c r="A155" s="23" t="s">
        <v>191</v>
      </c>
      <c r="B155" s="24">
        <v>158</v>
      </c>
      <c r="C155" s="24">
        <v>71</v>
      </c>
      <c r="D155" s="24">
        <v>45</v>
      </c>
      <c r="E155" s="24">
        <v>2</v>
      </c>
      <c r="F155" s="24">
        <v>8</v>
      </c>
      <c r="G155" s="24">
        <v>14</v>
      </c>
      <c r="H155" s="24">
        <v>10</v>
      </c>
      <c r="I155" s="24">
        <v>8</v>
      </c>
    </row>
    <row r="156" spans="1:9">
      <c r="A156" s="10" t="s">
        <v>114</v>
      </c>
      <c r="B156" s="15">
        <v>100</v>
      </c>
      <c r="C156" s="15">
        <v>44.936709</v>
      </c>
      <c r="D156" s="15">
        <v>28.481013000000001</v>
      </c>
      <c r="E156" s="15">
        <v>1.2658229999999999</v>
      </c>
      <c r="F156" s="15">
        <v>5.0632910000000004</v>
      </c>
      <c r="G156" s="15">
        <v>8.8607589999999998</v>
      </c>
      <c r="H156" s="15">
        <v>6.3291139999999997</v>
      </c>
      <c r="I156" s="15">
        <v>5.0632910000000004</v>
      </c>
    </row>
    <row r="157" spans="1:9">
      <c r="A157" s="23" t="s">
        <v>192</v>
      </c>
      <c r="B157" s="24">
        <v>120</v>
      </c>
      <c r="C157" s="24">
        <v>42</v>
      </c>
      <c r="D157" s="24">
        <v>41</v>
      </c>
      <c r="E157" s="24">
        <v>6</v>
      </c>
      <c r="F157" s="24">
        <v>2</v>
      </c>
      <c r="G157" s="24">
        <v>13</v>
      </c>
      <c r="H157" s="24">
        <v>14</v>
      </c>
      <c r="I157" s="24">
        <v>2</v>
      </c>
    </row>
    <row r="158" spans="1:9">
      <c r="A158" s="10" t="s">
        <v>114</v>
      </c>
      <c r="B158" s="15">
        <v>100</v>
      </c>
      <c r="C158" s="15">
        <v>35</v>
      </c>
      <c r="D158" s="15">
        <v>34.166666999999997</v>
      </c>
      <c r="E158" s="15">
        <v>5</v>
      </c>
      <c r="F158" s="15">
        <v>1.6666669999999999</v>
      </c>
      <c r="G158" s="15">
        <v>10.833333</v>
      </c>
      <c r="H158" s="15">
        <v>11.666667</v>
      </c>
      <c r="I158" s="15">
        <v>1.6666669999999999</v>
      </c>
    </row>
    <row r="159" spans="1:9">
      <c r="A159" s="23" t="s">
        <v>193</v>
      </c>
      <c r="B159" s="24">
        <v>10</v>
      </c>
      <c r="C159" s="24">
        <v>2</v>
      </c>
      <c r="D159" s="24">
        <v>5</v>
      </c>
      <c r="E159" s="24">
        <v>0</v>
      </c>
      <c r="F159" s="24">
        <v>1</v>
      </c>
      <c r="G159" s="24">
        <v>2</v>
      </c>
      <c r="H159" s="24">
        <v>0</v>
      </c>
      <c r="I159" s="24">
        <v>0</v>
      </c>
    </row>
    <row r="160" spans="1:9">
      <c r="A160" s="10" t="s">
        <v>114</v>
      </c>
      <c r="B160" s="15">
        <v>100</v>
      </c>
      <c r="C160" s="15">
        <v>20</v>
      </c>
      <c r="D160" s="15">
        <v>50</v>
      </c>
      <c r="E160" s="15">
        <v>0</v>
      </c>
      <c r="F160" s="15">
        <v>10</v>
      </c>
      <c r="G160" s="15">
        <v>20</v>
      </c>
      <c r="H160" s="15">
        <v>0</v>
      </c>
      <c r="I160" s="15">
        <v>0</v>
      </c>
    </row>
    <row r="161" spans="1:9">
      <c r="A161" s="23" t="s">
        <v>152</v>
      </c>
      <c r="B161" s="24">
        <v>39</v>
      </c>
      <c r="C161" s="24">
        <v>13</v>
      </c>
      <c r="D161" s="24">
        <v>12</v>
      </c>
      <c r="E161" s="24">
        <v>0</v>
      </c>
      <c r="F161" s="24">
        <v>1</v>
      </c>
      <c r="G161" s="24">
        <v>6</v>
      </c>
      <c r="H161" s="24">
        <v>6</v>
      </c>
      <c r="I161" s="24">
        <v>1</v>
      </c>
    </row>
    <row r="162" spans="1:9">
      <c r="A162" s="10" t="s">
        <v>114</v>
      </c>
      <c r="B162" s="15">
        <v>100</v>
      </c>
      <c r="C162" s="15">
        <v>33.333333000000003</v>
      </c>
      <c r="D162" s="15">
        <v>30.769231000000001</v>
      </c>
      <c r="E162" s="15">
        <v>0</v>
      </c>
      <c r="F162" s="15">
        <v>2.5641029999999998</v>
      </c>
      <c r="G162" s="15">
        <v>15.384615</v>
      </c>
      <c r="H162" s="15">
        <v>15.384615</v>
      </c>
      <c r="I162" s="15">
        <v>2.5641029999999998</v>
      </c>
    </row>
    <row r="163" spans="1:9">
      <c r="A163" s="23" t="s">
        <v>128</v>
      </c>
      <c r="B163" s="24">
        <v>24</v>
      </c>
      <c r="C163" s="24">
        <v>5</v>
      </c>
      <c r="D163" s="24">
        <v>11</v>
      </c>
      <c r="E163" s="24">
        <v>0</v>
      </c>
      <c r="F163" s="24">
        <v>1</v>
      </c>
      <c r="G163" s="24">
        <v>1</v>
      </c>
      <c r="H163" s="24">
        <v>1</v>
      </c>
      <c r="I163" s="24">
        <v>5</v>
      </c>
    </row>
    <row r="164" spans="1:9">
      <c r="A164" s="10" t="s">
        <v>114</v>
      </c>
      <c r="B164" s="15">
        <v>100</v>
      </c>
      <c r="C164" s="15">
        <v>20.833333</v>
      </c>
      <c r="D164" s="15">
        <v>45.833333000000003</v>
      </c>
      <c r="E164" s="15">
        <v>0</v>
      </c>
      <c r="F164" s="15">
        <v>4.1666670000000003</v>
      </c>
      <c r="G164" s="15">
        <v>4.1666670000000003</v>
      </c>
      <c r="H164" s="15">
        <v>4.1666670000000003</v>
      </c>
      <c r="I164" s="15">
        <v>20.833333</v>
      </c>
    </row>
    <row r="165" spans="1:9">
      <c r="A165" s="8" t="s">
        <v>194</v>
      </c>
      <c r="B165" s="8"/>
      <c r="C165" s="8"/>
      <c r="D165" s="8"/>
      <c r="E165" s="8"/>
      <c r="F165" s="8"/>
      <c r="G165" s="8"/>
      <c r="H165" s="8"/>
      <c r="I165" s="8"/>
    </row>
    <row r="166" spans="1:9">
      <c r="A166" s="23" t="s">
        <v>195</v>
      </c>
      <c r="B166" s="24">
        <v>1341</v>
      </c>
      <c r="C166" s="24">
        <v>472</v>
      </c>
      <c r="D166" s="24">
        <v>624</v>
      </c>
      <c r="E166" s="24">
        <v>16</v>
      </c>
      <c r="F166" s="24">
        <v>38</v>
      </c>
      <c r="G166" s="24">
        <v>122</v>
      </c>
      <c r="H166" s="24">
        <v>35</v>
      </c>
      <c r="I166" s="24">
        <v>34</v>
      </c>
    </row>
    <row r="167" spans="1:9">
      <c r="A167" s="10" t="s">
        <v>114</v>
      </c>
      <c r="B167" s="15">
        <v>100</v>
      </c>
      <c r="C167" s="15">
        <v>35.197614000000002</v>
      </c>
      <c r="D167" s="15">
        <v>46.532437999999999</v>
      </c>
      <c r="E167" s="15">
        <v>1.1931389999999999</v>
      </c>
      <c r="F167" s="15">
        <v>2.8337059999999998</v>
      </c>
      <c r="G167" s="15">
        <v>9.0976879999999998</v>
      </c>
      <c r="H167" s="15">
        <v>2.6099929999999998</v>
      </c>
      <c r="I167" s="15">
        <v>2.5354209999999999</v>
      </c>
    </row>
    <row r="168" spans="1:9">
      <c r="A168" s="23" t="s">
        <v>196</v>
      </c>
      <c r="B168" s="24">
        <v>523</v>
      </c>
      <c r="C168" s="24">
        <v>194</v>
      </c>
      <c r="D168" s="24">
        <v>237</v>
      </c>
      <c r="E168" s="24">
        <v>7</v>
      </c>
      <c r="F168" s="24">
        <v>17</v>
      </c>
      <c r="G168" s="24">
        <v>40</v>
      </c>
      <c r="H168" s="24">
        <v>13</v>
      </c>
      <c r="I168" s="24">
        <v>15</v>
      </c>
    </row>
    <row r="169" spans="1:9">
      <c r="A169" s="10" t="s">
        <v>114</v>
      </c>
      <c r="B169" s="15">
        <v>100</v>
      </c>
      <c r="C169" s="15">
        <v>37.093690000000002</v>
      </c>
      <c r="D169" s="15">
        <v>45.315488000000002</v>
      </c>
      <c r="E169" s="15">
        <v>1.3384320000000001</v>
      </c>
      <c r="F169" s="15">
        <v>3.2504780000000002</v>
      </c>
      <c r="G169" s="15">
        <v>7.6481839999999996</v>
      </c>
      <c r="H169" s="15">
        <v>2.4856600000000002</v>
      </c>
      <c r="I169" s="15">
        <v>2.8680690000000002</v>
      </c>
    </row>
    <row r="170" spans="1:9">
      <c r="A170" s="23" t="s">
        <v>197</v>
      </c>
      <c r="B170" s="24">
        <v>116</v>
      </c>
      <c r="C170" s="24">
        <v>37</v>
      </c>
      <c r="D170" s="24">
        <v>57</v>
      </c>
      <c r="E170" s="24">
        <v>4</v>
      </c>
      <c r="F170" s="24">
        <v>2</v>
      </c>
      <c r="G170" s="24">
        <v>12</v>
      </c>
      <c r="H170" s="24">
        <v>4</v>
      </c>
      <c r="I170" s="24">
        <v>0</v>
      </c>
    </row>
    <row r="171" spans="1:9">
      <c r="A171" s="10" t="s">
        <v>114</v>
      </c>
      <c r="B171" s="15">
        <v>100</v>
      </c>
      <c r="C171" s="15">
        <v>31.896552</v>
      </c>
      <c r="D171" s="15">
        <v>49.137931000000002</v>
      </c>
      <c r="E171" s="15">
        <v>3.4482759999999999</v>
      </c>
      <c r="F171" s="15">
        <v>1.7241379999999999</v>
      </c>
      <c r="G171" s="15">
        <v>10.344828</v>
      </c>
      <c r="H171" s="15">
        <v>3.4482759999999999</v>
      </c>
      <c r="I171" s="15">
        <v>0</v>
      </c>
    </row>
    <row r="172" spans="1:9">
      <c r="A172" s="23" t="s">
        <v>198</v>
      </c>
      <c r="B172" s="24">
        <v>25</v>
      </c>
      <c r="C172" s="24">
        <v>12</v>
      </c>
      <c r="D172" s="24">
        <v>7</v>
      </c>
      <c r="E172" s="24">
        <v>0</v>
      </c>
      <c r="F172" s="24">
        <v>0</v>
      </c>
      <c r="G172" s="24">
        <v>1</v>
      </c>
      <c r="H172" s="24">
        <v>3</v>
      </c>
      <c r="I172" s="24">
        <v>2</v>
      </c>
    </row>
    <row r="173" spans="1:9">
      <c r="A173" s="10" t="s">
        <v>114</v>
      </c>
      <c r="B173" s="15">
        <v>100</v>
      </c>
      <c r="C173" s="15">
        <v>48</v>
      </c>
      <c r="D173" s="15">
        <v>28</v>
      </c>
      <c r="E173" s="15">
        <v>0</v>
      </c>
      <c r="F173" s="15">
        <v>0</v>
      </c>
      <c r="G173" s="15">
        <v>4</v>
      </c>
      <c r="H173" s="15">
        <v>12</v>
      </c>
      <c r="I173" s="15">
        <v>8</v>
      </c>
    </row>
    <row r="174" spans="1:9">
      <c r="A174" s="23" t="s">
        <v>199</v>
      </c>
      <c r="B174" s="24">
        <v>68</v>
      </c>
      <c r="C174" s="24">
        <v>25</v>
      </c>
      <c r="D174" s="24">
        <v>30</v>
      </c>
      <c r="E174" s="24">
        <v>0</v>
      </c>
      <c r="F174" s="24">
        <v>2</v>
      </c>
      <c r="G174" s="24">
        <v>5</v>
      </c>
      <c r="H174" s="24">
        <v>3</v>
      </c>
      <c r="I174" s="24">
        <v>3</v>
      </c>
    </row>
    <row r="175" spans="1:9">
      <c r="A175" s="10" t="s">
        <v>114</v>
      </c>
      <c r="B175" s="15">
        <v>100</v>
      </c>
      <c r="C175" s="15">
        <v>36.764705999999997</v>
      </c>
      <c r="D175" s="15">
        <v>44.117646999999998</v>
      </c>
      <c r="E175" s="15">
        <v>0</v>
      </c>
      <c r="F175" s="15">
        <v>2.941176</v>
      </c>
      <c r="G175" s="15">
        <v>7.3529410000000004</v>
      </c>
      <c r="H175" s="15">
        <v>4.4117649999999999</v>
      </c>
      <c r="I175" s="15">
        <v>4.4117649999999999</v>
      </c>
    </row>
    <row r="176" spans="1:9">
      <c r="A176" s="23" t="s">
        <v>200</v>
      </c>
      <c r="B176" s="24">
        <v>1248</v>
      </c>
      <c r="C176" s="24">
        <v>463</v>
      </c>
      <c r="D176" s="24">
        <v>594</v>
      </c>
      <c r="E176" s="24">
        <v>12</v>
      </c>
      <c r="F176" s="24">
        <v>35</v>
      </c>
      <c r="G176" s="24">
        <v>90</v>
      </c>
      <c r="H176" s="24">
        <v>29</v>
      </c>
      <c r="I176" s="24">
        <v>25</v>
      </c>
    </row>
    <row r="177" spans="1:9">
      <c r="A177" s="10" t="s">
        <v>114</v>
      </c>
      <c r="B177" s="15">
        <v>100</v>
      </c>
      <c r="C177" s="15">
        <v>37.099359</v>
      </c>
      <c r="D177" s="15">
        <v>47.596153999999999</v>
      </c>
      <c r="E177" s="15">
        <v>0.961538</v>
      </c>
      <c r="F177" s="15">
        <v>2.804487</v>
      </c>
      <c r="G177" s="15">
        <v>7.211538</v>
      </c>
      <c r="H177" s="15">
        <v>2.323718</v>
      </c>
      <c r="I177" s="15">
        <v>2.0032049999999999</v>
      </c>
    </row>
    <row r="178" spans="1:9">
      <c r="A178" s="23" t="s">
        <v>201</v>
      </c>
      <c r="B178" s="24">
        <v>725</v>
      </c>
      <c r="C178" s="24">
        <v>259</v>
      </c>
      <c r="D178" s="24">
        <v>359</v>
      </c>
      <c r="E178" s="24">
        <v>9</v>
      </c>
      <c r="F178" s="24">
        <v>14</v>
      </c>
      <c r="G178" s="24">
        <v>55</v>
      </c>
      <c r="H178" s="24">
        <v>13</v>
      </c>
      <c r="I178" s="24">
        <v>16</v>
      </c>
    </row>
    <row r="179" spans="1:9">
      <c r="A179" s="10" t="s">
        <v>114</v>
      </c>
      <c r="B179" s="15">
        <v>100</v>
      </c>
      <c r="C179" s="15">
        <v>35.724138000000004</v>
      </c>
      <c r="D179" s="15">
        <v>49.517240999999999</v>
      </c>
      <c r="E179" s="15">
        <v>1.241379</v>
      </c>
      <c r="F179" s="15">
        <v>1.9310339999999999</v>
      </c>
      <c r="G179" s="15">
        <v>7.5862069999999999</v>
      </c>
      <c r="H179" s="15">
        <v>1.7931029999999999</v>
      </c>
      <c r="I179" s="15">
        <v>2.2068970000000001</v>
      </c>
    </row>
    <row r="180" spans="1:9">
      <c r="A180" s="23" t="s">
        <v>202</v>
      </c>
      <c r="B180" s="24">
        <v>550</v>
      </c>
      <c r="C180" s="24">
        <v>219</v>
      </c>
      <c r="D180" s="24">
        <v>218</v>
      </c>
      <c r="E180" s="24">
        <v>6</v>
      </c>
      <c r="F180" s="24">
        <v>19</v>
      </c>
      <c r="G180" s="24">
        <v>55</v>
      </c>
      <c r="H180" s="24">
        <v>19</v>
      </c>
      <c r="I180" s="24">
        <v>14</v>
      </c>
    </row>
    <row r="181" spans="1:9">
      <c r="A181" s="10" t="s">
        <v>114</v>
      </c>
      <c r="B181" s="15">
        <v>100</v>
      </c>
      <c r="C181" s="15">
        <v>39.818182</v>
      </c>
      <c r="D181" s="15">
        <v>39.636364</v>
      </c>
      <c r="E181" s="15">
        <v>1.0909089999999999</v>
      </c>
      <c r="F181" s="15">
        <v>3.454545</v>
      </c>
      <c r="G181" s="15">
        <v>10</v>
      </c>
      <c r="H181" s="15">
        <v>3.454545</v>
      </c>
      <c r="I181" s="15">
        <v>2.545455</v>
      </c>
    </row>
    <row r="182" spans="1:9">
      <c r="A182" s="23" t="s">
        <v>203</v>
      </c>
      <c r="B182" s="24">
        <v>563</v>
      </c>
      <c r="C182" s="24">
        <v>212</v>
      </c>
      <c r="D182" s="24">
        <v>252</v>
      </c>
      <c r="E182" s="24">
        <v>8</v>
      </c>
      <c r="F182" s="24">
        <v>23</v>
      </c>
      <c r="G182" s="24">
        <v>43</v>
      </c>
      <c r="H182" s="24">
        <v>16</v>
      </c>
      <c r="I182" s="24">
        <v>9</v>
      </c>
    </row>
    <row r="183" spans="1:9">
      <c r="A183" s="10" t="s">
        <v>114</v>
      </c>
      <c r="B183" s="15">
        <v>100</v>
      </c>
      <c r="C183" s="15">
        <v>37.655417</v>
      </c>
      <c r="D183" s="15">
        <v>44.760213</v>
      </c>
      <c r="E183" s="15">
        <v>1.4209590000000001</v>
      </c>
      <c r="F183" s="15">
        <v>4.0852579999999996</v>
      </c>
      <c r="G183" s="15">
        <v>7.6376549999999996</v>
      </c>
      <c r="H183" s="15">
        <v>2.8419180000000002</v>
      </c>
      <c r="I183" s="15">
        <v>1.598579</v>
      </c>
    </row>
    <row r="184" spans="1:9">
      <c r="A184" s="23" t="s">
        <v>204</v>
      </c>
      <c r="B184" s="24">
        <v>319</v>
      </c>
      <c r="C184" s="24">
        <v>127</v>
      </c>
      <c r="D184" s="24">
        <v>128</v>
      </c>
      <c r="E184" s="24">
        <v>5</v>
      </c>
      <c r="F184" s="24">
        <v>9</v>
      </c>
      <c r="G184" s="24">
        <v>32</v>
      </c>
      <c r="H184" s="24">
        <v>8</v>
      </c>
      <c r="I184" s="24">
        <v>10</v>
      </c>
    </row>
    <row r="185" spans="1:9">
      <c r="A185" s="10" t="s">
        <v>114</v>
      </c>
      <c r="B185" s="15">
        <v>100</v>
      </c>
      <c r="C185" s="15">
        <v>39.811912</v>
      </c>
      <c r="D185" s="15">
        <v>40.125391999999998</v>
      </c>
      <c r="E185" s="15">
        <v>1.5673980000000001</v>
      </c>
      <c r="F185" s="15">
        <v>2.8213170000000001</v>
      </c>
      <c r="G185" s="15">
        <v>10.031347999999999</v>
      </c>
      <c r="H185" s="15">
        <v>2.5078369999999999</v>
      </c>
      <c r="I185" s="15">
        <v>3.1347960000000001</v>
      </c>
    </row>
    <row r="186" spans="1:9">
      <c r="A186" s="23" t="s">
        <v>205</v>
      </c>
      <c r="B186" s="24">
        <v>6</v>
      </c>
      <c r="C186" s="24">
        <v>1</v>
      </c>
      <c r="D186" s="24">
        <v>2</v>
      </c>
      <c r="E186" s="24">
        <v>1</v>
      </c>
      <c r="F186" s="24">
        <v>0</v>
      </c>
      <c r="G186" s="24">
        <v>2</v>
      </c>
      <c r="H186" s="24">
        <v>0</v>
      </c>
      <c r="I186" s="24">
        <v>0</v>
      </c>
    </row>
    <row r="187" spans="1:9">
      <c r="A187" s="10" t="s">
        <v>114</v>
      </c>
      <c r="B187" s="15">
        <v>100</v>
      </c>
      <c r="C187" s="15">
        <v>16.666667</v>
      </c>
      <c r="D187" s="15">
        <v>33.333333000000003</v>
      </c>
      <c r="E187" s="15">
        <v>16.666667</v>
      </c>
      <c r="F187" s="15">
        <v>0</v>
      </c>
      <c r="G187" s="15">
        <v>33.333333000000003</v>
      </c>
      <c r="H187" s="15">
        <v>0</v>
      </c>
      <c r="I187" s="15">
        <v>0</v>
      </c>
    </row>
    <row r="188" spans="1:9">
      <c r="A188" s="23" t="s">
        <v>206</v>
      </c>
      <c r="B188" s="24">
        <v>42</v>
      </c>
      <c r="C188" s="24">
        <v>6</v>
      </c>
      <c r="D188" s="24">
        <v>21</v>
      </c>
      <c r="E188" s="24">
        <v>1</v>
      </c>
      <c r="F188" s="24">
        <v>1</v>
      </c>
      <c r="G188" s="24">
        <v>11</v>
      </c>
      <c r="H188" s="24">
        <v>1</v>
      </c>
      <c r="I188" s="24">
        <v>1</v>
      </c>
    </row>
    <row r="189" spans="1:9">
      <c r="A189" s="10" t="s">
        <v>114</v>
      </c>
      <c r="B189" s="15">
        <v>100</v>
      </c>
      <c r="C189" s="15">
        <v>14.285714</v>
      </c>
      <c r="D189" s="15">
        <v>50</v>
      </c>
      <c r="E189" s="15">
        <v>2.3809520000000002</v>
      </c>
      <c r="F189" s="15">
        <v>2.3809520000000002</v>
      </c>
      <c r="G189" s="15">
        <v>26.190476</v>
      </c>
      <c r="H189" s="15">
        <v>2.3809520000000002</v>
      </c>
      <c r="I189" s="15">
        <v>2.3809520000000002</v>
      </c>
    </row>
    <row r="190" spans="1:9">
      <c r="A190" s="23" t="s">
        <v>152</v>
      </c>
      <c r="B190" s="24">
        <v>39</v>
      </c>
      <c r="C190" s="24">
        <v>14</v>
      </c>
      <c r="D190" s="24">
        <v>14</v>
      </c>
      <c r="E190" s="24">
        <v>0</v>
      </c>
      <c r="F190" s="24">
        <v>0</v>
      </c>
      <c r="G190" s="24">
        <v>6</v>
      </c>
      <c r="H190" s="24">
        <v>5</v>
      </c>
      <c r="I190" s="24">
        <v>0</v>
      </c>
    </row>
    <row r="191" spans="1:9">
      <c r="A191" s="10" t="s">
        <v>114</v>
      </c>
      <c r="B191" s="15">
        <v>100</v>
      </c>
      <c r="C191" s="15">
        <v>35.897435999999999</v>
      </c>
      <c r="D191" s="15">
        <v>35.897435999999999</v>
      </c>
      <c r="E191" s="15">
        <v>0</v>
      </c>
      <c r="F191" s="15">
        <v>0</v>
      </c>
      <c r="G191" s="15">
        <v>15.384615</v>
      </c>
      <c r="H191" s="15">
        <v>12.820513</v>
      </c>
      <c r="I191" s="15">
        <v>0</v>
      </c>
    </row>
    <row r="192" spans="1:9">
      <c r="A192" s="23" t="s">
        <v>128</v>
      </c>
      <c r="B192" s="24">
        <v>193</v>
      </c>
      <c r="C192" s="24">
        <v>78</v>
      </c>
      <c r="D192" s="24">
        <v>72</v>
      </c>
      <c r="E192" s="24">
        <v>2</v>
      </c>
      <c r="F192" s="24">
        <v>4</v>
      </c>
      <c r="G192" s="24">
        <v>16</v>
      </c>
      <c r="H192" s="24">
        <v>10</v>
      </c>
      <c r="I192" s="24">
        <v>11</v>
      </c>
    </row>
    <row r="193" spans="1:9">
      <c r="A193" s="10" t="s">
        <v>114</v>
      </c>
      <c r="B193" s="15">
        <v>100</v>
      </c>
      <c r="C193" s="15">
        <v>40.414507999999998</v>
      </c>
      <c r="D193" s="15">
        <v>37.305698999999997</v>
      </c>
      <c r="E193" s="15">
        <v>1.0362690000000001</v>
      </c>
      <c r="F193" s="15">
        <v>2.0725389999999999</v>
      </c>
      <c r="G193" s="15">
        <v>8.2901550000000004</v>
      </c>
      <c r="H193" s="15">
        <v>5.1813469999999997</v>
      </c>
      <c r="I193" s="15">
        <v>5.6994819999999997</v>
      </c>
    </row>
    <row r="194" spans="1:9">
      <c r="A194" s="8" t="s">
        <v>207</v>
      </c>
      <c r="B194" s="8"/>
      <c r="C194" s="8"/>
      <c r="D194" s="8"/>
      <c r="E194" s="8"/>
      <c r="F194" s="8"/>
      <c r="G194" s="8"/>
      <c r="H194" s="8"/>
      <c r="I194" s="8"/>
    </row>
    <row r="195" spans="1:9">
      <c r="A195" s="23" t="s">
        <v>208</v>
      </c>
      <c r="B195" s="24">
        <v>1480</v>
      </c>
      <c r="C195" s="24">
        <v>577</v>
      </c>
      <c r="D195" s="24">
        <v>636</v>
      </c>
      <c r="E195" s="24">
        <v>25</v>
      </c>
      <c r="F195" s="24">
        <v>34</v>
      </c>
      <c r="G195" s="24">
        <v>143</v>
      </c>
      <c r="H195" s="24">
        <v>32</v>
      </c>
      <c r="I195" s="24">
        <v>33</v>
      </c>
    </row>
    <row r="196" spans="1:9">
      <c r="A196" s="10" t="s">
        <v>114</v>
      </c>
      <c r="B196" s="15">
        <v>100</v>
      </c>
      <c r="C196" s="15">
        <v>38.986485999999999</v>
      </c>
      <c r="D196" s="15">
        <v>42.972973000000003</v>
      </c>
      <c r="E196" s="15">
        <v>1.6891890000000001</v>
      </c>
      <c r="F196" s="15">
        <v>2.2972969999999999</v>
      </c>
      <c r="G196" s="15">
        <v>9.6621620000000004</v>
      </c>
      <c r="H196" s="15">
        <v>2.1621619999999999</v>
      </c>
      <c r="I196" s="15">
        <v>2.22973</v>
      </c>
    </row>
    <row r="197" spans="1:9">
      <c r="A197" s="23" t="s">
        <v>209</v>
      </c>
      <c r="B197" s="24">
        <v>1280</v>
      </c>
      <c r="C197" s="24">
        <v>500</v>
      </c>
      <c r="D197" s="24">
        <v>570</v>
      </c>
      <c r="E197" s="24">
        <v>21</v>
      </c>
      <c r="F197" s="24">
        <v>30</v>
      </c>
      <c r="G197" s="24">
        <v>105</v>
      </c>
      <c r="H197" s="24">
        <v>25</v>
      </c>
      <c r="I197" s="24">
        <v>29</v>
      </c>
    </row>
    <row r="198" spans="1:9">
      <c r="A198" s="10" t="s">
        <v>114</v>
      </c>
      <c r="B198" s="15">
        <v>100</v>
      </c>
      <c r="C198" s="15">
        <v>39.0625</v>
      </c>
      <c r="D198" s="15">
        <v>44.53125</v>
      </c>
      <c r="E198" s="15">
        <v>1.640625</v>
      </c>
      <c r="F198" s="15">
        <v>2.34375</v>
      </c>
      <c r="G198" s="15">
        <v>8.203125</v>
      </c>
      <c r="H198" s="15">
        <v>1.953125</v>
      </c>
      <c r="I198" s="15">
        <v>2.265625</v>
      </c>
    </row>
    <row r="199" spans="1:9">
      <c r="A199" s="23" t="s">
        <v>210</v>
      </c>
      <c r="B199" s="24">
        <v>1167</v>
      </c>
      <c r="C199" s="24">
        <v>430</v>
      </c>
      <c r="D199" s="24">
        <v>547</v>
      </c>
      <c r="E199" s="24">
        <v>23</v>
      </c>
      <c r="F199" s="24">
        <v>26</v>
      </c>
      <c r="G199" s="24">
        <v>90</v>
      </c>
      <c r="H199" s="24">
        <v>24</v>
      </c>
      <c r="I199" s="24">
        <v>27</v>
      </c>
    </row>
    <row r="200" spans="1:9">
      <c r="A200" s="10" t="s">
        <v>114</v>
      </c>
      <c r="B200" s="15">
        <v>100</v>
      </c>
      <c r="C200" s="15">
        <v>36.846615</v>
      </c>
      <c r="D200" s="15">
        <v>46.872321999999997</v>
      </c>
      <c r="E200" s="15">
        <v>1.9708650000000001</v>
      </c>
      <c r="F200" s="15">
        <v>2.227935</v>
      </c>
      <c r="G200" s="15">
        <v>7.7120819999999997</v>
      </c>
      <c r="H200" s="15">
        <v>2.0565549999999999</v>
      </c>
      <c r="I200" s="15">
        <v>2.313625</v>
      </c>
    </row>
    <row r="201" spans="1:9" ht="11.1" customHeight="1">
      <c r="A201" s="23" t="s">
        <v>211</v>
      </c>
      <c r="B201" s="24">
        <v>715</v>
      </c>
      <c r="C201" s="24">
        <v>245</v>
      </c>
      <c r="D201" s="24">
        <v>349</v>
      </c>
      <c r="E201" s="24">
        <v>10</v>
      </c>
      <c r="F201" s="24">
        <v>21</v>
      </c>
      <c r="G201" s="24">
        <v>57</v>
      </c>
      <c r="H201" s="24">
        <v>8</v>
      </c>
      <c r="I201" s="24">
        <v>25</v>
      </c>
    </row>
    <row r="202" spans="1:9" ht="11.1" customHeight="1">
      <c r="A202" s="10" t="s">
        <v>114</v>
      </c>
      <c r="B202" s="15">
        <v>100</v>
      </c>
      <c r="C202" s="15">
        <v>34.265734000000002</v>
      </c>
      <c r="D202" s="15">
        <v>48.811188999999999</v>
      </c>
      <c r="E202" s="15">
        <v>1.398601</v>
      </c>
      <c r="F202" s="15">
        <v>2.9370630000000002</v>
      </c>
      <c r="G202" s="15">
        <v>7.9720279999999999</v>
      </c>
      <c r="H202" s="15">
        <v>1.118881</v>
      </c>
      <c r="I202" s="15">
        <v>3.4965030000000001</v>
      </c>
    </row>
    <row r="203" spans="1:9" ht="11.1" customHeight="1">
      <c r="A203" s="23" t="s">
        <v>212</v>
      </c>
      <c r="B203" s="24">
        <v>387</v>
      </c>
      <c r="C203" s="24">
        <v>147</v>
      </c>
      <c r="D203" s="24">
        <v>175</v>
      </c>
      <c r="E203" s="24">
        <v>9</v>
      </c>
      <c r="F203" s="24">
        <v>13</v>
      </c>
      <c r="G203" s="24">
        <v>21</v>
      </c>
      <c r="H203" s="24">
        <v>10</v>
      </c>
      <c r="I203" s="24">
        <v>12</v>
      </c>
    </row>
    <row r="204" spans="1:9" ht="11.1" customHeight="1">
      <c r="A204" s="10" t="s">
        <v>114</v>
      </c>
      <c r="B204" s="15">
        <v>100</v>
      </c>
      <c r="C204" s="15">
        <v>37.984496</v>
      </c>
      <c r="D204" s="15">
        <v>45.219638000000003</v>
      </c>
      <c r="E204" s="15">
        <v>2.3255810000000001</v>
      </c>
      <c r="F204" s="15">
        <v>3.3591730000000002</v>
      </c>
      <c r="G204" s="15">
        <v>5.4263570000000003</v>
      </c>
      <c r="H204" s="15">
        <v>2.5839789999999998</v>
      </c>
      <c r="I204" s="15">
        <v>3.1007750000000001</v>
      </c>
    </row>
    <row r="205" spans="1:9" ht="11.1" customHeight="1">
      <c r="A205" s="23" t="s">
        <v>213</v>
      </c>
      <c r="B205" s="24">
        <v>404</v>
      </c>
      <c r="C205" s="24">
        <v>170</v>
      </c>
      <c r="D205" s="24">
        <v>120</v>
      </c>
      <c r="E205" s="24">
        <v>11</v>
      </c>
      <c r="F205" s="24">
        <v>23</v>
      </c>
      <c r="G205" s="24">
        <v>52</v>
      </c>
      <c r="H205" s="24">
        <v>11</v>
      </c>
      <c r="I205" s="24">
        <v>17</v>
      </c>
    </row>
    <row r="206" spans="1:9" ht="11.1" customHeight="1">
      <c r="A206" s="10" t="s">
        <v>114</v>
      </c>
      <c r="B206" s="15">
        <v>100</v>
      </c>
      <c r="C206" s="15">
        <v>42.079208000000001</v>
      </c>
      <c r="D206" s="15">
        <v>29.702970000000001</v>
      </c>
      <c r="E206" s="15">
        <v>2.722772</v>
      </c>
      <c r="F206" s="15">
        <v>5.6930690000000004</v>
      </c>
      <c r="G206" s="15">
        <v>12.871287000000001</v>
      </c>
      <c r="H206" s="15">
        <v>2.722772</v>
      </c>
      <c r="I206" s="15">
        <v>4.2079209999999998</v>
      </c>
    </row>
    <row r="207" spans="1:9" ht="11.1" customHeight="1">
      <c r="A207" s="23" t="s">
        <v>214</v>
      </c>
      <c r="B207" s="24">
        <v>595</v>
      </c>
      <c r="C207" s="24">
        <v>236</v>
      </c>
      <c r="D207" s="24">
        <v>274</v>
      </c>
      <c r="E207" s="24">
        <v>7</v>
      </c>
      <c r="F207" s="24">
        <v>14</v>
      </c>
      <c r="G207" s="24">
        <v>42</v>
      </c>
      <c r="H207" s="24">
        <v>9</v>
      </c>
      <c r="I207" s="24">
        <v>13</v>
      </c>
    </row>
    <row r="208" spans="1:9" ht="11.1" customHeight="1">
      <c r="A208" s="10" t="s">
        <v>114</v>
      </c>
      <c r="B208" s="15">
        <v>100</v>
      </c>
      <c r="C208" s="15">
        <v>39.663865999999999</v>
      </c>
      <c r="D208" s="15">
        <v>46.050420000000003</v>
      </c>
      <c r="E208" s="15">
        <v>1.176471</v>
      </c>
      <c r="F208" s="15">
        <v>2.3529409999999999</v>
      </c>
      <c r="G208" s="15">
        <v>7.0588240000000004</v>
      </c>
      <c r="H208" s="15">
        <v>1.512605</v>
      </c>
      <c r="I208" s="15">
        <v>2.1848740000000002</v>
      </c>
    </row>
    <row r="209" spans="1:9" ht="11.1" customHeight="1">
      <c r="A209" s="23" t="s">
        <v>215</v>
      </c>
      <c r="B209" s="24">
        <v>215</v>
      </c>
      <c r="C209" s="24">
        <v>92</v>
      </c>
      <c r="D209" s="24">
        <v>85</v>
      </c>
      <c r="E209" s="24">
        <v>4</v>
      </c>
      <c r="F209" s="24">
        <v>7</v>
      </c>
      <c r="G209" s="24">
        <v>18</v>
      </c>
      <c r="H209" s="24">
        <v>3</v>
      </c>
      <c r="I209" s="24">
        <v>6</v>
      </c>
    </row>
    <row r="210" spans="1:9" ht="11.1" customHeight="1">
      <c r="A210" s="10" t="s">
        <v>114</v>
      </c>
      <c r="B210" s="15">
        <v>100</v>
      </c>
      <c r="C210" s="15">
        <v>42.790697999999999</v>
      </c>
      <c r="D210" s="15">
        <v>39.534883999999998</v>
      </c>
      <c r="E210" s="15">
        <v>1.860465</v>
      </c>
      <c r="F210" s="15">
        <v>3.255814</v>
      </c>
      <c r="G210" s="15">
        <v>8.3720929999999996</v>
      </c>
      <c r="H210" s="15">
        <v>1.395349</v>
      </c>
      <c r="I210" s="15">
        <v>2.7906979999999999</v>
      </c>
    </row>
    <row r="211" spans="1:9" ht="11.1" customHeight="1">
      <c r="A211" s="23" t="s">
        <v>216</v>
      </c>
      <c r="B211" s="24">
        <v>248</v>
      </c>
      <c r="C211" s="24">
        <v>103</v>
      </c>
      <c r="D211" s="24">
        <v>103</v>
      </c>
      <c r="E211" s="24">
        <v>4</v>
      </c>
      <c r="F211" s="24">
        <v>6</v>
      </c>
      <c r="G211" s="24">
        <v>21</v>
      </c>
      <c r="H211" s="24">
        <v>4</v>
      </c>
      <c r="I211" s="24">
        <v>7</v>
      </c>
    </row>
    <row r="212" spans="1:9" ht="11.1" customHeight="1">
      <c r="A212" s="10" t="s">
        <v>114</v>
      </c>
      <c r="B212" s="15">
        <v>100</v>
      </c>
      <c r="C212" s="15">
        <v>41.532257999999999</v>
      </c>
      <c r="D212" s="15">
        <v>41.532257999999999</v>
      </c>
      <c r="E212" s="15">
        <v>1.612903</v>
      </c>
      <c r="F212" s="15">
        <v>2.4193549999999999</v>
      </c>
      <c r="G212" s="15">
        <v>8.4677419999999994</v>
      </c>
      <c r="H212" s="15">
        <v>1.612903</v>
      </c>
      <c r="I212" s="15">
        <v>2.822581</v>
      </c>
    </row>
    <row r="213" spans="1:9" ht="11.1" customHeight="1">
      <c r="A213" s="23" t="s">
        <v>217</v>
      </c>
      <c r="B213" s="24">
        <v>255</v>
      </c>
      <c r="C213" s="24">
        <v>88</v>
      </c>
      <c r="D213" s="24">
        <v>118</v>
      </c>
      <c r="E213" s="24">
        <v>5</v>
      </c>
      <c r="F213" s="24">
        <v>6</v>
      </c>
      <c r="G213" s="24">
        <v>25</v>
      </c>
      <c r="H213" s="24">
        <v>4</v>
      </c>
      <c r="I213" s="24">
        <v>9</v>
      </c>
    </row>
    <row r="214" spans="1:9" ht="11.1" customHeight="1">
      <c r="A214" s="10" t="s">
        <v>114</v>
      </c>
      <c r="B214" s="15">
        <v>100</v>
      </c>
      <c r="C214" s="15">
        <v>34.509804000000003</v>
      </c>
      <c r="D214" s="15">
        <v>46.274509999999999</v>
      </c>
      <c r="E214" s="15">
        <v>1.9607840000000001</v>
      </c>
      <c r="F214" s="15">
        <v>2.3529409999999999</v>
      </c>
      <c r="G214" s="15">
        <v>9.803922</v>
      </c>
      <c r="H214" s="15">
        <v>1.568627</v>
      </c>
      <c r="I214" s="15">
        <v>3.5294120000000002</v>
      </c>
    </row>
    <row r="215" spans="1:9" ht="11.1" customHeight="1">
      <c r="A215" s="23" t="s">
        <v>218</v>
      </c>
      <c r="B215" s="24">
        <v>291</v>
      </c>
      <c r="C215" s="24">
        <v>101</v>
      </c>
      <c r="D215" s="24">
        <v>135</v>
      </c>
      <c r="E215" s="24">
        <v>6</v>
      </c>
      <c r="F215" s="24">
        <v>16</v>
      </c>
      <c r="G215" s="24">
        <v>23</v>
      </c>
      <c r="H215" s="24">
        <v>4</v>
      </c>
      <c r="I215" s="24">
        <v>6</v>
      </c>
    </row>
    <row r="216" spans="1:9" ht="11.1" customHeight="1">
      <c r="A216" s="10" t="s">
        <v>114</v>
      </c>
      <c r="B216" s="15">
        <v>100</v>
      </c>
      <c r="C216" s="15">
        <v>34.707903999999999</v>
      </c>
      <c r="D216" s="15">
        <v>46.391753000000001</v>
      </c>
      <c r="E216" s="15">
        <v>2.0618560000000001</v>
      </c>
      <c r="F216" s="15">
        <v>5.4982819999999997</v>
      </c>
      <c r="G216" s="15">
        <v>7.9037800000000002</v>
      </c>
      <c r="H216" s="15">
        <v>1.3745700000000001</v>
      </c>
      <c r="I216" s="15">
        <v>2.0618560000000001</v>
      </c>
    </row>
    <row r="217" spans="1:9" ht="11.1" customHeight="1">
      <c r="A217" s="23" t="s">
        <v>219</v>
      </c>
      <c r="B217" s="24">
        <v>338</v>
      </c>
      <c r="C217" s="24">
        <v>118</v>
      </c>
      <c r="D217" s="24">
        <v>159</v>
      </c>
      <c r="E217" s="24">
        <v>7</v>
      </c>
      <c r="F217" s="24">
        <v>10</v>
      </c>
      <c r="G217" s="24">
        <v>29</v>
      </c>
      <c r="H217" s="24">
        <v>10</v>
      </c>
      <c r="I217" s="24">
        <v>5</v>
      </c>
    </row>
    <row r="218" spans="1:9" ht="11.1" customHeight="1">
      <c r="A218" s="10" t="s">
        <v>114</v>
      </c>
      <c r="B218" s="15">
        <v>100</v>
      </c>
      <c r="C218" s="15">
        <v>34.911242999999999</v>
      </c>
      <c r="D218" s="15">
        <v>47.041420000000002</v>
      </c>
      <c r="E218" s="15">
        <v>2.0710060000000001</v>
      </c>
      <c r="F218" s="15">
        <v>2.95858</v>
      </c>
      <c r="G218" s="15">
        <v>8.5798819999999996</v>
      </c>
      <c r="H218" s="15">
        <v>2.95858</v>
      </c>
      <c r="I218" s="15">
        <v>1.47929</v>
      </c>
    </row>
    <row r="219" spans="1:9" ht="11.1" customHeight="1">
      <c r="A219" s="23" t="s">
        <v>220</v>
      </c>
      <c r="B219" s="24">
        <v>812</v>
      </c>
      <c r="C219" s="24">
        <v>283</v>
      </c>
      <c r="D219" s="24">
        <v>383</v>
      </c>
      <c r="E219" s="24">
        <v>16</v>
      </c>
      <c r="F219" s="24">
        <v>25</v>
      </c>
      <c r="G219" s="24">
        <v>63</v>
      </c>
      <c r="H219" s="24">
        <v>18</v>
      </c>
      <c r="I219" s="24">
        <v>24</v>
      </c>
    </row>
    <row r="220" spans="1:9" ht="11.1" customHeight="1">
      <c r="A220" s="10" t="s">
        <v>114</v>
      </c>
      <c r="B220" s="15">
        <v>100</v>
      </c>
      <c r="C220" s="15">
        <v>34.852217000000003</v>
      </c>
      <c r="D220" s="15">
        <v>47.167487999999999</v>
      </c>
      <c r="E220" s="15">
        <v>1.9704429999999999</v>
      </c>
      <c r="F220" s="15">
        <v>3.0788180000000001</v>
      </c>
      <c r="G220" s="15">
        <v>7.7586209999999998</v>
      </c>
      <c r="H220" s="15">
        <v>2.2167490000000001</v>
      </c>
      <c r="I220" s="15">
        <v>2.9556650000000002</v>
      </c>
    </row>
    <row r="221" spans="1:9" ht="11.1" customHeight="1">
      <c r="A221" s="23" t="s">
        <v>221</v>
      </c>
      <c r="B221" s="24">
        <v>816</v>
      </c>
      <c r="C221" s="24">
        <v>313</v>
      </c>
      <c r="D221" s="24">
        <v>371</v>
      </c>
      <c r="E221" s="24">
        <v>14</v>
      </c>
      <c r="F221" s="24">
        <v>26</v>
      </c>
      <c r="G221" s="24">
        <v>59</v>
      </c>
      <c r="H221" s="24">
        <v>15</v>
      </c>
      <c r="I221" s="24">
        <v>18</v>
      </c>
    </row>
    <row r="222" spans="1:9" ht="11.1" customHeight="1">
      <c r="A222" s="10" t="s">
        <v>114</v>
      </c>
      <c r="B222" s="15">
        <v>100</v>
      </c>
      <c r="C222" s="15">
        <v>38.357843000000003</v>
      </c>
      <c r="D222" s="15">
        <v>45.465685999999998</v>
      </c>
      <c r="E222" s="15">
        <v>1.715686</v>
      </c>
      <c r="F222" s="15">
        <v>3.1862750000000002</v>
      </c>
      <c r="G222" s="15">
        <v>7.2303920000000002</v>
      </c>
      <c r="H222" s="15">
        <v>1.8382350000000001</v>
      </c>
      <c r="I222" s="15">
        <v>2.2058819999999999</v>
      </c>
    </row>
    <row r="223" spans="1:9" ht="11.1" customHeight="1">
      <c r="A223" s="23" t="s">
        <v>152</v>
      </c>
      <c r="B223" s="24">
        <v>69</v>
      </c>
      <c r="C223" s="24">
        <v>24</v>
      </c>
      <c r="D223" s="24">
        <v>27</v>
      </c>
      <c r="E223" s="24">
        <v>1</v>
      </c>
      <c r="F223" s="24">
        <v>2</v>
      </c>
      <c r="G223" s="24">
        <v>5</v>
      </c>
      <c r="H223" s="24">
        <v>7</v>
      </c>
      <c r="I223" s="24">
        <v>3</v>
      </c>
    </row>
    <row r="224" spans="1:9" ht="11.1" customHeight="1">
      <c r="A224" s="10" t="s">
        <v>114</v>
      </c>
      <c r="B224" s="15">
        <v>100</v>
      </c>
      <c r="C224" s="15">
        <v>34.782609000000001</v>
      </c>
      <c r="D224" s="15">
        <v>39.130434999999999</v>
      </c>
      <c r="E224" s="15">
        <v>1.4492750000000001</v>
      </c>
      <c r="F224" s="15">
        <v>2.8985509999999999</v>
      </c>
      <c r="G224" s="15">
        <v>7.2463769999999998</v>
      </c>
      <c r="H224" s="15">
        <v>10.144928</v>
      </c>
      <c r="I224" s="15">
        <v>4.3478260000000004</v>
      </c>
    </row>
    <row r="225" spans="1:9" ht="11.1" customHeight="1">
      <c r="A225" s="23" t="s">
        <v>222</v>
      </c>
      <c r="B225" s="24">
        <v>246</v>
      </c>
      <c r="C225" s="24">
        <v>89</v>
      </c>
      <c r="D225" s="24">
        <v>110</v>
      </c>
      <c r="E225" s="24">
        <v>1</v>
      </c>
      <c r="F225" s="24">
        <v>6</v>
      </c>
      <c r="G225" s="24">
        <v>14</v>
      </c>
      <c r="H225" s="24">
        <v>16</v>
      </c>
      <c r="I225" s="24">
        <v>10</v>
      </c>
    </row>
    <row r="226" spans="1:9" ht="11.1" customHeight="1">
      <c r="A226" s="10" t="s">
        <v>114</v>
      </c>
      <c r="B226" s="15">
        <v>100</v>
      </c>
      <c r="C226" s="15">
        <v>36.178862000000002</v>
      </c>
      <c r="D226" s="15">
        <v>44.715446999999998</v>
      </c>
      <c r="E226" s="15">
        <v>0.40650399999999998</v>
      </c>
      <c r="F226" s="15">
        <v>2.4390239999999999</v>
      </c>
      <c r="G226" s="15">
        <v>5.6910569999999998</v>
      </c>
      <c r="H226" s="15">
        <v>6.5040649999999998</v>
      </c>
      <c r="I226" s="15">
        <v>4.0650409999999999</v>
      </c>
    </row>
    <row r="227" spans="1:9" ht="11.1" customHeight="1">
      <c r="A227" s="23" t="s">
        <v>128</v>
      </c>
      <c r="B227" s="24">
        <v>47</v>
      </c>
      <c r="C227" s="24">
        <v>14</v>
      </c>
      <c r="D227" s="24">
        <v>20</v>
      </c>
      <c r="E227" s="24">
        <v>1</v>
      </c>
      <c r="F227" s="24">
        <v>0</v>
      </c>
      <c r="G227" s="24">
        <v>7</v>
      </c>
      <c r="H227" s="24">
        <v>3</v>
      </c>
      <c r="I227" s="24">
        <v>2</v>
      </c>
    </row>
    <row r="228" spans="1:9" ht="11.1" customHeight="1">
      <c r="A228" s="11"/>
      <c r="B228" s="16">
        <v>100</v>
      </c>
      <c r="C228" s="16">
        <v>29.787234000000002</v>
      </c>
      <c r="D228" s="16">
        <v>42.553190999999998</v>
      </c>
      <c r="E228" s="16">
        <v>2.1276600000000001</v>
      </c>
      <c r="F228" s="16">
        <v>0</v>
      </c>
      <c r="G228" s="16">
        <v>14.893617000000001</v>
      </c>
      <c r="H228" s="16">
        <v>6.3829789999999997</v>
      </c>
      <c r="I228" s="16">
        <v>4.2553190000000001</v>
      </c>
    </row>
    <row r="229" spans="1:9" ht="11.1" customHeight="1"/>
  </sheetData>
  <phoneticPr fontId="2"/>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B0DF8-1CDB-4CDE-8E60-1051B95BC507}">
  <sheetPr codeName="Sheet130"/>
  <dimension ref="A1:I229"/>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HYPERLINK("#'目次'!B35","[29]")</f>
        <v>[29]</v>
      </c>
    </row>
    <row r="3" spans="1:9">
      <c r="A3" s="6" t="s">
        <v>114</v>
      </c>
      <c r="B3" s="7" t="s">
        <v>373</v>
      </c>
    </row>
    <row r="4" spans="1:9">
      <c r="A4" s="6" t="s">
        <v>114</v>
      </c>
      <c r="B4" s="7" t="s">
        <v>374</v>
      </c>
    </row>
    <row r="5" spans="1:9" s="21" customFormat="1" ht="24">
      <c r="A5" s="19" t="s">
        <v>114</v>
      </c>
      <c r="B5" s="20" t="s">
        <v>118</v>
      </c>
      <c r="C5" s="20" t="s">
        <v>171</v>
      </c>
      <c r="D5" s="20" t="s">
        <v>172</v>
      </c>
      <c r="E5" s="20" t="s">
        <v>173</v>
      </c>
      <c r="F5" s="20" t="s">
        <v>174</v>
      </c>
      <c r="G5" s="20" t="s">
        <v>128</v>
      </c>
      <c r="H5" s="20" t="s">
        <v>375</v>
      </c>
      <c r="I5" s="20" t="s">
        <v>376</v>
      </c>
    </row>
    <row r="6" spans="1:9">
      <c r="A6" s="22" t="s">
        <v>121</v>
      </c>
      <c r="B6" s="9">
        <v>2677</v>
      </c>
      <c r="C6" s="9">
        <v>386</v>
      </c>
      <c r="D6" s="9">
        <v>919</v>
      </c>
      <c r="E6" s="9">
        <v>978</v>
      </c>
      <c r="F6" s="9">
        <v>347</v>
      </c>
      <c r="G6" s="9">
        <v>47</v>
      </c>
      <c r="H6" s="9">
        <v>1305</v>
      </c>
      <c r="I6" s="9">
        <v>1325</v>
      </c>
    </row>
    <row r="7" spans="1:9">
      <c r="A7" s="10" t="s">
        <v>114</v>
      </c>
      <c r="B7" s="15">
        <v>100</v>
      </c>
      <c r="C7" s="15">
        <v>14.419126</v>
      </c>
      <c r="D7" s="15">
        <v>34.329473</v>
      </c>
      <c r="E7" s="15">
        <v>36.533433000000002</v>
      </c>
      <c r="F7" s="15">
        <v>12.962270999999999</v>
      </c>
      <c r="G7" s="15">
        <v>1.7556970000000001</v>
      </c>
      <c r="H7" s="15">
        <v>48.748598999999999</v>
      </c>
      <c r="I7" s="15">
        <v>49.495704000000003</v>
      </c>
    </row>
    <row r="8" spans="1:9">
      <c r="A8" s="8" t="s">
        <v>122</v>
      </c>
      <c r="B8" s="8"/>
      <c r="C8" s="8"/>
      <c r="D8" s="8"/>
      <c r="E8" s="8"/>
      <c r="F8" s="8"/>
      <c r="G8" s="8"/>
      <c r="H8" s="8"/>
      <c r="I8" s="8"/>
    </row>
    <row r="9" spans="1:9">
      <c r="A9" s="23" t="s">
        <v>123</v>
      </c>
      <c r="B9" s="24">
        <v>380</v>
      </c>
      <c r="C9" s="24">
        <v>37</v>
      </c>
      <c r="D9" s="24">
        <v>116</v>
      </c>
      <c r="E9" s="24">
        <v>152</v>
      </c>
      <c r="F9" s="24">
        <v>69</v>
      </c>
      <c r="G9" s="24">
        <v>6</v>
      </c>
      <c r="H9" s="24">
        <v>153</v>
      </c>
      <c r="I9" s="24">
        <v>221</v>
      </c>
    </row>
    <row r="10" spans="1:9">
      <c r="A10" s="10" t="s">
        <v>114</v>
      </c>
      <c r="B10" s="15">
        <v>100</v>
      </c>
      <c r="C10" s="15">
        <v>9.7368419999999993</v>
      </c>
      <c r="D10" s="15">
        <v>30.526316000000001</v>
      </c>
      <c r="E10" s="15">
        <v>40</v>
      </c>
      <c r="F10" s="15">
        <v>18.157895</v>
      </c>
      <c r="G10" s="15">
        <v>1.5789470000000001</v>
      </c>
      <c r="H10" s="15">
        <v>40.263157999999997</v>
      </c>
      <c r="I10" s="15">
        <v>58.157895000000003</v>
      </c>
    </row>
    <row r="11" spans="1:9">
      <c r="A11" s="23" t="s">
        <v>124</v>
      </c>
      <c r="B11" s="24">
        <v>489</v>
      </c>
      <c r="C11" s="24">
        <v>47</v>
      </c>
      <c r="D11" s="24">
        <v>171</v>
      </c>
      <c r="E11" s="24">
        <v>196</v>
      </c>
      <c r="F11" s="24">
        <v>71</v>
      </c>
      <c r="G11" s="24">
        <v>4</v>
      </c>
      <c r="H11" s="24">
        <v>218</v>
      </c>
      <c r="I11" s="24">
        <v>267</v>
      </c>
    </row>
    <row r="12" spans="1:9">
      <c r="A12" s="10" t="s">
        <v>114</v>
      </c>
      <c r="B12" s="15">
        <v>100</v>
      </c>
      <c r="C12" s="15">
        <v>9.6114519999999999</v>
      </c>
      <c r="D12" s="15">
        <v>34.969324999999998</v>
      </c>
      <c r="E12" s="15">
        <v>40.081800000000001</v>
      </c>
      <c r="F12" s="15">
        <v>14.519427</v>
      </c>
      <c r="G12" s="15">
        <v>0.81799599999999995</v>
      </c>
      <c r="H12" s="15">
        <v>44.580776999999998</v>
      </c>
      <c r="I12" s="15">
        <v>54.601227000000002</v>
      </c>
    </row>
    <row r="13" spans="1:9">
      <c r="A13" s="23" t="s">
        <v>125</v>
      </c>
      <c r="B13" s="24">
        <v>1114</v>
      </c>
      <c r="C13" s="24">
        <v>153</v>
      </c>
      <c r="D13" s="24">
        <v>384</v>
      </c>
      <c r="E13" s="24">
        <v>425</v>
      </c>
      <c r="F13" s="24">
        <v>137</v>
      </c>
      <c r="G13" s="24">
        <v>15</v>
      </c>
      <c r="H13" s="24">
        <v>537</v>
      </c>
      <c r="I13" s="24">
        <v>562</v>
      </c>
    </row>
    <row r="14" spans="1:9">
      <c r="A14" s="10" t="s">
        <v>114</v>
      </c>
      <c r="B14" s="15">
        <v>100</v>
      </c>
      <c r="C14" s="15">
        <v>13.734291000000001</v>
      </c>
      <c r="D14" s="15">
        <v>34.470376999999999</v>
      </c>
      <c r="E14" s="15">
        <v>38.150807999999998</v>
      </c>
      <c r="F14" s="15">
        <v>12.298025000000001</v>
      </c>
      <c r="G14" s="15">
        <v>1.3464989999999999</v>
      </c>
      <c r="H14" s="15">
        <v>48.204667999999998</v>
      </c>
      <c r="I14" s="15">
        <v>50.448833</v>
      </c>
    </row>
    <row r="15" spans="1:9">
      <c r="A15" s="23" t="s">
        <v>126</v>
      </c>
      <c r="B15" s="24">
        <v>521</v>
      </c>
      <c r="C15" s="24">
        <v>107</v>
      </c>
      <c r="D15" s="24">
        <v>194</v>
      </c>
      <c r="E15" s="24">
        <v>158</v>
      </c>
      <c r="F15" s="24">
        <v>48</v>
      </c>
      <c r="G15" s="24">
        <v>14</v>
      </c>
      <c r="H15" s="24">
        <v>301</v>
      </c>
      <c r="I15" s="24">
        <v>206</v>
      </c>
    </row>
    <row r="16" spans="1:9">
      <c r="A16" s="10" t="s">
        <v>114</v>
      </c>
      <c r="B16" s="15">
        <v>100</v>
      </c>
      <c r="C16" s="15">
        <v>20.537427999999998</v>
      </c>
      <c r="D16" s="15">
        <v>37.236083999999998</v>
      </c>
      <c r="E16" s="15">
        <v>30.326295999999999</v>
      </c>
      <c r="F16" s="15">
        <v>9.2130519999999994</v>
      </c>
      <c r="G16" s="15">
        <v>2.6871399999999999</v>
      </c>
      <c r="H16" s="15">
        <v>57.773511999999997</v>
      </c>
      <c r="I16" s="15">
        <v>39.539346999999999</v>
      </c>
    </row>
    <row r="17" spans="1:9">
      <c r="A17" s="23" t="s">
        <v>127</v>
      </c>
      <c r="B17" s="24">
        <v>129</v>
      </c>
      <c r="C17" s="24">
        <v>36</v>
      </c>
      <c r="D17" s="24">
        <v>35</v>
      </c>
      <c r="E17" s="24">
        <v>37</v>
      </c>
      <c r="F17" s="24">
        <v>16</v>
      </c>
      <c r="G17" s="24">
        <v>5</v>
      </c>
      <c r="H17" s="24">
        <v>71</v>
      </c>
      <c r="I17" s="24">
        <v>53</v>
      </c>
    </row>
    <row r="18" spans="1:9">
      <c r="A18" s="10" t="s">
        <v>114</v>
      </c>
      <c r="B18" s="15">
        <v>100</v>
      </c>
      <c r="C18" s="15">
        <v>27.906977000000001</v>
      </c>
      <c r="D18" s="15">
        <v>27.131782999999999</v>
      </c>
      <c r="E18" s="15">
        <v>28.682171</v>
      </c>
      <c r="F18" s="15">
        <v>12.403100999999999</v>
      </c>
      <c r="G18" s="15">
        <v>3.875969</v>
      </c>
      <c r="H18" s="15">
        <v>55.038760000000003</v>
      </c>
      <c r="I18" s="15">
        <v>41.085270999999999</v>
      </c>
    </row>
    <row r="19" spans="1:9">
      <c r="A19" s="23" t="s">
        <v>128</v>
      </c>
      <c r="B19" s="24">
        <v>44</v>
      </c>
      <c r="C19" s="24">
        <v>6</v>
      </c>
      <c r="D19" s="24">
        <v>19</v>
      </c>
      <c r="E19" s="24">
        <v>10</v>
      </c>
      <c r="F19" s="24">
        <v>6</v>
      </c>
      <c r="G19" s="24">
        <v>3</v>
      </c>
      <c r="H19" s="24">
        <v>25</v>
      </c>
      <c r="I19" s="24">
        <v>16</v>
      </c>
    </row>
    <row r="20" spans="1:9">
      <c r="A20" s="10" t="s">
        <v>114</v>
      </c>
      <c r="B20" s="15">
        <v>100</v>
      </c>
      <c r="C20" s="15">
        <v>13.636364</v>
      </c>
      <c r="D20" s="15">
        <v>43.181818</v>
      </c>
      <c r="E20" s="15">
        <v>22.727273</v>
      </c>
      <c r="F20" s="15">
        <v>13.636364</v>
      </c>
      <c r="G20" s="15">
        <v>6.8181820000000002</v>
      </c>
      <c r="H20" s="15">
        <v>56.818182</v>
      </c>
      <c r="I20" s="15">
        <v>36.363636</v>
      </c>
    </row>
    <row r="21" spans="1:9">
      <c r="A21" s="8" t="s">
        <v>129</v>
      </c>
      <c r="B21" s="8"/>
      <c r="C21" s="8"/>
      <c r="D21" s="8"/>
      <c r="E21" s="8"/>
      <c r="F21" s="8"/>
      <c r="G21" s="8"/>
      <c r="H21" s="8"/>
      <c r="I21" s="8"/>
    </row>
    <row r="22" spans="1:9">
      <c r="A22" s="23" t="s">
        <v>130</v>
      </c>
      <c r="B22" s="24">
        <v>799</v>
      </c>
      <c r="C22" s="24">
        <v>100</v>
      </c>
      <c r="D22" s="24">
        <v>218</v>
      </c>
      <c r="E22" s="24">
        <v>308</v>
      </c>
      <c r="F22" s="24">
        <v>163</v>
      </c>
      <c r="G22" s="24">
        <v>10</v>
      </c>
      <c r="H22" s="24">
        <v>318</v>
      </c>
      <c r="I22" s="24">
        <v>471</v>
      </c>
    </row>
    <row r="23" spans="1:9">
      <c r="A23" s="10" t="s">
        <v>114</v>
      </c>
      <c r="B23" s="15">
        <v>100</v>
      </c>
      <c r="C23" s="15">
        <v>12.515644999999999</v>
      </c>
      <c r="D23" s="15">
        <v>27.284105</v>
      </c>
      <c r="E23" s="15">
        <v>38.548184999999997</v>
      </c>
      <c r="F23" s="15">
        <v>20.400500999999998</v>
      </c>
      <c r="G23" s="15">
        <v>1.2515639999999999</v>
      </c>
      <c r="H23" s="15">
        <v>39.799750000000003</v>
      </c>
      <c r="I23" s="15">
        <v>58.948686000000002</v>
      </c>
    </row>
    <row r="24" spans="1:9">
      <c r="A24" s="23" t="s">
        <v>131</v>
      </c>
      <c r="B24" s="24">
        <v>1245</v>
      </c>
      <c r="C24" s="24">
        <v>150</v>
      </c>
      <c r="D24" s="24">
        <v>461</v>
      </c>
      <c r="E24" s="24">
        <v>482</v>
      </c>
      <c r="F24" s="24">
        <v>133</v>
      </c>
      <c r="G24" s="24">
        <v>19</v>
      </c>
      <c r="H24" s="24">
        <v>611</v>
      </c>
      <c r="I24" s="24">
        <v>615</v>
      </c>
    </row>
    <row r="25" spans="1:9">
      <c r="A25" s="10" t="s">
        <v>114</v>
      </c>
      <c r="B25" s="15">
        <v>100</v>
      </c>
      <c r="C25" s="15">
        <v>12.048192999999999</v>
      </c>
      <c r="D25" s="15">
        <v>37.028112</v>
      </c>
      <c r="E25" s="15">
        <v>38.714858999999997</v>
      </c>
      <c r="F25" s="15">
        <v>10.682731</v>
      </c>
      <c r="G25" s="15">
        <v>1.5261039999999999</v>
      </c>
      <c r="H25" s="15">
        <v>49.076304999999998</v>
      </c>
      <c r="I25" s="15">
        <v>49.397590000000001</v>
      </c>
    </row>
    <row r="26" spans="1:9">
      <c r="A26" s="23" t="s">
        <v>132</v>
      </c>
      <c r="B26" s="24">
        <v>504</v>
      </c>
      <c r="C26" s="24">
        <v>106</v>
      </c>
      <c r="D26" s="24">
        <v>192</v>
      </c>
      <c r="E26" s="24">
        <v>161</v>
      </c>
      <c r="F26" s="24">
        <v>38</v>
      </c>
      <c r="G26" s="24">
        <v>7</v>
      </c>
      <c r="H26" s="24">
        <v>298</v>
      </c>
      <c r="I26" s="24">
        <v>199</v>
      </c>
    </row>
    <row r="27" spans="1:9">
      <c r="A27" s="10" t="s">
        <v>114</v>
      </c>
      <c r="B27" s="15">
        <v>100</v>
      </c>
      <c r="C27" s="15">
        <v>21.031745999999998</v>
      </c>
      <c r="D27" s="15">
        <v>38.095238000000002</v>
      </c>
      <c r="E27" s="15">
        <v>31.944444000000001</v>
      </c>
      <c r="F27" s="15">
        <v>7.5396830000000001</v>
      </c>
      <c r="G27" s="15">
        <v>1.388889</v>
      </c>
      <c r="H27" s="15">
        <v>59.126984</v>
      </c>
      <c r="I27" s="15">
        <v>39.484127000000001</v>
      </c>
    </row>
    <row r="28" spans="1:9">
      <c r="A28" s="23" t="s">
        <v>133</v>
      </c>
      <c r="B28" s="24">
        <v>82</v>
      </c>
      <c r="C28" s="24">
        <v>22</v>
      </c>
      <c r="D28" s="24">
        <v>32</v>
      </c>
      <c r="E28" s="24">
        <v>13</v>
      </c>
      <c r="F28" s="24">
        <v>8</v>
      </c>
      <c r="G28" s="24">
        <v>7</v>
      </c>
      <c r="H28" s="24">
        <v>54</v>
      </c>
      <c r="I28" s="24">
        <v>21</v>
      </c>
    </row>
    <row r="29" spans="1:9">
      <c r="A29" s="10" t="s">
        <v>114</v>
      </c>
      <c r="B29" s="15">
        <v>100</v>
      </c>
      <c r="C29" s="15">
        <v>26.829267999999999</v>
      </c>
      <c r="D29" s="15">
        <v>39.024389999999997</v>
      </c>
      <c r="E29" s="15">
        <v>15.853659</v>
      </c>
      <c r="F29" s="15">
        <v>9.7560979999999997</v>
      </c>
      <c r="G29" s="15">
        <v>8.5365850000000005</v>
      </c>
      <c r="H29" s="15">
        <v>65.853658999999993</v>
      </c>
      <c r="I29" s="15">
        <v>25.609756000000001</v>
      </c>
    </row>
    <row r="30" spans="1:9">
      <c r="A30" s="23" t="s">
        <v>128</v>
      </c>
      <c r="B30" s="24">
        <v>47</v>
      </c>
      <c r="C30" s="24">
        <v>8</v>
      </c>
      <c r="D30" s="24">
        <v>16</v>
      </c>
      <c r="E30" s="24">
        <v>14</v>
      </c>
      <c r="F30" s="24">
        <v>5</v>
      </c>
      <c r="G30" s="24">
        <v>4</v>
      </c>
      <c r="H30" s="24">
        <v>24</v>
      </c>
      <c r="I30" s="24">
        <v>19</v>
      </c>
    </row>
    <row r="31" spans="1:9">
      <c r="A31" s="10" t="s">
        <v>114</v>
      </c>
      <c r="B31" s="15">
        <v>100</v>
      </c>
      <c r="C31" s="15">
        <v>17.021277000000001</v>
      </c>
      <c r="D31" s="15">
        <v>34.042552999999998</v>
      </c>
      <c r="E31" s="15">
        <v>29.787234000000002</v>
      </c>
      <c r="F31" s="15">
        <v>10.638298000000001</v>
      </c>
      <c r="G31" s="15">
        <v>8.5106380000000001</v>
      </c>
      <c r="H31" s="15">
        <v>51.063830000000003</v>
      </c>
      <c r="I31" s="15">
        <v>40.425531999999997</v>
      </c>
    </row>
    <row r="32" spans="1:9">
      <c r="A32" s="8" t="s">
        <v>134</v>
      </c>
      <c r="B32" s="8"/>
      <c r="C32" s="8"/>
      <c r="D32" s="8"/>
      <c r="E32" s="8"/>
      <c r="F32" s="8"/>
      <c r="G32" s="8"/>
      <c r="H32" s="8"/>
      <c r="I32" s="8"/>
    </row>
    <row r="33" spans="1:9">
      <c r="A33" s="23" t="s">
        <v>135</v>
      </c>
      <c r="B33" s="24">
        <v>128</v>
      </c>
      <c r="C33" s="24">
        <v>22</v>
      </c>
      <c r="D33" s="24">
        <v>48</v>
      </c>
      <c r="E33" s="24">
        <v>37</v>
      </c>
      <c r="F33" s="24">
        <v>18</v>
      </c>
      <c r="G33" s="24">
        <v>3</v>
      </c>
      <c r="H33" s="24">
        <v>70</v>
      </c>
      <c r="I33" s="24">
        <v>55</v>
      </c>
    </row>
    <row r="34" spans="1:9">
      <c r="A34" s="10" t="s">
        <v>114</v>
      </c>
      <c r="B34" s="15">
        <v>100</v>
      </c>
      <c r="C34" s="15">
        <v>17.1875</v>
      </c>
      <c r="D34" s="15">
        <v>37.5</v>
      </c>
      <c r="E34" s="15">
        <v>28.90625</v>
      </c>
      <c r="F34" s="15">
        <v>14.0625</v>
      </c>
      <c r="G34" s="15">
        <v>2.34375</v>
      </c>
      <c r="H34" s="15">
        <v>54.6875</v>
      </c>
      <c r="I34" s="15">
        <v>42.96875</v>
      </c>
    </row>
    <row r="35" spans="1:9">
      <c r="A35" s="23" t="s">
        <v>136</v>
      </c>
      <c r="B35" s="24">
        <v>138</v>
      </c>
      <c r="C35" s="24">
        <v>29</v>
      </c>
      <c r="D35" s="24">
        <v>43</v>
      </c>
      <c r="E35" s="24">
        <v>46</v>
      </c>
      <c r="F35" s="24">
        <v>16</v>
      </c>
      <c r="G35" s="24">
        <v>4</v>
      </c>
      <c r="H35" s="24">
        <v>72</v>
      </c>
      <c r="I35" s="24">
        <v>62</v>
      </c>
    </row>
    <row r="36" spans="1:9">
      <c r="A36" s="10" t="s">
        <v>114</v>
      </c>
      <c r="B36" s="15">
        <v>100</v>
      </c>
      <c r="C36" s="15">
        <v>21.014493000000002</v>
      </c>
      <c r="D36" s="15">
        <v>31.159420000000001</v>
      </c>
      <c r="E36" s="15">
        <v>33.333333000000003</v>
      </c>
      <c r="F36" s="15">
        <v>11.594203</v>
      </c>
      <c r="G36" s="15">
        <v>2.8985509999999999</v>
      </c>
      <c r="H36" s="15">
        <v>52.173912999999999</v>
      </c>
      <c r="I36" s="15">
        <v>44.927536000000003</v>
      </c>
    </row>
    <row r="37" spans="1:9">
      <c r="A37" s="23" t="s">
        <v>137</v>
      </c>
      <c r="B37" s="24">
        <v>119</v>
      </c>
      <c r="C37" s="24">
        <v>15</v>
      </c>
      <c r="D37" s="24">
        <v>49</v>
      </c>
      <c r="E37" s="24">
        <v>38</v>
      </c>
      <c r="F37" s="24">
        <v>16</v>
      </c>
      <c r="G37" s="24">
        <v>1</v>
      </c>
      <c r="H37" s="24">
        <v>64</v>
      </c>
      <c r="I37" s="24">
        <v>54</v>
      </c>
    </row>
    <row r="38" spans="1:9">
      <c r="A38" s="10" t="s">
        <v>114</v>
      </c>
      <c r="B38" s="15">
        <v>100</v>
      </c>
      <c r="C38" s="15">
        <v>12.605041999999999</v>
      </c>
      <c r="D38" s="15">
        <v>41.176470999999999</v>
      </c>
      <c r="E38" s="15">
        <v>31.932773000000001</v>
      </c>
      <c r="F38" s="15">
        <v>13.445378</v>
      </c>
      <c r="G38" s="15">
        <v>0.84033599999999997</v>
      </c>
      <c r="H38" s="15">
        <v>53.781512999999997</v>
      </c>
      <c r="I38" s="15">
        <v>45.378151000000003</v>
      </c>
    </row>
    <row r="39" spans="1:9">
      <c r="A39" s="23" t="s">
        <v>138</v>
      </c>
      <c r="B39" s="24">
        <v>142</v>
      </c>
      <c r="C39" s="24">
        <v>18</v>
      </c>
      <c r="D39" s="24">
        <v>64</v>
      </c>
      <c r="E39" s="24">
        <v>38</v>
      </c>
      <c r="F39" s="24">
        <v>18</v>
      </c>
      <c r="G39" s="24">
        <v>4</v>
      </c>
      <c r="H39" s="24">
        <v>82</v>
      </c>
      <c r="I39" s="24">
        <v>56</v>
      </c>
    </row>
    <row r="40" spans="1:9">
      <c r="A40" s="10" t="s">
        <v>114</v>
      </c>
      <c r="B40" s="15">
        <v>100</v>
      </c>
      <c r="C40" s="15">
        <v>12.676056000000001</v>
      </c>
      <c r="D40" s="15">
        <v>45.070422999999998</v>
      </c>
      <c r="E40" s="15">
        <v>26.760563000000001</v>
      </c>
      <c r="F40" s="15">
        <v>12.676056000000001</v>
      </c>
      <c r="G40" s="15">
        <v>2.8169010000000001</v>
      </c>
      <c r="H40" s="15">
        <v>57.746479000000001</v>
      </c>
      <c r="I40" s="15">
        <v>39.436619999999998</v>
      </c>
    </row>
    <row r="41" spans="1:9">
      <c r="A41" s="23" t="s">
        <v>139</v>
      </c>
      <c r="B41" s="24">
        <v>170</v>
      </c>
      <c r="C41" s="24">
        <v>23</v>
      </c>
      <c r="D41" s="24">
        <v>65</v>
      </c>
      <c r="E41" s="24">
        <v>64</v>
      </c>
      <c r="F41" s="24">
        <v>16</v>
      </c>
      <c r="G41" s="24">
        <v>2</v>
      </c>
      <c r="H41" s="24">
        <v>88</v>
      </c>
      <c r="I41" s="24">
        <v>80</v>
      </c>
    </row>
    <row r="42" spans="1:9">
      <c r="A42" s="10" t="s">
        <v>114</v>
      </c>
      <c r="B42" s="15">
        <v>100</v>
      </c>
      <c r="C42" s="15">
        <v>13.529412000000001</v>
      </c>
      <c r="D42" s="15">
        <v>38.235294000000003</v>
      </c>
      <c r="E42" s="15">
        <v>37.647058999999999</v>
      </c>
      <c r="F42" s="15">
        <v>9.4117650000000008</v>
      </c>
      <c r="G42" s="15">
        <v>1.176471</v>
      </c>
      <c r="H42" s="15">
        <v>51.764705999999997</v>
      </c>
      <c r="I42" s="15">
        <v>47.058824000000001</v>
      </c>
    </row>
    <row r="43" spans="1:9">
      <c r="A43" s="23" t="s">
        <v>140</v>
      </c>
      <c r="B43" s="24">
        <v>192</v>
      </c>
      <c r="C43" s="24">
        <v>37</v>
      </c>
      <c r="D43" s="24">
        <v>71</v>
      </c>
      <c r="E43" s="24">
        <v>66</v>
      </c>
      <c r="F43" s="24">
        <v>15</v>
      </c>
      <c r="G43" s="24">
        <v>3</v>
      </c>
      <c r="H43" s="24">
        <v>108</v>
      </c>
      <c r="I43" s="24">
        <v>81</v>
      </c>
    </row>
    <row r="44" spans="1:9">
      <c r="A44" s="10" t="s">
        <v>114</v>
      </c>
      <c r="B44" s="15">
        <v>100</v>
      </c>
      <c r="C44" s="15">
        <v>19.270833</v>
      </c>
      <c r="D44" s="15">
        <v>36.979166999999997</v>
      </c>
      <c r="E44" s="15">
        <v>34.375</v>
      </c>
      <c r="F44" s="15">
        <v>7.8125</v>
      </c>
      <c r="G44" s="15">
        <v>1.5625</v>
      </c>
      <c r="H44" s="15">
        <v>56.25</v>
      </c>
      <c r="I44" s="15">
        <v>42.1875</v>
      </c>
    </row>
    <row r="45" spans="1:9">
      <c r="A45" s="23" t="s">
        <v>141</v>
      </c>
      <c r="B45" s="24">
        <v>1405</v>
      </c>
      <c r="C45" s="24">
        <v>190</v>
      </c>
      <c r="D45" s="24">
        <v>456</v>
      </c>
      <c r="E45" s="24">
        <v>542</v>
      </c>
      <c r="F45" s="24">
        <v>195</v>
      </c>
      <c r="G45" s="24">
        <v>22</v>
      </c>
      <c r="H45" s="24">
        <v>646</v>
      </c>
      <c r="I45" s="24">
        <v>737</v>
      </c>
    </row>
    <row r="46" spans="1:9">
      <c r="A46" s="10" t="s">
        <v>114</v>
      </c>
      <c r="B46" s="15">
        <v>100</v>
      </c>
      <c r="C46" s="15">
        <v>13.523132</v>
      </c>
      <c r="D46" s="15">
        <v>32.455516000000003</v>
      </c>
      <c r="E46" s="15">
        <v>38.576512000000001</v>
      </c>
      <c r="F46" s="15">
        <v>13.879004</v>
      </c>
      <c r="G46" s="15">
        <v>1.565836</v>
      </c>
      <c r="H46" s="15">
        <v>45.978648</v>
      </c>
      <c r="I46" s="15">
        <v>52.455516000000003</v>
      </c>
    </row>
    <row r="47" spans="1:9">
      <c r="A47" s="23" t="s">
        <v>142</v>
      </c>
      <c r="B47" s="24">
        <v>343</v>
      </c>
      <c r="C47" s="24">
        <v>46</v>
      </c>
      <c r="D47" s="24">
        <v>110</v>
      </c>
      <c r="E47" s="24">
        <v>134</v>
      </c>
      <c r="F47" s="24">
        <v>48</v>
      </c>
      <c r="G47" s="24">
        <v>5</v>
      </c>
      <c r="H47" s="24">
        <v>156</v>
      </c>
      <c r="I47" s="24">
        <v>182</v>
      </c>
    </row>
    <row r="48" spans="1:9">
      <c r="A48" s="10" t="s">
        <v>114</v>
      </c>
      <c r="B48" s="15">
        <v>100</v>
      </c>
      <c r="C48" s="15">
        <v>13.411079000000001</v>
      </c>
      <c r="D48" s="15">
        <v>32.069971000000002</v>
      </c>
      <c r="E48" s="15">
        <v>39.067055000000003</v>
      </c>
      <c r="F48" s="15">
        <v>13.994168999999999</v>
      </c>
      <c r="G48" s="15">
        <v>1.4577260000000001</v>
      </c>
      <c r="H48" s="15">
        <v>45.481050000000003</v>
      </c>
      <c r="I48" s="15">
        <v>53.061224000000003</v>
      </c>
    </row>
    <row r="49" spans="1:9">
      <c r="A49" s="23" t="s">
        <v>128</v>
      </c>
      <c r="B49" s="24">
        <v>40</v>
      </c>
      <c r="C49" s="24">
        <v>6</v>
      </c>
      <c r="D49" s="24">
        <v>13</v>
      </c>
      <c r="E49" s="24">
        <v>13</v>
      </c>
      <c r="F49" s="24">
        <v>5</v>
      </c>
      <c r="G49" s="24">
        <v>3</v>
      </c>
      <c r="H49" s="24">
        <v>19</v>
      </c>
      <c r="I49" s="24">
        <v>18</v>
      </c>
    </row>
    <row r="50" spans="1:9">
      <c r="A50" s="10" t="s">
        <v>114</v>
      </c>
      <c r="B50" s="15">
        <v>100</v>
      </c>
      <c r="C50" s="15">
        <v>15</v>
      </c>
      <c r="D50" s="15">
        <v>32.5</v>
      </c>
      <c r="E50" s="15">
        <v>32.5</v>
      </c>
      <c r="F50" s="15">
        <v>12.5</v>
      </c>
      <c r="G50" s="15">
        <v>7.5</v>
      </c>
      <c r="H50" s="15">
        <v>47.5</v>
      </c>
      <c r="I50" s="15">
        <v>45</v>
      </c>
    </row>
    <row r="51" spans="1:9">
      <c r="A51" s="8" t="s">
        <v>143</v>
      </c>
      <c r="B51" s="8"/>
      <c r="C51" s="8"/>
      <c r="D51" s="8"/>
      <c r="E51" s="8"/>
      <c r="F51" s="8"/>
      <c r="G51" s="8"/>
      <c r="H51" s="8"/>
      <c r="I51" s="8"/>
    </row>
    <row r="52" spans="1:9">
      <c r="A52" s="23" t="s">
        <v>144</v>
      </c>
      <c r="B52" s="24">
        <v>429</v>
      </c>
      <c r="C52" s="24">
        <v>83</v>
      </c>
      <c r="D52" s="24">
        <v>142</v>
      </c>
      <c r="E52" s="24">
        <v>141</v>
      </c>
      <c r="F52" s="24">
        <v>57</v>
      </c>
      <c r="G52" s="24">
        <v>6</v>
      </c>
      <c r="H52" s="24">
        <v>225</v>
      </c>
      <c r="I52" s="24">
        <v>198</v>
      </c>
    </row>
    <row r="53" spans="1:9">
      <c r="A53" s="10" t="s">
        <v>114</v>
      </c>
      <c r="B53" s="15">
        <v>100</v>
      </c>
      <c r="C53" s="15">
        <v>19.347318999999999</v>
      </c>
      <c r="D53" s="15">
        <v>33.100233000000003</v>
      </c>
      <c r="E53" s="15">
        <v>32.867133000000003</v>
      </c>
      <c r="F53" s="15">
        <v>13.286713000000001</v>
      </c>
      <c r="G53" s="15">
        <v>1.398601</v>
      </c>
      <c r="H53" s="15">
        <v>52.447552000000002</v>
      </c>
      <c r="I53" s="15">
        <v>46.153846000000001</v>
      </c>
    </row>
    <row r="54" spans="1:9">
      <c r="A54" s="23" t="s">
        <v>145</v>
      </c>
      <c r="B54" s="24">
        <v>319</v>
      </c>
      <c r="C54" s="24">
        <v>50</v>
      </c>
      <c r="D54" s="24">
        <v>106</v>
      </c>
      <c r="E54" s="24">
        <v>114</v>
      </c>
      <c r="F54" s="24">
        <v>45</v>
      </c>
      <c r="G54" s="24">
        <v>4</v>
      </c>
      <c r="H54" s="24">
        <v>156</v>
      </c>
      <c r="I54" s="24">
        <v>159</v>
      </c>
    </row>
    <row r="55" spans="1:9">
      <c r="A55" s="10" t="s">
        <v>114</v>
      </c>
      <c r="B55" s="15">
        <v>100</v>
      </c>
      <c r="C55" s="15">
        <v>15.673980999999999</v>
      </c>
      <c r="D55" s="15">
        <v>33.228839999999998</v>
      </c>
      <c r="E55" s="15">
        <v>35.736677</v>
      </c>
      <c r="F55" s="15">
        <v>14.106583000000001</v>
      </c>
      <c r="G55" s="15">
        <v>1.2539180000000001</v>
      </c>
      <c r="H55" s="15">
        <v>48.902821000000003</v>
      </c>
      <c r="I55" s="15">
        <v>49.843260000000001</v>
      </c>
    </row>
    <row r="56" spans="1:9">
      <c r="A56" s="23" t="s">
        <v>146</v>
      </c>
      <c r="B56" s="24">
        <v>504</v>
      </c>
      <c r="C56" s="24">
        <v>98</v>
      </c>
      <c r="D56" s="24">
        <v>161</v>
      </c>
      <c r="E56" s="24">
        <v>167</v>
      </c>
      <c r="F56" s="24">
        <v>70</v>
      </c>
      <c r="G56" s="24">
        <v>8</v>
      </c>
      <c r="H56" s="24">
        <v>259</v>
      </c>
      <c r="I56" s="24">
        <v>237</v>
      </c>
    </row>
    <row r="57" spans="1:9">
      <c r="A57" s="10" t="s">
        <v>114</v>
      </c>
      <c r="B57" s="15">
        <v>100</v>
      </c>
      <c r="C57" s="15">
        <v>19.444444000000001</v>
      </c>
      <c r="D57" s="15">
        <v>31.944444000000001</v>
      </c>
      <c r="E57" s="15">
        <v>33.134920999999999</v>
      </c>
      <c r="F57" s="15">
        <v>13.888889000000001</v>
      </c>
      <c r="G57" s="15">
        <v>1.587302</v>
      </c>
      <c r="H57" s="15">
        <v>51.388888999999999</v>
      </c>
      <c r="I57" s="15">
        <v>47.023809999999997</v>
      </c>
    </row>
    <row r="58" spans="1:9">
      <c r="A58" s="23" t="s">
        <v>147</v>
      </c>
      <c r="B58" s="24">
        <v>143</v>
      </c>
      <c r="C58" s="24">
        <v>20</v>
      </c>
      <c r="D58" s="24">
        <v>60</v>
      </c>
      <c r="E58" s="24">
        <v>49</v>
      </c>
      <c r="F58" s="24">
        <v>11</v>
      </c>
      <c r="G58" s="24">
        <v>3</v>
      </c>
      <c r="H58" s="24">
        <v>80</v>
      </c>
      <c r="I58" s="24">
        <v>60</v>
      </c>
    </row>
    <row r="59" spans="1:9">
      <c r="A59" s="10" t="s">
        <v>114</v>
      </c>
      <c r="B59" s="15">
        <v>100</v>
      </c>
      <c r="C59" s="15">
        <v>13.986014000000001</v>
      </c>
      <c r="D59" s="15">
        <v>41.958041999999999</v>
      </c>
      <c r="E59" s="15">
        <v>34.265734000000002</v>
      </c>
      <c r="F59" s="15">
        <v>7.6923079999999997</v>
      </c>
      <c r="G59" s="15">
        <v>2.0979019999999999</v>
      </c>
      <c r="H59" s="15">
        <v>55.944056000000003</v>
      </c>
      <c r="I59" s="15">
        <v>41.958041999999999</v>
      </c>
    </row>
    <row r="60" spans="1:9">
      <c r="A60" s="23" t="s">
        <v>148</v>
      </c>
      <c r="B60" s="24">
        <v>168</v>
      </c>
      <c r="C60" s="24">
        <v>32</v>
      </c>
      <c r="D60" s="24">
        <v>63</v>
      </c>
      <c r="E60" s="24">
        <v>52</v>
      </c>
      <c r="F60" s="24">
        <v>18</v>
      </c>
      <c r="G60" s="24">
        <v>3</v>
      </c>
      <c r="H60" s="24">
        <v>95</v>
      </c>
      <c r="I60" s="24">
        <v>70</v>
      </c>
    </row>
    <row r="61" spans="1:9">
      <c r="A61" s="10" t="s">
        <v>114</v>
      </c>
      <c r="B61" s="15">
        <v>100</v>
      </c>
      <c r="C61" s="15">
        <v>19.047619000000001</v>
      </c>
      <c r="D61" s="15">
        <v>37.5</v>
      </c>
      <c r="E61" s="15">
        <v>30.952380999999999</v>
      </c>
      <c r="F61" s="15">
        <v>10.714286</v>
      </c>
      <c r="G61" s="15">
        <v>1.785714</v>
      </c>
      <c r="H61" s="15">
        <v>56.547618999999997</v>
      </c>
      <c r="I61" s="15">
        <v>41.666666999999997</v>
      </c>
    </row>
    <row r="62" spans="1:9">
      <c r="A62" s="23" t="s">
        <v>149</v>
      </c>
      <c r="B62" s="24">
        <v>1270</v>
      </c>
      <c r="C62" s="24">
        <v>193</v>
      </c>
      <c r="D62" s="24">
        <v>433</v>
      </c>
      <c r="E62" s="24">
        <v>465</v>
      </c>
      <c r="F62" s="24">
        <v>162</v>
      </c>
      <c r="G62" s="24">
        <v>17</v>
      </c>
      <c r="H62" s="24">
        <v>626</v>
      </c>
      <c r="I62" s="24">
        <v>627</v>
      </c>
    </row>
    <row r="63" spans="1:9">
      <c r="A63" s="10" t="s">
        <v>114</v>
      </c>
      <c r="B63" s="15">
        <v>100</v>
      </c>
      <c r="C63" s="15">
        <v>15.19685</v>
      </c>
      <c r="D63" s="15">
        <v>34.094487999999998</v>
      </c>
      <c r="E63" s="15">
        <v>36.614173000000001</v>
      </c>
      <c r="F63" s="15">
        <v>12.755906</v>
      </c>
      <c r="G63" s="15">
        <v>1.3385830000000001</v>
      </c>
      <c r="H63" s="15">
        <v>49.291339000000001</v>
      </c>
      <c r="I63" s="15">
        <v>49.370078999999997</v>
      </c>
    </row>
    <row r="64" spans="1:9">
      <c r="A64" s="23" t="s">
        <v>150</v>
      </c>
      <c r="B64" s="24">
        <v>1642</v>
      </c>
      <c r="C64" s="24">
        <v>226</v>
      </c>
      <c r="D64" s="24">
        <v>576</v>
      </c>
      <c r="E64" s="24">
        <v>605</v>
      </c>
      <c r="F64" s="24">
        <v>212</v>
      </c>
      <c r="G64" s="24">
        <v>23</v>
      </c>
      <c r="H64" s="24">
        <v>802</v>
      </c>
      <c r="I64" s="24">
        <v>817</v>
      </c>
    </row>
    <row r="65" spans="1:9">
      <c r="A65" s="10" t="s">
        <v>114</v>
      </c>
      <c r="B65" s="15">
        <v>100</v>
      </c>
      <c r="C65" s="15">
        <v>13.763703</v>
      </c>
      <c r="D65" s="15">
        <v>35.079172</v>
      </c>
      <c r="E65" s="15">
        <v>36.845311000000002</v>
      </c>
      <c r="F65" s="15">
        <v>12.911084000000001</v>
      </c>
      <c r="G65" s="15">
        <v>1.4007309999999999</v>
      </c>
      <c r="H65" s="15">
        <v>48.842874999999999</v>
      </c>
      <c r="I65" s="15">
        <v>49.756394999999998</v>
      </c>
    </row>
    <row r="66" spans="1:9">
      <c r="A66" s="23" t="s">
        <v>151</v>
      </c>
      <c r="B66" s="24">
        <v>2266</v>
      </c>
      <c r="C66" s="24">
        <v>324</v>
      </c>
      <c r="D66" s="24">
        <v>783</v>
      </c>
      <c r="E66" s="24">
        <v>830</v>
      </c>
      <c r="F66" s="24">
        <v>299</v>
      </c>
      <c r="G66" s="24">
        <v>30</v>
      </c>
      <c r="H66" s="24">
        <v>1107</v>
      </c>
      <c r="I66" s="24">
        <v>1129</v>
      </c>
    </row>
    <row r="67" spans="1:9">
      <c r="A67" s="10" t="s">
        <v>114</v>
      </c>
      <c r="B67" s="15">
        <v>100</v>
      </c>
      <c r="C67" s="15">
        <v>14.298323</v>
      </c>
      <c r="D67" s="15">
        <v>34.554281000000003</v>
      </c>
      <c r="E67" s="15">
        <v>36.628419999999998</v>
      </c>
      <c r="F67" s="15">
        <v>13.195057</v>
      </c>
      <c r="G67" s="15">
        <v>1.3239190000000001</v>
      </c>
      <c r="H67" s="15">
        <v>48.852603999999999</v>
      </c>
      <c r="I67" s="15">
        <v>49.823476999999997</v>
      </c>
    </row>
    <row r="68" spans="1:9">
      <c r="A68" s="23" t="s">
        <v>152</v>
      </c>
      <c r="B68" s="24">
        <v>121</v>
      </c>
      <c r="C68" s="24">
        <v>24</v>
      </c>
      <c r="D68" s="24">
        <v>35</v>
      </c>
      <c r="E68" s="24">
        <v>45</v>
      </c>
      <c r="F68" s="24">
        <v>16</v>
      </c>
      <c r="G68" s="24">
        <v>1</v>
      </c>
      <c r="H68" s="24">
        <v>59</v>
      </c>
      <c r="I68" s="24">
        <v>61</v>
      </c>
    </row>
    <row r="69" spans="1:9">
      <c r="A69" s="10" t="s">
        <v>114</v>
      </c>
      <c r="B69" s="15">
        <v>100</v>
      </c>
      <c r="C69" s="15">
        <v>19.834710999999999</v>
      </c>
      <c r="D69" s="15">
        <v>28.925619999999999</v>
      </c>
      <c r="E69" s="15">
        <v>37.190083000000001</v>
      </c>
      <c r="F69" s="15">
        <v>13.223140000000001</v>
      </c>
      <c r="G69" s="15">
        <v>0.82644600000000001</v>
      </c>
      <c r="H69" s="15">
        <v>48.760331000000001</v>
      </c>
      <c r="I69" s="15">
        <v>50.413223000000002</v>
      </c>
    </row>
    <row r="70" spans="1:9">
      <c r="A70" s="23" t="s">
        <v>128</v>
      </c>
      <c r="B70" s="24">
        <v>46</v>
      </c>
      <c r="C70" s="24">
        <v>5</v>
      </c>
      <c r="D70" s="24">
        <v>18</v>
      </c>
      <c r="E70" s="24">
        <v>12</v>
      </c>
      <c r="F70" s="24">
        <v>5</v>
      </c>
      <c r="G70" s="24">
        <v>6</v>
      </c>
      <c r="H70" s="24">
        <v>23</v>
      </c>
      <c r="I70" s="24">
        <v>17</v>
      </c>
    </row>
    <row r="71" spans="1:9">
      <c r="A71" s="10" t="s">
        <v>114</v>
      </c>
      <c r="B71" s="15">
        <v>100</v>
      </c>
      <c r="C71" s="15">
        <v>10.869565</v>
      </c>
      <c r="D71" s="15">
        <v>39.130434999999999</v>
      </c>
      <c r="E71" s="15">
        <v>26.086957000000002</v>
      </c>
      <c r="F71" s="15">
        <v>10.869565</v>
      </c>
      <c r="G71" s="15">
        <v>13.043478</v>
      </c>
      <c r="H71" s="15">
        <v>50</v>
      </c>
      <c r="I71" s="15">
        <v>36.956522</v>
      </c>
    </row>
    <row r="72" spans="1:9">
      <c r="A72" s="8" t="s">
        <v>153</v>
      </c>
      <c r="B72" s="8"/>
      <c r="C72" s="8"/>
      <c r="D72" s="8"/>
      <c r="E72" s="8"/>
      <c r="F72" s="8"/>
      <c r="G72" s="8"/>
      <c r="H72" s="8"/>
      <c r="I72" s="8"/>
    </row>
    <row r="73" spans="1:9">
      <c r="A73" s="23" t="s">
        <v>154</v>
      </c>
      <c r="B73" s="24">
        <v>1344</v>
      </c>
      <c r="C73" s="24">
        <v>217</v>
      </c>
      <c r="D73" s="24">
        <v>469</v>
      </c>
      <c r="E73" s="24">
        <v>473</v>
      </c>
      <c r="F73" s="24">
        <v>165</v>
      </c>
      <c r="G73" s="24">
        <v>20</v>
      </c>
      <c r="H73" s="24">
        <v>686</v>
      </c>
      <c r="I73" s="24">
        <v>638</v>
      </c>
    </row>
    <row r="74" spans="1:9">
      <c r="A74" s="10" t="s">
        <v>114</v>
      </c>
      <c r="B74" s="15">
        <v>100</v>
      </c>
      <c r="C74" s="15">
        <v>16.145833</v>
      </c>
      <c r="D74" s="15">
        <v>34.895833000000003</v>
      </c>
      <c r="E74" s="15">
        <v>35.193452000000001</v>
      </c>
      <c r="F74" s="15">
        <v>12.276786</v>
      </c>
      <c r="G74" s="15">
        <v>1.4880949999999999</v>
      </c>
      <c r="H74" s="15">
        <v>51.041666999999997</v>
      </c>
      <c r="I74" s="15">
        <v>47.470238000000002</v>
      </c>
    </row>
    <row r="75" spans="1:9">
      <c r="A75" s="23" t="s">
        <v>155</v>
      </c>
      <c r="B75" s="24">
        <v>1107</v>
      </c>
      <c r="C75" s="24">
        <v>127</v>
      </c>
      <c r="D75" s="24">
        <v>364</v>
      </c>
      <c r="E75" s="24">
        <v>438</v>
      </c>
      <c r="F75" s="24">
        <v>162</v>
      </c>
      <c r="G75" s="24">
        <v>16</v>
      </c>
      <c r="H75" s="24">
        <v>491</v>
      </c>
      <c r="I75" s="24">
        <v>600</v>
      </c>
    </row>
    <row r="76" spans="1:9">
      <c r="A76" s="10" t="s">
        <v>114</v>
      </c>
      <c r="B76" s="15">
        <v>100</v>
      </c>
      <c r="C76" s="15">
        <v>11.472448</v>
      </c>
      <c r="D76" s="15">
        <v>32.881661999999999</v>
      </c>
      <c r="E76" s="15">
        <v>39.566395999999997</v>
      </c>
      <c r="F76" s="15">
        <v>14.634145999999999</v>
      </c>
      <c r="G76" s="15">
        <v>1.4453480000000001</v>
      </c>
      <c r="H76" s="15">
        <v>44.354109999999999</v>
      </c>
      <c r="I76" s="15">
        <v>54.200541999999999</v>
      </c>
    </row>
    <row r="77" spans="1:9">
      <c r="A77" s="23" t="s">
        <v>156</v>
      </c>
      <c r="B77" s="24">
        <v>1006</v>
      </c>
      <c r="C77" s="24">
        <v>158</v>
      </c>
      <c r="D77" s="24">
        <v>384</v>
      </c>
      <c r="E77" s="24">
        <v>346</v>
      </c>
      <c r="F77" s="24">
        <v>103</v>
      </c>
      <c r="G77" s="24">
        <v>15</v>
      </c>
      <c r="H77" s="24">
        <v>542</v>
      </c>
      <c r="I77" s="24">
        <v>449</v>
      </c>
    </row>
    <row r="78" spans="1:9">
      <c r="A78" s="10" t="s">
        <v>114</v>
      </c>
      <c r="B78" s="15">
        <v>100</v>
      </c>
      <c r="C78" s="15">
        <v>15.705765</v>
      </c>
      <c r="D78" s="15">
        <v>38.170974000000001</v>
      </c>
      <c r="E78" s="15">
        <v>34.393638000000003</v>
      </c>
      <c r="F78" s="15">
        <v>10.238569</v>
      </c>
      <c r="G78" s="15">
        <v>1.4910540000000001</v>
      </c>
      <c r="H78" s="15">
        <v>53.876739999999998</v>
      </c>
      <c r="I78" s="15">
        <v>44.632207000000001</v>
      </c>
    </row>
    <row r="79" spans="1:9">
      <c r="A79" s="23" t="s">
        <v>157</v>
      </c>
      <c r="B79" s="24">
        <v>541</v>
      </c>
      <c r="C79" s="24">
        <v>96</v>
      </c>
      <c r="D79" s="24">
        <v>198</v>
      </c>
      <c r="E79" s="24">
        <v>188</v>
      </c>
      <c r="F79" s="24">
        <v>51</v>
      </c>
      <c r="G79" s="24">
        <v>8</v>
      </c>
      <c r="H79" s="24">
        <v>294</v>
      </c>
      <c r="I79" s="24">
        <v>239</v>
      </c>
    </row>
    <row r="80" spans="1:9">
      <c r="A80" s="10" t="s">
        <v>114</v>
      </c>
      <c r="B80" s="15">
        <v>100</v>
      </c>
      <c r="C80" s="15">
        <v>17.744917000000001</v>
      </c>
      <c r="D80" s="15">
        <v>36.598891000000002</v>
      </c>
      <c r="E80" s="15">
        <v>34.750461999999999</v>
      </c>
      <c r="F80" s="15">
        <v>9.4269870000000004</v>
      </c>
      <c r="G80" s="15">
        <v>1.4787429999999999</v>
      </c>
      <c r="H80" s="15">
        <v>54.343808000000003</v>
      </c>
      <c r="I80" s="15">
        <v>44.177449000000003</v>
      </c>
    </row>
    <row r="81" spans="1:9">
      <c r="A81" s="23" t="s">
        <v>158</v>
      </c>
      <c r="B81" s="24">
        <v>1510</v>
      </c>
      <c r="C81" s="24">
        <v>219</v>
      </c>
      <c r="D81" s="24">
        <v>527</v>
      </c>
      <c r="E81" s="24">
        <v>552</v>
      </c>
      <c r="F81" s="24">
        <v>189</v>
      </c>
      <c r="G81" s="24">
        <v>23</v>
      </c>
      <c r="H81" s="24">
        <v>746</v>
      </c>
      <c r="I81" s="24">
        <v>741</v>
      </c>
    </row>
    <row r="82" spans="1:9">
      <c r="A82" s="10" t="s">
        <v>114</v>
      </c>
      <c r="B82" s="15">
        <v>100</v>
      </c>
      <c r="C82" s="15">
        <v>14.503311</v>
      </c>
      <c r="D82" s="15">
        <v>34.900661999999997</v>
      </c>
      <c r="E82" s="15">
        <v>36.556291000000002</v>
      </c>
      <c r="F82" s="15">
        <v>12.516556</v>
      </c>
      <c r="G82" s="15">
        <v>1.5231790000000001</v>
      </c>
      <c r="H82" s="15">
        <v>49.403973999999998</v>
      </c>
      <c r="I82" s="15">
        <v>49.072848</v>
      </c>
    </row>
    <row r="83" spans="1:9">
      <c r="A83" s="23" t="s">
        <v>159</v>
      </c>
      <c r="B83" s="24">
        <v>1011</v>
      </c>
      <c r="C83" s="24">
        <v>136</v>
      </c>
      <c r="D83" s="24">
        <v>350</v>
      </c>
      <c r="E83" s="24">
        <v>387</v>
      </c>
      <c r="F83" s="24">
        <v>127</v>
      </c>
      <c r="G83" s="24">
        <v>11</v>
      </c>
      <c r="H83" s="24">
        <v>486</v>
      </c>
      <c r="I83" s="24">
        <v>514</v>
      </c>
    </row>
    <row r="84" spans="1:9">
      <c r="A84" s="10" t="s">
        <v>114</v>
      </c>
      <c r="B84" s="15">
        <v>100</v>
      </c>
      <c r="C84" s="15">
        <v>13.452028</v>
      </c>
      <c r="D84" s="15">
        <v>34.619188999999999</v>
      </c>
      <c r="E84" s="15">
        <v>38.278931999999998</v>
      </c>
      <c r="F84" s="15">
        <v>12.561820000000001</v>
      </c>
      <c r="G84" s="15">
        <v>1.0880320000000001</v>
      </c>
      <c r="H84" s="15">
        <v>48.071216999999997</v>
      </c>
      <c r="I84" s="15">
        <v>50.840752000000002</v>
      </c>
    </row>
    <row r="85" spans="1:9">
      <c r="A85" s="23" t="s">
        <v>160</v>
      </c>
      <c r="B85" s="24">
        <v>1234</v>
      </c>
      <c r="C85" s="24">
        <v>174</v>
      </c>
      <c r="D85" s="24">
        <v>428</v>
      </c>
      <c r="E85" s="24">
        <v>460</v>
      </c>
      <c r="F85" s="24">
        <v>158</v>
      </c>
      <c r="G85" s="24">
        <v>14</v>
      </c>
      <c r="H85" s="24">
        <v>602</v>
      </c>
      <c r="I85" s="24">
        <v>618</v>
      </c>
    </row>
    <row r="86" spans="1:9">
      <c r="A86" s="10" t="s">
        <v>114</v>
      </c>
      <c r="B86" s="15">
        <v>100</v>
      </c>
      <c r="C86" s="15">
        <v>14.100486</v>
      </c>
      <c r="D86" s="15">
        <v>34.683954999999997</v>
      </c>
      <c r="E86" s="15">
        <v>37.277146999999999</v>
      </c>
      <c r="F86" s="15">
        <v>12.803890000000001</v>
      </c>
      <c r="G86" s="15">
        <v>1.134522</v>
      </c>
      <c r="H86" s="15">
        <v>48.784441000000001</v>
      </c>
      <c r="I86" s="15">
        <v>50.081037000000002</v>
      </c>
    </row>
    <row r="87" spans="1:9">
      <c r="A87" s="23" t="s">
        <v>161</v>
      </c>
      <c r="B87" s="24">
        <v>443</v>
      </c>
      <c r="C87" s="24">
        <v>68</v>
      </c>
      <c r="D87" s="24">
        <v>151</v>
      </c>
      <c r="E87" s="24">
        <v>153</v>
      </c>
      <c r="F87" s="24">
        <v>62</v>
      </c>
      <c r="G87" s="24">
        <v>9</v>
      </c>
      <c r="H87" s="24">
        <v>219</v>
      </c>
      <c r="I87" s="24">
        <v>215</v>
      </c>
    </row>
    <row r="88" spans="1:9">
      <c r="A88" s="10" t="s">
        <v>114</v>
      </c>
      <c r="B88" s="15">
        <v>100</v>
      </c>
      <c r="C88" s="15">
        <v>15.349887000000001</v>
      </c>
      <c r="D88" s="15">
        <v>34.085779000000002</v>
      </c>
      <c r="E88" s="15">
        <v>34.537246000000003</v>
      </c>
      <c r="F88" s="15">
        <v>13.995485</v>
      </c>
      <c r="G88" s="15">
        <v>2.031603</v>
      </c>
      <c r="H88" s="15">
        <v>49.435665999999998</v>
      </c>
      <c r="I88" s="15">
        <v>48.532730999999998</v>
      </c>
    </row>
    <row r="89" spans="1:9">
      <c r="A89" s="23" t="s">
        <v>162</v>
      </c>
      <c r="B89" s="24">
        <v>1237</v>
      </c>
      <c r="C89" s="24">
        <v>174</v>
      </c>
      <c r="D89" s="24">
        <v>408</v>
      </c>
      <c r="E89" s="24">
        <v>474</v>
      </c>
      <c r="F89" s="24">
        <v>165</v>
      </c>
      <c r="G89" s="24">
        <v>16</v>
      </c>
      <c r="H89" s="24">
        <v>582</v>
      </c>
      <c r="I89" s="24">
        <v>639</v>
      </c>
    </row>
    <row r="90" spans="1:9">
      <c r="A90" s="10" t="s">
        <v>114</v>
      </c>
      <c r="B90" s="15">
        <v>100</v>
      </c>
      <c r="C90" s="15">
        <v>14.066288999999999</v>
      </c>
      <c r="D90" s="15">
        <v>32.983023000000003</v>
      </c>
      <c r="E90" s="15">
        <v>38.318513000000003</v>
      </c>
      <c r="F90" s="15">
        <v>13.338723</v>
      </c>
      <c r="G90" s="15">
        <v>1.293452</v>
      </c>
      <c r="H90" s="15">
        <v>47.049312999999998</v>
      </c>
      <c r="I90" s="15">
        <v>51.657235</v>
      </c>
    </row>
    <row r="91" spans="1:9">
      <c r="A91" s="23" t="s">
        <v>152</v>
      </c>
      <c r="B91" s="24">
        <v>81</v>
      </c>
      <c r="C91" s="24">
        <v>22</v>
      </c>
      <c r="D91" s="24">
        <v>24</v>
      </c>
      <c r="E91" s="24">
        <v>22</v>
      </c>
      <c r="F91" s="24">
        <v>11</v>
      </c>
      <c r="G91" s="24">
        <v>2</v>
      </c>
      <c r="H91" s="24">
        <v>46</v>
      </c>
      <c r="I91" s="24">
        <v>33</v>
      </c>
    </row>
    <row r="92" spans="1:9">
      <c r="A92" s="10" t="s">
        <v>114</v>
      </c>
      <c r="B92" s="15">
        <v>100</v>
      </c>
      <c r="C92" s="15">
        <v>27.160494</v>
      </c>
      <c r="D92" s="15">
        <v>29.629629999999999</v>
      </c>
      <c r="E92" s="15">
        <v>27.160494</v>
      </c>
      <c r="F92" s="15">
        <v>13.580247</v>
      </c>
      <c r="G92" s="15">
        <v>2.4691360000000002</v>
      </c>
      <c r="H92" s="15">
        <v>56.790123000000001</v>
      </c>
      <c r="I92" s="15">
        <v>40.740741</v>
      </c>
    </row>
    <row r="93" spans="1:9">
      <c r="A93" s="23" t="s">
        <v>163</v>
      </c>
      <c r="B93" s="24">
        <v>67</v>
      </c>
      <c r="C93" s="24">
        <v>4</v>
      </c>
      <c r="D93" s="24">
        <v>16</v>
      </c>
      <c r="E93" s="24">
        <v>23</v>
      </c>
      <c r="F93" s="24">
        <v>21</v>
      </c>
      <c r="G93" s="24">
        <v>3</v>
      </c>
      <c r="H93" s="24">
        <v>20</v>
      </c>
      <c r="I93" s="24">
        <v>44</v>
      </c>
    </row>
    <row r="94" spans="1:9">
      <c r="A94" s="10" t="s">
        <v>114</v>
      </c>
      <c r="B94" s="15">
        <v>100</v>
      </c>
      <c r="C94" s="15">
        <v>5.9701490000000002</v>
      </c>
      <c r="D94" s="15">
        <v>23.880597000000002</v>
      </c>
      <c r="E94" s="15">
        <v>34.328358000000001</v>
      </c>
      <c r="F94" s="15">
        <v>31.343284000000001</v>
      </c>
      <c r="G94" s="15">
        <v>4.4776119999999997</v>
      </c>
      <c r="H94" s="15">
        <v>29.850746000000001</v>
      </c>
      <c r="I94" s="15">
        <v>65.671642000000006</v>
      </c>
    </row>
    <row r="95" spans="1:9">
      <c r="A95" s="23" t="s">
        <v>128</v>
      </c>
      <c r="B95" s="24">
        <v>52</v>
      </c>
      <c r="C95" s="24">
        <v>7</v>
      </c>
      <c r="D95" s="24">
        <v>18</v>
      </c>
      <c r="E95" s="24">
        <v>18</v>
      </c>
      <c r="F95" s="24">
        <v>6</v>
      </c>
      <c r="G95" s="24">
        <v>3</v>
      </c>
      <c r="H95" s="24">
        <v>25</v>
      </c>
      <c r="I95" s="24">
        <v>24</v>
      </c>
    </row>
    <row r="96" spans="1:9">
      <c r="A96" s="10" t="s">
        <v>114</v>
      </c>
      <c r="B96" s="15">
        <v>100</v>
      </c>
      <c r="C96" s="15">
        <v>13.461537999999999</v>
      </c>
      <c r="D96" s="15">
        <v>34.615385000000003</v>
      </c>
      <c r="E96" s="15">
        <v>34.615385000000003</v>
      </c>
      <c r="F96" s="15">
        <v>11.538462000000001</v>
      </c>
      <c r="G96" s="15">
        <v>5.7692310000000004</v>
      </c>
      <c r="H96" s="15">
        <v>48.076923000000001</v>
      </c>
      <c r="I96" s="15">
        <v>46.153846000000001</v>
      </c>
    </row>
    <row r="97" spans="1:9">
      <c r="A97" s="8" t="s">
        <v>164</v>
      </c>
      <c r="B97" s="8"/>
      <c r="C97" s="8"/>
      <c r="D97" s="8"/>
      <c r="E97" s="8"/>
      <c r="F97" s="8"/>
      <c r="G97" s="8"/>
      <c r="H97" s="8"/>
      <c r="I97" s="8"/>
    </row>
    <row r="98" spans="1:9">
      <c r="A98" s="23" t="s">
        <v>165</v>
      </c>
      <c r="B98" s="24">
        <v>209</v>
      </c>
      <c r="C98" s="24">
        <v>37</v>
      </c>
      <c r="D98" s="24">
        <v>56</v>
      </c>
      <c r="E98" s="24">
        <v>80</v>
      </c>
      <c r="F98" s="24">
        <v>34</v>
      </c>
      <c r="G98" s="24">
        <v>2</v>
      </c>
      <c r="H98" s="24">
        <v>93</v>
      </c>
      <c r="I98" s="24">
        <v>114</v>
      </c>
    </row>
    <row r="99" spans="1:9">
      <c r="A99" s="10" t="s">
        <v>114</v>
      </c>
      <c r="B99" s="15">
        <v>100</v>
      </c>
      <c r="C99" s="15">
        <v>17.703348999999999</v>
      </c>
      <c r="D99" s="15">
        <v>26.794257999999999</v>
      </c>
      <c r="E99" s="15">
        <v>38.277512000000002</v>
      </c>
      <c r="F99" s="15">
        <v>16.267942999999999</v>
      </c>
      <c r="G99" s="15">
        <v>0.95693799999999996</v>
      </c>
      <c r="H99" s="15">
        <v>44.497608</v>
      </c>
      <c r="I99" s="15">
        <v>54.545454999999997</v>
      </c>
    </row>
    <row r="100" spans="1:9">
      <c r="A100" s="23" t="s">
        <v>166</v>
      </c>
      <c r="B100" s="24">
        <v>1043</v>
      </c>
      <c r="C100" s="24">
        <v>130</v>
      </c>
      <c r="D100" s="24">
        <v>351</v>
      </c>
      <c r="E100" s="24">
        <v>403</v>
      </c>
      <c r="F100" s="24">
        <v>150</v>
      </c>
      <c r="G100" s="24">
        <v>9</v>
      </c>
      <c r="H100" s="24">
        <v>481</v>
      </c>
      <c r="I100" s="24">
        <v>553</v>
      </c>
    </row>
    <row r="101" spans="1:9">
      <c r="A101" s="10" t="s">
        <v>114</v>
      </c>
      <c r="B101" s="15">
        <v>100</v>
      </c>
      <c r="C101" s="15">
        <v>12.464046</v>
      </c>
      <c r="D101" s="15">
        <v>33.652923999999999</v>
      </c>
      <c r="E101" s="15">
        <v>38.638542999999999</v>
      </c>
      <c r="F101" s="15">
        <v>14.381591999999999</v>
      </c>
      <c r="G101" s="15">
        <v>0.86289499999999997</v>
      </c>
      <c r="H101" s="15">
        <v>46.116970000000002</v>
      </c>
      <c r="I101" s="15">
        <v>53.020133999999999</v>
      </c>
    </row>
    <row r="102" spans="1:9">
      <c r="A102" s="23" t="s">
        <v>167</v>
      </c>
      <c r="B102" s="24">
        <v>963</v>
      </c>
      <c r="C102" s="24">
        <v>134</v>
      </c>
      <c r="D102" s="24">
        <v>344</v>
      </c>
      <c r="E102" s="24">
        <v>362</v>
      </c>
      <c r="F102" s="24">
        <v>119</v>
      </c>
      <c r="G102" s="24">
        <v>4</v>
      </c>
      <c r="H102" s="24">
        <v>478</v>
      </c>
      <c r="I102" s="24">
        <v>481</v>
      </c>
    </row>
    <row r="103" spans="1:9">
      <c r="A103" s="10" t="s">
        <v>114</v>
      </c>
      <c r="B103" s="15">
        <v>100</v>
      </c>
      <c r="C103" s="15">
        <v>13.914849</v>
      </c>
      <c r="D103" s="15">
        <v>35.721702999999998</v>
      </c>
      <c r="E103" s="15">
        <v>37.590862000000001</v>
      </c>
      <c r="F103" s="15">
        <v>12.357217</v>
      </c>
      <c r="G103" s="15">
        <v>0.41536899999999999</v>
      </c>
      <c r="H103" s="15">
        <v>49.636552000000002</v>
      </c>
      <c r="I103" s="15">
        <v>49.948079</v>
      </c>
    </row>
    <row r="104" spans="1:9">
      <c r="A104" s="23" t="s">
        <v>168</v>
      </c>
      <c r="B104" s="24">
        <v>338</v>
      </c>
      <c r="C104" s="24">
        <v>64</v>
      </c>
      <c r="D104" s="24">
        <v>130</v>
      </c>
      <c r="E104" s="24">
        <v>109</v>
      </c>
      <c r="F104" s="24">
        <v>30</v>
      </c>
      <c r="G104" s="24">
        <v>5</v>
      </c>
      <c r="H104" s="24">
        <v>194</v>
      </c>
      <c r="I104" s="24">
        <v>139</v>
      </c>
    </row>
    <row r="105" spans="1:9">
      <c r="A105" s="10" t="s">
        <v>114</v>
      </c>
      <c r="B105" s="15">
        <v>100</v>
      </c>
      <c r="C105" s="15">
        <v>18.934911</v>
      </c>
      <c r="D105" s="15">
        <v>38.461537999999997</v>
      </c>
      <c r="E105" s="15">
        <v>32.248520999999997</v>
      </c>
      <c r="F105" s="15">
        <v>8.8757400000000004</v>
      </c>
      <c r="G105" s="15">
        <v>1.47929</v>
      </c>
      <c r="H105" s="15">
        <v>57.396450000000002</v>
      </c>
      <c r="I105" s="15">
        <v>41.12426</v>
      </c>
    </row>
    <row r="106" spans="1:9">
      <c r="A106" s="23" t="s">
        <v>169</v>
      </c>
      <c r="B106" s="24">
        <v>94</v>
      </c>
      <c r="C106" s="24">
        <v>21</v>
      </c>
      <c r="D106" s="24">
        <v>36</v>
      </c>
      <c r="E106" s="24">
        <v>23</v>
      </c>
      <c r="F106" s="24">
        <v>12</v>
      </c>
      <c r="G106" s="24">
        <v>2</v>
      </c>
      <c r="H106" s="24">
        <v>57</v>
      </c>
      <c r="I106" s="24">
        <v>35</v>
      </c>
    </row>
    <row r="107" spans="1:9">
      <c r="A107" s="10" t="s">
        <v>114</v>
      </c>
      <c r="B107" s="15">
        <v>100</v>
      </c>
      <c r="C107" s="15">
        <v>22.340426000000001</v>
      </c>
      <c r="D107" s="15">
        <v>38.297871999999998</v>
      </c>
      <c r="E107" s="15">
        <v>24.468084999999999</v>
      </c>
      <c r="F107" s="15">
        <v>12.765957</v>
      </c>
      <c r="G107" s="15">
        <v>2.1276600000000001</v>
      </c>
      <c r="H107" s="15">
        <v>60.638297999999999</v>
      </c>
      <c r="I107" s="15">
        <v>37.234043</v>
      </c>
    </row>
    <row r="108" spans="1:9">
      <c r="A108" s="23" t="s">
        <v>128</v>
      </c>
      <c r="B108" s="24">
        <v>30</v>
      </c>
      <c r="C108" s="24">
        <v>0</v>
      </c>
      <c r="D108" s="24">
        <v>2</v>
      </c>
      <c r="E108" s="24">
        <v>1</v>
      </c>
      <c r="F108" s="24">
        <v>2</v>
      </c>
      <c r="G108" s="24">
        <v>25</v>
      </c>
      <c r="H108" s="24">
        <v>2</v>
      </c>
      <c r="I108" s="24">
        <v>3</v>
      </c>
    </row>
    <row r="109" spans="1:9">
      <c r="A109" s="10" t="s">
        <v>114</v>
      </c>
      <c r="B109" s="15">
        <v>100</v>
      </c>
      <c r="C109" s="15">
        <v>0</v>
      </c>
      <c r="D109" s="15">
        <v>6.6666670000000003</v>
      </c>
      <c r="E109" s="15">
        <v>3.3333330000000001</v>
      </c>
      <c r="F109" s="15">
        <v>6.6666670000000003</v>
      </c>
      <c r="G109" s="15">
        <v>83.333332999999996</v>
      </c>
      <c r="H109" s="15">
        <v>6.6666670000000003</v>
      </c>
      <c r="I109" s="15">
        <v>10</v>
      </c>
    </row>
    <row r="110" spans="1:9">
      <c r="A110" s="8" t="s">
        <v>170</v>
      </c>
      <c r="B110" s="8"/>
      <c r="C110" s="8"/>
      <c r="D110" s="8"/>
      <c r="E110" s="8"/>
      <c r="F110" s="8"/>
      <c r="G110" s="8"/>
      <c r="H110" s="8"/>
      <c r="I110" s="8"/>
    </row>
    <row r="111" spans="1:9">
      <c r="A111" s="23" t="s">
        <v>171</v>
      </c>
      <c r="B111" s="24">
        <v>386</v>
      </c>
      <c r="C111" s="24">
        <v>386</v>
      </c>
      <c r="D111" s="24">
        <v>0</v>
      </c>
      <c r="E111" s="24">
        <v>0</v>
      </c>
      <c r="F111" s="24">
        <v>0</v>
      </c>
      <c r="G111" s="24">
        <v>0</v>
      </c>
      <c r="H111" s="24">
        <v>386</v>
      </c>
      <c r="I111" s="24">
        <v>0</v>
      </c>
    </row>
    <row r="112" spans="1:9">
      <c r="A112" s="10" t="s">
        <v>114</v>
      </c>
      <c r="B112" s="15">
        <v>100</v>
      </c>
      <c r="C112" s="15">
        <v>100</v>
      </c>
      <c r="D112" s="15">
        <v>0</v>
      </c>
      <c r="E112" s="15">
        <v>0</v>
      </c>
      <c r="F112" s="15">
        <v>0</v>
      </c>
      <c r="G112" s="15">
        <v>0</v>
      </c>
      <c r="H112" s="15">
        <v>100</v>
      </c>
      <c r="I112" s="15">
        <v>0</v>
      </c>
    </row>
    <row r="113" spans="1:9">
      <c r="A113" s="23" t="s">
        <v>172</v>
      </c>
      <c r="B113" s="24">
        <v>919</v>
      </c>
      <c r="C113" s="24">
        <v>0</v>
      </c>
      <c r="D113" s="24">
        <v>919</v>
      </c>
      <c r="E113" s="24">
        <v>0</v>
      </c>
      <c r="F113" s="24">
        <v>0</v>
      </c>
      <c r="G113" s="24">
        <v>0</v>
      </c>
      <c r="H113" s="24">
        <v>919</v>
      </c>
      <c r="I113" s="24">
        <v>0</v>
      </c>
    </row>
    <row r="114" spans="1:9">
      <c r="A114" s="10" t="s">
        <v>114</v>
      </c>
      <c r="B114" s="15">
        <v>100</v>
      </c>
      <c r="C114" s="15">
        <v>0</v>
      </c>
      <c r="D114" s="15">
        <v>100</v>
      </c>
      <c r="E114" s="15">
        <v>0</v>
      </c>
      <c r="F114" s="15">
        <v>0</v>
      </c>
      <c r="G114" s="15">
        <v>0</v>
      </c>
      <c r="H114" s="15">
        <v>100</v>
      </c>
      <c r="I114" s="15">
        <v>0</v>
      </c>
    </row>
    <row r="115" spans="1:9">
      <c r="A115" s="23" t="s">
        <v>173</v>
      </c>
      <c r="B115" s="24">
        <v>978</v>
      </c>
      <c r="C115" s="24">
        <v>0</v>
      </c>
      <c r="D115" s="24">
        <v>0</v>
      </c>
      <c r="E115" s="24">
        <v>978</v>
      </c>
      <c r="F115" s="24">
        <v>0</v>
      </c>
      <c r="G115" s="24">
        <v>0</v>
      </c>
      <c r="H115" s="24">
        <v>0</v>
      </c>
      <c r="I115" s="24">
        <v>978</v>
      </c>
    </row>
    <row r="116" spans="1:9">
      <c r="A116" s="10" t="s">
        <v>114</v>
      </c>
      <c r="B116" s="15">
        <v>100</v>
      </c>
      <c r="C116" s="15">
        <v>0</v>
      </c>
      <c r="D116" s="15">
        <v>0</v>
      </c>
      <c r="E116" s="15">
        <v>100</v>
      </c>
      <c r="F116" s="15">
        <v>0</v>
      </c>
      <c r="G116" s="15">
        <v>0</v>
      </c>
      <c r="H116" s="15">
        <v>0</v>
      </c>
      <c r="I116" s="15">
        <v>100</v>
      </c>
    </row>
    <row r="117" spans="1:9">
      <c r="A117" s="23" t="s">
        <v>174</v>
      </c>
      <c r="B117" s="24">
        <v>347</v>
      </c>
      <c r="C117" s="24">
        <v>0</v>
      </c>
      <c r="D117" s="24">
        <v>0</v>
      </c>
      <c r="E117" s="24">
        <v>0</v>
      </c>
      <c r="F117" s="24">
        <v>347</v>
      </c>
      <c r="G117" s="24">
        <v>0</v>
      </c>
      <c r="H117" s="24">
        <v>0</v>
      </c>
      <c r="I117" s="24">
        <v>347</v>
      </c>
    </row>
    <row r="118" spans="1:9">
      <c r="A118" s="10" t="s">
        <v>114</v>
      </c>
      <c r="B118" s="15">
        <v>100</v>
      </c>
      <c r="C118" s="15">
        <v>0</v>
      </c>
      <c r="D118" s="15">
        <v>0</v>
      </c>
      <c r="E118" s="15">
        <v>0</v>
      </c>
      <c r="F118" s="15">
        <v>100</v>
      </c>
      <c r="G118" s="15">
        <v>0</v>
      </c>
      <c r="H118" s="15">
        <v>0</v>
      </c>
      <c r="I118" s="15">
        <v>100</v>
      </c>
    </row>
    <row r="119" spans="1:9">
      <c r="A119" s="23" t="s">
        <v>128</v>
      </c>
      <c r="B119" s="24">
        <v>47</v>
      </c>
      <c r="C119" s="24">
        <v>0</v>
      </c>
      <c r="D119" s="24">
        <v>0</v>
      </c>
      <c r="E119" s="24">
        <v>0</v>
      </c>
      <c r="F119" s="24">
        <v>0</v>
      </c>
      <c r="G119" s="24">
        <v>47</v>
      </c>
      <c r="H119" s="24">
        <v>0</v>
      </c>
      <c r="I119" s="24">
        <v>0</v>
      </c>
    </row>
    <row r="120" spans="1:9">
      <c r="A120" s="10" t="s">
        <v>114</v>
      </c>
      <c r="B120" s="15">
        <v>100</v>
      </c>
      <c r="C120" s="15">
        <v>0</v>
      </c>
      <c r="D120" s="15">
        <v>0</v>
      </c>
      <c r="E120" s="15">
        <v>0</v>
      </c>
      <c r="F120" s="15">
        <v>0</v>
      </c>
      <c r="G120" s="15">
        <v>100</v>
      </c>
      <c r="H120" s="15">
        <v>0</v>
      </c>
      <c r="I120" s="15">
        <v>0</v>
      </c>
    </row>
    <row r="121" spans="1:9">
      <c r="A121" s="8" t="s">
        <v>175</v>
      </c>
      <c r="B121" s="8"/>
      <c r="C121" s="8"/>
      <c r="D121" s="8"/>
      <c r="E121" s="8"/>
      <c r="F121" s="8"/>
      <c r="G121" s="8"/>
      <c r="H121" s="8"/>
      <c r="I121" s="8"/>
    </row>
    <row r="122" spans="1:9">
      <c r="A122" s="23" t="s">
        <v>176</v>
      </c>
      <c r="B122" s="24">
        <v>425</v>
      </c>
      <c r="C122" s="24">
        <v>40</v>
      </c>
      <c r="D122" s="24">
        <v>142</v>
      </c>
      <c r="E122" s="24">
        <v>183</v>
      </c>
      <c r="F122" s="24">
        <v>59</v>
      </c>
      <c r="G122" s="24">
        <v>1</v>
      </c>
      <c r="H122" s="24">
        <v>182</v>
      </c>
      <c r="I122" s="24">
        <v>242</v>
      </c>
    </row>
    <row r="123" spans="1:9">
      <c r="A123" s="10" t="s">
        <v>114</v>
      </c>
      <c r="B123" s="15">
        <v>100</v>
      </c>
      <c r="C123" s="15">
        <v>9.4117650000000008</v>
      </c>
      <c r="D123" s="15">
        <v>33.411765000000003</v>
      </c>
      <c r="E123" s="15">
        <v>43.058824000000001</v>
      </c>
      <c r="F123" s="15">
        <v>13.882353</v>
      </c>
      <c r="G123" s="15">
        <v>0.235294</v>
      </c>
      <c r="H123" s="15">
        <v>42.823529000000001</v>
      </c>
      <c r="I123" s="15">
        <v>56.941175999999999</v>
      </c>
    </row>
    <row r="124" spans="1:9">
      <c r="A124" s="23" t="s">
        <v>177</v>
      </c>
      <c r="B124" s="24">
        <v>811</v>
      </c>
      <c r="C124" s="24">
        <v>108</v>
      </c>
      <c r="D124" s="24">
        <v>284</v>
      </c>
      <c r="E124" s="24">
        <v>318</v>
      </c>
      <c r="F124" s="24">
        <v>97</v>
      </c>
      <c r="G124" s="24">
        <v>4</v>
      </c>
      <c r="H124" s="24">
        <v>392</v>
      </c>
      <c r="I124" s="24">
        <v>415</v>
      </c>
    </row>
    <row r="125" spans="1:9">
      <c r="A125" s="10" t="s">
        <v>114</v>
      </c>
      <c r="B125" s="15">
        <v>100</v>
      </c>
      <c r="C125" s="15">
        <v>13.316893</v>
      </c>
      <c r="D125" s="15">
        <v>35.018495999999999</v>
      </c>
      <c r="E125" s="15">
        <v>39.210850999999998</v>
      </c>
      <c r="F125" s="15">
        <v>11.960542999999999</v>
      </c>
      <c r="G125" s="15">
        <v>0.49321799999999999</v>
      </c>
      <c r="H125" s="15">
        <v>48.335388000000002</v>
      </c>
      <c r="I125" s="15">
        <v>51.171393000000002</v>
      </c>
    </row>
    <row r="126" spans="1:9">
      <c r="A126" s="23" t="s">
        <v>178</v>
      </c>
      <c r="B126" s="24">
        <v>207</v>
      </c>
      <c r="C126" s="24">
        <v>32</v>
      </c>
      <c r="D126" s="24">
        <v>71</v>
      </c>
      <c r="E126" s="24">
        <v>77</v>
      </c>
      <c r="F126" s="24">
        <v>26</v>
      </c>
      <c r="G126" s="24">
        <v>1</v>
      </c>
      <c r="H126" s="24">
        <v>103</v>
      </c>
      <c r="I126" s="24">
        <v>103</v>
      </c>
    </row>
    <row r="127" spans="1:9">
      <c r="A127" s="10" t="s">
        <v>114</v>
      </c>
      <c r="B127" s="15">
        <v>100</v>
      </c>
      <c r="C127" s="15">
        <v>15.458937000000001</v>
      </c>
      <c r="D127" s="15">
        <v>34.299517000000002</v>
      </c>
      <c r="E127" s="15">
        <v>37.198067999999999</v>
      </c>
      <c r="F127" s="15">
        <v>12.560385999999999</v>
      </c>
      <c r="G127" s="15">
        <v>0.48309200000000002</v>
      </c>
      <c r="H127" s="15">
        <v>49.758454</v>
      </c>
      <c r="I127" s="15">
        <v>49.758454</v>
      </c>
    </row>
    <row r="128" spans="1:9">
      <c r="A128" s="23" t="s">
        <v>179</v>
      </c>
      <c r="B128" s="24">
        <v>154</v>
      </c>
      <c r="C128" s="24">
        <v>19</v>
      </c>
      <c r="D128" s="24">
        <v>49</v>
      </c>
      <c r="E128" s="24">
        <v>64</v>
      </c>
      <c r="F128" s="24">
        <v>22</v>
      </c>
      <c r="G128" s="24">
        <v>0</v>
      </c>
      <c r="H128" s="24">
        <v>68</v>
      </c>
      <c r="I128" s="24">
        <v>86</v>
      </c>
    </row>
    <row r="129" spans="1:9">
      <c r="A129" s="10" t="s">
        <v>114</v>
      </c>
      <c r="B129" s="15">
        <v>100</v>
      </c>
      <c r="C129" s="15">
        <v>12.337662</v>
      </c>
      <c r="D129" s="15">
        <v>31.818182</v>
      </c>
      <c r="E129" s="15">
        <v>41.558441999999999</v>
      </c>
      <c r="F129" s="15">
        <v>14.285714</v>
      </c>
      <c r="G129" s="15">
        <v>0</v>
      </c>
      <c r="H129" s="15">
        <v>44.155844000000002</v>
      </c>
      <c r="I129" s="15">
        <v>55.844155999999998</v>
      </c>
    </row>
    <row r="130" spans="1:9">
      <c r="A130" s="23" t="s">
        <v>180</v>
      </c>
      <c r="B130" s="24">
        <v>318</v>
      </c>
      <c r="C130" s="24">
        <v>45</v>
      </c>
      <c r="D130" s="24">
        <v>96</v>
      </c>
      <c r="E130" s="24">
        <v>132</v>
      </c>
      <c r="F130" s="24">
        <v>45</v>
      </c>
      <c r="G130" s="24">
        <v>0</v>
      </c>
      <c r="H130" s="24">
        <v>141</v>
      </c>
      <c r="I130" s="24">
        <v>177</v>
      </c>
    </row>
    <row r="131" spans="1:9">
      <c r="A131" s="10" t="s">
        <v>114</v>
      </c>
      <c r="B131" s="15">
        <v>100</v>
      </c>
      <c r="C131" s="15">
        <v>14.150943</v>
      </c>
      <c r="D131" s="15">
        <v>30.188679</v>
      </c>
      <c r="E131" s="15">
        <v>41.509433999999999</v>
      </c>
      <c r="F131" s="15">
        <v>14.150943</v>
      </c>
      <c r="G131" s="15">
        <v>0</v>
      </c>
      <c r="H131" s="15">
        <v>44.339623000000003</v>
      </c>
      <c r="I131" s="15">
        <v>55.660376999999997</v>
      </c>
    </row>
    <row r="132" spans="1:9">
      <c r="A132" s="23" t="s">
        <v>181</v>
      </c>
      <c r="B132" s="24">
        <v>203</v>
      </c>
      <c r="C132" s="24">
        <v>37</v>
      </c>
      <c r="D132" s="24">
        <v>68</v>
      </c>
      <c r="E132" s="24">
        <v>68</v>
      </c>
      <c r="F132" s="24">
        <v>29</v>
      </c>
      <c r="G132" s="24">
        <v>1</v>
      </c>
      <c r="H132" s="24">
        <v>105</v>
      </c>
      <c r="I132" s="24">
        <v>97</v>
      </c>
    </row>
    <row r="133" spans="1:9">
      <c r="A133" s="10" t="s">
        <v>114</v>
      </c>
      <c r="B133" s="15">
        <v>100</v>
      </c>
      <c r="C133" s="15">
        <v>18.226600999999999</v>
      </c>
      <c r="D133" s="15">
        <v>33.497537000000001</v>
      </c>
      <c r="E133" s="15">
        <v>33.497537000000001</v>
      </c>
      <c r="F133" s="15">
        <v>14.285714</v>
      </c>
      <c r="G133" s="15">
        <v>0.49261100000000002</v>
      </c>
      <c r="H133" s="15">
        <v>51.724138000000004</v>
      </c>
      <c r="I133" s="15">
        <v>47.783251</v>
      </c>
    </row>
    <row r="134" spans="1:9">
      <c r="A134" s="23" t="s">
        <v>182</v>
      </c>
      <c r="B134" s="24">
        <v>79</v>
      </c>
      <c r="C134" s="24">
        <v>16</v>
      </c>
      <c r="D134" s="24">
        <v>18</v>
      </c>
      <c r="E134" s="24">
        <v>28</v>
      </c>
      <c r="F134" s="24">
        <v>16</v>
      </c>
      <c r="G134" s="24">
        <v>1</v>
      </c>
      <c r="H134" s="24">
        <v>34</v>
      </c>
      <c r="I134" s="24">
        <v>44</v>
      </c>
    </row>
    <row r="135" spans="1:9">
      <c r="A135" s="10" t="s">
        <v>114</v>
      </c>
      <c r="B135" s="15">
        <v>100</v>
      </c>
      <c r="C135" s="15">
        <v>20.253164999999999</v>
      </c>
      <c r="D135" s="15">
        <v>22.78481</v>
      </c>
      <c r="E135" s="15">
        <v>35.443038000000001</v>
      </c>
      <c r="F135" s="15">
        <v>20.253164999999999</v>
      </c>
      <c r="G135" s="15">
        <v>1.2658229999999999</v>
      </c>
      <c r="H135" s="15">
        <v>43.037975000000003</v>
      </c>
      <c r="I135" s="15">
        <v>55.696202999999997</v>
      </c>
    </row>
    <row r="136" spans="1:9">
      <c r="A136" s="23" t="s">
        <v>183</v>
      </c>
      <c r="B136" s="24">
        <v>68</v>
      </c>
      <c r="C136" s="24">
        <v>10</v>
      </c>
      <c r="D136" s="24">
        <v>16</v>
      </c>
      <c r="E136" s="24">
        <v>28</v>
      </c>
      <c r="F136" s="24">
        <v>14</v>
      </c>
      <c r="G136" s="24">
        <v>0</v>
      </c>
      <c r="H136" s="24">
        <v>26</v>
      </c>
      <c r="I136" s="24">
        <v>42</v>
      </c>
    </row>
    <row r="137" spans="1:9">
      <c r="A137" s="10" t="s">
        <v>114</v>
      </c>
      <c r="B137" s="15">
        <v>100</v>
      </c>
      <c r="C137" s="15">
        <v>14.705882000000001</v>
      </c>
      <c r="D137" s="15">
        <v>23.529412000000001</v>
      </c>
      <c r="E137" s="15">
        <v>41.176470999999999</v>
      </c>
      <c r="F137" s="15">
        <v>20.588235000000001</v>
      </c>
      <c r="G137" s="15">
        <v>0</v>
      </c>
      <c r="H137" s="15">
        <v>38.235294000000003</v>
      </c>
      <c r="I137" s="15">
        <v>61.764705999999997</v>
      </c>
    </row>
    <row r="138" spans="1:9">
      <c r="A138" s="23" t="s">
        <v>184</v>
      </c>
      <c r="B138" s="24">
        <v>586</v>
      </c>
      <c r="C138" s="24">
        <v>83</v>
      </c>
      <c r="D138" s="24">
        <v>185</v>
      </c>
      <c r="E138" s="24">
        <v>227</v>
      </c>
      <c r="F138" s="24">
        <v>89</v>
      </c>
      <c r="G138" s="24">
        <v>2</v>
      </c>
      <c r="H138" s="24">
        <v>268</v>
      </c>
      <c r="I138" s="24">
        <v>316</v>
      </c>
    </row>
    <row r="139" spans="1:9">
      <c r="A139" s="10" t="s">
        <v>114</v>
      </c>
      <c r="B139" s="15">
        <v>100</v>
      </c>
      <c r="C139" s="15">
        <v>14.163823000000001</v>
      </c>
      <c r="D139" s="15">
        <v>31.569966000000001</v>
      </c>
      <c r="E139" s="15">
        <v>38.737200999999999</v>
      </c>
      <c r="F139" s="15">
        <v>15.187713</v>
      </c>
      <c r="G139" s="15">
        <v>0.34129700000000002</v>
      </c>
      <c r="H139" s="15">
        <v>45.733787999999997</v>
      </c>
      <c r="I139" s="15">
        <v>53.924914999999999</v>
      </c>
    </row>
    <row r="140" spans="1:9">
      <c r="A140" s="23" t="s">
        <v>185</v>
      </c>
      <c r="B140" s="24">
        <v>276</v>
      </c>
      <c r="C140" s="24">
        <v>44</v>
      </c>
      <c r="D140" s="24">
        <v>88</v>
      </c>
      <c r="E140" s="24">
        <v>103</v>
      </c>
      <c r="F140" s="24">
        <v>41</v>
      </c>
      <c r="G140" s="24">
        <v>0</v>
      </c>
      <c r="H140" s="24">
        <v>132</v>
      </c>
      <c r="I140" s="24">
        <v>144</v>
      </c>
    </row>
    <row r="141" spans="1:9">
      <c r="A141" s="10" t="s">
        <v>114</v>
      </c>
      <c r="B141" s="15">
        <v>100</v>
      </c>
      <c r="C141" s="15">
        <v>15.942029</v>
      </c>
      <c r="D141" s="15">
        <v>31.884058</v>
      </c>
      <c r="E141" s="15">
        <v>37.318840999999999</v>
      </c>
      <c r="F141" s="15">
        <v>14.855072</v>
      </c>
      <c r="G141" s="15">
        <v>0</v>
      </c>
      <c r="H141" s="15">
        <v>47.826087000000001</v>
      </c>
      <c r="I141" s="15">
        <v>52.173912999999999</v>
      </c>
    </row>
    <row r="142" spans="1:9">
      <c r="A142" s="23" t="s">
        <v>152</v>
      </c>
      <c r="B142" s="24">
        <v>197</v>
      </c>
      <c r="C142" s="24">
        <v>29</v>
      </c>
      <c r="D142" s="24">
        <v>74</v>
      </c>
      <c r="E142" s="24">
        <v>72</v>
      </c>
      <c r="F142" s="24">
        <v>21</v>
      </c>
      <c r="G142" s="24">
        <v>1</v>
      </c>
      <c r="H142" s="24">
        <v>103</v>
      </c>
      <c r="I142" s="24">
        <v>93</v>
      </c>
    </row>
    <row r="143" spans="1:9">
      <c r="A143" s="10" t="s">
        <v>114</v>
      </c>
      <c r="B143" s="15">
        <v>100</v>
      </c>
      <c r="C143" s="15">
        <v>14.720812</v>
      </c>
      <c r="D143" s="15">
        <v>37.563451999999998</v>
      </c>
      <c r="E143" s="15">
        <v>36.548223</v>
      </c>
      <c r="F143" s="15">
        <v>10.659898</v>
      </c>
      <c r="G143" s="15">
        <v>0.50761400000000001</v>
      </c>
      <c r="H143" s="15">
        <v>52.284264</v>
      </c>
      <c r="I143" s="15">
        <v>47.208122000000003</v>
      </c>
    </row>
    <row r="144" spans="1:9">
      <c r="A144" s="23" t="s">
        <v>186</v>
      </c>
      <c r="B144" s="24">
        <v>944</v>
      </c>
      <c r="C144" s="24">
        <v>147</v>
      </c>
      <c r="D144" s="24">
        <v>327</v>
      </c>
      <c r="E144" s="24">
        <v>319</v>
      </c>
      <c r="F144" s="24">
        <v>128</v>
      </c>
      <c r="G144" s="24">
        <v>23</v>
      </c>
      <c r="H144" s="24">
        <v>474</v>
      </c>
      <c r="I144" s="24">
        <v>447</v>
      </c>
    </row>
    <row r="145" spans="1:9">
      <c r="A145" s="10" t="s">
        <v>114</v>
      </c>
      <c r="B145" s="15">
        <v>100</v>
      </c>
      <c r="C145" s="15">
        <v>15.572034</v>
      </c>
      <c r="D145" s="15">
        <v>34.639831000000001</v>
      </c>
      <c r="E145" s="15">
        <v>33.792372999999998</v>
      </c>
      <c r="F145" s="15">
        <v>13.559322</v>
      </c>
      <c r="G145" s="15">
        <v>2.4364409999999999</v>
      </c>
      <c r="H145" s="15">
        <v>50.211863999999998</v>
      </c>
      <c r="I145" s="15">
        <v>47.351694999999999</v>
      </c>
    </row>
    <row r="146" spans="1:9">
      <c r="A146" s="23" t="s">
        <v>128</v>
      </c>
      <c r="B146" s="24">
        <v>41</v>
      </c>
      <c r="C146" s="24">
        <v>9</v>
      </c>
      <c r="D146" s="24">
        <v>8</v>
      </c>
      <c r="E146" s="24">
        <v>7</v>
      </c>
      <c r="F146" s="24">
        <v>2</v>
      </c>
      <c r="G146" s="24">
        <v>15</v>
      </c>
      <c r="H146" s="24">
        <v>17</v>
      </c>
      <c r="I146" s="24">
        <v>9</v>
      </c>
    </row>
    <row r="147" spans="1:9">
      <c r="A147" s="10" t="s">
        <v>114</v>
      </c>
      <c r="B147" s="15">
        <v>100</v>
      </c>
      <c r="C147" s="15">
        <v>21.951219999999999</v>
      </c>
      <c r="D147" s="15">
        <v>19.512194999999998</v>
      </c>
      <c r="E147" s="15">
        <v>17.073170999999999</v>
      </c>
      <c r="F147" s="15">
        <v>4.8780489999999999</v>
      </c>
      <c r="G147" s="15">
        <v>36.585366</v>
      </c>
      <c r="H147" s="15">
        <v>41.463414999999998</v>
      </c>
      <c r="I147" s="15">
        <v>21.951219999999999</v>
      </c>
    </row>
    <row r="148" spans="1:9">
      <c r="A148" s="8" t="s">
        <v>187</v>
      </c>
      <c r="B148" s="8"/>
      <c r="C148" s="8"/>
      <c r="D148" s="8"/>
      <c r="E148" s="8"/>
      <c r="F148" s="8"/>
      <c r="G148" s="8"/>
      <c r="H148" s="8"/>
      <c r="I148" s="8"/>
    </row>
    <row r="149" spans="1:9">
      <c r="A149" s="23" t="s">
        <v>188</v>
      </c>
      <c r="B149" s="24">
        <v>2041</v>
      </c>
      <c r="C149" s="24">
        <v>272</v>
      </c>
      <c r="D149" s="24">
        <v>672</v>
      </c>
      <c r="E149" s="24">
        <v>782</v>
      </c>
      <c r="F149" s="24">
        <v>281</v>
      </c>
      <c r="G149" s="24">
        <v>34</v>
      </c>
      <c r="H149" s="24">
        <v>944</v>
      </c>
      <c r="I149" s="24">
        <v>1063</v>
      </c>
    </row>
    <row r="150" spans="1:9">
      <c r="A150" s="10" t="s">
        <v>114</v>
      </c>
      <c r="B150" s="15">
        <v>100</v>
      </c>
      <c r="C150" s="15">
        <v>13.326801</v>
      </c>
      <c r="D150" s="15">
        <v>32.925037000000003</v>
      </c>
      <c r="E150" s="15">
        <v>38.314551999999999</v>
      </c>
      <c r="F150" s="15">
        <v>13.767761</v>
      </c>
      <c r="G150" s="15">
        <v>1.6658500000000001</v>
      </c>
      <c r="H150" s="15">
        <v>46.251837000000002</v>
      </c>
      <c r="I150" s="15">
        <v>52.082312999999999</v>
      </c>
    </row>
    <row r="151" spans="1:9">
      <c r="A151" s="23" t="s">
        <v>189</v>
      </c>
      <c r="B151" s="24">
        <v>221</v>
      </c>
      <c r="C151" s="24">
        <v>21</v>
      </c>
      <c r="D151" s="24">
        <v>92</v>
      </c>
      <c r="E151" s="24">
        <v>81</v>
      </c>
      <c r="F151" s="24">
        <v>24</v>
      </c>
      <c r="G151" s="24">
        <v>3</v>
      </c>
      <c r="H151" s="24">
        <v>113</v>
      </c>
      <c r="I151" s="24">
        <v>105</v>
      </c>
    </row>
    <row r="152" spans="1:9">
      <c r="A152" s="10" t="s">
        <v>114</v>
      </c>
      <c r="B152" s="15">
        <v>100</v>
      </c>
      <c r="C152" s="15">
        <v>9.502262</v>
      </c>
      <c r="D152" s="15">
        <v>41.628959000000002</v>
      </c>
      <c r="E152" s="15">
        <v>36.651584</v>
      </c>
      <c r="F152" s="15">
        <v>10.859729</v>
      </c>
      <c r="G152" s="15">
        <v>1.3574660000000001</v>
      </c>
      <c r="H152" s="15">
        <v>51.131222000000001</v>
      </c>
      <c r="I152" s="15">
        <v>47.511311999999997</v>
      </c>
    </row>
    <row r="153" spans="1:9">
      <c r="A153" s="23" t="s">
        <v>190</v>
      </c>
      <c r="B153" s="24">
        <v>64</v>
      </c>
      <c r="C153" s="24">
        <v>15</v>
      </c>
      <c r="D153" s="24">
        <v>27</v>
      </c>
      <c r="E153" s="24">
        <v>15</v>
      </c>
      <c r="F153" s="24">
        <v>6</v>
      </c>
      <c r="G153" s="24">
        <v>1</v>
      </c>
      <c r="H153" s="24">
        <v>42</v>
      </c>
      <c r="I153" s="24">
        <v>21</v>
      </c>
    </row>
    <row r="154" spans="1:9">
      <c r="A154" s="10" t="s">
        <v>114</v>
      </c>
      <c r="B154" s="15">
        <v>100</v>
      </c>
      <c r="C154" s="15">
        <v>23.4375</v>
      </c>
      <c r="D154" s="15">
        <v>42.1875</v>
      </c>
      <c r="E154" s="15">
        <v>23.4375</v>
      </c>
      <c r="F154" s="15">
        <v>9.375</v>
      </c>
      <c r="G154" s="15">
        <v>1.5625</v>
      </c>
      <c r="H154" s="15">
        <v>65.625</v>
      </c>
      <c r="I154" s="15">
        <v>32.8125</v>
      </c>
    </row>
    <row r="155" spans="1:9">
      <c r="A155" s="23" t="s">
        <v>191</v>
      </c>
      <c r="B155" s="24">
        <v>158</v>
      </c>
      <c r="C155" s="24">
        <v>39</v>
      </c>
      <c r="D155" s="24">
        <v>57</v>
      </c>
      <c r="E155" s="24">
        <v>46</v>
      </c>
      <c r="F155" s="24">
        <v>13</v>
      </c>
      <c r="G155" s="24">
        <v>3</v>
      </c>
      <c r="H155" s="24">
        <v>96</v>
      </c>
      <c r="I155" s="24">
        <v>59</v>
      </c>
    </row>
    <row r="156" spans="1:9">
      <c r="A156" s="10" t="s">
        <v>114</v>
      </c>
      <c r="B156" s="15">
        <v>100</v>
      </c>
      <c r="C156" s="15">
        <v>24.683544000000001</v>
      </c>
      <c r="D156" s="15">
        <v>36.075949000000001</v>
      </c>
      <c r="E156" s="15">
        <v>29.113924000000001</v>
      </c>
      <c r="F156" s="15">
        <v>8.2278479999999998</v>
      </c>
      <c r="G156" s="15">
        <v>1.8987339999999999</v>
      </c>
      <c r="H156" s="15">
        <v>60.759493999999997</v>
      </c>
      <c r="I156" s="15">
        <v>37.341771999999999</v>
      </c>
    </row>
    <row r="157" spans="1:9">
      <c r="A157" s="23" t="s">
        <v>192</v>
      </c>
      <c r="B157" s="24">
        <v>120</v>
      </c>
      <c r="C157" s="24">
        <v>31</v>
      </c>
      <c r="D157" s="24">
        <v>48</v>
      </c>
      <c r="E157" s="24">
        <v>30</v>
      </c>
      <c r="F157" s="24">
        <v>10</v>
      </c>
      <c r="G157" s="24">
        <v>1</v>
      </c>
      <c r="H157" s="24">
        <v>79</v>
      </c>
      <c r="I157" s="24">
        <v>40</v>
      </c>
    </row>
    <row r="158" spans="1:9">
      <c r="A158" s="10" t="s">
        <v>114</v>
      </c>
      <c r="B158" s="15">
        <v>100</v>
      </c>
      <c r="C158" s="15">
        <v>25.833333</v>
      </c>
      <c r="D158" s="15">
        <v>40</v>
      </c>
      <c r="E158" s="15">
        <v>25</v>
      </c>
      <c r="F158" s="15">
        <v>8.3333329999999997</v>
      </c>
      <c r="G158" s="15">
        <v>0.83333299999999999</v>
      </c>
      <c r="H158" s="15">
        <v>65.833332999999996</v>
      </c>
      <c r="I158" s="15">
        <v>33.333333000000003</v>
      </c>
    </row>
    <row r="159" spans="1:9">
      <c r="A159" s="23" t="s">
        <v>193</v>
      </c>
      <c r="B159" s="24">
        <v>10</v>
      </c>
      <c r="C159" s="24">
        <v>1</v>
      </c>
      <c r="D159" s="24">
        <v>3</v>
      </c>
      <c r="E159" s="24">
        <v>5</v>
      </c>
      <c r="F159" s="24">
        <v>1</v>
      </c>
      <c r="G159" s="24">
        <v>0</v>
      </c>
      <c r="H159" s="24">
        <v>4</v>
      </c>
      <c r="I159" s="24">
        <v>6</v>
      </c>
    </row>
    <row r="160" spans="1:9">
      <c r="A160" s="10" t="s">
        <v>114</v>
      </c>
      <c r="B160" s="15">
        <v>100</v>
      </c>
      <c r="C160" s="15">
        <v>10</v>
      </c>
      <c r="D160" s="15">
        <v>30</v>
      </c>
      <c r="E160" s="15">
        <v>50</v>
      </c>
      <c r="F160" s="15">
        <v>10</v>
      </c>
      <c r="G160" s="15">
        <v>0</v>
      </c>
      <c r="H160" s="15">
        <v>40</v>
      </c>
      <c r="I160" s="15">
        <v>60</v>
      </c>
    </row>
    <row r="161" spans="1:9">
      <c r="A161" s="23" t="s">
        <v>152</v>
      </c>
      <c r="B161" s="24">
        <v>39</v>
      </c>
      <c r="C161" s="24">
        <v>4</v>
      </c>
      <c r="D161" s="24">
        <v>13</v>
      </c>
      <c r="E161" s="24">
        <v>14</v>
      </c>
      <c r="F161" s="24">
        <v>7</v>
      </c>
      <c r="G161" s="24">
        <v>1</v>
      </c>
      <c r="H161" s="24">
        <v>17</v>
      </c>
      <c r="I161" s="24">
        <v>21</v>
      </c>
    </row>
    <row r="162" spans="1:9">
      <c r="A162" s="10" t="s">
        <v>114</v>
      </c>
      <c r="B162" s="15">
        <v>100</v>
      </c>
      <c r="C162" s="15">
        <v>10.256410000000001</v>
      </c>
      <c r="D162" s="15">
        <v>33.333333000000003</v>
      </c>
      <c r="E162" s="15">
        <v>35.897435999999999</v>
      </c>
      <c r="F162" s="15">
        <v>17.948718</v>
      </c>
      <c r="G162" s="15">
        <v>2.5641029999999998</v>
      </c>
      <c r="H162" s="15">
        <v>43.589744000000003</v>
      </c>
      <c r="I162" s="15">
        <v>53.846153999999999</v>
      </c>
    </row>
    <row r="163" spans="1:9">
      <c r="A163" s="23" t="s">
        <v>128</v>
      </c>
      <c r="B163" s="24">
        <v>24</v>
      </c>
      <c r="C163" s="24">
        <v>3</v>
      </c>
      <c r="D163" s="24">
        <v>7</v>
      </c>
      <c r="E163" s="24">
        <v>5</v>
      </c>
      <c r="F163" s="24">
        <v>5</v>
      </c>
      <c r="G163" s="24">
        <v>4</v>
      </c>
      <c r="H163" s="24">
        <v>10</v>
      </c>
      <c r="I163" s="24">
        <v>10</v>
      </c>
    </row>
    <row r="164" spans="1:9">
      <c r="A164" s="10" t="s">
        <v>114</v>
      </c>
      <c r="B164" s="15">
        <v>100</v>
      </c>
      <c r="C164" s="15">
        <v>12.5</v>
      </c>
      <c r="D164" s="15">
        <v>29.166667</v>
      </c>
      <c r="E164" s="15">
        <v>20.833333</v>
      </c>
      <c r="F164" s="15">
        <v>20.833333</v>
      </c>
      <c r="G164" s="15">
        <v>16.666667</v>
      </c>
      <c r="H164" s="15">
        <v>41.666666999999997</v>
      </c>
      <c r="I164" s="15">
        <v>41.666666999999997</v>
      </c>
    </row>
    <row r="165" spans="1:9">
      <c r="A165" s="8" t="s">
        <v>194</v>
      </c>
      <c r="B165" s="8"/>
      <c r="C165" s="8"/>
      <c r="D165" s="8"/>
      <c r="E165" s="8"/>
      <c r="F165" s="8"/>
      <c r="G165" s="8"/>
      <c r="H165" s="8"/>
      <c r="I165" s="8"/>
    </row>
    <row r="166" spans="1:9">
      <c r="A166" s="23" t="s">
        <v>195</v>
      </c>
      <c r="B166" s="24">
        <v>1341</v>
      </c>
      <c r="C166" s="24">
        <v>181</v>
      </c>
      <c r="D166" s="24">
        <v>471</v>
      </c>
      <c r="E166" s="24">
        <v>507</v>
      </c>
      <c r="F166" s="24">
        <v>166</v>
      </c>
      <c r="G166" s="24">
        <v>16</v>
      </c>
      <c r="H166" s="24">
        <v>652</v>
      </c>
      <c r="I166" s="24">
        <v>673</v>
      </c>
    </row>
    <row r="167" spans="1:9">
      <c r="A167" s="10" t="s">
        <v>114</v>
      </c>
      <c r="B167" s="15">
        <v>100</v>
      </c>
      <c r="C167" s="15">
        <v>13.497389999999999</v>
      </c>
      <c r="D167" s="15">
        <v>35.123043000000003</v>
      </c>
      <c r="E167" s="15">
        <v>37.807606</v>
      </c>
      <c r="F167" s="15">
        <v>12.378822</v>
      </c>
      <c r="G167" s="15">
        <v>1.1931389999999999</v>
      </c>
      <c r="H167" s="15">
        <v>48.620432999999998</v>
      </c>
      <c r="I167" s="15">
        <v>50.186427999999999</v>
      </c>
    </row>
    <row r="168" spans="1:9">
      <c r="A168" s="23" t="s">
        <v>196</v>
      </c>
      <c r="B168" s="24">
        <v>523</v>
      </c>
      <c r="C168" s="24">
        <v>81</v>
      </c>
      <c r="D168" s="24">
        <v>167</v>
      </c>
      <c r="E168" s="24">
        <v>194</v>
      </c>
      <c r="F168" s="24">
        <v>72</v>
      </c>
      <c r="G168" s="24">
        <v>9</v>
      </c>
      <c r="H168" s="24">
        <v>248</v>
      </c>
      <c r="I168" s="24">
        <v>266</v>
      </c>
    </row>
    <row r="169" spans="1:9">
      <c r="A169" s="10" t="s">
        <v>114</v>
      </c>
      <c r="B169" s="15">
        <v>100</v>
      </c>
      <c r="C169" s="15">
        <v>15.487572</v>
      </c>
      <c r="D169" s="15">
        <v>31.931166000000001</v>
      </c>
      <c r="E169" s="15">
        <v>37.093690000000002</v>
      </c>
      <c r="F169" s="15">
        <v>13.766730000000001</v>
      </c>
      <c r="G169" s="15">
        <v>1.7208410000000001</v>
      </c>
      <c r="H169" s="15">
        <v>47.418737999999998</v>
      </c>
      <c r="I169" s="15">
        <v>50.860421000000002</v>
      </c>
    </row>
    <row r="170" spans="1:9">
      <c r="A170" s="23" t="s">
        <v>197</v>
      </c>
      <c r="B170" s="24">
        <v>116</v>
      </c>
      <c r="C170" s="24">
        <v>18</v>
      </c>
      <c r="D170" s="24">
        <v>51</v>
      </c>
      <c r="E170" s="24">
        <v>35</v>
      </c>
      <c r="F170" s="24">
        <v>11</v>
      </c>
      <c r="G170" s="24">
        <v>1</v>
      </c>
      <c r="H170" s="24">
        <v>69</v>
      </c>
      <c r="I170" s="24">
        <v>46</v>
      </c>
    </row>
    <row r="171" spans="1:9">
      <c r="A171" s="10" t="s">
        <v>114</v>
      </c>
      <c r="B171" s="15">
        <v>100</v>
      </c>
      <c r="C171" s="15">
        <v>15.517241</v>
      </c>
      <c r="D171" s="15">
        <v>43.965516999999998</v>
      </c>
      <c r="E171" s="15">
        <v>30.172414</v>
      </c>
      <c r="F171" s="15">
        <v>9.4827589999999997</v>
      </c>
      <c r="G171" s="15">
        <v>0.86206899999999997</v>
      </c>
      <c r="H171" s="15">
        <v>59.482759000000001</v>
      </c>
      <c r="I171" s="15">
        <v>39.655172</v>
      </c>
    </row>
    <row r="172" spans="1:9">
      <c r="A172" s="23" t="s">
        <v>198</v>
      </c>
      <c r="B172" s="24">
        <v>25</v>
      </c>
      <c r="C172" s="24">
        <v>4</v>
      </c>
      <c r="D172" s="24">
        <v>7</v>
      </c>
      <c r="E172" s="24">
        <v>8</v>
      </c>
      <c r="F172" s="24">
        <v>6</v>
      </c>
      <c r="G172" s="24">
        <v>0</v>
      </c>
      <c r="H172" s="24">
        <v>11</v>
      </c>
      <c r="I172" s="24">
        <v>14</v>
      </c>
    </row>
    <row r="173" spans="1:9">
      <c r="A173" s="10" t="s">
        <v>114</v>
      </c>
      <c r="B173" s="15">
        <v>100</v>
      </c>
      <c r="C173" s="15">
        <v>16</v>
      </c>
      <c r="D173" s="15">
        <v>28</v>
      </c>
      <c r="E173" s="15">
        <v>32</v>
      </c>
      <c r="F173" s="15">
        <v>24</v>
      </c>
      <c r="G173" s="15">
        <v>0</v>
      </c>
      <c r="H173" s="15">
        <v>44</v>
      </c>
      <c r="I173" s="15">
        <v>56</v>
      </c>
    </row>
    <row r="174" spans="1:9">
      <c r="A174" s="23" t="s">
        <v>199</v>
      </c>
      <c r="B174" s="24">
        <v>68</v>
      </c>
      <c r="C174" s="24">
        <v>10</v>
      </c>
      <c r="D174" s="24">
        <v>22</v>
      </c>
      <c r="E174" s="24">
        <v>28</v>
      </c>
      <c r="F174" s="24">
        <v>7</v>
      </c>
      <c r="G174" s="24">
        <v>1</v>
      </c>
      <c r="H174" s="24">
        <v>32</v>
      </c>
      <c r="I174" s="24">
        <v>35</v>
      </c>
    </row>
    <row r="175" spans="1:9">
      <c r="A175" s="10" t="s">
        <v>114</v>
      </c>
      <c r="B175" s="15">
        <v>100</v>
      </c>
      <c r="C175" s="15">
        <v>14.705882000000001</v>
      </c>
      <c r="D175" s="15">
        <v>32.352941000000001</v>
      </c>
      <c r="E175" s="15">
        <v>41.176470999999999</v>
      </c>
      <c r="F175" s="15">
        <v>10.294117999999999</v>
      </c>
      <c r="G175" s="15">
        <v>1.470588</v>
      </c>
      <c r="H175" s="15">
        <v>47.058824000000001</v>
      </c>
      <c r="I175" s="15">
        <v>51.470587999999999</v>
      </c>
    </row>
    <row r="176" spans="1:9">
      <c r="A176" s="23" t="s">
        <v>200</v>
      </c>
      <c r="B176" s="24">
        <v>1248</v>
      </c>
      <c r="C176" s="24">
        <v>157</v>
      </c>
      <c r="D176" s="24">
        <v>433</v>
      </c>
      <c r="E176" s="24">
        <v>477</v>
      </c>
      <c r="F176" s="24">
        <v>171</v>
      </c>
      <c r="G176" s="24">
        <v>10</v>
      </c>
      <c r="H176" s="24">
        <v>590</v>
      </c>
      <c r="I176" s="24">
        <v>648</v>
      </c>
    </row>
    <row r="177" spans="1:9">
      <c r="A177" s="10" t="s">
        <v>114</v>
      </c>
      <c r="B177" s="15">
        <v>100</v>
      </c>
      <c r="C177" s="15">
        <v>12.580128</v>
      </c>
      <c r="D177" s="15">
        <v>34.695512999999998</v>
      </c>
      <c r="E177" s="15">
        <v>38.221153999999999</v>
      </c>
      <c r="F177" s="15">
        <v>13.701923000000001</v>
      </c>
      <c r="G177" s="15">
        <v>0.80128200000000005</v>
      </c>
      <c r="H177" s="15">
        <v>47.275641</v>
      </c>
      <c r="I177" s="15">
        <v>51.923076999999999</v>
      </c>
    </row>
    <row r="178" spans="1:9">
      <c r="A178" s="23" t="s">
        <v>201</v>
      </c>
      <c r="B178" s="24">
        <v>725</v>
      </c>
      <c r="C178" s="24">
        <v>86</v>
      </c>
      <c r="D178" s="24">
        <v>230</v>
      </c>
      <c r="E178" s="24">
        <v>288</v>
      </c>
      <c r="F178" s="24">
        <v>113</v>
      </c>
      <c r="G178" s="24">
        <v>8</v>
      </c>
      <c r="H178" s="24">
        <v>316</v>
      </c>
      <c r="I178" s="24">
        <v>401</v>
      </c>
    </row>
    <row r="179" spans="1:9">
      <c r="A179" s="10" t="s">
        <v>114</v>
      </c>
      <c r="B179" s="15">
        <v>100</v>
      </c>
      <c r="C179" s="15">
        <v>11.862069</v>
      </c>
      <c r="D179" s="15">
        <v>31.724138</v>
      </c>
      <c r="E179" s="15">
        <v>39.724138000000004</v>
      </c>
      <c r="F179" s="15">
        <v>15.586207</v>
      </c>
      <c r="G179" s="15">
        <v>1.103448</v>
      </c>
      <c r="H179" s="15">
        <v>43.586207000000002</v>
      </c>
      <c r="I179" s="15">
        <v>55.310344999999998</v>
      </c>
    </row>
    <row r="180" spans="1:9">
      <c r="A180" s="23" t="s">
        <v>202</v>
      </c>
      <c r="B180" s="24">
        <v>550</v>
      </c>
      <c r="C180" s="24">
        <v>84</v>
      </c>
      <c r="D180" s="24">
        <v>224</v>
      </c>
      <c r="E180" s="24">
        <v>180</v>
      </c>
      <c r="F180" s="24">
        <v>55</v>
      </c>
      <c r="G180" s="24">
        <v>7</v>
      </c>
      <c r="H180" s="24">
        <v>308</v>
      </c>
      <c r="I180" s="24">
        <v>235</v>
      </c>
    </row>
    <row r="181" spans="1:9">
      <c r="A181" s="10" t="s">
        <v>114</v>
      </c>
      <c r="B181" s="15">
        <v>100</v>
      </c>
      <c r="C181" s="15">
        <v>15.272727</v>
      </c>
      <c r="D181" s="15">
        <v>40.727272999999997</v>
      </c>
      <c r="E181" s="15">
        <v>32.727272999999997</v>
      </c>
      <c r="F181" s="15">
        <v>10</v>
      </c>
      <c r="G181" s="15">
        <v>1.2727269999999999</v>
      </c>
      <c r="H181" s="15">
        <v>56</v>
      </c>
      <c r="I181" s="15">
        <v>42.727272999999997</v>
      </c>
    </row>
    <row r="182" spans="1:9">
      <c r="A182" s="23" t="s">
        <v>203</v>
      </c>
      <c r="B182" s="24">
        <v>563</v>
      </c>
      <c r="C182" s="24">
        <v>77</v>
      </c>
      <c r="D182" s="24">
        <v>205</v>
      </c>
      <c r="E182" s="24">
        <v>216</v>
      </c>
      <c r="F182" s="24">
        <v>60</v>
      </c>
      <c r="G182" s="24">
        <v>5</v>
      </c>
      <c r="H182" s="24">
        <v>282</v>
      </c>
      <c r="I182" s="24">
        <v>276</v>
      </c>
    </row>
    <row r="183" spans="1:9">
      <c r="A183" s="10" t="s">
        <v>114</v>
      </c>
      <c r="B183" s="15">
        <v>100</v>
      </c>
      <c r="C183" s="15">
        <v>13.676731999999999</v>
      </c>
      <c r="D183" s="15">
        <v>36.412078000000001</v>
      </c>
      <c r="E183" s="15">
        <v>38.365896999999997</v>
      </c>
      <c r="F183" s="15">
        <v>10.657194</v>
      </c>
      <c r="G183" s="15">
        <v>0.88809899999999997</v>
      </c>
      <c r="H183" s="15">
        <v>50.088810000000002</v>
      </c>
      <c r="I183" s="15">
        <v>49.023091000000001</v>
      </c>
    </row>
    <row r="184" spans="1:9">
      <c r="A184" s="23" t="s">
        <v>204</v>
      </c>
      <c r="B184" s="24">
        <v>319</v>
      </c>
      <c r="C184" s="24">
        <v>63</v>
      </c>
      <c r="D184" s="24">
        <v>118</v>
      </c>
      <c r="E184" s="24">
        <v>100</v>
      </c>
      <c r="F184" s="24">
        <v>33</v>
      </c>
      <c r="G184" s="24">
        <v>5</v>
      </c>
      <c r="H184" s="24">
        <v>181</v>
      </c>
      <c r="I184" s="24">
        <v>133</v>
      </c>
    </row>
    <row r="185" spans="1:9">
      <c r="A185" s="10" t="s">
        <v>114</v>
      </c>
      <c r="B185" s="15">
        <v>100</v>
      </c>
      <c r="C185" s="15">
        <v>19.749216000000001</v>
      </c>
      <c r="D185" s="15">
        <v>36.990595999999996</v>
      </c>
      <c r="E185" s="15">
        <v>31.347961999999999</v>
      </c>
      <c r="F185" s="15">
        <v>10.344828</v>
      </c>
      <c r="G185" s="15">
        <v>1.5673980000000001</v>
      </c>
      <c r="H185" s="15">
        <v>56.739812000000001</v>
      </c>
      <c r="I185" s="15">
        <v>41.692790000000002</v>
      </c>
    </row>
    <row r="186" spans="1:9">
      <c r="A186" s="23" t="s">
        <v>205</v>
      </c>
      <c r="B186" s="24">
        <v>6</v>
      </c>
      <c r="C186" s="24">
        <v>4</v>
      </c>
      <c r="D186" s="24">
        <v>1</v>
      </c>
      <c r="E186" s="24">
        <v>1</v>
      </c>
      <c r="F186" s="24">
        <v>0</v>
      </c>
      <c r="G186" s="24">
        <v>0</v>
      </c>
      <c r="H186" s="24">
        <v>5</v>
      </c>
      <c r="I186" s="24">
        <v>1</v>
      </c>
    </row>
    <row r="187" spans="1:9">
      <c r="A187" s="10" t="s">
        <v>114</v>
      </c>
      <c r="B187" s="15">
        <v>100</v>
      </c>
      <c r="C187" s="15">
        <v>66.666667000000004</v>
      </c>
      <c r="D187" s="15">
        <v>16.666667</v>
      </c>
      <c r="E187" s="15">
        <v>16.666667</v>
      </c>
      <c r="F187" s="15">
        <v>0</v>
      </c>
      <c r="G187" s="15">
        <v>0</v>
      </c>
      <c r="H187" s="15">
        <v>83.333332999999996</v>
      </c>
      <c r="I187" s="15">
        <v>16.666667</v>
      </c>
    </row>
    <row r="188" spans="1:9">
      <c r="A188" s="23" t="s">
        <v>206</v>
      </c>
      <c r="B188" s="24">
        <v>42</v>
      </c>
      <c r="C188" s="24">
        <v>7</v>
      </c>
      <c r="D188" s="24">
        <v>12</v>
      </c>
      <c r="E188" s="24">
        <v>15</v>
      </c>
      <c r="F188" s="24">
        <v>7</v>
      </c>
      <c r="G188" s="24">
        <v>1</v>
      </c>
      <c r="H188" s="24">
        <v>19</v>
      </c>
      <c r="I188" s="24">
        <v>22</v>
      </c>
    </row>
    <row r="189" spans="1:9">
      <c r="A189" s="10" t="s">
        <v>114</v>
      </c>
      <c r="B189" s="15">
        <v>100</v>
      </c>
      <c r="C189" s="15">
        <v>16.666667</v>
      </c>
      <c r="D189" s="15">
        <v>28.571428999999998</v>
      </c>
      <c r="E189" s="15">
        <v>35.714286000000001</v>
      </c>
      <c r="F189" s="15">
        <v>16.666667</v>
      </c>
      <c r="G189" s="15">
        <v>2.3809520000000002</v>
      </c>
      <c r="H189" s="15">
        <v>45.238095000000001</v>
      </c>
      <c r="I189" s="15">
        <v>52.380952000000001</v>
      </c>
    </row>
    <row r="190" spans="1:9">
      <c r="A190" s="23" t="s">
        <v>152</v>
      </c>
      <c r="B190" s="24">
        <v>39</v>
      </c>
      <c r="C190" s="24">
        <v>7</v>
      </c>
      <c r="D190" s="24">
        <v>9</v>
      </c>
      <c r="E190" s="24">
        <v>17</v>
      </c>
      <c r="F190" s="24">
        <v>6</v>
      </c>
      <c r="G190" s="24">
        <v>0</v>
      </c>
      <c r="H190" s="24">
        <v>16</v>
      </c>
      <c r="I190" s="24">
        <v>23</v>
      </c>
    </row>
    <row r="191" spans="1:9">
      <c r="A191" s="10" t="s">
        <v>114</v>
      </c>
      <c r="B191" s="15">
        <v>100</v>
      </c>
      <c r="C191" s="15">
        <v>17.948718</v>
      </c>
      <c r="D191" s="15">
        <v>23.076923000000001</v>
      </c>
      <c r="E191" s="15">
        <v>43.589744000000003</v>
      </c>
      <c r="F191" s="15">
        <v>15.384615</v>
      </c>
      <c r="G191" s="15">
        <v>0</v>
      </c>
      <c r="H191" s="15">
        <v>41.025641</v>
      </c>
      <c r="I191" s="15">
        <v>58.974359</v>
      </c>
    </row>
    <row r="192" spans="1:9">
      <c r="A192" s="23" t="s">
        <v>128</v>
      </c>
      <c r="B192" s="24">
        <v>193</v>
      </c>
      <c r="C192" s="24">
        <v>30</v>
      </c>
      <c r="D192" s="24">
        <v>63</v>
      </c>
      <c r="E192" s="24">
        <v>66</v>
      </c>
      <c r="F192" s="24">
        <v>21</v>
      </c>
      <c r="G192" s="24">
        <v>13</v>
      </c>
      <c r="H192" s="24">
        <v>93</v>
      </c>
      <c r="I192" s="24">
        <v>87</v>
      </c>
    </row>
    <row r="193" spans="1:9">
      <c r="A193" s="10" t="s">
        <v>114</v>
      </c>
      <c r="B193" s="15">
        <v>100</v>
      </c>
      <c r="C193" s="15">
        <v>15.544041</v>
      </c>
      <c r="D193" s="15">
        <v>32.642487000000003</v>
      </c>
      <c r="E193" s="15">
        <v>34.196891000000001</v>
      </c>
      <c r="F193" s="15">
        <v>10.880829</v>
      </c>
      <c r="G193" s="15">
        <v>6.7357509999999996</v>
      </c>
      <c r="H193" s="15">
        <v>48.186528000000003</v>
      </c>
      <c r="I193" s="15">
        <v>45.077719999999999</v>
      </c>
    </row>
    <row r="194" spans="1:9">
      <c r="A194" s="8" t="s">
        <v>207</v>
      </c>
      <c r="B194" s="8"/>
      <c r="C194" s="8"/>
      <c r="D194" s="8"/>
      <c r="E194" s="8"/>
      <c r="F194" s="8"/>
      <c r="G194" s="8"/>
      <c r="H194" s="8"/>
      <c r="I194" s="8"/>
    </row>
    <row r="195" spans="1:9">
      <c r="A195" s="23" t="s">
        <v>208</v>
      </c>
      <c r="B195" s="24">
        <v>1480</v>
      </c>
      <c r="C195" s="24">
        <v>216</v>
      </c>
      <c r="D195" s="24">
        <v>553</v>
      </c>
      <c r="E195" s="24">
        <v>525</v>
      </c>
      <c r="F195" s="24">
        <v>165</v>
      </c>
      <c r="G195" s="24">
        <v>21</v>
      </c>
      <c r="H195" s="24">
        <v>769</v>
      </c>
      <c r="I195" s="24">
        <v>690</v>
      </c>
    </row>
    <row r="196" spans="1:9">
      <c r="A196" s="10" t="s">
        <v>114</v>
      </c>
      <c r="B196" s="15">
        <v>100</v>
      </c>
      <c r="C196" s="15">
        <v>14.594595</v>
      </c>
      <c r="D196" s="15">
        <v>37.364865000000002</v>
      </c>
      <c r="E196" s="15">
        <v>35.472973000000003</v>
      </c>
      <c r="F196" s="15">
        <v>11.148649000000001</v>
      </c>
      <c r="G196" s="15">
        <v>1.418919</v>
      </c>
      <c r="H196" s="15">
        <v>51.959459000000003</v>
      </c>
      <c r="I196" s="15">
        <v>46.621622000000002</v>
      </c>
    </row>
    <row r="197" spans="1:9">
      <c r="A197" s="23" t="s">
        <v>209</v>
      </c>
      <c r="B197" s="24">
        <v>1280</v>
      </c>
      <c r="C197" s="24">
        <v>185</v>
      </c>
      <c r="D197" s="24">
        <v>458</v>
      </c>
      <c r="E197" s="24">
        <v>458</v>
      </c>
      <c r="F197" s="24">
        <v>162</v>
      </c>
      <c r="G197" s="24">
        <v>17</v>
      </c>
      <c r="H197" s="24">
        <v>643</v>
      </c>
      <c r="I197" s="24">
        <v>620</v>
      </c>
    </row>
    <row r="198" spans="1:9">
      <c r="A198" s="10" t="s">
        <v>114</v>
      </c>
      <c r="B198" s="15">
        <v>100</v>
      </c>
      <c r="C198" s="15">
        <v>14.453125</v>
      </c>
      <c r="D198" s="15">
        <v>35.78125</v>
      </c>
      <c r="E198" s="15">
        <v>35.78125</v>
      </c>
      <c r="F198" s="15">
        <v>12.65625</v>
      </c>
      <c r="G198" s="15">
        <v>1.328125</v>
      </c>
      <c r="H198" s="15">
        <v>50.234375</v>
      </c>
      <c r="I198" s="15">
        <v>48.4375</v>
      </c>
    </row>
    <row r="199" spans="1:9">
      <c r="A199" s="23" t="s">
        <v>210</v>
      </c>
      <c r="B199" s="24">
        <v>1167</v>
      </c>
      <c r="C199" s="24">
        <v>182</v>
      </c>
      <c r="D199" s="24">
        <v>407</v>
      </c>
      <c r="E199" s="24">
        <v>421</v>
      </c>
      <c r="F199" s="24">
        <v>143</v>
      </c>
      <c r="G199" s="24">
        <v>14</v>
      </c>
      <c r="H199" s="24">
        <v>589</v>
      </c>
      <c r="I199" s="24">
        <v>564</v>
      </c>
    </row>
    <row r="200" spans="1:9">
      <c r="A200" s="10" t="s">
        <v>114</v>
      </c>
      <c r="B200" s="15">
        <v>100</v>
      </c>
      <c r="C200" s="15">
        <v>15.595544</v>
      </c>
      <c r="D200" s="15">
        <v>34.875749999999996</v>
      </c>
      <c r="E200" s="15">
        <v>36.075406999999998</v>
      </c>
      <c r="F200" s="15">
        <v>12.253641999999999</v>
      </c>
      <c r="G200" s="15">
        <v>1.199657</v>
      </c>
      <c r="H200" s="15">
        <v>50.471294</v>
      </c>
      <c r="I200" s="15">
        <v>48.329048999999998</v>
      </c>
    </row>
    <row r="201" spans="1:9" ht="11.1" customHeight="1">
      <c r="A201" s="23" t="s">
        <v>211</v>
      </c>
      <c r="B201" s="24">
        <v>715</v>
      </c>
      <c r="C201" s="24">
        <v>115</v>
      </c>
      <c r="D201" s="24">
        <v>263</v>
      </c>
      <c r="E201" s="24">
        <v>244</v>
      </c>
      <c r="F201" s="24">
        <v>80</v>
      </c>
      <c r="G201" s="24">
        <v>13</v>
      </c>
      <c r="H201" s="24">
        <v>378</v>
      </c>
      <c r="I201" s="24">
        <v>324</v>
      </c>
    </row>
    <row r="202" spans="1:9" ht="11.1" customHeight="1">
      <c r="A202" s="10" t="s">
        <v>114</v>
      </c>
      <c r="B202" s="15">
        <v>100</v>
      </c>
      <c r="C202" s="15">
        <v>16.083915999999999</v>
      </c>
      <c r="D202" s="15">
        <v>36.783217</v>
      </c>
      <c r="E202" s="15">
        <v>34.125874000000003</v>
      </c>
      <c r="F202" s="15">
        <v>11.188810999999999</v>
      </c>
      <c r="G202" s="15">
        <v>1.818182</v>
      </c>
      <c r="H202" s="15">
        <v>52.867133000000003</v>
      </c>
      <c r="I202" s="15">
        <v>45.314684999999997</v>
      </c>
    </row>
    <row r="203" spans="1:9" ht="11.1" customHeight="1">
      <c r="A203" s="23" t="s">
        <v>212</v>
      </c>
      <c r="B203" s="24">
        <v>387</v>
      </c>
      <c r="C203" s="24">
        <v>49</v>
      </c>
      <c r="D203" s="24">
        <v>151</v>
      </c>
      <c r="E203" s="24">
        <v>137</v>
      </c>
      <c r="F203" s="24">
        <v>46</v>
      </c>
      <c r="G203" s="24">
        <v>4</v>
      </c>
      <c r="H203" s="24">
        <v>200</v>
      </c>
      <c r="I203" s="24">
        <v>183</v>
      </c>
    </row>
    <row r="204" spans="1:9" ht="11.1" customHeight="1">
      <c r="A204" s="10" t="s">
        <v>114</v>
      </c>
      <c r="B204" s="15">
        <v>100</v>
      </c>
      <c r="C204" s="15">
        <v>12.661498999999999</v>
      </c>
      <c r="D204" s="15">
        <v>39.018087999999999</v>
      </c>
      <c r="E204" s="15">
        <v>35.400517000000001</v>
      </c>
      <c r="F204" s="15">
        <v>11.886305</v>
      </c>
      <c r="G204" s="15">
        <v>1.0335920000000001</v>
      </c>
      <c r="H204" s="15">
        <v>51.679586999999998</v>
      </c>
      <c r="I204" s="15">
        <v>47.286822000000001</v>
      </c>
    </row>
    <row r="205" spans="1:9" ht="11.1" customHeight="1">
      <c r="A205" s="23" t="s">
        <v>213</v>
      </c>
      <c r="B205" s="24">
        <v>404</v>
      </c>
      <c r="C205" s="24">
        <v>80</v>
      </c>
      <c r="D205" s="24">
        <v>175</v>
      </c>
      <c r="E205" s="24">
        <v>115</v>
      </c>
      <c r="F205" s="24">
        <v>25</v>
      </c>
      <c r="G205" s="24">
        <v>9</v>
      </c>
      <c r="H205" s="24">
        <v>255</v>
      </c>
      <c r="I205" s="24">
        <v>140</v>
      </c>
    </row>
    <row r="206" spans="1:9" ht="11.1" customHeight="1">
      <c r="A206" s="10" t="s">
        <v>114</v>
      </c>
      <c r="B206" s="15">
        <v>100</v>
      </c>
      <c r="C206" s="15">
        <v>19.80198</v>
      </c>
      <c r="D206" s="15">
        <v>43.316831999999998</v>
      </c>
      <c r="E206" s="15">
        <v>28.465347000000001</v>
      </c>
      <c r="F206" s="15">
        <v>6.1881190000000004</v>
      </c>
      <c r="G206" s="15">
        <v>2.2277230000000001</v>
      </c>
      <c r="H206" s="15">
        <v>63.118811999999998</v>
      </c>
      <c r="I206" s="15">
        <v>34.653464999999997</v>
      </c>
    </row>
    <row r="207" spans="1:9" ht="11.1" customHeight="1">
      <c r="A207" s="23" t="s">
        <v>214</v>
      </c>
      <c r="B207" s="24">
        <v>595</v>
      </c>
      <c r="C207" s="24">
        <v>93</v>
      </c>
      <c r="D207" s="24">
        <v>219</v>
      </c>
      <c r="E207" s="24">
        <v>204</v>
      </c>
      <c r="F207" s="24">
        <v>71</v>
      </c>
      <c r="G207" s="24">
        <v>8</v>
      </c>
      <c r="H207" s="24">
        <v>312</v>
      </c>
      <c r="I207" s="24">
        <v>275</v>
      </c>
    </row>
    <row r="208" spans="1:9" ht="11.1" customHeight="1">
      <c r="A208" s="10" t="s">
        <v>114</v>
      </c>
      <c r="B208" s="15">
        <v>100</v>
      </c>
      <c r="C208" s="15">
        <v>15.630252</v>
      </c>
      <c r="D208" s="15">
        <v>36.806722999999998</v>
      </c>
      <c r="E208" s="15">
        <v>34.285713999999999</v>
      </c>
      <c r="F208" s="15">
        <v>11.932772999999999</v>
      </c>
      <c r="G208" s="15">
        <v>1.344538</v>
      </c>
      <c r="H208" s="15">
        <v>52.436974999999997</v>
      </c>
      <c r="I208" s="15">
        <v>46.218487000000003</v>
      </c>
    </row>
    <row r="209" spans="1:9" ht="11.1" customHeight="1">
      <c r="A209" s="23" t="s">
        <v>215</v>
      </c>
      <c r="B209" s="24">
        <v>215</v>
      </c>
      <c r="C209" s="24">
        <v>48</v>
      </c>
      <c r="D209" s="24">
        <v>77</v>
      </c>
      <c r="E209" s="24">
        <v>63</v>
      </c>
      <c r="F209" s="24">
        <v>25</v>
      </c>
      <c r="G209" s="24">
        <v>2</v>
      </c>
      <c r="H209" s="24">
        <v>125</v>
      </c>
      <c r="I209" s="24">
        <v>88</v>
      </c>
    </row>
    <row r="210" spans="1:9" ht="11.1" customHeight="1">
      <c r="A210" s="10" t="s">
        <v>114</v>
      </c>
      <c r="B210" s="15">
        <v>100</v>
      </c>
      <c r="C210" s="15">
        <v>22.325581</v>
      </c>
      <c r="D210" s="15">
        <v>35.813952999999998</v>
      </c>
      <c r="E210" s="15">
        <v>29.302326000000001</v>
      </c>
      <c r="F210" s="15">
        <v>11.627907</v>
      </c>
      <c r="G210" s="15">
        <v>0.93023299999999998</v>
      </c>
      <c r="H210" s="15">
        <v>58.139535000000002</v>
      </c>
      <c r="I210" s="15">
        <v>40.930233000000001</v>
      </c>
    </row>
    <row r="211" spans="1:9" ht="11.1" customHeight="1">
      <c r="A211" s="23" t="s">
        <v>216</v>
      </c>
      <c r="B211" s="24">
        <v>248</v>
      </c>
      <c r="C211" s="24">
        <v>52</v>
      </c>
      <c r="D211" s="24">
        <v>107</v>
      </c>
      <c r="E211" s="24">
        <v>64</v>
      </c>
      <c r="F211" s="24">
        <v>23</v>
      </c>
      <c r="G211" s="24">
        <v>2</v>
      </c>
      <c r="H211" s="24">
        <v>159</v>
      </c>
      <c r="I211" s="24">
        <v>87</v>
      </c>
    </row>
    <row r="212" spans="1:9" ht="11.1" customHeight="1">
      <c r="A212" s="10" t="s">
        <v>114</v>
      </c>
      <c r="B212" s="15">
        <v>100</v>
      </c>
      <c r="C212" s="15">
        <v>20.967742000000001</v>
      </c>
      <c r="D212" s="15">
        <v>43.145161000000002</v>
      </c>
      <c r="E212" s="15">
        <v>25.806452</v>
      </c>
      <c r="F212" s="15">
        <v>9.2741939999999996</v>
      </c>
      <c r="G212" s="15">
        <v>0.80645199999999995</v>
      </c>
      <c r="H212" s="15">
        <v>64.112903000000003</v>
      </c>
      <c r="I212" s="15">
        <v>35.080644999999997</v>
      </c>
    </row>
    <row r="213" spans="1:9" ht="11.1" customHeight="1">
      <c r="A213" s="23" t="s">
        <v>217</v>
      </c>
      <c r="B213" s="24">
        <v>255</v>
      </c>
      <c r="C213" s="24">
        <v>41</v>
      </c>
      <c r="D213" s="24">
        <v>90</v>
      </c>
      <c r="E213" s="24">
        <v>92</v>
      </c>
      <c r="F213" s="24">
        <v>26</v>
      </c>
      <c r="G213" s="24">
        <v>6</v>
      </c>
      <c r="H213" s="24">
        <v>131</v>
      </c>
      <c r="I213" s="24">
        <v>118</v>
      </c>
    </row>
    <row r="214" spans="1:9" ht="11.1" customHeight="1">
      <c r="A214" s="10" t="s">
        <v>114</v>
      </c>
      <c r="B214" s="15">
        <v>100</v>
      </c>
      <c r="C214" s="15">
        <v>16.078430999999998</v>
      </c>
      <c r="D214" s="15">
        <v>35.294117999999997</v>
      </c>
      <c r="E214" s="15">
        <v>36.078431000000002</v>
      </c>
      <c r="F214" s="15">
        <v>10.196078</v>
      </c>
      <c r="G214" s="15">
        <v>2.3529409999999999</v>
      </c>
      <c r="H214" s="15">
        <v>51.372548999999999</v>
      </c>
      <c r="I214" s="15">
        <v>46.274509999999999</v>
      </c>
    </row>
    <row r="215" spans="1:9" ht="11.1" customHeight="1">
      <c r="A215" s="23" t="s">
        <v>218</v>
      </c>
      <c r="B215" s="24">
        <v>291</v>
      </c>
      <c r="C215" s="24">
        <v>40</v>
      </c>
      <c r="D215" s="24">
        <v>105</v>
      </c>
      <c r="E215" s="24">
        <v>110</v>
      </c>
      <c r="F215" s="24">
        <v>32</v>
      </c>
      <c r="G215" s="24">
        <v>4</v>
      </c>
      <c r="H215" s="24">
        <v>145</v>
      </c>
      <c r="I215" s="24">
        <v>142</v>
      </c>
    </row>
    <row r="216" spans="1:9" ht="11.1" customHeight="1">
      <c r="A216" s="10" t="s">
        <v>114</v>
      </c>
      <c r="B216" s="15">
        <v>100</v>
      </c>
      <c r="C216" s="15">
        <v>13.745704</v>
      </c>
      <c r="D216" s="15">
        <v>36.082473999999998</v>
      </c>
      <c r="E216" s="15">
        <v>37.800687000000003</v>
      </c>
      <c r="F216" s="15">
        <v>10.996563999999999</v>
      </c>
      <c r="G216" s="15">
        <v>1.3745700000000001</v>
      </c>
      <c r="H216" s="15">
        <v>49.828178999999999</v>
      </c>
      <c r="I216" s="15">
        <v>48.797251000000003</v>
      </c>
    </row>
    <row r="217" spans="1:9" ht="11.1" customHeight="1">
      <c r="A217" s="23" t="s">
        <v>219</v>
      </c>
      <c r="B217" s="24">
        <v>338</v>
      </c>
      <c r="C217" s="24">
        <v>47</v>
      </c>
      <c r="D217" s="24">
        <v>108</v>
      </c>
      <c r="E217" s="24">
        <v>135</v>
      </c>
      <c r="F217" s="24">
        <v>45</v>
      </c>
      <c r="G217" s="24">
        <v>3</v>
      </c>
      <c r="H217" s="24">
        <v>155</v>
      </c>
      <c r="I217" s="24">
        <v>180</v>
      </c>
    </row>
    <row r="218" spans="1:9" ht="11.1" customHeight="1">
      <c r="A218" s="10" t="s">
        <v>114</v>
      </c>
      <c r="B218" s="15">
        <v>100</v>
      </c>
      <c r="C218" s="15">
        <v>13.905324999999999</v>
      </c>
      <c r="D218" s="15">
        <v>31.952663000000001</v>
      </c>
      <c r="E218" s="15">
        <v>39.940828000000003</v>
      </c>
      <c r="F218" s="15">
        <v>13.313609</v>
      </c>
      <c r="G218" s="15">
        <v>0.88757399999999997</v>
      </c>
      <c r="H218" s="15">
        <v>45.857987999999999</v>
      </c>
      <c r="I218" s="15">
        <v>53.254438</v>
      </c>
    </row>
    <row r="219" spans="1:9" ht="11.1" customHeight="1">
      <c r="A219" s="23" t="s">
        <v>220</v>
      </c>
      <c r="B219" s="24">
        <v>812</v>
      </c>
      <c r="C219" s="24">
        <v>112</v>
      </c>
      <c r="D219" s="24">
        <v>272</v>
      </c>
      <c r="E219" s="24">
        <v>305</v>
      </c>
      <c r="F219" s="24">
        <v>110</v>
      </c>
      <c r="G219" s="24">
        <v>13</v>
      </c>
      <c r="H219" s="24">
        <v>384</v>
      </c>
      <c r="I219" s="24">
        <v>415</v>
      </c>
    </row>
    <row r="220" spans="1:9" ht="11.1" customHeight="1">
      <c r="A220" s="10" t="s">
        <v>114</v>
      </c>
      <c r="B220" s="15">
        <v>100</v>
      </c>
      <c r="C220" s="15">
        <v>13.793103</v>
      </c>
      <c r="D220" s="15">
        <v>33.497537000000001</v>
      </c>
      <c r="E220" s="15">
        <v>37.561576000000002</v>
      </c>
      <c r="F220" s="15">
        <v>13.546798000000001</v>
      </c>
      <c r="G220" s="15">
        <v>1.6009850000000001</v>
      </c>
      <c r="H220" s="15">
        <v>47.290640000000003</v>
      </c>
      <c r="I220" s="15">
        <v>51.108373999999998</v>
      </c>
    </row>
    <row r="221" spans="1:9" ht="11.1" customHeight="1">
      <c r="A221" s="23" t="s">
        <v>221</v>
      </c>
      <c r="B221" s="24">
        <v>816</v>
      </c>
      <c r="C221" s="24">
        <v>126</v>
      </c>
      <c r="D221" s="24">
        <v>284</v>
      </c>
      <c r="E221" s="24">
        <v>297</v>
      </c>
      <c r="F221" s="24">
        <v>102</v>
      </c>
      <c r="G221" s="24">
        <v>7</v>
      </c>
      <c r="H221" s="24">
        <v>410</v>
      </c>
      <c r="I221" s="24">
        <v>399</v>
      </c>
    </row>
    <row r="222" spans="1:9" ht="11.1" customHeight="1">
      <c r="A222" s="10" t="s">
        <v>114</v>
      </c>
      <c r="B222" s="15">
        <v>100</v>
      </c>
      <c r="C222" s="15">
        <v>15.441176</v>
      </c>
      <c r="D222" s="15">
        <v>34.803922</v>
      </c>
      <c r="E222" s="15">
        <v>36.397058999999999</v>
      </c>
      <c r="F222" s="15">
        <v>12.5</v>
      </c>
      <c r="G222" s="15">
        <v>0.85784300000000002</v>
      </c>
      <c r="H222" s="15">
        <v>50.245097999999999</v>
      </c>
      <c r="I222" s="15">
        <v>48.897058999999999</v>
      </c>
    </row>
    <row r="223" spans="1:9" ht="11.1" customHeight="1">
      <c r="A223" s="23" t="s">
        <v>152</v>
      </c>
      <c r="B223" s="24">
        <v>69</v>
      </c>
      <c r="C223" s="24">
        <v>8</v>
      </c>
      <c r="D223" s="24">
        <v>27</v>
      </c>
      <c r="E223" s="24">
        <v>22</v>
      </c>
      <c r="F223" s="24">
        <v>9</v>
      </c>
      <c r="G223" s="24">
        <v>3</v>
      </c>
      <c r="H223" s="24">
        <v>35</v>
      </c>
      <c r="I223" s="24">
        <v>31</v>
      </c>
    </row>
    <row r="224" spans="1:9" ht="11.1" customHeight="1">
      <c r="A224" s="10" t="s">
        <v>114</v>
      </c>
      <c r="B224" s="15">
        <v>100</v>
      </c>
      <c r="C224" s="15">
        <v>11.594203</v>
      </c>
      <c r="D224" s="15">
        <v>39.130434999999999</v>
      </c>
      <c r="E224" s="15">
        <v>31.884058</v>
      </c>
      <c r="F224" s="15">
        <v>13.043478</v>
      </c>
      <c r="G224" s="15">
        <v>4.3478260000000004</v>
      </c>
      <c r="H224" s="15">
        <v>50.724637999999999</v>
      </c>
      <c r="I224" s="15">
        <v>44.927536000000003</v>
      </c>
    </row>
    <row r="225" spans="1:9" ht="11.1" customHeight="1">
      <c r="A225" s="23" t="s">
        <v>222</v>
      </c>
      <c r="B225" s="24">
        <v>246</v>
      </c>
      <c r="C225" s="24">
        <v>32</v>
      </c>
      <c r="D225" s="24">
        <v>63</v>
      </c>
      <c r="E225" s="24">
        <v>101</v>
      </c>
      <c r="F225" s="24">
        <v>44</v>
      </c>
      <c r="G225" s="24">
        <v>6</v>
      </c>
      <c r="H225" s="24">
        <v>95</v>
      </c>
      <c r="I225" s="24">
        <v>145</v>
      </c>
    </row>
    <row r="226" spans="1:9" ht="11.1" customHeight="1">
      <c r="A226" s="10" t="s">
        <v>114</v>
      </c>
      <c r="B226" s="15">
        <v>100</v>
      </c>
      <c r="C226" s="15">
        <v>13.00813</v>
      </c>
      <c r="D226" s="15">
        <v>25.609756000000001</v>
      </c>
      <c r="E226" s="15">
        <v>41.056910999999999</v>
      </c>
      <c r="F226" s="15">
        <v>17.886178999999998</v>
      </c>
      <c r="G226" s="15">
        <v>2.4390239999999999</v>
      </c>
      <c r="H226" s="15">
        <v>38.617885999999999</v>
      </c>
      <c r="I226" s="15">
        <v>58.943089000000001</v>
      </c>
    </row>
    <row r="227" spans="1:9" ht="11.1" customHeight="1">
      <c r="A227" s="23" t="s">
        <v>128</v>
      </c>
      <c r="B227" s="24">
        <v>47</v>
      </c>
      <c r="C227" s="24">
        <v>14</v>
      </c>
      <c r="D227" s="24">
        <v>17</v>
      </c>
      <c r="E227" s="24">
        <v>7</v>
      </c>
      <c r="F227" s="24">
        <v>4</v>
      </c>
      <c r="G227" s="24">
        <v>5</v>
      </c>
      <c r="H227" s="24">
        <v>31</v>
      </c>
      <c r="I227" s="24">
        <v>11</v>
      </c>
    </row>
    <row r="228" spans="1:9" ht="11.1" customHeight="1">
      <c r="A228" s="11"/>
      <c r="B228" s="16">
        <v>100</v>
      </c>
      <c r="C228" s="16">
        <v>29.787234000000002</v>
      </c>
      <c r="D228" s="16">
        <v>36.170212999999997</v>
      </c>
      <c r="E228" s="16">
        <v>14.893617000000001</v>
      </c>
      <c r="F228" s="16">
        <v>8.5106380000000001</v>
      </c>
      <c r="G228" s="16">
        <v>10.638298000000001</v>
      </c>
      <c r="H228" s="16">
        <v>65.957447000000002</v>
      </c>
      <c r="I228" s="16">
        <v>23.404254999999999</v>
      </c>
    </row>
    <row r="229" spans="1:9" ht="11.1" customHeight="1"/>
  </sheetData>
  <phoneticPr fontId="2"/>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F6D92-62ED-40EA-ABA0-24CF8FB05E9C}">
  <sheetPr codeName="Sheet131"/>
  <dimension ref="A1:P229"/>
  <sheetViews>
    <sheetView workbookViewId="0">
      <selection sqref="A1:A2"/>
    </sheetView>
  </sheetViews>
  <sheetFormatPr defaultRowHeight="12"/>
  <cols>
    <col min="1" max="1" width="52" style="13" bestFit="1" customWidth="1"/>
    <col min="2" max="257" width="7.625" style="13" customWidth="1"/>
    <col min="258" max="16384" width="9" style="13"/>
  </cols>
  <sheetData>
    <row r="1" spans="1:16">
      <c r="A1" s="12" t="s">
        <v>114</v>
      </c>
      <c r="B1" s="6"/>
    </row>
    <row r="2" spans="1:16">
      <c r="A2" s="18" t="str">
        <f xml:space="preserve"> HYPERLINK("#'目次'!B36","[30]")</f>
        <v>[30]</v>
      </c>
    </row>
    <row r="3" spans="1:16">
      <c r="A3" s="6" t="s">
        <v>114</v>
      </c>
      <c r="B3" s="7" t="s">
        <v>377</v>
      </c>
    </row>
    <row r="4" spans="1:16">
      <c r="A4" s="6" t="s">
        <v>114</v>
      </c>
      <c r="B4" s="7" t="s">
        <v>378</v>
      </c>
    </row>
    <row r="5" spans="1:16" s="21" customFormat="1" ht="96">
      <c r="A5" s="19" t="s">
        <v>114</v>
      </c>
      <c r="B5" s="20" t="s">
        <v>118</v>
      </c>
      <c r="C5" s="20" t="s">
        <v>176</v>
      </c>
      <c r="D5" s="20" t="s">
        <v>177</v>
      </c>
      <c r="E5" s="20" t="s">
        <v>178</v>
      </c>
      <c r="F5" s="20" t="s">
        <v>179</v>
      </c>
      <c r="G5" s="20" t="s">
        <v>180</v>
      </c>
      <c r="H5" s="20" t="s">
        <v>181</v>
      </c>
      <c r="I5" s="20" t="s">
        <v>182</v>
      </c>
      <c r="J5" s="20" t="s">
        <v>183</v>
      </c>
      <c r="K5" s="20" t="s">
        <v>184</v>
      </c>
      <c r="L5" s="20" t="s">
        <v>185</v>
      </c>
      <c r="M5" s="20" t="s">
        <v>152</v>
      </c>
      <c r="N5" s="20" t="s">
        <v>379</v>
      </c>
      <c r="O5" s="20" t="s">
        <v>186</v>
      </c>
      <c r="P5" s="20" t="s">
        <v>128</v>
      </c>
    </row>
    <row r="6" spans="1:16">
      <c r="A6" s="22" t="s">
        <v>121</v>
      </c>
      <c r="B6" s="9">
        <v>2677</v>
      </c>
      <c r="C6" s="9">
        <v>425</v>
      </c>
      <c r="D6" s="9">
        <v>811</v>
      </c>
      <c r="E6" s="9">
        <v>207</v>
      </c>
      <c r="F6" s="9">
        <v>154</v>
      </c>
      <c r="G6" s="9">
        <v>318</v>
      </c>
      <c r="H6" s="9">
        <v>203</v>
      </c>
      <c r="I6" s="9">
        <v>79</v>
      </c>
      <c r="J6" s="9">
        <v>68</v>
      </c>
      <c r="K6" s="9">
        <v>586</v>
      </c>
      <c r="L6" s="9">
        <v>276</v>
      </c>
      <c r="M6" s="9">
        <v>197</v>
      </c>
      <c r="N6" s="9">
        <v>1692</v>
      </c>
      <c r="O6" s="9">
        <v>944</v>
      </c>
      <c r="P6" s="9">
        <v>41</v>
      </c>
    </row>
    <row r="7" spans="1:16">
      <c r="A7" s="10" t="s">
        <v>114</v>
      </c>
      <c r="B7" s="15">
        <v>100</v>
      </c>
      <c r="C7" s="15">
        <v>15.875980999999999</v>
      </c>
      <c r="D7" s="15">
        <v>30.295106000000001</v>
      </c>
      <c r="E7" s="15">
        <v>7.7325359999999996</v>
      </c>
      <c r="F7" s="15">
        <v>5.7527080000000002</v>
      </c>
      <c r="G7" s="15">
        <v>11.878969</v>
      </c>
      <c r="H7" s="15">
        <v>7.5831150000000003</v>
      </c>
      <c r="I7" s="15">
        <v>2.9510649999999998</v>
      </c>
      <c r="J7" s="15">
        <v>2.5401570000000002</v>
      </c>
      <c r="K7" s="15">
        <v>21.890176</v>
      </c>
      <c r="L7" s="15">
        <v>10.310048999999999</v>
      </c>
      <c r="M7" s="15">
        <v>7.3589840000000004</v>
      </c>
      <c r="N7" s="15">
        <v>63.205080000000002</v>
      </c>
      <c r="O7" s="15">
        <v>35.263354999999997</v>
      </c>
      <c r="P7" s="15">
        <v>1.5315650000000001</v>
      </c>
    </row>
    <row r="8" spans="1:16">
      <c r="A8" s="8" t="s">
        <v>122</v>
      </c>
      <c r="B8" s="8"/>
      <c r="C8" s="8"/>
      <c r="D8" s="8"/>
      <c r="E8" s="8"/>
      <c r="F8" s="8"/>
      <c r="G8" s="8"/>
      <c r="H8" s="8"/>
      <c r="I8" s="8"/>
      <c r="J8" s="8"/>
      <c r="K8" s="8"/>
      <c r="L8" s="8"/>
      <c r="M8" s="8"/>
      <c r="N8" s="8"/>
      <c r="O8" s="8"/>
      <c r="P8" s="8"/>
    </row>
    <row r="9" spans="1:16">
      <c r="A9" s="23" t="s">
        <v>123</v>
      </c>
      <c r="B9" s="24">
        <v>380</v>
      </c>
      <c r="C9" s="24">
        <v>81</v>
      </c>
      <c r="D9" s="24">
        <v>160</v>
      </c>
      <c r="E9" s="24">
        <v>41</v>
      </c>
      <c r="F9" s="24">
        <v>42</v>
      </c>
      <c r="G9" s="24">
        <v>67</v>
      </c>
      <c r="H9" s="24">
        <v>44</v>
      </c>
      <c r="I9" s="24">
        <v>23</v>
      </c>
      <c r="J9" s="24">
        <v>24</v>
      </c>
      <c r="K9" s="24">
        <v>113</v>
      </c>
      <c r="L9" s="24">
        <v>57</v>
      </c>
      <c r="M9" s="24">
        <v>31</v>
      </c>
      <c r="N9" s="24">
        <v>299</v>
      </c>
      <c r="O9" s="24">
        <v>77</v>
      </c>
      <c r="P9" s="24">
        <v>4</v>
      </c>
    </row>
    <row r="10" spans="1:16">
      <c r="A10" s="10" t="s">
        <v>114</v>
      </c>
      <c r="B10" s="15">
        <v>100</v>
      </c>
      <c r="C10" s="15">
        <v>21.315788999999999</v>
      </c>
      <c r="D10" s="15">
        <v>42.105263000000001</v>
      </c>
      <c r="E10" s="15">
        <v>10.789474</v>
      </c>
      <c r="F10" s="15">
        <v>11.052631999999999</v>
      </c>
      <c r="G10" s="15">
        <v>17.631578999999999</v>
      </c>
      <c r="H10" s="15">
        <v>11.578946999999999</v>
      </c>
      <c r="I10" s="15">
        <v>6.052632</v>
      </c>
      <c r="J10" s="15">
        <v>6.3157889999999997</v>
      </c>
      <c r="K10" s="15">
        <v>29.736841999999999</v>
      </c>
      <c r="L10" s="15">
        <v>15</v>
      </c>
      <c r="M10" s="15">
        <v>8.1578949999999999</v>
      </c>
      <c r="N10" s="15">
        <v>78.684211000000005</v>
      </c>
      <c r="O10" s="15">
        <v>20.263158000000001</v>
      </c>
      <c r="P10" s="15">
        <v>1.052632</v>
      </c>
    </row>
    <row r="11" spans="1:16">
      <c r="A11" s="23" t="s">
        <v>124</v>
      </c>
      <c r="B11" s="24">
        <v>489</v>
      </c>
      <c r="C11" s="24">
        <v>103</v>
      </c>
      <c r="D11" s="24">
        <v>192</v>
      </c>
      <c r="E11" s="24">
        <v>57</v>
      </c>
      <c r="F11" s="24">
        <v>47</v>
      </c>
      <c r="G11" s="24">
        <v>85</v>
      </c>
      <c r="H11" s="24">
        <v>54</v>
      </c>
      <c r="I11" s="24">
        <v>16</v>
      </c>
      <c r="J11" s="24">
        <v>12</v>
      </c>
      <c r="K11" s="24">
        <v>128</v>
      </c>
      <c r="L11" s="24">
        <v>77</v>
      </c>
      <c r="M11" s="24">
        <v>32</v>
      </c>
      <c r="N11" s="24">
        <v>369</v>
      </c>
      <c r="O11" s="24">
        <v>115</v>
      </c>
      <c r="P11" s="24">
        <v>5</v>
      </c>
    </row>
    <row r="12" spans="1:16">
      <c r="A12" s="10" t="s">
        <v>114</v>
      </c>
      <c r="B12" s="15">
        <v>100</v>
      </c>
      <c r="C12" s="15">
        <v>21.063395</v>
      </c>
      <c r="D12" s="15">
        <v>39.263804</v>
      </c>
      <c r="E12" s="15">
        <v>11.656442</v>
      </c>
      <c r="F12" s="15">
        <v>9.6114519999999999</v>
      </c>
      <c r="G12" s="15">
        <v>17.382413</v>
      </c>
      <c r="H12" s="15">
        <v>11.042945</v>
      </c>
      <c r="I12" s="15">
        <v>3.2719839999999998</v>
      </c>
      <c r="J12" s="15">
        <v>2.4539879999999998</v>
      </c>
      <c r="K12" s="15">
        <v>26.175868999999999</v>
      </c>
      <c r="L12" s="15">
        <v>15.746421</v>
      </c>
      <c r="M12" s="15">
        <v>6.5439670000000003</v>
      </c>
      <c r="N12" s="15">
        <v>75.460122999999996</v>
      </c>
      <c r="O12" s="15">
        <v>23.517382000000001</v>
      </c>
      <c r="P12" s="15">
        <v>1.0224949999999999</v>
      </c>
    </row>
    <row r="13" spans="1:16">
      <c r="A13" s="23" t="s">
        <v>125</v>
      </c>
      <c r="B13" s="24">
        <v>1114</v>
      </c>
      <c r="C13" s="24">
        <v>174</v>
      </c>
      <c r="D13" s="24">
        <v>343</v>
      </c>
      <c r="E13" s="24">
        <v>76</v>
      </c>
      <c r="F13" s="24">
        <v>50</v>
      </c>
      <c r="G13" s="24">
        <v>113</v>
      </c>
      <c r="H13" s="24">
        <v>69</v>
      </c>
      <c r="I13" s="24">
        <v>20</v>
      </c>
      <c r="J13" s="24">
        <v>27</v>
      </c>
      <c r="K13" s="24">
        <v>237</v>
      </c>
      <c r="L13" s="24">
        <v>95</v>
      </c>
      <c r="M13" s="24">
        <v>79</v>
      </c>
      <c r="N13" s="24">
        <v>705</v>
      </c>
      <c r="O13" s="24">
        <v>396</v>
      </c>
      <c r="P13" s="24">
        <v>13</v>
      </c>
    </row>
    <row r="14" spans="1:16">
      <c r="A14" s="10" t="s">
        <v>114</v>
      </c>
      <c r="B14" s="15">
        <v>100</v>
      </c>
      <c r="C14" s="15">
        <v>15.619389999999999</v>
      </c>
      <c r="D14" s="15">
        <v>30.789946</v>
      </c>
      <c r="E14" s="15">
        <v>6.8222620000000003</v>
      </c>
      <c r="F14" s="15">
        <v>4.4883300000000004</v>
      </c>
      <c r="G14" s="15">
        <v>10.143627</v>
      </c>
      <c r="H14" s="15">
        <v>6.1938959999999996</v>
      </c>
      <c r="I14" s="15">
        <v>1.7953319999999999</v>
      </c>
      <c r="J14" s="15">
        <v>2.4236979999999999</v>
      </c>
      <c r="K14" s="15">
        <v>21.274685999999999</v>
      </c>
      <c r="L14" s="15">
        <v>8.5278279999999995</v>
      </c>
      <c r="M14" s="15">
        <v>7.0915619999999997</v>
      </c>
      <c r="N14" s="15">
        <v>63.285457999999998</v>
      </c>
      <c r="O14" s="15">
        <v>35.547575999999999</v>
      </c>
      <c r="P14" s="15">
        <v>1.1669659999999999</v>
      </c>
    </row>
    <row r="15" spans="1:16">
      <c r="A15" s="23" t="s">
        <v>126</v>
      </c>
      <c r="B15" s="24">
        <v>521</v>
      </c>
      <c r="C15" s="24">
        <v>52</v>
      </c>
      <c r="D15" s="24">
        <v>93</v>
      </c>
      <c r="E15" s="24">
        <v>24</v>
      </c>
      <c r="F15" s="24">
        <v>14</v>
      </c>
      <c r="G15" s="24">
        <v>42</v>
      </c>
      <c r="H15" s="24">
        <v>30</v>
      </c>
      <c r="I15" s="24">
        <v>12</v>
      </c>
      <c r="J15" s="24">
        <v>2</v>
      </c>
      <c r="K15" s="24">
        <v>91</v>
      </c>
      <c r="L15" s="24">
        <v>38</v>
      </c>
      <c r="M15" s="24">
        <v>40</v>
      </c>
      <c r="N15" s="24">
        <v>245</v>
      </c>
      <c r="O15" s="24">
        <v>262</v>
      </c>
      <c r="P15" s="24">
        <v>14</v>
      </c>
    </row>
    <row r="16" spans="1:16">
      <c r="A16" s="10" t="s">
        <v>114</v>
      </c>
      <c r="B16" s="15">
        <v>100</v>
      </c>
      <c r="C16" s="15">
        <v>9.9808059999999994</v>
      </c>
      <c r="D16" s="15">
        <v>17.850287999999999</v>
      </c>
      <c r="E16" s="15">
        <v>4.6065259999999997</v>
      </c>
      <c r="F16" s="15">
        <v>2.6871399999999999</v>
      </c>
      <c r="G16" s="15">
        <v>8.06142</v>
      </c>
      <c r="H16" s="15">
        <v>5.7581569999999997</v>
      </c>
      <c r="I16" s="15">
        <v>2.3032629999999998</v>
      </c>
      <c r="J16" s="15">
        <v>0.38387700000000002</v>
      </c>
      <c r="K16" s="15">
        <v>17.466411000000001</v>
      </c>
      <c r="L16" s="15">
        <v>7.293666</v>
      </c>
      <c r="M16" s="15">
        <v>7.677543</v>
      </c>
      <c r="N16" s="15">
        <v>47.024951999999999</v>
      </c>
      <c r="O16" s="15">
        <v>50.287908000000002</v>
      </c>
      <c r="P16" s="15">
        <v>2.6871399999999999</v>
      </c>
    </row>
    <row r="17" spans="1:16">
      <c r="A17" s="23" t="s">
        <v>127</v>
      </c>
      <c r="B17" s="24">
        <v>129</v>
      </c>
      <c r="C17" s="24">
        <v>7</v>
      </c>
      <c r="D17" s="24">
        <v>7</v>
      </c>
      <c r="E17" s="24">
        <v>6</v>
      </c>
      <c r="F17" s="24">
        <v>1</v>
      </c>
      <c r="G17" s="24">
        <v>5</v>
      </c>
      <c r="H17" s="24">
        <v>4</v>
      </c>
      <c r="I17" s="24">
        <v>7</v>
      </c>
      <c r="J17" s="24">
        <v>2</v>
      </c>
      <c r="K17" s="24">
        <v>10</v>
      </c>
      <c r="L17" s="24">
        <v>5</v>
      </c>
      <c r="M17" s="24">
        <v>12</v>
      </c>
      <c r="N17" s="24">
        <v>44</v>
      </c>
      <c r="O17" s="24">
        <v>81</v>
      </c>
      <c r="P17" s="24">
        <v>4</v>
      </c>
    </row>
    <row r="18" spans="1:16">
      <c r="A18" s="10" t="s">
        <v>114</v>
      </c>
      <c r="B18" s="15">
        <v>100</v>
      </c>
      <c r="C18" s="15">
        <v>5.4263570000000003</v>
      </c>
      <c r="D18" s="15">
        <v>5.4263570000000003</v>
      </c>
      <c r="E18" s="15">
        <v>4.6511630000000004</v>
      </c>
      <c r="F18" s="15">
        <v>0.77519400000000005</v>
      </c>
      <c r="G18" s="15">
        <v>3.875969</v>
      </c>
      <c r="H18" s="15">
        <v>3.1007750000000001</v>
      </c>
      <c r="I18" s="15">
        <v>5.4263570000000003</v>
      </c>
      <c r="J18" s="15">
        <v>1.5503880000000001</v>
      </c>
      <c r="K18" s="15">
        <v>7.751938</v>
      </c>
      <c r="L18" s="15">
        <v>3.875969</v>
      </c>
      <c r="M18" s="15">
        <v>9.3023260000000008</v>
      </c>
      <c r="N18" s="15">
        <v>34.108527000000002</v>
      </c>
      <c r="O18" s="15">
        <v>62.790697999999999</v>
      </c>
      <c r="P18" s="15">
        <v>3.1007750000000001</v>
      </c>
    </row>
    <row r="19" spans="1:16">
      <c r="A19" s="23" t="s">
        <v>128</v>
      </c>
      <c r="B19" s="24">
        <v>44</v>
      </c>
      <c r="C19" s="24">
        <v>8</v>
      </c>
      <c r="D19" s="24">
        <v>16</v>
      </c>
      <c r="E19" s="24">
        <v>3</v>
      </c>
      <c r="F19" s="24">
        <v>0</v>
      </c>
      <c r="G19" s="24">
        <v>6</v>
      </c>
      <c r="H19" s="24">
        <v>2</v>
      </c>
      <c r="I19" s="24">
        <v>1</v>
      </c>
      <c r="J19" s="24">
        <v>1</v>
      </c>
      <c r="K19" s="24">
        <v>7</v>
      </c>
      <c r="L19" s="24">
        <v>4</v>
      </c>
      <c r="M19" s="24">
        <v>3</v>
      </c>
      <c r="N19" s="24">
        <v>30</v>
      </c>
      <c r="O19" s="24">
        <v>13</v>
      </c>
      <c r="P19" s="24">
        <v>1</v>
      </c>
    </row>
    <row r="20" spans="1:16">
      <c r="A20" s="10" t="s">
        <v>114</v>
      </c>
      <c r="B20" s="15">
        <v>100</v>
      </c>
      <c r="C20" s="15">
        <v>18.181818</v>
      </c>
      <c r="D20" s="15">
        <v>36.363636</v>
      </c>
      <c r="E20" s="15">
        <v>6.8181820000000002</v>
      </c>
      <c r="F20" s="15">
        <v>0</v>
      </c>
      <c r="G20" s="15">
        <v>13.636364</v>
      </c>
      <c r="H20" s="15">
        <v>4.5454549999999996</v>
      </c>
      <c r="I20" s="15">
        <v>2.2727270000000002</v>
      </c>
      <c r="J20" s="15">
        <v>2.2727270000000002</v>
      </c>
      <c r="K20" s="15">
        <v>15.909091</v>
      </c>
      <c r="L20" s="15">
        <v>9.0909089999999999</v>
      </c>
      <c r="M20" s="15">
        <v>6.8181820000000002</v>
      </c>
      <c r="N20" s="15">
        <v>68.181818000000007</v>
      </c>
      <c r="O20" s="15">
        <v>29.545455</v>
      </c>
      <c r="P20" s="15">
        <v>2.2727270000000002</v>
      </c>
    </row>
    <row r="21" spans="1:16">
      <c r="A21" s="8" t="s">
        <v>129</v>
      </c>
      <c r="B21" s="8"/>
      <c r="C21" s="8"/>
      <c r="D21" s="8"/>
      <c r="E21" s="8"/>
      <c r="F21" s="8"/>
      <c r="G21" s="8"/>
      <c r="H21" s="8"/>
      <c r="I21" s="8"/>
      <c r="J21" s="8"/>
      <c r="K21" s="8"/>
      <c r="L21" s="8"/>
      <c r="M21" s="8"/>
      <c r="N21" s="8"/>
      <c r="O21" s="8"/>
      <c r="P21" s="8"/>
    </row>
    <row r="22" spans="1:16">
      <c r="A22" s="23" t="s">
        <v>130</v>
      </c>
      <c r="B22" s="24">
        <v>799</v>
      </c>
      <c r="C22" s="24">
        <v>186</v>
      </c>
      <c r="D22" s="24">
        <v>325</v>
      </c>
      <c r="E22" s="24">
        <v>81</v>
      </c>
      <c r="F22" s="24">
        <v>79</v>
      </c>
      <c r="G22" s="24">
        <v>138</v>
      </c>
      <c r="H22" s="24">
        <v>81</v>
      </c>
      <c r="I22" s="24">
        <v>40</v>
      </c>
      <c r="J22" s="24">
        <v>39</v>
      </c>
      <c r="K22" s="24">
        <v>219</v>
      </c>
      <c r="L22" s="24">
        <v>110</v>
      </c>
      <c r="M22" s="24">
        <v>51</v>
      </c>
      <c r="N22" s="24">
        <v>607</v>
      </c>
      <c r="O22" s="24">
        <v>181</v>
      </c>
      <c r="P22" s="24">
        <v>11</v>
      </c>
    </row>
    <row r="23" spans="1:16">
      <c r="A23" s="10" t="s">
        <v>114</v>
      </c>
      <c r="B23" s="15">
        <v>100</v>
      </c>
      <c r="C23" s="15">
        <v>23.279098999999999</v>
      </c>
      <c r="D23" s="15">
        <v>40.675845000000002</v>
      </c>
      <c r="E23" s="15">
        <v>10.137672</v>
      </c>
      <c r="F23" s="15">
        <v>9.887359</v>
      </c>
      <c r="G23" s="15">
        <v>17.271588999999999</v>
      </c>
      <c r="H23" s="15">
        <v>10.137672</v>
      </c>
      <c r="I23" s="15">
        <v>5.0062579999999999</v>
      </c>
      <c r="J23" s="15">
        <v>4.8811010000000001</v>
      </c>
      <c r="K23" s="15">
        <v>27.409261999999998</v>
      </c>
      <c r="L23" s="15">
        <v>13.767208999999999</v>
      </c>
      <c r="M23" s="15">
        <v>6.3829789999999997</v>
      </c>
      <c r="N23" s="15">
        <v>75.969961999999995</v>
      </c>
      <c r="O23" s="15">
        <v>22.653317000000001</v>
      </c>
      <c r="P23" s="15">
        <v>1.3767210000000001</v>
      </c>
    </row>
    <row r="24" spans="1:16">
      <c r="A24" s="23" t="s">
        <v>131</v>
      </c>
      <c r="B24" s="24">
        <v>1245</v>
      </c>
      <c r="C24" s="24">
        <v>195</v>
      </c>
      <c r="D24" s="24">
        <v>386</v>
      </c>
      <c r="E24" s="24">
        <v>101</v>
      </c>
      <c r="F24" s="24">
        <v>69</v>
      </c>
      <c r="G24" s="24">
        <v>146</v>
      </c>
      <c r="H24" s="24">
        <v>102</v>
      </c>
      <c r="I24" s="24">
        <v>22</v>
      </c>
      <c r="J24" s="24">
        <v>23</v>
      </c>
      <c r="K24" s="24">
        <v>293</v>
      </c>
      <c r="L24" s="24">
        <v>138</v>
      </c>
      <c r="M24" s="24">
        <v>103</v>
      </c>
      <c r="N24" s="24">
        <v>825</v>
      </c>
      <c r="O24" s="24">
        <v>401</v>
      </c>
      <c r="P24" s="24">
        <v>19</v>
      </c>
    </row>
    <row r="25" spans="1:16">
      <c r="A25" s="10" t="s">
        <v>114</v>
      </c>
      <c r="B25" s="15">
        <v>100</v>
      </c>
      <c r="C25" s="15">
        <v>15.662651</v>
      </c>
      <c r="D25" s="15">
        <v>31.004016</v>
      </c>
      <c r="E25" s="15">
        <v>8.1124500000000008</v>
      </c>
      <c r="F25" s="15">
        <v>5.5421690000000003</v>
      </c>
      <c r="G25" s="15">
        <v>11.726908</v>
      </c>
      <c r="H25" s="15">
        <v>8.1927710000000005</v>
      </c>
      <c r="I25" s="15">
        <v>1.7670680000000001</v>
      </c>
      <c r="J25" s="15">
        <v>1.8473900000000001</v>
      </c>
      <c r="K25" s="15">
        <v>23.534137000000001</v>
      </c>
      <c r="L25" s="15">
        <v>11.084337</v>
      </c>
      <c r="M25" s="15">
        <v>8.2730920000000001</v>
      </c>
      <c r="N25" s="15">
        <v>66.265060000000005</v>
      </c>
      <c r="O25" s="15">
        <v>32.208835000000001</v>
      </c>
      <c r="P25" s="15">
        <v>1.5261039999999999</v>
      </c>
    </row>
    <row r="26" spans="1:16">
      <c r="A26" s="23" t="s">
        <v>132</v>
      </c>
      <c r="B26" s="24">
        <v>504</v>
      </c>
      <c r="C26" s="24">
        <v>36</v>
      </c>
      <c r="D26" s="24">
        <v>80</v>
      </c>
      <c r="E26" s="24">
        <v>22</v>
      </c>
      <c r="F26" s="24">
        <v>5</v>
      </c>
      <c r="G26" s="24">
        <v>29</v>
      </c>
      <c r="H26" s="24">
        <v>18</v>
      </c>
      <c r="I26" s="24">
        <v>14</v>
      </c>
      <c r="J26" s="24">
        <v>3</v>
      </c>
      <c r="K26" s="24">
        <v>65</v>
      </c>
      <c r="L26" s="24">
        <v>23</v>
      </c>
      <c r="M26" s="24">
        <v>31</v>
      </c>
      <c r="N26" s="24">
        <v>213</v>
      </c>
      <c r="O26" s="24">
        <v>284</v>
      </c>
      <c r="P26" s="24">
        <v>7</v>
      </c>
    </row>
    <row r="27" spans="1:16">
      <c r="A27" s="10" t="s">
        <v>114</v>
      </c>
      <c r="B27" s="15">
        <v>100</v>
      </c>
      <c r="C27" s="15">
        <v>7.1428570000000002</v>
      </c>
      <c r="D27" s="15">
        <v>15.873016</v>
      </c>
      <c r="E27" s="15">
        <v>4.3650789999999997</v>
      </c>
      <c r="F27" s="15">
        <v>0.99206300000000003</v>
      </c>
      <c r="G27" s="15">
        <v>5.7539680000000004</v>
      </c>
      <c r="H27" s="15">
        <v>3.5714290000000002</v>
      </c>
      <c r="I27" s="15">
        <v>2.7777780000000001</v>
      </c>
      <c r="J27" s="15">
        <v>0.59523800000000004</v>
      </c>
      <c r="K27" s="15">
        <v>12.896825</v>
      </c>
      <c r="L27" s="15">
        <v>4.5634920000000001</v>
      </c>
      <c r="M27" s="15">
        <v>6.1507940000000003</v>
      </c>
      <c r="N27" s="15">
        <v>42.261904999999999</v>
      </c>
      <c r="O27" s="15">
        <v>56.349206000000002</v>
      </c>
      <c r="P27" s="15">
        <v>1.388889</v>
      </c>
    </row>
    <row r="28" spans="1:16">
      <c r="A28" s="23" t="s">
        <v>133</v>
      </c>
      <c r="B28" s="24">
        <v>82</v>
      </c>
      <c r="C28" s="24">
        <v>0</v>
      </c>
      <c r="D28" s="24">
        <v>3</v>
      </c>
      <c r="E28" s="24">
        <v>2</v>
      </c>
      <c r="F28" s="24">
        <v>1</v>
      </c>
      <c r="G28" s="24">
        <v>1</v>
      </c>
      <c r="H28" s="24">
        <v>0</v>
      </c>
      <c r="I28" s="24">
        <v>2</v>
      </c>
      <c r="J28" s="24">
        <v>1</v>
      </c>
      <c r="K28" s="24">
        <v>4</v>
      </c>
      <c r="L28" s="24">
        <v>2</v>
      </c>
      <c r="M28" s="24">
        <v>4</v>
      </c>
      <c r="N28" s="24">
        <v>15</v>
      </c>
      <c r="O28" s="24">
        <v>65</v>
      </c>
      <c r="P28" s="24">
        <v>2</v>
      </c>
    </row>
    <row r="29" spans="1:16">
      <c r="A29" s="10" t="s">
        <v>114</v>
      </c>
      <c r="B29" s="15">
        <v>100</v>
      </c>
      <c r="C29" s="15">
        <v>0</v>
      </c>
      <c r="D29" s="15">
        <v>3.6585369999999999</v>
      </c>
      <c r="E29" s="15">
        <v>2.4390239999999999</v>
      </c>
      <c r="F29" s="15">
        <v>1.2195119999999999</v>
      </c>
      <c r="G29" s="15">
        <v>1.2195119999999999</v>
      </c>
      <c r="H29" s="15">
        <v>0</v>
      </c>
      <c r="I29" s="15">
        <v>2.4390239999999999</v>
      </c>
      <c r="J29" s="15">
        <v>1.2195119999999999</v>
      </c>
      <c r="K29" s="15">
        <v>4.8780489999999999</v>
      </c>
      <c r="L29" s="15">
        <v>2.4390239999999999</v>
      </c>
      <c r="M29" s="15">
        <v>4.8780489999999999</v>
      </c>
      <c r="N29" s="15">
        <v>18.292683</v>
      </c>
      <c r="O29" s="15">
        <v>79.268293</v>
      </c>
      <c r="P29" s="15">
        <v>2.4390239999999999</v>
      </c>
    </row>
    <row r="30" spans="1:16">
      <c r="A30" s="23" t="s">
        <v>128</v>
      </c>
      <c r="B30" s="24">
        <v>47</v>
      </c>
      <c r="C30" s="24">
        <v>8</v>
      </c>
      <c r="D30" s="24">
        <v>17</v>
      </c>
      <c r="E30" s="24">
        <v>1</v>
      </c>
      <c r="F30" s="24">
        <v>0</v>
      </c>
      <c r="G30" s="24">
        <v>4</v>
      </c>
      <c r="H30" s="24">
        <v>2</v>
      </c>
      <c r="I30" s="24">
        <v>1</v>
      </c>
      <c r="J30" s="24">
        <v>2</v>
      </c>
      <c r="K30" s="24">
        <v>5</v>
      </c>
      <c r="L30" s="24">
        <v>3</v>
      </c>
      <c r="M30" s="24">
        <v>8</v>
      </c>
      <c r="N30" s="24">
        <v>32</v>
      </c>
      <c r="O30" s="24">
        <v>13</v>
      </c>
      <c r="P30" s="24">
        <v>2</v>
      </c>
    </row>
    <row r="31" spans="1:16">
      <c r="A31" s="10" t="s">
        <v>114</v>
      </c>
      <c r="B31" s="15">
        <v>100</v>
      </c>
      <c r="C31" s="15">
        <v>17.021277000000001</v>
      </c>
      <c r="D31" s="15">
        <v>36.170212999999997</v>
      </c>
      <c r="E31" s="15">
        <v>2.1276600000000001</v>
      </c>
      <c r="F31" s="15">
        <v>0</v>
      </c>
      <c r="G31" s="15">
        <v>8.5106380000000001</v>
      </c>
      <c r="H31" s="15">
        <v>4.2553190000000001</v>
      </c>
      <c r="I31" s="15">
        <v>2.1276600000000001</v>
      </c>
      <c r="J31" s="15">
        <v>4.2553190000000001</v>
      </c>
      <c r="K31" s="15">
        <v>10.638298000000001</v>
      </c>
      <c r="L31" s="15">
        <v>6.3829789999999997</v>
      </c>
      <c r="M31" s="15">
        <v>17.021277000000001</v>
      </c>
      <c r="N31" s="15">
        <v>68.085105999999996</v>
      </c>
      <c r="O31" s="15">
        <v>27.659573999999999</v>
      </c>
      <c r="P31" s="15">
        <v>4.2553190000000001</v>
      </c>
    </row>
    <row r="32" spans="1:16">
      <c r="A32" s="8" t="s">
        <v>134</v>
      </c>
      <c r="B32" s="8"/>
      <c r="C32" s="8"/>
      <c r="D32" s="8"/>
      <c r="E32" s="8"/>
      <c r="F32" s="8"/>
      <c r="G32" s="8"/>
      <c r="H32" s="8"/>
      <c r="I32" s="8"/>
      <c r="J32" s="8"/>
      <c r="K32" s="8"/>
      <c r="L32" s="8"/>
      <c r="M32" s="8"/>
      <c r="N32" s="8"/>
      <c r="O32" s="8"/>
      <c r="P32" s="8"/>
    </row>
    <row r="33" spans="1:16">
      <c r="A33" s="23" t="s">
        <v>135</v>
      </c>
      <c r="B33" s="24">
        <v>128</v>
      </c>
      <c r="C33" s="24">
        <v>9</v>
      </c>
      <c r="D33" s="24">
        <v>22</v>
      </c>
      <c r="E33" s="24">
        <v>9</v>
      </c>
      <c r="F33" s="24">
        <v>6</v>
      </c>
      <c r="G33" s="24">
        <v>6</v>
      </c>
      <c r="H33" s="24">
        <v>4</v>
      </c>
      <c r="I33" s="24">
        <v>4</v>
      </c>
      <c r="J33" s="24">
        <v>2</v>
      </c>
      <c r="K33" s="24">
        <v>13</v>
      </c>
      <c r="L33" s="24">
        <v>7</v>
      </c>
      <c r="M33" s="24">
        <v>18</v>
      </c>
      <c r="N33" s="24">
        <v>63</v>
      </c>
      <c r="O33" s="24">
        <v>62</v>
      </c>
      <c r="P33" s="24">
        <v>3</v>
      </c>
    </row>
    <row r="34" spans="1:16">
      <c r="A34" s="10" t="s">
        <v>114</v>
      </c>
      <c r="B34" s="15">
        <v>100</v>
      </c>
      <c r="C34" s="15">
        <v>7.03125</v>
      </c>
      <c r="D34" s="15">
        <v>17.1875</v>
      </c>
      <c r="E34" s="15">
        <v>7.03125</v>
      </c>
      <c r="F34" s="15">
        <v>4.6875</v>
      </c>
      <c r="G34" s="15">
        <v>4.6875</v>
      </c>
      <c r="H34" s="15">
        <v>3.125</v>
      </c>
      <c r="I34" s="15">
        <v>3.125</v>
      </c>
      <c r="J34" s="15">
        <v>1.5625</v>
      </c>
      <c r="K34" s="15">
        <v>10.15625</v>
      </c>
      <c r="L34" s="15">
        <v>5.46875</v>
      </c>
      <c r="M34" s="15">
        <v>14.0625</v>
      </c>
      <c r="N34" s="15">
        <v>49.21875</v>
      </c>
      <c r="O34" s="15">
        <v>48.4375</v>
      </c>
      <c r="P34" s="15">
        <v>2.34375</v>
      </c>
    </row>
    <row r="35" spans="1:16">
      <c r="A35" s="23" t="s">
        <v>136</v>
      </c>
      <c r="B35" s="24">
        <v>138</v>
      </c>
      <c r="C35" s="24">
        <v>16</v>
      </c>
      <c r="D35" s="24">
        <v>37</v>
      </c>
      <c r="E35" s="24">
        <v>7</v>
      </c>
      <c r="F35" s="24">
        <v>6</v>
      </c>
      <c r="G35" s="24">
        <v>16</v>
      </c>
      <c r="H35" s="24">
        <v>9</v>
      </c>
      <c r="I35" s="24">
        <v>2</v>
      </c>
      <c r="J35" s="24">
        <v>7</v>
      </c>
      <c r="K35" s="24">
        <v>17</v>
      </c>
      <c r="L35" s="24">
        <v>5</v>
      </c>
      <c r="M35" s="24">
        <v>11</v>
      </c>
      <c r="N35" s="24">
        <v>78</v>
      </c>
      <c r="O35" s="24">
        <v>58</v>
      </c>
      <c r="P35" s="24">
        <v>2</v>
      </c>
    </row>
    <row r="36" spans="1:16">
      <c r="A36" s="10" t="s">
        <v>114</v>
      </c>
      <c r="B36" s="15">
        <v>100</v>
      </c>
      <c r="C36" s="15">
        <v>11.594203</v>
      </c>
      <c r="D36" s="15">
        <v>26.811593999999999</v>
      </c>
      <c r="E36" s="15">
        <v>5.0724640000000001</v>
      </c>
      <c r="F36" s="15">
        <v>4.3478260000000004</v>
      </c>
      <c r="G36" s="15">
        <v>11.594203</v>
      </c>
      <c r="H36" s="15">
        <v>6.5217390000000002</v>
      </c>
      <c r="I36" s="15">
        <v>1.4492750000000001</v>
      </c>
      <c r="J36" s="15">
        <v>5.0724640000000001</v>
      </c>
      <c r="K36" s="15">
        <v>12.318841000000001</v>
      </c>
      <c r="L36" s="15">
        <v>3.6231879999999999</v>
      </c>
      <c r="M36" s="15">
        <v>7.9710140000000003</v>
      </c>
      <c r="N36" s="15">
        <v>56.521738999999997</v>
      </c>
      <c r="O36" s="15">
        <v>42.028986000000003</v>
      </c>
      <c r="P36" s="15">
        <v>1.4492750000000001</v>
      </c>
    </row>
    <row r="37" spans="1:16">
      <c r="A37" s="23" t="s">
        <v>137</v>
      </c>
      <c r="B37" s="24">
        <v>119</v>
      </c>
      <c r="C37" s="24">
        <v>18</v>
      </c>
      <c r="D37" s="24">
        <v>29</v>
      </c>
      <c r="E37" s="24">
        <v>5</v>
      </c>
      <c r="F37" s="24">
        <v>8</v>
      </c>
      <c r="G37" s="24">
        <v>7</v>
      </c>
      <c r="H37" s="24">
        <v>6</v>
      </c>
      <c r="I37" s="24">
        <v>2</v>
      </c>
      <c r="J37" s="24">
        <v>5</v>
      </c>
      <c r="K37" s="24">
        <v>15</v>
      </c>
      <c r="L37" s="24">
        <v>8</v>
      </c>
      <c r="M37" s="24">
        <v>13</v>
      </c>
      <c r="N37" s="24">
        <v>69</v>
      </c>
      <c r="O37" s="24">
        <v>46</v>
      </c>
      <c r="P37" s="24">
        <v>4</v>
      </c>
    </row>
    <row r="38" spans="1:16">
      <c r="A38" s="10" t="s">
        <v>114</v>
      </c>
      <c r="B38" s="15">
        <v>100</v>
      </c>
      <c r="C38" s="15">
        <v>15.126049999999999</v>
      </c>
      <c r="D38" s="15">
        <v>24.369748000000001</v>
      </c>
      <c r="E38" s="15">
        <v>4.2016809999999998</v>
      </c>
      <c r="F38" s="15">
        <v>6.7226889999999999</v>
      </c>
      <c r="G38" s="15">
        <v>5.8823530000000002</v>
      </c>
      <c r="H38" s="15">
        <v>5.0420170000000004</v>
      </c>
      <c r="I38" s="15">
        <v>1.6806719999999999</v>
      </c>
      <c r="J38" s="15">
        <v>4.2016809999999998</v>
      </c>
      <c r="K38" s="15">
        <v>12.605041999999999</v>
      </c>
      <c r="L38" s="15">
        <v>6.7226889999999999</v>
      </c>
      <c r="M38" s="15">
        <v>10.92437</v>
      </c>
      <c r="N38" s="15">
        <v>57.983193</v>
      </c>
      <c r="O38" s="15">
        <v>38.655462</v>
      </c>
      <c r="P38" s="15">
        <v>3.361345</v>
      </c>
    </row>
    <row r="39" spans="1:16">
      <c r="A39" s="23" t="s">
        <v>138</v>
      </c>
      <c r="B39" s="24">
        <v>142</v>
      </c>
      <c r="C39" s="24">
        <v>21</v>
      </c>
      <c r="D39" s="24">
        <v>31</v>
      </c>
      <c r="E39" s="24">
        <v>10</v>
      </c>
      <c r="F39" s="24">
        <v>5</v>
      </c>
      <c r="G39" s="24">
        <v>14</v>
      </c>
      <c r="H39" s="24">
        <v>11</v>
      </c>
      <c r="I39" s="24">
        <v>3</v>
      </c>
      <c r="J39" s="24">
        <v>3</v>
      </c>
      <c r="K39" s="24">
        <v>24</v>
      </c>
      <c r="L39" s="24">
        <v>9</v>
      </c>
      <c r="M39" s="24">
        <v>11</v>
      </c>
      <c r="N39" s="24">
        <v>77</v>
      </c>
      <c r="O39" s="24">
        <v>64</v>
      </c>
      <c r="P39" s="24">
        <v>1</v>
      </c>
    </row>
    <row r="40" spans="1:16">
      <c r="A40" s="10" t="s">
        <v>114</v>
      </c>
      <c r="B40" s="15">
        <v>100</v>
      </c>
      <c r="C40" s="15">
        <v>14.788732</v>
      </c>
      <c r="D40" s="15">
        <v>21.830985999999999</v>
      </c>
      <c r="E40" s="15">
        <v>7.0422539999999998</v>
      </c>
      <c r="F40" s="15">
        <v>3.5211269999999999</v>
      </c>
      <c r="G40" s="15">
        <v>9.8591549999999994</v>
      </c>
      <c r="H40" s="15">
        <v>7.7464789999999999</v>
      </c>
      <c r="I40" s="15">
        <v>2.112676</v>
      </c>
      <c r="J40" s="15">
        <v>2.112676</v>
      </c>
      <c r="K40" s="15">
        <v>16.901408</v>
      </c>
      <c r="L40" s="15">
        <v>6.3380280000000004</v>
      </c>
      <c r="M40" s="15">
        <v>7.7464789999999999</v>
      </c>
      <c r="N40" s="15">
        <v>54.225352000000001</v>
      </c>
      <c r="O40" s="15">
        <v>45.070422999999998</v>
      </c>
      <c r="P40" s="15">
        <v>0.70422499999999999</v>
      </c>
    </row>
    <row r="41" spans="1:16">
      <c r="A41" s="23" t="s">
        <v>139</v>
      </c>
      <c r="B41" s="24">
        <v>170</v>
      </c>
      <c r="C41" s="24">
        <v>32</v>
      </c>
      <c r="D41" s="24">
        <v>45</v>
      </c>
      <c r="E41" s="24">
        <v>16</v>
      </c>
      <c r="F41" s="24">
        <v>6</v>
      </c>
      <c r="G41" s="24">
        <v>9</v>
      </c>
      <c r="H41" s="24">
        <v>7</v>
      </c>
      <c r="I41" s="24">
        <v>6</v>
      </c>
      <c r="J41" s="24">
        <v>3</v>
      </c>
      <c r="K41" s="24">
        <v>17</v>
      </c>
      <c r="L41" s="24">
        <v>8</v>
      </c>
      <c r="M41" s="24">
        <v>9</v>
      </c>
      <c r="N41" s="24">
        <v>96</v>
      </c>
      <c r="O41" s="24">
        <v>70</v>
      </c>
      <c r="P41" s="24">
        <v>4</v>
      </c>
    </row>
    <row r="42" spans="1:16">
      <c r="A42" s="10" t="s">
        <v>114</v>
      </c>
      <c r="B42" s="15">
        <v>100</v>
      </c>
      <c r="C42" s="15">
        <v>18.823529000000001</v>
      </c>
      <c r="D42" s="15">
        <v>26.470587999999999</v>
      </c>
      <c r="E42" s="15">
        <v>9.4117650000000008</v>
      </c>
      <c r="F42" s="15">
        <v>3.5294120000000002</v>
      </c>
      <c r="G42" s="15">
        <v>5.2941180000000001</v>
      </c>
      <c r="H42" s="15">
        <v>4.1176469999999998</v>
      </c>
      <c r="I42" s="15">
        <v>3.5294120000000002</v>
      </c>
      <c r="J42" s="15">
        <v>1.7647060000000001</v>
      </c>
      <c r="K42" s="15">
        <v>10</v>
      </c>
      <c r="L42" s="15">
        <v>4.7058819999999999</v>
      </c>
      <c r="M42" s="15">
        <v>5.2941180000000001</v>
      </c>
      <c r="N42" s="15">
        <v>56.470587999999999</v>
      </c>
      <c r="O42" s="15">
        <v>41.176470999999999</v>
      </c>
      <c r="P42" s="15">
        <v>2.3529409999999999</v>
      </c>
    </row>
    <row r="43" spans="1:16">
      <c r="A43" s="23" t="s">
        <v>140</v>
      </c>
      <c r="B43" s="24">
        <v>192</v>
      </c>
      <c r="C43" s="24">
        <v>29</v>
      </c>
      <c r="D43" s="24">
        <v>56</v>
      </c>
      <c r="E43" s="24">
        <v>14</v>
      </c>
      <c r="F43" s="24">
        <v>10</v>
      </c>
      <c r="G43" s="24">
        <v>22</v>
      </c>
      <c r="H43" s="24">
        <v>10</v>
      </c>
      <c r="I43" s="24">
        <v>2</v>
      </c>
      <c r="J43" s="24">
        <v>4</v>
      </c>
      <c r="K43" s="24">
        <v>38</v>
      </c>
      <c r="L43" s="24">
        <v>19</v>
      </c>
      <c r="M43" s="24">
        <v>15</v>
      </c>
      <c r="N43" s="24">
        <v>121</v>
      </c>
      <c r="O43" s="24">
        <v>68</v>
      </c>
      <c r="P43" s="24">
        <v>3</v>
      </c>
    </row>
    <row r="44" spans="1:16">
      <c r="A44" s="10" t="s">
        <v>114</v>
      </c>
      <c r="B44" s="15">
        <v>100</v>
      </c>
      <c r="C44" s="15">
        <v>15.104167</v>
      </c>
      <c r="D44" s="15">
        <v>29.166667</v>
      </c>
      <c r="E44" s="15">
        <v>7.2916670000000003</v>
      </c>
      <c r="F44" s="15">
        <v>5.2083329999999997</v>
      </c>
      <c r="G44" s="15">
        <v>11.458333</v>
      </c>
      <c r="H44" s="15">
        <v>5.2083329999999997</v>
      </c>
      <c r="I44" s="15">
        <v>1.0416669999999999</v>
      </c>
      <c r="J44" s="15">
        <v>2.0833330000000001</v>
      </c>
      <c r="K44" s="15">
        <v>19.791667</v>
      </c>
      <c r="L44" s="15">
        <v>9.8958329999999997</v>
      </c>
      <c r="M44" s="15">
        <v>7.8125</v>
      </c>
      <c r="N44" s="15">
        <v>63.020833000000003</v>
      </c>
      <c r="O44" s="15">
        <v>35.416666999999997</v>
      </c>
      <c r="P44" s="15">
        <v>1.5625</v>
      </c>
    </row>
    <row r="45" spans="1:16">
      <c r="A45" s="23" t="s">
        <v>141</v>
      </c>
      <c r="B45" s="24">
        <v>1405</v>
      </c>
      <c r="C45" s="24">
        <v>236</v>
      </c>
      <c r="D45" s="24">
        <v>479</v>
      </c>
      <c r="E45" s="24">
        <v>105</v>
      </c>
      <c r="F45" s="24">
        <v>82</v>
      </c>
      <c r="G45" s="24">
        <v>178</v>
      </c>
      <c r="H45" s="24">
        <v>113</v>
      </c>
      <c r="I45" s="24">
        <v>53</v>
      </c>
      <c r="J45" s="24">
        <v>39</v>
      </c>
      <c r="K45" s="24">
        <v>342</v>
      </c>
      <c r="L45" s="24">
        <v>155</v>
      </c>
      <c r="M45" s="24">
        <v>91</v>
      </c>
      <c r="N45" s="24">
        <v>920</v>
      </c>
      <c r="O45" s="24">
        <v>470</v>
      </c>
      <c r="P45" s="24">
        <v>15</v>
      </c>
    </row>
    <row r="46" spans="1:16">
      <c r="A46" s="10" t="s">
        <v>114</v>
      </c>
      <c r="B46" s="15">
        <v>100</v>
      </c>
      <c r="C46" s="15">
        <v>16.797153000000002</v>
      </c>
      <c r="D46" s="15">
        <v>34.092526999999997</v>
      </c>
      <c r="E46" s="15">
        <v>7.4733099999999997</v>
      </c>
      <c r="F46" s="15">
        <v>5.8362990000000003</v>
      </c>
      <c r="G46" s="15">
        <v>12.669039</v>
      </c>
      <c r="H46" s="15">
        <v>8.0427049999999998</v>
      </c>
      <c r="I46" s="15">
        <v>3.7722419999999999</v>
      </c>
      <c r="J46" s="15">
        <v>2.775801</v>
      </c>
      <c r="K46" s="15">
        <v>24.341636999999999</v>
      </c>
      <c r="L46" s="15">
        <v>11.032028</v>
      </c>
      <c r="M46" s="15">
        <v>6.4768679999999996</v>
      </c>
      <c r="N46" s="15">
        <v>65.480427000000006</v>
      </c>
      <c r="O46" s="15">
        <v>33.451957</v>
      </c>
      <c r="P46" s="15">
        <v>1.0676159999999999</v>
      </c>
    </row>
    <row r="47" spans="1:16">
      <c r="A47" s="23" t="s">
        <v>142</v>
      </c>
      <c r="B47" s="24">
        <v>343</v>
      </c>
      <c r="C47" s="24">
        <v>55</v>
      </c>
      <c r="D47" s="24">
        <v>98</v>
      </c>
      <c r="E47" s="24">
        <v>39</v>
      </c>
      <c r="F47" s="24">
        <v>31</v>
      </c>
      <c r="G47" s="24">
        <v>62</v>
      </c>
      <c r="H47" s="24">
        <v>41</v>
      </c>
      <c r="I47" s="24">
        <v>6</v>
      </c>
      <c r="J47" s="24">
        <v>4</v>
      </c>
      <c r="K47" s="24">
        <v>114</v>
      </c>
      <c r="L47" s="24">
        <v>62</v>
      </c>
      <c r="M47" s="24">
        <v>24</v>
      </c>
      <c r="N47" s="24">
        <v>240</v>
      </c>
      <c r="O47" s="24">
        <v>97</v>
      </c>
      <c r="P47" s="24">
        <v>6</v>
      </c>
    </row>
    <row r="48" spans="1:16">
      <c r="A48" s="10" t="s">
        <v>114</v>
      </c>
      <c r="B48" s="15">
        <v>100</v>
      </c>
      <c r="C48" s="15">
        <v>16.034984999999999</v>
      </c>
      <c r="D48" s="15">
        <v>28.571428999999998</v>
      </c>
      <c r="E48" s="15">
        <v>11.370262</v>
      </c>
      <c r="F48" s="15">
        <v>9.0379009999999997</v>
      </c>
      <c r="G48" s="15">
        <v>18.075801999999999</v>
      </c>
      <c r="H48" s="15">
        <v>11.953353</v>
      </c>
      <c r="I48" s="15">
        <v>1.749271</v>
      </c>
      <c r="J48" s="15">
        <v>1.1661809999999999</v>
      </c>
      <c r="K48" s="15">
        <v>33.236151999999997</v>
      </c>
      <c r="L48" s="15">
        <v>18.075801999999999</v>
      </c>
      <c r="M48" s="15">
        <v>6.9970850000000002</v>
      </c>
      <c r="N48" s="15">
        <v>69.970844999999997</v>
      </c>
      <c r="O48" s="15">
        <v>28.279883000000002</v>
      </c>
      <c r="P48" s="15">
        <v>1.749271</v>
      </c>
    </row>
    <row r="49" spans="1:16">
      <c r="A49" s="23" t="s">
        <v>128</v>
      </c>
      <c r="B49" s="24">
        <v>40</v>
      </c>
      <c r="C49" s="24">
        <v>9</v>
      </c>
      <c r="D49" s="24">
        <v>14</v>
      </c>
      <c r="E49" s="24">
        <v>2</v>
      </c>
      <c r="F49" s="24">
        <v>0</v>
      </c>
      <c r="G49" s="24">
        <v>4</v>
      </c>
      <c r="H49" s="24">
        <v>2</v>
      </c>
      <c r="I49" s="24">
        <v>1</v>
      </c>
      <c r="J49" s="24">
        <v>1</v>
      </c>
      <c r="K49" s="24">
        <v>6</v>
      </c>
      <c r="L49" s="24">
        <v>3</v>
      </c>
      <c r="M49" s="24">
        <v>5</v>
      </c>
      <c r="N49" s="24">
        <v>28</v>
      </c>
      <c r="O49" s="24">
        <v>9</v>
      </c>
      <c r="P49" s="24">
        <v>3</v>
      </c>
    </row>
    <row r="50" spans="1:16">
      <c r="A50" s="10" t="s">
        <v>114</v>
      </c>
      <c r="B50" s="15">
        <v>100</v>
      </c>
      <c r="C50" s="15">
        <v>22.5</v>
      </c>
      <c r="D50" s="15">
        <v>35</v>
      </c>
      <c r="E50" s="15">
        <v>5</v>
      </c>
      <c r="F50" s="15">
        <v>0</v>
      </c>
      <c r="G50" s="15">
        <v>10</v>
      </c>
      <c r="H50" s="15">
        <v>5</v>
      </c>
      <c r="I50" s="15">
        <v>2.5</v>
      </c>
      <c r="J50" s="15">
        <v>2.5</v>
      </c>
      <c r="K50" s="15">
        <v>15</v>
      </c>
      <c r="L50" s="15">
        <v>7.5</v>
      </c>
      <c r="M50" s="15">
        <v>12.5</v>
      </c>
      <c r="N50" s="15">
        <v>70</v>
      </c>
      <c r="O50" s="15">
        <v>22.5</v>
      </c>
      <c r="P50" s="15">
        <v>7.5</v>
      </c>
    </row>
    <row r="51" spans="1:16">
      <c r="A51" s="8" t="s">
        <v>143</v>
      </c>
      <c r="B51" s="8"/>
      <c r="C51" s="8"/>
      <c r="D51" s="8"/>
      <c r="E51" s="8"/>
      <c r="F51" s="8"/>
      <c r="G51" s="8"/>
      <c r="H51" s="8"/>
      <c r="I51" s="8"/>
      <c r="J51" s="8"/>
      <c r="K51" s="8"/>
      <c r="L51" s="8"/>
      <c r="M51" s="8"/>
      <c r="N51" s="8"/>
      <c r="O51" s="8"/>
      <c r="P51" s="8"/>
    </row>
    <row r="52" spans="1:16">
      <c r="A52" s="23" t="s">
        <v>144</v>
      </c>
      <c r="B52" s="24">
        <v>429</v>
      </c>
      <c r="C52" s="24">
        <v>86</v>
      </c>
      <c r="D52" s="24">
        <v>226</v>
      </c>
      <c r="E52" s="24">
        <v>61</v>
      </c>
      <c r="F52" s="24">
        <v>45</v>
      </c>
      <c r="G52" s="24">
        <v>98</v>
      </c>
      <c r="H52" s="24">
        <v>63</v>
      </c>
      <c r="I52" s="24">
        <v>25</v>
      </c>
      <c r="J52" s="24">
        <v>21</v>
      </c>
      <c r="K52" s="24">
        <v>173</v>
      </c>
      <c r="L52" s="24">
        <v>94</v>
      </c>
      <c r="M52" s="24">
        <v>31</v>
      </c>
      <c r="N52" s="24">
        <v>353</v>
      </c>
      <c r="O52" s="24">
        <v>68</v>
      </c>
      <c r="P52" s="24">
        <v>8</v>
      </c>
    </row>
    <row r="53" spans="1:16">
      <c r="A53" s="10" t="s">
        <v>114</v>
      </c>
      <c r="B53" s="15">
        <v>100</v>
      </c>
      <c r="C53" s="15">
        <v>20.046620000000001</v>
      </c>
      <c r="D53" s="15">
        <v>52.680653</v>
      </c>
      <c r="E53" s="15">
        <v>14.219113999999999</v>
      </c>
      <c r="F53" s="15">
        <v>10.489509999999999</v>
      </c>
      <c r="G53" s="15">
        <v>22.843823</v>
      </c>
      <c r="H53" s="15">
        <v>14.685314999999999</v>
      </c>
      <c r="I53" s="15">
        <v>5.8275059999999996</v>
      </c>
      <c r="J53" s="15">
        <v>4.895105</v>
      </c>
      <c r="K53" s="15">
        <v>40.326340000000002</v>
      </c>
      <c r="L53" s="15">
        <v>21.911422000000002</v>
      </c>
      <c r="M53" s="15">
        <v>7.2261069999999998</v>
      </c>
      <c r="N53" s="15">
        <v>82.284381999999994</v>
      </c>
      <c r="O53" s="15">
        <v>15.850816</v>
      </c>
      <c r="P53" s="15">
        <v>1.8648020000000001</v>
      </c>
    </row>
    <row r="54" spans="1:16">
      <c r="A54" s="23" t="s">
        <v>145</v>
      </c>
      <c r="B54" s="24">
        <v>319</v>
      </c>
      <c r="C54" s="24">
        <v>107</v>
      </c>
      <c r="D54" s="24">
        <v>220</v>
      </c>
      <c r="E54" s="24">
        <v>52</v>
      </c>
      <c r="F54" s="24">
        <v>45</v>
      </c>
      <c r="G54" s="24">
        <v>86</v>
      </c>
      <c r="H54" s="24">
        <v>70</v>
      </c>
      <c r="I54" s="24">
        <v>24</v>
      </c>
      <c r="J54" s="24">
        <v>15</v>
      </c>
      <c r="K54" s="24">
        <v>149</v>
      </c>
      <c r="L54" s="24">
        <v>86</v>
      </c>
      <c r="M54" s="24">
        <v>17</v>
      </c>
      <c r="N54" s="24">
        <v>295</v>
      </c>
      <c r="O54" s="24">
        <v>23</v>
      </c>
      <c r="P54" s="24">
        <v>1</v>
      </c>
    </row>
    <row r="55" spans="1:16">
      <c r="A55" s="10" t="s">
        <v>114</v>
      </c>
      <c r="B55" s="15">
        <v>100</v>
      </c>
      <c r="C55" s="15">
        <v>33.542319999999997</v>
      </c>
      <c r="D55" s="15">
        <v>68.965517000000006</v>
      </c>
      <c r="E55" s="15">
        <v>16.300940000000001</v>
      </c>
      <c r="F55" s="15">
        <v>14.106583000000001</v>
      </c>
      <c r="G55" s="15">
        <v>26.959247999999999</v>
      </c>
      <c r="H55" s="15">
        <v>21.943574000000002</v>
      </c>
      <c r="I55" s="15">
        <v>7.5235110000000001</v>
      </c>
      <c r="J55" s="15">
        <v>4.7021940000000004</v>
      </c>
      <c r="K55" s="15">
        <v>46.708463999999999</v>
      </c>
      <c r="L55" s="15">
        <v>26.959247999999999</v>
      </c>
      <c r="M55" s="15">
        <v>5.3291539999999999</v>
      </c>
      <c r="N55" s="15">
        <v>92.476489000000001</v>
      </c>
      <c r="O55" s="15">
        <v>7.2100309999999999</v>
      </c>
      <c r="P55" s="15">
        <v>0.31347999999999998</v>
      </c>
    </row>
    <row r="56" spans="1:16">
      <c r="A56" s="23" t="s">
        <v>146</v>
      </c>
      <c r="B56" s="24">
        <v>504</v>
      </c>
      <c r="C56" s="24">
        <v>99</v>
      </c>
      <c r="D56" s="24">
        <v>219</v>
      </c>
      <c r="E56" s="24">
        <v>80</v>
      </c>
      <c r="F56" s="24">
        <v>63</v>
      </c>
      <c r="G56" s="24">
        <v>127</v>
      </c>
      <c r="H56" s="24">
        <v>97</v>
      </c>
      <c r="I56" s="24">
        <v>36</v>
      </c>
      <c r="J56" s="24">
        <v>29</v>
      </c>
      <c r="K56" s="24">
        <v>196</v>
      </c>
      <c r="L56" s="24">
        <v>117</v>
      </c>
      <c r="M56" s="24">
        <v>42</v>
      </c>
      <c r="N56" s="24">
        <v>401</v>
      </c>
      <c r="O56" s="24">
        <v>89</v>
      </c>
      <c r="P56" s="24">
        <v>14</v>
      </c>
    </row>
    <row r="57" spans="1:16">
      <c r="A57" s="10" t="s">
        <v>114</v>
      </c>
      <c r="B57" s="15">
        <v>100</v>
      </c>
      <c r="C57" s="15">
        <v>19.642856999999999</v>
      </c>
      <c r="D57" s="15">
        <v>43.452381000000003</v>
      </c>
      <c r="E57" s="15">
        <v>15.873016</v>
      </c>
      <c r="F57" s="15">
        <v>12.5</v>
      </c>
      <c r="G57" s="15">
        <v>25.198412999999999</v>
      </c>
      <c r="H57" s="15">
        <v>19.246032</v>
      </c>
      <c r="I57" s="15">
        <v>7.1428570000000002</v>
      </c>
      <c r="J57" s="15">
        <v>5.7539680000000004</v>
      </c>
      <c r="K57" s="15">
        <v>38.888888999999999</v>
      </c>
      <c r="L57" s="15">
        <v>23.214286000000001</v>
      </c>
      <c r="M57" s="15">
        <v>8.3333329999999997</v>
      </c>
      <c r="N57" s="15">
        <v>79.563491999999997</v>
      </c>
      <c r="O57" s="15">
        <v>17.658729999999998</v>
      </c>
      <c r="P57" s="15">
        <v>2.7777780000000001</v>
      </c>
    </row>
    <row r="58" spans="1:16">
      <c r="A58" s="23" t="s">
        <v>147</v>
      </c>
      <c r="B58" s="24">
        <v>143</v>
      </c>
      <c r="C58" s="24">
        <v>26</v>
      </c>
      <c r="D58" s="24">
        <v>65</v>
      </c>
      <c r="E58" s="24">
        <v>28</v>
      </c>
      <c r="F58" s="24">
        <v>19</v>
      </c>
      <c r="G58" s="24">
        <v>34</v>
      </c>
      <c r="H58" s="24">
        <v>25</v>
      </c>
      <c r="I58" s="24">
        <v>10</v>
      </c>
      <c r="J58" s="24">
        <v>5</v>
      </c>
      <c r="K58" s="24">
        <v>58</v>
      </c>
      <c r="L58" s="24">
        <v>33</v>
      </c>
      <c r="M58" s="24">
        <v>7</v>
      </c>
      <c r="N58" s="24">
        <v>110</v>
      </c>
      <c r="O58" s="24">
        <v>32</v>
      </c>
      <c r="P58" s="24">
        <v>1</v>
      </c>
    </row>
    <row r="59" spans="1:16">
      <c r="A59" s="10" t="s">
        <v>114</v>
      </c>
      <c r="B59" s="15">
        <v>100</v>
      </c>
      <c r="C59" s="15">
        <v>18.181818</v>
      </c>
      <c r="D59" s="15">
        <v>45.454545000000003</v>
      </c>
      <c r="E59" s="15">
        <v>19.58042</v>
      </c>
      <c r="F59" s="15">
        <v>13.286713000000001</v>
      </c>
      <c r="G59" s="15">
        <v>23.776223999999999</v>
      </c>
      <c r="H59" s="15">
        <v>17.482517000000001</v>
      </c>
      <c r="I59" s="15">
        <v>6.9930070000000004</v>
      </c>
      <c r="J59" s="15">
        <v>3.4965030000000001</v>
      </c>
      <c r="K59" s="15">
        <v>40.559441</v>
      </c>
      <c r="L59" s="15">
        <v>23.076923000000001</v>
      </c>
      <c r="M59" s="15">
        <v>4.895105</v>
      </c>
      <c r="N59" s="15">
        <v>76.923077000000006</v>
      </c>
      <c r="O59" s="15">
        <v>22.377621999999999</v>
      </c>
      <c r="P59" s="15">
        <v>0.69930099999999995</v>
      </c>
    </row>
    <row r="60" spans="1:16">
      <c r="A60" s="23" t="s">
        <v>148</v>
      </c>
      <c r="B60" s="24">
        <v>168</v>
      </c>
      <c r="C60" s="24">
        <v>28</v>
      </c>
      <c r="D60" s="24">
        <v>74</v>
      </c>
      <c r="E60" s="24">
        <v>32</v>
      </c>
      <c r="F60" s="24">
        <v>19</v>
      </c>
      <c r="G60" s="24">
        <v>36</v>
      </c>
      <c r="H60" s="24">
        <v>32</v>
      </c>
      <c r="I60" s="24">
        <v>13</v>
      </c>
      <c r="J60" s="24">
        <v>14</v>
      </c>
      <c r="K60" s="24">
        <v>62</v>
      </c>
      <c r="L60" s="24">
        <v>41</v>
      </c>
      <c r="M60" s="24">
        <v>11</v>
      </c>
      <c r="N60" s="24">
        <v>125</v>
      </c>
      <c r="O60" s="24">
        <v>37</v>
      </c>
      <c r="P60" s="24">
        <v>6</v>
      </c>
    </row>
    <row r="61" spans="1:16">
      <c r="A61" s="10" t="s">
        <v>114</v>
      </c>
      <c r="B61" s="15">
        <v>100</v>
      </c>
      <c r="C61" s="15">
        <v>16.666667</v>
      </c>
      <c r="D61" s="15">
        <v>44.047618999999997</v>
      </c>
      <c r="E61" s="15">
        <v>19.047619000000001</v>
      </c>
      <c r="F61" s="15">
        <v>11.309524</v>
      </c>
      <c r="G61" s="15">
        <v>21.428571000000002</v>
      </c>
      <c r="H61" s="15">
        <v>19.047619000000001</v>
      </c>
      <c r="I61" s="15">
        <v>7.7380950000000004</v>
      </c>
      <c r="J61" s="15">
        <v>8.3333329999999997</v>
      </c>
      <c r="K61" s="15">
        <v>36.904761999999998</v>
      </c>
      <c r="L61" s="15">
        <v>24.404762000000002</v>
      </c>
      <c r="M61" s="15">
        <v>6.5476190000000001</v>
      </c>
      <c r="N61" s="15">
        <v>74.404762000000005</v>
      </c>
      <c r="O61" s="15">
        <v>22.023810000000001</v>
      </c>
      <c r="P61" s="15">
        <v>3.5714290000000002</v>
      </c>
    </row>
    <row r="62" spans="1:16">
      <c r="A62" s="23" t="s">
        <v>149</v>
      </c>
      <c r="B62" s="24">
        <v>1270</v>
      </c>
      <c r="C62" s="24">
        <v>244</v>
      </c>
      <c r="D62" s="24">
        <v>471</v>
      </c>
      <c r="E62" s="24">
        <v>133</v>
      </c>
      <c r="F62" s="24">
        <v>103</v>
      </c>
      <c r="G62" s="24">
        <v>225</v>
      </c>
      <c r="H62" s="24">
        <v>144</v>
      </c>
      <c r="I62" s="24">
        <v>53</v>
      </c>
      <c r="J62" s="24">
        <v>45</v>
      </c>
      <c r="K62" s="24">
        <v>392</v>
      </c>
      <c r="L62" s="24">
        <v>189</v>
      </c>
      <c r="M62" s="24">
        <v>79</v>
      </c>
      <c r="N62" s="24">
        <v>917</v>
      </c>
      <c r="O62" s="24">
        <v>332</v>
      </c>
      <c r="P62" s="24">
        <v>21</v>
      </c>
    </row>
    <row r="63" spans="1:16">
      <c r="A63" s="10" t="s">
        <v>114</v>
      </c>
      <c r="B63" s="15">
        <v>100</v>
      </c>
      <c r="C63" s="15">
        <v>19.212598</v>
      </c>
      <c r="D63" s="15">
        <v>37.086613999999997</v>
      </c>
      <c r="E63" s="15">
        <v>10.472441</v>
      </c>
      <c r="F63" s="15">
        <v>8.1102360000000004</v>
      </c>
      <c r="G63" s="15">
        <v>17.716535</v>
      </c>
      <c r="H63" s="15">
        <v>11.338583</v>
      </c>
      <c r="I63" s="15">
        <v>4.1732279999999999</v>
      </c>
      <c r="J63" s="15">
        <v>3.543307</v>
      </c>
      <c r="K63" s="15">
        <v>30.866142</v>
      </c>
      <c r="L63" s="15">
        <v>14.88189</v>
      </c>
      <c r="M63" s="15">
        <v>6.220472</v>
      </c>
      <c r="N63" s="15">
        <v>72.204723999999999</v>
      </c>
      <c r="O63" s="15">
        <v>26.141732000000001</v>
      </c>
      <c r="P63" s="15">
        <v>1.653543</v>
      </c>
    </row>
    <row r="64" spans="1:16">
      <c r="A64" s="23" t="s">
        <v>150</v>
      </c>
      <c r="B64" s="24">
        <v>1642</v>
      </c>
      <c r="C64" s="24">
        <v>305</v>
      </c>
      <c r="D64" s="24">
        <v>575</v>
      </c>
      <c r="E64" s="24">
        <v>157</v>
      </c>
      <c r="F64" s="24">
        <v>119</v>
      </c>
      <c r="G64" s="24">
        <v>255</v>
      </c>
      <c r="H64" s="24">
        <v>164</v>
      </c>
      <c r="I64" s="24">
        <v>59</v>
      </c>
      <c r="J64" s="24">
        <v>56</v>
      </c>
      <c r="K64" s="24">
        <v>463</v>
      </c>
      <c r="L64" s="24">
        <v>215</v>
      </c>
      <c r="M64" s="24">
        <v>122</v>
      </c>
      <c r="N64" s="24">
        <v>1169</v>
      </c>
      <c r="O64" s="24">
        <v>451</v>
      </c>
      <c r="P64" s="24">
        <v>22</v>
      </c>
    </row>
    <row r="65" spans="1:16">
      <c r="A65" s="10" t="s">
        <v>114</v>
      </c>
      <c r="B65" s="15">
        <v>100</v>
      </c>
      <c r="C65" s="15">
        <v>18.574909000000002</v>
      </c>
      <c r="D65" s="15">
        <v>35.018270000000001</v>
      </c>
      <c r="E65" s="15">
        <v>9.5615100000000002</v>
      </c>
      <c r="F65" s="15">
        <v>7.2472589999999997</v>
      </c>
      <c r="G65" s="15">
        <v>15.529842</v>
      </c>
      <c r="H65" s="15">
        <v>9.9878199999999993</v>
      </c>
      <c r="I65" s="15">
        <v>3.5931790000000001</v>
      </c>
      <c r="J65" s="15">
        <v>3.4104749999999999</v>
      </c>
      <c r="K65" s="15">
        <v>28.197320000000001</v>
      </c>
      <c r="L65" s="15">
        <v>13.093788</v>
      </c>
      <c r="M65" s="15">
        <v>7.4299629999999999</v>
      </c>
      <c r="N65" s="15">
        <v>71.193665999999993</v>
      </c>
      <c r="O65" s="15">
        <v>27.466504</v>
      </c>
      <c r="P65" s="15">
        <v>1.3398289999999999</v>
      </c>
    </row>
    <row r="66" spans="1:16">
      <c r="A66" s="23" t="s">
        <v>151</v>
      </c>
      <c r="B66" s="24">
        <v>2266</v>
      </c>
      <c r="C66" s="24">
        <v>367</v>
      </c>
      <c r="D66" s="24">
        <v>700</v>
      </c>
      <c r="E66" s="24">
        <v>189</v>
      </c>
      <c r="F66" s="24">
        <v>137</v>
      </c>
      <c r="G66" s="24">
        <v>285</v>
      </c>
      <c r="H66" s="24">
        <v>182</v>
      </c>
      <c r="I66" s="24">
        <v>64</v>
      </c>
      <c r="J66" s="24">
        <v>64</v>
      </c>
      <c r="K66" s="24">
        <v>527</v>
      </c>
      <c r="L66" s="24">
        <v>246</v>
      </c>
      <c r="M66" s="24">
        <v>159</v>
      </c>
      <c r="N66" s="24">
        <v>1447</v>
      </c>
      <c r="O66" s="24">
        <v>793</v>
      </c>
      <c r="P66" s="24">
        <v>26</v>
      </c>
    </row>
    <row r="67" spans="1:16">
      <c r="A67" s="10" t="s">
        <v>114</v>
      </c>
      <c r="B67" s="15">
        <v>100</v>
      </c>
      <c r="C67" s="15">
        <v>16.19594</v>
      </c>
      <c r="D67" s="15">
        <v>30.891438999999998</v>
      </c>
      <c r="E67" s="15">
        <v>8.3406880000000001</v>
      </c>
      <c r="F67" s="15">
        <v>6.0458959999999999</v>
      </c>
      <c r="G67" s="15">
        <v>12.577229000000001</v>
      </c>
      <c r="H67" s="15">
        <v>8.0317740000000004</v>
      </c>
      <c r="I67" s="15">
        <v>2.82436</v>
      </c>
      <c r="J67" s="15">
        <v>2.82436</v>
      </c>
      <c r="K67" s="15">
        <v>23.25684</v>
      </c>
      <c r="L67" s="15">
        <v>10.856134000000001</v>
      </c>
      <c r="M67" s="15">
        <v>7.0167700000000002</v>
      </c>
      <c r="N67" s="15">
        <v>63.857016999999999</v>
      </c>
      <c r="O67" s="15">
        <v>34.995587</v>
      </c>
      <c r="P67" s="15">
        <v>1.1473960000000001</v>
      </c>
    </row>
    <row r="68" spans="1:16">
      <c r="A68" s="23" t="s">
        <v>152</v>
      </c>
      <c r="B68" s="24">
        <v>121</v>
      </c>
      <c r="C68" s="24">
        <v>10</v>
      </c>
      <c r="D68" s="24">
        <v>25</v>
      </c>
      <c r="E68" s="24">
        <v>6</v>
      </c>
      <c r="F68" s="24">
        <v>6</v>
      </c>
      <c r="G68" s="24">
        <v>12</v>
      </c>
      <c r="H68" s="24">
        <v>7</v>
      </c>
      <c r="I68" s="24">
        <v>4</v>
      </c>
      <c r="J68" s="24">
        <v>4</v>
      </c>
      <c r="K68" s="24">
        <v>27</v>
      </c>
      <c r="L68" s="24">
        <v>14</v>
      </c>
      <c r="M68" s="24">
        <v>24</v>
      </c>
      <c r="N68" s="24">
        <v>62</v>
      </c>
      <c r="O68" s="24">
        <v>58</v>
      </c>
      <c r="P68" s="24">
        <v>1</v>
      </c>
    </row>
    <row r="69" spans="1:16">
      <c r="A69" s="10" t="s">
        <v>114</v>
      </c>
      <c r="B69" s="15">
        <v>100</v>
      </c>
      <c r="C69" s="15">
        <v>8.2644629999999992</v>
      </c>
      <c r="D69" s="15">
        <v>20.661156999999999</v>
      </c>
      <c r="E69" s="15">
        <v>4.9586779999999999</v>
      </c>
      <c r="F69" s="15">
        <v>4.9586779999999999</v>
      </c>
      <c r="G69" s="15">
        <v>9.9173550000000006</v>
      </c>
      <c r="H69" s="15">
        <v>5.7851239999999997</v>
      </c>
      <c r="I69" s="15">
        <v>3.3057850000000002</v>
      </c>
      <c r="J69" s="15">
        <v>3.3057850000000002</v>
      </c>
      <c r="K69" s="15">
        <v>22.314050000000002</v>
      </c>
      <c r="L69" s="15">
        <v>11.570247999999999</v>
      </c>
      <c r="M69" s="15">
        <v>19.834710999999999</v>
      </c>
      <c r="N69" s="15">
        <v>51.239668999999999</v>
      </c>
      <c r="O69" s="15">
        <v>47.933883999999999</v>
      </c>
      <c r="P69" s="15">
        <v>0.82644600000000001</v>
      </c>
    </row>
    <row r="70" spans="1:16">
      <c r="A70" s="23" t="s">
        <v>128</v>
      </c>
      <c r="B70" s="24">
        <v>46</v>
      </c>
      <c r="C70" s="24">
        <v>8</v>
      </c>
      <c r="D70" s="24">
        <v>12</v>
      </c>
      <c r="E70" s="24">
        <v>1</v>
      </c>
      <c r="F70" s="24">
        <v>0</v>
      </c>
      <c r="G70" s="24">
        <v>3</v>
      </c>
      <c r="H70" s="24">
        <v>3</v>
      </c>
      <c r="I70" s="24">
        <v>2</v>
      </c>
      <c r="J70" s="24">
        <v>1</v>
      </c>
      <c r="K70" s="24">
        <v>4</v>
      </c>
      <c r="L70" s="24">
        <v>3</v>
      </c>
      <c r="M70" s="24">
        <v>3</v>
      </c>
      <c r="N70" s="24">
        <v>24</v>
      </c>
      <c r="O70" s="24">
        <v>18</v>
      </c>
      <c r="P70" s="24">
        <v>4</v>
      </c>
    </row>
    <row r="71" spans="1:16">
      <c r="A71" s="10" t="s">
        <v>114</v>
      </c>
      <c r="B71" s="15">
        <v>100</v>
      </c>
      <c r="C71" s="15">
        <v>17.391304000000002</v>
      </c>
      <c r="D71" s="15">
        <v>26.086957000000002</v>
      </c>
      <c r="E71" s="15">
        <v>2.1739130000000002</v>
      </c>
      <c r="F71" s="15">
        <v>0</v>
      </c>
      <c r="G71" s="15">
        <v>6.5217390000000002</v>
      </c>
      <c r="H71" s="15">
        <v>6.5217390000000002</v>
      </c>
      <c r="I71" s="15">
        <v>4.3478260000000004</v>
      </c>
      <c r="J71" s="15">
        <v>2.1739130000000002</v>
      </c>
      <c r="K71" s="15">
        <v>8.6956520000000008</v>
      </c>
      <c r="L71" s="15">
        <v>6.5217390000000002</v>
      </c>
      <c r="M71" s="15">
        <v>6.5217390000000002</v>
      </c>
      <c r="N71" s="15">
        <v>52.173912999999999</v>
      </c>
      <c r="O71" s="15">
        <v>39.130434999999999</v>
      </c>
      <c r="P71" s="15">
        <v>8.6956520000000008</v>
      </c>
    </row>
    <row r="72" spans="1:16">
      <c r="A72" s="8" t="s">
        <v>153</v>
      </c>
      <c r="B72" s="8"/>
      <c r="C72" s="8"/>
      <c r="D72" s="8"/>
      <c r="E72" s="8"/>
      <c r="F72" s="8"/>
      <c r="G72" s="8"/>
      <c r="H72" s="8"/>
      <c r="I72" s="8"/>
      <c r="J72" s="8"/>
      <c r="K72" s="8"/>
      <c r="L72" s="8"/>
      <c r="M72" s="8"/>
      <c r="N72" s="8"/>
      <c r="O72" s="8"/>
      <c r="P72" s="8"/>
    </row>
    <row r="73" spans="1:16">
      <c r="A73" s="23" t="s">
        <v>154</v>
      </c>
      <c r="B73" s="24">
        <v>1344</v>
      </c>
      <c r="C73" s="24">
        <v>247</v>
      </c>
      <c r="D73" s="24">
        <v>512</v>
      </c>
      <c r="E73" s="24">
        <v>134</v>
      </c>
      <c r="F73" s="24">
        <v>112</v>
      </c>
      <c r="G73" s="24">
        <v>234</v>
      </c>
      <c r="H73" s="24">
        <v>160</v>
      </c>
      <c r="I73" s="24">
        <v>55</v>
      </c>
      <c r="J73" s="24">
        <v>44</v>
      </c>
      <c r="K73" s="24">
        <v>418</v>
      </c>
      <c r="L73" s="24">
        <v>206</v>
      </c>
      <c r="M73" s="24">
        <v>81</v>
      </c>
      <c r="N73" s="24">
        <v>984</v>
      </c>
      <c r="O73" s="24">
        <v>344</v>
      </c>
      <c r="P73" s="24">
        <v>16</v>
      </c>
    </row>
    <row r="74" spans="1:16">
      <c r="A74" s="10" t="s">
        <v>114</v>
      </c>
      <c r="B74" s="15">
        <v>100</v>
      </c>
      <c r="C74" s="15">
        <v>18.377976</v>
      </c>
      <c r="D74" s="15">
        <v>38.095238000000002</v>
      </c>
      <c r="E74" s="15">
        <v>9.9702380000000002</v>
      </c>
      <c r="F74" s="15">
        <v>8.3333329999999997</v>
      </c>
      <c r="G74" s="15">
        <v>17.410713999999999</v>
      </c>
      <c r="H74" s="15">
        <v>11.904762</v>
      </c>
      <c r="I74" s="15">
        <v>4.0922619999999998</v>
      </c>
      <c r="J74" s="15">
        <v>3.2738100000000001</v>
      </c>
      <c r="K74" s="15">
        <v>31.101189999999999</v>
      </c>
      <c r="L74" s="15">
        <v>15.327381000000001</v>
      </c>
      <c r="M74" s="15">
        <v>6.0267860000000004</v>
      </c>
      <c r="N74" s="15">
        <v>73.214286000000001</v>
      </c>
      <c r="O74" s="15">
        <v>25.595237999999998</v>
      </c>
      <c r="P74" s="15">
        <v>1.1904760000000001</v>
      </c>
    </row>
    <row r="75" spans="1:16">
      <c r="A75" s="23" t="s">
        <v>155</v>
      </c>
      <c r="B75" s="24">
        <v>1107</v>
      </c>
      <c r="C75" s="24">
        <v>210</v>
      </c>
      <c r="D75" s="24">
        <v>359</v>
      </c>
      <c r="E75" s="24">
        <v>106</v>
      </c>
      <c r="F75" s="24">
        <v>77</v>
      </c>
      <c r="G75" s="24">
        <v>155</v>
      </c>
      <c r="H75" s="24">
        <v>108</v>
      </c>
      <c r="I75" s="24">
        <v>45</v>
      </c>
      <c r="J75" s="24">
        <v>35</v>
      </c>
      <c r="K75" s="24">
        <v>307</v>
      </c>
      <c r="L75" s="24">
        <v>134</v>
      </c>
      <c r="M75" s="24">
        <v>60</v>
      </c>
      <c r="N75" s="24">
        <v>727</v>
      </c>
      <c r="O75" s="24">
        <v>365</v>
      </c>
      <c r="P75" s="24">
        <v>15</v>
      </c>
    </row>
    <row r="76" spans="1:16">
      <c r="A76" s="10" t="s">
        <v>114</v>
      </c>
      <c r="B76" s="15">
        <v>100</v>
      </c>
      <c r="C76" s="15">
        <v>18.970189999999999</v>
      </c>
      <c r="D76" s="15">
        <v>32.429991000000001</v>
      </c>
      <c r="E76" s="15">
        <v>9.5754289999999997</v>
      </c>
      <c r="F76" s="15">
        <v>6.9557359999999999</v>
      </c>
      <c r="G76" s="15">
        <v>14.001806999999999</v>
      </c>
      <c r="H76" s="15">
        <v>9.7560979999999997</v>
      </c>
      <c r="I76" s="15">
        <v>4.0650409999999999</v>
      </c>
      <c r="J76" s="15">
        <v>3.1616979999999999</v>
      </c>
      <c r="K76" s="15">
        <v>27.732610999999999</v>
      </c>
      <c r="L76" s="15">
        <v>12.104787999999999</v>
      </c>
      <c r="M76" s="15">
        <v>5.4200540000000004</v>
      </c>
      <c r="N76" s="15">
        <v>65.672989999999999</v>
      </c>
      <c r="O76" s="15">
        <v>32.971995999999997</v>
      </c>
      <c r="P76" s="15">
        <v>1.3550139999999999</v>
      </c>
    </row>
    <row r="77" spans="1:16">
      <c r="A77" s="23" t="s">
        <v>156</v>
      </c>
      <c r="B77" s="24">
        <v>1006</v>
      </c>
      <c r="C77" s="24">
        <v>161</v>
      </c>
      <c r="D77" s="24">
        <v>284</v>
      </c>
      <c r="E77" s="24">
        <v>89</v>
      </c>
      <c r="F77" s="24">
        <v>64</v>
      </c>
      <c r="G77" s="24">
        <v>125</v>
      </c>
      <c r="H77" s="24">
        <v>96</v>
      </c>
      <c r="I77" s="24">
        <v>41</v>
      </c>
      <c r="J77" s="24">
        <v>30</v>
      </c>
      <c r="K77" s="24">
        <v>228</v>
      </c>
      <c r="L77" s="24">
        <v>104</v>
      </c>
      <c r="M77" s="24">
        <v>77</v>
      </c>
      <c r="N77" s="24">
        <v>606</v>
      </c>
      <c r="O77" s="24">
        <v>388</v>
      </c>
      <c r="P77" s="24">
        <v>12</v>
      </c>
    </row>
    <row r="78" spans="1:16">
      <c r="A78" s="10" t="s">
        <v>114</v>
      </c>
      <c r="B78" s="15">
        <v>100</v>
      </c>
      <c r="C78" s="15">
        <v>16.003976000000002</v>
      </c>
      <c r="D78" s="15">
        <v>28.230616000000001</v>
      </c>
      <c r="E78" s="15">
        <v>8.8469180000000005</v>
      </c>
      <c r="F78" s="15">
        <v>6.3618290000000002</v>
      </c>
      <c r="G78" s="15">
        <v>12.425447</v>
      </c>
      <c r="H78" s="15">
        <v>9.5427440000000008</v>
      </c>
      <c r="I78" s="15">
        <v>4.0755470000000003</v>
      </c>
      <c r="J78" s="15">
        <v>2.9821070000000001</v>
      </c>
      <c r="K78" s="15">
        <v>22.664016</v>
      </c>
      <c r="L78" s="15">
        <v>10.337972000000001</v>
      </c>
      <c r="M78" s="15">
        <v>7.6540759999999999</v>
      </c>
      <c r="N78" s="15">
        <v>60.238568999999998</v>
      </c>
      <c r="O78" s="15">
        <v>38.568587999999998</v>
      </c>
      <c r="P78" s="15">
        <v>1.1928430000000001</v>
      </c>
    </row>
    <row r="79" spans="1:16">
      <c r="A79" s="23" t="s">
        <v>157</v>
      </c>
      <c r="B79" s="24">
        <v>541</v>
      </c>
      <c r="C79" s="24">
        <v>90</v>
      </c>
      <c r="D79" s="24">
        <v>181</v>
      </c>
      <c r="E79" s="24">
        <v>49</v>
      </c>
      <c r="F79" s="24">
        <v>43</v>
      </c>
      <c r="G79" s="24">
        <v>72</v>
      </c>
      <c r="H79" s="24">
        <v>57</v>
      </c>
      <c r="I79" s="24">
        <v>24</v>
      </c>
      <c r="J79" s="24">
        <v>12</v>
      </c>
      <c r="K79" s="24">
        <v>134</v>
      </c>
      <c r="L79" s="24">
        <v>68</v>
      </c>
      <c r="M79" s="24">
        <v>35</v>
      </c>
      <c r="N79" s="24">
        <v>344</v>
      </c>
      <c r="O79" s="24">
        <v>193</v>
      </c>
      <c r="P79" s="24">
        <v>4</v>
      </c>
    </row>
    <row r="80" spans="1:16">
      <c r="A80" s="10" t="s">
        <v>114</v>
      </c>
      <c r="B80" s="15">
        <v>100</v>
      </c>
      <c r="C80" s="15">
        <v>16.635860000000001</v>
      </c>
      <c r="D80" s="15">
        <v>33.456561999999998</v>
      </c>
      <c r="E80" s="15">
        <v>9.0573010000000007</v>
      </c>
      <c r="F80" s="15">
        <v>7.9482439999999999</v>
      </c>
      <c r="G80" s="15">
        <v>13.308688</v>
      </c>
      <c r="H80" s="15">
        <v>10.536044</v>
      </c>
      <c r="I80" s="15">
        <v>4.436229</v>
      </c>
      <c r="J80" s="15">
        <v>2.2181150000000001</v>
      </c>
      <c r="K80" s="15">
        <v>24.768946</v>
      </c>
      <c r="L80" s="15">
        <v>12.569316000000001</v>
      </c>
      <c r="M80" s="15">
        <v>6.4695010000000002</v>
      </c>
      <c r="N80" s="15">
        <v>63.585951999999999</v>
      </c>
      <c r="O80" s="15">
        <v>35.674677000000003</v>
      </c>
      <c r="P80" s="15">
        <v>0.73937200000000003</v>
      </c>
    </row>
    <row r="81" spans="1:16">
      <c r="A81" s="23" t="s">
        <v>158</v>
      </c>
      <c r="B81" s="24">
        <v>1510</v>
      </c>
      <c r="C81" s="24">
        <v>268</v>
      </c>
      <c r="D81" s="24">
        <v>500</v>
      </c>
      <c r="E81" s="24">
        <v>133</v>
      </c>
      <c r="F81" s="24">
        <v>102</v>
      </c>
      <c r="G81" s="24">
        <v>209</v>
      </c>
      <c r="H81" s="24">
        <v>142</v>
      </c>
      <c r="I81" s="24">
        <v>57</v>
      </c>
      <c r="J81" s="24">
        <v>42</v>
      </c>
      <c r="K81" s="24">
        <v>369</v>
      </c>
      <c r="L81" s="24">
        <v>179</v>
      </c>
      <c r="M81" s="24">
        <v>91</v>
      </c>
      <c r="N81" s="24">
        <v>977</v>
      </c>
      <c r="O81" s="24">
        <v>517</v>
      </c>
      <c r="P81" s="24">
        <v>16</v>
      </c>
    </row>
    <row r="82" spans="1:16">
      <c r="A82" s="10" t="s">
        <v>114</v>
      </c>
      <c r="B82" s="15">
        <v>100</v>
      </c>
      <c r="C82" s="15">
        <v>17.748343999999999</v>
      </c>
      <c r="D82" s="15">
        <v>33.112583000000001</v>
      </c>
      <c r="E82" s="15">
        <v>8.8079470000000004</v>
      </c>
      <c r="F82" s="15">
        <v>6.7549669999999997</v>
      </c>
      <c r="G82" s="15">
        <v>13.841060000000001</v>
      </c>
      <c r="H82" s="15">
        <v>9.4039739999999998</v>
      </c>
      <c r="I82" s="15">
        <v>3.7748339999999998</v>
      </c>
      <c r="J82" s="15">
        <v>2.7814570000000001</v>
      </c>
      <c r="K82" s="15">
        <v>24.437086000000001</v>
      </c>
      <c r="L82" s="15">
        <v>11.854305</v>
      </c>
      <c r="M82" s="15">
        <v>6.0264899999999999</v>
      </c>
      <c r="N82" s="15">
        <v>64.701987000000003</v>
      </c>
      <c r="O82" s="15">
        <v>34.238410999999999</v>
      </c>
      <c r="P82" s="15">
        <v>1.0596030000000001</v>
      </c>
    </row>
    <row r="83" spans="1:16">
      <c r="A83" s="23" t="s">
        <v>159</v>
      </c>
      <c r="B83" s="24">
        <v>1011</v>
      </c>
      <c r="C83" s="24">
        <v>197</v>
      </c>
      <c r="D83" s="24">
        <v>307</v>
      </c>
      <c r="E83" s="24">
        <v>94</v>
      </c>
      <c r="F83" s="24">
        <v>72</v>
      </c>
      <c r="G83" s="24">
        <v>156</v>
      </c>
      <c r="H83" s="24">
        <v>95</v>
      </c>
      <c r="I83" s="24">
        <v>34</v>
      </c>
      <c r="J83" s="24">
        <v>38</v>
      </c>
      <c r="K83" s="24">
        <v>240</v>
      </c>
      <c r="L83" s="24">
        <v>138</v>
      </c>
      <c r="M83" s="24">
        <v>73</v>
      </c>
      <c r="N83" s="24">
        <v>654</v>
      </c>
      <c r="O83" s="24">
        <v>348</v>
      </c>
      <c r="P83" s="24">
        <v>9</v>
      </c>
    </row>
    <row r="84" spans="1:16">
      <c r="A84" s="10" t="s">
        <v>114</v>
      </c>
      <c r="B84" s="15">
        <v>100</v>
      </c>
      <c r="C84" s="15">
        <v>19.485658000000001</v>
      </c>
      <c r="D84" s="15">
        <v>30.365974000000001</v>
      </c>
      <c r="E84" s="15">
        <v>9.2977249999999998</v>
      </c>
      <c r="F84" s="15">
        <v>7.1216619999999997</v>
      </c>
      <c r="G84" s="15">
        <v>15.430267000000001</v>
      </c>
      <c r="H84" s="15">
        <v>9.3966370000000001</v>
      </c>
      <c r="I84" s="15">
        <v>3.3630070000000001</v>
      </c>
      <c r="J84" s="15">
        <v>3.7586550000000001</v>
      </c>
      <c r="K84" s="15">
        <v>23.738872000000001</v>
      </c>
      <c r="L84" s="15">
        <v>13.649851999999999</v>
      </c>
      <c r="M84" s="15">
        <v>7.220574</v>
      </c>
      <c r="N84" s="15">
        <v>64.688427000000004</v>
      </c>
      <c r="O84" s="15">
        <v>34.421365000000002</v>
      </c>
      <c r="P84" s="15">
        <v>0.890208</v>
      </c>
    </row>
    <row r="85" spans="1:16">
      <c r="A85" s="23" t="s">
        <v>160</v>
      </c>
      <c r="B85" s="24">
        <v>1234</v>
      </c>
      <c r="C85" s="24">
        <v>226</v>
      </c>
      <c r="D85" s="24">
        <v>427</v>
      </c>
      <c r="E85" s="24">
        <v>113</v>
      </c>
      <c r="F85" s="24">
        <v>91</v>
      </c>
      <c r="G85" s="24">
        <v>183</v>
      </c>
      <c r="H85" s="24">
        <v>129</v>
      </c>
      <c r="I85" s="24">
        <v>43</v>
      </c>
      <c r="J85" s="24">
        <v>40</v>
      </c>
      <c r="K85" s="24">
        <v>325</v>
      </c>
      <c r="L85" s="24">
        <v>154</v>
      </c>
      <c r="M85" s="24">
        <v>85</v>
      </c>
      <c r="N85" s="24">
        <v>836</v>
      </c>
      <c r="O85" s="24">
        <v>386</v>
      </c>
      <c r="P85" s="24">
        <v>12</v>
      </c>
    </row>
    <row r="86" spans="1:16">
      <c r="A86" s="10" t="s">
        <v>114</v>
      </c>
      <c r="B86" s="15">
        <v>100</v>
      </c>
      <c r="C86" s="15">
        <v>18.314425</v>
      </c>
      <c r="D86" s="15">
        <v>34.602916999999998</v>
      </c>
      <c r="E86" s="15">
        <v>9.1572119999999995</v>
      </c>
      <c r="F86" s="15">
        <v>7.3743920000000003</v>
      </c>
      <c r="G86" s="15">
        <v>14.829822</v>
      </c>
      <c r="H86" s="15">
        <v>10.453809</v>
      </c>
      <c r="I86" s="15">
        <v>3.4846029999999999</v>
      </c>
      <c r="J86" s="15">
        <v>3.2414909999999999</v>
      </c>
      <c r="K86" s="15">
        <v>26.337115000000001</v>
      </c>
      <c r="L86" s="15">
        <v>12.479741000000001</v>
      </c>
      <c r="M86" s="15">
        <v>6.8881690000000004</v>
      </c>
      <c r="N86" s="15">
        <v>67.747163999999998</v>
      </c>
      <c r="O86" s="15">
        <v>31.280389</v>
      </c>
      <c r="P86" s="15">
        <v>0.97244699999999995</v>
      </c>
    </row>
    <row r="87" spans="1:16">
      <c r="A87" s="23" t="s">
        <v>161</v>
      </c>
      <c r="B87" s="24">
        <v>443</v>
      </c>
      <c r="C87" s="24">
        <v>89</v>
      </c>
      <c r="D87" s="24">
        <v>174</v>
      </c>
      <c r="E87" s="24">
        <v>62</v>
      </c>
      <c r="F87" s="24">
        <v>56</v>
      </c>
      <c r="G87" s="24">
        <v>95</v>
      </c>
      <c r="H87" s="24">
        <v>71</v>
      </c>
      <c r="I87" s="24">
        <v>29</v>
      </c>
      <c r="J87" s="24">
        <v>34</v>
      </c>
      <c r="K87" s="24">
        <v>160</v>
      </c>
      <c r="L87" s="24">
        <v>93</v>
      </c>
      <c r="M87" s="24">
        <v>38</v>
      </c>
      <c r="N87" s="24">
        <v>328</v>
      </c>
      <c r="O87" s="24">
        <v>111</v>
      </c>
      <c r="P87" s="24">
        <v>4</v>
      </c>
    </row>
    <row r="88" spans="1:16">
      <c r="A88" s="10" t="s">
        <v>114</v>
      </c>
      <c r="B88" s="15">
        <v>100</v>
      </c>
      <c r="C88" s="15">
        <v>20.090292999999999</v>
      </c>
      <c r="D88" s="15">
        <v>39.277652000000003</v>
      </c>
      <c r="E88" s="15">
        <v>13.995485</v>
      </c>
      <c r="F88" s="15">
        <v>12.641083999999999</v>
      </c>
      <c r="G88" s="15">
        <v>21.444694999999999</v>
      </c>
      <c r="H88" s="15">
        <v>16.027087999999999</v>
      </c>
      <c r="I88" s="15">
        <v>6.5462749999999996</v>
      </c>
      <c r="J88" s="15">
        <v>7.674944</v>
      </c>
      <c r="K88" s="15">
        <v>36.117381000000002</v>
      </c>
      <c r="L88" s="15">
        <v>20.993227999999998</v>
      </c>
      <c r="M88" s="15">
        <v>8.5778780000000001</v>
      </c>
      <c r="N88" s="15">
        <v>74.040632000000002</v>
      </c>
      <c r="O88" s="15">
        <v>25.056432999999998</v>
      </c>
      <c r="P88" s="15">
        <v>0.90293500000000004</v>
      </c>
    </row>
    <row r="89" spans="1:16">
      <c r="A89" s="23" t="s">
        <v>162</v>
      </c>
      <c r="B89" s="24">
        <v>1237</v>
      </c>
      <c r="C89" s="24">
        <v>233</v>
      </c>
      <c r="D89" s="24">
        <v>426</v>
      </c>
      <c r="E89" s="24">
        <v>115</v>
      </c>
      <c r="F89" s="24">
        <v>98</v>
      </c>
      <c r="G89" s="24">
        <v>189</v>
      </c>
      <c r="H89" s="24">
        <v>137</v>
      </c>
      <c r="I89" s="24">
        <v>51</v>
      </c>
      <c r="J89" s="24">
        <v>49</v>
      </c>
      <c r="K89" s="24">
        <v>350</v>
      </c>
      <c r="L89" s="24">
        <v>169</v>
      </c>
      <c r="M89" s="24">
        <v>81</v>
      </c>
      <c r="N89" s="24">
        <v>849</v>
      </c>
      <c r="O89" s="24">
        <v>377</v>
      </c>
      <c r="P89" s="24">
        <v>11</v>
      </c>
    </row>
    <row r="90" spans="1:16">
      <c r="A90" s="10" t="s">
        <v>114</v>
      </c>
      <c r="B90" s="15">
        <v>100</v>
      </c>
      <c r="C90" s="15">
        <v>18.835892999999999</v>
      </c>
      <c r="D90" s="15">
        <v>34.438156999999997</v>
      </c>
      <c r="E90" s="15">
        <v>9.2966859999999993</v>
      </c>
      <c r="F90" s="15">
        <v>7.9223929999999996</v>
      </c>
      <c r="G90" s="15">
        <v>15.278900999999999</v>
      </c>
      <c r="H90" s="15">
        <v>11.075182</v>
      </c>
      <c r="I90" s="15">
        <v>4.122878</v>
      </c>
      <c r="J90" s="15">
        <v>3.9611960000000002</v>
      </c>
      <c r="K90" s="15">
        <v>28.294260000000001</v>
      </c>
      <c r="L90" s="15">
        <v>13.662086</v>
      </c>
      <c r="M90" s="15">
        <v>6.5480999999999998</v>
      </c>
      <c r="N90" s="15">
        <v>68.633791000000002</v>
      </c>
      <c r="O90" s="15">
        <v>30.476959999999998</v>
      </c>
      <c r="P90" s="15">
        <v>0.88924800000000004</v>
      </c>
    </row>
    <row r="91" spans="1:16">
      <c r="A91" s="23" t="s">
        <v>152</v>
      </c>
      <c r="B91" s="24">
        <v>81</v>
      </c>
      <c r="C91" s="24">
        <v>8</v>
      </c>
      <c r="D91" s="24">
        <v>15</v>
      </c>
      <c r="E91" s="24">
        <v>8</v>
      </c>
      <c r="F91" s="24">
        <v>4</v>
      </c>
      <c r="G91" s="24">
        <v>11</v>
      </c>
      <c r="H91" s="24">
        <v>7</v>
      </c>
      <c r="I91" s="24">
        <v>2</v>
      </c>
      <c r="J91" s="24">
        <v>3</v>
      </c>
      <c r="K91" s="24">
        <v>14</v>
      </c>
      <c r="L91" s="24">
        <v>7</v>
      </c>
      <c r="M91" s="24">
        <v>23</v>
      </c>
      <c r="N91" s="24">
        <v>49</v>
      </c>
      <c r="O91" s="24">
        <v>32</v>
      </c>
      <c r="P91" s="24">
        <v>0</v>
      </c>
    </row>
    <row r="92" spans="1:16">
      <c r="A92" s="10" t="s">
        <v>114</v>
      </c>
      <c r="B92" s="15">
        <v>100</v>
      </c>
      <c r="C92" s="15">
        <v>9.8765429999999999</v>
      </c>
      <c r="D92" s="15">
        <v>18.518519000000001</v>
      </c>
      <c r="E92" s="15">
        <v>9.8765429999999999</v>
      </c>
      <c r="F92" s="15">
        <v>4.9382720000000004</v>
      </c>
      <c r="G92" s="15">
        <v>13.580247</v>
      </c>
      <c r="H92" s="15">
        <v>8.6419750000000004</v>
      </c>
      <c r="I92" s="15">
        <v>2.4691360000000002</v>
      </c>
      <c r="J92" s="15">
        <v>3.7037040000000001</v>
      </c>
      <c r="K92" s="15">
        <v>17.283950999999998</v>
      </c>
      <c r="L92" s="15">
        <v>8.6419750000000004</v>
      </c>
      <c r="M92" s="15">
        <v>28.395061999999999</v>
      </c>
      <c r="N92" s="15">
        <v>60.493827000000003</v>
      </c>
      <c r="O92" s="15">
        <v>39.506172999999997</v>
      </c>
      <c r="P92" s="15">
        <v>0</v>
      </c>
    </row>
    <row r="93" spans="1:16">
      <c r="A93" s="23" t="s">
        <v>163</v>
      </c>
      <c r="B93" s="24">
        <v>67</v>
      </c>
      <c r="C93" s="24">
        <v>3</v>
      </c>
      <c r="D93" s="24">
        <v>15</v>
      </c>
      <c r="E93" s="24">
        <v>1</v>
      </c>
      <c r="F93" s="24">
        <v>4</v>
      </c>
      <c r="G93" s="24">
        <v>2</v>
      </c>
      <c r="H93" s="24">
        <v>0</v>
      </c>
      <c r="I93" s="24">
        <v>1</v>
      </c>
      <c r="J93" s="24">
        <v>1</v>
      </c>
      <c r="K93" s="24">
        <v>5</v>
      </c>
      <c r="L93" s="24">
        <v>3</v>
      </c>
      <c r="M93" s="24">
        <v>10</v>
      </c>
      <c r="N93" s="24">
        <v>31</v>
      </c>
      <c r="O93" s="24">
        <v>34</v>
      </c>
      <c r="P93" s="24">
        <v>2</v>
      </c>
    </row>
    <row r="94" spans="1:16">
      <c r="A94" s="10" t="s">
        <v>114</v>
      </c>
      <c r="B94" s="15">
        <v>100</v>
      </c>
      <c r="C94" s="15">
        <v>4.4776119999999997</v>
      </c>
      <c r="D94" s="15">
        <v>22.388059999999999</v>
      </c>
      <c r="E94" s="15">
        <v>1.492537</v>
      </c>
      <c r="F94" s="15">
        <v>5.9701490000000002</v>
      </c>
      <c r="G94" s="15">
        <v>2.9850750000000001</v>
      </c>
      <c r="H94" s="15">
        <v>0</v>
      </c>
      <c r="I94" s="15">
        <v>1.492537</v>
      </c>
      <c r="J94" s="15">
        <v>1.492537</v>
      </c>
      <c r="K94" s="15">
        <v>7.4626869999999998</v>
      </c>
      <c r="L94" s="15">
        <v>4.4776119999999997</v>
      </c>
      <c r="M94" s="15">
        <v>14.925373</v>
      </c>
      <c r="N94" s="15">
        <v>46.268656999999997</v>
      </c>
      <c r="O94" s="15">
        <v>50.746268999999998</v>
      </c>
      <c r="P94" s="15">
        <v>2.9850750000000001</v>
      </c>
    </row>
    <row r="95" spans="1:16">
      <c r="A95" s="23" t="s">
        <v>128</v>
      </c>
      <c r="B95" s="24">
        <v>52</v>
      </c>
      <c r="C95" s="24">
        <v>9</v>
      </c>
      <c r="D95" s="24">
        <v>14</v>
      </c>
      <c r="E95" s="24">
        <v>3</v>
      </c>
      <c r="F95" s="24">
        <v>0</v>
      </c>
      <c r="G95" s="24">
        <v>3</v>
      </c>
      <c r="H95" s="24">
        <v>3</v>
      </c>
      <c r="I95" s="24">
        <v>1</v>
      </c>
      <c r="J95" s="24">
        <v>1</v>
      </c>
      <c r="K95" s="24">
        <v>4</v>
      </c>
      <c r="L95" s="24">
        <v>3</v>
      </c>
      <c r="M95" s="24">
        <v>3</v>
      </c>
      <c r="N95" s="24">
        <v>27</v>
      </c>
      <c r="O95" s="24">
        <v>18</v>
      </c>
      <c r="P95" s="24">
        <v>7</v>
      </c>
    </row>
    <row r="96" spans="1:16">
      <c r="A96" s="10" t="s">
        <v>114</v>
      </c>
      <c r="B96" s="15">
        <v>100</v>
      </c>
      <c r="C96" s="15">
        <v>17.307691999999999</v>
      </c>
      <c r="D96" s="15">
        <v>26.923076999999999</v>
      </c>
      <c r="E96" s="15">
        <v>5.7692310000000004</v>
      </c>
      <c r="F96" s="15">
        <v>0</v>
      </c>
      <c r="G96" s="15">
        <v>5.7692310000000004</v>
      </c>
      <c r="H96" s="15">
        <v>5.7692310000000004</v>
      </c>
      <c r="I96" s="15">
        <v>1.9230769999999999</v>
      </c>
      <c r="J96" s="15">
        <v>1.9230769999999999</v>
      </c>
      <c r="K96" s="15">
        <v>7.6923079999999997</v>
      </c>
      <c r="L96" s="15">
        <v>5.7692310000000004</v>
      </c>
      <c r="M96" s="15">
        <v>5.7692310000000004</v>
      </c>
      <c r="N96" s="15">
        <v>51.923076999999999</v>
      </c>
      <c r="O96" s="15">
        <v>34.615385000000003</v>
      </c>
      <c r="P96" s="15">
        <v>13.461537999999999</v>
      </c>
    </row>
    <row r="97" spans="1:16">
      <c r="A97" s="8" t="s">
        <v>164</v>
      </c>
      <c r="B97" s="8"/>
      <c r="C97" s="8"/>
      <c r="D97" s="8"/>
      <c r="E97" s="8"/>
      <c r="F97" s="8"/>
      <c r="G97" s="8"/>
      <c r="H97" s="8"/>
      <c r="I97" s="8"/>
      <c r="J97" s="8"/>
      <c r="K97" s="8"/>
      <c r="L97" s="8"/>
      <c r="M97" s="8"/>
      <c r="N97" s="8"/>
      <c r="O97" s="8"/>
      <c r="P97" s="8"/>
    </row>
    <row r="98" spans="1:16">
      <c r="A98" s="23" t="s">
        <v>165</v>
      </c>
      <c r="B98" s="24">
        <v>209</v>
      </c>
      <c r="C98" s="24">
        <v>64</v>
      </c>
      <c r="D98" s="24">
        <v>116</v>
      </c>
      <c r="E98" s="24">
        <v>38</v>
      </c>
      <c r="F98" s="24">
        <v>46</v>
      </c>
      <c r="G98" s="24">
        <v>57</v>
      </c>
      <c r="H98" s="24">
        <v>44</v>
      </c>
      <c r="I98" s="24">
        <v>19</v>
      </c>
      <c r="J98" s="24">
        <v>21</v>
      </c>
      <c r="K98" s="24">
        <v>83</v>
      </c>
      <c r="L98" s="24">
        <v>58</v>
      </c>
      <c r="M98" s="24">
        <v>15</v>
      </c>
      <c r="N98" s="24">
        <v>187</v>
      </c>
      <c r="O98" s="24">
        <v>16</v>
      </c>
      <c r="P98" s="24">
        <v>6</v>
      </c>
    </row>
    <row r="99" spans="1:16">
      <c r="A99" s="10" t="s">
        <v>114</v>
      </c>
      <c r="B99" s="15">
        <v>100</v>
      </c>
      <c r="C99" s="15">
        <v>30.62201</v>
      </c>
      <c r="D99" s="15">
        <v>55.502392</v>
      </c>
      <c r="E99" s="15">
        <v>18.181818</v>
      </c>
      <c r="F99" s="15">
        <v>22.009568999999999</v>
      </c>
      <c r="G99" s="15">
        <v>27.272727</v>
      </c>
      <c r="H99" s="15">
        <v>21.052631999999999</v>
      </c>
      <c r="I99" s="15">
        <v>9.0909089999999999</v>
      </c>
      <c r="J99" s="15">
        <v>10.047847000000001</v>
      </c>
      <c r="K99" s="15">
        <v>39.712918999999999</v>
      </c>
      <c r="L99" s="15">
        <v>27.751196</v>
      </c>
      <c r="M99" s="15">
        <v>7.1770329999999998</v>
      </c>
      <c r="N99" s="15">
        <v>89.473684000000006</v>
      </c>
      <c r="O99" s="15">
        <v>7.6555020000000003</v>
      </c>
      <c r="P99" s="15">
        <v>2.8708130000000001</v>
      </c>
    </row>
    <row r="100" spans="1:16">
      <c r="A100" s="23" t="s">
        <v>166</v>
      </c>
      <c r="B100" s="24">
        <v>1043</v>
      </c>
      <c r="C100" s="24">
        <v>241</v>
      </c>
      <c r="D100" s="24">
        <v>428</v>
      </c>
      <c r="E100" s="24">
        <v>99</v>
      </c>
      <c r="F100" s="24">
        <v>80</v>
      </c>
      <c r="G100" s="24">
        <v>164</v>
      </c>
      <c r="H100" s="24">
        <v>102</v>
      </c>
      <c r="I100" s="24">
        <v>37</v>
      </c>
      <c r="J100" s="24">
        <v>30</v>
      </c>
      <c r="K100" s="24">
        <v>293</v>
      </c>
      <c r="L100" s="24">
        <v>146</v>
      </c>
      <c r="M100" s="24">
        <v>78</v>
      </c>
      <c r="N100" s="24">
        <v>816</v>
      </c>
      <c r="O100" s="24">
        <v>211</v>
      </c>
      <c r="P100" s="24">
        <v>16</v>
      </c>
    </row>
    <row r="101" spans="1:16">
      <c r="A101" s="10" t="s">
        <v>114</v>
      </c>
      <c r="B101" s="15">
        <v>100</v>
      </c>
      <c r="C101" s="15">
        <v>23.106424000000001</v>
      </c>
      <c r="D101" s="15">
        <v>41.035474999999998</v>
      </c>
      <c r="E101" s="15">
        <v>9.4918499999999995</v>
      </c>
      <c r="F101" s="15">
        <v>7.6701819999999996</v>
      </c>
      <c r="G101" s="15">
        <v>15.723872999999999</v>
      </c>
      <c r="H101" s="15">
        <v>9.7794819999999998</v>
      </c>
      <c r="I101" s="15">
        <v>3.5474589999999999</v>
      </c>
      <c r="J101" s="15">
        <v>2.8763179999999999</v>
      </c>
      <c r="K101" s="15">
        <v>28.092041999999999</v>
      </c>
      <c r="L101" s="15">
        <v>13.998082</v>
      </c>
      <c r="M101" s="15">
        <v>7.4784280000000001</v>
      </c>
      <c r="N101" s="15">
        <v>78.235857999999993</v>
      </c>
      <c r="O101" s="15">
        <v>20.230104999999998</v>
      </c>
      <c r="P101" s="15">
        <v>1.534036</v>
      </c>
    </row>
    <row r="102" spans="1:16">
      <c r="A102" s="23" t="s">
        <v>167</v>
      </c>
      <c r="B102" s="24">
        <v>963</v>
      </c>
      <c r="C102" s="24">
        <v>106</v>
      </c>
      <c r="D102" s="24">
        <v>225</v>
      </c>
      <c r="E102" s="24">
        <v>63</v>
      </c>
      <c r="F102" s="24">
        <v>21</v>
      </c>
      <c r="G102" s="24">
        <v>79</v>
      </c>
      <c r="H102" s="24">
        <v>50</v>
      </c>
      <c r="I102" s="24">
        <v>14</v>
      </c>
      <c r="J102" s="24">
        <v>15</v>
      </c>
      <c r="K102" s="24">
        <v>178</v>
      </c>
      <c r="L102" s="24">
        <v>63</v>
      </c>
      <c r="M102" s="24">
        <v>77</v>
      </c>
      <c r="N102" s="24">
        <v>557</v>
      </c>
      <c r="O102" s="24">
        <v>399</v>
      </c>
      <c r="P102" s="24">
        <v>7</v>
      </c>
    </row>
    <row r="103" spans="1:16">
      <c r="A103" s="10" t="s">
        <v>114</v>
      </c>
      <c r="B103" s="15">
        <v>100</v>
      </c>
      <c r="C103" s="15">
        <v>11.007269000000001</v>
      </c>
      <c r="D103" s="15">
        <v>23.364485999999999</v>
      </c>
      <c r="E103" s="15">
        <v>6.5420559999999996</v>
      </c>
      <c r="F103" s="15">
        <v>2.180685</v>
      </c>
      <c r="G103" s="15">
        <v>8.2035309999999999</v>
      </c>
      <c r="H103" s="15">
        <v>5.1921080000000002</v>
      </c>
      <c r="I103" s="15">
        <v>1.4537899999999999</v>
      </c>
      <c r="J103" s="15">
        <v>1.5576319999999999</v>
      </c>
      <c r="K103" s="15">
        <v>18.483903999999999</v>
      </c>
      <c r="L103" s="15">
        <v>6.5420559999999996</v>
      </c>
      <c r="M103" s="15">
        <v>7.9958460000000002</v>
      </c>
      <c r="N103" s="15">
        <v>57.840083</v>
      </c>
      <c r="O103" s="15">
        <v>41.433022000000001</v>
      </c>
      <c r="P103" s="15">
        <v>0.72689499999999996</v>
      </c>
    </row>
    <row r="104" spans="1:16">
      <c r="A104" s="23" t="s">
        <v>168</v>
      </c>
      <c r="B104" s="24">
        <v>338</v>
      </c>
      <c r="C104" s="24">
        <v>14</v>
      </c>
      <c r="D104" s="24">
        <v>36</v>
      </c>
      <c r="E104" s="24">
        <v>5</v>
      </c>
      <c r="F104" s="24">
        <v>5</v>
      </c>
      <c r="G104" s="24">
        <v>14</v>
      </c>
      <c r="H104" s="24">
        <v>5</v>
      </c>
      <c r="I104" s="24">
        <v>6</v>
      </c>
      <c r="J104" s="24">
        <v>2</v>
      </c>
      <c r="K104" s="24">
        <v>26</v>
      </c>
      <c r="L104" s="24">
        <v>9</v>
      </c>
      <c r="M104" s="24">
        <v>24</v>
      </c>
      <c r="N104" s="24">
        <v>111</v>
      </c>
      <c r="O104" s="24">
        <v>223</v>
      </c>
      <c r="P104" s="24">
        <v>4</v>
      </c>
    </row>
    <row r="105" spans="1:16">
      <c r="A105" s="10" t="s">
        <v>114</v>
      </c>
      <c r="B105" s="15">
        <v>100</v>
      </c>
      <c r="C105" s="15">
        <v>4.1420120000000002</v>
      </c>
      <c r="D105" s="15">
        <v>10.650888</v>
      </c>
      <c r="E105" s="15">
        <v>1.47929</v>
      </c>
      <c r="F105" s="15">
        <v>1.47929</v>
      </c>
      <c r="G105" s="15">
        <v>4.1420120000000002</v>
      </c>
      <c r="H105" s="15">
        <v>1.47929</v>
      </c>
      <c r="I105" s="15">
        <v>1.7751479999999999</v>
      </c>
      <c r="J105" s="15">
        <v>0.59171600000000002</v>
      </c>
      <c r="K105" s="15">
        <v>7.6923079999999997</v>
      </c>
      <c r="L105" s="15">
        <v>2.662722</v>
      </c>
      <c r="M105" s="15">
        <v>7.1005919999999998</v>
      </c>
      <c r="N105" s="15">
        <v>32.840237000000002</v>
      </c>
      <c r="O105" s="15">
        <v>65.976331000000002</v>
      </c>
      <c r="P105" s="15">
        <v>1.183432</v>
      </c>
    </row>
    <row r="106" spans="1:16">
      <c r="A106" s="23" t="s">
        <v>169</v>
      </c>
      <c r="B106" s="24">
        <v>94</v>
      </c>
      <c r="C106" s="24">
        <v>0</v>
      </c>
      <c r="D106" s="24">
        <v>3</v>
      </c>
      <c r="E106" s="24">
        <v>1</v>
      </c>
      <c r="F106" s="24">
        <v>2</v>
      </c>
      <c r="G106" s="24">
        <v>4</v>
      </c>
      <c r="H106" s="24">
        <v>1</v>
      </c>
      <c r="I106" s="24">
        <v>3</v>
      </c>
      <c r="J106" s="24">
        <v>0</v>
      </c>
      <c r="K106" s="24">
        <v>6</v>
      </c>
      <c r="L106" s="24">
        <v>0</v>
      </c>
      <c r="M106" s="24">
        <v>2</v>
      </c>
      <c r="N106" s="24">
        <v>17</v>
      </c>
      <c r="O106" s="24">
        <v>77</v>
      </c>
      <c r="P106" s="24">
        <v>0</v>
      </c>
    </row>
    <row r="107" spans="1:16">
      <c r="A107" s="10" t="s">
        <v>114</v>
      </c>
      <c r="B107" s="15">
        <v>100</v>
      </c>
      <c r="C107" s="15">
        <v>0</v>
      </c>
      <c r="D107" s="15">
        <v>3.1914889999999998</v>
      </c>
      <c r="E107" s="15">
        <v>1.0638300000000001</v>
      </c>
      <c r="F107" s="15">
        <v>2.1276600000000001</v>
      </c>
      <c r="G107" s="15">
        <v>4.2553190000000001</v>
      </c>
      <c r="H107" s="15">
        <v>1.0638300000000001</v>
      </c>
      <c r="I107" s="15">
        <v>3.1914889999999998</v>
      </c>
      <c r="J107" s="15">
        <v>0</v>
      </c>
      <c r="K107" s="15">
        <v>6.3829789999999997</v>
      </c>
      <c r="L107" s="15">
        <v>0</v>
      </c>
      <c r="M107" s="15">
        <v>2.1276600000000001</v>
      </c>
      <c r="N107" s="15">
        <v>18.085106</v>
      </c>
      <c r="O107" s="15">
        <v>81.914894000000004</v>
      </c>
      <c r="P107" s="15">
        <v>0</v>
      </c>
    </row>
    <row r="108" spans="1:16">
      <c r="A108" s="23" t="s">
        <v>128</v>
      </c>
      <c r="B108" s="24">
        <v>30</v>
      </c>
      <c r="C108" s="24">
        <v>0</v>
      </c>
      <c r="D108" s="24">
        <v>3</v>
      </c>
      <c r="E108" s="24">
        <v>1</v>
      </c>
      <c r="F108" s="24">
        <v>0</v>
      </c>
      <c r="G108" s="24">
        <v>0</v>
      </c>
      <c r="H108" s="24">
        <v>1</v>
      </c>
      <c r="I108" s="24">
        <v>0</v>
      </c>
      <c r="J108" s="24">
        <v>0</v>
      </c>
      <c r="K108" s="24">
        <v>0</v>
      </c>
      <c r="L108" s="24">
        <v>0</v>
      </c>
      <c r="M108" s="24">
        <v>1</v>
      </c>
      <c r="N108" s="24">
        <v>4</v>
      </c>
      <c r="O108" s="24">
        <v>18</v>
      </c>
      <c r="P108" s="24">
        <v>8</v>
      </c>
    </row>
    <row r="109" spans="1:16">
      <c r="A109" s="10" t="s">
        <v>114</v>
      </c>
      <c r="B109" s="15">
        <v>100</v>
      </c>
      <c r="C109" s="15">
        <v>0</v>
      </c>
      <c r="D109" s="15">
        <v>10</v>
      </c>
      <c r="E109" s="15">
        <v>3.3333330000000001</v>
      </c>
      <c r="F109" s="15">
        <v>0</v>
      </c>
      <c r="G109" s="15">
        <v>0</v>
      </c>
      <c r="H109" s="15">
        <v>3.3333330000000001</v>
      </c>
      <c r="I109" s="15">
        <v>0</v>
      </c>
      <c r="J109" s="15">
        <v>0</v>
      </c>
      <c r="K109" s="15">
        <v>0</v>
      </c>
      <c r="L109" s="15">
        <v>0</v>
      </c>
      <c r="M109" s="15">
        <v>3.3333330000000001</v>
      </c>
      <c r="N109" s="15">
        <v>13.333333</v>
      </c>
      <c r="O109" s="15">
        <v>60</v>
      </c>
      <c r="P109" s="15">
        <v>26.666667</v>
      </c>
    </row>
    <row r="110" spans="1:16">
      <c r="A110" s="8" t="s">
        <v>170</v>
      </c>
      <c r="B110" s="8"/>
      <c r="C110" s="8"/>
      <c r="D110" s="8"/>
      <c r="E110" s="8"/>
      <c r="F110" s="8"/>
      <c r="G110" s="8"/>
      <c r="H110" s="8"/>
      <c r="I110" s="8"/>
      <c r="J110" s="8"/>
      <c r="K110" s="8"/>
      <c r="L110" s="8"/>
      <c r="M110" s="8"/>
      <c r="N110" s="8"/>
      <c r="O110" s="8"/>
      <c r="P110" s="8"/>
    </row>
    <row r="111" spans="1:16">
      <c r="A111" s="23" t="s">
        <v>171</v>
      </c>
      <c r="B111" s="24">
        <v>386</v>
      </c>
      <c r="C111" s="24">
        <v>40</v>
      </c>
      <c r="D111" s="24">
        <v>108</v>
      </c>
      <c r="E111" s="24">
        <v>32</v>
      </c>
      <c r="F111" s="24">
        <v>19</v>
      </c>
      <c r="G111" s="24">
        <v>45</v>
      </c>
      <c r="H111" s="24">
        <v>37</v>
      </c>
      <c r="I111" s="24">
        <v>16</v>
      </c>
      <c r="J111" s="24">
        <v>10</v>
      </c>
      <c r="K111" s="24">
        <v>83</v>
      </c>
      <c r="L111" s="24">
        <v>44</v>
      </c>
      <c r="M111" s="24">
        <v>29</v>
      </c>
      <c r="N111" s="24">
        <v>230</v>
      </c>
      <c r="O111" s="24">
        <v>147</v>
      </c>
      <c r="P111" s="24">
        <v>9</v>
      </c>
    </row>
    <row r="112" spans="1:16">
      <c r="A112" s="10" t="s">
        <v>114</v>
      </c>
      <c r="B112" s="15">
        <v>100</v>
      </c>
      <c r="C112" s="15">
        <v>10.362693999999999</v>
      </c>
      <c r="D112" s="15">
        <v>27.979275000000001</v>
      </c>
      <c r="E112" s="15">
        <v>8.2901550000000004</v>
      </c>
      <c r="F112" s="15">
        <v>4.9222799999999998</v>
      </c>
      <c r="G112" s="15">
        <v>11.658030999999999</v>
      </c>
      <c r="H112" s="15">
        <v>9.5854920000000003</v>
      </c>
      <c r="I112" s="15">
        <v>4.1450779999999998</v>
      </c>
      <c r="J112" s="15">
        <v>2.5906739999999999</v>
      </c>
      <c r="K112" s="15">
        <v>21.502590999999999</v>
      </c>
      <c r="L112" s="15">
        <v>11.398963999999999</v>
      </c>
      <c r="M112" s="15">
        <v>7.5129530000000004</v>
      </c>
      <c r="N112" s="15">
        <v>59.585492000000002</v>
      </c>
      <c r="O112" s="15">
        <v>38.082901999999997</v>
      </c>
      <c r="P112" s="15">
        <v>2.3316059999999998</v>
      </c>
    </row>
    <row r="113" spans="1:16">
      <c r="A113" s="23" t="s">
        <v>172</v>
      </c>
      <c r="B113" s="24">
        <v>919</v>
      </c>
      <c r="C113" s="24">
        <v>142</v>
      </c>
      <c r="D113" s="24">
        <v>284</v>
      </c>
      <c r="E113" s="24">
        <v>71</v>
      </c>
      <c r="F113" s="24">
        <v>49</v>
      </c>
      <c r="G113" s="24">
        <v>96</v>
      </c>
      <c r="H113" s="24">
        <v>68</v>
      </c>
      <c r="I113" s="24">
        <v>18</v>
      </c>
      <c r="J113" s="24">
        <v>16</v>
      </c>
      <c r="K113" s="24">
        <v>185</v>
      </c>
      <c r="L113" s="24">
        <v>88</v>
      </c>
      <c r="M113" s="24">
        <v>74</v>
      </c>
      <c r="N113" s="24">
        <v>584</v>
      </c>
      <c r="O113" s="24">
        <v>327</v>
      </c>
      <c r="P113" s="24">
        <v>8</v>
      </c>
    </row>
    <row r="114" spans="1:16">
      <c r="A114" s="10" t="s">
        <v>114</v>
      </c>
      <c r="B114" s="15">
        <v>100</v>
      </c>
      <c r="C114" s="15">
        <v>15.451578</v>
      </c>
      <c r="D114" s="15">
        <v>30.903155999999999</v>
      </c>
      <c r="E114" s="15">
        <v>7.7257889999999998</v>
      </c>
      <c r="F114" s="15">
        <v>5.3318820000000002</v>
      </c>
      <c r="G114" s="15">
        <v>10.446137</v>
      </c>
      <c r="H114" s="15">
        <v>7.3993469999999997</v>
      </c>
      <c r="I114" s="15">
        <v>1.9586509999999999</v>
      </c>
      <c r="J114" s="15">
        <v>1.741023</v>
      </c>
      <c r="K114" s="15">
        <v>20.130576999999999</v>
      </c>
      <c r="L114" s="15">
        <v>9.5756259999999997</v>
      </c>
      <c r="M114" s="15">
        <v>8.0522310000000008</v>
      </c>
      <c r="N114" s="15">
        <v>63.547333999999999</v>
      </c>
      <c r="O114" s="15">
        <v>35.582155</v>
      </c>
      <c r="P114" s="15">
        <v>0.87051100000000003</v>
      </c>
    </row>
    <row r="115" spans="1:16">
      <c r="A115" s="23" t="s">
        <v>173</v>
      </c>
      <c r="B115" s="24">
        <v>978</v>
      </c>
      <c r="C115" s="24">
        <v>183</v>
      </c>
      <c r="D115" s="24">
        <v>318</v>
      </c>
      <c r="E115" s="24">
        <v>77</v>
      </c>
      <c r="F115" s="24">
        <v>64</v>
      </c>
      <c r="G115" s="24">
        <v>132</v>
      </c>
      <c r="H115" s="24">
        <v>68</v>
      </c>
      <c r="I115" s="24">
        <v>28</v>
      </c>
      <c r="J115" s="24">
        <v>28</v>
      </c>
      <c r="K115" s="24">
        <v>227</v>
      </c>
      <c r="L115" s="24">
        <v>103</v>
      </c>
      <c r="M115" s="24">
        <v>72</v>
      </c>
      <c r="N115" s="24">
        <v>652</v>
      </c>
      <c r="O115" s="24">
        <v>319</v>
      </c>
      <c r="P115" s="24">
        <v>7</v>
      </c>
    </row>
    <row r="116" spans="1:16">
      <c r="A116" s="10" t="s">
        <v>114</v>
      </c>
      <c r="B116" s="15">
        <v>100</v>
      </c>
      <c r="C116" s="15">
        <v>18.711656000000001</v>
      </c>
      <c r="D116" s="15">
        <v>32.515337000000002</v>
      </c>
      <c r="E116" s="15">
        <v>7.8732110000000004</v>
      </c>
      <c r="F116" s="15">
        <v>6.5439670000000003</v>
      </c>
      <c r="G116" s="15">
        <v>13.496933</v>
      </c>
      <c r="H116" s="15">
        <v>6.9529649999999998</v>
      </c>
      <c r="I116" s="15">
        <v>2.8629859999999998</v>
      </c>
      <c r="J116" s="15">
        <v>2.8629859999999998</v>
      </c>
      <c r="K116" s="15">
        <v>23.210633999999999</v>
      </c>
      <c r="L116" s="15">
        <v>10.531696999999999</v>
      </c>
      <c r="M116" s="15">
        <v>7.3619630000000003</v>
      </c>
      <c r="N116" s="15">
        <v>66.666667000000004</v>
      </c>
      <c r="O116" s="15">
        <v>32.617587</v>
      </c>
      <c r="P116" s="15">
        <v>0.71574599999999999</v>
      </c>
    </row>
    <row r="117" spans="1:16">
      <c r="A117" s="23" t="s">
        <v>174</v>
      </c>
      <c r="B117" s="24">
        <v>347</v>
      </c>
      <c r="C117" s="24">
        <v>59</v>
      </c>
      <c r="D117" s="24">
        <v>97</v>
      </c>
      <c r="E117" s="24">
        <v>26</v>
      </c>
      <c r="F117" s="24">
        <v>22</v>
      </c>
      <c r="G117" s="24">
        <v>45</v>
      </c>
      <c r="H117" s="24">
        <v>29</v>
      </c>
      <c r="I117" s="24">
        <v>16</v>
      </c>
      <c r="J117" s="24">
        <v>14</v>
      </c>
      <c r="K117" s="24">
        <v>89</v>
      </c>
      <c r="L117" s="24">
        <v>41</v>
      </c>
      <c r="M117" s="24">
        <v>21</v>
      </c>
      <c r="N117" s="24">
        <v>217</v>
      </c>
      <c r="O117" s="24">
        <v>128</v>
      </c>
      <c r="P117" s="24">
        <v>2</v>
      </c>
    </row>
    <row r="118" spans="1:16">
      <c r="A118" s="10" t="s">
        <v>114</v>
      </c>
      <c r="B118" s="15">
        <v>100</v>
      </c>
      <c r="C118" s="15">
        <v>17.002882</v>
      </c>
      <c r="D118" s="15">
        <v>27.953890000000001</v>
      </c>
      <c r="E118" s="15">
        <v>7.4927950000000001</v>
      </c>
      <c r="F118" s="15">
        <v>6.340058</v>
      </c>
      <c r="G118" s="15">
        <v>12.968299999999999</v>
      </c>
      <c r="H118" s="15">
        <v>8.3573489999999993</v>
      </c>
      <c r="I118" s="15">
        <v>4.610951</v>
      </c>
      <c r="J118" s="15">
        <v>4.0345820000000003</v>
      </c>
      <c r="K118" s="15">
        <v>25.648415</v>
      </c>
      <c r="L118" s="15">
        <v>11.815562</v>
      </c>
      <c r="M118" s="15">
        <v>6.0518729999999996</v>
      </c>
      <c r="N118" s="15">
        <v>62.536023</v>
      </c>
      <c r="O118" s="15">
        <v>36.887608</v>
      </c>
      <c r="P118" s="15">
        <v>0.57636900000000002</v>
      </c>
    </row>
    <row r="119" spans="1:16">
      <c r="A119" s="23" t="s">
        <v>128</v>
      </c>
      <c r="B119" s="24">
        <v>47</v>
      </c>
      <c r="C119" s="24">
        <v>1</v>
      </c>
      <c r="D119" s="24">
        <v>4</v>
      </c>
      <c r="E119" s="24">
        <v>1</v>
      </c>
      <c r="F119" s="24">
        <v>0</v>
      </c>
      <c r="G119" s="24">
        <v>0</v>
      </c>
      <c r="H119" s="24">
        <v>1</v>
      </c>
      <c r="I119" s="24">
        <v>1</v>
      </c>
      <c r="J119" s="24">
        <v>0</v>
      </c>
      <c r="K119" s="24">
        <v>2</v>
      </c>
      <c r="L119" s="24">
        <v>0</v>
      </c>
      <c r="M119" s="24">
        <v>1</v>
      </c>
      <c r="N119" s="24">
        <v>9</v>
      </c>
      <c r="O119" s="24">
        <v>23</v>
      </c>
      <c r="P119" s="24">
        <v>15</v>
      </c>
    </row>
    <row r="120" spans="1:16">
      <c r="A120" s="10" t="s">
        <v>114</v>
      </c>
      <c r="B120" s="15">
        <v>100</v>
      </c>
      <c r="C120" s="15">
        <v>2.1276600000000001</v>
      </c>
      <c r="D120" s="15">
        <v>8.5106380000000001</v>
      </c>
      <c r="E120" s="15">
        <v>2.1276600000000001</v>
      </c>
      <c r="F120" s="15">
        <v>0</v>
      </c>
      <c r="G120" s="15">
        <v>0</v>
      </c>
      <c r="H120" s="15">
        <v>2.1276600000000001</v>
      </c>
      <c r="I120" s="15">
        <v>2.1276600000000001</v>
      </c>
      <c r="J120" s="15">
        <v>0</v>
      </c>
      <c r="K120" s="15">
        <v>4.2553190000000001</v>
      </c>
      <c r="L120" s="15">
        <v>0</v>
      </c>
      <c r="M120" s="15">
        <v>2.1276600000000001</v>
      </c>
      <c r="N120" s="15">
        <v>19.148935999999999</v>
      </c>
      <c r="O120" s="15">
        <v>48.936169999999997</v>
      </c>
      <c r="P120" s="15">
        <v>31.914894</v>
      </c>
    </row>
    <row r="121" spans="1:16">
      <c r="A121" s="8" t="s">
        <v>175</v>
      </c>
      <c r="B121" s="8"/>
      <c r="C121" s="8"/>
      <c r="D121" s="8"/>
      <c r="E121" s="8"/>
      <c r="F121" s="8"/>
      <c r="G121" s="8"/>
      <c r="H121" s="8"/>
      <c r="I121" s="8"/>
      <c r="J121" s="8"/>
      <c r="K121" s="8"/>
      <c r="L121" s="8"/>
      <c r="M121" s="8"/>
      <c r="N121" s="8"/>
      <c r="O121" s="8"/>
      <c r="P121" s="8"/>
    </row>
    <row r="122" spans="1:16">
      <c r="A122" s="23" t="s">
        <v>176</v>
      </c>
      <c r="B122" s="24">
        <v>425</v>
      </c>
      <c r="C122" s="24">
        <v>425</v>
      </c>
      <c r="D122" s="24">
        <v>197</v>
      </c>
      <c r="E122" s="24">
        <v>51</v>
      </c>
      <c r="F122" s="24">
        <v>50</v>
      </c>
      <c r="G122" s="24">
        <v>74</v>
      </c>
      <c r="H122" s="24">
        <v>44</v>
      </c>
      <c r="I122" s="24">
        <v>27</v>
      </c>
      <c r="J122" s="24">
        <v>19</v>
      </c>
      <c r="K122" s="24">
        <v>115</v>
      </c>
      <c r="L122" s="24">
        <v>55</v>
      </c>
      <c r="M122" s="24">
        <v>20</v>
      </c>
      <c r="N122" s="24">
        <v>425</v>
      </c>
      <c r="O122" s="24">
        <v>0</v>
      </c>
      <c r="P122" s="24">
        <v>0</v>
      </c>
    </row>
    <row r="123" spans="1:16">
      <c r="A123" s="10" t="s">
        <v>114</v>
      </c>
      <c r="B123" s="15">
        <v>100</v>
      </c>
      <c r="C123" s="15">
        <v>100</v>
      </c>
      <c r="D123" s="15">
        <v>46.352941000000001</v>
      </c>
      <c r="E123" s="15">
        <v>12</v>
      </c>
      <c r="F123" s="15">
        <v>11.764706</v>
      </c>
      <c r="G123" s="15">
        <v>17.411764999999999</v>
      </c>
      <c r="H123" s="15">
        <v>10.352941</v>
      </c>
      <c r="I123" s="15">
        <v>6.3529410000000004</v>
      </c>
      <c r="J123" s="15">
        <v>4.4705880000000002</v>
      </c>
      <c r="K123" s="15">
        <v>27.058824000000001</v>
      </c>
      <c r="L123" s="15">
        <v>12.941176</v>
      </c>
      <c r="M123" s="15">
        <v>4.7058819999999999</v>
      </c>
      <c r="N123" s="15">
        <v>100</v>
      </c>
      <c r="O123" s="15">
        <v>0</v>
      </c>
      <c r="P123" s="15">
        <v>0</v>
      </c>
    </row>
    <row r="124" spans="1:16">
      <c r="A124" s="23" t="s">
        <v>177</v>
      </c>
      <c r="B124" s="24">
        <v>811</v>
      </c>
      <c r="C124" s="24">
        <v>197</v>
      </c>
      <c r="D124" s="24">
        <v>811</v>
      </c>
      <c r="E124" s="24">
        <v>91</v>
      </c>
      <c r="F124" s="24">
        <v>91</v>
      </c>
      <c r="G124" s="24">
        <v>151</v>
      </c>
      <c r="H124" s="24">
        <v>112</v>
      </c>
      <c r="I124" s="24">
        <v>37</v>
      </c>
      <c r="J124" s="24">
        <v>40</v>
      </c>
      <c r="K124" s="24">
        <v>250</v>
      </c>
      <c r="L124" s="24">
        <v>137</v>
      </c>
      <c r="M124" s="24">
        <v>32</v>
      </c>
      <c r="N124" s="24">
        <v>811</v>
      </c>
      <c r="O124" s="24">
        <v>0</v>
      </c>
      <c r="P124" s="24">
        <v>0</v>
      </c>
    </row>
    <row r="125" spans="1:16">
      <c r="A125" s="10" t="s">
        <v>114</v>
      </c>
      <c r="B125" s="15">
        <v>100</v>
      </c>
      <c r="C125" s="15">
        <v>24.290998999999999</v>
      </c>
      <c r="D125" s="15">
        <v>100</v>
      </c>
      <c r="E125" s="15">
        <v>11.220715</v>
      </c>
      <c r="F125" s="15">
        <v>11.220715</v>
      </c>
      <c r="G125" s="15">
        <v>18.618988999999999</v>
      </c>
      <c r="H125" s="15">
        <v>13.810110999999999</v>
      </c>
      <c r="I125" s="15">
        <v>4.5622689999999997</v>
      </c>
      <c r="J125" s="15">
        <v>4.9321820000000001</v>
      </c>
      <c r="K125" s="15">
        <v>30.826141</v>
      </c>
      <c r="L125" s="15">
        <v>16.892724999999999</v>
      </c>
      <c r="M125" s="15">
        <v>3.9457460000000002</v>
      </c>
      <c r="N125" s="15">
        <v>100</v>
      </c>
      <c r="O125" s="15">
        <v>0</v>
      </c>
      <c r="P125" s="15">
        <v>0</v>
      </c>
    </row>
    <row r="126" spans="1:16">
      <c r="A126" s="23" t="s">
        <v>178</v>
      </c>
      <c r="B126" s="24">
        <v>207</v>
      </c>
      <c r="C126" s="24">
        <v>51</v>
      </c>
      <c r="D126" s="24">
        <v>91</v>
      </c>
      <c r="E126" s="24">
        <v>207</v>
      </c>
      <c r="F126" s="24">
        <v>39</v>
      </c>
      <c r="G126" s="24">
        <v>66</v>
      </c>
      <c r="H126" s="24">
        <v>46</v>
      </c>
      <c r="I126" s="24">
        <v>21</v>
      </c>
      <c r="J126" s="24">
        <v>17</v>
      </c>
      <c r="K126" s="24">
        <v>73</v>
      </c>
      <c r="L126" s="24">
        <v>39</v>
      </c>
      <c r="M126" s="24">
        <v>11</v>
      </c>
      <c r="N126" s="24">
        <v>207</v>
      </c>
      <c r="O126" s="24">
        <v>0</v>
      </c>
      <c r="P126" s="24">
        <v>0</v>
      </c>
    </row>
    <row r="127" spans="1:16">
      <c r="A127" s="10" t="s">
        <v>114</v>
      </c>
      <c r="B127" s="15">
        <v>100</v>
      </c>
      <c r="C127" s="15">
        <v>24.637681000000001</v>
      </c>
      <c r="D127" s="15">
        <v>43.961353000000003</v>
      </c>
      <c r="E127" s="15">
        <v>100</v>
      </c>
      <c r="F127" s="15">
        <v>18.840579999999999</v>
      </c>
      <c r="G127" s="15">
        <v>31.884058</v>
      </c>
      <c r="H127" s="15">
        <v>22.222221999999999</v>
      </c>
      <c r="I127" s="15">
        <v>10.144928</v>
      </c>
      <c r="J127" s="15">
        <v>8.2125599999999999</v>
      </c>
      <c r="K127" s="15">
        <v>35.265700000000002</v>
      </c>
      <c r="L127" s="15">
        <v>18.840579999999999</v>
      </c>
      <c r="M127" s="15">
        <v>5.3140099999999997</v>
      </c>
      <c r="N127" s="15">
        <v>100</v>
      </c>
      <c r="O127" s="15">
        <v>0</v>
      </c>
      <c r="P127" s="15">
        <v>0</v>
      </c>
    </row>
    <row r="128" spans="1:16">
      <c r="A128" s="23" t="s">
        <v>179</v>
      </c>
      <c r="B128" s="24">
        <v>154</v>
      </c>
      <c r="C128" s="24">
        <v>50</v>
      </c>
      <c r="D128" s="24">
        <v>91</v>
      </c>
      <c r="E128" s="24">
        <v>39</v>
      </c>
      <c r="F128" s="24">
        <v>154</v>
      </c>
      <c r="G128" s="24">
        <v>59</v>
      </c>
      <c r="H128" s="24">
        <v>49</v>
      </c>
      <c r="I128" s="24">
        <v>17</v>
      </c>
      <c r="J128" s="24">
        <v>20</v>
      </c>
      <c r="K128" s="24">
        <v>72</v>
      </c>
      <c r="L128" s="24">
        <v>45</v>
      </c>
      <c r="M128" s="24">
        <v>9</v>
      </c>
      <c r="N128" s="24">
        <v>154</v>
      </c>
      <c r="O128" s="24">
        <v>0</v>
      </c>
      <c r="P128" s="24">
        <v>0</v>
      </c>
    </row>
    <row r="129" spans="1:16">
      <c r="A129" s="10" t="s">
        <v>114</v>
      </c>
      <c r="B129" s="15">
        <v>100</v>
      </c>
      <c r="C129" s="15">
        <v>32.467531999999999</v>
      </c>
      <c r="D129" s="15">
        <v>59.090909000000003</v>
      </c>
      <c r="E129" s="15">
        <v>25.324674999999999</v>
      </c>
      <c r="F129" s="15">
        <v>100</v>
      </c>
      <c r="G129" s="15">
        <v>38.311687999999997</v>
      </c>
      <c r="H129" s="15">
        <v>31.818182</v>
      </c>
      <c r="I129" s="15">
        <v>11.038961</v>
      </c>
      <c r="J129" s="15">
        <v>12.987012999999999</v>
      </c>
      <c r="K129" s="15">
        <v>46.753247000000002</v>
      </c>
      <c r="L129" s="15">
        <v>29.220779</v>
      </c>
      <c r="M129" s="15">
        <v>5.8441559999999999</v>
      </c>
      <c r="N129" s="15">
        <v>100</v>
      </c>
      <c r="O129" s="15">
        <v>0</v>
      </c>
      <c r="P129" s="15">
        <v>0</v>
      </c>
    </row>
    <row r="130" spans="1:16">
      <c r="A130" s="23" t="s">
        <v>180</v>
      </c>
      <c r="B130" s="24">
        <v>318</v>
      </c>
      <c r="C130" s="24">
        <v>74</v>
      </c>
      <c r="D130" s="24">
        <v>151</v>
      </c>
      <c r="E130" s="24">
        <v>66</v>
      </c>
      <c r="F130" s="24">
        <v>59</v>
      </c>
      <c r="G130" s="24">
        <v>318</v>
      </c>
      <c r="H130" s="24">
        <v>92</v>
      </c>
      <c r="I130" s="24">
        <v>26</v>
      </c>
      <c r="J130" s="24">
        <v>21</v>
      </c>
      <c r="K130" s="24">
        <v>157</v>
      </c>
      <c r="L130" s="24">
        <v>108</v>
      </c>
      <c r="M130" s="24">
        <v>19</v>
      </c>
      <c r="N130" s="24">
        <v>318</v>
      </c>
      <c r="O130" s="24">
        <v>0</v>
      </c>
      <c r="P130" s="24">
        <v>0</v>
      </c>
    </row>
    <row r="131" spans="1:16">
      <c r="A131" s="10" t="s">
        <v>114</v>
      </c>
      <c r="B131" s="15">
        <v>100</v>
      </c>
      <c r="C131" s="15">
        <v>23.270440000000001</v>
      </c>
      <c r="D131" s="15">
        <v>47.484276999999999</v>
      </c>
      <c r="E131" s="15">
        <v>20.754716999999999</v>
      </c>
      <c r="F131" s="15">
        <v>18.553459</v>
      </c>
      <c r="G131" s="15">
        <v>100</v>
      </c>
      <c r="H131" s="15">
        <v>28.930817999999999</v>
      </c>
      <c r="I131" s="15">
        <v>8.1761009999999992</v>
      </c>
      <c r="J131" s="15">
        <v>6.6037739999999996</v>
      </c>
      <c r="K131" s="15">
        <v>49.371068999999999</v>
      </c>
      <c r="L131" s="15">
        <v>33.962263999999998</v>
      </c>
      <c r="M131" s="15">
        <v>5.9748429999999999</v>
      </c>
      <c r="N131" s="15">
        <v>100</v>
      </c>
      <c r="O131" s="15">
        <v>0</v>
      </c>
      <c r="P131" s="15">
        <v>0</v>
      </c>
    </row>
    <row r="132" spans="1:16">
      <c r="A132" s="23" t="s">
        <v>181</v>
      </c>
      <c r="B132" s="24">
        <v>203</v>
      </c>
      <c r="C132" s="24">
        <v>44</v>
      </c>
      <c r="D132" s="24">
        <v>112</v>
      </c>
      <c r="E132" s="24">
        <v>46</v>
      </c>
      <c r="F132" s="24">
        <v>49</v>
      </c>
      <c r="G132" s="24">
        <v>92</v>
      </c>
      <c r="H132" s="24">
        <v>203</v>
      </c>
      <c r="I132" s="24">
        <v>24</v>
      </c>
      <c r="J132" s="24">
        <v>14</v>
      </c>
      <c r="K132" s="24">
        <v>110</v>
      </c>
      <c r="L132" s="24">
        <v>80</v>
      </c>
      <c r="M132" s="24">
        <v>13</v>
      </c>
      <c r="N132" s="24">
        <v>203</v>
      </c>
      <c r="O132" s="24">
        <v>0</v>
      </c>
      <c r="P132" s="24">
        <v>0</v>
      </c>
    </row>
    <row r="133" spans="1:16">
      <c r="A133" s="10" t="s">
        <v>114</v>
      </c>
      <c r="B133" s="15">
        <v>100</v>
      </c>
      <c r="C133" s="15">
        <v>21.674876999999999</v>
      </c>
      <c r="D133" s="15">
        <v>55.172414000000003</v>
      </c>
      <c r="E133" s="15">
        <v>22.660098999999999</v>
      </c>
      <c r="F133" s="15">
        <v>24.137930999999998</v>
      </c>
      <c r="G133" s="15">
        <v>45.320197</v>
      </c>
      <c r="H133" s="15">
        <v>100</v>
      </c>
      <c r="I133" s="15">
        <v>11.822660000000001</v>
      </c>
      <c r="J133" s="15">
        <v>6.8965519999999998</v>
      </c>
      <c r="K133" s="15">
        <v>54.187192000000003</v>
      </c>
      <c r="L133" s="15">
        <v>39.408867000000001</v>
      </c>
      <c r="M133" s="15">
        <v>6.4039409999999997</v>
      </c>
      <c r="N133" s="15">
        <v>100</v>
      </c>
      <c r="O133" s="15">
        <v>0</v>
      </c>
      <c r="P133" s="15">
        <v>0</v>
      </c>
    </row>
    <row r="134" spans="1:16">
      <c r="A134" s="23" t="s">
        <v>182</v>
      </c>
      <c r="B134" s="24">
        <v>79</v>
      </c>
      <c r="C134" s="24">
        <v>27</v>
      </c>
      <c r="D134" s="24">
        <v>37</v>
      </c>
      <c r="E134" s="24">
        <v>21</v>
      </c>
      <c r="F134" s="24">
        <v>17</v>
      </c>
      <c r="G134" s="24">
        <v>26</v>
      </c>
      <c r="H134" s="24">
        <v>24</v>
      </c>
      <c r="I134" s="24">
        <v>79</v>
      </c>
      <c r="J134" s="24">
        <v>13</v>
      </c>
      <c r="K134" s="24">
        <v>34</v>
      </c>
      <c r="L134" s="24">
        <v>25</v>
      </c>
      <c r="M134" s="24">
        <v>4</v>
      </c>
      <c r="N134" s="24">
        <v>79</v>
      </c>
      <c r="O134" s="24">
        <v>0</v>
      </c>
      <c r="P134" s="24">
        <v>0</v>
      </c>
    </row>
    <row r="135" spans="1:16">
      <c r="A135" s="10" t="s">
        <v>114</v>
      </c>
      <c r="B135" s="15">
        <v>100</v>
      </c>
      <c r="C135" s="15">
        <v>34.177214999999997</v>
      </c>
      <c r="D135" s="15">
        <v>46.835442999999998</v>
      </c>
      <c r="E135" s="15">
        <v>26.582277999999999</v>
      </c>
      <c r="F135" s="15">
        <v>21.518986999999999</v>
      </c>
      <c r="G135" s="15">
        <v>32.911391999999999</v>
      </c>
      <c r="H135" s="15">
        <v>30.379746999999998</v>
      </c>
      <c r="I135" s="15">
        <v>100</v>
      </c>
      <c r="J135" s="15">
        <v>16.455696</v>
      </c>
      <c r="K135" s="15">
        <v>43.037975000000003</v>
      </c>
      <c r="L135" s="15">
        <v>31.645569999999999</v>
      </c>
      <c r="M135" s="15">
        <v>5.0632910000000004</v>
      </c>
      <c r="N135" s="15">
        <v>100</v>
      </c>
      <c r="O135" s="15">
        <v>0</v>
      </c>
      <c r="P135" s="15">
        <v>0</v>
      </c>
    </row>
    <row r="136" spans="1:16">
      <c r="A136" s="23" t="s">
        <v>183</v>
      </c>
      <c r="B136" s="24">
        <v>68</v>
      </c>
      <c r="C136" s="24">
        <v>19</v>
      </c>
      <c r="D136" s="24">
        <v>40</v>
      </c>
      <c r="E136" s="24">
        <v>17</v>
      </c>
      <c r="F136" s="24">
        <v>20</v>
      </c>
      <c r="G136" s="24">
        <v>21</v>
      </c>
      <c r="H136" s="24">
        <v>14</v>
      </c>
      <c r="I136" s="24">
        <v>13</v>
      </c>
      <c r="J136" s="24">
        <v>68</v>
      </c>
      <c r="K136" s="24">
        <v>29</v>
      </c>
      <c r="L136" s="24">
        <v>18</v>
      </c>
      <c r="M136" s="24">
        <v>7</v>
      </c>
      <c r="N136" s="24">
        <v>68</v>
      </c>
      <c r="O136" s="24">
        <v>0</v>
      </c>
      <c r="P136" s="24">
        <v>0</v>
      </c>
    </row>
    <row r="137" spans="1:16">
      <c r="A137" s="10" t="s">
        <v>114</v>
      </c>
      <c r="B137" s="15">
        <v>100</v>
      </c>
      <c r="C137" s="15">
        <v>27.941175999999999</v>
      </c>
      <c r="D137" s="15">
        <v>58.823529000000001</v>
      </c>
      <c r="E137" s="15">
        <v>25</v>
      </c>
      <c r="F137" s="15">
        <v>29.411764999999999</v>
      </c>
      <c r="G137" s="15">
        <v>30.882352999999998</v>
      </c>
      <c r="H137" s="15">
        <v>20.588235000000001</v>
      </c>
      <c r="I137" s="15">
        <v>19.117647000000002</v>
      </c>
      <c r="J137" s="15">
        <v>100</v>
      </c>
      <c r="K137" s="15">
        <v>42.647058999999999</v>
      </c>
      <c r="L137" s="15">
        <v>26.470587999999999</v>
      </c>
      <c r="M137" s="15">
        <v>10.294117999999999</v>
      </c>
      <c r="N137" s="15">
        <v>100</v>
      </c>
      <c r="O137" s="15">
        <v>0</v>
      </c>
      <c r="P137" s="15">
        <v>0</v>
      </c>
    </row>
    <row r="138" spans="1:16">
      <c r="A138" s="23" t="s">
        <v>184</v>
      </c>
      <c r="B138" s="24">
        <v>586</v>
      </c>
      <c r="C138" s="24">
        <v>115</v>
      </c>
      <c r="D138" s="24">
        <v>250</v>
      </c>
      <c r="E138" s="24">
        <v>73</v>
      </c>
      <c r="F138" s="24">
        <v>72</v>
      </c>
      <c r="G138" s="24">
        <v>157</v>
      </c>
      <c r="H138" s="24">
        <v>110</v>
      </c>
      <c r="I138" s="24">
        <v>34</v>
      </c>
      <c r="J138" s="24">
        <v>29</v>
      </c>
      <c r="K138" s="24">
        <v>586</v>
      </c>
      <c r="L138" s="24">
        <v>167</v>
      </c>
      <c r="M138" s="24">
        <v>24</v>
      </c>
      <c r="N138" s="24">
        <v>586</v>
      </c>
      <c r="O138" s="24">
        <v>0</v>
      </c>
      <c r="P138" s="24">
        <v>0</v>
      </c>
    </row>
    <row r="139" spans="1:16">
      <c r="A139" s="10" t="s">
        <v>114</v>
      </c>
      <c r="B139" s="15">
        <v>100</v>
      </c>
      <c r="C139" s="15">
        <v>19.624573000000002</v>
      </c>
      <c r="D139" s="15">
        <v>42.662115999999997</v>
      </c>
      <c r="E139" s="15">
        <v>12.457338</v>
      </c>
      <c r="F139" s="15">
        <v>12.286689000000001</v>
      </c>
      <c r="G139" s="15">
        <v>26.791809000000001</v>
      </c>
      <c r="H139" s="15">
        <v>18.771331</v>
      </c>
      <c r="I139" s="15">
        <v>5.8020480000000001</v>
      </c>
      <c r="J139" s="15">
        <v>4.9488050000000001</v>
      </c>
      <c r="K139" s="15">
        <v>100</v>
      </c>
      <c r="L139" s="15">
        <v>28.498294000000001</v>
      </c>
      <c r="M139" s="15">
        <v>4.0955630000000003</v>
      </c>
      <c r="N139" s="15">
        <v>100</v>
      </c>
      <c r="O139" s="15">
        <v>0</v>
      </c>
      <c r="P139" s="15">
        <v>0</v>
      </c>
    </row>
    <row r="140" spans="1:16">
      <c r="A140" s="23" t="s">
        <v>185</v>
      </c>
      <c r="B140" s="24">
        <v>276</v>
      </c>
      <c r="C140" s="24">
        <v>55</v>
      </c>
      <c r="D140" s="24">
        <v>137</v>
      </c>
      <c r="E140" s="24">
        <v>39</v>
      </c>
      <c r="F140" s="24">
        <v>45</v>
      </c>
      <c r="G140" s="24">
        <v>108</v>
      </c>
      <c r="H140" s="24">
        <v>80</v>
      </c>
      <c r="I140" s="24">
        <v>25</v>
      </c>
      <c r="J140" s="24">
        <v>18</v>
      </c>
      <c r="K140" s="24">
        <v>167</v>
      </c>
      <c r="L140" s="24">
        <v>276</v>
      </c>
      <c r="M140" s="24">
        <v>18</v>
      </c>
      <c r="N140" s="24">
        <v>276</v>
      </c>
      <c r="O140" s="24">
        <v>0</v>
      </c>
      <c r="P140" s="24">
        <v>0</v>
      </c>
    </row>
    <row r="141" spans="1:16">
      <c r="A141" s="10" t="s">
        <v>114</v>
      </c>
      <c r="B141" s="15">
        <v>100</v>
      </c>
      <c r="C141" s="15">
        <v>19.927536</v>
      </c>
      <c r="D141" s="15">
        <v>49.637681000000001</v>
      </c>
      <c r="E141" s="15">
        <v>14.130435</v>
      </c>
      <c r="F141" s="15">
        <v>16.304348000000001</v>
      </c>
      <c r="G141" s="15">
        <v>39.130434999999999</v>
      </c>
      <c r="H141" s="15">
        <v>28.985506999999998</v>
      </c>
      <c r="I141" s="15">
        <v>9.0579710000000002</v>
      </c>
      <c r="J141" s="15">
        <v>6.5217390000000002</v>
      </c>
      <c r="K141" s="15">
        <v>60.507246000000002</v>
      </c>
      <c r="L141" s="15">
        <v>100</v>
      </c>
      <c r="M141" s="15">
        <v>6.5217390000000002</v>
      </c>
      <c r="N141" s="15">
        <v>100</v>
      </c>
      <c r="O141" s="15">
        <v>0</v>
      </c>
      <c r="P141" s="15">
        <v>0</v>
      </c>
    </row>
    <row r="142" spans="1:16">
      <c r="A142" s="23" t="s">
        <v>152</v>
      </c>
      <c r="B142" s="24">
        <v>197</v>
      </c>
      <c r="C142" s="24">
        <v>20</v>
      </c>
      <c r="D142" s="24">
        <v>32</v>
      </c>
      <c r="E142" s="24">
        <v>11</v>
      </c>
      <c r="F142" s="24">
        <v>9</v>
      </c>
      <c r="G142" s="24">
        <v>19</v>
      </c>
      <c r="H142" s="24">
        <v>13</v>
      </c>
      <c r="I142" s="24">
        <v>4</v>
      </c>
      <c r="J142" s="24">
        <v>7</v>
      </c>
      <c r="K142" s="24">
        <v>24</v>
      </c>
      <c r="L142" s="24">
        <v>18</v>
      </c>
      <c r="M142" s="24">
        <v>197</v>
      </c>
      <c r="N142" s="24">
        <v>197</v>
      </c>
      <c r="O142" s="24">
        <v>0</v>
      </c>
      <c r="P142" s="24">
        <v>0</v>
      </c>
    </row>
    <row r="143" spans="1:16">
      <c r="A143" s="10" t="s">
        <v>114</v>
      </c>
      <c r="B143" s="15">
        <v>100</v>
      </c>
      <c r="C143" s="15">
        <v>10.152284</v>
      </c>
      <c r="D143" s="15">
        <v>16.243655</v>
      </c>
      <c r="E143" s="15">
        <v>5.5837560000000002</v>
      </c>
      <c r="F143" s="15">
        <v>4.5685279999999997</v>
      </c>
      <c r="G143" s="15">
        <v>9.6446699999999996</v>
      </c>
      <c r="H143" s="15">
        <v>6.5989849999999999</v>
      </c>
      <c r="I143" s="15">
        <v>2.0304570000000002</v>
      </c>
      <c r="J143" s="15">
        <v>3.553299</v>
      </c>
      <c r="K143" s="15">
        <v>12.182741</v>
      </c>
      <c r="L143" s="15">
        <v>9.1370559999999994</v>
      </c>
      <c r="M143" s="15">
        <v>100</v>
      </c>
      <c r="N143" s="15">
        <v>100</v>
      </c>
      <c r="O143" s="15">
        <v>0</v>
      </c>
      <c r="P143" s="15">
        <v>0</v>
      </c>
    </row>
    <row r="144" spans="1:16">
      <c r="A144" s="23" t="s">
        <v>186</v>
      </c>
      <c r="B144" s="24">
        <v>944</v>
      </c>
      <c r="C144" s="24">
        <v>0</v>
      </c>
      <c r="D144" s="24">
        <v>0</v>
      </c>
      <c r="E144" s="24">
        <v>0</v>
      </c>
      <c r="F144" s="24">
        <v>0</v>
      </c>
      <c r="G144" s="24">
        <v>0</v>
      </c>
      <c r="H144" s="24">
        <v>0</v>
      </c>
      <c r="I144" s="24">
        <v>0</v>
      </c>
      <c r="J144" s="24">
        <v>0</v>
      </c>
      <c r="K144" s="24">
        <v>0</v>
      </c>
      <c r="L144" s="24">
        <v>0</v>
      </c>
      <c r="M144" s="24">
        <v>0</v>
      </c>
      <c r="N144" s="24">
        <v>0</v>
      </c>
      <c r="O144" s="24">
        <v>944</v>
      </c>
      <c r="P144" s="24">
        <v>0</v>
      </c>
    </row>
    <row r="145" spans="1:16">
      <c r="A145" s="10" t="s">
        <v>114</v>
      </c>
      <c r="B145" s="15">
        <v>100</v>
      </c>
      <c r="C145" s="15">
        <v>0</v>
      </c>
      <c r="D145" s="15">
        <v>0</v>
      </c>
      <c r="E145" s="15">
        <v>0</v>
      </c>
      <c r="F145" s="15">
        <v>0</v>
      </c>
      <c r="G145" s="15">
        <v>0</v>
      </c>
      <c r="H145" s="15">
        <v>0</v>
      </c>
      <c r="I145" s="15">
        <v>0</v>
      </c>
      <c r="J145" s="15">
        <v>0</v>
      </c>
      <c r="K145" s="15">
        <v>0</v>
      </c>
      <c r="L145" s="15">
        <v>0</v>
      </c>
      <c r="M145" s="15">
        <v>0</v>
      </c>
      <c r="N145" s="15">
        <v>0</v>
      </c>
      <c r="O145" s="15">
        <v>100</v>
      </c>
      <c r="P145" s="15">
        <v>0</v>
      </c>
    </row>
    <row r="146" spans="1:16">
      <c r="A146" s="23" t="s">
        <v>128</v>
      </c>
      <c r="B146" s="24">
        <v>41</v>
      </c>
      <c r="C146" s="24">
        <v>0</v>
      </c>
      <c r="D146" s="24">
        <v>0</v>
      </c>
      <c r="E146" s="24">
        <v>0</v>
      </c>
      <c r="F146" s="24">
        <v>0</v>
      </c>
      <c r="G146" s="24">
        <v>0</v>
      </c>
      <c r="H146" s="24">
        <v>0</v>
      </c>
      <c r="I146" s="24">
        <v>0</v>
      </c>
      <c r="J146" s="24">
        <v>0</v>
      </c>
      <c r="K146" s="24">
        <v>0</v>
      </c>
      <c r="L146" s="24">
        <v>0</v>
      </c>
      <c r="M146" s="24">
        <v>0</v>
      </c>
      <c r="N146" s="24">
        <v>0</v>
      </c>
      <c r="O146" s="24">
        <v>0</v>
      </c>
      <c r="P146" s="24">
        <v>41</v>
      </c>
    </row>
    <row r="147" spans="1:16">
      <c r="A147" s="10" t="s">
        <v>114</v>
      </c>
      <c r="B147" s="15">
        <v>100</v>
      </c>
      <c r="C147" s="15">
        <v>0</v>
      </c>
      <c r="D147" s="15">
        <v>0</v>
      </c>
      <c r="E147" s="15">
        <v>0</v>
      </c>
      <c r="F147" s="15">
        <v>0</v>
      </c>
      <c r="G147" s="15">
        <v>0</v>
      </c>
      <c r="H147" s="15">
        <v>0</v>
      </c>
      <c r="I147" s="15">
        <v>0</v>
      </c>
      <c r="J147" s="15">
        <v>0</v>
      </c>
      <c r="K147" s="15">
        <v>0</v>
      </c>
      <c r="L147" s="15">
        <v>0</v>
      </c>
      <c r="M147" s="15">
        <v>0</v>
      </c>
      <c r="N147" s="15">
        <v>0</v>
      </c>
      <c r="O147" s="15">
        <v>0</v>
      </c>
      <c r="P147" s="15">
        <v>100</v>
      </c>
    </row>
    <row r="148" spans="1:16">
      <c r="A148" s="8" t="s">
        <v>187</v>
      </c>
      <c r="B148" s="8"/>
      <c r="C148" s="8"/>
      <c r="D148" s="8"/>
      <c r="E148" s="8"/>
      <c r="F148" s="8"/>
      <c r="G148" s="8"/>
      <c r="H148" s="8"/>
      <c r="I148" s="8"/>
      <c r="J148" s="8"/>
      <c r="K148" s="8"/>
      <c r="L148" s="8"/>
      <c r="M148" s="8"/>
      <c r="N148" s="8"/>
      <c r="O148" s="8"/>
      <c r="P148" s="8"/>
    </row>
    <row r="149" spans="1:16">
      <c r="A149" s="23" t="s">
        <v>188</v>
      </c>
      <c r="B149" s="24">
        <v>2041</v>
      </c>
      <c r="C149" s="24">
        <v>349</v>
      </c>
      <c r="D149" s="24">
        <v>670</v>
      </c>
      <c r="E149" s="24">
        <v>175</v>
      </c>
      <c r="F149" s="24">
        <v>126</v>
      </c>
      <c r="G149" s="24">
        <v>284</v>
      </c>
      <c r="H149" s="24">
        <v>169</v>
      </c>
      <c r="I149" s="24">
        <v>66</v>
      </c>
      <c r="J149" s="24">
        <v>60</v>
      </c>
      <c r="K149" s="24">
        <v>509</v>
      </c>
      <c r="L149" s="24">
        <v>254</v>
      </c>
      <c r="M149" s="24">
        <v>143</v>
      </c>
      <c r="N149" s="24">
        <v>1374</v>
      </c>
      <c r="O149" s="24">
        <v>642</v>
      </c>
      <c r="P149" s="24">
        <v>25</v>
      </c>
    </row>
    <row r="150" spans="1:16">
      <c r="A150" s="10" t="s">
        <v>114</v>
      </c>
      <c r="B150" s="15">
        <v>100</v>
      </c>
      <c r="C150" s="15">
        <v>17.099461000000002</v>
      </c>
      <c r="D150" s="15">
        <v>32.827046000000003</v>
      </c>
      <c r="E150" s="15">
        <v>8.5742279999999997</v>
      </c>
      <c r="F150" s="15">
        <v>6.1734439999999999</v>
      </c>
      <c r="G150" s="15">
        <v>13.914747999999999</v>
      </c>
      <c r="H150" s="15">
        <v>8.2802550000000004</v>
      </c>
      <c r="I150" s="15">
        <v>3.2337090000000002</v>
      </c>
      <c r="J150" s="15">
        <v>2.9397350000000002</v>
      </c>
      <c r="K150" s="15">
        <v>24.938756000000001</v>
      </c>
      <c r="L150" s="15">
        <v>12.444879999999999</v>
      </c>
      <c r="M150" s="15">
        <v>7.0063690000000003</v>
      </c>
      <c r="N150" s="15">
        <v>67.319941</v>
      </c>
      <c r="O150" s="15">
        <v>31.455169000000001</v>
      </c>
      <c r="P150" s="15">
        <v>1.22489</v>
      </c>
    </row>
    <row r="151" spans="1:16">
      <c r="A151" s="23" t="s">
        <v>189</v>
      </c>
      <c r="B151" s="24">
        <v>221</v>
      </c>
      <c r="C151" s="24">
        <v>43</v>
      </c>
      <c r="D151" s="24">
        <v>67</v>
      </c>
      <c r="E151" s="24">
        <v>14</v>
      </c>
      <c r="F151" s="24">
        <v>17</v>
      </c>
      <c r="G151" s="24">
        <v>8</v>
      </c>
      <c r="H151" s="24">
        <v>14</v>
      </c>
      <c r="I151" s="24">
        <v>1</v>
      </c>
      <c r="J151" s="24">
        <v>5</v>
      </c>
      <c r="K151" s="24">
        <v>30</v>
      </c>
      <c r="L151" s="24">
        <v>8</v>
      </c>
      <c r="M151" s="24">
        <v>15</v>
      </c>
      <c r="N151" s="24">
        <v>130</v>
      </c>
      <c r="O151" s="24">
        <v>91</v>
      </c>
      <c r="P151" s="24">
        <v>0</v>
      </c>
    </row>
    <row r="152" spans="1:16">
      <c r="A152" s="10" t="s">
        <v>114</v>
      </c>
      <c r="B152" s="15">
        <v>100</v>
      </c>
      <c r="C152" s="15">
        <v>19.457014000000001</v>
      </c>
      <c r="D152" s="15">
        <v>30.316742000000001</v>
      </c>
      <c r="E152" s="15">
        <v>6.3348420000000001</v>
      </c>
      <c r="F152" s="15">
        <v>7.6923079999999997</v>
      </c>
      <c r="G152" s="15">
        <v>3.61991</v>
      </c>
      <c r="H152" s="15">
        <v>6.3348420000000001</v>
      </c>
      <c r="I152" s="15">
        <v>0.45248899999999997</v>
      </c>
      <c r="J152" s="15">
        <v>2.2624430000000002</v>
      </c>
      <c r="K152" s="15">
        <v>13.574661000000001</v>
      </c>
      <c r="L152" s="15">
        <v>3.61991</v>
      </c>
      <c r="M152" s="15">
        <v>6.7873299999999999</v>
      </c>
      <c r="N152" s="15">
        <v>58.823529000000001</v>
      </c>
      <c r="O152" s="15">
        <v>41.176470999999999</v>
      </c>
      <c r="P152" s="15">
        <v>0</v>
      </c>
    </row>
    <row r="153" spans="1:16">
      <c r="A153" s="23" t="s">
        <v>190</v>
      </c>
      <c r="B153" s="24">
        <v>64</v>
      </c>
      <c r="C153" s="24">
        <v>5</v>
      </c>
      <c r="D153" s="24">
        <v>10</v>
      </c>
      <c r="E153" s="24">
        <v>0</v>
      </c>
      <c r="F153" s="24">
        <v>2</v>
      </c>
      <c r="G153" s="24">
        <v>4</v>
      </c>
      <c r="H153" s="24">
        <v>2</v>
      </c>
      <c r="I153" s="24">
        <v>1</v>
      </c>
      <c r="J153" s="24">
        <v>0</v>
      </c>
      <c r="K153" s="24">
        <v>7</v>
      </c>
      <c r="L153" s="24">
        <v>3</v>
      </c>
      <c r="M153" s="24">
        <v>9</v>
      </c>
      <c r="N153" s="24">
        <v>30</v>
      </c>
      <c r="O153" s="24">
        <v>33</v>
      </c>
      <c r="P153" s="24">
        <v>1</v>
      </c>
    </row>
    <row r="154" spans="1:16">
      <c r="A154" s="10" t="s">
        <v>114</v>
      </c>
      <c r="B154" s="15">
        <v>100</v>
      </c>
      <c r="C154" s="15">
        <v>7.8125</v>
      </c>
      <c r="D154" s="15">
        <v>15.625</v>
      </c>
      <c r="E154" s="15">
        <v>0</v>
      </c>
      <c r="F154" s="15">
        <v>3.125</v>
      </c>
      <c r="G154" s="15">
        <v>6.25</v>
      </c>
      <c r="H154" s="15">
        <v>3.125</v>
      </c>
      <c r="I154" s="15">
        <v>1.5625</v>
      </c>
      <c r="J154" s="15">
        <v>0</v>
      </c>
      <c r="K154" s="15">
        <v>10.9375</v>
      </c>
      <c r="L154" s="15">
        <v>4.6875</v>
      </c>
      <c r="M154" s="15">
        <v>14.0625</v>
      </c>
      <c r="N154" s="15">
        <v>46.875</v>
      </c>
      <c r="O154" s="15">
        <v>51.5625</v>
      </c>
      <c r="P154" s="15">
        <v>1.5625</v>
      </c>
    </row>
    <row r="155" spans="1:16">
      <c r="A155" s="23" t="s">
        <v>191</v>
      </c>
      <c r="B155" s="24">
        <v>158</v>
      </c>
      <c r="C155" s="24">
        <v>11</v>
      </c>
      <c r="D155" s="24">
        <v>26</v>
      </c>
      <c r="E155" s="24">
        <v>4</v>
      </c>
      <c r="F155" s="24">
        <v>4</v>
      </c>
      <c r="G155" s="24">
        <v>7</v>
      </c>
      <c r="H155" s="24">
        <v>8</v>
      </c>
      <c r="I155" s="24">
        <v>3</v>
      </c>
      <c r="J155" s="24">
        <v>0</v>
      </c>
      <c r="K155" s="24">
        <v>9</v>
      </c>
      <c r="L155" s="24">
        <v>6</v>
      </c>
      <c r="M155" s="24">
        <v>8</v>
      </c>
      <c r="N155" s="24">
        <v>56</v>
      </c>
      <c r="O155" s="24">
        <v>98</v>
      </c>
      <c r="P155" s="24">
        <v>4</v>
      </c>
    </row>
    <row r="156" spans="1:16">
      <c r="A156" s="10" t="s">
        <v>114</v>
      </c>
      <c r="B156" s="15">
        <v>100</v>
      </c>
      <c r="C156" s="15">
        <v>6.9620249999999997</v>
      </c>
      <c r="D156" s="15">
        <v>16.455696</v>
      </c>
      <c r="E156" s="15">
        <v>2.5316459999999998</v>
      </c>
      <c r="F156" s="15">
        <v>2.5316459999999998</v>
      </c>
      <c r="G156" s="15">
        <v>4.4303800000000004</v>
      </c>
      <c r="H156" s="15">
        <v>5.0632910000000004</v>
      </c>
      <c r="I156" s="15">
        <v>1.8987339999999999</v>
      </c>
      <c r="J156" s="15">
        <v>0</v>
      </c>
      <c r="K156" s="15">
        <v>5.6962029999999997</v>
      </c>
      <c r="L156" s="15">
        <v>3.7974679999999998</v>
      </c>
      <c r="M156" s="15">
        <v>5.0632910000000004</v>
      </c>
      <c r="N156" s="15">
        <v>35.443038000000001</v>
      </c>
      <c r="O156" s="15">
        <v>62.025315999999997</v>
      </c>
      <c r="P156" s="15">
        <v>2.5316459999999998</v>
      </c>
    </row>
    <row r="157" spans="1:16">
      <c r="A157" s="23" t="s">
        <v>192</v>
      </c>
      <c r="B157" s="24">
        <v>120</v>
      </c>
      <c r="C157" s="24">
        <v>10</v>
      </c>
      <c r="D157" s="24">
        <v>30</v>
      </c>
      <c r="E157" s="24">
        <v>6</v>
      </c>
      <c r="F157" s="24">
        <v>3</v>
      </c>
      <c r="G157" s="24">
        <v>14</v>
      </c>
      <c r="H157" s="24">
        <v>8</v>
      </c>
      <c r="I157" s="24">
        <v>5</v>
      </c>
      <c r="J157" s="24">
        <v>2</v>
      </c>
      <c r="K157" s="24">
        <v>22</v>
      </c>
      <c r="L157" s="24">
        <v>4</v>
      </c>
      <c r="M157" s="24">
        <v>17</v>
      </c>
      <c r="N157" s="24">
        <v>72</v>
      </c>
      <c r="O157" s="24">
        <v>46</v>
      </c>
      <c r="P157" s="24">
        <v>2</v>
      </c>
    </row>
    <row r="158" spans="1:16">
      <c r="A158" s="10" t="s">
        <v>114</v>
      </c>
      <c r="B158" s="15">
        <v>100</v>
      </c>
      <c r="C158" s="15">
        <v>8.3333329999999997</v>
      </c>
      <c r="D158" s="15">
        <v>25</v>
      </c>
      <c r="E158" s="15">
        <v>5</v>
      </c>
      <c r="F158" s="15">
        <v>2.5</v>
      </c>
      <c r="G158" s="15">
        <v>11.666667</v>
      </c>
      <c r="H158" s="15">
        <v>6.6666670000000003</v>
      </c>
      <c r="I158" s="15">
        <v>4.1666670000000003</v>
      </c>
      <c r="J158" s="15">
        <v>1.6666669999999999</v>
      </c>
      <c r="K158" s="15">
        <v>18.333333</v>
      </c>
      <c r="L158" s="15">
        <v>3.3333330000000001</v>
      </c>
      <c r="M158" s="15">
        <v>14.166667</v>
      </c>
      <c r="N158" s="15">
        <v>60</v>
      </c>
      <c r="O158" s="15">
        <v>38.333333000000003</v>
      </c>
      <c r="P158" s="15">
        <v>1.6666669999999999</v>
      </c>
    </row>
    <row r="159" spans="1:16">
      <c r="A159" s="23" t="s">
        <v>193</v>
      </c>
      <c r="B159" s="24">
        <v>10</v>
      </c>
      <c r="C159" s="24">
        <v>1</v>
      </c>
      <c r="D159" s="24">
        <v>1</v>
      </c>
      <c r="E159" s="24">
        <v>1</v>
      </c>
      <c r="F159" s="24">
        <v>1</v>
      </c>
      <c r="G159" s="24">
        <v>0</v>
      </c>
      <c r="H159" s="24">
        <v>2</v>
      </c>
      <c r="I159" s="24">
        <v>1</v>
      </c>
      <c r="J159" s="24">
        <v>1</v>
      </c>
      <c r="K159" s="24">
        <v>3</v>
      </c>
      <c r="L159" s="24">
        <v>1</v>
      </c>
      <c r="M159" s="24">
        <v>1</v>
      </c>
      <c r="N159" s="24">
        <v>6</v>
      </c>
      <c r="O159" s="24">
        <v>4</v>
      </c>
      <c r="P159" s="24">
        <v>0</v>
      </c>
    </row>
    <row r="160" spans="1:16">
      <c r="A160" s="10" t="s">
        <v>114</v>
      </c>
      <c r="B160" s="15">
        <v>100</v>
      </c>
      <c r="C160" s="15">
        <v>10</v>
      </c>
      <c r="D160" s="15">
        <v>10</v>
      </c>
      <c r="E160" s="15">
        <v>10</v>
      </c>
      <c r="F160" s="15">
        <v>10</v>
      </c>
      <c r="G160" s="15">
        <v>0</v>
      </c>
      <c r="H160" s="15">
        <v>20</v>
      </c>
      <c r="I160" s="15">
        <v>10</v>
      </c>
      <c r="J160" s="15">
        <v>10</v>
      </c>
      <c r="K160" s="15">
        <v>30</v>
      </c>
      <c r="L160" s="15">
        <v>10</v>
      </c>
      <c r="M160" s="15">
        <v>10</v>
      </c>
      <c r="N160" s="15">
        <v>60</v>
      </c>
      <c r="O160" s="15">
        <v>40</v>
      </c>
      <c r="P160" s="15">
        <v>0</v>
      </c>
    </row>
    <row r="161" spans="1:16">
      <c r="A161" s="23" t="s">
        <v>152</v>
      </c>
      <c r="B161" s="24">
        <v>39</v>
      </c>
      <c r="C161" s="24">
        <v>5</v>
      </c>
      <c r="D161" s="24">
        <v>5</v>
      </c>
      <c r="E161" s="24">
        <v>4</v>
      </c>
      <c r="F161" s="24">
        <v>1</v>
      </c>
      <c r="G161" s="24">
        <v>1</v>
      </c>
      <c r="H161" s="24">
        <v>0</v>
      </c>
      <c r="I161" s="24">
        <v>1</v>
      </c>
      <c r="J161" s="24">
        <v>0</v>
      </c>
      <c r="K161" s="24">
        <v>2</v>
      </c>
      <c r="L161" s="24">
        <v>0</v>
      </c>
      <c r="M161" s="24">
        <v>4</v>
      </c>
      <c r="N161" s="24">
        <v>15</v>
      </c>
      <c r="O161" s="24">
        <v>24</v>
      </c>
      <c r="P161" s="24">
        <v>0</v>
      </c>
    </row>
    <row r="162" spans="1:16">
      <c r="A162" s="10" t="s">
        <v>114</v>
      </c>
      <c r="B162" s="15">
        <v>100</v>
      </c>
      <c r="C162" s="15">
        <v>12.820513</v>
      </c>
      <c r="D162" s="15">
        <v>12.820513</v>
      </c>
      <c r="E162" s="15">
        <v>10.256410000000001</v>
      </c>
      <c r="F162" s="15">
        <v>2.5641029999999998</v>
      </c>
      <c r="G162" s="15">
        <v>2.5641029999999998</v>
      </c>
      <c r="H162" s="15">
        <v>0</v>
      </c>
      <c r="I162" s="15">
        <v>2.5641029999999998</v>
      </c>
      <c r="J162" s="15">
        <v>0</v>
      </c>
      <c r="K162" s="15">
        <v>5.1282050000000003</v>
      </c>
      <c r="L162" s="15">
        <v>0</v>
      </c>
      <c r="M162" s="15">
        <v>10.256410000000001</v>
      </c>
      <c r="N162" s="15">
        <v>38.461537999999997</v>
      </c>
      <c r="O162" s="15">
        <v>61.538462000000003</v>
      </c>
      <c r="P162" s="15">
        <v>0</v>
      </c>
    </row>
    <row r="163" spans="1:16">
      <c r="A163" s="23" t="s">
        <v>128</v>
      </c>
      <c r="B163" s="24">
        <v>24</v>
      </c>
      <c r="C163" s="24">
        <v>1</v>
      </c>
      <c r="D163" s="24">
        <v>2</v>
      </c>
      <c r="E163" s="24">
        <v>3</v>
      </c>
      <c r="F163" s="24">
        <v>0</v>
      </c>
      <c r="G163" s="24">
        <v>0</v>
      </c>
      <c r="H163" s="24">
        <v>0</v>
      </c>
      <c r="I163" s="24">
        <v>1</v>
      </c>
      <c r="J163" s="24">
        <v>0</v>
      </c>
      <c r="K163" s="24">
        <v>4</v>
      </c>
      <c r="L163" s="24">
        <v>0</v>
      </c>
      <c r="M163" s="24">
        <v>0</v>
      </c>
      <c r="N163" s="24">
        <v>9</v>
      </c>
      <c r="O163" s="24">
        <v>6</v>
      </c>
      <c r="P163" s="24">
        <v>9</v>
      </c>
    </row>
    <row r="164" spans="1:16">
      <c r="A164" s="10" t="s">
        <v>114</v>
      </c>
      <c r="B164" s="15">
        <v>100</v>
      </c>
      <c r="C164" s="15">
        <v>4.1666670000000003</v>
      </c>
      <c r="D164" s="15">
        <v>8.3333329999999997</v>
      </c>
      <c r="E164" s="15">
        <v>12.5</v>
      </c>
      <c r="F164" s="15">
        <v>0</v>
      </c>
      <c r="G164" s="15">
        <v>0</v>
      </c>
      <c r="H164" s="15">
        <v>0</v>
      </c>
      <c r="I164" s="15">
        <v>4.1666670000000003</v>
      </c>
      <c r="J164" s="15">
        <v>0</v>
      </c>
      <c r="K164" s="15">
        <v>16.666667</v>
      </c>
      <c r="L164" s="15">
        <v>0</v>
      </c>
      <c r="M164" s="15">
        <v>0</v>
      </c>
      <c r="N164" s="15">
        <v>37.5</v>
      </c>
      <c r="O164" s="15">
        <v>25</v>
      </c>
      <c r="P164" s="15">
        <v>37.5</v>
      </c>
    </row>
    <row r="165" spans="1:16">
      <c r="A165" s="8" t="s">
        <v>194</v>
      </c>
      <c r="B165" s="8"/>
      <c r="C165" s="8"/>
      <c r="D165" s="8"/>
      <c r="E165" s="8"/>
      <c r="F165" s="8"/>
      <c r="G165" s="8"/>
      <c r="H165" s="8"/>
      <c r="I165" s="8"/>
      <c r="J165" s="8"/>
      <c r="K165" s="8"/>
      <c r="L165" s="8"/>
      <c r="M165" s="8"/>
      <c r="N165" s="8"/>
      <c r="O165" s="8"/>
      <c r="P165" s="8"/>
    </row>
    <row r="166" spans="1:16">
      <c r="A166" s="23" t="s">
        <v>195</v>
      </c>
      <c r="B166" s="24">
        <v>1341</v>
      </c>
      <c r="C166" s="24">
        <v>263</v>
      </c>
      <c r="D166" s="24">
        <v>483</v>
      </c>
      <c r="E166" s="24">
        <v>115</v>
      </c>
      <c r="F166" s="24">
        <v>105</v>
      </c>
      <c r="G166" s="24">
        <v>185</v>
      </c>
      <c r="H166" s="24">
        <v>127</v>
      </c>
      <c r="I166" s="24">
        <v>41</v>
      </c>
      <c r="J166" s="24">
        <v>38</v>
      </c>
      <c r="K166" s="24">
        <v>317</v>
      </c>
      <c r="L166" s="24">
        <v>151</v>
      </c>
      <c r="M166" s="24">
        <v>93</v>
      </c>
      <c r="N166" s="24">
        <v>918</v>
      </c>
      <c r="O166" s="24">
        <v>405</v>
      </c>
      <c r="P166" s="24">
        <v>18</v>
      </c>
    </row>
    <row r="167" spans="1:16">
      <c r="A167" s="10" t="s">
        <v>114</v>
      </c>
      <c r="B167" s="15">
        <v>100</v>
      </c>
      <c r="C167" s="15">
        <v>19.61223</v>
      </c>
      <c r="D167" s="15">
        <v>36.017896999999998</v>
      </c>
      <c r="E167" s="15">
        <v>8.5756899999999998</v>
      </c>
      <c r="F167" s="15">
        <v>7.8299779999999997</v>
      </c>
      <c r="G167" s="15">
        <v>13.795674999999999</v>
      </c>
      <c r="H167" s="15">
        <v>9.4705440000000003</v>
      </c>
      <c r="I167" s="15">
        <v>3.05742</v>
      </c>
      <c r="J167" s="15">
        <v>2.8337059999999998</v>
      </c>
      <c r="K167" s="15">
        <v>23.639074999999998</v>
      </c>
      <c r="L167" s="15">
        <v>11.260254</v>
      </c>
      <c r="M167" s="15">
        <v>6.9351229999999999</v>
      </c>
      <c r="N167" s="15">
        <v>68.456376000000006</v>
      </c>
      <c r="O167" s="15">
        <v>30.201342</v>
      </c>
      <c r="P167" s="15">
        <v>1.342282</v>
      </c>
    </row>
    <row r="168" spans="1:16">
      <c r="A168" s="23" t="s">
        <v>196</v>
      </c>
      <c r="B168" s="24">
        <v>523</v>
      </c>
      <c r="C168" s="24">
        <v>86</v>
      </c>
      <c r="D168" s="24">
        <v>199</v>
      </c>
      <c r="E168" s="24">
        <v>55</v>
      </c>
      <c r="F168" s="24">
        <v>49</v>
      </c>
      <c r="G168" s="24">
        <v>93</v>
      </c>
      <c r="H168" s="24">
        <v>60</v>
      </c>
      <c r="I168" s="24">
        <v>19</v>
      </c>
      <c r="J168" s="24">
        <v>14</v>
      </c>
      <c r="K168" s="24">
        <v>131</v>
      </c>
      <c r="L168" s="24">
        <v>62</v>
      </c>
      <c r="M168" s="24">
        <v>40</v>
      </c>
      <c r="N168" s="24">
        <v>365</v>
      </c>
      <c r="O168" s="24">
        <v>152</v>
      </c>
      <c r="P168" s="24">
        <v>6</v>
      </c>
    </row>
    <row r="169" spans="1:16">
      <c r="A169" s="10" t="s">
        <v>114</v>
      </c>
      <c r="B169" s="15">
        <v>100</v>
      </c>
      <c r="C169" s="15">
        <v>16.443594999999998</v>
      </c>
      <c r="D169" s="15">
        <v>38.049712999999997</v>
      </c>
      <c r="E169" s="15">
        <v>10.516252</v>
      </c>
      <c r="F169" s="15">
        <v>9.3690250000000006</v>
      </c>
      <c r="G169" s="15">
        <v>17.782026999999999</v>
      </c>
      <c r="H169" s="15">
        <v>11.472275</v>
      </c>
      <c r="I169" s="15">
        <v>3.6328870000000002</v>
      </c>
      <c r="J169" s="15">
        <v>2.6768640000000001</v>
      </c>
      <c r="K169" s="15">
        <v>25.047801</v>
      </c>
      <c r="L169" s="15">
        <v>11.854685</v>
      </c>
      <c r="M169" s="15">
        <v>7.6481839999999996</v>
      </c>
      <c r="N169" s="15">
        <v>69.789675000000003</v>
      </c>
      <c r="O169" s="15">
        <v>29.063098</v>
      </c>
      <c r="P169" s="15">
        <v>1.1472279999999999</v>
      </c>
    </row>
    <row r="170" spans="1:16">
      <c r="A170" s="23" t="s">
        <v>197</v>
      </c>
      <c r="B170" s="24">
        <v>116</v>
      </c>
      <c r="C170" s="24">
        <v>22</v>
      </c>
      <c r="D170" s="24">
        <v>36</v>
      </c>
      <c r="E170" s="24">
        <v>14</v>
      </c>
      <c r="F170" s="24">
        <v>9</v>
      </c>
      <c r="G170" s="24">
        <v>11</v>
      </c>
      <c r="H170" s="24">
        <v>12</v>
      </c>
      <c r="I170" s="24">
        <v>3</v>
      </c>
      <c r="J170" s="24">
        <v>1</v>
      </c>
      <c r="K170" s="24">
        <v>24</v>
      </c>
      <c r="L170" s="24">
        <v>14</v>
      </c>
      <c r="M170" s="24">
        <v>8</v>
      </c>
      <c r="N170" s="24">
        <v>76</v>
      </c>
      <c r="O170" s="24">
        <v>39</v>
      </c>
      <c r="P170" s="24">
        <v>1</v>
      </c>
    </row>
    <row r="171" spans="1:16">
      <c r="A171" s="10" t="s">
        <v>114</v>
      </c>
      <c r="B171" s="15">
        <v>100</v>
      </c>
      <c r="C171" s="15">
        <v>18.965516999999998</v>
      </c>
      <c r="D171" s="15">
        <v>31.034483000000002</v>
      </c>
      <c r="E171" s="15">
        <v>12.068966</v>
      </c>
      <c r="F171" s="15">
        <v>7.7586209999999998</v>
      </c>
      <c r="G171" s="15">
        <v>9.4827589999999997</v>
      </c>
      <c r="H171" s="15">
        <v>10.344828</v>
      </c>
      <c r="I171" s="15">
        <v>2.5862069999999999</v>
      </c>
      <c r="J171" s="15">
        <v>0.86206899999999997</v>
      </c>
      <c r="K171" s="15">
        <v>20.689654999999998</v>
      </c>
      <c r="L171" s="15">
        <v>12.068966</v>
      </c>
      <c r="M171" s="15">
        <v>6.8965519999999998</v>
      </c>
      <c r="N171" s="15">
        <v>65.517240999999999</v>
      </c>
      <c r="O171" s="15">
        <v>33.620690000000003</v>
      </c>
      <c r="P171" s="15">
        <v>0.86206899999999997</v>
      </c>
    </row>
    <row r="172" spans="1:16">
      <c r="A172" s="23" t="s">
        <v>198</v>
      </c>
      <c r="B172" s="24">
        <v>25</v>
      </c>
      <c r="C172" s="24">
        <v>5</v>
      </c>
      <c r="D172" s="24">
        <v>3</v>
      </c>
      <c r="E172" s="24">
        <v>2</v>
      </c>
      <c r="F172" s="24">
        <v>1</v>
      </c>
      <c r="G172" s="24">
        <v>1</v>
      </c>
      <c r="H172" s="24">
        <v>1</v>
      </c>
      <c r="I172" s="24">
        <v>0</v>
      </c>
      <c r="J172" s="24">
        <v>0</v>
      </c>
      <c r="K172" s="24">
        <v>2</v>
      </c>
      <c r="L172" s="24">
        <v>0</v>
      </c>
      <c r="M172" s="24">
        <v>3</v>
      </c>
      <c r="N172" s="24">
        <v>15</v>
      </c>
      <c r="O172" s="24">
        <v>10</v>
      </c>
      <c r="P172" s="24">
        <v>0</v>
      </c>
    </row>
    <row r="173" spans="1:16">
      <c r="A173" s="10" t="s">
        <v>114</v>
      </c>
      <c r="B173" s="15">
        <v>100</v>
      </c>
      <c r="C173" s="15">
        <v>20</v>
      </c>
      <c r="D173" s="15">
        <v>12</v>
      </c>
      <c r="E173" s="15">
        <v>8</v>
      </c>
      <c r="F173" s="15">
        <v>4</v>
      </c>
      <c r="G173" s="15">
        <v>4</v>
      </c>
      <c r="H173" s="15">
        <v>4</v>
      </c>
      <c r="I173" s="15">
        <v>0</v>
      </c>
      <c r="J173" s="15">
        <v>0</v>
      </c>
      <c r="K173" s="15">
        <v>8</v>
      </c>
      <c r="L173" s="15">
        <v>0</v>
      </c>
      <c r="M173" s="15">
        <v>12</v>
      </c>
      <c r="N173" s="15">
        <v>60</v>
      </c>
      <c r="O173" s="15">
        <v>40</v>
      </c>
      <c r="P173" s="15">
        <v>0</v>
      </c>
    </row>
    <row r="174" spans="1:16">
      <c r="A174" s="23" t="s">
        <v>199</v>
      </c>
      <c r="B174" s="24">
        <v>68</v>
      </c>
      <c r="C174" s="24">
        <v>15</v>
      </c>
      <c r="D174" s="24">
        <v>22</v>
      </c>
      <c r="E174" s="24">
        <v>9</v>
      </c>
      <c r="F174" s="24">
        <v>7</v>
      </c>
      <c r="G174" s="24">
        <v>10</v>
      </c>
      <c r="H174" s="24">
        <v>8</v>
      </c>
      <c r="I174" s="24">
        <v>3</v>
      </c>
      <c r="J174" s="24">
        <v>2</v>
      </c>
      <c r="K174" s="24">
        <v>24</v>
      </c>
      <c r="L174" s="24">
        <v>13</v>
      </c>
      <c r="M174" s="24">
        <v>5</v>
      </c>
      <c r="N174" s="24">
        <v>48</v>
      </c>
      <c r="O174" s="24">
        <v>20</v>
      </c>
      <c r="P174" s="24">
        <v>0</v>
      </c>
    </row>
    <row r="175" spans="1:16">
      <c r="A175" s="10" t="s">
        <v>114</v>
      </c>
      <c r="B175" s="15">
        <v>100</v>
      </c>
      <c r="C175" s="15">
        <v>22.058824000000001</v>
      </c>
      <c r="D175" s="15">
        <v>32.352941000000001</v>
      </c>
      <c r="E175" s="15">
        <v>13.235294</v>
      </c>
      <c r="F175" s="15">
        <v>10.294117999999999</v>
      </c>
      <c r="G175" s="15">
        <v>14.705882000000001</v>
      </c>
      <c r="H175" s="15">
        <v>11.764706</v>
      </c>
      <c r="I175" s="15">
        <v>4.4117649999999999</v>
      </c>
      <c r="J175" s="15">
        <v>2.941176</v>
      </c>
      <c r="K175" s="15">
        <v>35.294117999999997</v>
      </c>
      <c r="L175" s="15">
        <v>19.117647000000002</v>
      </c>
      <c r="M175" s="15">
        <v>7.3529410000000004</v>
      </c>
      <c r="N175" s="15">
        <v>70.588234999999997</v>
      </c>
      <c r="O175" s="15">
        <v>29.411764999999999</v>
      </c>
      <c r="P175" s="15">
        <v>0</v>
      </c>
    </row>
    <row r="176" spans="1:16">
      <c r="A176" s="23" t="s">
        <v>200</v>
      </c>
      <c r="B176" s="24">
        <v>1248</v>
      </c>
      <c r="C176" s="24">
        <v>233</v>
      </c>
      <c r="D176" s="24">
        <v>470</v>
      </c>
      <c r="E176" s="24">
        <v>138</v>
      </c>
      <c r="F176" s="24">
        <v>99</v>
      </c>
      <c r="G176" s="24">
        <v>223</v>
      </c>
      <c r="H176" s="24">
        <v>124</v>
      </c>
      <c r="I176" s="24">
        <v>43</v>
      </c>
      <c r="J176" s="24">
        <v>45</v>
      </c>
      <c r="K176" s="24">
        <v>358</v>
      </c>
      <c r="L176" s="24">
        <v>177</v>
      </c>
      <c r="M176" s="24">
        <v>91</v>
      </c>
      <c r="N176" s="24">
        <v>927</v>
      </c>
      <c r="O176" s="24">
        <v>308</v>
      </c>
      <c r="P176" s="24">
        <v>13</v>
      </c>
    </row>
    <row r="177" spans="1:16">
      <c r="A177" s="10" t="s">
        <v>114</v>
      </c>
      <c r="B177" s="15">
        <v>100</v>
      </c>
      <c r="C177" s="15">
        <v>18.669872000000002</v>
      </c>
      <c r="D177" s="15">
        <v>37.660255999999997</v>
      </c>
      <c r="E177" s="15">
        <v>11.057691999999999</v>
      </c>
      <c r="F177" s="15">
        <v>7.9326920000000003</v>
      </c>
      <c r="G177" s="15">
        <v>17.868590000000001</v>
      </c>
      <c r="H177" s="15">
        <v>9.9358970000000006</v>
      </c>
      <c r="I177" s="15">
        <v>3.445513</v>
      </c>
      <c r="J177" s="15">
        <v>3.605769</v>
      </c>
      <c r="K177" s="15">
        <v>28.685897000000001</v>
      </c>
      <c r="L177" s="15">
        <v>14.182691999999999</v>
      </c>
      <c r="M177" s="15">
        <v>7.2916670000000003</v>
      </c>
      <c r="N177" s="15">
        <v>74.278846000000001</v>
      </c>
      <c r="O177" s="15">
        <v>24.679487000000002</v>
      </c>
      <c r="P177" s="15">
        <v>1.0416669999999999</v>
      </c>
    </row>
    <row r="178" spans="1:16">
      <c r="A178" s="23" t="s">
        <v>201</v>
      </c>
      <c r="B178" s="24">
        <v>725</v>
      </c>
      <c r="C178" s="24">
        <v>111</v>
      </c>
      <c r="D178" s="24">
        <v>199</v>
      </c>
      <c r="E178" s="24">
        <v>55</v>
      </c>
      <c r="F178" s="24">
        <v>40</v>
      </c>
      <c r="G178" s="24">
        <v>79</v>
      </c>
      <c r="H178" s="24">
        <v>46</v>
      </c>
      <c r="I178" s="24">
        <v>28</v>
      </c>
      <c r="J178" s="24">
        <v>23</v>
      </c>
      <c r="K178" s="24">
        <v>157</v>
      </c>
      <c r="L178" s="24">
        <v>67</v>
      </c>
      <c r="M178" s="24">
        <v>44</v>
      </c>
      <c r="N178" s="24">
        <v>431</v>
      </c>
      <c r="O178" s="24">
        <v>281</v>
      </c>
      <c r="P178" s="24">
        <v>13</v>
      </c>
    </row>
    <row r="179" spans="1:16">
      <c r="A179" s="10" t="s">
        <v>114</v>
      </c>
      <c r="B179" s="15">
        <v>100</v>
      </c>
      <c r="C179" s="15">
        <v>15.310345</v>
      </c>
      <c r="D179" s="15">
        <v>27.448276</v>
      </c>
      <c r="E179" s="15">
        <v>7.5862069999999999</v>
      </c>
      <c r="F179" s="15">
        <v>5.5172410000000003</v>
      </c>
      <c r="G179" s="15">
        <v>10.896552</v>
      </c>
      <c r="H179" s="15">
        <v>6.3448279999999997</v>
      </c>
      <c r="I179" s="15">
        <v>3.862069</v>
      </c>
      <c r="J179" s="15">
        <v>3.1724139999999998</v>
      </c>
      <c r="K179" s="15">
        <v>21.655172</v>
      </c>
      <c r="L179" s="15">
        <v>9.2413790000000002</v>
      </c>
      <c r="M179" s="15">
        <v>6.0689659999999996</v>
      </c>
      <c r="N179" s="15">
        <v>59.448276</v>
      </c>
      <c r="O179" s="15">
        <v>38.758620999999998</v>
      </c>
      <c r="P179" s="15">
        <v>1.7931029999999999</v>
      </c>
    </row>
    <row r="180" spans="1:16">
      <c r="A180" s="23" t="s">
        <v>202</v>
      </c>
      <c r="B180" s="24">
        <v>550</v>
      </c>
      <c r="C180" s="24">
        <v>110</v>
      </c>
      <c r="D180" s="24">
        <v>205</v>
      </c>
      <c r="E180" s="24">
        <v>39</v>
      </c>
      <c r="F180" s="24">
        <v>32</v>
      </c>
      <c r="G180" s="24">
        <v>54</v>
      </c>
      <c r="H180" s="24">
        <v>42</v>
      </c>
      <c r="I180" s="24">
        <v>11</v>
      </c>
      <c r="J180" s="24">
        <v>14</v>
      </c>
      <c r="K180" s="24">
        <v>105</v>
      </c>
      <c r="L180" s="24">
        <v>49</v>
      </c>
      <c r="M180" s="24">
        <v>33</v>
      </c>
      <c r="N180" s="24">
        <v>353</v>
      </c>
      <c r="O180" s="24">
        <v>191</v>
      </c>
      <c r="P180" s="24">
        <v>6</v>
      </c>
    </row>
    <row r="181" spans="1:16">
      <c r="A181" s="10" t="s">
        <v>114</v>
      </c>
      <c r="B181" s="15">
        <v>100</v>
      </c>
      <c r="C181" s="15">
        <v>20</v>
      </c>
      <c r="D181" s="15">
        <v>37.272727000000003</v>
      </c>
      <c r="E181" s="15">
        <v>7.0909089999999999</v>
      </c>
      <c r="F181" s="15">
        <v>5.8181820000000002</v>
      </c>
      <c r="G181" s="15">
        <v>9.8181820000000002</v>
      </c>
      <c r="H181" s="15">
        <v>7.6363640000000004</v>
      </c>
      <c r="I181" s="15">
        <v>2</v>
      </c>
      <c r="J181" s="15">
        <v>2.545455</v>
      </c>
      <c r="K181" s="15">
        <v>19.090909</v>
      </c>
      <c r="L181" s="15">
        <v>8.9090910000000001</v>
      </c>
      <c r="M181" s="15">
        <v>6</v>
      </c>
      <c r="N181" s="15">
        <v>64.181818000000007</v>
      </c>
      <c r="O181" s="15">
        <v>34.727272999999997</v>
      </c>
      <c r="P181" s="15">
        <v>1.0909089999999999</v>
      </c>
    </row>
    <row r="182" spans="1:16">
      <c r="A182" s="23" t="s">
        <v>203</v>
      </c>
      <c r="B182" s="24">
        <v>563</v>
      </c>
      <c r="C182" s="24">
        <v>127</v>
      </c>
      <c r="D182" s="24">
        <v>219</v>
      </c>
      <c r="E182" s="24">
        <v>44</v>
      </c>
      <c r="F182" s="24">
        <v>39</v>
      </c>
      <c r="G182" s="24">
        <v>58</v>
      </c>
      <c r="H182" s="24">
        <v>48</v>
      </c>
      <c r="I182" s="24">
        <v>13</v>
      </c>
      <c r="J182" s="24">
        <v>20</v>
      </c>
      <c r="K182" s="24">
        <v>105</v>
      </c>
      <c r="L182" s="24">
        <v>46</v>
      </c>
      <c r="M182" s="24">
        <v>41</v>
      </c>
      <c r="N182" s="24">
        <v>385</v>
      </c>
      <c r="O182" s="24">
        <v>176</v>
      </c>
      <c r="P182" s="24">
        <v>2</v>
      </c>
    </row>
    <row r="183" spans="1:16">
      <c r="A183" s="10" t="s">
        <v>114</v>
      </c>
      <c r="B183" s="15">
        <v>100</v>
      </c>
      <c r="C183" s="15">
        <v>22.557725999999999</v>
      </c>
      <c r="D183" s="15">
        <v>38.898757000000003</v>
      </c>
      <c r="E183" s="15">
        <v>7.8152749999999997</v>
      </c>
      <c r="F183" s="15">
        <v>6.9271760000000002</v>
      </c>
      <c r="G183" s="15">
        <v>10.301954</v>
      </c>
      <c r="H183" s="15">
        <v>8.5257550000000002</v>
      </c>
      <c r="I183" s="15">
        <v>2.309059</v>
      </c>
      <c r="J183" s="15">
        <v>3.5523980000000002</v>
      </c>
      <c r="K183" s="15">
        <v>18.650089000000001</v>
      </c>
      <c r="L183" s="15">
        <v>8.170515</v>
      </c>
      <c r="M183" s="15">
        <v>7.2824159999999996</v>
      </c>
      <c r="N183" s="15">
        <v>68.383658999999994</v>
      </c>
      <c r="O183" s="15">
        <v>31.261101</v>
      </c>
      <c r="P183" s="15">
        <v>0.35524</v>
      </c>
    </row>
    <row r="184" spans="1:16">
      <c r="A184" s="23" t="s">
        <v>204</v>
      </c>
      <c r="B184" s="24">
        <v>319</v>
      </c>
      <c r="C184" s="24">
        <v>49</v>
      </c>
      <c r="D184" s="24">
        <v>87</v>
      </c>
      <c r="E184" s="24">
        <v>15</v>
      </c>
      <c r="F184" s="24">
        <v>14</v>
      </c>
      <c r="G184" s="24">
        <v>29</v>
      </c>
      <c r="H184" s="24">
        <v>23</v>
      </c>
      <c r="I184" s="24">
        <v>6</v>
      </c>
      <c r="J184" s="24">
        <v>5</v>
      </c>
      <c r="K184" s="24">
        <v>53</v>
      </c>
      <c r="L184" s="24">
        <v>17</v>
      </c>
      <c r="M184" s="24">
        <v>28</v>
      </c>
      <c r="N184" s="24">
        <v>181</v>
      </c>
      <c r="O184" s="24">
        <v>135</v>
      </c>
      <c r="P184" s="24">
        <v>3</v>
      </c>
    </row>
    <row r="185" spans="1:16">
      <c r="A185" s="10" t="s">
        <v>114</v>
      </c>
      <c r="B185" s="15">
        <v>100</v>
      </c>
      <c r="C185" s="15">
        <v>15.360502</v>
      </c>
      <c r="D185" s="15">
        <v>27.272727</v>
      </c>
      <c r="E185" s="15">
        <v>4.7021940000000004</v>
      </c>
      <c r="F185" s="15">
        <v>4.3887150000000004</v>
      </c>
      <c r="G185" s="15">
        <v>9.0909089999999999</v>
      </c>
      <c r="H185" s="15">
        <v>7.2100309999999999</v>
      </c>
      <c r="I185" s="15">
        <v>1.880878</v>
      </c>
      <c r="J185" s="15">
        <v>1.5673980000000001</v>
      </c>
      <c r="K185" s="15">
        <v>16.614419999999999</v>
      </c>
      <c r="L185" s="15">
        <v>5.3291539999999999</v>
      </c>
      <c r="M185" s="15">
        <v>8.7774289999999997</v>
      </c>
      <c r="N185" s="15">
        <v>56.739812000000001</v>
      </c>
      <c r="O185" s="15">
        <v>42.319749000000002</v>
      </c>
      <c r="P185" s="15">
        <v>0.94043900000000002</v>
      </c>
    </row>
    <row r="186" spans="1:16">
      <c r="A186" s="23" t="s">
        <v>205</v>
      </c>
      <c r="B186" s="24">
        <v>6</v>
      </c>
      <c r="C186" s="24">
        <v>0</v>
      </c>
      <c r="D186" s="24">
        <v>1</v>
      </c>
      <c r="E186" s="24">
        <v>4</v>
      </c>
      <c r="F186" s="24">
        <v>0</v>
      </c>
      <c r="G186" s="24">
        <v>2</v>
      </c>
      <c r="H186" s="24">
        <v>0</v>
      </c>
      <c r="I186" s="24">
        <v>0</v>
      </c>
      <c r="J186" s="24">
        <v>0</v>
      </c>
      <c r="K186" s="24">
        <v>2</v>
      </c>
      <c r="L186" s="24">
        <v>0</v>
      </c>
      <c r="M186" s="24">
        <v>0</v>
      </c>
      <c r="N186" s="24">
        <v>5</v>
      </c>
      <c r="O186" s="24">
        <v>1</v>
      </c>
      <c r="P186" s="24">
        <v>0</v>
      </c>
    </row>
    <row r="187" spans="1:16">
      <c r="A187" s="10" t="s">
        <v>114</v>
      </c>
      <c r="B187" s="15">
        <v>100</v>
      </c>
      <c r="C187" s="15">
        <v>0</v>
      </c>
      <c r="D187" s="15">
        <v>16.666667</v>
      </c>
      <c r="E187" s="15">
        <v>66.666667000000004</v>
      </c>
      <c r="F187" s="15">
        <v>0</v>
      </c>
      <c r="G187" s="15">
        <v>33.333333000000003</v>
      </c>
      <c r="H187" s="15">
        <v>0</v>
      </c>
      <c r="I187" s="15">
        <v>0</v>
      </c>
      <c r="J187" s="15">
        <v>0</v>
      </c>
      <c r="K187" s="15">
        <v>33.333333000000003</v>
      </c>
      <c r="L187" s="15">
        <v>0</v>
      </c>
      <c r="M187" s="15">
        <v>0</v>
      </c>
      <c r="N187" s="15">
        <v>83.333332999999996</v>
      </c>
      <c r="O187" s="15">
        <v>16.666667</v>
      </c>
      <c r="P187" s="15">
        <v>0</v>
      </c>
    </row>
    <row r="188" spans="1:16">
      <c r="A188" s="23" t="s">
        <v>206</v>
      </c>
      <c r="B188" s="24">
        <v>42</v>
      </c>
      <c r="C188" s="24">
        <v>3</v>
      </c>
      <c r="D188" s="24">
        <v>0</v>
      </c>
      <c r="E188" s="24">
        <v>1</v>
      </c>
      <c r="F188" s="24">
        <v>2</v>
      </c>
      <c r="G188" s="24">
        <v>0</v>
      </c>
      <c r="H188" s="24">
        <v>0</v>
      </c>
      <c r="I188" s="24">
        <v>2</v>
      </c>
      <c r="J188" s="24">
        <v>0</v>
      </c>
      <c r="K188" s="24">
        <v>3</v>
      </c>
      <c r="L188" s="24">
        <v>0</v>
      </c>
      <c r="M188" s="24">
        <v>3</v>
      </c>
      <c r="N188" s="24">
        <v>11</v>
      </c>
      <c r="O188" s="24">
        <v>29</v>
      </c>
      <c r="P188" s="24">
        <v>2</v>
      </c>
    </row>
    <row r="189" spans="1:16">
      <c r="A189" s="10" t="s">
        <v>114</v>
      </c>
      <c r="B189" s="15">
        <v>100</v>
      </c>
      <c r="C189" s="15">
        <v>7.1428570000000002</v>
      </c>
      <c r="D189" s="15">
        <v>0</v>
      </c>
      <c r="E189" s="15">
        <v>2.3809520000000002</v>
      </c>
      <c r="F189" s="15">
        <v>4.7619049999999996</v>
      </c>
      <c r="G189" s="15">
        <v>0</v>
      </c>
      <c r="H189" s="15">
        <v>0</v>
      </c>
      <c r="I189" s="15">
        <v>4.7619049999999996</v>
      </c>
      <c r="J189" s="15">
        <v>0</v>
      </c>
      <c r="K189" s="15">
        <v>7.1428570000000002</v>
      </c>
      <c r="L189" s="15">
        <v>0</v>
      </c>
      <c r="M189" s="15">
        <v>7.1428570000000002</v>
      </c>
      <c r="N189" s="15">
        <v>26.190476</v>
      </c>
      <c r="O189" s="15">
        <v>69.047618999999997</v>
      </c>
      <c r="P189" s="15">
        <v>4.7619049999999996</v>
      </c>
    </row>
    <row r="190" spans="1:16">
      <c r="A190" s="23" t="s">
        <v>152</v>
      </c>
      <c r="B190" s="24">
        <v>39</v>
      </c>
      <c r="C190" s="24">
        <v>2</v>
      </c>
      <c r="D190" s="24">
        <v>3</v>
      </c>
      <c r="E190" s="24">
        <v>1</v>
      </c>
      <c r="F190" s="24">
        <v>1</v>
      </c>
      <c r="G190" s="24">
        <v>0</v>
      </c>
      <c r="H190" s="24">
        <v>2</v>
      </c>
      <c r="I190" s="24">
        <v>2</v>
      </c>
      <c r="J190" s="24">
        <v>0</v>
      </c>
      <c r="K190" s="24">
        <v>6</v>
      </c>
      <c r="L190" s="24">
        <v>3</v>
      </c>
      <c r="M190" s="24">
        <v>5</v>
      </c>
      <c r="N190" s="24">
        <v>17</v>
      </c>
      <c r="O190" s="24">
        <v>22</v>
      </c>
      <c r="P190" s="24">
        <v>0</v>
      </c>
    </row>
    <row r="191" spans="1:16">
      <c r="A191" s="10" t="s">
        <v>114</v>
      </c>
      <c r="B191" s="15">
        <v>100</v>
      </c>
      <c r="C191" s="15">
        <v>5.1282050000000003</v>
      </c>
      <c r="D191" s="15">
        <v>7.6923079999999997</v>
      </c>
      <c r="E191" s="15">
        <v>2.5641029999999998</v>
      </c>
      <c r="F191" s="15">
        <v>2.5641029999999998</v>
      </c>
      <c r="G191" s="15">
        <v>0</v>
      </c>
      <c r="H191" s="15">
        <v>5.1282050000000003</v>
      </c>
      <c r="I191" s="15">
        <v>5.1282050000000003</v>
      </c>
      <c r="J191" s="15">
        <v>0</v>
      </c>
      <c r="K191" s="15">
        <v>15.384615</v>
      </c>
      <c r="L191" s="15">
        <v>7.6923079999999997</v>
      </c>
      <c r="M191" s="15">
        <v>12.820513</v>
      </c>
      <c r="N191" s="15">
        <v>43.589744000000003</v>
      </c>
      <c r="O191" s="15">
        <v>56.410255999999997</v>
      </c>
      <c r="P191" s="15">
        <v>0</v>
      </c>
    </row>
    <row r="192" spans="1:16">
      <c r="A192" s="23" t="s">
        <v>128</v>
      </c>
      <c r="B192" s="24">
        <v>193</v>
      </c>
      <c r="C192" s="24">
        <v>16</v>
      </c>
      <c r="D192" s="24">
        <v>50</v>
      </c>
      <c r="E192" s="24">
        <v>8</v>
      </c>
      <c r="F192" s="24">
        <v>5</v>
      </c>
      <c r="G192" s="24">
        <v>17</v>
      </c>
      <c r="H192" s="24">
        <v>16</v>
      </c>
      <c r="I192" s="24">
        <v>4</v>
      </c>
      <c r="J192" s="24">
        <v>4</v>
      </c>
      <c r="K192" s="24">
        <v>41</v>
      </c>
      <c r="L192" s="24">
        <v>23</v>
      </c>
      <c r="M192" s="24">
        <v>15</v>
      </c>
      <c r="N192" s="24">
        <v>104</v>
      </c>
      <c r="O192" s="24">
        <v>80</v>
      </c>
      <c r="P192" s="24">
        <v>9</v>
      </c>
    </row>
    <row r="193" spans="1:16">
      <c r="A193" s="10" t="s">
        <v>114</v>
      </c>
      <c r="B193" s="15">
        <v>100</v>
      </c>
      <c r="C193" s="15">
        <v>8.2901550000000004</v>
      </c>
      <c r="D193" s="15">
        <v>25.906735999999999</v>
      </c>
      <c r="E193" s="15">
        <v>4.1450779999999998</v>
      </c>
      <c r="F193" s="15">
        <v>2.5906739999999999</v>
      </c>
      <c r="G193" s="15">
        <v>8.8082899999999995</v>
      </c>
      <c r="H193" s="15">
        <v>8.2901550000000004</v>
      </c>
      <c r="I193" s="15">
        <v>2.0725389999999999</v>
      </c>
      <c r="J193" s="15">
        <v>2.0725389999999999</v>
      </c>
      <c r="K193" s="15">
        <v>21.243523</v>
      </c>
      <c r="L193" s="15">
        <v>11.917097999999999</v>
      </c>
      <c r="M193" s="15">
        <v>7.7720209999999996</v>
      </c>
      <c r="N193" s="15">
        <v>53.886009999999999</v>
      </c>
      <c r="O193" s="15">
        <v>41.450777000000002</v>
      </c>
      <c r="P193" s="15">
        <v>4.6632119999999997</v>
      </c>
    </row>
    <row r="194" spans="1:16">
      <c r="A194" s="8" t="s">
        <v>207</v>
      </c>
      <c r="B194" s="8"/>
      <c r="C194" s="8"/>
      <c r="D194" s="8"/>
      <c r="E194" s="8"/>
      <c r="F194" s="8"/>
      <c r="G194" s="8"/>
      <c r="H194" s="8"/>
      <c r="I194" s="8"/>
      <c r="J194" s="8"/>
      <c r="K194" s="8"/>
      <c r="L194" s="8"/>
      <c r="M194" s="8"/>
      <c r="N194" s="8"/>
      <c r="O194" s="8"/>
      <c r="P194" s="8"/>
    </row>
    <row r="195" spans="1:16">
      <c r="A195" s="23" t="s">
        <v>208</v>
      </c>
      <c r="B195" s="24">
        <v>1480</v>
      </c>
      <c r="C195" s="24">
        <v>258</v>
      </c>
      <c r="D195" s="24">
        <v>475</v>
      </c>
      <c r="E195" s="24">
        <v>120</v>
      </c>
      <c r="F195" s="24">
        <v>99</v>
      </c>
      <c r="G195" s="24">
        <v>181</v>
      </c>
      <c r="H195" s="24">
        <v>117</v>
      </c>
      <c r="I195" s="24">
        <v>52</v>
      </c>
      <c r="J195" s="24">
        <v>43</v>
      </c>
      <c r="K195" s="24">
        <v>339</v>
      </c>
      <c r="L195" s="24">
        <v>162</v>
      </c>
      <c r="M195" s="24">
        <v>90</v>
      </c>
      <c r="N195" s="24">
        <v>956</v>
      </c>
      <c r="O195" s="24">
        <v>510</v>
      </c>
      <c r="P195" s="24">
        <v>14</v>
      </c>
    </row>
    <row r="196" spans="1:16">
      <c r="A196" s="10" t="s">
        <v>114</v>
      </c>
      <c r="B196" s="15">
        <v>100</v>
      </c>
      <c r="C196" s="15">
        <v>17.432431999999999</v>
      </c>
      <c r="D196" s="15">
        <v>32.094594999999998</v>
      </c>
      <c r="E196" s="15">
        <v>8.1081079999999996</v>
      </c>
      <c r="F196" s="15">
        <v>6.6891889999999998</v>
      </c>
      <c r="G196" s="15">
        <v>12.22973</v>
      </c>
      <c r="H196" s="15">
        <v>7.905405</v>
      </c>
      <c r="I196" s="15">
        <v>3.5135139999999998</v>
      </c>
      <c r="J196" s="15">
        <v>2.905405</v>
      </c>
      <c r="K196" s="15">
        <v>22.905404999999998</v>
      </c>
      <c r="L196" s="15">
        <v>10.945945999999999</v>
      </c>
      <c r="M196" s="15">
        <v>6.0810810000000002</v>
      </c>
      <c r="N196" s="15">
        <v>64.594594999999998</v>
      </c>
      <c r="O196" s="15">
        <v>34.459459000000003</v>
      </c>
      <c r="P196" s="15">
        <v>0.94594599999999995</v>
      </c>
    </row>
    <row r="197" spans="1:16">
      <c r="A197" s="23" t="s">
        <v>209</v>
      </c>
      <c r="B197" s="24">
        <v>1280</v>
      </c>
      <c r="C197" s="24">
        <v>231</v>
      </c>
      <c r="D197" s="24">
        <v>414</v>
      </c>
      <c r="E197" s="24">
        <v>102</v>
      </c>
      <c r="F197" s="24">
        <v>76</v>
      </c>
      <c r="G197" s="24">
        <v>167</v>
      </c>
      <c r="H197" s="24">
        <v>118</v>
      </c>
      <c r="I197" s="24">
        <v>47</v>
      </c>
      <c r="J197" s="24">
        <v>37</v>
      </c>
      <c r="K197" s="24">
        <v>304</v>
      </c>
      <c r="L197" s="24">
        <v>144</v>
      </c>
      <c r="M197" s="24">
        <v>89</v>
      </c>
      <c r="N197" s="24">
        <v>834</v>
      </c>
      <c r="O197" s="24">
        <v>433</v>
      </c>
      <c r="P197" s="24">
        <v>13</v>
      </c>
    </row>
    <row r="198" spans="1:16">
      <c r="A198" s="10" t="s">
        <v>114</v>
      </c>
      <c r="B198" s="15">
        <v>100</v>
      </c>
      <c r="C198" s="15">
        <v>18.046875</v>
      </c>
      <c r="D198" s="15">
        <v>32.34375</v>
      </c>
      <c r="E198" s="15">
        <v>7.96875</v>
      </c>
      <c r="F198" s="15">
        <v>5.9375</v>
      </c>
      <c r="G198" s="15">
        <v>13.046875</v>
      </c>
      <c r="H198" s="15">
        <v>9.21875</v>
      </c>
      <c r="I198" s="15">
        <v>3.671875</v>
      </c>
      <c r="J198" s="15">
        <v>2.890625</v>
      </c>
      <c r="K198" s="15">
        <v>23.75</v>
      </c>
      <c r="L198" s="15">
        <v>11.25</v>
      </c>
      <c r="M198" s="15">
        <v>6.953125</v>
      </c>
      <c r="N198" s="15">
        <v>65.15625</v>
      </c>
      <c r="O198" s="15">
        <v>33.828125</v>
      </c>
      <c r="P198" s="15">
        <v>1.015625</v>
      </c>
    </row>
    <row r="199" spans="1:16">
      <c r="A199" s="23" t="s">
        <v>210</v>
      </c>
      <c r="B199" s="24">
        <v>1167</v>
      </c>
      <c r="C199" s="24">
        <v>199</v>
      </c>
      <c r="D199" s="24">
        <v>365</v>
      </c>
      <c r="E199" s="24">
        <v>104</v>
      </c>
      <c r="F199" s="24">
        <v>67</v>
      </c>
      <c r="G199" s="24">
        <v>155</v>
      </c>
      <c r="H199" s="24">
        <v>101</v>
      </c>
      <c r="I199" s="24">
        <v>39</v>
      </c>
      <c r="J199" s="24">
        <v>35</v>
      </c>
      <c r="K199" s="24">
        <v>276</v>
      </c>
      <c r="L199" s="24">
        <v>135</v>
      </c>
      <c r="M199" s="24">
        <v>78</v>
      </c>
      <c r="N199" s="24">
        <v>753</v>
      </c>
      <c r="O199" s="24">
        <v>400</v>
      </c>
      <c r="P199" s="24">
        <v>14</v>
      </c>
    </row>
    <row r="200" spans="1:16">
      <c r="A200" s="10" t="s">
        <v>114</v>
      </c>
      <c r="B200" s="15">
        <v>100</v>
      </c>
      <c r="C200" s="15">
        <v>17.052271000000001</v>
      </c>
      <c r="D200" s="15">
        <v>31.276778</v>
      </c>
      <c r="E200" s="15">
        <v>8.91174</v>
      </c>
      <c r="F200" s="15">
        <v>5.7412169999999998</v>
      </c>
      <c r="G200" s="15">
        <v>13.281919</v>
      </c>
      <c r="H200" s="15">
        <v>8.6546699999999994</v>
      </c>
      <c r="I200" s="15">
        <v>3.3419020000000002</v>
      </c>
      <c r="J200" s="15">
        <v>2.9991430000000001</v>
      </c>
      <c r="K200" s="15">
        <v>23.650386000000001</v>
      </c>
      <c r="L200" s="15">
        <v>11.568123</v>
      </c>
      <c r="M200" s="15">
        <v>6.6838050000000004</v>
      </c>
      <c r="N200" s="15">
        <v>64.524422000000001</v>
      </c>
      <c r="O200" s="15">
        <v>34.275920999999997</v>
      </c>
      <c r="P200" s="15">
        <v>1.199657</v>
      </c>
    </row>
    <row r="201" spans="1:16" ht="11.1" customHeight="1">
      <c r="A201" s="23" t="s">
        <v>211</v>
      </c>
      <c r="B201" s="24">
        <v>715</v>
      </c>
      <c r="C201" s="24">
        <v>144</v>
      </c>
      <c r="D201" s="24">
        <v>258</v>
      </c>
      <c r="E201" s="24">
        <v>72</v>
      </c>
      <c r="F201" s="24">
        <v>57</v>
      </c>
      <c r="G201" s="24">
        <v>100</v>
      </c>
      <c r="H201" s="24">
        <v>80</v>
      </c>
      <c r="I201" s="24">
        <v>31</v>
      </c>
      <c r="J201" s="24">
        <v>28</v>
      </c>
      <c r="K201" s="24">
        <v>194</v>
      </c>
      <c r="L201" s="24">
        <v>88</v>
      </c>
      <c r="M201" s="24">
        <v>52</v>
      </c>
      <c r="N201" s="24">
        <v>499</v>
      </c>
      <c r="O201" s="24">
        <v>208</v>
      </c>
      <c r="P201" s="24">
        <v>8</v>
      </c>
    </row>
    <row r="202" spans="1:16" ht="11.1" customHeight="1">
      <c r="A202" s="10" t="s">
        <v>114</v>
      </c>
      <c r="B202" s="15">
        <v>100</v>
      </c>
      <c r="C202" s="15">
        <v>20.139859999999999</v>
      </c>
      <c r="D202" s="15">
        <v>36.083916000000002</v>
      </c>
      <c r="E202" s="15">
        <v>10.069929999999999</v>
      </c>
      <c r="F202" s="15">
        <v>7.9720279999999999</v>
      </c>
      <c r="G202" s="15">
        <v>13.986014000000001</v>
      </c>
      <c r="H202" s="15">
        <v>11.188810999999999</v>
      </c>
      <c r="I202" s="15">
        <v>4.3356640000000004</v>
      </c>
      <c r="J202" s="15">
        <v>3.9160840000000001</v>
      </c>
      <c r="K202" s="15">
        <v>27.132867000000001</v>
      </c>
      <c r="L202" s="15">
        <v>12.307691999999999</v>
      </c>
      <c r="M202" s="15">
        <v>7.2727269999999997</v>
      </c>
      <c r="N202" s="15">
        <v>69.790210000000002</v>
      </c>
      <c r="O202" s="15">
        <v>29.090909</v>
      </c>
      <c r="P202" s="15">
        <v>1.118881</v>
      </c>
    </row>
    <row r="203" spans="1:16" ht="11.1" customHeight="1">
      <c r="A203" s="23" t="s">
        <v>212</v>
      </c>
      <c r="B203" s="24">
        <v>387</v>
      </c>
      <c r="C203" s="24">
        <v>67</v>
      </c>
      <c r="D203" s="24">
        <v>120</v>
      </c>
      <c r="E203" s="24">
        <v>46</v>
      </c>
      <c r="F203" s="24">
        <v>39</v>
      </c>
      <c r="G203" s="24">
        <v>65</v>
      </c>
      <c r="H203" s="24">
        <v>42</v>
      </c>
      <c r="I203" s="24">
        <v>17</v>
      </c>
      <c r="J203" s="24">
        <v>21</v>
      </c>
      <c r="K203" s="24">
        <v>100</v>
      </c>
      <c r="L203" s="24">
        <v>48</v>
      </c>
      <c r="M203" s="24">
        <v>31</v>
      </c>
      <c r="N203" s="24">
        <v>266</v>
      </c>
      <c r="O203" s="24">
        <v>115</v>
      </c>
      <c r="P203" s="24">
        <v>6</v>
      </c>
    </row>
    <row r="204" spans="1:16" ht="11.1" customHeight="1">
      <c r="A204" s="10" t="s">
        <v>114</v>
      </c>
      <c r="B204" s="15">
        <v>100</v>
      </c>
      <c r="C204" s="15">
        <v>17.312660999999999</v>
      </c>
      <c r="D204" s="15">
        <v>31.007752</v>
      </c>
      <c r="E204" s="15">
        <v>11.886305</v>
      </c>
      <c r="F204" s="15">
        <v>10.077519000000001</v>
      </c>
      <c r="G204" s="15">
        <v>16.795866</v>
      </c>
      <c r="H204" s="15">
        <v>10.852713</v>
      </c>
      <c r="I204" s="15">
        <v>4.3927649999999998</v>
      </c>
      <c r="J204" s="15">
        <v>5.4263570000000003</v>
      </c>
      <c r="K204" s="15">
        <v>25.839793</v>
      </c>
      <c r="L204" s="15">
        <v>12.403100999999999</v>
      </c>
      <c r="M204" s="15">
        <v>8.0103360000000006</v>
      </c>
      <c r="N204" s="15">
        <v>68.733850000000004</v>
      </c>
      <c r="O204" s="15">
        <v>29.715762000000002</v>
      </c>
      <c r="P204" s="15">
        <v>1.5503880000000001</v>
      </c>
    </row>
    <row r="205" spans="1:16" ht="11.1" customHeight="1">
      <c r="A205" s="23" t="s">
        <v>213</v>
      </c>
      <c r="B205" s="24">
        <v>404</v>
      </c>
      <c r="C205" s="24">
        <v>66</v>
      </c>
      <c r="D205" s="24">
        <v>124</v>
      </c>
      <c r="E205" s="24">
        <v>36</v>
      </c>
      <c r="F205" s="24">
        <v>25</v>
      </c>
      <c r="G205" s="24">
        <v>45</v>
      </c>
      <c r="H205" s="24">
        <v>40</v>
      </c>
      <c r="I205" s="24">
        <v>17</v>
      </c>
      <c r="J205" s="24">
        <v>11</v>
      </c>
      <c r="K205" s="24">
        <v>77</v>
      </c>
      <c r="L205" s="24">
        <v>35</v>
      </c>
      <c r="M205" s="24">
        <v>34</v>
      </c>
      <c r="N205" s="24">
        <v>249</v>
      </c>
      <c r="O205" s="24">
        <v>149</v>
      </c>
      <c r="P205" s="24">
        <v>6</v>
      </c>
    </row>
    <row r="206" spans="1:16" ht="11.1" customHeight="1">
      <c r="A206" s="10" t="s">
        <v>114</v>
      </c>
      <c r="B206" s="15">
        <v>100</v>
      </c>
      <c r="C206" s="15">
        <v>16.336634</v>
      </c>
      <c r="D206" s="15">
        <v>30.693069000000001</v>
      </c>
      <c r="E206" s="15">
        <v>8.9108909999999995</v>
      </c>
      <c r="F206" s="15">
        <v>6.1881190000000004</v>
      </c>
      <c r="G206" s="15">
        <v>11.138614</v>
      </c>
      <c r="H206" s="15">
        <v>9.9009900000000002</v>
      </c>
      <c r="I206" s="15">
        <v>4.2079209999999998</v>
      </c>
      <c r="J206" s="15">
        <v>2.722772</v>
      </c>
      <c r="K206" s="15">
        <v>19.059405999999999</v>
      </c>
      <c r="L206" s="15">
        <v>8.6633659999999999</v>
      </c>
      <c r="M206" s="15">
        <v>8.4158419999999996</v>
      </c>
      <c r="N206" s="15">
        <v>61.633662999999999</v>
      </c>
      <c r="O206" s="15">
        <v>36.881188000000002</v>
      </c>
      <c r="P206" s="15">
        <v>1.4851490000000001</v>
      </c>
    </row>
    <row r="207" spans="1:16" ht="11.1" customHeight="1">
      <c r="A207" s="23" t="s">
        <v>214</v>
      </c>
      <c r="B207" s="24">
        <v>595</v>
      </c>
      <c r="C207" s="24">
        <v>113</v>
      </c>
      <c r="D207" s="24">
        <v>223</v>
      </c>
      <c r="E207" s="24">
        <v>58</v>
      </c>
      <c r="F207" s="24">
        <v>47</v>
      </c>
      <c r="G207" s="24">
        <v>93</v>
      </c>
      <c r="H207" s="24">
        <v>74</v>
      </c>
      <c r="I207" s="24">
        <v>25</v>
      </c>
      <c r="J207" s="24">
        <v>20</v>
      </c>
      <c r="K207" s="24">
        <v>154</v>
      </c>
      <c r="L207" s="24">
        <v>79</v>
      </c>
      <c r="M207" s="24">
        <v>41</v>
      </c>
      <c r="N207" s="24">
        <v>419</v>
      </c>
      <c r="O207" s="24">
        <v>172</v>
      </c>
      <c r="P207" s="24">
        <v>4</v>
      </c>
    </row>
    <row r="208" spans="1:16" ht="11.1" customHeight="1">
      <c r="A208" s="10" t="s">
        <v>114</v>
      </c>
      <c r="B208" s="15">
        <v>100</v>
      </c>
      <c r="C208" s="15">
        <v>18.991596999999999</v>
      </c>
      <c r="D208" s="15">
        <v>37.478991999999998</v>
      </c>
      <c r="E208" s="15">
        <v>9.7478990000000003</v>
      </c>
      <c r="F208" s="15">
        <v>7.8991600000000002</v>
      </c>
      <c r="G208" s="15">
        <v>15.630252</v>
      </c>
      <c r="H208" s="15">
        <v>12.436975</v>
      </c>
      <c r="I208" s="15">
        <v>4.2016809999999998</v>
      </c>
      <c r="J208" s="15">
        <v>3.361345</v>
      </c>
      <c r="K208" s="15">
        <v>25.882352999999998</v>
      </c>
      <c r="L208" s="15">
        <v>13.277310999999999</v>
      </c>
      <c r="M208" s="15">
        <v>6.8907559999999997</v>
      </c>
      <c r="N208" s="15">
        <v>70.420168000000004</v>
      </c>
      <c r="O208" s="15">
        <v>28.907563</v>
      </c>
      <c r="P208" s="15">
        <v>0.67226900000000001</v>
      </c>
    </row>
    <row r="209" spans="1:16" ht="11.1" customHeight="1">
      <c r="A209" s="23" t="s">
        <v>215</v>
      </c>
      <c r="B209" s="24">
        <v>215</v>
      </c>
      <c r="C209" s="24">
        <v>41</v>
      </c>
      <c r="D209" s="24">
        <v>78</v>
      </c>
      <c r="E209" s="24">
        <v>24</v>
      </c>
      <c r="F209" s="24">
        <v>34</v>
      </c>
      <c r="G209" s="24">
        <v>39</v>
      </c>
      <c r="H209" s="24">
        <v>38</v>
      </c>
      <c r="I209" s="24">
        <v>12</v>
      </c>
      <c r="J209" s="24">
        <v>11</v>
      </c>
      <c r="K209" s="24">
        <v>64</v>
      </c>
      <c r="L209" s="24">
        <v>29</v>
      </c>
      <c r="M209" s="24">
        <v>14</v>
      </c>
      <c r="N209" s="24">
        <v>149</v>
      </c>
      <c r="O209" s="24">
        <v>62</v>
      </c>
      <c r="P209" s="24">
        <v>4</v>
      </c>
    </row>
    <row r="210" spans="1:16" ht="11.1" customHeight="1">
      <c r="A210" s="10" t="s">
        <v>114</v>
      </c>
      <c r="B210" s="15">
        <v>100</v>
      </c>
      <c r="C210" s="15">
        <v>19.069766999999999</v>
      </c>
      <c r="D210" s="15">
        <v>36.279069999999997</v>
      </c>
      <c r="E210" s="15">
        <v>11.162791</v>
      </c>
      <c r="F210" s="15">
        <v>15.813953</v>
      </c>
      <c r="G210" s="15">
        <v>18.139534999999999</v>
      </c>
      <c r="H210" s="15">
        <v>17.674419</v>
      </c>
      <c r="I210" s="15">
        <v>5.5813949999999997</v>
      </c>
      <c r="J210" s="15">
        <v>5.1162789999999996</v>
      </c>
      <c r="K210" s="15">
        <v>29.767441999999999</v>
      </c>
      <c r="L210" s="15">
        <v>13.488372</v>
      </c>
      <c r="M210" s="15">
        <v>6.511628</v>
      </c>
      <c r="N210" s="15">
        <v>69.302325999999994</v>
      </c>
      <c r="O210" s="15">
        <v>28.837209000000001</v>
      </c>
      <c r="P210" s="15">
        <v>1.860465</v>
      </c>
    </row>
    <row r="211" spans="1:16" ht="11.1" customHeight="1">
      <c r="A211" s="23" t="s">
        <v>216</v>
      </c>
      <c r="B211" s="24">
        <v>248</v>
      </c>
      <c r="C211" s="24">
        <v>43</v>
      </c>
      <c r="D211" s="24">
        <v>80</v>
      </c>
      <c r="E211" s="24">
        <v>22</v>
      </c>
      <c r="F211" s="24">
        <v>18</v>
      </c>
      <c r="G211" s="24">
        <v>39</v>
      </c>
      <c r="H211" s="24">
        <v>30</v>
      </c>
      <c r="I211" s="24">
        <v>14</v>
      </c>
      <c r="J211" s="24">
        <v>10</v>
      </c>
      <c r="K211" s="24">
        <v>60</v>
      </c>
      <c r="L211" s="24">
        <v>34</v>
      </c>
      <c r="M211" s="24">
        <v>24</v>
      </c>
      <c r="N211" s="24">
        <v>162</v>
      </c>
      <c r="O211" s="24">
        <v>85</v>
      </c>
      <c r="P211" s="24">
        <v>1</v>
      </c>
    </row>
    <row r="212" spans="1:16" ht="11.1" customHeight="1">
      <c r="A212" s="10" t="s">
        <v>114</v>
      </c>
      <c r="B212" s="15">
        <v>100</v>
      </c>
      <c r="C212" s="15">
        <v>17.338709999999999</v>
      </c>
      <c r="D212" s="15">
        <v>32.258065000000002</v>
      </c>
      <c r="E212" s="15">
        <v>8.8709679999999995</v>
      </c>
      <c r="F212" s="15">
        <v>7.2580650000000002</v>
      </c>
      <c r="G212" s="15">
        <v>15.725806</v>
      </c>
      <c r="H212" s="15">
        <v>12.096774</v>
      </c>
      <c r="I212" s="15">
        <v>5.6451609999999999</v>
      </c>
      <c r="J212" s="15">
        <v>4.0322579999999997</v>
      </c>
      <c r="K212" s="15">
        <v>24.193548</v>
      </c>
      <c r="L212" s="15">
        <v>13.709676999999999</v>
      </c>
      <c r="M212" s="15">
        <v>9.6774190000000004</v>
      </c>
      <c r="N212" s="15">
        <v>65.322581</v>
      </c>
      <c r="O212" s="15">
        <v>34.274194000000001</v>
      </c>
      <c r="P212" s="15">
        <v>0.40322599999999997</v>
      </c>
    </row>
    <row r="213" spans="1:16" ht="11.1" customHeight="1">
      <c r="A213" s="23" t="s">
        <v>217</v>
      </c>
      <c r="B213" s="24">
        <v>255</v>
      </c>
      <c r="C213" s="24">
        <v>59</v>
      </c>
      <c r="D213" s="24">
        <v>109</v>
      </c>
      <c r="E213" s="24">
        <v>40</v>
      </c>
      <c r="F213" s="24">
        <v>40</v>
      </c>
      <c r="G213" s="24">
        <v>52</v>
      </c>
      <c r="H213" s="24">
        <v>47</v>
      </c>
      <c r="I213" s="24">
        <v>21</v>
      </c>
      <c r="J213" s="24">
        <v>16</v>
      </c>
      <c r="K213" s="24">
        <v>84</v>
      </c>
      <c r="L213" s="24">
        <v>53</v>
      </c>
      <c r="M213" s="24">
        <v>22</v>
      </c>
      <c r="N213" s="24">
        <v>200</v>
      </c>
      <c r="O213" s="24">
        <v>51</v>
      </c>
      <c r="P213" s="24">
        <v>4</v>
      </c>
    </row>
    <row r="214" spans="1:16" ht="11.1" customHeight="1">
      <c r="A214" s="10" t="s">
        <v>114</v>
      </c>
      <c r="B214" s="15">
        <v>100</v>
      </c>
      <c r="C214" s="15">
        <v>23.137255</v>
      </c>
      <c r="D214" s="15">
        <v>42.745097999999999</v>
      </c>
      <c r="E214" s="15">
        <v>15.686275</v>
      </c>
      <c r="F214" s="15">
        <v>15.686275</v>
      </c>
      <c r="G214" s="15">
        <v>20.392157000000001</v>
      </c>
      <c r="H214" s="15">
        <v>18.431373000000001</v>
      </c>
      <c r="I214" s="15">
        <v>8.2352939999999997</v>
      </c>
      <c r="J214" s="15">
        <v>6.2745100000000003</v>
      </c>
      <c r="K214" s="15">
        <v>32.941175999999999</v>
      </c>
      <c r="L214" s="15">
        <v>20.784313999999998</v>
      </c>
      <c r="M214" s="15">
        <v>8.6274510000000006</v>
      </c>
      <c r="N214" s="15">
        <v>78.431372999999994</v>
      </c>
      <c r="O214" s="15">
        <v>20</v>
      </c>
      <c r="P214" s="15">
        <v>1.568627</v>
      </c>
    </row>
    <row r="215" spans="1:16" ht="11.1" customHeight="1">
      <c r="A215" s="23" t="s">
        <v>218</v>
      </c>
      <c r="B215" s="24">
        <v>291</v>
      </c>
      <c r="C215" s="24">
        <v>102</v>
      </c>
      <c r="D215" s="24">
        <v>136</v>
      </c>
      <c r="E215" s="24">
        <v>38</v>
      </c>
      <c r="F215" s="24">
        <v>49</v>
      </c>
      <c r="G215" s="24">
        <v>60</v>
      </c>
      <c r="H215" s="24">
        <v>47</v>
      </c>
      <c r="I215" s="24">
        <v>17</v>
      </c>
      <c r="J215" s="24">
        <v>17</v>
      </c>
      <c r="K215" s="24">
        <v>88</v>
      </c>
      <c r="L215" s="24">
        <v>47</v>
      </c>
      <c r="M215" s="24">
        <v>21</v>
      </c>
      <c r="N215" s="24">
        <v>242</v>
      </c>
      <c r="O215" s="24">
        <v>46</v>
      </c>
      <c r="P215" s="24">
        <v>3</v>
      </c>
    </row>
    <row r="216" spans="1:16" ht="11.1" customHeight="1">
      <c r="A216" s="10" t="s">
        <v>114</v>
      </c>
      <c r="B216" s="15">
        <v>100</v>
      </c>
      <c r="C216" s="15">
        <v>35.051546000000002</v>
      </c>
      <c r="D216" s="15">
        <v>46.735394999999997</v>
      </c>
      <c r="E216" s="15">
        <v>13.058419000000001</v>
      </c>
      <c r="F216" s="15">
        <v>16.838488000000002</v>
      </c>
      <c r="G216" s="15">
        <v>20.618556999999999</v>
      </c>
      <c r="H216" s="15">
        <v>16.151202999999999</v>
      </c>
      <c r="I216" s="15">
        <v>5.8419239999999997</v>
      </c>
      <c r="J216" s="15">
        <v>5.8419239999999997</v>
      </c>
      <c r="K216" s="15">
        <v>30.240549999999999</v>
      </c>
      <c r="L216" s="15">
        <v>16.151202999999999</v>
      </c>
      <c r="M216" s="15">
        <v>7.2164950000000001</v>
      </c>
      <c r="N216" s="15">
        <v>83.161512000000002</v>
      </c>
      <c r="O216" s="15">
        <v>15.80756</v>
      </c>
      <c r="P216" s="15">
        <v>1.0309280000000001</v>
      </c>
    </row>
    <row r="217" spans="1:16" ht="11.1" customHeight="1">
      <c r="A217" s="23" t="s">
        <v>219</v>
      </c>
      <c r="B217" s="24">
        <v>338</v>
      </c>
      <c r="C217" s="24">
        <v>73</v>
      </c>
      <c r="D217" s="24">
        <v>126</v>
      </c>
      <c r="E217" s="24">
        <v>47</v>
      </c>
      <c r="F217" s="24">
        <v>36</v>
      </c>
      <c r="G217" s="24">
        <v>78</v>
      </c>
      <c r="H217" s="24">
        <v>48</v>
      </c>
      <c r="I217" s="24">
        <v>22</v>
      </c>
      <c r="J217" s="24">
        <v>28</v>
      </c>
      <c r="K217" s="24">
        <v>111</v>
      </c>
      <c r="L217" s="24">
        <v>64</v>
      </c>
      <c r="M217" s="24">
        <v>22</v>
      </c>
      <c r="N217" s="24">
        <v>257</v>
      </c>
      <c r="O217" s="24">
        <v>80</v>
      </c>
      <c r="P217" s="24">
        <v>1</v>
      </c>
    </row>
    <row r="218" spans="1:16" ht="11.1" customHeight="1">
      <c r="A218" s="10" t="s">
        <v>114</v>
      </c>
      <c r="B218" s="15">
        <v>100</v>
      </c>
      <c r="C218" s="15">
        <v>21.597632999999998</v>
      </c>
      <c r="D218" s="15">
        <v>37.278106999999999</v>
      </c>
      <c r="E218" s="15">
        <v>13.905324999999999</v>
      </c>
      <c r="F218" s="15">
        <v>10.650888</v>
      </c>
      <c r="G218" s="15">
        <v>23.076923000000001</v>
      </c>
      <c r="H218" s="15">
        <v>14.201183</v>
      </c>
      <c r="I218" s="15">
        <v>6.5088759999999999</v>
      </c>
      <c r="J218" s="15">
        <v>8.2840240000000005</v>
      </c>
      <c r="K218" s="15">
        <v>32.840237000000002</v>
      </c>
      <c r="L218" s="15">
        <v>18.934911</v>
      </c>
      <c r="M218" s="15">
        <v>6.5088759999999999</v>
      </c>
      <c r="N218" s="15">
        <v>76.035503000000006</v>
      </c>
      <c r="O218" s="15">
        <v>23.668638999999999</v>
      </c>
      <c r="P218" s="15">
        <v>0.29585800000000001</v>
      </c>
    </row>
    <row r="219" spans="1:16" ht="11.1" customHeight="1">
      <c r="A219" s="23" t="s">
        <v>220</v>
      </c>
      <c r="B219" s="24">
        <v>812</v>
      </c>
      <c r="C219" s="24">
        <v>150</v>
      </c>
      <c r="D219" s="24">
        <v>275</v>
      </c>
      <c r="E219" s="24">
        <v>79</v>
      </c>
      <c r="F219" s="24">
        <v>76</v>
      </c>
      <c r="G219" s="24">
        <v>147</v>
      </c>
      <c r="H219" s="24">
        <v>96</v>
      </c>
      <c r="I219" s="24">
        <v>36</v>
      </c>
      <c r="J219" s="24">
        <v>43</v>
      </c>
      <c r="K219" s="24">
        <v>233</v>
      </c>
      <c r="L219" s="24">
        <v>122</v>
      </c>
      <c r="M219" s="24">
        <v>53</v>
      </c>
      <c r="N219" s="24">
        <v>560</v>
      </c>
      <c r="O219" s="24">
        <v>245</v>
      </c>
      <c r="P219" s="24">
        <v>7</v>
      </c>
    </row>
    <row r="220" spans="1:16" ht="11.1" customHeight="1">
      <c r="A220" s="10" t="s">
        <v>114</v>
      </c>
      <c r="B220" s="15">
        <v>100</v>
      </c>
      <c r="C220" s="15">
        <v>18.472905999999998</v>
      </c>
      <c r="D220" s="15">
        <v>33.866995000000003</v>
      </c>
      <c r="E220" s="15">
        <v>9.7290639999999993</v>
      </c>
      <c r="F220" s="15">
        <v>9.3596059999999994</v>
      </c>
      <c r="G220" s="15">
        <v>18.103448</v>
      </c>
      <c r="H220" s="15">
        <v>11.822660000000001</v>
      </c>
      <c r="I220" s="15">
        <v>4.4334980000000002</v>
      </c>
      <c r="J220" s="15">
        <v>5.2955670000000001</v>
      </c>
      <c r="K220" s="15">
        <v>28.694580999999999</v>
      </c>
      <c r="L220" s="15">
        <v>15.024630999999999</v>
      </c>
      <c r="M220" s="15">
        <v>6.527094</v>
      </c>
      <c r="N220" s="15">
        <v>68.965517000000006</v>
      </c>
      <c r="O220" s="15">
        <v>30.172414</v>
      </c>
      <c r="P220" s="15">
        <v>0.86206899999999997</v>
      </c>
    </row>
    <row r="221" spans="1:16" ht="11.1" customHeight="1">
      <c r="A221" s="23" t="s">
        <v>221</v>
      </c>
      <c r="B221" s="24">
        <v>816</v>
      </c>
      <c r="C221" s="24">
        <v>165</v>
      </c>
      <c r="D221" s="24">
        <v>291</v>
      </c>
      <c r="E221" s="24">
        <v>82</v>
      </c>
      <c r="F221" s="24">
        <v>76</v>
      </c>
      <c r="G221" s="24">
        <v>134</v>
      </c>
      <c r="H221" s="24">
        <v>108</v>
      </c>
      <c r="I221" s="24">
        <v>33</v>
      </c>
      <c r="J221" s="24">
        <v>35</v>
      </c>
      <c r="K221" s="24">
        <v>231</v>
      </c>
      <c r="L221" s="24">
        <v>117</v>
      </c>
      <c r="M221" s="24">
        <v>54</v>
      </c>
      <c r="N221" s="24">
        <v>569</v>
      </c>
      <c r="O221" s="24">
        <v>241</v>
      </c>
      <c r="P221" s="24">
        <v>6</v>
      </c>
    </row>
    <row r="222" spans="1:16" ht="11.1" customHeight="1">
      <c r="A222" s="10" t="s">
        <v>114</v>
      </c>
      <c r="B222" s="15">
        <v>100</v>
      </c>
      <c r="C222" s="15">
        <v>20.220587999999999</v>
      </c>
      <c r="D222" s="15">
        <v>35.661765000000003</v>
      </c>
      <c r="E222" s="15">
        <v>10.049020000000001</v>
      </c>
      <c r="F222" s="15">
        <v>9.3137249999999998</v>
      </c>
      <c r="G222" s="15">
        <v>16.421569000000002</v>
      </c>
      <c r="H222" s="15">
        <v>13.235294</v>
      </c>
      <c r="I222" s="15">
        <v>4.0441180000000001</v>
      </c>
      <c r="J222" s="15">
        <v>4.2892159999999997</v>
      </c>
      <c r="K222" s="15">
        <v>28.308824000000001</v>
      </c>
      <c r="L222" s="15">
        <v>14.338234999999999</v>
      </c>
      <c r="M222" s="15">
        <v>6.6176469999999998</v>
      </c>
      <c r="N222" s="15">
        <v>69.730391999999995</v>
      </c>
      <c r="O222" s="15">
        <v>29.534313999999998</v>
      </c>
      <c r="P222" s="15">
        <v>0.735294</v>
      </c>
    </row>
    <row r="223" spans="1:16" ht="11.1" customHeight="1">
      <c r="A223" s="23" t="s">
        <v>152</v>
      </c>
      <c r="B223" s="24">
        <v>69</v>
      </c>
      <c r="C223" s="24">
        <v>9</v>
      </c>
      <c r="D223" s="24">
        <v>14</v>
      </c>
      <c r="E223" s="24">
        <v>4</v>
      </c>
      <c r="F223" s="24">
        <v>7</v>
      </c>
      <c r="G223" s="24">
        <v>6</v>
      </c>
      <c r="H223" s="24">
        <v>6</v>
      </c>
      <c r="I223" s="24">
        <v>2</v>
      </c>
      <c r="J223" s="24">
        <v>2</v>
      </c>
      <c r="K223" s="24">
        <v>9</v>
      </c>
      <c r="L223" s="24">
        <v>3</v>
      </c>
      <c r="M223" s="24">
        <v>19</v>
      </c>
      <c r="N223" s="24">
        <v>41</v>
      </c>
      <c r="O223" s="24">
        <v>27</v>
      </c>
      <c r="P223" s="24">
        <v>1</v>
      </c>
    </row>
    <row r="224" spans="1:16" ht="11.1" customHeight="1">
      <c r="A224" s="10" t="s">
        <v>114</v>
      </c>
      <c r="B224" s="15">
        <v>100</v>
      </c>
      <c r="C224" s="15">
        <v>13.043478</v>
      </c>
      <c r="D224" s="15">
        <v>20.289854999999999</v>
      </c>
      <c r="E224" s="15">
        <v>5.7971009999999996</v>
      </c>
      <c r="F224" s="15">
        <v>10.144928</v>
      </c>
      <c r="G224" s="15">
        <v>8.6956520000000008</v>
      </c>
      <c r="H224" s="15">
        <v>8.6956520000000008</v>
      </c>
      <c r="I224" s="15">
        <v>2.8985509999999999</v>
      </c>
      <c r="J224" s="15">
        <v>2.8985509999999999</v>
      </c>
      <c r="K224" s="15">
        <v>13.043478</v>
      </c>
      <c r="L224" s="15">
        <v>4.3478260000000004</v>
      </c>
      <c r="M224" s="15">
        <v>27.536231999999998</v>
      </c>
      <c r="N224" s="15">
        <v>59.420290000000001</v>
      </c>
      <c r="O224" s="15">
        <v>39.130434999999999</v>
      </c>
      <c r="P224" s="15">
        <v>1.4492750000000001</v>
      </c>
    </row>
    <row r="225" spans="1:16" ht="11.1" customHeight="1">
      <c r="A225" s="23" t="s">
        <v>222</v>
      </c>
      <c r="B225" s="24">
        <v>246</v>
      </c>
      <c r="C225" s="24">
        <v>21</v>
      </c>
      <c r="D225" s="24">
        <v>60</v>
      </c>
      <c r="E225" s="24">
        <v>8</v>
      </c>
      <c r="F225" s="24">
        <v>8</v>
      </c>
      <c r="G225" s="24">
        <v>17</v>
      </c>
      <c r="H225" s="24">
        <v>12</v>
      </c>
      <c r="I225" s="24">
        <v>5</v>
      </c>
      <c r="J225" s="24">
        <v>1</v>
      </c>
      <c r="K225" s="24">
        <v>42</v>
      </c>
      <c r="L225" s="24">
        <v>15</v>
      </c>
      <c r="M225" s="24">
        <v>25</v>
      </c>
      <c r="N225" s="24">
        <v>131</v>
      </c>
      <c r="O225" s="24">
        <v>110</v>
      </c>
      <c r="P225" s="24">
        <v>5</v>
      </c>
    </row>
    <row r="226" spans="1:16" ht="11.1" customHeight="1">
      <c r="A226" s="10" t="s">
        <v>114</v>
      </c>
      <c r="B226" s="15">
        <v>100</v>
      </c>
      <c r="C226" s="15">
        <v>8.5365850000000005</v>
      </c>
      <c r="D226" s="15">
        <v>24.390243999999999</v>
      </c>
      <c r="E226" s="15">
        <v>3.252033</v>
      </c>
      <c r="F226" s="15">
        <v>3.252033</v>
      </c>
      <c r="G226" s="15">
        <v>6.9105689999999997</v>
      </c>
      <c r="H226" s="15">
        <v>4.8780489999999999</v>
      </c>
      <c r="I226" s="15">
        <v>2.0325199999999999</v>
      </c>
      <c r="J226" s="15">
        <v>0.40650399999999998</v>
      </c>
      <c r="K226" s="15">
        <v>17.073170999999999</v>
      </c>
      <c r="L226" s="15">
        <v>6.0975609999999998</v>
      </c>
      <c r="M226" s="15">
        <v>10.162602</v>
      </c>
      <c r="N226" s="15">
        <v>53.252032999999997</v>
      </c>
      <c r="O226" s="15">
        <v>44.715446999999998</v>
      </c>
      <c r="P226" s="15">
        <v>2.0325199999999999</v>
      </c>
    </row>
    <row r="227" spans="1:16" ht="11.1" customHeight="1">
      <c r="A227" s="23" t="s">
        <v>128</v>
      </c>
      <c r="B227" s="24">
        <v>47</v>
      </c>
      <c r="C227" s="24">
        <v>3</v>
      </c>
      <c r="D227" s="24">
        <v>9</v>
      </c>
      <c r="E227" s="24">
        <v>3</v>
      </c>
      <c r="F227" s="24">
        <v>0</v>
      </c>
      <c r="G227" s="24">
        <v>4</v>
      </c>
      <c r="H227" s="24">
        <v>2</v>
      </c>
      <c r="I227" s="24">
        <v>0</v>
      </c>
      <c r="J227" s="24">
        <v>0</v>
      </c>
      <c r="K227" s="24">
        <v>10</v>
      </c>
      <c r="L227" s="24">
        <v>9</v>
      </c>
      <c r="M227" s="24">
        <v>2</v>
      </c>
      <c r="N227" s="24">
        <v>22</v>
      </c>
      <c r="O227" s="24">
        <v>18</v>
      </c>
      <c r="P227" s="24">
        <v>7</v>
      </c>
    </row>
    <row r="228" spans="1:16" ht="11.1" customHeight="1">
      <c r="A228" s="11"/>
      <c r="B228" s="16">
        <v>100</v>
      </c>
      <c r="C228" s="16">
        <v>6.3829789999999997</v>
      </c>
      <c r="D228" s="16">
        <v>19.148935999999999</v>
      </c>
      <c r="E228" s="16">
        <v>6.3829789999999997</v>
      </c>
      <c r="F228" s="16">
        <v>0</v>
      </c>
      <c r="G228" s="16">
        <v>8.5106380000000001</v>
      </c>
      <c r="H228" s="16">
        <v>4.2553190000000001</v>
      </c>
      <c r="I228" s="16">
        <v>0</v>
      </c>
      <c r="J228" s="16">
        <v>0</v>
      </c>
      <c r="K228" s="16">
        <v>21.276596000000001</v>
      </c>
      <c r="L228" s="16">
        <v>19.148935999999999</v>
      </c>
      <c r="M228" s="16">
        <v>4.2553190000000001</v>
      </c>
      <c r="N228" s="16">
        <v>46.808511000000003</v>
      </c>
      <c r="O228" s="16">
        <v>38.297871999999998</v>
      </c>
      <c r="P228" s="16">
        <v>14.893617000000001</v>
      </c>
    </row>
    <row r="229" spans="1:16" ht="11.1" customHeight="1"/>
  </sheetData>
  <phoneticPr fontId="2"/>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0E46B-3B69-4DE9-808C-CEF5117CC921}">
  <sheetPr codeName="Sheet132"/>
  <dimension ref="A1:O230"/>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HYPERLINK("#'目次'!B37","[31]")</f>
        <v>[31]</v>
      </c>
    </row>
    <row r="3" spans="1:15">
      <c r="A3" s="6" t="s">
        <v>114</v>
      </c>
      <c r="B3" s="7" t="s">
        <v>380</v>
      </c>
    </row>
    <row r="4" spans="1:15">
      <c r="A4" s="6" t="s">
        <v>114</v>
      </c>
      <c r="B4" s="7" t="s">
        <v>381</v>
      </c>
    </row>
    <row r="5" spans="1:15">
      <c r="A5" s="6" t="s">
        <v>114</v>
      </c>
      <c r="B5" s="7" t="s">
        <v>382</v>
      </c>
    </row>
    <row r="6" spans="1:15" s="21" customFormat="1" ht="60">
      <c r="A6" s="19" t="s">
        <v>114</v>
      </c>
      <c r="B6" s="20" t="s">
        <v>118</v>
      </c>
      <c r="C6" s="20" t="s">
        <v>383</v>
      </c>
      <c r="D6" s="20" t="s">
        <v>384</v>
      </c>
      <c r="E6" s="20" t="s">
        <v>385</v>
      </c>
      <c r="F6" s="20" t="s">
        <v>386</v>
      </c>
      <c r="G6" s="20" t="s">
        <v>387</v>
      </c>
      <c r="H6" s="20" t="s">
        <v>388</v>
      </c>
      <c r="I6" s="20" t="s">
        <v>389</v>
      </c>
      <c r="J6" s="20" t="s">
        <v>390</v>
      </c>
      <c r="K6" s="20" t="s">
        <v>391</v>
      </c>
      <c r="L6" s="20" t="s">
        <v>392</v>
      </c>
      <c r="M6" s="20" t="s">
        <v>152</v>
      </c>
      <c r="N6" s="20" t="s">
        <v>393</v>
      </c>
      <c r="O6" s="20" t="s">
        <v>128</v>
      </c>
    </row>
    <row r="7" spans="1:15">
      <c r="A7" s="22" t="s">
        <v>121</v>
      </c>
      <c r="B7" s="9">
        <v>944</v>
      </c>
      <c r="C7" s="9">
        <v>176</v>
      </c>
      <c r="D7" s="9">
        <v>55</v>
      </c>
      <c r="E7" s="9">
        <v>124</v>
      </c>
      <c r="F7" s="9">
        <v>173</v>
      </c>
      <c r="G7" s="9">
        <v>80</v>
      </c>
      <c r="H7" s="9">
        <v>264</v>
      </c>
      <c r="I7" s="9">
        <v>72</v>
      </c>
      <c r="J7" s="9">
        <v>298</v>
      </c>
      <c r="K7" s="9">
        <v>18</v>
      </c>
      <c r="L7" s="9">
        <v>207</v>
      </c>
      <c r="M7" s="9">
        <v>78</v>
      </c>
      <c r="N7" s="9">
        <v>147</v>
      </c>
      <c r="O7" s="9">
        <v>11</v>
      </c>
    </row>
    <row r="8" spans="1:15">
      <c r="A8" s="10" t="s">
        <v>114</v>
      </c>
      <c r="B8" s="15">
        <v>100</v>
      </c>
      <c r="C8" s="15">
        <v>18.644068000000001</v>
      </c>
      <c r="D8" s="15">
        <v>5.8262710000000002</v>
      </c>
      <c r="E8" s="15">
        <v>13.135593</v>
      </c>
      <c r="F8" s="15">
        <v>18.326270999999998</v>
      </c>
      <c r="G8" s="15">
        <v>8.4745760000000008</v>
      </c>
      <c r="H8" s="15">
        <v>27.966101999999999</v>
      </c>
      <c r="I8" s="15">
        <v>7.6271190000000004</v>
      </c>
      <c r="J8" s="15">
        <v>31.567796999999999</v>
      </c>
      <c r="K8" s="15">
        <v>1.9067799999999999</v>
      </c>
      <c r="L8" s="15">
        <v>21.927966000000001</v>
      </c>
      <c r="M8" s="15">
        <v>8.2627120000000005</v>
      </c>
      <c r="N8" s="15">
        <v>15.572034</v>
      </c>
      <c r="O8" s="15">
        <v>1.165254</v>
      </c>
    </row>
    <row r="9" spans="1:15">
      <c r="A9" s="8" t="s">
        <v>122</v>
      </c>
      <c r="B9" s="8"/>
      <c r="C9" s="8"/>
      <c r="D9" s="8"/>
      <c r="E9" s="8"/>
      <c r="F9" s="8"/>
      <c r="G9" s="8"/>
      <c r="H9" s="8"/>
      <c r="I9" s="8"/>
      <c r="J9" s="8"/>
      <c r="K9" s="8"/>
      <c r="L9" s="8"/>
      <c r="M9" s="8"/>
      <c r="N9" s="8"/>
      <c r="O9" s="8"/>
    </row>
    <row r="10" spans="1:15">
      <c r="A10" s="23" t="s">
        <v>123</v>
      </c>
      <c r="B10" s="24">
        <v>77</v>
      </c>
      <c r="C10" s="24">
        <v>20</v>
      </c>
      <c r="D10" s="24">
        <v>3</v>
      </c>
      <c r="E10" s="24">
        <v>13</v>
      </c>
      <c r="F10" s="24">
        <v>14</v>
      </c>
      <c r="G10" s="24">
        <v>8</v>
      </c>
      <c r="H10" s="24">
        <v>15</v>
      </c>
      <c r="I10" s="24">
        <v>6</v>
      </c>
      <c r="J10" s="24">
        <v>6</v>
      </c>
      <c r="K10" s="24">
        <v>0</v>
      </c>
      <c r="L10" s="24">
        <v>17</v>
      </c>
      <c r="M10" s="24">
        <v>5</v>
      </c>
      <c r="N10" s="24">
        <v>19</v>
      </c>
      <c r="O10" s="24">
        <v>1</v>
      </c>
    </row>
    <row r="11" spans="1:15">
      <c r="A11" s="10" t="s">
        <v>114</v>
      </c>
      <c r="B11" s="15">
        <v>100</v>
      </c>
      <c r="C11" s="15">
        <v>25.974025999999999</v>
      </c>
      <c r="D11" s="15">
        <v>3.8961039999999998</v>
      </c>
      <c r="E11" s="15">
        <v>16.883116999999999</v>
      </c>
      <c r="F11" s="15">
        <v>18.181818</v>
      </c>
      <c r="G11" s="15">
        <v>10.389609999999999</v>
      </c>
      <c r="H11" s="15">
        <v>19.480519000000001</v>
      </c>
      <c r="I11" s="15">
        <v>7.7922079999999996</v>
      </c>
      <c r="J11" s="15">
        <v>7.7922079999999996</v>
      </c>
      <c r="K11" s="15">
        <v>0</v>
      </c>
      <c r="L11" s="15">
        <v>22.077922000000001</v>
      </c>
      <c r="M11" s="15">
        <v>6.493506</v>
      </c>
      <c r="N11" s="15">
        <v>24.675325000000001</v>
      </c>
      <c r="O11" s="15">
        <v>1.2987010000000001</v>
      </c>
    </row>
    <row r="12" spans="1:15">
      <c r="A12" s="23" t="s">
        <v>124</v>
      </c>
      <c r="B12" s="24">
        <v>115</v>
      </c>
      <c r="C12" s="24">
        <v>22</v>
      </c>
      <c r="D12" s="24">
        <v>7</v>
      </c>
      <c r="E12" s="24">
        <v>13</v>
      </c>
      <c r="F12" s="24">
        <v>25</v>
      </c>
      <c r="G12" s="24">
        <v>8</v>
      </c>
      <c r="H12" s="24">
        <v>27</v>
      </c>
      <c r="I12" s="24">
        <v>8</v>
      </c>
      <c r="J12" s="24">
        <v>12</v>
      </c>
      <c r="K12" s="24">
        <v>3</v>
      </c>
      <c r="L12" s="24">
        <v>21</v>
      </c>
      <c r="M12" s="24">
        <v>12</v>
      </c>
      <c r="N12" s="24">
        <v>23</v>
      </c>
      <c r="O12" s="24">
        <v>0</v>
      </c>
    </row>
    <row r="13" spans="1:15">
      <c r="A13" s="10" t="s">
        <v>114</v>
      </c>
      <c r="B13" s="15">
        <v>100</v>
      </c>
      <c r="C13" s="15">
        <v>19.130434999999999</v>
      </c>
      <c r="D13" s="15">
        <v>6.086957</v>
      </c>
      <c r="E13" s="15">
        <v>11.304347999999999</v>
      </c>
      <c r="F13" s="15">
        <v>21.739129999999999</v>
      </c>
      <c r="G13" s="15">
        <v>6.9565219999999997</v>
      </c>
      <c r="H13" s="15">
        <v>23.478261</v>
      </c>
      <c r="I13" s="15">
        <v>6.9565219999999997</v>
      </c>
      <c r="J13" s="15">
        <v>10.434782999999999</v>
      </c>
      <c r="K13" s="15">
        <v>2.6086960000000001</v>
      </c>
      <c r="L13" s="15">
        <v>18.260870000000001</v>
      </c>
      <c r="M13" s="15">
        <v>10.434782999999999</v>
      </c>
      <c r="N13" s="15">
        <v>20</v>
      </c>
      <c r="O13" s="15">
        <v>0</v>
      </c>
    </row>
    <row r="14" spans="1:15">
      <c r="A14" s="23" t="s">
        <v>125</v>
      </c>
      <c r="B14" s="24">
        <v>396</v>
      </c>
      <c r="C14" s="24">
        <v>87</v>
      </c>
      <c r="D14" s="24">
        <v>22</v>
      </c>
      <c r="E14" s="24">
        <v>61</v>
      </c>
      <c r="F14" s="24">
        <v>75</v>
      </c>
      <c r="G14" s="24">
        <v>33</v>
      </c>
      <c r="H14" s="24">
        <v>106</v>
      </c>
      <c r="I14" s="24">
        <v>25</v>
      </c>
      <c r="J14" s="24">
        <v>101</v>
      </c>
      <c r="K14" s="24">
        <v>6</v>
      </c>
      <c r="L14" s="24">
        <v>88</v>
      </c>
      <c r="M14" s="24">
        <v>29</v>
      </c>
      <c r="N14" s="24">
        <v>71</v>
      </c>
      <c r="O14" s="24">
        <v>2</v>
      </c>
    </row>
    <row r="15" spans="1:15">
      <c r="A15" s="10" t="s">
        <v>114</v>
      </c>
      <c r="B15" s="15">
        <v>100</v>
      </c>
      <c r="C15" s="15">
        <v>21.969697</v>
      </c>
      <c r="D15" s="15">
        <v>5.5555560000000002</v>
      </c>
      <c r="E15" s="15">
        <v>15.40404</v>
      </c>
      <c r="F15" s="15">
        <v>18.939394</v>
      </c>
      <c r="G15" s="15">
        <v>8.3333329999999997</v>
      </c>
      <c r="H15" s="15">
        <v>26.767676999999999</v>
      </c>
      <c r="I15" s="15">
        <v>6.3131310000000003</v>
      </c>
      <c r="J15" s="15">
        <v>25.505051000000002</v>
      </c>
      <c r="K15" s="15">
        <v>1.5151520000000001</v>
      </c>
      <c r="L15" s="15">
        <v>22.222221999999999</v>
      </c>
      <c r="M15" s="15">
        <v>7.323232</v>
      </c>
      <c r="N15" s="15">
        <v>17.929293000000001</v>
      </c>
      <c r="O15" s="15">
        <v>0.50505100000000003</v>
      </c>
    </row>
    <row r="16" spans="1:15">
      <c r="A16" s="23" t="s">
        <v>126</v>
      </c>
      <c r="B16" s="24">
        <v>262</v>
      </c>
      <c r="C16" s="24">
        <v>41</v>
      </c>
      <c r="D16" s="24">
        <v>19</v>
      </c>
      <c r="E16" s="24">
        <v>30</v>
      </c>
      <c r="F16" s="24">
        <v>50</v>
      </c>
      <c r="G16" s="24">
        <v>24</v>
      </c>
      <c r="H16" s="24">
        <v>82</v>
      </c>
      <c r="I16" s="24">
        <v>25</v>
      </c>
      <c r="J16" s="24">
        <v>132</v>
      </c>
      <c r="K16" s="24">
        <v>7</v>
      </c>
      <c r="L16" s="24">
        <v>68</v>
      </c>
      <c r="M16" s="24">
        <v>18</v>
      </c>
      <c r="N16" s="24">
        <v>31</v>
      </c>
      <c r="O16" s="24">
        <v>4</v>
      </c>
    </row>
    <row r="17" spans="1:15">
      <c r="A17" s="10" t="s">
        <v>114</v>
      </c>
      <c r="B17" s="15">
        <v>100</v>
      </c>
      <c r="C17" s="15">
        <v>15.648854999999999</v>
      </c>
      <c r="D17" s="15">
        <v>7.2519080000000002</v>
      </c>
      <c r="E17" s="15">
        <v>11.450381999999999</v>
      </c>
      <c r="F17" s="15">
        <v>19.083969</v>
      </c>
      <c r="G17" s="15">
        <v>9.1603049999999993</v>
      </c>
      <c r="H17" s="15">
        <v>31.297709999999999</v>
      </c>
      <c r="I17" s="15">
        <v>9.5419850000000004</v>
      </c>
      <c r="J17" s="15">
        <v>50.381678999999998</v>
      </c>
      <c r="K17" s="15">
        <v>2.6717559999999998</v>
      </c>
      <c r="L17" s="15">
        <v>25.954198000000002</v>
      </c>
      <c r="M17" s="15">
        <v>6.8702290000000001</v>
      </c>
      <c r="N17" s="15">
        <v>11.832060999999999</v>
      </c>
      <c r="O17" s="15">
        <v>1.526718</v>
      </c>
    </row>
    <row r="18" spans="1:15">
      <c r="A18" s="23" t="s">
        <v>127</v>
      </c>
      <c r="B18" s="24">
        <v>81</v>
      </c>
      <c r="C18" s="24">
        <v>6</v>
      </c>
      <c r="D18" s="24">
        <v>4</v>
      </c>
      <c r="E18" s="24">
        <v>6</v>
      </c>
      <c r="F18" s="24">
        <v>7</v>
      </c>
      <c r="G18" s="24">
        <v>4</v>
      </c>
      <c r="H18" s="24">
        <v>32</v>
      </c>
      <c r="I18" s="24">
        <v>7</v>
      </c>
      <c r="J18" s="24">
        <v>46</v>
      </c>
      <c r="K18" s="24">
        <v>0</v>
      </c>
      <c r="L18" s="24">
        <v>9</v>
      </c>
      <c r="M18" s="24">
        <v>11</v>
      </c>
      <c r="N18" s="24">
        <v>1</v>
      </c>
      <c r="O18" s="24">
        <v>4</v>
      </c>
    </row>
    <row r="19" spans="1:15">
      <c r="A19" s="10" t="s">
        <v>114</v>
      </c>
      <c r="B19" s="15">
        <v>100</v>
      </c>
      <c r="C19" s="15">
        <v>7.4074070000000001</v>
      </c>
      <c r="D19" s="15">
        <v>4.9382720000000004</v>
      </c>
      <c r="E19" s="15">
        <v>7.4074070000000001</v>
      </c>
      <c r="F19" s="15">
        <v>8.6419750000000004</v>
      </c>
      <c r="G19" s="15">
        <v>4.9382720000000004</v>
      </c>
      <c r="H19" s="15">
        <v>39.506172999999997</v>
      </c>
      <c r="I19" s="15">
        <v>8.6419750000000004</v>
      </c>
      <c r="J19" s="15">
        <v>56.790123000000001</v>
      </c>
      <c r="K19" s="15">
        <v>0</v>
      </c>
      <c r="L19" s="15">
        <v>11.111110999999999</v>
      </c>
      <c r="M19" s="15">
        <v>13.580247</v>
      </c>
      <c r="N19" s="15">
        <v>1.2345680000000001</v>
      </c>
      <c r="O19" s="15">
        <v>4.9382720000000004</v>
      </c>
    </row>
    <row r="20" spans="1:15">
      <c r="A20" s="23" t="s">
        <v>128</v>
      </c>
      <c r="B20" s="24">
        <v>13</v>
      </c>
      <c r="C20" s="24">
        <v>0</v>
      </c>
      <c r="D20" s="24">
        <v>0</v>
      </c>
      <c r="E20" s="24">
        <v>1</v>
      </c>
      <c r="F20" s="24">
        <v>2</v>
      </c>
      <c r="G20" s="24">
        <v>3</v>
      </c>
      <c r="H20" s="24">
        <v>2</v>
      </c>
      <c r="I20" s="24">
        <v>1</v>
      </c>
      <c r="J20" s="24">
        <v>1</v>
      </c>
      <c r="K20" s="24">
        <v>2</v>
      </c>
      <c r="L20" s="24">
        <v>4</v>
      </c>
      <c r="M20" s="24">
        <v>3</v>
      </c>
      <c r="N20" s="24">
        <v>2</v>
      </c>
      <c r="O20" s="24">
        <v>0</v>
      </c>
    </row>
    <row r="21" spans="1:15">
      <c r="A21" s="10" t="s">
        <v>114</v>
      </c>
      <c r="B21" s="15">
        <v>100</v>
      </c>
      <c r="C21" s="15">
        <v>0</v>
      </c>
      <c r="D21" s="15">
        <v>0</v>
      </c>
      <c r="E21" s="15">
        <v>7.6923079999999997</v>
      </c>
      <c r="F21" s="15">
        <v>15.384615</v>
      </c>
      <c r="G21" s="15">
        <v>23.076923000000001</v>
      </c>
      <c r="H21" s="15">
        <v>15.384615</v>
      </c>
      <c r="I21" s="15">
        <v>7.6923079999999997</v>
      </c>
      <c r="J21" s="15">
        <v>7.6923079999999997</v>
      </c>
      <c r="K21" s="15">
        <v>15.384615</v>
      </c>
      <c r="L21" s="15">
        <v>30.769231000000001</v>
      </c>
      <c r="M21" s="15">
        <v>23.076923000000001</v>
      </c>
      <c r="N21" s="15">
        <v>15.384615</v>
      </c>
      <c r="O21" s="15">
        <v>0</v>
      </c>
    </row>
    <row r="22" spans="1:15">
      <c r="A22" s="8" t="s">
        <v>129</v>
      </c>
      <c r="B22" s="8"/>
      <c r="C22" s="8"/>
      <c r="D22" s="8"/>
      <c r="E22" s="8"/>
      <c r="F22" s="8"/>
      <c r="G22" s="8"/>
      <c r="H22" s="8"/>
      <c r="I22" s="8"/>
      <c r="J22" s="8"/>
      <c r="K22" s="8"/>
      <c r="L22" s="8"/>
      <c r="M22" s="8"/>
      <c r="N22" s="8"/>
      <c r="O22" s="8"/>
    </row>
    <row r="23" spans="1:15">
      <c r="A23" s="23" t="s">
        <v>130</v>
      </c>
      <c r="B23" s="24">
        <v>181</v>
      </c>
      <c r="C23" s="24">
        <v>40</v>
      </c>
      <c r="D23" s="24">
        <v>6</v>
      </c>
      <c r="E23" s="24">
        <v>20</v>
      </c>
      <c r="F23" s="24">
        <v>27</v>
      </c>
      <c r="G23" s="24">
        <v>16</v>
      </c>
      <c r="H23" s="24">
        <v>43</v>
      </c>
      <c r="I23" s="24">
        <v>14</v>
      </c>
      <c r="J23" s="24">
        <v>38</v>
      </c>
      <c r="K23" s="24">
        <v>4</v>
      </c>
      <c r="L23" s="24">
        <v>29</v>
      </c>
      <c r="M23" s="24">
        <v>16</v>
      </c>
      <c r="N23" s="24">
        <v>41</v>
      </c>
      <c r="O23" s="24">
        <v>0</v>
      </c>
    </row>
    <row r="24" spans="1:15">
      <c r="A24" s="10" t="s">
        <v>114</v>
      </c>
      <c r="B24" s="15">
        <v>100</v>
      </c>
      <c r="C24" s="15">
        <v>22.099447999999999</v>
      </c>
      <c r="D24" s="15">
        <v>3.3149169999999999</v>
      </c>
      <c r="E24" s="15">
        <v>11.049723999999999</v>
      </c>
      <c r="F24" s="15">
        <v>14.917127000000001</v>
      </c>
      <c r="G24" s="15">
        <v>8.8397790000000001</v>
      </c>
      <c r="H24" s="15">
        <v>23.756906000000001</v>
      </c>
      <c r="I24" s="15">
        <v>7.734807</v>
      </c>
      <c r="J24" s="15">
        <v>20.994475000000001</v>
      </c>
      <c r="K24" s="15">
        <v>2.2099449999999998</v>
      </c>
      <c r="L24" s="15">
        <v>16.022099000000001</v>
      </c>
      <c r="M24" s="15">
        <v>8.8397790000000001</v>
      </c>
      <c r="N24" s="15">
        <v>22.651934000000001</v>
      </c>
      <c r="O24" s="15">
        <v>0</v>
      </c>
    </row>
    <row r="25" spans="1:15">
      <c r="A25" s="23" t="s">
        <v>131</v>
      </c>
      <c r="B25" s="24">
        <v>401</v>
      </c>
      <c r="C25" s="24">
        <v>80</v>
      </c>
      <c r="D25" s="24">
        <v>17</v>
      </c>
      <c r="E25" s="24">
        <v>56</v>
      </c>
      <c r="F25" s="24">
        <v>78</v>
      </c>
      <c r="G25" s="24">
        <v>29</v>
      </c>
      <c r="H25" s="24">
        <v>120</v>
      </c>
      <c r="I25" s="24">
        <v>28</v>
      </c>
      <c r="J25" s="24">
        <v>119</v>
      </c>
      <c r="K25" s="24">
        <v>8</v>
      </c>
      <c r="L25" s="24">
        <v>68</v>
      </c>
      <c r="M25" s="24">
        <v>32</v>
      </c>
      <c r="N25" s="24">
        <v>60</v>
      </c>
      <c r="O25" s="24">
        <v>6</v>
      </c>
    </row>
    <row r="26" spans="1:15">
      <c r="A26" s="10" t="s">
        <v>114</v>
      </c>
      <c r="B26" s="15">
        <v>100</v>
      </c>
      <c r="C26" s="15">
        <v>19.950125</v>
      </c>
      <c r="D26" s="15">
        <v>4.239401</v>
      </c>
      <c r="E26" s="15">
        <v>13.965087</v>
      </c>
      <c r="F26" s="15">
        <v>19.451371999999999</v>
      </c>
      <c r="G26" s="15">
        <v>7.2319199999999997</v>
      </c>
      <c r="H26" s="15">
        <v>29.925187000000001</v>
      </c>
      <c r="I26" s="15">
        <v>6.9825439999999999</v>
      </c>
      <c r="J26" s="15">
        <v>29.675809999999998</v>
      </c>
      <c r="K26" s="15">
        <v>1.995012</v>
      </c>
      <c r="L26" s="15">
        <v>16.957605999999998</v>
      </c>
      <c r="M26" s="15">
        <v>7.9800500000000003</v>
      </c>
      <c r="N26" s="15">
        <v>14.962593999999999</v>
      </c>
      <c r="O26" s="15">
        <v>1.496259</v>
      </c>
    </row>
    <row r="27" spans="1:15">
      <c r="A27" s="23" t="s">
        <v>132</v>
      </c>
      <c r="B27" s="24">
        <v>284</v>
      </c>
      <c r="C27" s="24">
        <v>44</v>
      </c>
      <c r="D27" s="24">
        <v>24</v>
      </c>
      <c r="E27" s="24">
        <v>39</v>
      </c>
      <c r="F27" s="24">
        <v>49</v>
      </c>
      <c r="G27" s="24">
        <v>24</v>
      </c>
      <c r="H27" s="24">
        <v>76</v>
      </c>
      <c r="I27" s="24">
        <v>21</v>
      </c>
      <c r="J27" s="24">
        <v>109</v>
      </c>
      <c r="K27" s="24">
        <v>5</v>
      </c>
      <c r="L27" s="24">
        <v>85</v>
      </c>
      <c r="M27" s="24">
        <v>19</v>
      </c>
      <c r="N27" s="24">
        <v>36</v>
      </c>
      <c r="O27" s="24">
        <v>2</v>
      </c>
    </row>
    <row r="28" spans="1:15">
      <c r="A28" s="10" t="s">
        <v>114</v>
      </c>
      <c r="B28" s="15">
        <v>100</v>
      </c>
      <c r="C28" s="15">
        <v>15.492958</v>
      </c>
      <c r="D28" s="15">
        <v>8.450704</v>
      </c>
      <c r="E28" s="15">
        <v>13.732393999999999</v>
      </c>
      <c r="F28" s="15">
        <v>17.253520999999999</v>
      </c>
      <c r="G28" s="15">
        <v>8.450704</v>
      </c>
      <c r="H28" s="15">
        <v>26.760563000000001</v>
      </c>
      <c r="I28" s="15">
        <v>7.3943659999999998</v>
      </c>
      <c r="J28" s="15">
        <v>38.380282000000001</v>
      </c>
      <c r="K28" s="15">
        <v>1.7605630000000001</v>
      </c>
      <c r="L28" s="15">
        <v>29.929576999999998</v>
      </c>
      <c r="M28" s="15">
        <v>6.6901409999999997</v>
      </c>
      <c r="N28" s="15">
        <v>12.676056000000001</v>
      </c>
      <c r="O28" s="15">
        <v>0.70422499999999999</v>
      </c>
    </row>
    <row r="29" spans="1:15">
      <c r="A29" s="23" t="s">
        <v>133</v>
      </c>
      <c r="B29" s="24">
        <v>65</v>
      </c>
      <c r="C29" s="24">
        <v>11</v>
      </c>
      <c r="D29" s="24">
        <v>8</v>
      </c>
      <c r="E29" s="24">
        <v>8</v>
      </c>
      <c r="F29" s="24">
        <v>18</v>
      </c>
      <c r="G29" s="24">
        <v>9</v>
      </c>
      <c r="H29" s="24">
        <v>21</v>
      </c>
      <c r="I29" s="24">
        <v>8</v>
      </c>
      <c r="J29" s="24">
        <v>31</v>
      </c>
      <c r="K29" s="24">
        <v>1</v>
      </c>
      <c r="L29" s="24">
        <v>22</v>
      </c>
      <c r="M29" s="24">
        <v>8</v>
      </c>
      <c r="N29" s="24">
        <v>8</v>
      </c>
      <c r="O29" s="24">
        <v>2</v>
      </c>
    </row>
    <row r="30" spans="1:15">
      <c r="A30" s="10" t="s">
        <v>114</v>
      </c>
      <c r="B30" s="15">
        <v>100</v>
      </c>
      <c r="C30" s="15">
        <v>16.923076999999999</v>
      </c>
      <c r="D30" s="15">
        <v>12.307691999999999</v>
      </c>
      <c r="E30" s="15">
        <v>12.307691999999999</v>
      </c>
      <c r="F30" s="15">
        <v>27.692308000000001</v>
      </c>
      <c r="G30" s="15">
        <v>13.846154</v>
      </c>
      <c r="H30" s="15">
        <v>32.307692000000003</v>
      </c>
      <c r="I30" s="15">
        <v>12.307691999999999</v>
      </c>
      <c r="J30" s="15">
        <v>47.692307999999997</v>
      </c>
      <c r="K30" s="15">
        <v>1.538462</v>
      </c>
      <c r="L30" s="15">
        <v>33.846153999999999</v>
      </c>
      <c r="M30" s="15">
        <v>12.307691999999999</v>
      </c>
      <c r="N30" s="15">
        <v>12.307691999999999</v>
      </c>
      <c r="O30" s="15">
        <v>3.0769229999999999</v>
      </c>
    </row>
    <row r="31" spans="1:15">
      <c r="A31" s="23" t="s">
        <v>128</v>
      </c>
      <c r="B31" s="24">
        <v>13</v>
      </c>
      <c r="C31" s="24">
        <v>1</v>
      </c>
      <c r="D31" s="24">
        <v>0</v>
      </c>
      <c r="E31" s="24">
        <v>1</v>
      </c>
      <c r="F31" s="24">
        <v>1</v>
      </c>
      <c r="G31" s="24">
        <v>2</v>
      </c>
      <c r="H31" s="24">
        <v>4</v>
      </c>
      <c r="I31" s="24">
        <v>1</v>
      </c>
      <c r="J31" s="24">
        <v>1</v>
      </c>
      <c r="K31" s="24">
        <v>0</v>
      </c>
      <c r="L31" s="24">
        <v>3</v>
      </c>
      <c r="M31" s="24">
        <v>3</v>
      </c>
      <c r="N31" s="24">
        <v>2</v>
      </c>
      <c r="O31" s="24">
        <v>1</v>
      </c>
    </row>
    <row r="32" spans="1:15">
      <c r="A32" s="10" t="s">
        <v>114</v>
      </c>
      <c r="B32" s="15">
        <v>100</v>
      </c>
      <c r="C32" s="15">
        <v>7.6923079999999997</v>
      </c>
      <c r="D32" s="15">
        <v>0</v>
      </c>
      <c r="E32" s="15">
        <v>7.6923079999999997</v>
      </c>
      <c r="F32" s="15">
        <v>7.6923079999999997</v>
      </c>
      <c r="G32" s="15">
        <v>15.384615</v>
      </c>
      <c r="H32" s="15">
        <v>30.769231000000001</v>
      </c>
      <c r="I32" s="15">
        <v>7.6923079999999997</v>
      </c>
      <c r="J32" s="15">
        <v>7.6923079999999997</v>
      </c>
      <c r="K32" s="15">
        <v>0</v>
      </c>
      <c r="L32" s="15">
        <v>23.076923000000001</v>
      </c>
      <c r="M32" s="15">
        <v>23.076923000000001</v>
      </c>
      <c r="N32" s="15">
        <v>15.384615</v>
      </c>
      <c r="O32" s="15">
        <v>7.6923079999999997</v>
      </c>
    </row>
    <row r="33" spans="1:15">
      <c r="A33" s="8" t="s">
        <v>134</v>
      </c>
      <c r="B33" s="8"/>
      <c r="C33" s="8"/>
      <c r="D33" s="8"/>
      <c r="E33" s="8"/>
      <c r="F33" s="8"/>
      <c r="G33" s="8"/>
      <c r="H33" s="8"/>
      <c r="I33" s="8"/>
      <c r="J33" s="8"/>
      <c r="K33" s="8"/>
      <c r="L33" s="8"/>
      <c r="M33" s="8"/>
      <c r="N33" s="8"/>
      <c r="O33" s="8"/>
    </row>
    <row r="34" spans="1:15">
      <c r="A34" s="23" t="s">
        <v>135</v>
      </c>
      <c r="B34" s="24">
        <v>62</v>
      </c>
      <c r="C34" s="24">
        <v>17</v>
      </c>
      <c r="D34" s="24">
        <v>1</v>
      </c>
      <c r="E34" s="24">
        <v>6</v>
      </c>
      <c r="F34" s="24">
        <v>13</v>
      </c>
      <c r="G34" s="24">
        <v>6</v>
      </c>
      <c r="H34" s="24">
        <v>11</v>
      </c>
      <c r="I34" s="24">
        <v>3</v>
      </c>
      <c r="J34" s="24">
        <v>22</v>
      </c>
      <c r="K34" s="24">
        <v>1</v>
      </c>
      <c r="L34" s="24">
        <v>14</v>
      </c>
      <c r="M34" s="24">
        <v>12</v>
      </c>
      <c r="N34" s="24">
        <v>10</v>
      </c>
      <c r="O34" s="24">
        <v>0</v>
      </c>
    </row>
    <row r="35" spans="1:15">
      <c r="A35" s="10" t="s">
        <v>114</v>
      </c>
      <c r="B35" s="15">
        <v>100</v>
      </c>
      <c r="C35" s="15">
        <v>27.419354999999999</v>
      </c>
      <c r="D35" s="15">
        <v>1.612903</v>
      </c>
      <c r="E35" s="15">
        <v>9.6774190000000004</v>
      </c>
      <c r="F35" s="15">
        <v>20.967742000000001</v>
      </c>
      <c r="G35" s="15">
        <v>9.6774190000000004</v>
      </c>
      <c r="H35" s="15">
        <v>17.741935000000002</v>
      </c>
      <c r="I35" s="15">
        <v>4.8387099999999998</v>
      </c>
      <c r="J35" s="15">
        <v>35.483871000000001</v>
      </c>
      <c r="K35" s="15">
        <v>1.612903</v>
      </c>
      <c r="L35" s="15">
        <v>22.580645000000001</v>
      </c>
      <c r="M35" s="15">
        <v>19.354838999999998</v>
      </c>
      <c r="N35" s="15">
        <v>16.129031999999999</v>
      </c>
      <c r="O35" s="15">
        <v>0</v>
      </c>
    </row>
    <row r="36" spans="1:15">
      <c r="A36" s="23" t="s">
        <v>136</v>
      </c>
      <c r="B36" s="24">
        <v>58</v>
      </c>
      <c r="C36" s="24">
        <v>14</v>
      </c>
      <c r="D36" s="24">
        <v>4</v>
      </c>
      <c r="E36" s="24">
        <v>9</v>
      </c>
      <c r="F36" s="24">
        <v>15</v>
      </c>
      <c r="G36" s="24">
        <v>4</v>
      </c>
      <c r="H36" s="24">
        <v>15</v>
      </c>
      <c r="I36" s="24">
        <v>6</v>
      </c>
      <c r="J36" s="24">
        <v>19</v>
      </c>
      <c r="K36" s="24">
        <v>0</v>
      </c>
      <c r="L36" s="24">
        <v>16</v>
      </c>
      <c r="M36" s="24">
        <v>1</v>
      </c>
      <c r="N36" s="24">
        <v>12</v>
      </c>
      <c r="O36" s="24">
        <v>1</v>
      </c>
    </row>
    <row r="37" spans="1:15">
      <c r="A37" s="10" t="s">
        <v>114</v>
      </c>
      <c r="B37" s="15">
        <v>100</v>
      </c>
      <c r="C37" s="15">
        <v>24.137930999999998</v>
      </c>
      <c r="D37" s="15">
        <v>6.8965519999999998</v>
      </c>
      <c r="E37" s="15">
        <v>15.517241</v>
      </c>
      <c r="F37" s="15">
        <v>25.862069000000002</v>
      </c>
      <c r="G37" s="15">
        <v>6.8965519999999998</v>
      </c>
      <c r="H37" s="15">
        <v>25.862069000000002</v>
      </c>
      <c r="I37" s="15">
        <v>10.344828</v>
      </c>
      <c r="J37" s="15">
        <v>32.758620999999998</v>
      </c>
      <c r="K37" s="15">
        <v>0</v>
      </c>
      <c r="L37" s="15">
        <v>27.586207000000002</v>
      </c>
      <c r="M37" s="15">
        <v>1.7241379999999999</v>
      </c>
      <c r="N37" s="15">
        <v>20.689654999999998</v>
      </c>
      <c r="O37" s="15">
        <v>1.7241379999999999</v>
      </c>
    </row>
    <row r="38" spans="1:15">
      <c r="A38" s="23" t="s">
        <v>137</v>
      </c>
      <c r="B38" s="24">
        <v>46</v>
      </c>
      <c r="C38" s="24">
        <v>17</v>
      </c>
      <c r="D38" s="24">
        <v>3</v>
      </c>
      <c r="E38" s="24">
        <v>8</v>
      </c>
      <c r="F38" s="24">
        <v>7</v>
      </c>
      <c r="G38" s="24">
        <v>7</v>
      </c>
      <c r="H38" s="24">
        <v>17</v>
      </c>
      <c r="I38" s="24">
        <v>4</v>
      </c>
      <c r="J38" s="24">
        <v>10</v>
      </c>
      <c r="K38" s="24">
        <v>3</v>
      </c>
      <c r="L38" s="24">
        <v>13</v>
      </c>
      <c r="M38" s="24">
        <v>2</v>
      </c>
      <c r="N38" s="24">
        <v>3</v>
      </c>
      <c r="O38" s="24">
        <v>0</v>
      </c>
    </row>
    <row r="39" spans="1:15">
      <c r="A39" s="10" t="s">
        <v>114</v>
      </c>
      <c r="B39" s="15">
        <v>100</v>
      </c>
      <c r="C39" s="15">
        <v>36.956522</v>
      </c>
      <c r="D39" s="15">
        <v>6.5217390000000002</v>
      </c>
      <c r="E39" s="15">
        <v>17.391304000000002</v>
      </c>
      <c r="F39" s="15">
        <v>15.217390999999999</v>
      </c>
      <c r="G39" s="15">
        <v>15.217390999999999</v>
      </c>
      <c r="H39" s="15">
        <v>36.956522</v>
      </c>
      <c r="I39" s="15">
        <v>8.6956520000000008</v>
      </c>
      <c r="J39" s="15">
        <v>21.739129999999999</v>
      </c>
      <c r="K39" s="15">
        <v>6.5217390000000002</v>
      </c>
      <c r="L39" s="15">
        <v>28.260870000000001</v>
      </c>
      <c r="M39" s="15">
        <v>4.3478260000000004</v>
      </c>
      <c r="N39" s="15">
        <v>6.5217390000000002</v>
      </c>
      <c r="O39" s="15">
        <v>0</v>
      </c>
    </row>
    <row r="40" spans="1:15">
      <c r="A40" s="23" t="s">
        <v>138</v>
      </c>
      <c r="B40" s="24">
        <v>64</v>
      </c>
      <c r="C40" s="24">
        <v>13</v>
      </c>
      <c r="D40" s="24">
        <v>3</v>
      </c>
      <c r="E40" s="24">
        <v>8</v>
      </c>
      <c r="F40" s="24">
        <v>10</v>
      </c>
      <c r="G40" s="24">
        <v>2</v>
      </c>
      <c r="H40" s="24">
        <v>18</v>
      </c>
      <c r="I40" s="24">
        <v>5</v>
      </c>
      <c r="J40" s="24">
        <v>18</v>
      </c>
      <c r="K40" s="24">
        <v>4</v>
      </c>
      <c r="L40" s="24">
        <v>13</v>
      </c>
      <c r="M40" s="24">
        <v>7</v>
      </c>
      <c r="N40" s="24">
        <v>7</v>
      </c>
      <c r="O40" s="24">
        <v>0</v>
      </c>
    </row>
    <row r="41" spans="1:15">
      <c r="A41" s="10" t="s">
        <v>114</v>
      </c>
      <c r="B41" s="15">
        <v>100</v>
      </c>
      <c r="C41" s="15">
        <v>20.3125</v>
      </c>
      <c r="D41" s="15">
        <v>4.6875</v>
      </c>
      <c r="E41" s="15">
        <v>12.5</v>
      </c>
      <c r="F41" s="15">
        <v>15.625</v>
      </c>
      <c r="G41" s="15">
        <v>3.125</v>
      </c>
      <c r="H41" s="15">
        <v>28.125</v>
      </c>
      <c r="I41" s="15">
        <v>7.8125</v>
      </c>
      <c r="J41" s="15">
        <v>28.125</v>
      </c>
      <c r="K41" s="15">
        <v>6.25</v>
      </c>
      <c r="L41" s="15">
        <v>20.3125</v>
      </c>
      <c r="M41" s="15">
        <v>10.9375</v>
      </c>
      <c r="N41" s="15">
        <v>10.9375</v>
      </c>
      <c r="O41" s="15">
        <v>0</v>
      </c>
    </row>
    <row r="42" spans="1:15">
      <c r="A42" s="23" t="s">
        <v>139</v>
      </c>
      <c r="B42" s="24">
        <v>70</v>
      </c>
      <c r="C42" s="24">
        <v>10</v>
      </c>
      <c r="D42" s="24">
        <v>6</v>
      </c>
      <c r="E42" s="24">
        <v>15</v>
      </c>
      <c r="F42" s="24">
        <v>16</v>
      </c>
      <c r="G42" s="24">
        <v>10</v>
      </c>
      <c r="H42" s="24">
        <v>18</v>
      </c>
      <c r="I42" s="24">
        <v>6</v>
      </c>
      <c r="J42" s="24">
        <v>20</v>
      </c>
      <c r="K42" s="24">
        <v>1</v>
      </c>
      <c r="L42" s="24">
        <v>23</v>
      </c>
      <c r="M42" s="24">
        <v>3</v>
      </c>
      <c r="N42" s="24">
        <v>6</v>
      </c>
      <c r="O42" s="24">
        <v>3</v>
      </c>
    </row>
    <row r="43" spans="1:15">
      <c r="A43" s="10" t="s">
        <v>114</v>
      </c>
      <c r="B43" s="15">
        <v>100</v>
      </c>
      <c r="C43" s="15">
        <v>14.285714</v>
      </c>
      <c r="D43" s="15">
        <v>8.5714290000000002</v>
      </c>
      <c r="E43" s="15">
        <v>21.428571000000002</v>
      </c>
      <c r="F43" s="15">
        <v>22.857143000000001</v>
      </c>
      <c r="G43" s="15">
        <v>14.285714</v>
      </c>
      <c r="H43" s="15">
        <v>25.714286000000001</v>
      </c>
      <c r="I43" s="15">
        <v>8.5714290000000002</v>
      </c>
      <c r="J43" s="15">
        <v>28.571428999999998</v>
      </c>
      <c r="K43" s="15">
        <v>1.428571</v>
      </c>
      <c r="L43" s="15">
        <v>32.857143000000001</v>
      </c>
      <c r="M43" s="15">
        <v>4.2857139999999996</v>
      </c>
      <c r="N43" s="15">
        <v>8.5714290000000002</v>
      </c>
      <c r="O43" s="15">
        <v>4.2857139999999996</v>
      </c>
    </row>
    <row r="44" spans="1:15">
      <c r="A44" s="23" t="s">
        <v>140</v>
      </c>
      <c r="B44" s="24">
        <v>68</v>
      </c>
      <c r="C44" s="24">
        <v>12</v>
      </c>
      <c r="D44" s="24">
        <v>7</v>
      </c>
      <c r="E44" s="24">
        <v>6</v>
      </c>
      <c r="F44" s="24">
        <v>12</v>
      </c>
      <c r="G44" s="24">
        <v>5</v>
      </c>
      <c r="H44" s="24">
        <v>16</v>
      </c>
      <c r="I44" s="24">
        <v>3</v>
      </c>
      <c r="J44" s="24">
        <v>22</v>
      </c>
      <c r="K44" s="24">
        <v>0</v>
      </c>
      <c r="L44" s="24">
        <v>13</v>
      </c>
      <c r="M44" s="24">
        <v>2</v>
      </c>
      <c r="N44" s="24">
        <v>14</v>
      </c>
      <c r="O44" s="24">
        <v>1</v>
      </c>
    </row>
    <row r="45" spans="1:15">
      <c r="A45" s="10" t="s">
        <v>114</v>
      </c>
      <c r="B45" s="15">
        <v>100</v>
      </c>
      <c r="C45" s="15">
        <v>17.647058999999999</v>
      </c>
      <c r="D45" s="15">
        <v>10.294117999999999</v>
      </c>
      <c r="E45" s="15">
        <v>8.8235290000000006</v>
      </c>
      <c r="F45" s="15">
        <v>17.647058999999999</v>
      </c>
      <c r="G45" s="15">
        <v>7.3529410000000004</v>
      </c>
      <c r="H45" s="15">
        <v>23.529412000000001</v>
      </c>
      <c r="I45" s="15">
        <v>4.4117649999999999</v>
      </c>
      <c r="J45" s="15">
        <v>32.352941000000001</v>
      </c>
      <c r="K45" s="15">
        <v>0</v>
      </c>
      <c r="L45" s="15">
        <v>19.117647000000002</v>
      </c>
      <c r="M45" s="15">
        <v>2.941176</v>
      </c>
      <c r="N45" s="15">
        <v>20.588235000000001</v>
      </c>
      <c r="O45" s="15">
        <v>1.470588</v>
      </c>
    </row>
    <row r="46" spans="1:15">
      <c r="A46" s="23" t="s">
        <v>141</v>
      </c>
      <c r="B46" s="24">
        <v>470</v>
      </c>
      <c r="C46" s="24">
        <v>75</v>
      </c>
      <c r="D46" s="24">
        <v>26</v>
      </c>
      <c r="E46" s="24">
        <v>59</v>
      </c>
      <c r="F46" s="24">
        <v>86</v>
      </c>
      <c r="G46" s="24">
        <v>39</v>
      </c>
      <c r="H46" s="24">
        <v>139</v>
      </c>
      <c r="I46" s="24">
        <v>34</v>
      </c>
      <c r="J46" s="24">
        <v>157</v>
      </c>
      <c r="K46" s="24">
        <v>8</v>
      </c>
      <c r="L46" s="24">
        <v>94</v>
      </c>
      <c r="M46" s="24">
        <v>39</v>
      </c>
      <c r="N46" s="24">
        <v>75</v>
      </c>
      <c r="O46" s="24">
        <v>5</v>
      </c>
    </row>
    <row r="47" spans="1:15">
      <c r="A47" s="10" t="s">
        <v>114</v>
      </c>
      <c r="B47" s="15">
        <v>100</v>
      </c>
      <c r="C47" s="15">
        <v>15.957447</v>
      </c>
      <c r="D47" s="15">
        <v>5.5319149999999997</v>
      </c>
      <c r="E47" s="15">
        <v>12.553191</v>
      </c>
      <c r="F47" s="15">
        <v>18.297872000000002</v>
      </c>
      <c r="G47" s="15">
        <v>8.2978719999999999</v>
      </c>
      <c r="H47" s="15">
        <v>29.574468</v>
      </c>
      <c r="I47" s="15">
        <v>7.2340429999999998</v>
      </c>
      <c r="J47" s="15">
        <v>33.404254999999999</v>
      </c>
      <c r="K47" s="15">
        <v>1.7021280000000001</v>
      </c>
      <c r="L47" s="15">
        <v>20</v>
      </c>
      <c r="M47" s="15">
        <v>8.2978719999999999</v>
      </c>
      <c r="N47" s="15">
        <v>15.957447</v>
      </c>
      <c r="O47" s="15">
        <v>1.0638300000000001</v>
      </c>
    </row>
    <row r="48" spans="1:15">
      <c r="A48" s="23" t="s">
        <v>142</v>
      </c>
      <c r="B48" s="24">
        <v>97</v>
      </c>
      <c r="C48" s="24">
        <v>17</v>
      </c>
      <c r="D48" s="24">
        <v>4</v>
      </c>
      <c r="E48" s="24">
        <v>11</v>
      </c>
      <c r="F48" s="24">
        <v>12</v>
      </c>
      <c r="G48" s="24">
        <v>5</v>
      </c>
      <c r="H48" s="24">
        <v>27</v>
      </c>
      <c r="I48" s="24">
        <v>9</v>
      </c>
      <c r="J48" s="24">
        <v>29</v>
      </c>
      <c r="K48" s="24">
        <v>1</v>
      </c>
      <c r="L48" s="24">
        <v>18</v>
      </c>
      <c r="M48" s="24">
        <v>9</v>
      </c>
      <c r="N48" s="24">
        <v>19</v>
      </c>
      <c r="O48" s="24">
        <v>0</v>
      </c>
    </row>
    <row r="49" spans="1:15">
      <c r="A49" s="10" t="s">
        <v>114</v>
      </c>
      <c r="B49" s="15">
        <v>100</v>
      </c>
      <c r="C49" s="15">
        <v>17.525773000000001</v>
      </c>
      <c r="D49" s="15">
        <v>4.1237110000000001</v>
      </c>
      <c r="E49" s="15">
        <v>11.340206</v>
      </c>
      <c r="F49" s="15">
        <v>12.371134</v>
      </c>
      <c r="G49" s="15">
        <v>5.1546390000000004</v>
      </c>
      <c r="H49" s="15">
        <v>27.835052000000001</v>
      </c>
      <c r="I49" s="15">
        <v>9.2783510000000007</v>
      </c>
      <c r="J49" s="15">
        <v>29.896906999999999</v>
      </c>
      <c r="K49" s="15">
        <v>1.0309280000000001</v>
      </c>
      <c r="L49" s="15">
        <v>18.556701</v>
      </c>
      <c r="M49" s="15">
        <v>9.2783510000000007</v>
      </c>
      <c r="N49" s="15">
        <v>19.587629</v>
      </c>
      <c r="O49" s="15">
        <v>0</v>
      </c>
    </row>
    <row r="50" spans="1:15">
      <c r="A50" s="23" t="s">
        <v>128</v>
      </c>
      <c r="B50" s="24">
        <v>9</v>
      </c>
      <c r="C50" s="24">
        <v>1</v>
      </c>
      <c r="D50" s="24">
        <v>1</v>
      </c>
      <c r="E50" s="24">
        <v>2</v>
      </c>
      <c r="F50" s="24">
        <v>2</v>
      </c>
      <c r="G50" s="24">
        <v>2</v>
      </c>
      <c r="H50" s="24">
        <v>3</v>
      </c>
      <c r="I50" s="24">
        <v>2</v>
      </c>
      <c r="J50" s="24">
        <v>1</v>
      </c>
      <c r="K50" s="24">
        <v>0</v>
      </c>
      <c r="L50" s="24">
        <v>3</v>
      </c>
      <c r="M50" s="24">
        <v>3</v>
      </c>
      <c r="N50" s="24">
        <v>1</v>
      </c>
      <c r="O50" s="24">
        <v>1</v>
      </c>
    </row>
    <row r="51" spans="1:15">
      <c r="A51" s="10" t="s">
        <v>114</v>
      </c>
      <c r="B51" s="15">
        <v>100</v>
      </c>
      <c r="C51" s="15">
        <v>11.111110999999999</v>
      </c>
      <c r="D51" s="15">
        <v>11.111110999999999</v>
      </c>
      <c r="E51" s="15">
        <v>22.222221999999999</v>
      </c>
      <c r="F51" s="15">
        <v>22.222221999999999</v>
      </c>
      <c r="G51" s="15">
        <v>22.222221999999999</v>
      </c>
      <c r="H51" s="15">
        <v>33.333333000000003</v>
      </c>
      <c r="I51" s="15">
        <v>22.222221999999999</v>
      </c>
      <c r="J51" s="15">
        <v>11.111110999999999</v>
      </c>
      <c r="K51" s="15">
        <v>0</v>
      </c>
      <c r="L51" s="15">
        <v>33.333333000000003</v>
      </c>
      <c r="M51" s="15">
        <v>33.333333000000003</v>
      </c>
      <c r="N51" s="15">
        <v>11.111110999999999</v>
      </c>
      <c r="O51" s="15">
        <v>11.111110999999999</v>
      </c>
    </row>
    <row r="52" spans="1:15">
      <c r="A52" s="8" t="s">
        <v>143</v>
      </c>
      <c r="B52" s="8"/>
      <c r="C52" s="8"/>
      <c r="D52" s="8"/>
      <c r="E52" s="8"/>
      <c r="F52" s="8"/>
      <c r="G52" s="8"/>
      <c r="H52" s="8"/>
      <c r="I52" s="8"/>
      <c r="J52" s="8"/>
      <c r="K52" s="8"/>
      <c r="L52" s="8"/>
      <c r="M52" s="8"/>
      <c r="N52" s="8"/>
      <c r="O52" s="8"/>
    </row>
    <row r="53" spans="1:15">
      <c r="A53" s="23" t="s">
        <v>144</v>
      </c>
      <c r="B53" s="24">
        <v>68</v>
      </c>
      <c r="C53" s="24">
        <v>12</v>
      </c>
      <c r="D53" s="24">
        <v>3</v>
      </c>
      <c r="E53" s="24">
        <v>12</v>
      </c>
      <c r="F53" s="24">
        <v>9</v>
      </c>
      <c r="G53" s="24">
        <v>8</v>
      </c>
      <c r="H53" s="24">
        <v>22</v>
      </c>
      <c r="I53" s="24">
        <v>6</v>
      </c>
      <c r="J53" s="24">
        <v>26</v>
      </c>
      <c r="K53" s="24">
        <v>2</v>
      </c>
      <c r="L53" s="24">
        <v>10</v>
      </c>
      <c r="M53" s="24">
        <v>3</v>
      </c>
      <c r="N53" s="24">
        <v>6</v>
      </c>
      <c r="O53" s="24">
        <v>0</v>
      </c>
    </row>
    <row r="54" spans="1:15">
      <c r="A54" s="10" t="s">
        <v>114</v>
      </c>
      <c r="B54" s="15">
        <v>100</v>
      </c>
      <c r="C54" s="15">
        <v>17.647058999999999</v>
      </c>
      <c r="D54" s="15">
        <v>4.4117649999999999</v>
      </c>
      <c r="E54" s="15">
        <v>17.647058999999999</v>
      </c>
      <c r="F54" s="15">
        <v>13.235294</v>
      </c>
      <c r="G54" s="15">
        <v>11.764706</v>
      </c>
      <c r="H54" s="15">
        <v>32.352941000000001</v>
      </c>
      <c r="I54" s="15">
        <v>8.8235290000000006</v>
      </c>
      <c r="J54" s="15">
        <v>38.235294000000003</v>
      </c>
      <c r="K54" s="15">
        <v>2.941176</v>
      </c>
      <c r="L54" s="15">
        <v>14.705882000000001</v>
      </c>
      <c r="M54" s="15">
        <v>4.4117649999999999</v>
      </c>
      <c r="N54" s="15">
        <v>8.8235290000000006</v>
      </c>
      <c r="O54" s="15">
        <v>0</v>
      </c>
    </row>
    <row r="55" spans="1:15">
      <c r="A55" s="23" t="s">
        <v>145</v>
      </c>
      <c r="B55" s="24">
        <v>23</v>
      </c>
      <c r="C55" s="24">
        <v>3</v>
      </c>
      <c r="D55" s="24">
        <v>1</v>
      </c>
      <c r="E55" s="24">
        <v>2</v>
      </c>
      <c r="F55" s="24">
        <v>3</v>
      </c>
      <c r="G55" s="24">
        <v>2</v>
      </c>
      <c r="H55" s="24">
        <v>10</v>
      </c>
      <c r="I55" s="24">
        <v>3</v>
      </c>
      <c r="J55" s="24">
        <v>8</v>
      </c>
      <c r="K55" s="24">
        <v>1</v>
      </c>
      <c r="L55" s="24">
        <v>1</v>
      </c>
      <c r="M55" s="24">
        <v>5</v>
      </c>
      <c r="N55" s="24">
        <v>5</v>
      </c>
      <c r="O55" s="24">
        <v>0</v>
      </c>
    </row>
    <row r="56" spans="1:15">
      <c r="A56" s="10" t="s">
        <v>114</v>
      </c>
      <c r="B56" s="15">
        <v>100</v>
      </c>
      <c r="C56" s="15">
        <v>13.043478</v>
      </c>
      <c r="D56" s="15">
        <v>4.3478260000000004</v>
      </c>
      <c r="E56" s="15">
        <v>8.6956520000000008</v>
      </c>
      <c r="F56" s="15">
        <v>13.043478</v>
      </c>
      <c r="G56" s="15">
        <v>8.6956520000000008</v>
      </c>
      <c r="H56" s="15">
        <v>43.478261000000003</v>
      </c>
      <c r="I56" s="15">
        <v>13.043478</v>
      </c>
      <c r="J56" s="15">
        <v>34.782609000000001</v>
      </c>
      <c r="K56" s="15">
        <v>4.3478260000000004</v>
      </c>
      <c r="L56" s="15">
        <v>4.3478260000000004</v>
      </c>
      <c r="M56" s="15">
        <v>21.739129999999999</v>
      </c>
      <c r="N56" s="15">
        <v>21.739129999999999</v>
      </c>
      <c r="O56" s="15">
        <v>0</v>
      </c>
    </row>
    <row r="57" spans="1:15">
      <c r="A57" s="23" t="s">
        <v>146</v>
      </c>
      <c r="B57" s="24">
        <v>89</v>
      </c>
      <c r="C57" s="24">
        <v>19</v>
      </c>
      <c r="D57" s="24">
        <v>5</v>
      </c>
      <c r="E57" s="24">
        <v>9</v>
      </c>
      <c r="F57" s="24">
        <v>14</v>
      </c>
      <c r="G57" s="24">
        <v>8</v>
      </c>
      <c r="H57" s="24">
        <v>34</v>
      </c>
      <c r="I57" s="24">
        <v>8</v>
      </c>
      <c r="J57" s="24">
        <v>33</v>
      </c>
      <c r="K57" s="24">
        <v>3</v>
      </c>
      <c r="L57" s="24">
        <v>10</v>
      </c>
      <c r="M57" s="24">
        <v>8</v>
      </c>
      <c r="N57" s="24">
        <v>9</v>
      </c>
      <c r="O57" s="24">
        <v>0</v>
      </c>
    </row>
    <row r="58" spans="1:15">
      <c r="A58" s="10" t="s">
        <v>114</v>
      </c>
      <c r="B58" s="15">
        <v>100</v>
      </c>
      <c r="C58" s="15">
        <v>21.348314999999999</v>
      </c>
      <c r="D58" s="15">
        <v>5.6179779999999999</v>
      </c>
      <c r="E58" s="15">
        <v>10.112360000000001</v>
      </c>
      <c r="F58" s="15">
        <v>15.730337</v>
      </c>
      <c r="G58" s="15">
        <v>8.9887639999999998</v>
      </c>
      <c r="H58" s="15">
        <v>38.202247</v>
      </c>
      <c r="I58" s="15">
        <v>8.9887639999999998</v>
      </c>
      <c r="J58" s="15">
        <v>37.078651999999998</v>
      </c>
      <c r="K58" s="15">
        <v>3.370787</v>
      </c>
      <c r="L58" s="15">
        <v>11.235955000000001</v>
      </c>
      <c r="M58" s="15">
        <v>8.9887639999999998</v>
      </c>
      <c r="N58" s="15">
        <v>10.112360000000001</v>
      </c>
      <c r="O58" s="15">
        <v>0</v>
      </c>
    </row>
    <row r="59" spans="1:15">
      <c r="A59" s="23" t="s">
        <v>147</v>
      </c>
      <c r="B59" s="24">
        <v>32</v>
      </c>
      <c r="C59" s="24">
        <v>10</v>
      </c>
      <c r="D59" s="24">
        <v>4</v>
      </c>
      <c r="E59" s="24">
        <v>7</v>
      </c>
      <c r="F59" s="24">
        <v>3</v>
      </c>
      <c r="G59" s="24">
        <v>5</v>
      </c>
      <c r="H59" s="24">
        <v>17</v>
      </c>
      <c r="I59" s="24">
        <v>6</v>
      </c>
      <c r="J59" s="24">
        <v>16</v>
      </c>
      <c r="K59" s="24">
        <v>0</v>
      </c>
      <c r="L59" s="24">
        <v>2</v>
      </c>
      <c r="M59" s="24">
        <v>3</v>
      </c>
      <c r="N59" s="24">
        <v>0</v>
      </c>
      <c r="O59" s="24">
        <v>0</v>
      </c>
    </row>
    <row r="60" spans="1:15">
      <c r="A60" s="10" t="s">
        <v>114</v>
      </c>
      <c r="B60" s="15">
        <v>100</v>
      </c>
      <c r="C60" s="15">
        <v>31.25</v>
      </c>
      <c r="D60" s="15">
        <v>12.5</v>
      </c>
      <c r="E60" s="15">
        <v>21.875</v>
      </c>
      <c r="F60" s="15">
        <v>9.375</v>
      </c>
      <c r="G60" s="15">
        <v>15.625</v>
      </c>
      <c r="H60" s="15">
        <v>53.125</v>
      </c>
      <c r="I60" s="15">
        <v>18.75</v>
      </c>
      <c r="J60" s="15">
        <v>50</v>
      </c>
      <c r="K60" s="15">
        <v>0</v>
      </c>
      <c r="L60" s="15">
        <v>6.25</v>
      </c>
      <c r="M60" s="15">
        <v>9.375</v>
      </c>
      <c r="N60" s="15">
        <v>0</v>
      </c>
      <c r="O60" s="15">
        <v>0</v>
      </c>
    </row>
    <row r="61" spans="1:15">
      <c r="A61" s="23" t="s">
        <v>148</v>
      </c>
      <c r="B61" s="24">
        <v>37</v>
      </c>
      <c r="C61" s="24">
        <v>13</v>
      </c>
      <c r="D61" s="24">
        <v>3</v>
      </c>
      <c r="E61" s="24">
        <v>5</v>
      </c>
      <c r="F61" s="24">
        <v>6</v>
      </c>
      <c r="G61" s="24">
        <v>5</v>
      </c>
      <c r="H61" s="24">
        <v>18</v>
      </c>
      <c r="I61" s="24">
        <v>5</v>
      </c>
      <c r="J61" s="24">
        <v>13</v>
      </c>
      <c r="K61" s="24">
        <v>0</v>
      </c>
      <c r="L61" s="24">
        <v>3</v>
      </c>
      <c r="M61" s="24">
        <v>4</v>
      </c>
      <c r="N61" s="24">
        <v>1</v>
      </c>
      <c r="O61" s="24">
        <v>0</v>
      </c>
    </row>
    <row r="62" spans="1:15">
      <c r="A62" s="10" t="s">
        <v>114</v>
      </c>
      <c r="B62" s="15">
        <v>100</v>
      </c>
      <c r="C62" s="15">
        <v>35.135134999999998</v>
      </c>
      <c r="D62" s="15">
        <v>8.1081079999999996</v>
      </c>
      <c r="E62" s="15">
        <v>13.513514000000001</v>
      </c>
      <c r="F62" s="15">
        <v>16.216215999999999</v>
      </c>
      <c r="G62" s="15">
        <v>13.513514000000001</v>
      </c>
      <c r="H62" s="15">
        <v>48.648648999999999</v>
      </c>
      <c r="I62" s="15">
        <v>13.513514000000001</v>
      </c>
      <c r="J62" s="15">
        <v>35.135134999999998</v>
      </c>
      <c r="K62" s="15">
        <v>0</v>
      </c>
      <c r="L62" s="15">
        <v>8.1081079999999996</v>
      </c>
      <c r="M62" s="15">
        <v>10.810810999999999</v>
      </c>
      <c r="N62" s="15">
        <v>2.7027030000000001</v>
      </c>
      <c r="O62" s="15">
        <v>0</v>
      </c>
    </row>
    <row r="63" spans="1:15">
      <c r="A63" s="23" t="s">
        <v>149</v>
      </c>
      <c r="B63" s="24">
        <v>332</v>
      </c>
      <c r="C63" s="24">
        <v>55</v>
      </c>
      <c r="D63" s="24">
        <v>20</v>
      </c>
      <c r="E63" s="24">
        <v>45</v>
      </c>
      <c r="F63" s="24">
        <v>46</v>
      </c>
      <c r="G63" s="24">
        <v>33</v>
      </c>
      <c r="H63" s="24">
        <v>104</v>
      </c>
      <c r="I63" s="24">
        <v>32</v>
      </c>
      <c r="J63" s="24">
        <v>115</v>
      </c>
      <c r="K63" s="24">
        <v>8</v>
      </c>
      <c r="L63" s="24">
        <v>49</v>
      </c>
      <c r="M63" s="24">
        <v>26</v>
      </c>
      <c r="N63" s="24">
        <v>54</v>
      </c>
      <c r="O63" s="24">
        <v>4</v>
      </c>
    </row>
    <row r="64" spans="1:15">
      <c r="A64" s="10" t="s">
        <v>114</v>
      </c>
      <c r="B64" s="15">
        <v>100</v>
      </c>
      <c r="C64" s="15">
        <v>16.566265000000001</v>
      </c>
      <c r="D64" s="15">
        <v>6.0240960000000001</v>
      </c>
      <c r="E64" s="15">
        <v>13.554217</v>
      </c>
      <c r="F64" s="15">
        <v>13.855422000000001</v>
      </c>
      <c r="G64" s="15">
        <v>9.9397590000000005</v>
      </c>
      <c r="H64" s="15">
        <v>31.325301</v>
      </c>
      <c r="I64" s="15">
        <v>9.6385539999999992</v>
      </c>
      <c r="J64" s="15">
        <v>34.638553999999999</v>
      </c>
      <c r="K64" s="15">
        <v>2.4096389999999999</v>
      </c>
      <c r="L64" s="15">
        <v>14.759036</v>
      </c>
      <c r="M64" s="15">
        <v>7.8313249999999996</v>
      </c>
      <c r="N64" s="15">
        <v>16.265059999999998</v>
      </c>
      <c r="O64" s="15">
        <v>1.2048190000000001</v>
      </c>
    </row>
    <row r="65" spans="1:15">
      <c r="A65" s="23" t="s">
        <v>150</v>
      </c>
      <c r="B65" s="24">
        <v>451</v>
      </c>
      <c r="C65" s="24">
        <v>76</v>
      </c>
      <c r="D65" s="24">
        <v>27</v>
      </c>
      <c r="E65" s="24">
        <v>75</v>
      </c>
      <c r="F65" s="24">
        <v>81</v>
      </c>
      <c r="G65" s="24">
        <v>45</v>
      </c>
      <c r="H65" s="24">
        <v>123</v>
      </c>
      <c r="I65" s="24">
        <v>42</v>
      </c>
      <c r="J65" s="24">
        <v>149</v>
      </c>
      <c r="K65" s="24">
        <v>11</v>
      </c>
      <c r="L65" s="24">
        <v>71</v>
      </c>
      <c r="M65" s="24">
        <v>34</v>
      </c>
      <c r="N65" s="24">
        <v>84</v>
      </c>
      <c r="O65" s="24">
        <v>5</v>
      </c>
    </row>
    <row r="66" spans="1:15">
      <c r="A66" s="10" t="s">
        <v>114</v>
      </c>
      <c r="B66" s="15">
        <v>100</v>
      </c>
      <c r="C66" s="15">
        <v>16.851441000000001</v>
      </c>
      <c r="D66" s="15">
        <v>5.9866960000000002</v>
      </c>
      <c r="E66" s="15">
        <v>16.629712000000001</v>
      </c>
      <c r="F66" s="15">
        <v>17.960089</v>
      </c>
      <c r="G66" s="15">
        <v>9.9778269999999996</v>
      </c>
      <c r="H66" s="15">
        <v>27.272727</v>
      </c>
      <c r="I66" s="15">
        <v>9.3126390000000008</v>
      </c>
      <c r="J66" s="15">
        <v>33.037694000000002</v>
      </c>
      <c r="K66" s="15">
        <v>2.4390239999999999</v>
      </c>
      <c r="L66" s="15">
        <v>15.742794</v>
      </c>
      <c r="M66" s="15">
        <v>7.5388029999999997</v>
      </c>
      <c r="N66" s="15">
        <v>18.625277000000001</v>
      </c>
      <c r="O66" s="15">
        <v>1.1086469999999999</v>
      </c>
    </row>
    <row r="67" spans="1:15">
      <c r="A67" s="23" t="s">
        <v>151</v>
      </c>
      <c r="B67" s="24">
        <v>793</v>
      </c>
      <c r="C67" s="24">
        <v>156</v>
      </c>
      <c r="D67" s="24">
        <v>52</v>
      </c>
      <c r="E67" s="24">
        <v>111</v>
      </c>
      <c r="F67" s="24">
        <v>153</v>
      </c>
      <c r="G67" s="24">
        <v>66</v>
      </c>
      <c r="H67" s="24">
        <v>234</v>
      </c>
      <c r="I67" s="24">
        <v>63</v>
      </c>
      <c r="J67" s="24">
        <v>252</v>
      </c>
      <c r="K67" s="24">
        <v>16</v>
      </c>
      <c r="L67" s="24">
        <v>180</v>
      </c>
      <c r="M67" s="24">
        <v>51</v>
      </c>
      <c r="N67" s="24">
        <v>121</v>
      </c>
      <c r="O67" s="24">
        <v>9</v>
      </c>
    </row>
    <row r="68" spans="1:15">
      <c r="A68" s="10" t="s">
        <v>114</v>
      </c>
      <c r="B68" s="15">
        <v>100</v>
      </c>
      <c r="C68" s="15">
        <v>19.672131</v>
      </c>
      <c r="D68" s="15">
        <v>6.5573769999999998</v>
      </c>
      <c r="E68" s="15">
        <v>13.997477999999999</v>
      </c>
      <c r="F68" s="15">
        <v>19.293821000000001</v>
      </c>
      <c r="G68" s="15">
        <v>8.3228249999999999</v>
      </c>
      <c r="H68" s="15">
        <v>29.508196999999999</v>
      </c>
      <c r="I68" s="15">
        <v>7.944515</v>
      </c>
      <c r="J68" s="15">
        <v>31.778058000000001</v>
      </c>
      <c r="K68" s="15">
        <v>2.0176539999999998</v>
      </c>
      <c r="L68" s="15">
        <v>22.698613000000002</v>
      </c>
      <c r="M68" s="15">
        <v>6.4312740000000002</v>
      </c>
      <c r="N68" s="15">
        <v>15.258512</v>
      </c>
      <c r="O68" s="15">
        <v>1.1349309999999999</v>
      </c>
    </row>
    <row r="69" spans="1:15">
      <c r="A69" s="23" t="s">
        <v>152</v>
      </c>
      <c r="B69" s="24">
        <v>58</v>
      </c>
      <c r="C69" s="24">
        <v>6</v>
      </c>
      <c r="D69" s="24">
        <v>2</v>
      </c>
      <c r="E69" s="24">
        <v>5</v>
      </c>
      <c r="F69" s="24">
        <v>5</v>
      </c>
      <c r="G69" s="24">
        <v>7</v>
      </c>
      <c r="H69" s="24">
        <v>10</v>
      </c>
      <c r="I69" s="24">
        <v>4</v>
      </c>
      <c r="J69" s="24">
        <v>24</v>
      </c>
      <c r="K69" s="24">
        <v>0</v>
      </c>
      <c r="L69" s="24">
        <v>8</v>
      </c>
      <c r="M69" s="24">
        <v>14</v>
      </c>
      <c r="N69" s="24">
        <v>8</v>
      </c>
      <c r="O69" s="24">
        <v>0</v>
      </c>
    </row>
    <row r="70" spans="1:15">
      <c r="A70" s="10" t="s">
        <v>114</v>
      </c>
      <c r="B70" s="15">
        <v>100</v>
      </c>
      <c r="C70" s="15">
        <v>10.344828</v>
      </c>
      <c r="D70" s="15">
        <v>3.4482759999999999</v>
      </c>
      <c r="E70" s="15">
        <v>8.6206899999999997</v>
      </c>
      <c r="F70" s="15">
        <v>8.6206899999999997</v>
      </c>
      <c r="G70" s="15">
        <v>12.068966</v>
      </c>
      <c r="H70" s="15">
        <v>17.241378999999998</v>
      </c>
      <c r="I70" s="15">
        <v>6.8965519999999998</v>
      </c>
      <c r="J70" s="15">
        <v>41.379309999999997</v>
      </c>
      <c r="K70" s="15">
        <v>0</v>
      </c>
      <c r="L70" s="15">
        <v>13.793103</v>
      </c>
      <c r="M70" s="15">
        <v>24.137930999999998</v>
      </c>
      <c r="N70" s="15">
        <v>13.793103</v>
      </c>
      <c r="O70" s="15">
        <v>0</v>
      </c>
    </row>
    <row r="71" spans="1:15">
      <c r="A71" s="23" t="s">
        <v>128</v>
      </c>
      <c r="B71" s="24">
        <v>18</v>
      </c>
      <c r="C71" s="24">
        <v>1</v>
      </c>
      <c r="D71" s="24">
        <v>0</v>
      </c>
      <c r="E71" s="24">
        <v>1</v>
      </c>
      <c r="F71" s="24">
        <v>2</v>
      </c>
      <c r="G71" s="24">
        <v>2</v>
      </c>
      <c r="H71" s="24">
        <v>5</v>
      </c>
      <c r="I71" s="24">
        <v>1</v>
      </c>
      <c r="J71" s="24">
        <v>2</v>
      </c>
      <c r="K71" s="24">
        <v>0</v>
      </c>
      <c r="L71" s="24">
        <v>5</v>
      </c>
      <c r="M71" s="24">
        <v>5</v>
      </c>
      <c r="N71" s="24">
        <v>2</v>
      </c>
      <c r="O71" s="24">
        <v>2</v>
      </c>
    </row>
    <row r="72" spans="1:15">
      <c r="A72" s="10" t="s">
        <v>114</v>
      </c>
      <c r="B72" s="15">
        <v>100</v>
      </c>
      <c r="C72" s="15">
        <v>5.5555560000000002</v>
      </c>
      <c r="D72" s="15">
        <v>0</v>
      </c>
      <c r="E72" s="15">
        <v>5.5555560000000002</v>
      </c>
      <c r="F72" s="15">
        <v>11.111110999999999</v>
      </c>
      <c r="G72" s="15">
        <v>11.111110999999999</v>
      </c>
      <c r="H72" s="15">
        <v>27.777778000000001</v>
      </c>
      <c r="I72" s="15">
        <v>5.5555560000000002</v>
      </c>
      <c r="J72" s="15">
        <v>11.111110999999999</v>
      </c>
      <c r="K72" s="15">
        <v>0</v>
      </c>
      <c r="L72" s="15">
        <v>27.777778000000001</v>
      </c>
      <c r="M72" s="15">
        <v>27.777778000000001</v>
      </c>
      <c r="N72" s="15">
        <v>11.111110999999999</v>
      </c>
      <c r="O72" s="15">
        <v>11.111110999999999</v>
      </c>
    </row>
    <row r="73" spans="1:15">
      <c r="A73" s="8" t="s">
        <v>153</v>
      </c>
      <c r="B73" s="8"/>
      <c r="C73" s="8"/>
      <c r="D73" s="8"/>
      <c r="E73" s="8"/>
      <c r="F73" s="8"/>
      <c r="G73" s="8"/>
      <c r="H73" s="8"/>
      <c r="I73" s="8"/>
      <c r="J73" s="8"/>
      <c r="K73" s="8"/>
      <c r="L73" s="8"/>
      <c r="M73" s="8"/>
      <c r="N73" s="8"/>
      <c r="O73" s="8"/>
    </row>
    <row r="74" spans="1:15">
      <c r="A74" s="23" t="s">
        <v>154</v>
      </c>
      <c r="B74" s="24">
        <v>344</v>
      </c>
      <c r="C74" s="24">
        <v>76</v>
      </c>
      <c r="D74" s="24">
        <v>25</v>
      </c>
      <c r="E74" s="24">
        <v>59</v>
      </c>
      <c r="F74" s="24">
        <v>66</v>
      </c>
      <c r="G74" s="24">
        <v>35</v>
      </c>
      <c r="H74" s="24">
        <v>112</v>
      </c>
      <c r="I74" s="24">
        <v>41</v>
      </c>
      <c r="J74" s="24">
        <v>120</v>
      </c>
      <c r="K74" s="24">
        <v>9</v>
      </c>
      <c r="L74" s="24">
        <v>48</v>
      </c>
      <c r="M74" s="24">
        <v>22</v>
      </c>
      <c r="N74" s="24">
        <v>45</v>
      </c>
      <c r="O74" s="24">
        <v>4</v>
      </c>
    </row>
    <row r="75" spans="1:15">
      <c r="A75" s="10" t="s">
        <v>114</v>
      </c>
      <c r="B75" s="15">
        <v>100</v>
      </c>
      <c r="C75" s="15">
        <v>22.093022999999999</v>
      </c>
      <c r="D75" s="15">
        <v>7.267442</v>
      </c>
      <c r="E75" s="15">
        <v>17.151163</v>
      </c>
      <c r="F75" s="15">
        <v>19.186046999999999</v>
      </c>
      <c r="G75" s="15">
        <v>10.174419</v>
      </c>
      <c r="H75" s="15">
        <v>32.558140000000002</v>
      </c>
      <c r="I75" s="15">
        <v>11.918604999999999</v>
      </c>
      <c r="J75" s="15">
        <v>34.883721000000001</v>
      </c>
      <c r="K75" s="15">
        <v>2.616279</v>
      </c>
      <c r="L75" s="15">
        <v>13.953488</v>
      </c>
      <c r="M75" s="15">
        <v>6.3953490000000004</v>
      </c>
      <c r="N75" s="15">
        <v>13.081395000000001</v>
      </c>
      <c r="O75" s="15">
        <v>1.1627909999999999</v>
      </c>
    </row>
    <row r="76" spans="1:15">
      <c r="A76" s="23" t="s">
        <v>155</v>
      </c>
      <c r="B76" s="24">
        <v>365</v>
      </c>
      <c r="C76" s="24">
        <v>61</v>
      </c>
      <c r="D76" s="24">
        <v>20</v>
      </c>
      <c r="E76" s="24">
        <v>35</v>
      </c>
      <c r="F76" s="24">
        <v>64</v>
      </c>
      <c r="G76" s="24">
        <v>29</v>
      </c>
      <c r="H76" s="24">
        <v>129</v>
      </c>
      <c r="I76" s="24">
        <v>29</v>
      </c>
      <c r="J76" s="24">
        <v>147</v>
      </c>
      <c r="K76" s="24">
        <v>3</v>
      </c>
      <c r="L76" s="24">
        <v>68</v>
      </c>
      <c r="M76" s="24">
        <v>39</v>
      </c>
      <c r="N76" s="24">
        <v>40</v>
      </c>
      <c r="O76" s="24">
        <v>3</v>
      </c>
    </row>
    <row r="77" spans="1:15">
      <c r="A77" s="10" t="s">
        <v>114</v>
      </c>
      <c r="B77" s="15">
        <v>100</v>
      </c>
      <c r="C77" s="15">
        <v>16.712329</v>
      </c>
      <c r="D77" s="15">
        <v>5.4794520000000002</v>
      </c>
      <c r="E77" s="15">
        <v>9.5890409999999999</v>
      </c>
      <c r="F77" s="15">
        <v>17.534247000000001</v>
      </c>
      <c r="G77" s="15">
        <v>7.9452049999999996</v>
      </c>
      <c r="H77" s="15">
        <v>35.342466000000002</v>
      </c>
      <c r="I77" s="15">
        <v>7.9452049999999996</v>
      </c>
      <c r="J77" s="15">
        <v>40.273972999999998</v>
      </c>
      <c r="K77" s="15">
        <v>0.82191800000000004</v>
      </c>
      <c r="L77" s="15">
        <v>18.630137000000001</v>
      </c>
      <c r="M77" s="15">
        <v>10.684932</v>
      </c>
      <c r="N77" s="15">
        <v>10.958904</v>
      </c>
      <c r="O77" s="15">
        <v>0.82191800000000004</v>
      </c>
    </row>
    <row r="78" spans="1:15">
      <c r="A78" s="23" t="s">
        <v>156</v>
      </c>
      <c r="B78" s="24">
        <v>388</v>
      </c>
      <c r="C78" s="24">
        <v>72</v>
      </c>
      <c r="D78" s="24">
        <v>34</v>
      </c>
      <c r="E78" s="24">
        <v>55</v>
      </c>
      <c r="F78" s="24">
        <v>81</v>
      </c>
      <c r="G78" s="24">
        <v>32</v>
      </c>
      <c r="H78" s="24">
        <v>126</v>
      </c>
      <c r="I78" s="24">
        <v>28</v>
      </c>
      <c r="J78" s="24">
        <v>146</v>
      </c>
      <c r="K78" s="24">
        <v>8</v>
      </c>
      <c r="L78" s="24">
        <v>92</v>
      </c>
      <c r="M78" s="24">
        <v>41</v>
      </c>
      <c r="N78" s="24">
        <v>46</v>
      </c>
      <c r="O78" s="24">
        <v>5</v>
      </c>
    </row>
    <row r="79" spans="1:15">
      <c r="A79" s="10" t="s">
        <v>114</v>
      </c>
      <c r="B79" s="15">
        <v>100</v>
      </c>
      <c r="C79" s="15">
        <v>18.556701</v>
      </c>
      <c r="D79" s="15">
        <v>8.7628869999999992</v>
      </c>
      <c r="E79" s="15">
        <v>14.175257999999999</v>
      </c>
      <c r="F79" s="15">
        <v>20.876289</v>
      </c>
      <c r="G79" s="15">
        <v>8.2474229999999995</v>
      </c>
      <c r="H79" s="15">
        <v>32.474226999999999</v>
      </c>
      <c r="I79" s="15">
        <v>7.2164950000000001</v>
      </c>
      <c r="J79" s="15">
        <v>37.628866000000002</v>
      </c>
      <c r="K79" s="15">
        <v>2.0618560000000001</v>
      </c>
      <c r="L79" s="15">
        <v>23.71134</v>
      </c>
      <c r="M79" s="15">
        <v>10.56701</v>
      </c>
      <c r="N79" s="15">
        <v>11.85567</v>
      </c>
      <c r="O79" s="15">
        <v>1.2886599999999999</v>
      </c>
    </row>
    <row r="80" spans="1:15">
      <c r="A80" s="23" t="s">
        <v>157</v>
      </c>
      <c r="B80" s="24">
        <v>193</v>
      </c>
      <c r="C80" s="24">
        <v>38</v>
      </c>
      <c r="D80" s="24">
        <v>16</v>
      </c>
      <c r="E80" s="24">
        <v>27</v>
      </c>
      <c r="F80" s="24">
        <v>41</v>
      </c>
      <c r="G80" s="24">
        <v>16</v>
      </c>
      <c r="H80" s="24">
        <v>52</v>
      </c>
      <c r="I80" s="24">
        <v>18</v>
      </c>
      <c r="J80" s="24">
        <v>81</v>
      </c>
      <c r="K80" s="24">
        <v>4</v>
      </c>
      <c r="L80" s="24">
        <v>48</v>
      </c>
      <c r="M80" s="24">
        <v>21</v>
      </c>
      <c r="N80" s="24">
        <v>17</v>
      </c>
      <c r="O80" s="24">
        <v>4</v>
      </c>
    </row>
    <row r="81" spans="1:15">
      <c r="A81" s="10" t="s">
        <v>114</v>
      </c>
      <c r="B81" s="15">
        <v>100</v>
      </c>
      <c r="C81" s="15">
        <v>19.689119000000002</v>
      </c>
      <c r="D81" s="15">
        <v>8.2901550000000004</v>
      </c>
      <c r="E81" s="15">
        <v>13.989637</v>
      </c>
      <c r="F81" s="15">
        <v>21.243523</v>
      </c>
      <c r="G81" s="15">
        <v>8.2901550000000004</v>
      </c>
      <c r="H81" s="15">
        <v>26.943004999999999</v>
      </c>
      <c r="I81" s="15">
        <v>9.3264250000000004</v>
      </c>
      <c r="J81" s="15">
        <v>41.968912000000003</v>
      </c>
      <c r="K81" s="15">
        <v>2.0725389999999999</v>
      </c>
      <c r="L81" s="15">
        <v>24.870466</v>
      </c>
      <c r="M81" s="15">
        <v>10.880829</v>
      </c>
      <c r="N81" s="15">
        <v>8.8082899999999995</v>
      </c>
      <c r="O81" s="15">
        <v>2.0725389999999999</v>
      </c>
    </row>
    <row r="82" spans="1:15">
      <c r="A82" s="23" t="s">
        <v>158</v>
      </c>
      <c r="B82" s="24">
        <v>517</v>
      </c>
      <c r="C82" s="24">
        <v>90</v>
      </c>
      <c r="D82" s="24">
        <v>27</v>
      </c>
      <c r="E82" s="24">
        <v>69</v>
      </c>
      <c r="F82" s="24">
        <v>96</v>
      </c>
      <c r="G82" s="24">
        <v>43</v>
      </c>
      <c r="H82" s="24">
        <v>168</v>
      </c>
      <c r="I82" s="24">
        <v>50</v>
      </c>
      <c r="J82" s="24">
        <v>187</v>
      </c>
      <c r="K82" s="24">
        <v>12</v>
      </c>
      <c r="L82" s="24">
        <v>98</v>
      </c>
      <c r="M82" s="24">
        <v>48</v>
      </c>
      <c r="N82" s="24">
        <v>66</v>
      </c>
      <c r="O82" s="24">
        <v>7</v>
      </c>
    </row>
    <row r="83" spans="1:15">
      <c r="A83" s="10" t="s">
        <v>114</v>
      </c>
      <c r="B83" s="15">
        <v>100</v>
      </c>
      <c r="C83" s="15">
        <v>17.408124000000001</v>
      </c>
      <c r="D83" s="15">
        <v>5.2224370000000002</v>
      </c>
      <c r="E83" s="15">
        <v>13.346228</v>
      </c>
      <c r="F83" s="15">
        <v>18.568664999999999</v>
      </c>
      <c r="G83" s="15">
        <v>8.3172149999999991</v>
      </c>
      <c r="H83" s="15">
        <v>32.495164000000003</v>
      </c>
      <c r="I83" s="15">
        <v>9.6711799999999997</v>
      </c>
      <c r="J83" s="15">
        <v>36.170212999999997</v>
      </c>
      <c r="K83" s="15">
        <v>2.3210829999999998</v>
      </c>
      <c r="L83" s="15">
        <v>18.955513</v>
      </c>
      <c r="M83" s="15">
        <v>9.2843330000000002</v>
      </c>
      <c r="N83" s="15">
        <v>12.765957</v>
      </c>
      <c r="O83" s="15">
        <v>1.3539650000000001</v>
      </c>
    </row>
    <row r="84" spans="1:15">
      <c r="A84" s="23" t="s">
        <v>159</v>
      </c>
      <c r="B84" s="24">
        <v>348</v>
      </c>
      <c r="C84" s="24">
        <v>71</v>
      </c>
      <c r="D84" s="24">
        <v>28</v>
      </c>
      <c r="E84" s="24">
        <v>47</v>
      </c>
      <c r="F84" s="24">
        <v>74</v>
      </c>
      <c r="G84" s="24">
        <v>36</v>
      </c>
      <c r="H84" s="24">
        <v>116</v>
      </c>
      <c r="I84" s="24">
        <v>23</v>
      </c>
      <c r="J84" s="24">
        <v>116</v>
      </c>
      <c r="K84" s="24">
        <v>6</v>
      </c>
      <c r="L84" s="24">
        <v>89</v>
      </c>
      <c r="M84" s="24">
        <v>31</v>
      </c>
      <c r="N84" s="24">
        <v>43</v>
      </c>
      <c r="O84" s="24">
        <v>3</v>
      </c>
    </row>
    <row r="85" spans="1:15">
      <c r="A85" s="10" t="s">
        <v>114</v>
      </c>
      <c r="B85" s="15">
        <v>100</v>
      </c>
      <c r="C85" s="15">
        <v>20.402298999999999</v>
      </c>
      <c r="D85" s="15">
        <v>8.0459770000000006</v>
      </c>
      <c r="E85" s="15">
        <v>13.505747</v>
      </c>
      <c r="F85" s="15">
        <v>21.264368000000001</v>
      </c>
      <c r="G85" s="15">
        <v>10.344828</v>
      </c>
      <c r="H85" s="15">
        <v>33.333333000000003</v>
      </c>
      <c r="I85" s="15">
        <v>6.6091949999999997</v>
      </c>
      <c r="J85" s="15">
        <v>33.333333000000003</v>
      </c>
      <c r="K85" s="15">
        <v>1.7241379999999999</v>
      </c>
      <c r="L85" s="15">
        <v>25.574712999999999</v>
      </c>
      <c r="M85" s="15">
        <v>8.9080460000000006</v>
      </c>
      <c r="N85" s="15">
        <v>12.356322</v>
      </c>
      <c r="O85" s="15">
        <v>0.86206899999999997</v>
      </c>
    </row>
    <row r="86" spans="1:15">
      <c r="A86" s="23" t="s">
        <v>160</v>
      </c>
      <c r="B86" s="24">
        <v>386</v>
      </c>
      <c r="C86" s="24">
        <v>78</v>
      </c>
      <c r="D86" s="24">
        <v>28</v>
      </c>
      <c r="E86" s="24">
        <v>65</v>
      </c>
      <c r="F86" s="24">
        <v>86</v>
      </c>
      <c r="G86" s="24">
        <v>48</v>
      </c>
      <c r="H86" s="24">
        <v>134</v>
      </c>
      <c r="I86" s="24">
        <v>46</v>
      </c>
      <c r="J86" s="24">
        <v>128</v>
      </c>
      <c r="K86" s="24">
        <v>6</v>
      </c>
      <c r="L86" s="24">
        <v>88</v>
      </c>
      <c r="M86" s="24">
        <v>32</v>
      </c>
      <c r="N86" s="24">
        <v>52</v>
      </c>
      <c r="O86" s="24">
        <v>6</v>
      </c>
    </row>
    <row r="87" spans="1:15">
      <c r="A87" s="10" t="s">
        <v>114</v>
      </c>
      <c r="B87" s="15">
        <v>100</v>
      </c>
      <c r="C87" s="15">
        <v>20.207253999999999</v>
      </c>
      <c r="D87" s="15">
        <v>7.2538859999999996</v>
      </c>
      <c r="E87" s="15">
        <v>16.839378</v>
      </c>
      <c r="F87" s="15">
        <v>22.279793000000002</v>
      </c>
      <c r="G87" s="15">
        <v>12.435233</v>
      </c>
      <c r="H87" s="15">
        <v>34.715026000000002</v>
      </c>
      <c r="I87" s="15">
        <v>11.917097999999999</v>
      </c>
      <c r="J87" s="15">
        <v>33.160621999999996</v>
      </c>
      <c r="K87" s="15">
        <v>1.5544039999999999</v>
      </c>
      <c r="L87" s="15">
        <v>22.797927000000001</v>
      </c>
      <c r="M87" s="15">
        <v>8.2901550000000004</v>
      </c>
      <c r="N87" s="15">
        <v>13.471503</v>
      </c>
      <c r="O87" s="15">
        <v>1.5544039999999999</v>
      </c>
    </row>
    <row r="88" spans="1:15">
      <c r="A88" s="23" t="s">
        <v>161</v>
      </c>
      <c r="B88" s="24">
        <v>111</v>
      </c>
      <c r="C88" s="24">
        <v>26</v>
      </c>
      <c r="D88" s="24">
        <v>9</v>
      </c>
      <c r="E88" s="24">
        <v>24</v>
      </c>
      <c r="F88" s="24">
        <v>23</v>
      </c>
      <c r="G88" s="24">
        <v>14</v>
      </c>
      <c r="H88" s="24">
        <v>52</v>
      </c>
      <c r="I88" s="24">
        <v>13</v>
      </c>
      <c r="J88" s="24">
        <v>46</v>
      </c>
      <c r="K88" s="24">
        <v>4</v>
      </c>
      <c r="L88" s="24">
        <v>13</v>
      </c>
      <c r="M88" s="24">
        <v>11</v>
      </c>
      <c r="N88" s="24">
        <v>9</v>
      </c>
      <c r="O88" s="24">
        <v>2</v>
      </c>
    </row>
    <row r="89" spans="1:15">
      <c r="A89" s="10" t="s">
        <v>114</v>
      </c>
      <c r="B89" s="15">
        <v>100</v>
      </c>
      <c r="C89" s="15">
        <v>23.423423</v>
      </c>
      <c r="D89" s="15">
        <v>8.1081079999999996</v>
      </c>
      <c r="E89" s="15">
        <v>21.621621999999999</v>
      </c>
      <c r="F89" s="15">
        <v>20.720721000000001</v>
      </c>
      <c r="G89" s="15">
        <v>12.612613</v>
      </c>
      <c r="H89" s="15">
        <v>46.846846999999997</v>
      </c>
      <c r="I89" s="15">
        <v>11.711712</v>
      </c>
      <c r="J89" s="15">
        <v>41.441440999999998</v>
      </c>
      <c r="K89" s="15">
        <v>3.6036039999999998</v>
      </c>
      <c r="L89" s="15">
        <v>11.711712</v>
      </c>
      <c r="M89" s="15">
        <v>9.90991</v>
      </c>
      <c r="N89" s="15">
        <v>8.1081079999999996</v>
      </c>
      <c r="O89" s="15">
        <v>1.8018019999999999</v>
      </c>
    </row>
    <row r="90" spans="1:15">
      <c r="A90" s="23" t="s">
        <v>162</v>
      </c>
      <c r="B90" s="24">
        <v>377</v>
      </c>
      <c r="C90" s="24">
        <v>71</v>
      </c>
      <c r="D90" s="24">
        <v>20</v>
      </c>
      <c r="E90" s="24">
        <v>53</v>
      </c>
      <c r="F90" s="24">
        <v>73</v>
      </c>
      <c r="G90" s="24">
        <v>35</v>
      </c>
      <c r="H90" s="24">
        <v>123</v>
      </c>
      <c r="I90" s="24">
        <v>37</v>
      </c>
      <c r="J90" s="24">
        <v>117</v>
      </c>
      <c r="K90" s="24">
        <v>12</v>
      </c>
      <c r="L90" s="24">
        <v>78</v>
      </c>
      <c r="M90" s="24">
        <v>29</v>
      </c>
      <c r="N90" s="24">
        <v>51</v>
      </c>
      <c r="O90" s="24">
        <v>3</v>
      </c>
    </row>
    <row r="91" spans="1:15">
      <c r="A91" s="10" t="s">
        <v>114</v>
      </c>
      <c r="B91" s="15">
        <v>100</v>
      </c>
      <c r="C91" s="15">
        <v>18.832891</v>
      </c>
      <c r="D91" s="15">
        <v>5.30504</v>
      </c>
      <c r="E91" s="15">
        <v>14.058355000000001</v>
      </c>
      <c r="F91" s="15">
        <v>19.363395000000001</v>
      </c>
      <c r="G91" s="15">
        <v>9.2838200000000004</v>
      </c>
      <c r="H91" s="15">
        <v>32.625995000000003</v>
      </c>
      <c r="I91" s="15">
        <v>9.8143239999999992</v>
      </c>
      <c r="J91" s="15">
        <v>31.034483000000002</v>
      </c>
      <c r="K91" s="15">
        <v>3.1830240000000001</v>
      </c>
      <c r="L91" s="15">
        <v>20.689654999999998</v>
      </c>
      <c r="M91" s="15">
        <v>7.6923079999999997</v>
      </c>
      <c r="N91" s="15">
        <v>13.527851</v>
      </c>
      <c r="O91" s="15">
        <v>0.79575600000000002</v>
      </c>
    </row>
    <row r="92" spans="1:15">
      <c r="A92" s="23" t="s">
        <v>152</v>
      </c>
      <c r="B92" s="24">
        <v>32</v>
      </c>
      <c r="C92" s="24">
        <v>6</v>
      </c>
      <c r="D92" s="24">
        <v>2</v>
      </c>
      <c r="E92" s="24">
        <v>1</v>
      </c>
      <c r="F92" s="24">
        <v>7</v>
      </c>
      <c r="G92" s="24">
        <v>4</v>
      </c>
      <c r="H92" s="24">
        <v>8</v>
      </c>
      <c r="I92" s="24">
        <v>4</v>
      </c>
      <c r="J92" s="24">
        <v>6</v>
      </c>
      <c r="K92" s="24">
        <v>0</v>
      </c>
      <c r="L92" s="24">
        <v>12</v>
      </c>
      <c r="M92" s="24">
        <v>5</v>
      </c>
      <c r="N92" s="24">
        <v>7</v>
      </c>
      <c r="O92" s="24">
        <v>0</v>
      </c>
    </row>
    <row r="93" spans="1:15">
      <c r="A93" s="10" t="s">
        <v>114</v>
      </c>
      <c r="B93" s="15">
        <v>100</v>
      </c>
      <c r="C93" s="15">
        <v>18.75</v>
      </c>
      <c r="D93" s="15">
        <v>6.25</v>
      </c>
      <c r="E93" s="15">
        <v>3.125</v>
      </c>
      <c r="F93" s="15">
        <v>21.875</v>
      </c>
      <c r="G93" s="15">
        <v>12.5</v>
      </c>
      <c r="H93" s="15">
        <v>25</v>
      </c>
      <c r="I93" s="15">
        <v>12.5</v>
      </c>
      <c r="J93" s="15">
        <v>18.75</v>
      </c>
      <c r="K93" s="15">
        <v>0</v>
      </c>
      <c r="L93" s="15">
        <v>37.5</v>
      </c>
      <c r="M93" s="15">
        <v>15.625</v>
      </c>
      <c r="N93" s="15">
        <v>21.875</v>
      </c>
      <c r="O93" s="15">
        <v>0</v>
      </c>
    </row>
    <row r="94" spans="1:15">
      <c r="A94" s="23" t="s">
        <v>163</v>
      </c>
      <c r="B94" s="24">
        <v>34</v>
      </c>
      <c r="C94" s="24">
        <v>9</v>
      </c>
      <c r="D94" s="24">
        <v>2</v>
      </c>
      <c r="E94" s="24">
        <v>6</v>
      </c>
      <c r="F94" s="24">
        <v>8</v>
      </c>
      <c r="G94" s="24">
        <v>2</v>
      </c>
      <c r="H94" s="24">
        <v>2</v>
      </c>
      <c r="I94" s="24">
        <v>0</v>
      </c>
      <c r="J94" s="24">
        <v>6</v>
      </c>
      <c r="K94" s="24">
        <v>2</v>
      </c>
      <c r="L94" s="24">
        <v>5</v>
      </c>
      <c r="M94" s="24">
        <v>1</v>
      </c>
      <c r="N94" s="24">
        <v>12</v>
      </c>
      <c r="O94" s="24">
        <v>0</v>
      </c>
    </row>
    <row r="95" spans="1:15">
      <c r="A95" s="10" t="s">
        <v>114</v>
      </c>
      <c r="B95" s="15">
        <v>100</v>
      </c>
      <c r="C95" s="15">
        <v>26.470587999999999</v>
      </c>
      <c r="D95" s="15">
        <v>5.8823530000000002</v>
      </c>
      <c r="E95" s="15">
        <v>17.647058999999999</v>
      </c>
      <c r="F95" s="15">
        <v>23.529412000000001</v>
      </c>
      <c r="G95" s="15">
        <v>5.8823530000000002</v>
      </c>
      <c r="H95" s="15">
        <v>5.8823530000000002</v>
      </c>
      <c r="I95" s="15">
        <v>0</v>
      </c>
      <c r="J95" s="15">
        <v>17.647058999999999</v>
      </c>
      <c r="K95" s="15">
        <v>5.8823530000000002</v>
      </c>
      <c r="L95" s="15">
        <v>14.705882000000001</v>
      </c>
      <c r="M95" s="15">
        <v>2.941176</v>
      </c>
      <c r="N95" s="15">
        <v>35.294117999999997</v>
      </c>
      <c r="O95" s="15">
        <v>0</v>
      </c>
    </row>
    <row r="96" spans="1:15">
      <c r="A96" s="23" t="s">
        <v>128</v>
      </c>
      <c r="B96" s="24">
        <v>18</v>
      </c>
      <c r="C96" s="24">
        <v>3</v>
      </c>
      <c r="D96" s="24">
        <v>2</v>
      </c>
      <c r="E96" s="24">
        <v>2</v>
      </c>
      <c r="F96" s="24">
        <v>4</v>
      </c>
      <c r="G96" s="24">
        <v>2</v>
      </c>
      <c r="H96" s="24">
        <v>4</v>
      </c>
      <c r="I96" s="24">
        <v>2</v>
      </c>
      <c r="J96" s="24">
        <v>2</v>
      </c>
      <c r="K96" s="24">
        <v>0</v>
      </c>
      <c r="L96" s="24">
        <v>5</v>
      </c>
      <c r="M96" s="24">
        <v>3</v>
      </c>
      <c r="N96" s="24">
        <v>2</v>
      </c>
      <c r="O96" s="24">
        <v>2</v>
      </c>
    </row>
    <row r="97" spans="1:15">
      <c r="A97" s="10" t="s">
        <v>114</v>
      </c>
      <c r="B97" s="15">
        <v>100</v>
      </c>
      <c r="C97" s="15">
        <v>16.666667</v>
      </c>
      <c r="D97" s="15">
        <v>11.111110999999999</v>
      </c>
      <c r="E97" s="15">
        <v>11.111110999999999</v>
      </c>
      <c r="F97" s="15">
        <v>22.222221999999999</v>
      </c>
      <c r="G97" s="15">
        <v>11.111110999999999</v>
      </c>
      <c r="H97" s="15">
        <v>22.222221999999999</v>
      </c>
      <c r="I97" s="15">
        <v>11.111110999999999</v>
      </c>
      <c r="J97" s="15">
        <v>11.111110999999999</v>
      </c>
      <c r="K97" s="15">
        <v>0</v>
      </c>
      <c r="L97" s="15">
        <v>27.777778000000001</v>
      </c>
      <c r="M97" s="15">
        <v>16.666667</v>
      </c>
      <c r="N97" s="15">
        <v>11.111110999999999</v>
      </c>
      <c r="O97" s="15">
        <v>11.111110999999999</v>
      </c>
    </row>
    <row r="98" spans="1:15">
      <c r="A98" s="8" t="s">
        <v>164</v>
      </c>
      <c r="B98" s="8"/>
      <c r="C98" s="8"/>
      <c r="D98" s="8"/>
      <c r="E98" s="8"/>
      <c r="F98" s="8"/>
      <c r="G98" s="8"/>
      <c r="H98" s="8"/>
      <c r="I98" s="8"/>
      <c r="J98" s="8"/>
      <c r="K98" s="8"/>
      <c r="L98" s="8"/>
      <c r="M98" s="8"/>
      <c r="N98" s="8"/>
      <c r="O98" s="8"/>
    </row>
    <row r="99" spans="1:15">
      <c r="A99" s="23" t="s">
        <v>165</v>
      </c>
      <c r="B99" s="24">
        <v>16</v>
      </c>
      <c r="C99" s="24">
        <v>2</v>
      </c>
      <c r="D99" s="24">
        <v>1</v>
      </c>
      <c r="E99" s="24">
        <v>2</v>
      </c>
      <c r="F99" s="24">
        <v>2</v>
      </c>
      <c r="G99" s="24">
        <v>0</v>
      </c>
      <c r="H99" s="24">
        <v>4</v>
      </c>
      <c r="I99" s="24">
        <v>0</v>
      </c>
      <c r="J99" s="24">
        <v>2</v>
      </c>
      <c r="K99" s="24">
        <v>0</v>
      </c>
      <c r="L99" s="24">
        <v>0</v>
      </c>
      <c r="M99" s="24">
        <v>2</v>
      </c>
      <c r="N99" s="24">
        <v>6</v>
      </c>
      <c r="O99" s="24">
        <v>1</v>
      </c>
    </row>
    <row r="100" spans="1:15">
      <c r="A100" s="10" t="s">
        <v>114</v>
      </c>
      <c r="B100" s="15">
        <v>100</v>
      </c>
      <c r="C100" s="15">
        <v>12.5</v>
      </c>
      <c r="D100" s="15">
        <v>6.25</v>
      </c>
      <c r="E100" s="15">
        <v>12.5</v>
      </c>
      <c r="F100" s="15">
        <v>12.5</v>
      </c>
      <c r="G100" s="15">
        <v>0</v>
      </c>
      <c r="H100" s="15">
        <v>25</v>
      </c>
      <c r="I100" s="15">
        <v>0</v>
      </c>
      <c r="J100" s="15">
        <v>12.5</v>
      </c>
      <c r="K100" s="15">
        <v>0</v>
      </c>
      <c r="L100" s="15">
        <v>0</v>
      </c>
      <c r="M100" s="15">
        <v>12.5</v>
      </c>
      <c r="N100" s="15">
        <v>37.5</v>
      </c>
      <c r="O100" s="15">
        <v>6.25</v>
      </c>
    </row>
    <row r="101" spans="1:15">
      <c r="A101" s="23" t="s">
        <v>166</v>
      </c>
      <c r="B101" s="24">
        <v>211</v>
      </c>
      <c r="C101" s="24">
        <v>36</v>
      </c>
      <c r="D101" s="24">
        <v>6</v>
      </c>
      <c r="E101" s="24">
        <v>21</v>
      </c>
      <c r="F101" s="24">
        <v>25</v>
      </c>
      <c r="G101" s="24">
        <v>17</v>
      </c>
      <c r="H101" s="24">
        <v>67</v>
      </c>
      <c r="I101" s="24">
        <v>18</v>
      </c>
      <c r="J101" s="24">
        <v>50</v>
      </c>
      <c r="K101" s="24">
        <v>5</v>
      </c>
      <c r="L101" s="24">
        <v>17</v>
      </c>
      <c r="M101" s="24">
        <v>19</v>
      </c>
      <c r="N101" s="24">
        <v>51</v>
      </c>
      <c r="O101" s="24">
        <v>3</v>
      </c>
    </row>
    <row r="102" spans="1:15">
      <c r="A102" s="10" t="s">
        <v>114</v>
      </c>
      <c r="B102" s="15">
        <v>100</v>
      </c>
      <c r="C102" s="15">
        <v>17.061610999999999</v>
      </c>
      <c r="D102" s="15">
        <v>2.8436020000000002</v>
      </c>
      <c r="E102" s="15">
        <v>9.9526070000000004</v>
      </c>
      <c r="F102" s="15">
        <v>11.848341</v>
      </c>
      <c r="G102" s="15">
        <v>8.0568720000000003</v>
      </c>
      <c r="H102" s="15">
        <v>31.753554999999999</v>
      </c>
      <c r="I102" s="15">
        <v>8.5308060000000001</v>
      </c>
      <c r="J102" s="15">
        <v>23.696681999999999</v>
      </c>
      <c r="K102" s="15">
        <v>2.3696679999999999</v>
      </c>
      <c r="L102" s="15">
        <v>8.0568720000000003</v>
      </c>
      <c r="M102" s="15">
        <v>9.0047390000000007</v>
      </c>
      <c r="N102" s="15">
        <v>24.170615999999999</v>
      </c>
      <c r="O102" s="15">
        <v>1.4218010000000001</v>
      </c>
    </row>
    <row r="103" spans="1:15">
      <c r="A103" s="23" t="s">
        <v>167</v>
      </c>
      <c r="B103" s="24">
        <v>399</v>
      </c>
      <c r="C103" s="24">
        <v>80</v>
      </c>
      <c r="D103" s="24">
        <v>30</v>
      </c>
      <c r="E103" s="24">
        <v>60</v>
      </c>
      <c r="F103" s="24">
        <v>62</v>
      </c>
      <c r="G103" s="24">
        <v>33</v>
      </c>
      <c r="H103" s="24">
        <v>117</v>
      </c>
      <c r="I103" s="24">
        <v>33</v>
      </c>
      <c r="J103" s="24">
        <v>131</v>
      </c>
      <c r="K103" s="24">
        <v>8</v>
      </c>
      <c r="L103" s="24">
        <v>78</v>
      </c>
      <c r="M103" s="24">
        <v>26</v>
      </c>
      <c r="N103" s="24">
        <v>54</v>
      </c>
      <c r="O103" s="24">
        <v>3</v>
      </c>
    </row>
    <row r="104" spans="1:15">
      <c r="A104" s="10" t="s">
        <v>114</v>
      </c>
      <c r="B104" s="15">
        <v>100</v>
      </c>
      <c r="C104" s="15">
        <v>20.050125000000001</v>
      </c>
      <c r="D104" s="15">
        <v>7.5187970000000002</v>
      </c>
      <c r="E104" s="15">
        <v>15.037594</v>
      </c>
      <c r="F104" s="15">
        <v>15.538847000000001</v>
      </c>
      <c r="G104" s="15">
        <v>8.2706769999999992</v>
      </c>
      <c r="H104" s="15">
        <v>29.323308000000001</v>
      </c>
      <c r="I104" s="15">
        <v>8.2706769999999992</v>
      </c>
      <c r="J104" s="15">
        <v>32.832079999999998</v>
      </c>
      <c r="K104" s="15">
        <v>2.0050129999999999</v>
      </c>
      <c r="L104" s="15">
        <v>19.548871999999999</v>
      </c>
      <c r="M104" s="15">
        <v>6.5162909999999998</v>
      </c>
      <c r="N104" s="15">
        <v>13.533835</v>
      </c>
      <c r="O104" s="15">
        <v>0.75187999999999999</v>
      </c>
    </row>
    <row r="105" spans="1:15">
      <c r="A105" s="23" t="s">
        <v>168</v>
      </c>
      <c r="B105" s="24">
        <v>223</v>
      </c>
      <c r="C105" s="24">
        <v>39</v>
      </c>
      <c r="D105" s="24">
        <v>12</v>
      </c>
      <c r="E105" s="24">
        <v>30</v>
      </c>
      <c r="F105" s="24">
        <v>59</v>
      </c>
      <c r="G105" s="24">
        <v>21</v>
      </c>
      <c r="H105" s="24">
        <v>54</v>
      </c>
      <c r="I105" s="24">
        <v>14</v>
      </c>
      <c r="J105" s="24">
        <v>78</v>
      </c>
      <c r="K105" s="24">
        <v>3</v>
      </c>
      <c r="L105" s="24">
        <v>73</v>
      </c>
      <c r="M105" s="24">
        <v>22</v>
      </c>
      <c r="N105" s="24">
        <v>22</v>
      </c>
      <c r="O105" s="24">
        <v>2</v>
      </c>
    </row>
    <row r="106" spans="1:15">
      <c r="A106" s="10" t="s">
        <v>114</v>
      </c>
      <c r="B106" s="15">
        <v>100</v>
      </c>
      <c r="C106" s="15">
        <v>17.488789000000001</v>
      </c>
      <c r="D106" s="15">
        <v>5.3811660000000003</v>
      </c>
      <c r="E106" s="15">
        <v>13.452915000000001</v>
      </c>
      <c r="F106" s="15">
        <v>26.457398999999999</v>
      </c>
      <c r="G106" s="15">
        <v>9.4170400000000001</v>
      </c>
      <c r="H106" s="15">
        <v>24.215247000000002</v>
      </c>
      <c r="I106" s="15">
        <v>6.2780269999999998</v>
      </c>
      <c r="J106" s="15">
        <v>34.977578000000001</v>
      </c>
      <c r="K106" s="15">
        <v>1.345291</v>
      </c>
      <c r="L106" s="15">
        <v>32.735425999999997</v>
      </c>
      <c r="M106" s="15">
        <v>9.8654709999999994</v>
      </c>
      <c r="N106" s="15">
        <v>9.8654709999999994</v>
      </c>
      <c r="O106" s="15">
        <v>0.89686100000000002</v>
      </c>
    </row>
    <row r="107" spans="1:15">
      <c r="A107" s="23" t="s">
        <v>169</v>
      </c>
      <c r="B107" s="24">
        <v>77</v>
      </c>
      <c r="C107" s="24">
        <v>14</v>
      </c>
      <c r="D107" s="24">
        <v>5</v>
      </c>
      <c r="E107" s="24">
        <v>6</v>
      </c>
      <c r="F107" s="24">
        <v>19</v>
      </c>
      <c r="G107" s="24">
        <v>4</v>
      </c>
      <c r="H107" s="24">
        <v>20</v>
      </c>
      <c r="I107" s="24">
        <v>4</v>
      </c>
      <c r="J107" s="24">
        <v>31</v>
      </c>
      <c r="K107" s="24">
        <v>0</v>
      </c>
      <c r="L107" s="24">
        <v>37</v>
      </c>
      <c r="M107" s="24">
        <v>7</v>
      </c>
      <c r="N107" s="24">
        <v>10</v>
      </c>
      <c r="O107" s="24">
        <v>2</v>
      </c>
    </row>
    <row r="108" spans="1:15">
      <c r="A108" s="10" t="s">
        <v>114</v>
      </c>
      <c r="B108" s="15">
        <v>100</v>
      </c>
      <c r="C108" s="15">
        <v>18.181818</v>
      </c>
      <c r="D108" s="15">
        <v>6.493506</v>
      </c>
      <c r="E108" s="15">
        <v>7.7922079999999996</v>
      </c>
      <c r="F108" s="15">
        <v>24.675325000000001</v>
      </c>
      <c r="G108" s="15">
        <v>5.1948049999999997</v>
      </c>
      <c r="H108" s="15">
        <v>25.974025999999999</v>
      </c>
      <c r="I108" s="15">
        <v>5.1948049999999997</v>
      </c>
      <c r="J108" s="15">
        <v>40.259740000000001</v>
      </c>
      <c r="K108" s="15">
        <v>0</v>
      </c>
      <c r="L108" s="15">
        <v>48.051948000000003</v>
      </c>
      <c r="M108" s="15">
        <v>9.0909089999999999</v>
      </c>
      <c r="N108" s="15">
        <v>12.987012999999999</v>
      </c>
      <c r="O108" s="15">
        <v>2.5974029999999999</v>
      </c>
    </row>
    <row r="109" spans="1:15">
      <c r="A109" s="23" t="s">
        <v>128</v>
      </c>
      <c r="B109" s="24">
        <v>18</v>
      </c>
      <c r="C109" s="24">
        <v>5</v>
      </c>
      <c r="D109" s="24">
        <v>1</v>
      </c>
      <c r="E109" s="24">
        <v>5</v>
      </c>
      <c r="F109" s="24">
        <v>6</v>
      </c>
      <c r="G109" s="24">
        <v>5</v>
      </c>
      <c r="H109" s="24">
        <v>2</v>
      </c>
      <c r="I109" s="24">
        <v>3</v>
      </c>
      <c r="J109" s="24">
        <v>6</v>
      </c>
      <c r="K109" s="24">
        <v>2</v>
      </c>
      <c r="L109" s="24">
        <v>2</v>
      </c>
      <c r="M109" s="24">
        <v>2</v>
      </c>
      <c r="N109" s="24">
        <v>4</v>
      </c>
      <c r="O109" s="24">
        <v>0</v>
      </c>
    </row>
    <row r="110" spans="1:15">
      <c r="A110" s="10" t="s">
        <v>114</v>
      </c>
      <c r="B110" s="15">
        <v>100</v>
      </c>
      <c r="C110" s="15">
        <v>27.777778000000001</v>
      </c>
      <c r="D110" s="15">
        <v>5.5555560000000002</v>
      </c>
      <c r="E110" s="15">
        <v>27.777778000000001</v>
      </c>
      <c r="F110" s="15">
        <v>33.333333000000003</v>
      </c>
      <c r="G110" s="15">
        <v>27.777778000000001</v>
      </c>
      <c r="H110" s="15">
        <v>11.111110999999999</v>
      </c>
      <c r="I110" s="15">
        <v>16.666667</v>
      </c>
      <c r="J110" s="15">
        <v>33.333333000000003</v>
      </c>
      <c r="K110" s="15">
        <v>11.111110999999999</v>
      </c>
      <c r="L110" s="15">
        <v>11.111110999999999</v>
      </c>
      <c r="M110" s="15">
        <v>11.111110999999999</v>
      </c>
      <c r="N110" s="15">
        <v>22.222221999999999</v>
      </c>
      <c r="O110" s="15">
        <v>0</v>
      </c>
    </row>
    <row r="111" spans="1:15">
      <c r="A111" s="8" t="s">
        <v>170</v>
      </c>
      <c r="B111" s="8"/>
      <c r="C111" s="8"/>
      <c r="D111" s="8"/>
      <c r="E111" s="8"/>
      <c r="F111" s="8"/>
      <c r="G111" s="8"/>
      <c r="H111" s="8"/>
      <c r="I111" s="8"/>
      <c r="J111" s="8"/>
      <c r="K111" s="8"/>
      <c r="L111" s="8"/>
      <c r="M111" s="8"/>
      <c r="N111" s="8"/>
      <c r="O111" s="8"/>
    </row>
    <row r="112" spans="1:15">
      <c r="A112" s="23" t="s">
        <v>171</v>
      </c>
      <c r="B112" s="24">
        <v>147</v>
      </c>
      <c r="C112" s="24">
        <v>32</v>
      </c>
      <c r="D112" s="24">
        <v>10</v>
      </c>
      <c r="E112" s="24">
        <v>23</v>
      </c>
      <c r="F112" s="24">
        <v>31</v>
      </c>
      <c r="G112" s="24">
        <v>13</v>
      </c>
      <c r="H112" s="24">
        <v>47</v>
      </c>
      <c r="I112" s="24">
        <v>14</v>
      </c>
      <c r="J112" s="24">
        <v>51</v>
      </c>
      <c r="K112" s="24">
        <v>4</v>
      </c>
      <c r="L112" s="24">
        <v>33</v>
      </c>
      <c r="M112" s="24">
        <v>13</v>
      </c>
      <c r="N112" s="24">
        <v>20</v>
      </c>
      <c r="O112" s="24">
        <v>3</v>
      </c>
    </row>
    <row r="113" spans="1:15">
      <c r="A113" s="10" t="s">
        <v>114</v>
      </c>
      <c r="B113" s="15">
        <v>100</v>
      </c>
      <c r="C113" s="15">
        <v>21.768706999999999</v>
      </c>
      <c r="D113" s="15">
        <v>6.802721</v>
      </c>
      <c r="E113" s="15">
        <v>15.646259000000001</v>
      </c>
      <c r="F113" s="15">
        <v>21.088435</v>
      </c>
      <c r="G113" s="15">
        <v>8.8435369999999995</v>
      </c>
      <c r="H113" s="15">
        <v>31.972788999999999</v>
      </c>
      <c r="I113" s="15">
        <v>9.5238099999999992</v>
      </c>
      <c r="J113" s="15">
        <v>34.693877999999998</v>
      </c>
      <c r="K113" s="15">
        <v>2.721088</v>
      </c>
      <c r="L113" s="15">
        <v>22.448979999999999</v>
      </c>
      <c r="M113" s="15">
        <v>8.8435369999999995</v>
      </c>
      <c r="N113" s="15">
        <v>13.605442</v>
      </c>
      <c r="O113" s="15">
        <v>2.040816</v>
      </c>
    </row>
    <row r="114" spans="1:15">
      <c r="A114" s="23" t="s">
        <v>172</v>
      </c>
      <c r="B114" s="24">
        <v>327</v>
      </c>
      <c r="C114" s="24">
        <v>70</v>
      </c>
      <c r="D114" s="24">
        <v>23</v>
      </c>
      <c r="E114" s="24">
        <v>49</v>
      </c>
      <c r="F114" s="24">
        <v>74</v>
      </c>
      <c r="G114" s="24">
        <v>26</v>
      </c>
      <c r="H114" s="24">
        <v>101</v>
      </c>
      <c r="I114" s="24">
        <v>28</v>
      </c>
      <c r="J114" s="24">
        <v>97</v>
      </c>
      <c r="K114" s="24">
        <v>7</v>
      </c>
      <c r="L114" s="24">
        <v>94</v>
      </c>
      <c r="M114" s="24">
        <v>26</v>
      </c>
      <c r="N114" s="24">
        <v>38</v>
      </c>
      <c r="O114" s="24">
        <v>2</v>
      </c>
    </row>
    <row r="115" spans="1:15">
      <c r="A115" s="10" t="s">
        <v>114</v>
      </c>
      <c r="B115" s="15">
        <v>100</v>
      </c>
      <c r="C115" s="15">
        <v>21.406728000000001</v>
      </c>
      <c r="D115" s="15">
        <v>7.033639</v>
      </c>
      <c r="E115" s="15">
        <v>14.984709000000001</v>
      </c>
      <c r="F115" s="15">
        <v>22.629968999999999</v>
      </c>
      <c r="G115" s="15">
        <v>7.9510699999999996</v>
      </c>
      <c r="H115" s="15">
        <v>30.886849999999999</v>
      </c>
      <c r="I115" s="15">
        <v>8.5626909999999992</v>
      </c>
      <c r="J115" s="15">
        <v>29.663609000000001</v>
      </c>
      <c r="K115" s="15">
        <v>2.140673</v>
      </c>
      <c r="L115" s="15">
        <v>28.746176999999999</v>
      </c>
      <c r="M115" s="15">
        <v>7.9510699999999996</v>
      </c>
      <c r="N115" s="15">
        <v>11.620794999999999</v>
      </c>
      <c r="O115" s="15">
        <v>0.61162099999999997</v>
      </c>
    </row>
    <row r="116" spans="1:15">
      <c r="A116" s="23" t="s">
        <v>173</v>
      </c>
      <c r="B116" s="24">
        <v>319</v>
      </c>
      <c r="C116" s="24">
        <v>51</v>
      </c>
      <c r="D116" s="24">
        <v>16</v>
      </c>
      <c r="E116" s="24">
        <v>37</v>
      </c>
      <c r="F116" s="24">
        <v>41</v>
      </c>
      <c r="G116" s="24">
        <v>27</v>
      </c>
      <c r="H116" s="24">
        <v>80</v>
      </c>
      <c r="I116" s="24">
        <v>21</v>
      </c>
      <c r="J116" s="24">
        <v>104</v>
      </c>
      <c r="K116" s="24">
        <v>3</v>
      </c>
      <c r="L116" s="24">
        <v>55</v>
      </c>
      <c r="M116" s="24">
        <v>24</v>
      </c>
      <c r="N116" s="24">
        <v>57</v>
      </c>
      <c r="O116" s="24">
        <v>5</v>
      </c>
    </row>
    <row r="117" spans="1:15">
      <c r="A117" s="10" t="s">
        <v>114</v>
      </c>
      <c r="B117" s="15">
        <v>100</v>
      </c>
      <c r="C117" s="15">
        <v>15.987461</v>
      </c>
      <c r="D117" s="15">
        <v>5.0156739999999997</v>
      </c>
      <c r="E117" s="15">
        <v>11.598746</v>
      </c>
      <c r="F117" s="15">
        <v>12.852665</v>
      </c>
      <c r="G117" s="15">
        <v>8.4639500000000005</v>
      </c>
      <c r="H117" s="15">
        <v>25.07837</v>
      </c>
      <c r="I117" s="15">
        <v>6.5830719999999996</v>
      </c>
      <c r="J117" s="15">
        <v>32.601880999999999</v>
      </c>
      <c r="K117" s="15">
        <v>0.94043900000000002</v>
      </c>
      <c r="L117" s="15">
        <v>17.241378999999998</v>
      </c>
      <c r="M117" s="15">
        <v>7.5235110000000001</v>
      </c>
      <c r="N117" s="15">
        <v>17.868338999999999</v>
      </c>
      <c r="O117" s="15">
        <v>1.5673980000000001</v>
      </c>
    </row>
    <row r="118" spans="1:15">
      <c r="A118" s="23" t="s">
        <v>174</v>
      </c>
      <c r="B118" s="24">
        <v>128</v>
      </c>
      <c r="C118" s="24">
        <v>19</v>
      </c>
      <c r="D118" s="24">
        <v>6</v>
      </c>
      <c r="E118" s="24">
        <v>11</v>
      </c>
      <c r="F118" s="24">
        <v>19</v>
      </c>
      <c r="G118" s="24">
        <v>9</v>
      </c>
      <c r="H118" s="24">
        <v>32</v>
      </c>
      <c r="I118" s="24">
        <v>7</v>
      </c>
      <c r="J118" s="24">
        <v>38</v>
      </c>
      <c r="K118" s="24">
        <v>2</v>
      </c>
      <c r="L118" s="24">
        <v>21</v>
      </c>
      <c r="M118" s="24">
        <v>12</v>
      </c>
      <c r="N118" s="24">
        <v>28</v>
      </c>
      <c r="O118" s="24">
        <v>0</v>
      </c>
    </row>
    <row r="119" spans="1:15">
      <c r="A119" s="10" t="s">
        <v>114</v>
      </c>
      <c r="B119" s="15">
        <v>100</v>
      </c>
      <c r="C119" s="15">
        <v>14.84375</v>
      </c>
      <c r="D119" s="15">
        <v>4.6875</v>
      </c>
      <c r="E119" s="15">
        <v>8.59375</v>
      </c>
      <c r="F119" s="15">
        <v>14.84375</v>
      </c>
      <c r="G119" s="15">
        <v>7.03125</v>
      </c>
      <c r="H119" s="15">
        <v>25</v>
      </c>
      <c r="I119" s="15">
        <v>5.46875</v>
      </c>
      <c r="J119" s="15">
        <v>29.6875</v>
      </c>
      <c r="K119" s="15">
        <v>1.5625</v>
      </c>
      <c r="L119" s="15">
        <v>16.40625</v>
      </c>
      <c r="M119" s="15">
        <v>9.375</v>
      </c>
      <c r="N119" s="15">
        <v>21.875</v>
      </c>
      <c r="O119" s="15">
        <v>0</v>
      </c>
    </row>
    <row r="120" spans="1:15">
      <c r="A120" s="23" t="s">
        <v>128</v>
      </c>
      <c r="B120" s="24">
        <v>23</v>
      </c>
      <c r="C120" s="24">
        <v>4</v>
      </c>
      <c r="D120" s="24">
        <v>0</v>
      </c>
      <c r="E120" s="24">
        <v>4</v>
      </c>
      <c r="F120" s="24">
        <v>8</v>
      </c>
      <c r="G120" s="24">
        <v>5</v>
      </c>
      <c r="H120" s="24">
        <v>4</v>
      </c>
      <c r="I120" s="24">
        <v>2</v>
      </c>
      <c r="J120" s="24">
        <v>8</v>
      </c>
      <c r="K120" s="24">
        <v>2</v>
      </c>
      <c r="L120" s="24">
        <v>4</v>
      </c>
      <c r="M120" s="24">
        <v>3</v>
      </c>
      <c r="N120" s="24">
        <v>4</v>
      </c>
      <c r="O120" s="24">
        <v>1</v>
      </c>
    </row>
    <row r="121" spans="1:15">
      <c r="A121" s="10" t="s">
        <v>114</v>
      </c>
      <c r="B121" s="15">
        <v>100</v>
      </c>
      <c r="C121" s="15">
        <v>17.391304000000002</v>
      </c>
      <c r="D121" s="15">
        <v>0</v>
      </c>
      <c r="E121" s="15">
        <v>17.391304000000002</v>
      </c>
      <c r="F121" s="15">
        <v>34.782609000000001</v>
      </c>
      <c r="G121" s="15">
        <v>21.739129999999999</v>
      </c>
      <c r="H121" s="15">
        <v>17.391304000000002</v>
      </c>
      <c r="I121" s="15">
        <v>8.6956520000000008</v>
      </c>
      <c r="J121" s="15">
        <v>34.782609000000001</v>
      </c>
      <c r="K121" s="15">
        <v>8.6956520000000008</v>
      </c>
      <c r="L121" s="15">
        <v>17.391304000000002</v>
      </c>
      <c r="M121" s="15">
        <v>13.043478</v>
      </c>
      <c r="N121" s="15">
        <v>17.391304000000002</v>
      </c>
      <c r="O121" s="15">
        <v>4.3478260000000004</v>
      </c>
    </row>
    <row r="122" spans="1:15">
      <c r="A122" s="8" t="s">
        <v>175</v>
      </c>
      <c r="B122" s="8"/>
      <c r="C122" s="8"/>
      <c r="D122" s="8"/>
      <c r="E122" s="8"/>
      <c r="F122" s="8"/>
      <c r="G122" s="8"/>
      <c r="H122" s="8"/>
      <c r="I122" s="8"/>
      <c r="J122" s="8"/>
      <c r="K122" s="8"/>
      <c r="L122" s="8"/>
      <c r="M122" s="8"/>
      <c r="N122" s="8"/>
      <c r="O122" s="8"/>
    </row>
    <row r="123" spans="1:15">
      <c r="A123" s="23" t="s">
        <v>176</v>
      </c>
      <c r="B123" s="24">
        <v>0</v>
      </c>
      <c r="C123" s="24">
        <v>0</v>
      </c>
      <c r="D123" s="24">
        <v>0</v>
      </c>
      <c r="E123" s="24">
        <v>0</v>
      </c>
      <c r="F123" s="24">
        <v>0</v>
      </c>
      <c r="G123" s="24">
        <v>0</v>
      </c>
      <c r="H123" s="24">
        <v>0</v>
      </c>
      <c r="I123" s="24">
        <v>0</v>
      </c>
      <c r="J123" s="24">
        <v>0</v>
      </c>
      <c r="K123" s="24">
        <v>0</v>
      </c>
      <c r="L123" s="24">
        <v>0</v>
      </c>
      <c r="M123" s="24">
        <v>0</v>
      </c>
      <c r="N123" s="24">
        <v>0</v>
      </c>
      <c r="O123" s="24">
        <v>0</v>
      </c>
    </row>
    <row r="124" spans="1:15">
      <c r="A124" s="10" t="s">
        <v>114</v>
      </c>
      <c r="B124" s="15">
        <v>0</v>
      </c>
      <c r="C124" s="15">
        <v>0</v>
      </c>
      <c r="D124" s="15">
        <v>0</v>
      </c>
      <c r="E124" s="15">
        <v>0</v>
      </c>
      <c r="F124" s="15">
        <v>0</v>
      </c>
      <c r="G124" s="15">
        <v>0</v>
      </c>
      <c r="H124" s="15">
        <v>0</v>
      </c>
      <c r="I124" s="15">
        <v>0</v>
      </c>
      <c r="J124" s="15">
        <v>0</v>
      </c>
      <c r="K124" s="15">
        <v>0</v>
      </c>
      <c r="L124" s="15">
        <v>0</v>
      </c>
      <c r="M124" s="15">
        <v>0</v>
      </c>
      <c r="N124" s="15">
        <v>0</v>
      </c>
      <c r="O124" s="15">
        <v>0</v>
      </c>
    </row>
    <row r="125" spans="1:15">
      <c r="A125" s="23" t="s">
        <v>177</v>
      </c>
      <c r="B125" s="24">
        <v>0</v>
      </c>
      <c r="C125" s="24">
        <v>0</v>
      </c>
      <c r="D125" s="24">
        <v>0</v>
      </c>
      <c r="E125" s="24">
        <v>0</v>
      </c>
      <c r="F125" s="24">
        <v>0</v>
      </c>
      <c r="G125" s="24">
        <v>0</v>
      </c>
      <c r="H125" s="24">
        <v>0</v>
      </c>
      <c r="I125" s="24">
        <v>0</v>
      </c>
      <c r="J125" s="24">
        <v>0</v>
      </c>
      <c r="K125" s="24">
        <v>0</v>
      </c>
      <c r="L125" s="24">
        <v>0</v>
      </c>
      <c r="M125" s="24">
        <v>0</v>
      </c>
      <c r="N125" s="24">
        <v>0</v>
      </c>
      <c r="O125" s="24">
        <v>0</v>
      </c>
    </row>
    <row r="126" spans="1:15">
      <c r="A126" s="10" t="s">
        <v>114</v>
      </c>
      <c r="B126" s="15">
        <v>0</v>
      </c>
      <c r="C126" s="15">
        <v>0</v>
      </c>
      <c r="D126" s="15">
        <v>0</v>
      </c>
      <c r="E126" s="15">
        <v>0</v>
      </c>
      <c r="F126" s="15">
        <v>0</v>
      </c>
      <c r="G126" s="15">
        <v>0</v>
      </c>
      <c r="H126" s="15">
        <v>0</v>
      </c>
      <c r="I126" s="15">
        <v>0</v>
      </c>
      <c r="J126" s="15">
        <v>0</v>
      </c>
      <c r="K126" s="15">
        <v>0</v>
      </c>
      <c r="L126" s="15">
        <v>0</v>
      </c>
      <c r="M126" s="15">
        <v>0</v>
      </c>
      <c r="N126" s="15">
        <v>0</v>
      </c>
      <c r="O126" s="15">
        <v>0</v>
      </c>
    </row>
    <row r="127" spans="1:15">
      <c r="A127" s="23" t="s">
        <v>178</v>
      </c>
      <c r="B127" s="24">
        <v>0</v>
      </c>
      <c r="C127" s="24">
        <v>0</v>
      </c>
      <c r="D127" s="24">
        <v>0</v>
      </c>
      <c r="E127" s="24">
        <v>0</v>
      </c>
      <c r="F127" s="24">
        <v>0</v>
      </c>
      <c r="G127" s="24">
        <v>0</v>
      </c>
      <c r="H127" s="24">
        <v>0</v>
      </c>
      <c r="I127" s="24">
        <v>0</v>
      </c>
      <c r="J127" s="24">
        <v>0</v>
      </c>
      <c r="K127" s="24">
        <v>0</v>
      </c>
      <c r="L127" s="24">
        <v>0</v>
      </c>
      <c r="M127" s="24">
        <v>0</v>
      </c>
      <c r="N127" s="24">
        <v>0</v>
      </c>
      <c r="O127" s="24">
        <v>0</v>
      </c>
    </row>
    <row r="128" spans="1:15">
      <c r="A128" s="10" t="s">
        <v>114</v>
      </c>
      <c r="B128" s="15">
        <v>0</v>
      </c>
      <c r="C128" s="15">
        <v>0</v>
      </c>
      <c r="D128" s="15">
        <v>0</v>
      </c>
      <c r="E128" s="15">
        <v>0</v>
      </c>
      <c r="F128" s="15">
        <v>0</v>
      </c>
      <c r="G128" s="15">
        <v>0</v>
      </c>
      <c r="H128" s="15">
        <v>0</v>
      </c>
      <c r="I128" s="15">
        <v>0</v>
      </c>
      <c r="J128" s="15">
        <v>0</v>
      </c>
      <c r="K128" s="15">
        <v>0</v>
      </c>
      <c r="L128" s="15">
        <v>0</v>
      </c>
      <c r="M128" s="15">
        <v>0</v>
      </c>
      <c r="N128" s="15">
        <v>0</v>
      </c>
      <c r="O128" s="15">
        <v>0</v>
      </c>
    </row>
    <row r="129" spans="1:15">
      <c r="A129" s="23" t="s">
        <v>179</v>
      </c>
      <c r="B129" s="24">
        <v>0</v>
      </c>
      <c r="C129" s="24">
        <v>0</v>
      </c>
      <c r="D129" s="24">
        <v>0</v>
      </c>
      <c r="E129" s="24">
        <v>0</v>
      </c>
      <c r="F129" s="24">
        <v>0</v>
      </c>
      <c r="G129" s="24">
        <v>0</v>
      </c>
      <c r="H129" s="24">
        <v>0</v>
      </c>
      <c r="I129" s="24">
        <v>0</v>
      </c>
      <c r="J129" s="24">
        <v>0</v>
      </c>
      <c r="K129" s="24">
        <v>0</v>
      </c>
      <c r="L129" s="24">
        <v>0</v>
      </c>
      <c r="M129" s="24">
        <v>0</v>
      </c>
      <c r="N129" s="24">
        <v>0</v>
      </c>
      <c r="O129" s="24">
        <v>0</v>
      </c>
    </row>
    <row r="130" spans="1:15">
      <c r="A130" s="10" t="s">
        <v>114</v>
      </c>
      <c r="B130" s="15">
        <v>0</v>
      </c>
      <c r="C130" s="15">
        <v>0</v>
      </c>
      <c r="D130" s="15">
        <v>0</v>
      </c>
      <c r="E130" s="15">
        <v>0</v>
      </c>
      <c r="F130" s="15">
        <v>0</v>
      </c>
      <c r="G130" s="15">
        <v>0</v>
      </c>
      <c r="H130" s="15">
        <v>0</v>
      </c>
      <c r="I130" s="15">
        <v>0</v>
      </c>
      <c r="J130" s="15">
        <v>0</v>
      </c>
      <c r="K130" s="15">
        <v>0</v>
      </c>
      <c r="L130" s="15">
        <v>0</v>
      </c>
      <c r="M130" s="15">
        <v>0</v>
      </c>
      <c r="N130" s="15">
        <v>0</v>
      </c>
      <c r="O130" s="15">
        <v>0</v>
      </c>
    </row>
    <row r="131" spans="1:15">
      <c r="A131" s="23" t="s">
        <v>180</v>
      </c>
      <c r="B131" s="24">
        <v>0</v>
      </c>
      <c r="C131" s="24">
        <v>0</v>
      </c>
      <c r="D131" s="24">
        <v>0</v>
      </c>
      <c r="E131" s="24">
        <v>0</v>
      </c>
      <c r="F131" s="24">
        <v>0</v>
      </c>
      <c r="G131" s="24">
        <v>0</v>
      </c>
      <c r="H131" s="24">
        <v>0</v>
      </c>
      <c r="I131" s="24">
        <v>0</v>
      </c>
      <c r="J131" s="24">
        <v>0</v>
      </c>
      <c r="K131" s="24">
        <v>0</v>
      </c>
      <c r="L131" s="24">
        <v>0</v>
      </c>
      <c r="M131" s="24">
        <v>0</v>
      </c>
      <c r="N131" s="24">
        <v>0</v>
      </c>
      <c r="O131" s="24">
        <v>0</v>
      </c>
    </row>
    <row r="132" spans="1:15">
      <c r="A132" s="10" t="s">
        <v>114</v>
      </c>
      <c r="B132" s="15">
        <v>0</v>
      </c>
      <c r="C132" s="15">
        <v>0</v>
      </c>
      <c r="D132" s="15">
        <v>0</v>
      </c>
      <c r="E132" s="15">
        <v>0</v>
      </c>
      <c r="F132" s="15">
        <v>0</v>
      </c>
      <c r="G132" s="15">
        <v>0</v>
      </c>
      <c r="H132" s="15">
        <v>0</v>
      </c>
      <c r="I132" s="15">
        <v>0</v>
      </c>
      <c r="J132" s="15">
        <v>0</v>
      </c>
      <c r="K132" s="15">
        <v>0</v>
      </c>
      <c r="L132" s="15">
        <v>0</v>
      </c>
      <c r="M132" s="15">
        <v>0</v>
      </c>
      <c r="N132" s="15">
        <v>0</v>
      </c>
      <c r="O132" s="15">
        <v>0</v>
      </c>
    </row>
    <row r="133" spans="1:15">
      <c r="A133" s="23" t="s">
        <v>181</v>
      </c>
      <c r="B133" s="24">
        <v>0</v>
      </c>
      <c r="C133" s="24">
        <v>0</v>
      </c>
      <c r="D133" s="24">
        <v>0</v>
      </c>
      <c r="E133" s="24">
        <v>0</v>
      </c>
      <c r="F133" s="24">
        <v>0</v>
      </c>
      <c r="G133" s="24">
        <v>0</v>
      </c>
      <c r="H133" s="24">
        <v>0</v>
      </c>
      <c r="I133" s="24">
        <v>0</v>
      </c>
      <c r="J133" s="24">
        <v>0</v>
      </c>
      <c r="K133" s="24">
        <v>0</v>
      </c>
      <c r="L133" s="24">
        <v>0</v>
      </c>
      <c r="M133" s="24">
        <v>0</v>
      </c>
      <c r="N133" s="24">
        <v>0</v>
      </c>
      <c r="O133" s="24">
        <v>0</v>
      </c>
    </row>
    <row r="134" spans="1:15">
      <c r="A134" s="10" t="s">
        <v>114</v>
      </c>
      <c r="B134" s="15">
        <v>0</v>
      </c>
      <c r="C134" s="15">
        <v>0</v>
      </c>
      <c r="D134" s="15">
        <v>0</v>
      </c>
      <c r="E134" s="15">
        <v>0</v>
      </c>
      <c r="F134" s="15">
        <v>0</v>
      </c>
      <c r="G134" s="15">
        <v>0</v>
      </c>
      <c r="H134" s="15">
        <v>0</v>
      </c>
      <c r="I134" s="15">
        <v>0</v>
      </c>
      <c r="J134" s="15">
        <v>0</v>
      </c>
      <c r="K134" s="15">
        <v>0</v>
      </c>
      <c r="L134" s="15">
        <v>0</v>
      </c>
      <c r="M134" s="15">
        <v>0</v>
      </c>
      <c r="N134" s="15">
        <v>0</v>
      </c>
      <c r="O134" s="15">
        <v>0</v>
      </c>
    </row>
    <row r="135" spans="1:15">
      <c r="A135" s="23" t="s">
        <v>182</v>
      </c>
      <c r="B135" s="24">
        <v>0</v>
      </c>
      <c r="C135" s="24">
        <v>0</v>
      </c>
      <c r="D135" s="24">
        <v>0</v>
      </c>
      <c r="E135" s="24">
        <v>0</v>
      </c>
      <c r="F135" s="24">
        <v>0</v>
      </c>
      <c r="G135" s="24">
        <v>0</v>
      </c>
      <c r="H135" s="24">
        <v>0</v>
      </c>
      <c r="I135" s="24">
        <v>0</v>
      </c>
      <c r="J135" s="24">
        <v>0</v>
      </c>
      <c r="K135" s="24">
        <v>0</v>
      </c>
      <c r="L135" s="24">
        <v>0</v>
      </c>
      <c r="M135" s="24">
        <v>0</v>
      </c>
      <c r="N135" s="24">
        <v>0</v>
      </c>
      <c r="O135" s="24">
        <v>0</v>
      </c>
    </row>
    <row r="136" spans="1:15">
      <c r="A136" s="10" t="s">
        <v>114</v>
      </c>
      <c r="B136" s="15">
        <v>0</v>
      </c>
      <c r="C136" s="15">
        <v>0</v>
      </c>
      <c r="D136" s="15">
        <v>0</v>
      </c>
      <c r="E136" s="15">
        <v>0</v>
      </c>
      <c r="F136" s="15">
        <v>0</v>
      </c>
      <c r="G136" s="15">
        <v>0</v>
      </c>
      <c r="H136" s="15">
        <v>0</v>
      </c>
      <c r="I136" s="15">
        <v>0</v>
      </c>
      <c r="J136" s="15">
        <v>0</v>
      </c>
      <c r="K136" s="15">
        <v>0</v>
      </c>
      <c r="L136" s="15">
        <v>0</v>
      </c>
      <c r="M136" s="15">
        <v>0</v>
      </c>
      <c r="N136" s="15">
        <v>0</v>
      </c>
      <c r="O136" s="15">
        <v>0</v>
      </c>
    </row>
    <row r="137" spans="1:15">
      <c r="A137" s="23" t="s">
        <v>183</v>
      </c>
      <c r="B137" s="24">
        <v>0</v>
      </c>
      <c r="C137" s="24">
        <v>0</v>
      </c>
      <c r="D137" s="24">
        <v>0</v>
      </c>
      <c r="E137" s="24">
        <v>0</v>
      </c>
      <c r="F137" s="24">
        <v>0</v>
      </c>
      <c r="G137" s="24">
        <v>0</v>
      </c>
      <c r="H137" s="24">
        <v>0</v>
      </c>
      <c r="I137" s="24">
        <v>0</v>
      </c>
      <c r="J137" s="24">
        <v>0</v>
      </c>
      <c r="K137" s="24">
        <v>0</v>
      </c>
      <c r="L137" s="24">
        <v>0</v>
      </c>
      <c r="M137" s="24">
        <v>0</v>
      </c>
      <c r="N137" s="24">
        <v>0</v>
      </c>
      <c r="O137" s="24">
        <v>0</v>
      </c>
    </row>
    <row r="138" spans="1:15">
      <c r="A138" s="10" t="s">
        <v>114</v>
      </c>
      <c r="B138" s="15">
        <v>0</v>
      </c>
      <c r="C138" s="15">
        <v>0</v>
      </c>
      <c r="D138" s="15">
        <v>0</v>
      </c>
      <c r="E138" s="15">
        <v>0</v>
      </c>
      <c r="F138" s="15">
        <v>0</v>
      </c>
      <c r="G138" s="15">
        <v>0</v>
      </c>
      <c r="H138" s="15">
        <v>0</v>
      </c>
      <c r="I138" s="15">
        <v>0</v>
      </c>
      <c r="J138" s="15">
        <v>0</v>
      </c>
      <c r="K138" s="15">
        <v>0</v>
      </c>
      <c r="L138" s="15">
        <v>0</v>
      </c>
      <c r="M138" s="15">
        <v>0</v>
      </c>
      <c r="N138" s="15">
        <v>0</v>
      </c>
      <c r="O138" s="15">
        <v>0</v>
      </c>
    </row>
    <row r="139" spans="1:15">
      <c r="A139" s="23" t="s">
        <v>184</v>
      </c>
      <c r="B139" s="24">
        <v>0</v>
      </c>
      <c r="C139" s="24">
        <v>0</v>
      </c>
      <c r="D139" s="24">
        <v>0</v>
      </c>
      <c r="E139" s="24">
        <v>0</v>
      </c>
      <c r="F139" s="24">
        <v>0</v>
      </c>
      <c r="G139" s="24">
        <v>0</v>
      </c>
      <c r="H139" s="24">
        <v>0</v>
      </c>
      <c r="I139" s="24">
        <v>0</v>
      </c>
      <c r="J139" s="24">
        <v>0</v>
      </c>
      <c r="K139" s="24">
        <v>0</v>
      </c>
      <c r="L139" s="24">
        <v>0</v>
      </c>
      <c r="M139" s="24">
        <v>0</v>
      </c>
      <c r="N139" s="24">
        <v>0</v>
      </c>
      <c r="O139" s="24">
        <v>0</v>
      </c>
    </row>
    <row r="140" spans="1:15">
      <c r="A140" s="10" t="s">
        <v>114</v>
      </c>
      <c r="B140" s="15">
        <v>0</v>
      </c>
      <c r="C140" s="15">
        <v>0</v>
      </c>
      <c r="D140" s="15">
        <v>0</v>
      </c>
      <c r="E140" s="15">
        <v>0</v>
      </c>
      <c r="F140" s="15">
        <v>0</v>
      </c>
      <c r="G140" s="15">
        <v>0</v>
      </c>
      <c r="H140" s="15">
        <v>0</v>
      </c>
      <c r="I140" s="15">
        <v>0</v>
      </c>
      <c r="J140" s="15">
        <v>0</v>
      </c>
      <c r="K140" s="15">
        <v>0</v>
      </c>
      <c r="L140" s="15">
        <v>0</v>
      </c>
      <c r="M140" s="15">
        <v>0</v>
      </c>
      <c r="N140" s="15">
        <v>0</v>
      </c>
      <c r="O140" s="15">
        <v>0</v>
      </c>
    </row>
    <row r="141" spans="1:15">
      <c r="A141" s="23" t="s">
        <v>185</v>
      </c>
      <c r="B141" s="24">
        <v>0</v>
      </c>
      <c r="C141" s="24">
        <v>0</v>
      </c>
      <c r="D141" s="24">
        <v>0</v>
      </c>
      <c r="E141" s="24">
        <v>0</v>
      </c>
      <c r="F141" s="24">
        <v>0</v>
      </c>
      <c r="G141" s="24">
        <v>0</v>
      </c>
      <c r="H141" s="24">
        <v>0</v>
      </c>
      <c r="I141" s="24">
        <v>0</v>
      </c>
      <c r="J141" s="24">
        <v>0</v>
      </c>
      <c r="K141" s="24">
        <v>0</v>
      </c>
      <c r="L141" s="24">
        <v>0</v>
      </c>
      <c r="M141" s="24">
        <v>0</v>
      </c>
      <c r="N141" s="24">
        <v>0</v>
      </c>
      <c r="O141" s="24">
        <v>0</v>
      </c>
    </row>
    <row r="142" spans="1:15">
      <c r="A142" s="10" t="s">
        <v>114</v>
      </c>
      <c r="B142" s="15">
        <v>0</v>
      </c>
      <c r="C142" s="15">
        <v>0</v>
      </c>
      <c r="D142" s="15">
        <v>0</v>
      </c>
      <c r="E142" s="15">
        <v>0</v>
      </c>
      <c r="F142" s="15">
        <v>0</v>
      </c>
      <c r="G142" s="15">
        <v>0</v>
      </c>
      <c r="H142" s="15">
        <v>0</v>
      </c>
      <c r="I142" s="15">
        <v>0</v>
      </c>
      <c r="J142" s="15">
        <v>0</v>
      </c>
      <c r="K142" s="15">
        <v>0</v>
      </c>
      <c r="L142" s="15">
        <v>0</v>
      </c>
      <c r="M142" s="15">
        <v>0</v>
      </c>
      <c r="N142" s="15">
        <v>0</v>
      </c>
      <c r="O142" s="15">
        <v>0</v>
      </c>
    </row>
    <row r="143" spans="1:15">
      <c r="A143" s="23" t="s">
        <v>152</v>
      </c>
      <c r="B143" s="24">
        <v>0</v>
      </c>
      <c r="C143" s="24">
        <v>0</v>
      </c>
      <c r="D143" s="24">
        <v>0</v>
      </c>
      <c r="E143" s="24">
        <v>0</v>
      </c>
      <c r="F143" s="24">
        <v>0</v>
      </c>
      <c r="G143" s="24">
        <v>0</v>
      </c>
      <c r="H143" s="24">
        <v>0</v>
      </c>
      <c r="I143" s="24">
        <v>0</v>
      </c>
      <c r="J143" s="24">
        <v>0</v>
      </c>
      <c r="K143" s="24">
        <v>0</v>
      </c>
      <c r="L143" s="24">
        <v>0</v>
      </c>
      <c r="M143" s="24">
        <v>0</v>
      </c>
      <c r="N143" s="24">
        <v>0</v>
      </c>
      <c r="O143" s="24">
        <v>0</v>
      </c>
    </row>
    <row r="144" spans="1:15">
      <c r="A144" s="10" t="s">
        <v>114</v>
      </c>
      <c r="B144" s="15">
        <v>0</v>
      </c>
      <c r="C144" s="15">
        <v>0</v>
      </c>
      <c r="D144" s="15">
        <v>0</v>
      </c>
      <c r="E144" s="15">
        <v>0</v>
      </c>
      <c r="F144" s="15">
        <v>0</v>
      </c>
      <c r="G144" s="15">
        <v>0</v>
      </c>
      <c r="H144" s="15">
        <v>0</v>
      </c>
      <c r="I144" s="15">
        <v>0</v>
      </c>
      <c r="J144" s="15">
        <v>0</v>
      </c>
      <c r="K144" s="15">
        <v>0</v>
      </c>
      <c r="L144" s="15">
        <v>0</v>
      </c>
      <c r="M144" s="15">
        <v>0</v>
      </c>
      <c r="N144" s="15">
        <v>0</v>
      </c>
      <c r="O144" s="15">
        <v>0</v>
      </c>
    </row>
    <row r="145" spans="1:15">
      <c r="A145" s="23" t="s">
        <v>186</v>
      </c>
      <c r="B145" s="24">
        <v>944</v>
      </c>
      <c r="C145" s="24">
        <v>176</v>
      </c>
      <c r="D145" s="24">
        <v>55</v>
      </c>
      <c r="E145" s="24">
        <v>124</v>
      </c>
      <c r="F145" s="24">
        <v>173</v>
      </c>
      <c r="G145" s="24">
        <v>80</v>
      </c>
      <c r="H145" s="24">
        <v>264</v>
      </c>
      <c r="I145" s="24">
        <v>72</v>
      </c>
      <c r="J145" s="24">
        <v>298</v>
      </c>
      <c r="K145" s="24">
        <v>18</v>
      </c>
      <c r="L145" s="24">
        <v>207</v>
      </c>
      <c r="M145" s="24">
        <v>78</v>
      </c>
      <c r="N145" s="24">
        <v>147</v>
      </c>
      <c r="O145" s="24">
        <v>11</v>
      </c>
    </row>
    <row r="146" spans="1:15">
      <c r="A146" s="10" t="s">
        <v>114</v>
      </c>
      <c r="B146" s="15">
        <v>100</v>
      </c>
      <c r="C146" s="15">
        <v>18.644068000000001</v>
      </c>
      <c r="D146" s="15">
        <v>5.8262710000000002</v>
      </c>
      <c r="E146" s="15">
        <v>13.135593</v>
      </c>
      <c r="F146" s="15">
        <v>18.326270999999998</v>
      </c>
      <c r="G146" s="15">
        <v>8.4745760000000008</v>
      </c>
      <c r="H146" s="15">
        <v>27.966101999999999</v>
      </c>
      <c r="I146" s="15">
        <v>7.6271190000000004</v>
      </c>
      <c r="J146" s="15">
        <v>31.567796999999999</v>
      </c>
      <c r="K146" s="15">
        <v>1.9067799999999999</v>
      </c>
      <c r="L146" s="15">
        <v>21.927966000000001</v>
      </c>
      <c r="M146" s="15">
        <v>8.2627120000000005</v>
      </c>
      <c r="N146" s="15">
        <v>15.572034</v>
      </c>
      <c r="O146" s="15">
        <v>1.165254</v>
      </c>
    </row>
    <row r="147" spans="1:15">
      <c r="A147" s="23" t="s">
        <v>128</v>
      </c>
      <c r="B147" s="24">
        <v>0</v>
      </c>
      <c r="C147" s="24">
        <v>0</v>
      </c>
      <c r="D147" s="24">
        <v>0</v>
      </c>
      <c r="E147" s="24">
        <v>0</v>
      </c>
      <c r="F147" s="24">
        <v>0</v>
      </c>
      <c r="G147" s="24">
        <v>0</v>
      </c>
      <c r="H147" s="24">
        <v>0</v>
      </c>
      <c r="I147" s="24">
        <v>0</v>
      </c>
      <c r="J147" s="24">
        <v>0</v>
      </c>
      <c r="K147" s="24">
        <v>0</v>
      </c>
      <c r="L147" s="24">
        <v>0</v>
      </c>
      <c r="M147" s="24">
        <v>0</v>
      </c>
      <c r="N147" s="24">
        <v>0</v>
      </c>
      <c r="O147" s="24">
        <v>0</v>
      </c>
    </row>
    <row r="148" spans="1:15">
      <c r="A148" s="10" t="s">
        <v>114</v>
      </c>
      <c r="B148" s="15">
        <v>0</v>
      </c>
      <c r="C148" s="15">
        <v>0</v>
      </c>
      <c r="D148" s="15">
        <v>0</v>
      </c>
      <c r="E148" s="15">
        <v>0</v>
      </c>
      <c r="F148" s="15">
        <v>0</v>
      </c>
      <c r="G148" s="15">
        <v>0</v>
      </c>
      <c r="H148" s="15">
        <v>0</v>
      </c>
      <c r="I148" s="15">
        <v>0</v>
      </c>
      <c r="J148" s="15">
        <v>0</v>
      </c>
      <c r="K148" s="15">
        <v>0</v>
      </c>
      <c r="L148" s="15">
        <v>0</v>
      </c>
      <c r="M148" s="15">
        <v>0</v>
      </c>
      <c r="N148" s="15">
        <v>0</v>
      </c>
      <c r="O148" s="15">
        <v>0</v>
      </c>
    </row>
    <row r="149" spans="1:15">
      <c r="A149" s="8" t="s">
        <v>187</v>
      </c>
      <c r="B149" s="8"/>
      <c r="C149" s="8"/>
      <c r="D149" s="8"/>
      <c r="E149" s="8"/>
      <c r="F149" s="8"/>
      <c r="G149" s="8"/>
      <c r="H149" s="8"/>
      <c r="I149" s="8"/>
      <c r="J149" s="8"/>
      <c r="K149" s="8"/>
      <c r="L149" s="8"/>
      <c r="M149" s="8"/>
      <c r="N149" s="8"/>
      <c r="O149" s="8"/>
    </row>
    <row r="150" spans="1:15">
      <c r="A150" s="23" t="s">
        <v>188</v>
      </c>
      <c r="B150" s="24">
        <v>642</v>
      </c>
      <c r="C150" s="24">
        <v>105</v>
      </c>
      <c r="D150" s="24">
        <v>36</v>
      </c>
      <c r="E150" s="24">
        <v>87</v>
      </c>
      <c r="F150" s="24">
        <v>114</v>
      </c>
      <c r="G150" s="24">
        <v>50</v>
      </c>
      <c r="H150" s="24">
        <v>176</v>
      </c>
      <c r="I150" s="24">
        <v>54</v>
      </c>
      <c r="J150" s="24">
        <v>212</v>
      </c>
      <c r="K150" s="24">
        <v>11</v>
      </c>
      <c r="L150" s="24">
        <v>140</v>
      </c>
      <c r="M150" s="24">
        <v>54</v>
      </c>
      <c r="N150" s="24">
        <v>94</v>
      </c>
      <c r="O150" s="24">
        <v>5</v>
      </c>
    </row>
    <row r="151" spans="1:15">
      <c r="A151" s="10" t="s">
        <v>114</v>
      </c>
      <c r="B151" s="15">
        <v>100</v>
      </c>
      <c r="C151" s="15">
        <v>16.355139999999999</v>
      </c>
      <c r="D151" s="15">
        <v>5.6074770000000003</v>
      </c>
      <c r="E151" s="15">
        <v>13.551402</v>
      </c>
      <c r="F151" s="15">
        <v>17.757009</v>
      </c>
      <c r="G151" s="15">
        <v>7.7881619999999998</v>
      </c>
      <c r="H151" s="15">
        <v>27.41433</v>
      </c>
      <c r="I151" s="15">
        <v>8.4112150000000003</v>
      </c>
      <c r="J151" s="15">
        <v>33.021807000000003</v>
      </c>
      <c r="K151" s="15">
        <v>1.7133959999999999</v>
      </c>
      <c r="L151" s="15">
        <v>21.806854000000001</v>
      </c>
      <c r="M151" s="15">
        <v>8.4112150000000003</v>
      </c>
      <c r="N151" s="15">
        <v>14.641745</v>
      </c>
      <c r="O151" s="15">
        <v>0.77881599999999995</v>
      </c>
    </row>
    <row r="152" spans="1:15">
      <c r="A152" s="23" t="s">
        <v>189</v>
      </c>
      <c r="B152" s="24">
        <v>91</v>
      </c>
      <c r="C152" s="24">
        <v>19</v>
      </c>
      <c r="D152" s="24">
        <v>2</v>
      </c>
      <c r="E152" s="24">
        <v>9</v>
      </c>
      <c r="F152" s="24">
        <v>17</v>
      </c>
      <c r="G152" s="24">
        <v>9</v>
      </c>
      <c r="H152" s="24">
        <v>27</v>
      </c>
      <c r="I152" s="24">
        <v>5</v>
      </c>
      <c r="J152" s="24">
        <v>21</v>
      </c>
      <c r="K152" s="24">
        <v>4</v>
      </c>
      <c r="L152" s="24">
        <v>24</v>
      </c>
      <c r="M152" s="24">
        <v>5</v>
      </c>
      <c r="N152" s="24">
        <v>19</v>
      </c>
      <c r="O152" s="24">
        <v>0</v>
      </c>
    </row>
    <row r="153" spans="1:15">
      <c r="A153" s="10" t="s">
        <v>114</v>
      </c>
      <c r="B153" s="15">
        <v>100</v>
      </c>
      <c r="C153" s="15">
        <v>20.879121000000001</v>
      </c>
      <c r="D153" s="15">
        <v>2.1978019999999998</v>
      </c>
      <c r="E153" s="15">
        <v>9.89011</v>
      </c>
      <c r="F153" s="15">
        <v>18.681318999999998</v>
      </c>
      <c r="G153" s="15">
        <v>9.89011</v>
      </c>
      <c r="H153" s="15">
        <v>29.67033</v>
      </c>
      <c r="I153" s="15">
        <v>5.4945050000000002</v>
      </c>
      <c r="J153" s="15">
        <v>23.076923000000001</v>
      </c>
      <c r="K153" s="15">
        <v>4.3956039999999996</v>
      </c>
      <c r="L153" s="15">
        <v>26.373626000000002</v>
      </c>
      <c r="M153" s="15">
        <v>5.4945050000000002</v>
      </c>
      <c r="N153" s="15">
        <v>20.879121000000001</v>
      </c>
      <c r="O153" s="15">
        <v>0</v>
      </c>
    </row>
    <row r="154" spans="1:15">
      <c r="A154" s="23" t="s">
        <v>190</v>
      </c>
      <c r="B154" s="24">
        <v>33</v>
      </c>
      <c r="C154" s="24">
        <v>8</v>
      </c>
      <c r="D154" s="24">
        <v>4</v>
      </c>
      <c r="E154" s="24">
        <v>7</v>
      </c>
      <c r="F154" s="24">
        <v>8</v>
      </c>
      <c r="G154" s="24">
        <v>3</v>
      </c>
      <c r="H154" s="24">
        <v>12</v>
      </c>
      <c r="I154" s="24">
        <v>2</v>
      </c>
      <c r="J154" s="24">
        <v>11</v>
      </c>
      <c r="K154" s="24">
        <v>2</v>
      </c>
      <c r="L154" s="24">
        <v>8</v>
      </c>
      <c r="M154" s="24">
        <v>1</v>
      </c>
      <c r="N154" s="24">
        <v>4</v>
      </c>
      <c r="O154" s="24">
        <v>0</v>
      </c>
    </row>
    <row r="155" spans="1:15">
      <c r="A155" s="10" t="s">
        <v>114</v>
      </c>
      <c r="B155" s="15">
        <v>100</v>
      </c>
      <c r="C155" s="15">
        <v>24.242424</v>
      </c>
      <c r="D155" s="15">
        <v>12.121212</v>
      </c>
      <c r="E155" s="15">
        <v>21.212121</v>
      </c>
      <c r="F155" s="15">
        <v>24.242424</v>
      </c>
      <c r="G155" s="15">
        <v>9.0909089999999999</v>
      </c>
      <c r="H155" s="15">
        <v>36.363636</v>
      </c>
      <c r="I155" s="15">
        <v>6.0606059999999999</v>
      </c>
      <c r="J155" s="15">
        <v>33.333333000000003</v>
      </c>
      <c r="K155" s="15">
        <v>6.0606059999999999</v>
      </c>
      <c r="L155" s="15">
        <v>24.242424</v>
      </c>
      <c r="M155" s="15">
        <v>3.030303</v>
      </c>
      <c r="N155" s="15">
        <v>12.121212</v>
      </c>
      <c r="O155" s="15">
        <v>0</v>
      </c>
    </row>
    <row r="156" spans="1:15">
      <c r="A156" s="23" t="s">
        <v>191</v>
      </c>
      <c r="B156" s="24">
        <v>98</v>
      </c>
      <c r="C156" s="24">
        <v>33</v>
      </c>
      <c r="D156" s="24">
        <v>10</v>
      </c>
      <c r="E156" s="24">
        <v>12</v>
      </c>
      <c r="F156" s="24">
        <v>26</v>
      </c>
      <c r="G156" s="24">
        <v>9</v>
      </c>
      <c r="H156" s="24">
        <v>29</v>
      </c>
      <c r="I156" s="24">
        <v>7</v>
      </c>
      <c r="J156" s="24">
        <v>32</v>
      </c>
      <c r="K156" s="24">
        <v>0</v>
      </c>
      <c r="L156" s="24">
        <v>26</v>
      </c>
      <c r="M156" s="24">
        <v>9</v>
      </c>
      <c r="N156" s="24">
        <v>12</v>
      </c>
      <c r="O156" s="24">
        <v>1</v>
      </c>
    </row>
    <row r="157" spans="1:15">
      <c r="A157" s="10" t="s">
        <v>114</v>
      </c>
      <c r="B157" s="15">
        <v>100</v>
      </c>
      <c r="C157" s="15">
        <v>33.673468999999997</v>
      </c>
      <c r="D157" s="15">
        <v>10.204082</v>
      </c>
      <c r="E157" s="15">
        <v>12.244897999999999</v>
      </c>
      <c r="F157" s="15">
        <v>26.530612000000001</v>
      </c>
      <c r="G157" s="15">
        <v>9.1836730000000006</v>
      </c>
      <c r="H157" s="15">
        <v>29.591837000000002</v>
      </c>
      <c r="I157" s="15">
        <v>7.1428570000000002</v>
      </c>
      <c r="J157" s="15">
        <v>32.653061000000001</v>
      </c>
      <c r="K157" s="15">
        <v>0</v>
      </c>
      <c r="L157" s="15">
        <v>26.530612000000001</v>
      </c>
      <c r="M157" s="15">
        <v>9.1836730000000006</v>
      </c>
      <c r="N157" s="15">
        <v>12.244897999999999</v>
      </c>
      <c r="O157" s="15">
        <v>1.020408</v>
      </c>
    </row>
    <row r="158" spans="1:15">
      <c r="A158" s="23" t="s">
        <v>192</v>
      </c>
      <c r="B158" s="24">
        <v>46</v>
      </c>
      <c r="C158" s="24">
        <v>7</v>
      </c>
      <c r="D158" s="24">
        <v>2</v>
      </c>
      <c r="E158" s="24">
        <v>7</v>
      </c>
      <c r="F158" s="24">
        <v>6</v>
      </c>
      <c r="G158" s="24">
        <v>5</v>
      </c>
      <c r="H158" s="24">
        <v>12</v>
      </c>
      <c r="I158" s="24">
        <v>2</v>
      </c>
      <c r="J158" s="24">
        <v>15</v>
      </c>
      <c r="K158" s="24">
        <v>1</v>
      </c>
      <c r="L158" s="24">
        <v>4</v>
      </c>
      <c r="M158" s="24">
        <v>2</v>
      </c>
      <c r="N158" s="24">
        <v>10</v>
      </c>
      <c r="O158" s="24">
        <v>0</v>
      </c>
    </row>
    <row r="159" spans="1:15">
      <c r="A159" s="10" t="s">
        <v>114</v>
      </c>
      <c r="B159" s="15">
        <v>100</v>
      </c>
      <c r="C159" s="15">
        <v>15.217390999999999</v>
      </c>
      <c r="D159" s="15">
        <v>4.3478260000000004</v>
      </c>
      <c r="E159" s="15">
        <v>15.217390999999999</v>
      </c>
      <c r="F159" s="15">
        <v>13.043478</v>
      </c>
      <c r="G159" s="15">
        <v>10.869565</v>
      </c>
      <c r="H159" s="15">
        <v>26.086957000000002</v>
      </c>
      <c r="I159" s="15">
        <v>4.3478260000000004</v>
      </c>
      <c r="J159" s="15">
        <v>32.608696000000002</v>
      </c>
      <c r="K159" s="15">
        <v>2.1739130000000002</v>
      </c>
      <c r="L159" s="15">
        <v>8.6956520000000008</v>
      </c>
      <c r="M159" s="15">
        <v>4.3478260000000004</v>
      </c>
      <c r="N159" s="15">
        <v>21.739129999999999</v>
      </c>
      <c r="O159" s="15">
        <v>0</v>
      </c>
    </row>
    <row r="160" spans="1:15">
      <c r="A160" s="23" t="s">
        <v>193</v>
      </c>
      <c r="B160" s="24">
        <v>4</v>
      </c>
      <c r="C160" s="24">
        <v>0</v>
      </c>
      <c r="D160" s="24">
        <v>0</v>
      </c>
      <c r="E160" s="24">
        <v>0</v>
      </c>
      <c r="F160" s="24">
        <v>0</v>
      </c>
      <c r="G160" s="24">
        <v>0</v>
      </c>
      <c r="H160" s="24">
        <v>0</v>
      </c>
      <c r="I160" s="24">
        <v>0</v>
      </c>
      <c r="J160" s="24">
        <v>2</v>
      </c>
      <c r="K160" s="24">
        <v>0</v>
      </c>
      <c r="L160" s="24">
        <v>1</v>
      </c>
      <c r="M160" s="24">
        <v>0</v>
      </c>
      <c r="N160" s="24">
        <v>1</v>
      </c>
      <c r="O160" s="24">
        <v>1</v>
      </c>
    </row>
    <row r="161" spans="1:15">
      <c r="A161" s="10" t="s">
        <v>114</v>
      </c>
      <c r="B161" s="15">
        <v>100</v>
      </c>
      <c r="C161" s="15">
        <v>0</v>
      </c>
      <c r="D161" s="15">
        <v>0</v>
      </c>
      <c r="E161" s="15">
        <v>0</v>
      </c>
      <c r="F161" s="15">
        <v>0</v>
      </c>
      <c r="G161" s="15">
        <v>0</v>
      </c>
      <c r="H161" s="15">
        <v>0</v>
      </c>
      <c r="I161" s="15">
        <v>0</v>
      </c>
      <c r="J161" s="15">
        <v>50</v>
      </c>
      <c r="K161" s="15">
        <v>0</v>
      </c>
      <c r="L161" s="15">
        <v>25</v>
      </c>
      <c r="M161" s="15">
        <v>0</v>
      </c>
      <c r="N161" s="15">
        <v>25</v>
      </c>
      <c r="O161" s="15">
        <v>25</v>
      </c>
    </row>
    <row r="162" spans="1:15">
      <c r="A162" s="23" t="s">
        <v>152</v>
      </c>
      <c r="B162" s="24">
        <v>24</v>
      </c>
      <c r="C162" s="24">
        <v>3</v>
      </c>
      <c r="D162" s="24">
        <v>0</v>
      </c>
      <c r="E162" s="24">
        <v>1</v>
      </c>
      <c r="F162" s="24">
        <v>1</v>
      </c>
      <c r="G162" s="24">
        <v>3</v>
      </c>
      <c r="H162" s="24">
        <v>6</v>
      </c>
      <c r="I162" s="24">
        <v>0</v>
      </c>
      <c r="J162" s="24">
        <v>4</v>
      </c>
      <c r="K162" s="24">
        <v>0</v>
      </c>
      <c r="L162" s="24">
        <v>3</v>
      </c>
      <c r="M162" s="24">
        <v>7</v>
      </c>
      <c r="N162" s="24">
        <v>7</v>
      </c>
      <c r="O162" s="24">
        <v>0</v>
      </c>
    </row>
    <row r="163" spans="1:15">
      <c r="A163" s="10" t="s">
        <v>114</v>
      </c>
      <c r="B163" s="15">
        <v>100</v>
      </c>
      <c r="C163" s="15">
        <v>12.5</v>
      </c>
      <c r="D163" s="15">
        <v>0</v>
      </c>
      <c r="E163" s="15">
        <v>4.1666670000000003</v>
      </c>
      <c r="F163" s="15">
        <v>4.1666670000000003</v>
      </c>
      <c r="G163" s="15">
        <v>12.5</v>
      </c>
      <c r="H163" s="15">
        <v>25</v>
      </c>
      <c r="I163" s="15">
        <v>0</v>
      </c>
      <c r="J163" s="15">
        <v>16.666667</v>
      </c>
      <c r="K163" s="15">
        <v>0</v>
      </c>
      <c r="L163" s="15">
        <v>12.5</v>
      </c>
      <c r="M163" s="15">
        <v>29.166667</v>
      </c>
      <c r="N163" s="15">
        <v>29.166667</v>
      </c>
      <c r="O163" s="15">
        <v>0</v>
      </c>
    </row>
    <row r="164" spans="1:15">
      <c r="A164" s="23" t="s">
        <v>128</v>
      </c>
      <c r="B164" s="24">
        <v>6</v>
      </c>
      <c r="C164" s="24">
        <v>1</v>
      </c>
      <c r="D164" s="24">
        <v>1</v>
      </c>
      <c r="E164" s="24">
        <v>1</v>
      </c>
      <c r="F164" s="24">
        <v>1</v>
      </c>
      <c r="G164" s="24">
        <v>1</v>
      </c>
      <c r="H164" s="24">
        <v>2</v>
      </c>
      <c r="I164" s="24">
        <v>2</v>
      </c>
      <c r="J164" s="24">
        <v>1</v>
      </c>
      <c r="K164" s="24">
        <v>0</v>
      </c>
      <c r="L164" s="24">
        <v>1</v>
      </c>
      <c r="M164" s="24">
        <v>0</v>
      </c>
      <c r="N164" s="24">
        <v>0</v>
      </c>
      <c r="O164" s="24">
        <v>4</v>
      </c>
    </row>
    <row r="165" spans="1:15">
      <c r="A165" s="10" t="s">
        <v>114</v>
      </c>
      <c r="B165" s="15">
        <v>100</v>
      </c>
      <c r="C165" s="15">
        <v>16.666667</v>
      </c>
      <c r="D165" s="15">
        <v>16.666667</v>
      </c>
      <c r="E165" s="15">
        <v>16.666667</v>
      </c>
      <c r="F165" s="15">
        <v>16.666667</v>
      </c>
      <c r="G165" s="15">
        <v>16.666667</v>
      </c>
      <c r="H165" s="15">
        <v>33.333333000000003</v>
      </c>
      <c r="I165" s="15">
        <v>33.333333000000003</v>
      </c>
      <c r="J165" s="15">
        <v>16.666667</v>
      </c>
      <c r="K165" s="15">
        <v>0</v>
      </c>
      <c r="L165" s="15">
        <v>16.666667</v>
      </c>
      <c r="M165" s="15">
        <v>0</v>
      </c>
      <c r="N165" s="15">
        <v>0</v>
      </c>
      <c r="O165" s="15">
        <v>66.666667000000004</v>
      </c>
    </row>
    <row r="166" spans="1:15">
      <c r="A166" s="8" t="s">
        <v>194</v>
      </c>
      <c r="B166" s="8"/>
      <c r="C166" s="8"/>
      <c r="D166" s="8"/>
      <c r="E166" s="8"/>
      <c r="F166" s="8"/>
      <c r="G166" s="8"/>
      <c r="H166" s="8"/>
      <c r="I166" s="8"/>
      <c r="J166" s="8"/>
      <c r="K166" s="8"/>
      <c r="L166" s="8"/>
      <c r="M166" s="8"/>
      <c r="N166" s="8"/>
      <c r="O166" s="8"/>
    </row>
    <row r="167" spans="1:15">
      <c r="A167" s="23" t="s">
        <v>195</v>
      </c>
      <c r="B167" s="24">
        <v>405</v>
      </c>
      <c r="C167" s="24">
        <v>84</v>
      </c>
      <c r="D167" s="24">
        <v>25</v>
      </c>
      <c r="E167" s="24">
        <v>64</v>
      </c>
      <c r="F167" s="24">
        <v>82</v>
      </c>
      <c r="G167" s="24">
        <v>37</v>
      </c>
      <c r="H167" s="24">
        <v>109</v>
      </c>
      <c r="I167" s="24">
        <v>32</v>
      </c>
      <c r="J167" s="24">
        <v>103</v>
      </c>
      <c r="K167" s="24">
        <v>12</v>
      </c>
      <c r="L167" s="24">
        <v>99</v>
      </c>
      <c r="M167" s="24">
        <v>30</v>
      </c>
      <c r="N167" s="24">
        <v>64</v>
      </c>
      <c r="O167" s="24">
        <v>4</v>
      </c>
    </row>
    <row r="168" spans="1:15">
      <c r="A168" s="10" t="s">
        <v>114</v>
      </c>
      <c r="B168" s="15">
        <v>100</v>
      </c>
      <c r="C168" s="15">
        <v>20.740741</v>
      </c>
      <c r="D168" s="15">
        <v>6.1728399999999999</v>
      </c>
      <c r="E168" s="15">
        <v>15.802469</v>
      </c>
      <c r="F168" s="15">
        <v>20.246914</v>
      </c>
      <c r="G168" s="15">
        <v>9.135802</v>
      </c>
      <c r="H168" s="15">
        <v>26.91358</v>
      </c>
      <c r="I168" s="15">
        <v>7.9012349999999998</v>
      </c>
      <c r="J168" s="15">
        <v>25.432099000000001</v>
      </c>
      <c r="K168" s="15">
        <v>2.9629629999999998</v>
      </c>
      <c r="L168" s="15">
        <v>24.444444000000001</v>
      </c>
      <c r="M168" s="15">
        <v>7.4074070000000001</v>
      </c>
      <c r="N168" s="15">
        <v>15.802469</v>
      </c>
      <c r="O168" s="15">
        <v>0.98765400000000003</v>
      </c>
    </row>
    <row r="169" spans="1:15">
      <c r="A169" s="23" t="s">
        <v>196</v>
      </c>
      <c r="B169" s="24">
        <v>152</v>
      </c>
      <c r="C169" s="24">
        <v>38</v>
      </c>
      <c r="D169" s="24">
        <v>16</v>
      </c>
      <c r="E169" s="24">
        <v>29</v>
      </c>
      <c r="F169" s="24">
        <v>41</v>
      </c>
      <c r="G169" s="24">
        <v>9</v>
      </c>
      <c r="H169" s="24">
        <v>43</v>
      </c>
      <c r="I169" s="24">
        <v>13</v>
      </c>
      <c r="J169" s="24">
        <v>33</v>
      </c>
      <c r="K169" s="24">
        <v>3</v>
      </c>
      <c r="L169" s="24">
        <v>38</v>
      </c>
      <c r="M169" s="24">
        <v>8</v>
      </c>
      <c r="N169" s="24">
        <v>21</v>
      </c>
      <c r="O169" s="24">
        <v>2</v>
      </c>
    </row>
    <row r="170" spans="1:15">
      <c r="A170" s="10" t="s">
        <v>114</v>
      </c>
      <c r="B170" s="15">
        <v>100</v>
      </c>
      <c r="C170" s="15">
        <v>25</v>
      </c>
      <c r="D170" s="15">
        <v>10.526316</v>
      </c>
      <c r="E170" s="15">
        <v>19.078946999999999</v>
      </c>
      <c r="F170" s="15">
        <v>26.973683999999999</v>
      </c>
      <c r="G170" s="15">
        <v>5.9210529999999997</v>
      </c>
      <c r="H170" s="15">
        <v>28.289473999999998</v>
      </c>
      <c r="I170" s="15">
        <v>8.5526319999999991</v>
      </c>
      <c r="J170" s="15">
        <v>21.710526000000002</v>
      </c>
      <c r="K170" s="15">
        <v>1.973684</v>
      </c>
      <c r="L170" s="15">
        <v>25</v>
      </c>
      <c r="M170" s="15">
        <v>5.2631579999999998</v>
      </c>
      <c r="N170" s="15">
        <v>13.815789000000001</v>
      </c>
      <c r="O170" s="15">
        <v>1.3157890000000001</v>
      </c>
    </row>
    <row r="171" spans="1:15">
      <c r="A171" s="23" t="s">
        <v>197</v>
      </c>
      <c r="B171" s="24">
        <v>39</v>
      </c>
      <c r="C171" s="24">
        <v>11</v>
      </c>
      <c r="D171" s="24">
        <v>4</v>
      </c>
      <c r="E171" s="24">
        <v>9</v>
      </c>
      <c r="F171" s="24">
        <v>11</v>
      </c>
      <c r="G171" s="24">
        <v>9</v>
      </c>
      <c r="H171" s="24">
        <v>8</v>
      </c>
      <c r="I171" s="24">
        <v>8</v>
      </c>
      <c r="J171" s="24">
        <v>9</v>
      </c>
      <c r="K171" s="24">
        <v>0</v>
      </c>
      <c r="L171" s="24">
        <v>8</v>
      </c>
      <c r="M171" s="24">
        <v>4</v>
      </c>
      <c r="N171" s="24">
        <v>5</v>
      </c>
      <c r="O171" s="24">
        <v>1</v>
      </c>
    </row>
    <row r="172" spans="1:15">
      <c r="A172" s="10" t="s">
        <v>114</v>
      </c>
      <c r="B172" s="15">
        <v>100</v>
      </c>
      <c r="C172" s="15">
        <v>28.205127999999998</v>
      </c>
      <c r="D172" s="15">
        <v>10.256410000000001</v>
      </c>
      <c r="E172" s="15">
        <v>23.076923000000001</v>
      </c>
      <c r="F172" s="15">
        <v>28.205127999999998</v>
      </c>
      <c r="G172" s="15">
        <v>23.076923000000001</v>
      </c>
      <c r="H172" s="15">
        <v>20.512820999999999</v>
      </c>
      <c r="I172" s="15">
        <v>20.512820999999999</v>
      </c>
      <c r="J172" s="15">
        <v>23.076923000000001</v>
      </c>
      <c r="K172" s="15">
        <v>0</v>
      </c>
      <c r="L172" s="15">
        <v>20.512820999999999</v>
      </c>
      <c r="M172" s="15">
        <v>10.256410000000001</v>
      </c>
      <c r="N172" s="15">
        <v>12.820513</v>
      </c>
      <c r="O172" s="15">
        <v>2.5641029999999998</v>
      </c>
    </row>
    <row r="173" spans="1:15">
      <c r="A173" s="23" t="s">
        <v>198</v>
      </c>
      <c r="B173" s="24">
        <v>10</v>
      </c>
      <c r="C173" s="24">
        <v>2</v>
      </c>
      <c r="D173" s="24">
        <v>0</v>
      </c>
      <c r="E173" s="24">
        <v>1</v>
      </c>
      <c r="F173" s="24">
        <v>1</v>
      </c>
      <c r="G173" s="24">
        <v>0</v>
      </c>
      <c r="H173" s="24">
        <v>0</v>
      </c>
      <c r="I173" s="24">
        <v>1</v>
      </c>
      <c r="J173" s="24">
        <v>4</v>
      </c>
      <c r="K173" s="24">
        <v>0</v>
      </c>
      <c r="L173" s="24">
        <v>0</v>
      </c>
      <c r="M173" s="24">
        <v>1</v>
      </c>
      <c r="N173" s="24">
        <v>4</v>
      </c>
      <c r="O173" s="24">
        <v>0</v>
      </c>
    </row>
    <row r="174" spans="1:15">
      <c r="A174" s="10" t="s">
        <v>114</v>
      </c>
      <c r="B174" s="15">
        <v>100</v>
      </c>
      <c r="C174" s="15">
        <v>20</v>
      </c>
      <c r="D174" s="15">
        <v>0</v>
      </c>
      <c r="E174" s="15">
        <v>10</v>
      </c>
      <c r="F174" s="15">
        <v>10</v>
      </c>
      <c r="G174" s="15">
        <v>0</v>
      </c>
      <c r="H174" s="15">
        <v>0</v>
      </c>
      <c r="I174" s="15">
        <v>10</v>
      </c>
      <c r="J174" s="15">
        <v>40</v>
      </c>
      <c r="K174" s="15">
        <v>0</v>
      </c>
      <c r="L174" s="15">
        <v>0</v>
      </c>
      <c r="M174" s="15">
        <v>10</v>
      </c>
      <c r="N174" s="15">
        <v>40</v>
      </c>
      <c r="O174" s="15">
        <v>0</v>
      </c>
    </row>
    <row r="175" spans="1:15">
      <c r="A175" s="23" t="s">
        <v>199</v>
      </c>
      <c r="B175" s="24">
        <v>20</v>
      </c>
      <c r="C175" s="24">
        <v>5</v>
      </c>
      <c r="D175" s="24">
        <v>2</v>
      </c>
      <c r="E175" s="24">
        <v>1</v>
      </c>
      <c r="F175" s="24">
        <v>3</v>
      </c>
      <c r="G175" s="24">
        <v>0</v>
      </c>
      <c r="H175" s="24">
        <v>7</v>
      </c>
      <c r="I175" s="24">
        <v>2</v>
      </c>
      <c r="J175" s="24">
        <v>5</v>
      </c>
      <c r="K175" s="24">
        <v>0</v>
      </c>
      <c r="L175" s="24">
        <v>2</v>
      </c>
      <c r="M175" s="24">
        <v>3</v>
      </c>
      <c r="N175" s="24">
        <v>4</v>
      </c>
      <c r="O175" s="24">
        <v>1</v>
      </c>
    </row>
    <row r="176" spans="1:15">
      <c r="A176" s="10" t="s">
        <v>114</v>
      </c>
      <c r="B176" s="15">
        <v>100</v>
      </c>
      <c r="C176" s="15">
        <v>25</v>
      </c>
      <c r="D176" s="15">
        <v>10</v>
      </c>
      <c r="E176" s="15">
        <v>5</v>
      </c>
      <c r="F176" s="15">
        <v>15</v>
      </c>
      <c r="G176" s="15">
        <v>0</v>
      </c>
      <c r="H176" s="15">
        <v>35</v>
      </c>
      <c r="I176" s="15">
        <v>10</v>
      </c>
      <c r="J176" s="15">
        <v>25</v>
      </c>
      <c r="K176" s="15">
        <v>0</v>
      </c>
      <c r="L176" s="15">
        <v>10</v>
      </c>
      <c r="M176" s="15">
        <v>15</v>
      </c>
      <c r="N176" s="15">
        <v>20</v>
      </c>
      <c r="O176" s="15">
        <v>5</v>
      </c>
    </row>
    <row r="177" spans="1:15">
      <c r="A177" s="23" t="s">
        <v>200</v>
      </c>
      <c r="B177" s="24">
        <v>308</v>
      </c>
      <c r="C177" s="24">
        <v>59</v>
      </c>
      <c r="D177" s="24">
        <v>22</v>
      </c>
      <c r="E177" s="24">
        <v>55</v>
      </c>
      <c r="F177" s="24">
        <v>68</v>
      </c>
      <c r="G177" s="24">
        <v>26</v>
      </c>
      <c r="H177" s="24">
        <v>91</v>
      </c>
      <c r="I177" s="24">
        <v>17</v>
      </c>
      <c r="J177" s="24">
        <v>61</v>
      </c>
      <c r="K177" s="24">
        <v>5</v>
      </c>
      <c r="L177" s="24">
        <v>80</v>
      </c>
      <c r="M177" s="24">
        <v>21</v>
      </c>
      <c r="N177" s="24">
        <v>54</v>
      </c>
      <c r="O177" s="24">
        <v>3</v>
      </c>
    </row>
    <row r="178" spans="1:15">
      <c r="A178" s="10" t="s">
        <v>114</v>
      </c>
      <c r="B178" s="15">
        <v>100</v>
      </c>
      <c r="C178" s="15">
        <v>19.155843999999998</v>
      </c>
      <c r="D178" s="15">
        <v>7.1428570000000002</v>
      </c>
      <c r="E178" s="15">
        <v>17.857143000000001</v>
      </c>
      <c r="F178" s="15">
        <v>22.077922000000001</v>
      </c>
      <c r="G178" s="15">
        <v>8.4415580000000006</v>
      </c>
      <c r="H178" s="15">
        <v>29.545455</v>
      </c>
      <c r="I178" s="15">
        <v>5.5194809999999999</v>
      </c>
      <c r="J178" s="15">
        <v>19.805195000000001</v>
      </c>
      <c r="K178" s="15">
        <v>1.6233770000000001</v>
      </c>
      <c r="L178" s="15">
        <v>25.974025999999999</v>
      </c>
      <c r="M178" s="15">
        <v>6.8181820000000002</v>
      </c>
      <c r="N178" s="15">
        <v>17.532468000000001</v>
      </c>
      <c r="O178" s="15">
        <v>0.97402599999999995</v>
      </c>
    </row>
    <row r="179" spans="1:15">
      <c r="A179" s="23" t="s">
        <v>201</v>
      </c>
      <c r="B179" s="24">
        <v>281</v>
      </c>
      <c r="C179" s="24">
        <v>42</v>
      </c>
      <c r="D179" s="24">
        <v>13</v>
      </c>
      <c r="E179" s="24">
        <v>32</v>
      </c>
      <c r="F179" s="24">
        <v>36</v>
      </c>
      <c r="G179" s="24">
        <v>24</v>
      </c>
      <c r="H179" s="24">
        <v>91</v>
      </c>
      <c r="I179" s="24">
        <v>21</v>
      </c>
      <c r="J179" s="24">
        <v>131</v>
      </c>
      <c r="K179" s="24">
        <v>8</v>
      </c>
      <c r="L179" s="24">
        <v>55</v>
      </c>
      <c r="M179" s="24">
        <v>19</v>
      </c>
      <c r="N179" s="24">
        <v>34</v>
      </c>
      <c r="O179" s="24">
        <v>4</v>
      </c>
    </row>
    <row r="180" spans="1:15">
      <c r="A180" s="10" t="s">
        <v>114</v>
      </c>
      <c r="B180" s="15">
        <v>100</v>
      </c>
      <c r="C180" s="15">
        <v>14.946619</v>
      </c>
      <c r="D180" s="15">
        <v>4.6263350000000001</v>
      </c>
      <c r="E180" s="15">
        <v>11.3879</v>
      </c>
      <c r="F180" s="15">
        <v>12.811388000000001</v>
      </c>
      <c r="G180" s="15">
        <v>8.5409249999999997</v>
      </c>
      <c r="H180" s="15">
        <v>32.384341999999997</v>
      </c>
      <c r="I180" s="15">
        <v>7.4733099999999997</v>
      </c>
      <c r="J180" s="15">
        <v>46.619216999999999</v>
      </c>
      <c r="K180" s="15">
        <v>2.846975</v>
      </c>
      <c r="L180" s="15">
        <v>19.572953999999999</v>
      </c>
      <c r="M180" s="15">
        <v>6.7615660000000002</v>
      </c>
      <c r="N180" s="15">
        <v>12.099644</v>
      </c>
      <c r="O180" s="15">
        <v>1.4234880000000001</v>
      </c>
    </row>
    <row r="181" spans="1:15">
      <c r="A181" s="23" t="s">
        <v>202</v>
      </c>
      <c r="B181" s="24">
        <v>191</v>
      </c>
      <c r="C181" s="24">
        <v>45</v>
      </c>
      <c r="D181" s="24">
        <v>10</v>
      </c>
      <c r="E181" s="24">
        <v>24</v>
      </c>
      <c r="F181" s="24">
        <v>38</v>
      </c>
      <c r="G181" s="24">
        <v>21</v>
      </c>
      <c r="H181" s="24">
        <v>48</v>
      </c>
      <c r="I181" s="24">
        <v>21</v>
      </c>
      <c r="J181" s="24">
        <v>53</v>
      </c>
      <c r="K181" s="24">
        <v>4</v>
      </c>
      <c r="L181" s="24">
        <v>46</v>
      </c>
      <c r="M181" s="24">
        <v>14</v>
      </c>
      <c r="N181" s="24">
        <v>31</v>
      </c>
      <c r="O181" s="24">
        <v>3</v>
      </c>
    </row>
    <row r="182" spans="1:15">
      <c r="A182" s="10" t="s">
        <v>114</v>
      </c>
      <c r="B182" s="15">
        <v>100</v>
      </c>
      <c r="C182" s="15">
        <v>23.560209</v>
      </c>
      <c r="D182" s="15">
        <v>5.2356020000000001</v>
      </c>
      <c r="E182" s="15">
        <v>12.565445</v>
      </c>
      <c r="F182" s="15">
        <v>19.895288000000001</v>
      </c>
      <c r="G182" s="15">
        <v>10.994764</v>
      </c>
      <c r="H182" s="15">
        <v>25.130890000000001</v>
      </c>
      <c r="I182" s="15">
        <v>10.994764</v>
      </c>
      <c r="J182" s="15">
        <v>27.748691000000001</v>
      </c>
      <c r="K182" s="15">
        <v>2.0942409999999998</v>
      </c>
      <c r="L182" s="15">
        <v>24.083770000000001</v>
      </c>
      <c r="M182" s="15">
        <v>7.3298430000000003</v>
      </c>
      <c r="N182" s="15">
        <v>16.230366</v>
      </c>
      <c r="O182" s="15">
        <v>1.570681</v>
      </c>
    </row>
    <row r="183" spans="1:15">
      <c r="A183" s="23" t="s">
        <v>203</v>
      </c>
      <c r="B183" s="24">
        <v>176</v>
      </c>
      <c r="C183" s="24">
        <v>42</v>
      </c>
      <c r="D183" s="24">
        <v>8</v>
      </c>
      <c r="E183" s="24">
        <v>21</v>
      </c>
      <c r="F183" s="24">
        <v>43</v>
      </c>
      <c r="G183" s="24">
        <v>16</v>
      </c>
      <c r="H183" s="24">
        <v>49</v>
      </c>
      <c r="I183" s="24">
        <v>14</v>
      </c>
      <c r="J183" s="24">
        <v>34</v>
      </c>
      <c r="K183" s="24">
        <v>4</v>
      </c>
      <c r="L183" s="24">
        <v>40</v>
      </c>
      <c r="M183" s="24">
        <v>13</v>
      </c>
      <c r="N183" s="24">
        <v>32</v>
      </c>
      <c r="O183" s="24">
        <v>2</v>
      </c>
    </row>
    <row r="184" spans="1:15">
      <c r="A184" s="10" t="s">
        <v>114</v>
      </c>
      <c r="B184" s="15">
        <v>100</v>
      </c>
      <c r="C184" s="15">
        <v>23.863636</v>
      </c>
      <c r="D184" s="15">
        <v>4.5454549999999996</v>
      </c>
      <c r="E184" s="15">
        <v>11.931818</v>
      </c>
      <c r="F184" s="15">
        <v>24.431818</v>
      </c>
      <c r="G184" s="15">
        <v>9.0909089999999999</v>
      </c>
      <c r="H184" s="15">
        <v>27.840909</v>
      </c>
      <c r="I184" s="15">
        <v>7.9545450000000004</v>
      </c>
      <c r="J184" s="15">
        <v>19.318182</v>
      </c>
      <c r="K184" s="15">
        <v>2.2727270000000002</v>
      </c>
      <c r="L184" s="15">
        <v>22.727273</v>
      </c>
      <c r="M184" s="15">
        <v>7.3863640000000004</v>
      </c>
      <c r="N184" s="15">
        <v>18.181818</v>
      </c>
      <c r="O184" s="15">
        <v>1.1363639999999999</v>
      </c>
    </row>
    <row r="185" spans="1:15">
      <c r="A185" s="23" t="s">
        <v>204</v>
      </c>
      <c r="B185" s="24">
        <v>135</v>
      </c>
      <c r="C185" s="24">
        <v>22</v>
      </c>
      <c r="D185" s="24">
        <v>7</v>
      </c>
      <c r="E185" s="24">
        <v>15</v>
      </c>
      <c r="F185" s="24">
        <v>26</v>
      </c>
      <c r="G185" s="24">
        <v>15</v>
      </c>
      <c r="H185" s="24">
        <v>57</v>
      </c>
      <c r="I185" s="24">
        <v>15</v>
      </c>
      <c r="J185" s="24">
        <v>62</v>
      </c>
      <c r="K185" s="24">
        <v>2</v>
      </c>
      <c r="L185" s="24">
        <v>30</v>
      </c>
      <c r="M185" s="24">
        <v>6</v>
      </c>
      <c r="N185" s="24">
        <v>11</v>
      </c>
      <c r="O185" s="24">
        <v>0</v>
      </c>
    </row>
    <row r="186" spans="1:15">
      <c r="A186" s="10" t="s">
        <v>114</v>
      </c>
      <c r="B186" s="15">
        <v>100</v>
      </c>
      <c r="C186" s="15">
        <v>16.296296000000002</v>
      </c>
      <c r="D186" s="15">
        <v>5.1851849999999997</v>
      </c>
      <c r="E186" s="15">
        <v>11.111110999999999</v>
      </c>
      <c r="F186" s="15">
        <v>19.259259</v>
      </c>
      <c r="G186" s="15">
        <v>11.111110999999999</v>
      </c>
      <c r="H186" s="15">
        <v>42.222222000000002</v>
      </c>
      <c r="I186" s="15">
        <v>11.111110999999999</v>
      </c>
      <c r="J186" s="15">
        <v>45.925925999999997</v>
      </c>
      <c r="K186" s="15">
        <v>1.481481</v>
      </c>
      <c r="L186" s="15">
        <v>22.222221999999999</v>
      </c>
      <c r="M186" s="15">
        <v>4.4444439999999998</v>
      </c>
      <c r="N186" s="15">
        <v>8.1481480000000008</v>
      </c>
      <c r="O186" s="15">
        <v>0</v>
      </c>
    </row>
    <row r="187" spans="1:15">
      <c r="A187" s="23" t="s">
        <v>205</v>
      </c>
      <c r="B187" s="24">
        <v>1</v>
      </c>
      <c r="C187" s="24">
        <v>0</v>
      </c>
      <c r="D187" s="24">
        <v>0</v>
      </c>
      <c r="E187" s="24">
        <v>0</v>
      </c>
      <c r="F187" s="24">
        <v>0</v>
      </c>
      <c r="G187" s="24">
        <v>0</v>
      </c>
      <c r="H187" s="24">
        <v>0</v>
      </c>
      <c r="I187" s="24">
        <v>0</v>
      </c>
      <c r="J187" s="24">
        <v>1</v>
      </c>
      <c r="K187" s="24">
        <v>0</v>
      </c>
      <c r="L187" s="24">
        <v>0</v>
      </c>
      <c r="M187" s="24">
        <v>1</v>
      </c>
      <c r="N187" s="24">
        <v>0</v>
      </c>
      <c r="O187" s="24">
        <v>0</v>
      </c>
    </row>
    <row r="188" spans="1:15">
      <c r="A188" s="10" t="s">
        <v>114</v>
      </c>
      <c r="B188" s="15">
        <v>100</v>
      </c>
      <c r="C188" s="15">
        <v>0</v>
      </c>
      <c r="D188" s="15">
        <v>0</v>
      </c>
      <c r="E188" s="15">
        <v>0</v>
      </c>
      <c r="F188" s="15">
        <v>0</v>
      </c>
      <c r="G188" s="15">
        <v>0</v>
      </c>
      <c r="H188" s="15">
        <v>0</v>
      </c>
      <c r="I188" s="15">
        <v>0</v>
      </c>
      <c r="J188" s="15">
        <v>100</v>
      </c>
      <c r="K188" s="15">
        <v>0</v>
      </c>
      <c r="L188" s="15">
        <v>0</v>
      </c>
      <c r="M188" s="15">
        <v>100</v>
      </c>
      <c r="N188" s="15">
        <v>0</v>
      </c>
      <c r="O188" s="15">
        <v>0</v>
      </c>
    </row>
    <row r="189" spans="1:15">
      <c r="A189" s="23" t="s">
        <v>206</v>
      </c>
      <c r="B189" s="24">
        <v>29</v>
      </c>
      <c r="C189" s="24">
        <v>2</v>
      </c>
      <c r="D189" s="24">
        <v>0</v>
      </c>
      <c r="E189" s="24">
        <v>1</v>
      </c>
      <c r="F189" s="24">
        <v>1</v>
      </c>
      <c r="G189" s="24">
        <v>1</v>
      </c>
      <c r="H189" s="24">
        <v>5</v>
      </c>
      <c r="I189" s="24">
        <v>1</v>
      </c>
      <c r="J189" s="24">
        <v>17</v>
      </c>
      <c r="K189" s="24">
        <v>0</v>
      </c>
      <c r="L189" s="24">
        <v>4</v>
      </c>
      <c r="M189" s="24">
        <v>7</v>
      </c>
      <c r="N189" s="24">
        <v>1</v>
      </c>
      <c r="O189" s="24">
        <v>1</v>
      </c>
    </row>
    <row r="190" spans="1:15">
      <c r="A190" s="10" t="s">
        <v>114</v>
      </c>
      <c r="B190" s="15">
        <v>100</v>
      </c>
      <c r="C190" s="15">
        <v>6.8965519999999998</v>
      </c>
      <c r="D190" s="15">
        <v>0</v>
      </c>
      <c r="E190" s="15">
        <v>3.4482759999999999</v>
      </c>
      <c r="F190" s="15">
        <v>3.4482759999999999</v>
      </c>
      <c r="G190" s="15">
        <v>3.4482759999999999</v>
      </c>
      <c r="H190" s="15">
        <v>17.241378999999998</v>
      </c>
      <c r="I190" s="15">
        <v>3.4482759999999999</v>
      </c>
      <c r="J190" s="15">
        <v>58.620690000000003</v>
      </c>
      <c r="K190" s="15">
        <v>0</v>
      </c>
      <c r="L190" s="15">
        <v>13.793103</v>
      </c>
      <c r="M190" s="15">
        <v>24.137930999999998</v>
      </c>
      <c r="N190" s="15">
        <v>3.4482759999999999</v>
      </c>
      <c r="O190" s="15">
        <v>3.4482759999999999</v>
      </c>
    </row>
    <row r="191" spans="1:15">
      <c r="A191" s="23" t="s">
        <v>152</v>
      </c>
      <c r="B191" s="24">
        <v>22</v>
      </c>
      <c r="C191" s="24">
        <v>2</v>
      </c>
      <c r="D191" s="24">
        <v>0</v>
      </c>
      <c r="E191" s="24">
        <v>1</v>
      </c>
      <c r="F191" s="24">
        <v>0</v>
      </c>
      <c r="G191" s="24">
        <v>1</v>
      </c>
      <c r="H191" s="24">
        <v>6</v>
      </c>
      <c r="I191" s="24">
        <v>0</v>
      </c>
      <c r="J191" s="24">
        <v>5</v>
      </c>
      <c r="K191" s="24">
        <v>0</v>
      </c>
      <c r="L191" s="24">
        <v>2</v>
      </c>
      <c r="M191" s="24">
        <v>8</v>
      </c>
      <c r="N191" s="24">
        <v>3</v>
      </c>
      <c r="O191" s="24">
        <v>0</v>
      </c>
    </row>
    <row r="192" spans="1:15">
      <c r="A192" s="10" t="s">
        <v>114</v>
      </c>
      <c r="B192" s="15">
        <v>100</v>
      </c>
      <c r="C192" s="15">
        <v>9.0909089999999999</v>
      </c>
      <c r="D192" s="15">
        <v>0</v>
      </c>
      <c r="E192" s="15">
        <v>4.5454549999999996</v>
      </c>
      <c r="F192" s="15">
        <v>0</v>
      </c>
      <c r="G192" s="15">
        <v>4.5454549999999996</v>
      </c>
      <c r="H192" s="15">
        <v>27.272727</v>
      </c>
      <c r="I192" s="15">
        <v>0</v>
      </c>
      <c r="J192" s="15">
        <v>22.727273</v>
      </c>
      <c r="K192" s="15">
        <v>0</v>
      </c>
      <c r="L192" s="15">
        <v>9.0909089999999999</v>
      </c>
      <c r="M192" s="15">
        <v>36.363636</v>
      </c>
      <c r="N192" s="15">
        <v>13.636364</v>
      </c>
      <c r="O192" s="15">
        <v>0</v>
      </c>
    </row>
    <row r="193" spans="1:15">
      <c r="A193" s="23" t="s">
        <v>128</v>
      </c>
      <c r="B193" s="24">
        <v>80</v>
      </c>
      <c r="C193" s="24">
        <v>13</v>
      </c>
      <c r="D193" s="24">
        <v>7</v>
      </c>
      <c r="E193" s="24">
        <v>9</v>
      </c>
      <c r="F193" s="24">
        <v>18</v>
      </c>
      <c r="G193" s="24">
        <v>10</v>
      </c>
      <c r="H193" s="24">
        <v>22</v>
      </c>
      <c r="I193" s="24">
        <v>9</v>
      </c>
      <c r="J193" s="24">
        <v>17</v>
      </c>
      <c r="K193" s="24">
        <v>1</v>
      </c>
      <c r="L193" s="24">
        <v>17</v>
      </c>
      <c r="M193" s="24">
        <v>13</v>
      </c>
      <c r="N193" s="24">
        <v>15</v>
      </c>
      <c r="O193" s="24">
        <v>1</v>
      </c>
    </row>
    <row r="194" spans="1:15">
      <c r="A194" s="10" t="s">
        <v>114</v>
      </c>
      <c r="B194" s="15">
        <v>100</v>
      </c>
      <c r="C194" s="15">
        <v>16.25</v>
      </c>
      <c r="D194" s="15">
        <v>8.75</v>
      </c>
      <c r="E194" s="15">
        <v>11.25</v>
      </c>
      <c r="F194" s="15">
        <v>22.5</v>
      </c>
      <c r="G194" s="15">
        <v>12.5</v>
      </c>
      <c r="H194" s="15">
        <v>27.5</v>
      </c>
      <c r="I194" s="15">
        <v>11.25</v>
      </c>
      <c r="J194" s="15">
        <v>21.25</v>
      </c>
      <c r="K194" s="15">
        <v>1.25</v>
      </c>
      <c r="L194" s="15">
        <v>21.25</v>
      </c>
      <c r="M194" s="15">
        <v>16.25</v>
      </c>
      <c r="N194" s="15">
        <v>18.75</v>
      </c>
      <c r="O194" s="15">
        <v>1.25</v>
      </c>
    </row>
    <row r="195" spans="1:15">
      <c r="A195" s="8" t="s">
        <v>207</v>
      </c>
      <c r="B195" s="8"/>
      <c r="C195" s="8"/>
      <c r="D195" s="8"/>
      <c r="E195" s="8"/>
      <c r="F195" s="8"/>
      <c r="G195" s="8"/>
      <c r="H195" s="8"/>
      <c r="I195" s="8"/>
      <c r="J195" s="8"/>
      <c r="K195" s="8"/>
      <c r="L195" s="8"/>
      <c r="M195" s="8"/>
      <c r="N195" s="8"/>
      <c r="O195" s="8"/>
    </row>
    <row r="196" spans="1:15">
      <c r="A196" s="23" t="s">
        <v>208</v>
      </c>
      <c r="B196" s="24">
        <v>510</v>
      </c>
      <c r="C196" s="24">
        <v>108</v>
      </c>
      <c r="D196" s="24">
        <v>30</v>
      </c>
      <c r="E196" s="24">
        <v>76</v>
      </c>
      <c r="F196" s="24">
        <v>102</v>
      </c>
      <c r="G196" s="24">
        <v>40</v>
      </c>
      <c r="H196" s="24">
        <v>152</v>
      </c>
      <c r="I196" s="24">
        <v>41</v>
      </c>
      <c r="J196" s="24">
        <v>183</v>
      </c>
      <c r="K196" s="24">
        <v>9</v>
      </c>
      <c r="L196" s="24">
        <v>109</v>
      </c>
      <c r="M196" s="24">
        <v>39</v>
      </c>
      <c r="N196" s="24">
        <v>66</v>
      </c>
      <c r="O196" s="24">
        <v>5</v>
      </c>
    </row>
    <row r="197" spans="1:15">
      <c r="A197" s="10" t="s">
        <v>114</v>
      </c>
      <c r="B197" s="15">
        <v>100</v>
      </c>
      <c r="C197" s="15">
        <v>21.176470999999999</v>
      </c>
      <c r="D197" s="15">
        <v>5.8823530000000002</v>
      </c>
      <c r="E197" s="15">
        <v>14.901961</v>
      </c>
      <c r="F197" s="15">
        <v>20</v>
      </c>
      <c r="G197" s="15">
        <v>7.8431369999999996</v>
      </c>
      <c r="H197" s="15">
        <v>29.803922</v>
      </c>
      <c r="I197" s="15">
        <v>8.0392159999999997</v>
      </c>
      <c r="J197" s="15">
        <v>35.882353000000002</v>
      </c>
      <c r="K197" s="15">
        <v>1.7647060000000001</v>
      </c>
      <c r="L197" s="15">
        <v>21.372548999999999</v>
      </c>
      <c r="M197" s="15">
        <v>7.6470589999999996</v>
      </c>
      <c r="N197" s="15">
        <v>12.941176</v>
      </c>
      <c r="O197" s="15">
        <v>0.98039200000000004</v>
      </c>
    </row>
    <row r="198" spans="1:15">
      <c r="A198" s="23" t="s">
        <v>209</v>
      </c>
      <c r="B198" s="24">
        <v>433</v>
      </c>
      <c r="C198" s="24">
        <v>92</v>
      </c>
      <c r="D198" s="24">
        <v>26</v>
      </c>
      <c r="E198" s="24">
        <v>61</v>
      </c>
      <c r="F198" s="24">
        <v>84</v>
      </c>
      <c r="G198" s="24">
        <v>32</v>
      </c>
      <c r="H198" s="24">
        <v>135</v>
      </c>
      <c r="I198" s="24">
        <v>37</v>
      </c>
      <c r="J198" s="24">
        <v>155</v>
      </c>
      <c r="K198" s="24">
        <v>6</v>
      </c>
      <c r="L198" s="24">
        <v>100</v>
      </c>
      <c r="M198" s="24">
        <v>29</v>
      </c>
      <c r="N198" s="24">
        <v>63</v>
      </c>
      <c r="O198" s="24">
        <v>4</v>
      </c>
    </row>
    <row r="199" spans="1:15">
      <c r="A199" s="10" t="s">
        <v>114</v>
      </c>
      <c r="B199" s="15">
        <v>100</v>
      </c>
      <c r="C199" s="15">
        <v>21.247112999999999</v>
      </c>
      <c r="D199" s="15">
        <v>6.0046189999999999</v>
      </c>
      <c r="E199" s="15">
        <v>14.087759999999999</v>
      </c>
      <c r="F199" s="15">
        <v>19.399538</v>
      </c>
      <c r="G199" s="15">
        <v>7.3902999999999999</v>
      </c>
      <c r="H199" s="15">
        <v>31.177828999999999</v>
      </c>
      <c r="I199" s="15">
        <v>8.5450350000000004</v>
      </c>
      <c r="J199" s="15">
        <v>35.796767000000003</v>
      </c>
      <c r="K199" s="15">
        <v>1.3856809999999999</v>
      </c>
      <c r="L199" s="15">
        <v>23.094688000000001</v>
      </c>
      <c r="M199" s="15">
        <v>6.6974600000000004</v>
      </c>
      <c r="N199" s="15">
        <v>14.549654</v>
      </c>
      <c r="O199" s="15">
        <v>0.92378800000000005</v>
      </c>
    </row>
    <row r="200" spans="1:15">
      <c r="A200" s="23" t="s">
        <v>210</v>
      </c>
      <c r="B200" s="24">
        <v>400</v>
      </c>
      <c r="C200" s="24">
        <v>75</v>
      </c>
      <c r="D200" s="24">
        <v>33</v>
      </c>
      <c r="E200" s="24">
        <v>68</v>
      </c>
      <c r="F200" s="24">
        <v>73</v>
      </c>
      <c r="G200" s="24">
        <v>39</v>
      </c>
      <c r="H200" s="24">
        <v>137</v>
      </c>
      <c r="I200" s="24">
        <v>32</v>
      </c>
      <c r="J200" s="24">
        <v>135</v>
      </c>
      <c r="K200" s="24">
        <v>7</v>
      </c>
      <c r="L200" s="24">
        <v>89</v>
      </c>
      <c r="M200" s="24">
        <v>34</v>
      </c>
      <c r="N200" s="24">
        <v>56</v>
      </c>
      <c r="O200" s="24">
        <v>6</v>
      </c>
    </row>
    <row r="201" spans="1:15" ht="11.1" customHeight="1">
      <c r="A201" s="10" t="s">
        <v>114</v>
      </c>
      <c r="B201" s="15">
        <v>100</v>
      </c>
      <c r="C201" s="15">
        <v>18.75</v>
      </c>
      <c r="D201" s="15">
        <v>8.25</v>
      </c>
      <c r="E201" s="15">
        <v>17</v>
      </c>
      <c r="F201" s="15">
        <v>18.25</v>
      </c>
      <c r="G201" s="15">
        <v>9.75</v>
      </c>
      <c r="H201" s="15">
        <v>34.25</v>
      </c>
      <c r="I201" s="15">
        <v>8</v>
      </c>
      <c r="J201" s="15">
        <v>33.75</v>
      </c>
      <c r="K201" s="15">
        <v>1.75</v>
      </c>
      <c r="L201" s="15">
        <v>22.25</v>
      </c>
      <c r="M201" s="15">
        <v>8.5</v>
      </c>
      <c r="N201" s="15">
        <v>14</v>
      </c>
      <c r="O201" s="15">
        <v>1.5</v>
      </c>
    </row>
    <row r="202" spans="1:15" ht="11.1" customHeight="1">
      <c r="A202" s="23" t="s">
        <v>211</v>
      </c>
      <c r="B202" s="24">
        <v>208</v>
      </c>
      <c r="C202" s="24">
        <v>52</v>
      </c>
      <c r="D202" s="24">
        <v>18</v>
      </c>
      <c r="E202" s="24">
        <v>38</v>
      </c>
      <c r="F202" s="24">
        <v>43</v>
      </c>
      <c r="G202" s="24">
        <v>25</v>
      </c>
      <c r="H202" s="24">
        <v>82</v>
      </c>
      <c r="I202" s="24">
        <v>29</v>
      </c>
      <c r="J202" s="24">
        <v>80</v>
      </c>
      <c r="K202" s="24">
        <v>6</v>
      </c>
      <c r="L202" s="24">
        <v>46</v>
      </c>
      <c r="M202" s="24">
        <v>17</v>
      </c>
      <c r="N202" s="24">
        <v>16</v>
      </c>
      <c r="O202" s="24">
        <v>4</v>
      </c>
    </row>
    <row r="203" spans="1:15" ht="11.1" customHeight="1">
      <c r="A203" s="10" t="s">
        <v>114</v>
      </c>
      <c r="B203" s="15">
        <v>100</v>
      </c>
      <c r="C203" s="15">
        <v>25</v>
      </c>
      <c r="D203" s="15">
        <v>8.6538459999999997</v>
      </c>
      <c r="E203" s="15">
        <v>18.269231000000001</v>
      </c>
      <c r="F203" s="15">
        <v>20.673076999999999</v>
      </c>
      <c r="G203" s="15">
        <v>12.019231</v>
      </c>
      <c r="H203" s="15">
        <v>39.423076999999999</v>
      </c>
      <c r="I203" s="15">
        <v>13.942308000000001</v>
      </c>
      <c r="J203" s="15">
        <v>38.461537999999997</v>
      </c>
      <c r="K203" s="15">
        <v>2.8846150000000002</v>
      </c>
      <c r="L203" s="15">
        <v>22.115385</v>
      </c>
      <c r="M203" s="15">
        <v>8.1730769999999993</v>
      </c>
      <c r="N203" s="15">
        <v>7.6923079999999997</v>
      </c>
      <c r="O203" s="15">
        <v>1.9230769999999999</v>
      </c>
    </row>
    <row r="204" spans="1:15" ht="11.1" customHeight="1">
      <c r="A204" s="23" t="s">
        <v>212</v>
      </c>
      <c r="B204" s="24">
        <v>115</v>
      </c>
      <c r="C204" s="24">
        <v>36</v>
      </c>
      <c r="D204" s="24">
        <v>17</v>
      </c>
      <c r="E204" s="24">
        <v>19</v>
      </c>
      <c r="F204" s="24">
        <v>34</v>
      </c>
      <c r="G204" s="24">
        <v>16</v>
      </c>
      <c r="H204" s="24">
        <v>47</v>
      </c>
      <c r="I204" s="24">
        <v>13</v>
      </c>
      <c r="J204" s="24">
        <v>19</v>
      </c>
      <c r="K204" s="24">
        <v>2</v>
      </c>
      <c r="L204" s="24">
        <v>20</v>
      </c>
      <c r="M204" s="24">
        <v>8</v>
      </c>
      <c r="N204" s="24">
        <v>14</v>
      </c>
      <c r="O204" s="24">
        <v>2</v>
      </c>
    </row>
    <row r="205" spans="1:15" ht="11.1" customHeight="1">
      <c r="A205" s="10" t="s">
        <v>114</v>
      </c>
      <c r="B205" s="15">
        <v>100</v>
      </c>
      <c r="C205" s="15">
        <v>31.304348000000001</v>
      </c>
      <c r="D205" s="15">
        <v>14.782609000000001</v>
      </c>
      <c r="E205" s="15">
        <v>16.521739</v>
      </c>
      <c r="F205" s="15">
        <v>29.565217000000001</v>
      </c>
      <c r="G205" s="15">
        <v>13.913043</v>
      </c>
      <c r="H205" s="15">
        <v>40.869565000000001</v>
      </c>
      <c r="I205" s="15">
        <v>11.304347999999999</v>
      </c>
      <c r="J205" s="15">
        <v>16.521739</v>
      </c>
      <c r="K205" s="15">
        <v>1.7391300000000001</v>
      </c>
      <c r="L205" s="15">
        <v>17.391304000000002</v>
      </c>
      <c r="M205" s="15">
        <v>6.9565219999999997</v>
      </c>
      <c r="N205" s="15">
        <v>12.173913000000001</v>
      </c>
      <c r="O205" s="15">
        <v>1.7391300000000001</v>
      </c>
    </row>
    <row r="206" spans="1:15" ht="11.1" customHeight="1">
      <c r="A206" s="23" t="s">
        <v>213</v>
      </c>
      <c r="B206" s="24">
        <v>149</v>
      </c>
      <c r="C206" s="24">
        <v>45</v>
      </c>
      <c r="D206" s="24">
        <v>16</v>
      </c>
      <c r="E206" s="24">
        <v>24</v>
      </c>
      <c r="F206" s="24">
        <v>36</v>
      </c>
      <c r="G206" s="24">
        <v>21</v>
      </c>
      <c r="H206" s="24">
        <v>59</v>
      </c>
      <c r="I206" s="24">
        <v>18</v>
      </c>
      <c r="J206" s="24">
        <v>60</v>
      </c>
      <c r="K206" s="24">
        <v>2</v>
      </c>
      <c r="L206" s="24">
        <v>38</v>
      </c>
      <c r="M206" s="24">
        <v>16</v>
      </c>
      <c r="N206" s="24">
        <v>12</v>
      </c>
      <c r="O206" s="24">
        <v>1</v>
      </c>
    </row>
    <row r="207" spans="1:15" ht="11.1" customHeight="1">
      <c r="A207" s="10" t="s">
        <v>114</v>
      </c>
      <c r="B207" s="15">
        <v>100</v>
      </c>
      <c r="C207" s="15">
        <v>30.201342</v>
      </c>
      <c r="D207" s="15">
        <v>10.738255000000001</v>
      </c>
      <c r="E207" s="15">
        <v>16.107382999999999</v>
      </c>
      <c r="F207" s="15">
        <v>24.161073999999999</v>
      </c>
      <c r="G207" s="15">
        <v>14.093959999999999</v>
      </c>
      <c r="H207" s="15">
        <v>39.597315000000002</v>
      </c>
      <c r="I207" s="15">
        <v>12.080537</v>
      </c>
      <c r="J207" s="15">
        <v>40.268456</v>
      </c>
      <c r="K207" s="15">
        <v>1.342282</v>
      </c>
      <c r="L207" s="15">
        <v>25.503356</v>
      </c>
      <c r="M207" s="15">
        <v>10.738255000000001</v>
      </c>
      <c r="N207" s="15">
        <v>8.0536910000000006</v>
      </c>
      <c r="O207" s="15">
        <v>0.67114099999999999</v>
      </c>
    </row>
    <row r="208" spans="1:15" ht="11.1" customHeight="1">
      <c r="A208" s="23" t="s">
        <v>214</v>
      </c>
      <c r="B208" s="24">
        <v>172</v>
      </c>
      <c r="C208" s="24">
        <v>36</v>
      </c>
      <c r="D208" s="24">
        <v>12</v>
      </c>
      <c r="E208" s="24">
        <v>24</v>
      </c>
      <c r="F208" s="24">
        <v>32</v>
      </c>
      <c r="G208" s="24">
        <v>18</v>
      </c>
      <c r="H208" s="24">
        <v>59</v>
      </c>
      <c r="I208" s="24">
        <v>19</v>
      </c>
      <c r="J208" s="24">
        <v>56</v>
      </c>
      <c r="K208" s="24">
        <v>6</v>
      </c>
      <c r="L208" s="24">
        <v>27</v>
      </c>
      <c r="M208" s="24">
        <v>16</v>
      </c>
      <c r="N208" s="24">
        <v>21</v>
      </c>
      <c r="O208" s="24">
        <v>4</v>
      </c>
    </row>
    <row r="209" spans="1:15" ht="11.1" customHeight="1">
      <c r="A209" s="10" t="s">
        <v>114</v>
      </c>
      <c r="B209" s="15">
        <v>100</v>
      </c>
      <c r="C209" s="15">
        <v>20.930233000000001</v>
      </c>
      <c r="D209" s="15">
        <v>6.9767440000000001</v>
      </c>
      <c r="E209" s="15">
        <v>13.953488</v>
      </c>
      <c r="F209" s="15">
        <v>18.604651</v>
      </c>
      <c r="G209" s="15">
        <v>10.465116</v>
      </c>
      <c r="H209" s="15">
        <v>34.302326000000001</v>
      </c>
      <c r="I209" s="15">
        <v>11.046512</v>
      </c>
      <c r="J209" s="15">
        <v>32.558140000000002</v>
      </c>
      <c r="K209" s="15">
        <v>3.488372</v>
      </c>
      <c r="L209" s="15">
        <v>15.697673999999999</v>
      </c>
      <c r="M209" s="15">
        <v>9.3023260000000008</v>
      </c>
      <c r="N209" s="15">
        <v>12.209301999999999</v>
      </c>
      <c r="O209" s="15">
        <v>2.3255810000000001</v>
      </c>
    </row>
    <row r="210" spans="1:15" ht="11.1" customHeight="1">
      <c r="A210" s="23" t="s">
        <v>215</v>
      </c>
      <c r="B210" s="24">
        <v>62</v>
      </c>
      <c r="C210" s="24">
        <v>19</v>
      </c>
      <c r="D210" s="24">
        <v>7</v>
      </c>
      <c r="E210" s="24">
        <v>11</v>
      </c>
      <c r="F210" s="24">
        <v>15</v>
      </c>
      <c r="G210" s="24">
        <v>9</v>
      </c>
      <c r="H210" s="24">
        <v>27</v>
      </c>
      <c r="I210" s="24">
        <v>14</v>
      </c>
      <c r="J210" s="24">
        <v>29</v>
      </c>
      <c r="K210" s="24">
        <v>2</v>
      </c>
      <c r="L210" s="24">
        <v>11</v>
      </c>
      <c r="M210" s="24">
        <v>7</v>
      </c>
      <c r="N210" s="24">
        <v>4</v>
      </c>
      <c r="O210" s="24">
        <v>2</v>
      </c>
    </row>
    <row r="211" spans="1:15" ht="11.1" customHeight="1">
      <c r="A211" s="10" t="s">
        <v>114</v>
      </c>
      <c r="B211" s="15">
        <v>100</v>
      </c>
      <c r="C211" s="15">
        <v>30.645161000000002</v>
      </c>
      <c r="D211" s="15">
        <v>11.290323000000001</v>
      </c>
      <c r="E211" s="15">
        <v>17.741935000000002</v>
      </c>
      <c r="F211" s="15">
        <v>24.193548</v>
      </c>
      <c r="G211" s="15">
        <v>14.516128999999999</v>
      </c>
      <c r="H211" s="15">
        <v>43.548386999999998</v>
      </c>
      <c r="I211" s="15">
        <v>22.580645000000001</v>
      </c>
      <c r="J211" s="15">
        <v>46.774194000000001</v>
      </c>
      <c r="K211" s="15">
        <v>3.225806</v>
      </c>
      <c r="L211" s="15">
        <v>17.741935000000002</v>
      </c>
      <c r="M211" s="15">
        <v>11.290323000000001</v>
      </c>
      <c r="N211" s="15">
        <v>6.451613</v>
      </c>
      <c r="O211" s="15">
        <v>3.225806</v>
      </c>
    </row>
    <row r="212" spans="1:15" ht="11.1" customHeight="1">
      <c r="A212" s="23" t="s">
        <v>216</v>
      </c>
      <c r="B212" s="24">
        <v>85</v>
      </c>
      <c r="C212" s="24">
        <v>23</v>
      </c>
      <c r="D212" s="24">
        <v>13</v>
      </c>
      <c r="E212" s="24">
        <v>17</v>
      </c>
      <c r="F212" s="24">
        <v>24</v>
      </c>
      <c r="G212" s="24">
        <v>10</v>
      </c>
      <c r="H212" s="24">
        <v>40</v>
      </c>
      <c r="I212" s="24">
        <v>15</v>
      </c>
      <c r="J212" s="24">
        <v>37</v>
      </c>
      <c r="K212" s="24">
        <v>1</v>
      </c>
      <c r="L212" s="24">
        <v>19</v>
      </c>
      <c r="M212" s="24">
        <v>10</v>
      </c>
      <c r="N212" s="24">
        <v>9</v>
      </c>
      <c r="O212" s="24">
        <v>1</v>
      </c>
    </row>
    <row r="213" spans="1:15" ht="11.1" customHeight="1">
      <c r="A213" s="10" t="s">
        <v>114</v>
      </c>
      <c r="B213" s="15">
        <v>100</v>
      </c>
      <c r="C213" s="15">
        <v>27.058824000000001</v>
      </c>
      <c r="D213" s="15">
        <v>15.294117999999999</v>
      </c>
      <c r="E213" s="15">
        <v>20</v>
      </c>
      <c r="F213" s="15">
        <v>28.235294</v>
      </c>
      <c r="G213" s="15">
        <v>11.764706</v>
      </c>
      <c r="H213" s="15">
        <v>47.058824000000001</v>
      </c>
      <c r="I213" s="15">
        <v>17.647058999999999</v>
      </c>
      <c r="J213" s="15">
        <v>43.529412000000001</v>
      </c>
      <c r="K213" s="15">
        <v>1.176471</v>
      </c>
      <c r="L213" s="15">
        <v>22.352941000000001</v>
      </c>
      <c r="M213" s="15">
        <v>11.764706</v>
      </c>
      <c r="N213" s="15">
        <v>10.588234999999999</v>
      </c>
      <c r="O213" s="15">
        <v>1.176471</v>
      </c>
    </row>
    <row r="214" spans="1:15" ht="11.1" customHeight="1">
      <c r="A214" s="23" t="s">
        <v>217</v>
      </c>
      <c r="B214" s="24">
        <v>51</v>
      </c>
      <c r="C214" s="24">
        <v>22</v>
      </c>
      <c r="D214" s="24">
        <v>9</v>
      </c>
      <c r="E214" s="24">
        <v>14</v>
      </c>
      <c r="F214" s="24">
        <v>21</v>
      </c>
      <c r="G214" s="24">
        <v>11</v>
      </c>
      <c r="H214" s="24">
        <v>20</v>
      </c>
      <c r="I214" s="24">
        <v>12</v>
      </c>
      <c r="J214" s="24">
        <v>21</v>
      </c>
      <c r="K214" s="24">
        <v>1</v>
      </c>
      <c r="L214" s="24">
        <v>10</v>
      </c>
      <c r="M214" s="24">
        <v>3</v>
      </c>
      <c r="N214" s="24">
        <v>2</v>
      </c>
      <c r="O214" s="24">
        <v>1</v>
      </c>
    </row>
    <row r="215" spans="1:15" ht="11.1" customHeight="1">
      <c r="A215" s="10" t="s">
        <v>114</v>
      </c>
      <c r="B215" s="15">
        <v>100</v>
      </c>
      <c r="C215" s="15">
        <v>43.137255000000003</v>
      </c>
      <c r="D215" s="15">
        <v>17.647058999999999</v>
      </c>
      <c r="E215" s="15">
        <v>27.450980000000001</v>
      </c>
      <c r="F215" s="15">
        <v>41.176470999999999</v>
      </c>
      <c r="G215" s="15">
        <v>21.568626999999999</v>
      </c>
      <c r="H215" s="15">
        <v>39.215685999999998</v>
      </c>
      <c r="I215" s="15">
        <v>23.529412000000001</v>
      </c>
      <c r="J215" s="15">
        <v>41.176470999999999</v>
      </c>
      <c r="K215" s="15">
        <v>1.9607840000000001</v>
      </c>
      <c r="L215" s="15">
        <v>19.607842999999999</v>
      </c>
      <c r="M215" s="15">
        <v>5.8823530000000002</v>
      </c>
      <c r="N215" s="15">
        <v>3.9215689999999999</v>
      </c>
      <c r="O215" s="15">
        <v>1.9607840000000001</v>
      </c>
    </row>
    <row r="216" spans="1:15" ht="11.1" customHeight="1">
      <c r="A216" s="23" t="s">
        <v>218</v>
      </c>
      <c r="B216" s="24">
        <v>46</v>
      </c>
      <c r="C216" s="24">
        <v>16</v>
      </c>
      <c r="D216" s="24">
        <v>3</v>
      </c>
      <c r="E216" s="24">
        <v>7</v>
      </c>
      <c r="F216" s="24">
        <v>16</v>
      </c>
      <c r="G216" s="24">
        <v>4</v>
      </c>
      <c r="H216" s="24">
        <v>23</v>
      </c>
      <c r="I216" s="24">
        <v>7</v>
      </c>
      <c r="J216" s="24">
        <v>16</v>
      </c>
      <c r="K216" s="24">
        <v>2</v>
      </c>
      <c r="L216" s="24">
        <v>9</v>
      </c>
      <c r="M216" s="24">
        <v>6</v>
      </c>
      <c r="N216" s="24">
        <v>1</v>
      </c>
      <c r="O216" s="24">
        <v>0</v>
      </c>
    </row>
    <row r="217" spans="1:15" ht="11.1" customHeight="1">
      <c r="A217" s="10" t="s">
        <v>114</v>
      </c>
      <c r="B217" s="15">
        <v>100</v>
      </c>
      <c r="C217" s="15">
        <v>34.782609000000001</v>
      </c>
      <c r="D217" s="15">
        <v>6.5217390000000002</v>
      </c>
      <c r="E217" s="15">
        <v>15.217390999999999</v>
      </c>
      <c r="F217" s="15">
        <v>34.782609000000001</v>
      </c>
      <c r="G217" s="15">
        <v>8.6956520000000008</v>
      </c>
      <c r="H217" s="15">
        <v>50</v>
      </c>
      <c r="I217" s="15">
        <v>15.217390999999999</v>
      </c>
      <c r="J217" s="15">
        <v>34.782609000000001</v>
      </c>
      <c r="K217" s="15">
        <v>4.3478260000000004</v>
      </c>
      <c r="L217" s="15">
        <v>19.565217000000001</v>
      </c>
      <c r="M217" s="15">
        <v>13.043478</v>
      </c>
      <c r="N217" s="15">
        <v>2.1739130000000002</v>
      </c>
      <c r="O217" s="15">
        <v>0</v>
      </c>
    </row>
    <row r="218" spans="1:15" ht="11.1" customHeight="1">
      <c r="A218" s="23" t="s">
        <v>219</v>
      </c>
      <c r="B218" s="24">
        <v>80</v>
      </c>
      <c r="C218" s="24">
        <v>11</v>
      </c>
      <c r="D218" s="24">
        <v>7</v>
      </c>
      <c r="E218" s="24">
        <v>12</v>
      </c>
      <c r="F218" s="24">
        <v>18</v>
      </c>
      <c r="G218" s="24">
        <v>7</v>
      </c>
      <c r="H218" s="24">
        <v>29</v>
      </c>
      <c r="I218" s="24">
        <v>8</v>
      </c>
      <c r="J218" s="24">
        <v>26</v>
      </c>
      <c r="K218" s="24">
        <v>1</v>
      </c>
      <c r="L218" s="24">
        <v>16</v>
      </c>
      <c r="M218" s="24">
        <v>11</v>
      </c>
      <c r="N218" s="24">
        <v>13</v>
      </c>
      <c r="O218" s="24">
        <v>0</v>
      </c>
    </row>
    <row r="219" spans="1:15" ht="11.1" customHeight="1">
      <c r="A219" s="10" t="s">
        <v>114</v>
      </c>
      <c r="B219" s="15">
        <v>100</v>
      </c>
      <c r="C219" s="15">
        <v>13.75</v>
      </c>
      <c r="D219" s="15">
        <v>8.75</v>
      </c>
      <c r="E219" s="15">
        <v>15</v>
      </c>
      <c r="F219" s="15">
        <v>22.5</v>
      </c>
      <c r="G219" s="15">
        <v>8.75</v>
      </c>
      <c r="H219" s="15">
        <v>36.25</v>
      </c>
      <c r="I219" s="15">
        <v>10</v>
      </c>
      <c r="J219" s="15">
        <v>32.5</v>
      </c>
      <c r="K219" s="15">
        <v>1.25</v>
      </c>
      <c r="L219" s="15">
        <v>20</v>
      </c>
      <c r="M219" s="15">
        <v>13.75</v>
      </c>
      <c r="N219" s="15">
        <v>16.25</v>
      </c>
      <c r="O219" s="15">
        <v>0</v>
      </c>
    </row>
    <row r="220" spans="1:15" ht="11.1" customHeight="1">
      <c r="A220" s="23" t="s">
        <v>220</v>
      </c>
      <c r="B220" s="24">
        <v>245</v>
      </c>
      <c r="C220" s="24">
        <v>63</v>
      </c>
      <c r="D220" s="24">
        <v>13</v>
      </c>
      <c r="E220" s="24">
        <v>35</v>
      </c>
      <c r="F220" s="24">
        <v>55</v>
      </c>
      <c r="G220" s="24">
        <v>23</v>
      </c>
      <c r="H220" s="24">
        <v>90</v>
      </c>
      <c r="I220" s="24">
        <v>32</v>
      </c>
      <c r="J220" s="24">
        <v>80</v>
      </c>
      <c r="K220" s="24">
        <v>3</v>
      </c>
      <c r="L220" s="24">
        <v>43</v>
      </c>
      <c r="M220" s="24">
        <v>25</v>
      </c>
      <c r="N220" s="24">
        <v>32</v>
      </c>
      <c r="O220" s="24">
        <v>2</v>
      </c>
    </row>
    <row r="221" spans="1:15" ht="11.1" customHeight="1">
      <c r="A221" s="10" t="s">
        <v>114</v>
      </c>
      <c r="B221" s="15">
        <v>100</v>
      </c>
      <c r="C221" s="15">
        <v>25.714286000000001</v>
      </c>
      <c r="D221" s="15">
        <v>5.3061220000000002</v>
      </c>
      <c r="E221" s="15">
        <v>14.285714</v>
      </c>
      <c r="F221" s="15">
        <v>22.448979999999999</v>
      </c>
      <c r="G221" s="15">
        <v>9.3877550000000003</v>
      </c>
      <c r="H221" s="15">
        <v>36.734693999999998</v>
      </c>
      <c r="I221" s="15">
        <v>13.061223999999999</v>
      </c>
      <c r="J221" s="15">
        <v>32.653061000000001</v>
      </c>
      <c r="K221" s="15">
        <v>1.2244900000000001</v>
      </c>
      <c r="L221" s="15">
        <v>17.551020000000001</v>
      </c>
      <c r="M221" s="15">
        <v>10.204082</v>
      </c>
      <c r="N221" s="15">
        <v>13.061223999999999</v>
      </c>
      <c r="O221" s="15">
        <v>0.81632700000000002</v>
      </c>
    </row>
    <row r="222" spans="1:15" ht="11.1" customHeight="1">
      <c r="A222" s="23" t="s">
        <v>221</v>
      </c>
      <c r="B222" s="24">
        <v>241</v>
      </c>
      <c r="C222" s="24">
        <v>49</v>
      </c>
      <c r="D222" s="24">
        <v>14</v>
      </c>
      <c r="E222" s="24">
        <v>38</v>
      </c>
      <c r="F222" s="24">
        <v>44</v>
      </c>
      <c r="G222" s="24">
        <v>22</v>
      </c>
      <c r="H222" s="24">
        <v>78</v>
      </c>
      <c r="I222" s="24">
        <v>29</v>
      </c>
      <c r="J222" s="24">
        <v>85</v>
      </c>
      <c r="K222" s="24">
        <v>7</v>
      </c>
      <c r="L222" s="24">
        <v>45</v>
      </c>
      <c r="M222" s="24">
        <v>27</v>
      </c>
      <c r="N222" s="24">
        <v>30</v>
      </c>
      <c r="O222" s="24">
        <v>3</v>
      </c>
    </row>
    <row r="223" spans="1:15" ht="11.1" customHeight="1">
      <c r="A223" s="10" t="s">
        <v>114</v>
      </c>
      <c r="B223" s="15">
        <v>100</v>
      </c>
      <c r="C223" s="15">
        <v>20.331949999999999</v>
      </c>
      <c r="D223" s="15">
        <v>5.8091290000000004</v>
      </c>
      <c r="E223" s="15">
        <v>15.767635</v>
      </c>
      <c r="F223" s="15">
        <v>18.257261</v>
      </c>
      <c r="G223" s="15">
        <v>9.1286310000000004</v>
      </c>
      <c r="H223" s="15">
        <v>32.365144999999998</v>
      </c>
      <c r="I223" s="15">
        <v>12.033194999999999</v>
      </c>
      <c r="J223" s="15">
        <v>35.269710000000003</v>
      </c>
      <c r="K223" s="15">
        <v>2.9045640000000001</v>
      </c>
      <c r="L223" s="15">
        <v>18.672198999999999</v>
      </c>
      <c r="M223" s="15">
        <v>11.20332</v>
      </c>
      <c r="N223" s="15">
        <v>12.448133</v>
      </c>
      <c r="O223" s="15">
        <v>1.2448129999999999</v>
      </c>
    </row>
    <row r="224" spans="1:15" ht="11.1" customHeight="1">
      <c r="A224" s="23" t="s">
        <v>152</v>
      </c>
      <c r="B224" s="24">
        <v>27</v>
      </c>
      <c r="C224" s="24">
        <v>7</v>
      </c>
      <c r="D224" s="24">
        <v>3</v>
      </c>
      <c r="E224" s="24">
        <v>5</v>
      </c>
      <c r="F224" s="24">
        <v>7</v>
      </c>
      <c r="G224" s="24">
        <v>3</v>
      </c>
      <c r="H224" s="24">
        <v>8</v>
      </c>
      <c r="I224" s="24">
        <v>3</v>
      </c>
      <c r="J224" s="24">
        <v>8</v>
      </c>
      <c r="K224" s="24">
        <v>1</v>
      </c>
      <c r="L224" s="24">
        <v>7</v>
      </c>
      <c r="M224" s="24">
        <v>7</v>
      </c>
      <c r="N224" s="24">
        <v>4</v>
      </c>
      <c r="O224" s="24">
        <v>0</v>
      </c>
    </row>
    <row r="225" spans="1:15" ht="11.1" customHeight="1">
      <c r="A225" s="10" t="s">
        <v>114</v>
      </c>
      <c r="B225" s="15">
        <v>100</v>
      </c>
      <c r="C225" s="15">
        <v>25.925926</v>
      </c>
      <c r="D225" s="15">
        <v>11.111110999999999</v>
      </c>
      <c r="E225" s="15">
        <v>18.518519000000001</v>
      </c>
      <c r="F225" s="15">
        <v>25.925926</v>
      </c>
      <c r="G225" s="15">
        <v>11.111110999999999</v>
      </c>
      <c r="H225" s="15">
        <v>29.629629999999999</v>
      </c>
      <c r="I225" s="15">
        <v>11.111110999999999</v>
      </c>
      <c r="J225" s="15">
        <v>29.629629999999999</v>
      </c>
      <c r="K225" s="15">
        <v>3.7037040000000001</v>
      </c>
      <c r="L225" s="15">
        <v>25.925926</v>
      </c>
      <c r="M225" s="15">
        <v>25.925926</v>
      </c>
      <c r="N225" s="15">
        <v>14.814814999999999</v>
      </c>
      <c r="O225" s="15">
        <v>0</v>
      </c>
    </row>
    <row r="226" spans="1:15" ht="11.1" customHeight="1">
      <c r="A226" s="23" t="s">
        <v>222</v>
      </c>
      <c r="B226" s="24">
        <v>110</v>
      </c>
      <c r="C226" s="24">
        <v>12</v>
      </c>
      <c r="D226" s="24">
        <v>3</v>
      </c>
      <c r="E226" s="24">
        <v>5</v>
      </c>
      <c r="F226" s="24">
        <v>19</v>
      </c>
      <c r="G226" s="24">
        <v>7</v>
      </c>
      <c r="H226" s="24">
        <v>19</v>
      </c>
      <c r="I226" s="24">
        <v>4</v>
      </c>
      <c r="J226" s="24">
        <v>32</v>
      </c>
      <c r="K226" s="24">
        <v>1</v>
      </c>
      <c r="L226" s="24">
        <v>23</v>
      </c>
      <c r="M226" s="24">
        <v>10</v>
      </c>
      <c r="N226" s="24">
        <v>29</v>
      </c>
      <c r="O226" s="24">
        <v>1</v>
      </c>
    </row>
    <row r="227" spans="1:15" ht="11.1" customHeight="1">
      <c r="A227" s="10" t="s">
        <v>114</v>
      </c>
      <c r="B227" s="15">
        <v>100</v>
      </c>
      <c r="C227" s="15">
        <v>10.909091</v>
      </c>
      <c r="D227" s="15">
        <v>2.7272729999999998</v>
      </c>
      <c r="E227" s="15">
        <v>4.5454549999999996</v>
      </c>
      <c r="F227" s="15">
        <v>17.272727</v>
      </c>
      <c r="G227" s="15">
        <v>6.3636359999999996</v>
      </c>
      <c r="H227" s="15">
        <v>17.272727</v>
      </c>
      <c r="I227" s="15">
        <v>3.6363639999999999</v>
      </c>
      <c r="J227" s="15">
        <v>29.090909</v>
      </c>
      <c r="K227" s="15">
        <v>0.90909099999999998</v>
      </c>
      <c r="L227" s="15">
        <v>20.909091</v>
      </c>
      <c r="M227" s="15">
        <v>9.0909089999999999</v>
      </c>
      <c r="N227" s="15">
        <v>26.363636</v>
      </c>
      <c r="O227" s="15">
        <v>0.90909099999999998</v>
      </c>
    </row>
    <row r="228" spans="1:15" ht="11.1" customHeight="1">
      <c r="A228" s="23" t="s">
        <v>128</v>
      </c>
      <c r="B228" s="24">
        <v>18</v>
      </c>
      <c r="C228" s="24">
        <v>6</v>
      </c>
      <c r="D228" s="24">
        <v>2</v>
      </c>
      <c r="E228" s="24">
        <v>4</v>
      </c>
      <c r="F228" s="24">
        <v>5</v>
      </c>
      <c r="G228" s="24">
        <v>4</v>
      </c>
      <c r="H228" s="24">
        <v>5</v>
      </c>
      <c r="I228" s="24">
        <v>3</v>
      </c>
      <c r="J228" s="24">
        <v>4</v>
      </c>
      <c r="K228" s="24">
        <v>0</v>
      </c>
      <c r="L228" s="24">
        <v>3</v>
      </c>
      <c r="M228" s="24">
        <v>3</v>
      </c>
      <c r="N228" s="24">
        <v>2</v>
      </c>
      <c r="O228" s="24">
        <v>0</v>
      </c>
    </row>
    <row r="229" spans="1:15" ht="11.1" customHeight="1">
      <c r="A229" s="11"/>
      <c r="B229" s="16">
        <v>100</v>
      </c>
      <c r="C229" s="16">
        <v>33.333333000000003</v>
      </c>
      <c r="D229" s="16">
        <v>11.111110999999999</v>
      </c>
      <c r="E229" s="16">
        <v>22.222221999999999</v>
      </c>
      <c r="F229" s="16">
        <v>27.777778000000001</v>
      </c>
      <c r="G229" s="16">
        <v>22.222221999999999</v>
      </c>
      <c r="H229" s="16">
        <v>27.777778000000001</v>
      </c>
      <c r="I229" s="16">
        <v>16.666667</v>
      </c>
      <c r="J229" s="16">
        <v>22.222221999999999</v>
      </c>
      <c r="K229" s="16">
        <v>0</v>
      </c>
      <c r="L229" s="16">
        <v>16.666667</v>
      </c>
      <c r="M229" s="16">
        <v>16.666667</v>
      </c>
      <c r="N229" s="16">
        <v>11.111110999999999</v>
      </c>
      <c r="O229" s="16">
        <v>0</v>
      </c>
    </row>
    <row r="230" spans="1:15" ht="11.1" customHeight="1"/>
  </sheetData>
  <phoneticPr fontId="2"/>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9693A-D4E2-4EF8-BDAA-ECF51BDAADFF}">
  <sheetPr codeName="Sheet133"/>
  <dimension ref="A1:J230"/>
  <sheetViews>
    <sheetView workbookViewId="0"/>
  </sheetViews>
  <sheetFormatPr defaultRowHeight="12"/>
  <cols>
    <col min="1" max="1" width="52" style="13" bestFit="1" customWidth="1"/>
    <col min="2" max="256" width="7.625" style="13" customWidth="1"/>
    <col min="257" max="16384" width="9" style="13"/>
  </cols>
  <sheetData>
    <row r="1" spans="1:10">
      <c r="A1" s="12" t="s">
        <v>114</v>
      </c>
      <c r="B1" s="6"/>
    </row>
    <row r="2" spans="1:10">
      <c r="A2" s="18" t="str">
        <f xml:space="preserve"> HYPERLINK("#'目次'!B38","[32]")</f>
        <v>[32]</v>
      </c>
    </row>
    <row r="3" spans="1:10">
      <c r="A3" s="6" t="s">
        <v>114</v>
      </c>
      <c r="B3" s="7" t="s">
        <v>394</v>
      </c>
    </row>
    <row r="4" spans="1:10">
      <c r="A4" s="6" t="s">
        <v>114</v>
      </c>
      <c r="B4" s="7" t="s">
        <v>116</v>
      </c>
    </row>
    <row r="5" spans="1:10">
      <c r="A5" s="6" t="s">
        <v>114</v>
      </c>
      <c r="B5" s="7" t="s">
        <v>395</v>
      </c>
    </row>
    <row r="6" spans="1:10" s="21" customFormat="1" ht="60">
      <c r="A6" s="19" t="s">
        <v>114</v>
      </c>
      <c r="B6" s="20" t="s">
        <v>118</v>
      </c>
      <c r="C6" s="20" t="s">
        <v>188</v>
      </c>
      <c r="D6" s="20" t="s">
        <v>189</v>
      </c>
      <c r="E6" s="20" t="s">
        <v>190</v>
      </c>
      <c r="F6" s="20" t="s">
        <v>191</v>
      </c>
      <c r="G6" s="20" t="s">
        <v>192</v>
      </c>
      <c r="H6" s="20" t="s">
        <v>193</v>
      </c>
      <c r="I6" s="20" t="s">
        <v>152</v>
      </c>
      <c r="J6" s="20" t="s">
        <v>128</v>
      </c>
    </row>
    <row r="7" spans="1:10">
      <c r="A7" s="22" t="s">
        <v>121</v>
      </c>
      <c r="B7" s="9">
        <v>2677</v>
      </c>
      <c r="C7" s="9">
        <v>2041</v>
      </c>
      <c r="D7" s="9">
        <v>221</v>
      </c>
      <c r="E7" s="9">
        <v>64</v>
      </c>
      <c r="F7" s="9">
        <v>158</v>
      </c>
      <c r="G7" s="9">
        <v>120</v>
      </c>
      <c r="H7" s="9">
        <v>10</v>
      </c>
      <c r="I7" s="9">
        <v>39</v>
      </c>
      <c r="J7" s="9">
        <v>24</v>
      </c>
    </row>
    <row r="8" spans="1:10">
      <c r="A8" s="10" t="s">
        <v>114</v>
      </c>
      <c r="B8" s="15">
        <v>100</v>
      </c>
      <c r="C8" s="15">
        <v>76.242062000000004</v>
      </c>
      <c r="D8" s="15">
        <v>8.2555099999999992</v>
      </c>
      <c r="E8" s="15">
        <v>2.390736</v>
      </c>
      <c r="F8" s="15">
        <v>5.9021290000000004</v>
      </c>
      <c r="G8" s="15">
        <v>4.4826300000000003</v>
      </c>
      <c r="H8" s="15">
        <v>0.373552</v>
      </c>
      <c r="I8" s="15">
        <v>1.456855</v>
      </c>
      <c r="J8" s="15">
        <v>0.89652600000000005</v>
      </c>
    </row>
    <row r="9" spans="1:10">
      <c r="A9" s="8" t="s">
        <v>122</v>
      </c>
      <c r="B9" s="8"/>
      <c r="C9" s="8"/>
      <c r="D9" s="8"/>
      <c r="E9" s="8"/>
      <c r="F9" s="8"/>
      <c r="G9" s="8"/>
      <c r="H9" s="8"/>
      <c r="I9" s="8"/>
      <c r="J9" s="8"/>
    </row>
    <row r="10" spans="1:10">
      <c r="A10" s="23" t="s">
        <v>123</v>
      </c>
      <c r="B10" s="24">
        <v>380</v>
      </c>
      <c r="C10" s="24">
        <v>284</v>
      </c>
      <c r="D10" s="24">
        <v>47</v>
      </c>
      <c r="E10" s="24">
        <v>7</v>
      </c>
      <c r="F10" s="24">
        <v>20</v>
      </c>
      <c r="G10" s="24">
        <v>15</v>
      </c>
      <c r="H10" s="24">
        <v>0</v>
      </c>
      <c r="I10" s="24">
        <v>5</v>
      </c>
      <c r="J10" s="24">
        <v>2</v>
      </c>
    </row>
    <row r="11" spans="1:10">
      <c r="A11" s="10" t="s">
        <v>114</v>
      </c>
      <c r="B11" s="15">
        <v>100</v>
      </c>
      <c r="C11" s="15">
        <v>74.736841999999996</v>
      </c>
      <c r="D11" s="15">
        <v>12.368421</v>
      </c>
      <c r="E11" s="15">
        <v>1.8421050000000001</v>
      </c>
      <c r="F11" s="15">
        <v>5.2631579999999998</v>
      </c>
      <c r="G11" s="15">
        <v>3.947368</v>
      </c>
      <c r="H11" s="15">
        <v>0</v>
      </c>
      <c r="I11" s="15">
        <v>1.3157890000000001</v>
      </c>
      <c r="J11" s="15">
        <v>0.52631600000000001</v>
      </c>
    </row>
    <row r="12" spans="1:10">
      <c r="A12" s="23" t="s">
        <v>124</v>
      </c>
      <c r="B12" s="24">
        <v>489</v>
      </c>
      <c r="C12" s="24">
        <v>385</v>
      </c>
      <c r="D12" s="24">
        <v>47</v>
      </c>
      <c r="E12" s="24">
        <v>12</v>
      </c>
      <c r="F12" s="24">
        <v>15</v>
      </c>
      <c r="G12" s="24">
        <v>21</v>
      </c>
      <c r="H12" s="24">
        <v>1</v>
      </c>
      <c r="I12" s="24">
        <v>6</v>
      </c>
      <c r="J12" s="24">
        <v>2</v>
      </c>
    </row>
    <row r="13" spans="1:10">
      <c r="A13" s="10" t="s">
        <v>114</v>
      </c>
      <c r="B13" s="15">
        <v>100</v>
      </c>
      <c r="C13" s="15">
        <v>78.732106000000002</v>
      </c>
      <c r="D13" s="15">
        <v>9.6114519999999999</v>
      </c>
      <c r="E13" s="15">
        <v>2.4539879999999998</v>
      </c>
      <c r="F13" s="15">
        <v>3.067485</v>
      </c>
      <c r="G13" s="15">
        <v>4.2944789999999999</v>
      </c>
      <c r="H13" s="15">
        <v>0.20449899999999999</v>
      </c>
      <c r="I13" s="15">
        <v>1.2269939999999999</v>
      </c>
      <c r="J13" s="15">
        <v>0.40899799999999997</v>
      </c>
    </row>
    <row r="14" spans="1:10">
      <c r="A14" s="23" t="s">
        <v>125</v>
      </c>
      <c r="B14" s="24">
        <v>1114</v>
      </c>
      <c r="C14" s="24">
        <v>888</v>
      </c>
      <c r="D14" s="24">
        <v>71</v>
      </c>
      <c r="E14" s="24">
        <v>24</v>
      </c>
      <c r="F14" s="24">
        <v>57</v>
      </c>
      <c r="G14" s="24">
        <v>46</v>
      </c>
      <c r="H14" s="24">
        <v>3</v>
      </c>
      <c r="I14" s="24">
        <v>14</v>
      </c>
      <c r="J14" s="24">
        <v>11</v>
      </c>
    </row>
    <row r="15" spans="1:10">
      <c r="A15" s="10" t="s">
        <v>114</v>
      </c>
      <c r="B15" s="15">
        <v>100</v>
      </c>
      <c r="C15" s="15">
        <v>79.712746999999993</v>
      </c>
      <c r="D15" s="15">
        <v>6.3734289999999998</v>
      </c>
      <c r="E15" s="15">
        <v>2.1543990000000002</v>
      </c>
      <c r="F15" s="15">
        <v>5.1166970000000003</v>
      </c>
      <c r="G15" s="15">
        <v>4.129264</v>
      </c>
      <c r="H15" s="15">
        <v>0.26929999999999998</v>
      </c>
      <c r="I15" s="15">
        <v>1.256732</v>
      </c>
      <c r="J15" s="15">
        <v>0.98743300000000001</v>
      </c>
    </row>
    <row r="16" spans="1:10">
      <c r="A16" s="23" t="s">
        <v>126</v>
      </c>
      <c r="B16" s="24">
        <v>521</v>
      </c>
      <c r="C16" s="24">
        <v>365</v>
      </c>
      <c r="D16" s="24">
        <v>42</v>
      </c>
      <c r="E16" s="24">
        <v>14</v>
      </c>
      <c r="F16" s="24">
        <v>54</v>
      </c>
      <c r="G16" s="24">
        <v>30</v>
      </c>
      <c r="H16" s="24">
        <v>5</v>
      </c>
      <c r="I16" s="24">
        <v>6</v>
      </c>
      <c r="J16" s="24">
        <v>5</v>
      </c>
    </row>
    <row r="17" spans="1:10">
      <c r="A17" s="10" t="s">
        <v>114</v>
      </c>
      <c r="B17" s="15">
        <v>100</v>
      </c>
      <c r="C17" s="15">
        <v>70.057581999999996</v>
      </c>
      <c r="D17" s="15">
        <v>8.06142</v>
      </c>
      <c r="E17" s="15">
        <v>2.6871399999999999</v>
      </c>
      <c r="F17" s="15">
        <v>10.364682999999999</v>
      </c>
      <c r="G17" s="15">
        <v>5.7581569999999997</v>
      </c>
      <c r="H17" s="15">
        <v>0.95969300000000002</v>
      </c>
      <c r="I17" s="15">
        <v>1.1516310000000001</v>
      </c>
      <c r="J17" s="15">
        <v>0.95969300000000002</v>
      </c>
    </row>
    <row r="18" spans="1:10">
      <c r="A18" s="23" t="s">
        <v>127</v>
      </c>
      <c r="B18" s="24">
        <v>129</v>
      </c>
      <c r="C18" s="24">
        <v>92</v>
      </c>
      <c r="D18" s="24">
        <v>7</v>
      </c>
      <c r="E18" s="24">
        <v>6</v>
      </c>
      <c r="F18" s="24">
        <v>6</v>
      </c>
      <c r="G18" s="24">
        <v>7</v>
      </c>
      <c r="H18" s="24">
        <v>1</v>
      </c>
      <c r="I18" s="24">
        <v>7</v>
      </c>
      <c r="J18" s="24">
        <v>3</v>
      </c>
    </row>
    <row r="19" spans="1:10">
      <c r="A19" s="10" t="s">
        <v>114</v>
      </c>
      <c r="B19" s="15">
        <v>100</v>
      </c>
      <c r="C19" s="15">
        <v>71.317829000000003</v>
      </c>
      <c r="D19" s="15">
        <v>5.4263570000000003</v>
      </c>
      <c r="E19" s="15">
        <v>4.6511630000000004</v>
      </c>
      <c r="F19" s="15">
        <v>4.6511630000000004</v>
      </c>
      <c r="G19" s="15">
        <v>5.4263570000000003</v>
      </c>
      <c r="H19" s="15">
        <v>0.77519400000000005</v>
      </c>
      <c r="I19" s="15">
        <v>5.4263570000000003</v>
      </c>
      <c r="J19" s="15">
        <v>2.3255810000000001</v>
      </c>
    </row>
    <row r="20" spans="1:10">
      <c r="A20" s="23" t="s">
        <v>128</v>
      </c>
      <c r="B20" s="24">
        <v>44</v>
      </c>
      <c r="C20" s="24">
        <v>27</v>
      </c>
      <c r="D20" s="24">
        <v>7</v>
      </c>
      <c r="E20" s="24">
        <v>1</v>
      </c>
      <c r="F20" s="24">
        <v>6</v>
      </c>
      <c r="G20" s="24">
        <v>1</v>
      </c>
      <c r="H20" s="24">
        <v>0</v>
      </c>
      <c r="I20" s="24">
        <v>1</v>
      </c>
      <c r="J20" s="24">
        <v>1</v>
      </c>
    </row>
    <row r="21" spans="1:10">
      <c r="A21" s="10" t="s">
        <v>114</v>
      </c>
      <c r="B21" s="15">
        <v>100</v>
      </c>
      <c r="C21" s="15">
        <v>61.363636</v>
      </c>
      <c r="D21" s="15">
        <v>15.909091</v>
      </c>
      <c r="E21" s="15">
        <v>2.2727270000000002</v>
      </c>
      <c r="F21" s="15">
        <v>13.636364</v>
      </c>
      <c r="G21" s="15">
        <v>2.2727270000000002</v>
      </c>
      <c r="H21" s="15">
        <v>0</v>
      </c>
      <c r="I21" s="15">
        <v>2.2727270000000002</v>
      </c>
      <c r="J21" s="15">
        <v>2.2727270000000002</v>
      </c>
    </row>
    <row r="22" spans="1:10">
      <c r="A22" s="8" t="s">
        <v>129</v>
      </c>
      <c r="B22" s="8"/>
      <c r="C22" s="8"/>
      <c r="D22" s="8"/>
      <c r="E22" s="8"/>
      <c r="F22" s="8"/>
      <c r="G22" s="8"/>
      <c r="H22" s="8"/>
      <c r="I22" s="8"/>
      <c r="J22" s="8"/>
    </row>
    <row r="23" spans="1:10">
      <c r="A23" s="23" t="s">
        <v>130</v>
      </c>
      <c r="B23" s="24">
        <v>799</v>
      </c>
      <c r="C23" s="24">
        <v>646</v>
      </c>
      <c r="D23" s="24">
        <v>66</v>
      </c>
      <c r="E23" s="24">
        <v>15</v>
      </c>
      <c r="F23" s="24">
        <v>35</v>
      </c>
      <c r="G23" s="24">
        <v>26</v>
      </c>
      <c r="H23" s="24">
        <v>2</v>
      </c>
      <c r="I23" s="24">
        <v>7</v>
      </c>
      <c r="J23" s="24">
        <v>2</v>
      </c>
    </row>
    <row r="24" spans="1:10">
      <c r="A24" s="10" t="s">
        <v>114</v>
      </c>
      <c r="B24" s="15">
        <v>100</v>
      </c>
      <c r="C24" s="15">
        <v>80.851063999999994</v>
      </c>
      <c r="D24" s="15">
        <v>8.2603249999999999</v>
      </c>
      <c r="E24" s="15">
        <v>1.8773470000000001</v>
      </c>
      <c r="F24" s="15">
        <v>4.3804759999999998</v>
      </c>
      <c r="G24" s="15">
        <v>3.2540680000000002</v>
      </c>
      <c r="H24" s="15">
        <v>0.25031300000000001</v>
      </c>
      <c r="I24" s="15">
        <v>0.87609499999999996</v>
      </c>
      <c r="J24" s="15">
        <v>0.25031300000000001</v>
      </c>
    </row>
    <row r="25" spans="1:10">
      <c r="A25" s="23" t="s">
        <v>131</v>
      </c>
      <c r="B25" s="24">
        <v>1245</v>
      </c>
      <c r="C25" s="24">
        <v>961</v>
      </c>
      <c r="D25" s="24">
        <v>109</v>
      </c>
      <c r="E25" s="24">
        <v>25</v>
      </c>
      <c r="F25" s="24">
        <v>60</v>
      </c>
      <c r="G25" s="24">
        <v>57</v>
      </c>
      <c r="H25" s="24">
        <v>2</v>
      </c>
      <c r="I25" s="24">
        <v>15</v>
      </c>
      <c r="J25" s="24">
        <v>16</v>
      </c>
    </row>
    <row r="26" spans="1:10">
      <c r="A26" s="10" t="s">
        <v>114</v>
      </c>
      <c r="B26" s="15">
        <v>100</v>
      </c>
      <c r="C26" s="15">
        <v>77.188755</v>
      </c>
      <c r="D26" s="15">
        <v>8.75502</v>
      </c>
      <c r="E26" s="15">
        <v>2.008032</v>
      </c>
      <c r="F26" s="15">
        <v>4.8192769999999996</v>
      </c>
      <c r="G26" s="15">
        <v>4.5783129999999996</v>
      </c>
      <c r="H26" s="15">
        <v>0.16064300000000001</v>
      </c>
      <c r="I26" s="15">
        <v>1.2048190000000001</v>
      </c>
      <c r="J26" s="15">
        <v>1.2851410000000001</v>
      </c>
    </row>
    <row r="27" spans="1:10">
      <c r="A27" s="23" t="s">
        <v>132</v>
      </c>
      <c r="B27" s="24">
        <v>504</v>
      </c>
      <c r="C27" s="24">
        <v>350</v>
      </c>
      <c r="D27" s="24">
        <v>38</v>
      </c>
      <c r="E27" s="24">
        <v>16</v>
      </c>
      <c r="F27" s="24">
        <v>51</v>
      </c>
      <c r="G27" s="24">
        <v>31</v>
      </c>
      <c r="H27" s="24">
        <v>4</v>
      </c>
      <c r="I27" s="24">
        <v>11</v>
      </c>
      <c r="J27" s="24">
        <v>3</v>
      </c>
    </row>
    <row r="28" spans="1:10">
      <c r="A28" s="10" t="s">
        <v>114</v>
      </c>
      <c r="B28" s="15">
        <v>100</v>
      </c>
      <c r="C28" s="15">
        <v>69.444444000000004</v>
      </c>
      <c r="D28" s="15">
        <v>7.5396830000000001</v>
      </c>
      <c r="E28" s="15">
        <v>3.1746029999999998</v>
      </c>
      <c r="F28" s="15">
        <v>10.119047999999999</v>
      </c>
      <c r="G28" s="15">
        <v>6.1507940000000003</v>
      </c>
      <c r="H28" s="15">
        <v>0.793651</v>
      </c>
      <c r="I28" s="15">
        <v>2.1825399999999999</v>
      </c>
      <c r="J28" s="15">
        <v>0.59523800000000004</v>
      </c>
    </row>
    <row r="29" spans="1:10">
      <c r="A29" s="23" t="s">
        <v>133</v>
      </c>
      <c r="B29" s="24">
        <v>82</v>
      </c>
      <c r="C29" s="24">
        <v>54</v>
      </c>
      <c r="D29" s="24">
        <v>4</v>
      </c>
      <c r="E29" s="24">
        <v>6</v>
      </c>
      <c r="F29" s="24">
        <v>6</v>
      </c>
      <c r="G29" s="24">
        <v>4</v>
      </c>
      <c r="H29" s="24">
        <v>2</v>
      </c>
      <c r="I29" s="24">
        <v>4</v>
      </c>
      <c r="J29" s="24">
        <v>2</v>
      </c>
    </row>
    <row r="30" spans="1:10">
      <c r="A30" s="10" t="s">
        <v>114</v>
      </c>
      <c r="B30" s="15">
        <v>100</v>
      </c>
      <c r="C30" s="15">
        <v>65.853658999999993</v>
      </c>
      <c r="D30" s="15">
        <v>4.8780489999999999</v>
      </c>
      <c r="E30" s="15">
        <v>7.3170729999999997</v>
      </c>
      <c r="F30" s="15">
        <v>7.3170729999999997</v>
      </c>
      <c r="G30" s="15">
        <v>4.8780489999999999</v>
      </c>
      <c r="H30" s="15">
        <v>2.4390239999999999</v>
      </c>
      <c r="I30" s="15">
        <v>4.8780489999999999</v>
      </c>
      <c r="J30" s="15">
        <v>2.4390239999999999</v>
      </c>
    </row>
    <row r="31" spans="1:10">
      <c r="A31" s="23" t="s">
        <v>128</v>
      </c>
      <c r="B31" s="24">
        <v>47</v>
      </c>
      <c r="C31" s="24">
        <v>30</v>
      </c>
      <c r="D31" s="24">
        <v>4</v>
      </c>
      <c r="E31" s="24">
        <v>2</v>
      </c>
      <c r="F31" s="24">
        <v>6</v>
      </c>
      <c r="G31" s="24">
        <v>2</v>
      </c>
      <c r="H31" s="24">
        <v>0</v>
      </c>
      <c r="I31" s="24">
        <v>2</v>
      </c>
      <c r="J31" s="24">
        <v>1</v>
      </c>
    </row>
    <row r="32" spans="1:10">
      <c r="A32" s="10" t="s">
        <v>114</v>
      </c>
      <c r="B32" s="15">
        <v>100</v>
      </c>
      <c r="C32" s="15">
        <v>63.829787000000003</v>
      </c>
      <c r="D32" s="15">
        <v>8.5106380000000001</v>
      </c>
      <c r="E32" s="15">
        <v>4.2553190000000001</v>
      </c>
      <c r="F32" s="15">
        <v>12.765957</v>
      </c>
      <c r="G32" s="15">
        <v>4.2553190000000001</v>
      </c>
      <c r="H32" s="15">
        <v>0</v>
      </c>
      <c r="I32" s="15">
        <v>4.2553190000000001</v>
      </c>
      <c r="J32" s="15">
        <v>2.1276600000000001</v>
      </c>
    </row>
    <row r="33" spans="1:10">
      <c r="A33" s="8" t="s">
        <v>134</v>
      </c>
      <c r="B33" s="8"/>
      <c r="C33" s="8"/>
      <c r="D33" s="8"/>
      <c r="E33" s="8"/>
      <c r="F33" s="8"/>
      <c r="G33" s="8"/>
      <c r="H33" s="8"/>
      <c r="I33" s="8"/>
      <c r="J33" s="8"/>
    </row>
    <row r="34" spans="1:10">
      <c r="A34" s="23" t="s">
        <v>135</v>
      </c>
      <c r="B34" s="24">
        <v>128</v>
      </c>
      <c r="C34" s="24">
        <v>41</v>
      </c>
      <c r="D34" s="24">
        <v>17</v>
      </c>
      <c r="E34" s="24">
        <v>9</v>
      </c>
      <c r="F34" s="24">
        <v>30</v>
      </c>
      <c r="G34" s="24">
        <v>16</v>
      </c>
      <c r="H34" s="24">
        <v>4</v>
      </c>
      <c r="I34" s="24">
        <v>10</v>
      </c>
      <c r="J34" s="24">
        <v>1</v>
      </c>
    </row>
    <row r="35" spans="1:10">
      <c r="A35" s="10" t="s">
        <v>114</v>
      </c>
      <c r="B35" s="15">
        <v>100</v>
      </c>
      <c r="C35" s="15">
        <v>32.03125</v>
      </c>
      <c r="D35" s="15">
        <v>13.28125</v>
      </c>
      <c r="E35" s="15">
        <v>7.03125</v>
      </c>
      <c r="F35" s="15">
        <v>23.4375</v>
      </c>
      <c r="G35" s="15">
        <v>12.5</v>
      </c>
      <c r="H35" s="15">
        <v>3.125</v>
      </c>
      <c r="I35" s="15">
        <v>7.8125</v>
      </c>
      <c r="J35" s="15">
        <v>0.78125</v>
      </c>
    </row>
    <row r="36" spans="1:10">
      <c r="A36" s="23" t="s">
        <v>136</v>
      </c>
      <c r="B36" s="24">
        <v>138</v>
      </c>
      <c r="C36" s="24">
        <v>52</v>
      </c>
      <c r="D36" s="24">
        <v>20</v>
      </c>
      <c r="E36" s="24">
        <v>9</v>
      </c>
      <c r="F36" s="24">
        <v>30</v>
      </c>
      <c r="G36" s="24">
        <v>17</v>
      </c>
      <c r="H36" s="24">
        <v>4</v>
      </c>
      <c r="I36" s="24">
        <v>5</v>
      </c>
      <c r="J36" s="24">
        <v>1</v>
      </c>
    </row>
    <row r="37" spans="1:10">
      <c r="A37" s="10" t="s">
        <v>114</v>
      </c>
      <c r="B37" s="15">
        <v>100</v>
      </c>
      <c r="C37" s="15">
        <v>37.681159000000001</v>
      </c>
      <c r="D37" s="15">
        <v>14.492754</v>
      </c>
      <c r="E37" s="15">
        <v>6.5217390000000002</v>
      </c>
      <c r="F37" s="15">
        <v>21.739129999999999</v>
      </c>
      <c r="G37" s="15">
        <v>12.318841000000001</v>
      </c>
      <c r="H37" s="15">
        <v>2.8985509999999999</v>
      </c>
      <c r="I37" s="15">
        <v>3.6231879999999999</v>
      </c>
      <c r="J37" s="15">
        <v>0.724638</v>
      </c>
    </row>
    <row r="38" spans="1:10">
      <c r="A38" s="23" t="s">
        <v>137</v>
      </c>
      <c r="B38" s="24">
        <v>119</v>
      </c>
      <c r="C38" s="24">
        <v>58</v>
      </c>
      <c r="D38" s="24">
        <v>16</v>
      </c>
      <c r="E38" s="24">
        <v>11</v>
      </c>
      <c r="F38" s="24">
        <v>22</v>
      </c>
      <c r="G38" s="24">
        <v>9</v>
      </c>
      <c r="H38" s="24">
        <v>0</v>
      </c>
      <c r="I38" s="24">
        <v>2</v>
      </c>
      <c r="J38" s="24">
        <v>1</v>
      </c>
    </row>
    <row r="39" spans="1:10">
      <c r="A39" s="10" t="s">
        <v>114</v>
      </c>
      <c r="B39" s="15">
        <v>100</v>
      </c>
      <c r="C39" s="15">
        <v>48.739496000000003</v>
      </c>
      <c r="D39" s="15">
        <v>13.445378</v>
      </c>
      <c r="E39" s="15">
        <v>9.2436969999999992</v>
      </c>
      <c r="F39" s="15">
        <v>18.487394999999999</v>
      </c>
      <c r="G39" s="15">
        <v>7.5630249999999997</v>
      </c>
      <c r="H39" s="15">
        <v>0</v>
      </c>
      <c r="I39" s="15">
        <v>1.6806719999999999</v>
      </c>
      <c r="J39" s="15">
        <v>0.84033599999999997</v>
      </c>
    </row>
    <row r="40" spans="1:10">
      <c r="A40" s="23" t="s">
        <v>138</v>
      </c>
      <c r="B40" s="24">
        <v>142</v>
      </c>
      <c r="C40" s="24">
        <v>77</v>
      </c>
      <c r="D40" s="24">
        <v>29</v>
      </c>
      <c r="E40" s="24">
        <v>4</v>
      </c>
      <c r="F40" s="24">
        <v>16</v>
      </c>
      <c r="G40" s="24">
        <v>14</v>
      </c>
      <c r="H40" s="24">
        <v>0</v>
      </c>
      <c r="I40" s="24">
        <v>1</v>
      </c>
      <c r="J40" s="24">
        <v>1</v>
      </c>
    </row>
    <row r="41" spans="1:10">
      <c r="A41" s="10" t="s">
        <v>114</v>
      </c>
      <c r="B41" s="15">
        <v>100</v>
      </c>
      <c r="C41" s="15">
        <v>54.225352000000001</v>
      </c>
      <c r="D41" s="15">
        <v>20.422535</v>
      </c>
      <c r="E41" s="15">
        <v>2.8169010000000001</v>
      </c>
      <c r="F41" s="15">
        <v>11.267606000000001</v>
      </c>
      <c r="G41" s="15">
        <v>9.8591549999999994</v>
      </c>
      <c r="H41" s="15">
        <v>0</v>
      </c>
      <c r="I41" s="15">
        <v>0.70422499999999999</v>
      </c>
      <c r="J41" s="15">
        <v>0.70422499999999999</v>
      </c>
    </row>
    <row r="42" spans="1:10">
      <c r="A42" s="23" t="s">
        <v>139</v>
      </c>
      <c r="B42" s="24">
        <v>170</v>
      </c>
      <c r="C42" s="24">
        <v>110</v>
      </c>
      <c r="D42" s="24">
        <v>29</v>
      </c>
      <c r="E42" s="24">
        <v>8</v>
      </c>
      <c r="F42" s="24">
        <v>8</v>
      </c>
      <c r="G42" s="24">
        <v>9</v>
      </c>
      <c r="H42" s="24">
        <v>0</v>
      </c>
      <c r="I42" s="24">
        <v>1</v>
      </c>
      <c r="J42" s="24">
        <v>5</v>
      </c>
    </row>
    <row r="43" spans="1:10">
      <c r="A43" s="10" t="s">
        <v>114</v>
      </c>
      <c r="B43" s="15">
        <v>100</v>
      </c>
      <c r="C43" s="15">
        <v>64.705882000000003</v>
      </c>
      <c r="D43" s="15">
        <v>17.058824000000001</v>
      </c>
      <c r="E43" s="15">
        <v>4.7058819999999999</v>
      </c>
      <c r="F43" s="15">
        <v>4.7058819999999999</v>
      </c>
      <c r="G43" s="15">
        <v>5.2941180000000001</v>
      </c>
      <c r="H43" s="15">
        <v>0</v>
      </c>
      <c r="I43" s="15">
        <v>0.58823499999999995</v>
      </c>
      <c r="J43" s="15">
        <v>2.941176</v>
      </c>
    </row>
    <row r="44" spans="1:10">
      <c r="A44" s="23" t="s">
        <v>140</v>
      </c>
      <c r="B44" s="24">
        <v>192</v>
      </c>
      <c r="C44" s="24">
        <v>145</v>
      </c>
      <c r="D44" s="24">
        <v>30</v>
      </c>
      <c r="E44" s="24">
        <v>5</v>
      </c>
      <c r="F44" s="24">
        <v>4</v>
      </c>
      <c r="G44" s="24">
        <v>7</v>
      </c>
      <c r="H44" s="24">
        <v>0</v>
      </c>
      <c r="I44" s="24">
        <v>0</v>
      </c>
      <c r="J44" s="24">
        <v>1</v>
      </c>
    </row>
    <row r="45" spans="1:10">
      <c r="A45" s="10" t="s">
        <v>114</v>
      </c>
      <c r="B45" s="15">
        <v>100</v>
      </c>
      <c r="C45" s="15">
        <v>75.520832999999996</v>
      </c>
      <c r="D45" s="15">
        <v>15.625</v>
      </c>
      <c r="E45" s="15">
        <v>2.6041669999999999</v>
      </c>
      <c r="F45" s="15">
        <v>2.0833330000000001</v>
      </c>
      <c r="G45" s="15">
        <v>3.6458330000000001</v>
      </c>
      <c r="H45" s="15">
        <v>0</v>
      </c>
      <c r="I45" s="15">
        <v>0</v>
      </c>
      <c r="J45" s="15">
        <v>0.52083299999999999</v>
      </c>
    </row>
    <row r="46" spans="1:10">
      <c r="A46" s="23" t="s">
        <v>141</v>
      </c>
      <c r="B46" s="24">
        <v>1405</v>
      </c>
      <c r="C46" s="24">
        <v>1211</v>
      </c>
      <c r="D46" s="24">
        <v>73</v>
      </c>
      <c r="E46" s="24">
        <v>15</v>
      </c>
      <c r="F46" s="24">
        <v>39</v>
      </c>
      <c r="G46" s="24">
        <v>43</v>
      </c>
      <c r="H46" s="24">
        <v>1</v>
      </c>
      <c r="I46" s="24">
        <v>14</v>
      </c>
      <c r="J46" s="24">
        <v>9</v>
      </c>
    </row>
    <row r="47" spans="1:10">
      <c r="A47" s="10" t="s">
        <v>114</v>
      </c>
      <c r="B47" s="15">
        <v>100</v>
      </c>
      <c r="C47" s="15">
        <v>86.192171000000002</v>
      </c>
      <c r="D47" s="15">
        <v>5.1957300000000002</v>
      </c>
      <c r="E47" s="15">
        <v>1.0676159999999999</v>
      </c>
      <c r="F47" s="15">
        <v>2.775801</v>
      </c>
      <c r="G47" s="15">
        <v>3.0604979999999999</v>
      </c>
      <c r="H47" s="15">
        <v>7.1174000000000001E-2</v>
      </c>
      <c r="I47" s="15">
        <v>0.99644100000000002</v>
      </c>
      <c r="J47" s="15">
        <v>0.64056900000000006</v>
      </c>
    </row>
    <row r="48" spans="1:10">
      <c r="A48" s="23" t="s">
        <v>142</v>
      </c>
      <c r="B48" s="24">
        <v>343</v>
      </c>
      <c r="C48" s="24">
        <v>323</v>
      </c>
      <c r="D48" s="24">
        <v>4</v>
      </c>
      <c r="E48" s="24">
        <v>2</v>
      </c>
      <c r="F48" s="24">
        <v>4</v>
      </c>
      <c r="G48" s="24">
        <v>3</v>
      </c>
      <c r="H48" s="24">
        <v>0</v>
      </c>
      <c r="I48" s="24">
        <v>4</v>
      </c>
      <c r="J48" s="24">
        <v>3</v>
      </c>
    </row>
    <row r="49" spans="1:10">
      <c r="A49" s="10" t="s">
        <v>114</v>
      </c>
      <c r="B49" s="15">
        <v>100</v>
      </c>
      <c r="C49" s="15">
        <v>94.169095999999996</v>
      </c>
      <c r="D49" s="15">
        <v>1.1661809999999999</v>
      </c>
      <c r="E49" s="15">
        <v>0.58309</v>
      </c>
      <c r="F49" s="15">
        <v>1.1661809999999999</v>
      </c>
      <c r="G49" s="15">
        <v>0.87463599999999997</v>
      </c>
      <c r="H49" s="15">
        <v>0</v>
      </c>
      <c r="I49" s="15">
        <v>1.1661809999999999</v>
      </c>
      <c r="J49" s="15">
        <v>0.87463599999999997</v>
      </c>
    </row>
    <row r="50" spans="1:10">
      <c r="A50" s="23" t="s">
        <v>128</v>
      </c>
      <c r="B50" s="24">
        <v>40</v>
      </c>
      <c r="C50" s="24">
        <v>24</v>
      </c>
      <c r="D50" s="24">
        <v>3</v>
      </c>
      <c r="E50" s="24">
        <v>1</v>
      </c>
      <c r="F50" s="24">
        <v>5</v>
      </c>
      <c r="G50" s="24">
        <v>2</v>
      </c>
      <c r="H50" s="24">
        <v>1</v>
      </c>
      <c r="I50" s="24">
        <v>2</v>
      </c>
      <c r="J50" s="24">
        <v>2</v>
      </c>
    </row>
    <row r="51" spans="1:10">
      <c r="A51" s="10" t="s">
        <v>114</v>
      </c>
      <c r="B51" s="15">
        <v>100</v>
      </c>
      <c r="C51" s="15">
        <v>60</v>
      </c>
      <c r="D51" s="15">
        <v>7.5</v>
      </c>
      <c r="E51" s="15">
        <v>2.5</v>
      </c>
      <c r="F51" s="15">
        <v>12.5</v>
      </c>
      <c r="G51" s="15">
        <v>5</v>
      </c>
      <c r="H51" s="15">
        <v>2.5</v>
      </c>
      <c r="I51" s="15">
        <v>5</v>
      </c>
      <c r="J51" s="15">
        <v>5</v>
      </c>
    </row>
    <row r="52" spans="1:10">
      <c r="A52" s="8" t="s">
        <v>143</v>
      </c>
      <c r="B52" s="8"/>
      <c r="C52" s="8"/>
      <c r="D52" s="8"/>
      <c r="E52" s="8"/>
      <c r="F52" s="8"/>
      <c r="G52" s="8"/>
      <c r="H52" s="8"/>
      <c r="I52" s="8"/>
      <c r="J52" s="8"/>
    </row>
    <row r="53" spans="1:10">
      <c r="A53" s="23" t="s">
        <v>144</v>
      </c>
      <c r="B53" s="24">
        <v>429</v>
      </c>
      <c r="C53" s="24">
        <v>358</v>
      </c>
      <c r="D53" s="24">
        <v>28</v>
      </c>
      <c r="E53" s="24">
        <v>4</v>
      </c>
      <c r="F53" s="24">
        <v>15</v>
      </c>
      <c r="G53" s="24">
        <v>21</v>
      </c>
      <c r="H53" s="24">
        <v>1</v>
      </c>
      <c r="I53" s="24">
        <v>2</v>
      </c>
      <c r="J53" s="24">
        <v>0</v>
      </c>
    </row>
    <row r="54" spans="1:10">
      <c r="A54" s="10" t="s">
        <v>114</v>
      </c>
      <c r="B54" s="15">
        <v>100</v>
      </c>
      <c r="C54" s="15">
        <v>83.449883</v>
      </c>
      <c r="D54" s="15">
        <v>6.5268069999999998</v>
      </c>
      <c r="E54" s="15">
        <v>0.93240100000000004</v>
      </c>
      <c r="F54" s="15">
        <v>3.4965030000000001</v>
      </c>
      <c r="G54" s="15">
        <v>4.895105</v>
      </c>
      <c r="H54" s="15">
        <v>0.2331</v>
      </c>
      <c r="I54" s="15">
        <v>0.4662</v>
      </c>
      <c r="J54" s="15">
        <v>0</v>
      </c>
    </row>
    <row r="55" spans="1:10">
      <c r="A55" s="23" t="s">
        <v>145</v>
      </c>
      <c r="B55" s="24">
        <v>319</v>
      </c>
      <c r="C55" s="24">
        <v>287</v>
      </c>
      <c r="D55" s="24">
        <v>14</v>
      </c>
      <c r="E55" s="24">
        <v>1</v>
      </c>
      <c r="F55" s="24">
        <v>8</v>
      </c>
      <c r="G55" s="24">
        <v>8</v>
      </c>
      <c r="H55" s="24">
        <v>0</v>
      </c>
      <c r="I55" s="24">
        <v>1</v>
      </c>
      <c r="J55" s="24">
        <v>0</v>
      </c>
    </row>
    <row r="56" spans="1:10">
      <c r="A56" s="10" t="s">
        <v>114</v>
      </c>
      <c r="B56" s="15">
        <v>100</v>
      </c>
      <c r="C56" s="15">
        <v>89.968652000000006</v>
      </c>
      <c r="D56" s="15">
        <v>4.3887150000000004</v>
      </c>
      <c r="E56" s="15">
        <v>0.31347999999999998</v>
      </c>
      <c r="F56" s="15">
        <v>2.5078369999999999</v>
      </c>
      <c r="G56" s="15">
        <v>2.5078369999999999</v>
      </c>
      <c r="H56" s="15">
        <v>0</v>
      </c>
      <c r="I56" s="15">
        <v>0.31347999999999998</v>
      </c>
      <c r="J56" s="15">
        <v>0</v>
      </c>
    </row>
    <row r="57" spans="1:10">
      <c r="A57" s="23" t="s">
        <v>146</v>
      </c>
      <c r="B57" s="24">
        <v>504</v>
      </c>
      <c r="C57" s="24">
        <v>433</v>
      </c>
      <c r="D57" s="24">
        <v>24</v>
      </c>
      <c r="E57" s="24">
        <v>3</v>
      </c>
      <c r="F57" s="24">
        <v>11</v>
      </c>
      <c r="G57" s="24">
        <v>27</v>
      </c>
      <c r="H57" s="24">
        <v>1</v>
      </c>
      <c r="I57" s="24">
        <v>2</v>
      </c>
      <c r="J57" s="24">
        <v>3</v>
      </c>
    </row>
    <row r="58" spans="1:10">
      <c r="A58" s="10" t="s">
        <v>114</v>
      </c>
      <c r="B58" s="15">
        <v>100</v>
      </c>
      <c r="C58" s="15">
        <v>85.912698000000006</v>
      </c>
      <c r="D58" s="15">
        <v>4.7619049999999996</v>
      </c>
      <c r="E58" s="15">
        <v>0.59523800000000004</v>
      </c>
      <c r="F58" s="15">
        <v>2.1825399999999999</v>
      </c>
      <c r="G58" s="15">
        <v>5.3571429999999998</v>
      </c>
      <c r="H58" s="15">
        <v>0.19841300000000001</v>
      </c>
      <c r="I58" s="15">
        <v>0.39682499999999998</v>
      </c>
      <c r="J58" s="15">
        <v>0.59523800000000004</v>
      </c>
    </row>
    <row r="59" spans="1:10">
      <c r="A59" s="23" t="s">
        <v>147</v>
      </c>
      <c r="B59" s="24">
        <v>143</v>
      </c>
      <c r="C59" s="24">
        <v>122</v>
      </c>
      <c r="D59" s="24">
        <v>6</v>
      </c>
      <c r="E59" s="24">
        <v>2</v>
      </c>
      <c r="F59" s="24">
        <v>5</v>
      </c>
      <c r="G59" s="24">
        <v>6</v>
      </c>
      <c r="H59" s="24">
        <v>1</v>
      </c>
      <c r="I59" s="24">
        <v>0</v>
      </c>
      <c r="J59" s="24">
        <v>1</v>
      </c>
    </row>
    <row r="60" spans="1:10">
      <c r="A60" s="10" t="s">
        <v>114</v>
      </c>
      <c r="B60" s="15">
        <v>100</v>
      </c>
      <c r="C60" s="15">
        <v>85.314684999999997</v>
      </c>
      <c r="D60" s="15">
        <v>4.1958039999999999</v>
      </c>
      <c r="E60" s="15">
        <v>1.398601</v>
      </c>
      <c r="F60" s="15">
        <v>3.4965030000000001</v>
      </c>
      <c r="G60" s="15">
        <v>4.1958039999999999</v>
      </c>
      <c r="H60" s="15">
        <v>0.69930099999999995</v>
      </c>
      <c r="I60" s="15">
        <v>0</v>
      </c>
      <c r="J60" s="15">
        <v>0.69930099999999995</v>
      </c>
    </row>
    <row r="61" spans="1:10">
      <c r="A61" s="23" t="s">
        <v>148</v>
      </c>
      <c r="B61" s="24">
        <v>168</v>
      </c>
      <c r="C61" s="24">
        <v>145</v>
      </c>
      <c r="D61" s="24">
        <v>3</v>
      </c>
      <c r="E61" s="24">
        <v>3</v>
      </c>
      <c r="F61" s="24">
        <v>4</v>
      </c>
      <c r="G61" s="24">
        <v>12</v>
      </c>
      <c r="H61" s="24">
        <v>1</v>
      </c>
      <c r="I61" s="24">
        <v>0</v>
      </c>
      <c r="J61" s="24">
        <v>0</v>
      </c>
    </row>
    <row r="62" spans="1:10">
      <c r="A62" s="10" t="s">
        <v>114</v>
      </c>
      <c r="B62" s="15">
        <v>100</v>
      </c>
      <c r="C62" s="15">
        <v>86.309523999999996</v>
      </c>
      <c r="D62" s="15">
        <v>1.785714</v>
      </c>
      <c r="E62" s="15">
        <v>1.785714</v>
      </c>
      <c r="F62" s="15">
        <v>2.3809520000000002</v>
      </c>
      <c r="G62" s="15">
        <v>7.1428570000000002</v>
      </c>
      <c r="H62" s="15">
        <v>0.59523800000000004</v>
      </c>
      <c r="I62" s="15">
        <v>0</v>
      </c>
      <c r="J62" s="15">
        <v>0</v>
      </c>
    </row>
    <row r="63" spans="1:10">
      <c r="A63" s="23" t="s">
        <v>149</v>
      </c>
      <c r="B63" s="24">
        <v>1270</v>
      </c>
      <c r="C63" s="24">
        <v>1106</v>
      </c>
      <c r="D63" s="24">
        <v>56</v>
      </c>
      <c r="E63" s="24">
        <v>20</v>
      </c>
      <c r="F63" s="24">
        <v>27</v>
      </c>
      <c r="G63" s="24">
        <v>44</v>
      </c>
      <c r="H63" s="24">
        <v>1</v>
      </c>
      <c r="I63" s="24">
        <v>7</v>
      </c>
      <c r="J63" s="24">
        <v>9</v>
      </c>
    </row>
    <row r="64" spans="1:10">
      <c r="A64" s="10" t="s">
        <v>114</v>
      </c>
      <c r="B64" s="15">
        <v>100</v>
      </c>
      <c r="C64" s="15">
        <v>87.086613999999997</v>
      </c>
      <c r="D64" s="15">
        <v>4.4094490000000004</v>
      </c>
      <c r="E64" s="15">
        <v>1.574803</v>
      </c>
      <c r="F64" s="15">
        <v>2.1259839999999999</v>
      </c>
      <c r="G64" s="15">
        <v>3.4645670000000002</v>
      </c>
      <c r="H64" s="15">
        <v>7.8740000000000004E-2</v>
      </c>
      <c r="I64" s="15">
        <v>0.55118100000000003</v>
      </c>
      <c r="J64" s="15">
        <v>0.70866099999999999</v>
      </c>
    </row>
    <row r="65" spans="1:10">
      <c r="A65" s="23" t="s">
        <v>150</v>
      </c>
      <c r="B65" s="24">
        <v>1642</v>
      </c>
      <c r="C65" s="24">
        <v>1357</v>
      </c>
      <c r="D65" s="24">
        <v>118</v>
      </c>
      <c r="E65" s="24">
        <v>28</v>
      </c>
      <c r="F65" s="24">
        <v>44</v>
      </c>
      <c r="G65" s="24">
        <v>70</v>
      </c>
      <c r="H65" s="24">
        <v>2</v>
      </c>
      <c r="I65" s="24">
        <v>13</v>
      </c>
      <c r="J65" s="24">
        <v>10</v>
      </c>
    </row>
    <row r="66" spans="1:10">
      <c r="A66" s="10" t="s">
        <v>114</v>
      </c>
      <c r="B66" s="15">
        <v>100</v>
      </c>
      <c r="C66" s="15">
        <v>82.643118000000001</v>
      </c>
      <c r="D66" s="15">
        <v>7.1863580000000002</v>
      </c>
      <c r="E66" s="15">
        <v>1.705238</v>
      </c>
      <c r="F66" s="15">
        <v>2.679659</v>
      </c>
      <c r="G66" s="15">
        <v>4.2630939999999997</v>
      </c>
      <c r="H66" s="15">
        <v>0.12180299999999999</v>
      </c>
      <c r="I66" s="15">
        <v>0.791717</v>
      </c>
      <c r="J66" s="15">
        <v>0.60901300000000003</v>
      </c>
    </row>
    <row r="67" spans="1:10">
      <c r="A67" s="23" t="s">
        <v>151</v>
      </c>
      <c r="B67" s="24">
        <v>2266</v>
      </c>
      <c r="C67" s="24">
        <v>1747</v>
      </c>
      <c r="D67" s="24">
        <v>184</v>
      </c>
      <c r="E67" s="24">
        <v>50</v>
      </c>
      <c r="F67" s="24">
        <v>130</v>
      </c>
      <c r="G67" s="24">
        <v>107</v>
      </c>
      <c r="H67" s="24">
        <v>7</v>
      </c>
      <c r="I67" s="24">
        <v>24</v>
      </c>
      <c r="J67" s="24">
        <v>17</v>
      </c>
    </row>
    <row r="68" spans="1:10">
      <c r="A68" s="10" t="s">
        <v>114</v>
      </c>
      <c r="B68" s="15">
        <v>100</v>
      </c>
      <c r="C68" s="15">
        <v>77.096204999999998</v>
      </c>
      <c r="D68" s="15">
        <v>8.1200349999999997</v>
      </c>
      <c r="E68" s="15">
        <v>2.206531</v>
      </c>
      <c r="F68" s="15">
        <v>5.7369810000000001</v>
      </c>
      <c r="G68" s="15">
        <v>4.7219769999999999</v>
      </c>
      <c r="H68" s="15">
        <v>0.30891400000000002</v>
      </c>
      <c r="I68" s="15">
        <v>1.0591349999999999</v>
      </c>
      <c r="J68" s="15">
        <v>0.75022100000000003</v>
      </c>
    </row>
    <row r="69" spans="1:10">
      <c r="A69" s="23" t="s">
        <v>152</v>
      </c>
      <c r="B69" s="24">
        <v>121</v>
      </c>
      <c r="C69" s="24">
        <v>81</v>
      </c>
      <c r="D69" s="24">
        <v>8</v>
      </c>
      <c r="E69" s="24">
        <v>3</v>
      </c>
      <c r="F69" s="24">
        <v>9</v>
      </c>
      <c r="G69" s="24">
        <v>4</v>
      </c>
      <c r="H69" s="24">
        <v>4</v>
      </c>
      <c r="I69" s="24">
        <v>12</v>
      </c>
      <c r="J69" s="24">
        <v>0</v>
      </c>
    </row>
    <row r="70" spans="1:10">
      <c r="A70" s="10" t="s">
        <v>114</v>
      </c>
      <c r="B70" s="15">
        <v>100</v>
      </c>
      <c r="C70" s="15">
        <v>66.942149000000001</v>
      </c>
      <c r="D70" s="15">
        <v>6.6115700000000004</v>
      </c>
      <c r="E70" s="15">
        <v>2.479339</v>
      </c>
      <c r="F70" s="15">
        <v>7.4380170000000003</v>
      </c>
      <c r="G70" s="15">
        <v>3.3057850000000002</v>
      </c>
      <c r="H70" s="15">
        <v>3.3057850000000002</v>
      </c>
      <c r="I70" s="15">
        <v>9.9173550000000006</v>
      </c>
      <c r="J70" s="15">
        <v>0</v>
      </c>
    </row>
    <row r="71" spans="1:10">
      <c r="A71" s="23" t="s">
        <v>128</v>
      </c>
      <c r="B71" s="24">
        <v>46</v>
      </c>
      <c r="C71" s="24">
        <v>26</v>
      </c>
      <c r="D71" s="24">
        <v>6</v>
      </c>
      <c r="E71" s="24">
        <v>2</v>
      </c>
      <c r="F71" s="24">
        <v>5</v>
      </c>
      <c r="G71" s="24">
        <v>0</v>
      </c>
      <c r="H71" s="24">
        <v>1</v>
      </c>
      <c r="I71" s="24">
        <v>2</v>
      </c>
      <c r="J71" s="24">
        <v>4</v>
      </c>
    </row>
    <row r="72" spans="1:10">
      <c r="A72" s="10" t="s">
        <v>114</v>
      </c>
      <c r="B72" s="15">
        <v>100</v>
      </c>
      <c r="C72" s="15">
        <v>56.521738999999997</v>
      </c>
      <c r="D72" s="15">
        <v>13.043478</v>
      </c>
      <c r="E72" s="15">
        <v>4.3478260000000004</v>
      </c>
      <c r="F72" s="15">
        <v>10.869565</v>
      </c>
      <c r="G72" s="15">
        <v>0</v>
      </c>
      <c r="H72" s="15">
        <v>2.1739130000000002</v>
      </c>
      <c r="I72" s="15">
        <v>4.3478260000000004</v>
      </c>
      <c r="J72" s="15">
        <v>8.6956520000000008</v>
      </c>
    </row>
    <row r="73" spans="1:10">
      <c r="A73" s="8" t="s">
        <v>153</v>
      </c>
      <c r="B73" s="8"/>
      <c r="C73" s="8"/>
      <c r="D73" s="8"/>
      <c r="E73" s="8"/>
      <c r="F73" s="8"/>
      <c r="G73" s="8"/>
      <c r="H73" s="8"/>
      <c r="I73" s="8"/>
      <c r="J73" s="8"/>
    </row>
    <row r="74" spans="1:10">
      <c r="A74" s="23" t="s">
        <v>154</v>
      </c>
      <c r="B74" s="24">
        <v>1344</v>
      </c>
      <c r="C74" s="24">
        <v>1140</v>
      </c>
      <c r="D74" s="24">
        <v>78</v>
      </c>
      <c r="E74" s="24">
        <v>23</v>
      </c>
      <c r="F74" s="24">
        <v>33</v>
      </c>
      <c r="G74" s="24">
        <v>55</v>
      </c>
      <c r="H74" s="24">
        <v>3</v>
      </c>
      <c r="I74" s="24">
        <v>7</v>
      </c>
      <c r="J74" s="24">
        <v>5</v>
      </c>
    </row>
    <row r="75" spans="1:10">
      <c r="A75" s="10" t="s">
        <v>114</v>
      </c>
      <c r="B75" s="15">
        <v>100</v>
      </c>
      <c r="C75" s="15">
        <v>84.821428999999995</v>
      </c>
      <c r="D75" s="15">
        <v>5.8035709999999998</v>
      </c>
      <c r="E75" s="15">
        <v>1.7113100000000001</v>
      </c>
      <c r="F75" s="15">
        <v>2.4553569999999998</v>
      </c>
      <c r="G75" s="15">
        <v>4.0922619999999998</v>
      </c>
      <c r="H75" s="15">
        <v>0.223214</v>
      </c>
      <c r="I75" s="15">
        <v>0.52083299999999999</v>
      </c>
      <c r="J75" s="15">
        <v>0.37202400000000002</v>
      </c>
    </row>
    <row r="76" spans="1:10">
      <c r="A76" s="23" t="s">
        <v>155</v>
      </c>
      <c r="B76" s="24">
        <v>1107</v>
      </c>
      <c r="C76" s="24">
        <v>919</v>
      </c>
      <c r="D76" s="24">
        <v>80</v>
      </c>
      <c r="E76" s="24">
        <v>14</v>
      </c>
      <c r="F76" s="24">
        <v>34</v>
      </c>
      <c r="G76" s="24">
        <v>34</v>
      </c>
      <c r="H76" s="24">
        <v>5</v>
      </c>
      <c r="I76" s="24">
        <v>15</v>
      </c>
      <c r="J76" s="24">
        <v>6</v>
      </c>
    </row>
    <row r="77" spans="1:10">
      <c r="A77" s="10" t="s">
        <v>114</v>
      </c>
      <c r="B77" s="15">
        <v>100</v>
      </c>
      <c r="C77" s="15">
        <v>83.017163999999994</v>
      </c>
      <c r="D77" s="15">
        <v>7.2267390000000002</v>
      </c>
      <c r="E77" s="15">
        <v>1.2646790000000001</v>
      </c>
      <c r="F77" s="15">
        <v>3.071364</v>
      </c>
      <c r="G77" s="15">
        <v>3.071364</v>
      </c>
      <c r="H77" s="15">
        <v>0.45167099999999999</v>
      </c>
      <c r="I77" s="15">
        <v>1.3550139999999999</v>
      </c>
      <c r="J77" s="15">
        <v>0.54200499999999996</v>
      </c>
    </row>
    <row r="78" spans="1:10">
      <c r="A78" s="23" t="s">
        <v>156</v>
      </c>
      <c r="B78" s="24">
        <v>1006</v>
      </c>
      <c r="C78" s="24">
        <v>731</v>
      </c>
      <c r="D78" s="24">
        <v>81</v>
      </c>
      <c r="E78" s="24">
        <v>23</v>
      </c>
      <c r="F78" s="24">
        <v>78</v>
      </c>
      <c r="G78" s="24">
        <v>61</v>
      </c>
      <c r="H78" s="24">
        <v>6</v>
      </c>
      <c r="I78" s="24">
        <v>20</v>
      </c>
      <c r="J78" s="24">
        <v>6</v>
      </c>
    </row>
    <row r="79" spans="1:10">
      <c r="A79" s="10" t="s">
        <v>114</v>
      </c>
      <c r="B79" s="15">
        <v>100</v>
      </c>
      <c r="C79" s="15">
        <v>72.664016000000004</v>
      </c>
      <c r="D79" s="15">
        <v>8.0516900000000007</v>
      </c>
      <c r="E79" s="15">
        <v>2.2862819999999999</v>
      </c>
      <c r="F79" s="15">
        <v>7.7534789999999996</v>
      </c>
      <c r="G79" s="15">
        <v>6.063618</v>
      </c>
      <c r="H79" s="15">
        <v>0.59642099999999998</v>
      </c>
      <c r="I79" s="15">
        <v>1.9880720000000001</v>
      </c>
      <c r="J79" s="15">
        <v>0.59642099999999998</v>
      </c>
    </row>
    <row r="80" spans="1:10">
      <c r="A80" s="23" t="s">
        <v>157</v>
      </c>
      <c r="B80" s="24">
        <v>541</v>
      </c>
      <c r="C80" s="24">
        <v>444</v>
      </c>
      <c r="D80" s="24">
        <v>33</v>
      </c>
      <c r="E80" s="24">
        <v>6</v>
      </c>
      <c r="F80" s="24">
        <v>22</v>
      </c>
      <c r="G80" s="24">
        <v>19</v>
      </c>
      <c r="H80" s="24">
        <v>6</v>
      </c>
      <c r="I80" s="24">
        <v>7</v>
      </c>
      <c r="J80" s="24">
        <v>4</v>
      </c>
    </row>
    <row r="81" spans="1:10">
      <c r="A81" s="10" t="s">
        <v>114</v>
      </c>
      <c r="B81" s="15">
        <v>100</v>
      </c>
      <c r="C81" s="15">
        <v>82.070239999999998</v>
      </c>
      <c r="D81" s="15">
        <v>6.0998150000000004</v>
      </c>
      <c r="E81" s="15">
        <v>1.109057</v>
      </c>
      <c r="F81" s="15">
        <v>4.0665430000000002</v>
      </c>
      <c r="G81" s="15">
        <v>3.5120149999999999</v>
      </c>
      <c r="H81" s="15">
        <v>1.109057</v>
      </c>
      <c r="I81" s="15">
        <v>1.2939000000000001</v>
      </c>
      <c r="J81" s="15">
        <v>0.73937200000000003</v>
      </c>
    </row>
    <row r="82" spans="1:10">
      <c r="A82" s="23" t="s">
        <v>158</v>
      </c>
      <c r="B82" s="24">
        <v>1510</v>
      </c>
      <c r="C82" s="24">
        <v>1204</v>
      </c>
      <c r="D82" s="24">
        <v>124</v>
      </c>
      <c r="E82" s="24">
        <v>26</v>
      </c>
      <c r="F82" s="24">
        <v>59</v>
      </c>
      <c r="G82" s="24">
        <v>54</v>
      </c>
      <c r="H82" s="24">
        <v>8</v>
      </c>
      <c r="I82" s="24">
        <v>23</v>
      </c>
      <c r="J82" s="24">
        <v>12</v>
      </c>
    </row>
    <row r="83" spans="1:10">
      <c r="A83" s="10" t="s">
        <v>114</v>
      </c>
      <c r="B83" s="15">
        <v>100</v>
      </c>
      <c r="C83" s="15">
        <v>79.735099000000005</v>
      </c>
      <c r="D83" s="15">
        <v>8.2119210000000002</v>
      </c>
      <c r="E83" s="15">
        <v>1.721854</v>
      </c>
      <c r="F83" s="15">
        <v>3.9072849999999999</v>
      </c>
      <c r="G83" s="15">
        <v>3.5761590000000001</v>
      </c>
      <c r="H83" s="15">
        <v>0.52980099999999997</v>
      </c>
      <c r="I83" s="15">
        <v>1.5231790000000001</v>
      </c>
      <c r="J83" s="15">
        <v>0.79470200000000002</v>
      </c>
    </row>
    <row r="84" spans="1:10">
      <c r="A84" s="23" t="s">
        <v>159</v>
      </c>
      <c r="B84" s="24">
        <v>1011</v>
      </c>
      <c r="C84" s="24">
        <v>768</v>
      </c>
      <c r="D84" s="24">
        <v>95</v>
      </c>
      <c r="E84" s="24">
        <v>26</v>
      </c>
      <c r="F84" s="24">
        <v>60</v>
      </c>
      <c r="G84" s="24">
        <v>39</v>
      </c>
      <c r="H84" s="24">
        <v>4</v>
      </c>
      <c r="I84" s="24">
        <v>14</v>
      </c>
      <c r="J84" s="24">
        <v>5</v>
      </c>
    </row>
    <row r="85" spans="1:10">
      <c r="A85" s="10" t="s">
        <v>114</v>
      </c>
      <c r="B85" s="15">
        <v>100</v>
      </c>
      <c r="C85" s="15">
        <v>75.964392000000004</v>
      </c>
      <c r="D85" s="15">
        <v>9.3966370000000001</v>
      </c>
      <c r="E85" s="15">
        <v>2.5717110000000001</v>
      </c>
      <c r="F85" s="15">
        <v>5.9347180000000002</v>
      </c>
      <c r="G85" s="15">
        <v>3.857567</v>
      </c>
      <c r="H85" s="15">
        <v>0.395648</v>
      </c>
      <c r="I85" s="15">
        <v>1.384768</v>
      </c>
      <c r="J85" s="15">
        <v>0.49456</v>
      </c>
    </row>
    <row r="86" spans="1:10">
      <c r="A86" s="23" t="s">
        <v>160</v>
      </c>
      <c r="B86" s="24">
        <v>1234</v>
      </c>
      <c r="C86" s="24">
        <v>993</v>
      </c>
      <c r="D86" s="24">
        <v>117</v>
      </c>
      <c r="E86" s="24">
        <v>17</v>
      </c>
      <c r="F86" s="24">
        <v>46</v>
      </c>
      <c r="G86" s="24">
        <v>39</v>
      </c>
      <c r="H86" s="24">
        <v>1</v>
      </c>
      <c r="I86" s="24">
        <v>14</v>
      </c>
      <c r="J86" s="24">
        <v>7</v>
      </c>
    </row>
    <row r="87" spans="1:10">
      <c r="A87" s="10" t="s">
        <v>114</v>
      </c>
      <c r="B87" s="15">
        <v>100</v>
      </c>
      <c r="C87" s="15">
        <v>80.470016000000001</v>
      </c>
      <c r="D87" s="15">
        <v>9.4813609999999997</v>
      </c>
      <c r="E87" s="15">
        <v>1.377634</v>
      </c>
      <c r="F87" s="15">
        <v>3.7277149999999999</v>
      </c>
      <c r="G87" s="15">
        <v>3.1604540000000001</v>
      </c>
      <c r="H87" s="15">
        <v>8.1036999999999998E-2</v>
      </c>
      <c r="I87" s="15">
        <v>1.134522</v>
      </c>
      <c r="J87" s="15">
        <v>0.56726100000000002</v>
      </c>
    </row>
    <row r="88" spans="1:10">
      <c r="A88" s="23" t="s">
        <v>161</v>
      </c>
      <c r="B88" s="24">
        <v>443</v>
      </c>
      <c r="C88" s="24">
        <v>378</v>
      </c>
      <c r="D88" s="24">
        <v>29</v>
      </c>
      <c r="E88" s="24">
        <v>5</v>
      </c>
      <c r="F88" s="24">
        <v>15</v>
      </c>
      <c r="G88" s="24">
        <v>9</v>
      </c>
      <c r="H88" s="24">
        <v>1</v>
      </c>
      <c r="I88" s="24">
        <v>3</v>
      </c>
      <c r="J88" s="24">
        <v>3</v>
      </c>
    </row>
    <row r="89" spans="1:10">
      <c r="A89" s="10" t="s">
        <v>114</v>
      </c>
      <c r="B89" s="15">
        <v>100</v>
      </c>
      <c r="C89" s="15">
        <v>85.327314000000001</v>
      </c>
      <c r="D89" s="15">
        <v>6.5462749999999996</v>
      </c>
      <c r="E89" s="15">
        <v>1.128668</v>
      </c>
      <c r="F89" s="15">
        <v>3.3860049999999999</v>
      </c>
      <c r="G89" s="15">
        <v>2.031603</v>
      </c>
      <c r="H89" s="15">
        <v>0.22573399999999999</v>
      </c>
      <c r="I89" s="15">
        <v>0.67720100000000005</v>
      </c>
      <c r="J89" s="15">
        <v>0.67720100000000005</v>
      </c>
    </row>
    <row r="90" spans="1:10">
      <c r="A90" s="23" t="s">
        <v>162</v>
      </c>
      <c r="B90" s="24">
        <v>1237</v>
      </c>
      <c r="C90" s="24">
        <v>990</v>
      </c>
      <c r="D90" s="24">
        <v>121</v>
      </c>
      <c r="E90" s="24">
        <v>18</v>
      </c>
      <c r="F90" s="24">
        <v>38</v>
      </c>
      <c r="G90" s="24">
        <v>51</v>
      </c>
      <c r="H90" s="24">
        <v>5</v>
      </c>
      <c r="I90" s="24">
        <v>9</v>
      </c>
      <c r="J90" s="24">
        <v>5</v>
      </c>
    </row>
    <row r="91" spans="1:10">
      <c r="A91" s="10" t="s">
        <v>114</v>
      </c>
      <c r="B91" s="15">
        <v>100</v>
      </c>
      <c r="C91" s="15">
        <v>80.032336000000001</v>
      </c>
      <c r="D91" s="15">
        <v>9.7817299999999996</v>
      </c>
      <c r="E91" s="15">
        <v>1.455133</v>
      </c>
      <c r="F91" s="15">
        <v>3.0719479999999999</v>
      </c>
      <c r="G91" s="15">
        <v>4.122878</v>
      </c>
      <c r="H91" s="15">
        <v>0.40420400000000001</v>
      </c>
      <c r="I91" s="15">
        <v>0.72756699999999996</v>
      </c>
      <c r="J91" s="15">
        <v>0.40420400000000001</v>
      </c>
    </row>
    <row r="92" spans="1:10">
      <c r="A92" s="23" t="s">
        <v>152</v>
      </c>
      <c r="B92" s="24">
        <v>81</v>
      </c>
      <c r="C92" s="24">
        <v>54</v>
      </c>
      <c r="D92" s="24">
        <v>3</v>
      </c>
      <c r="E92" s="24">
        <v>7</v>
      </c>
      <c r="F92" s="24">
        <v>7</v>
      </c>
      <c r="G92" s="24">
        <v>4</v>
      </c>
      <c r="H92" s="24">
        <v>1</v>
      </c>
      <c r="I92" s="24">
        <v>5</v>
      </c>
      <c r="J92" s="24">
        <v>0</v>
      </c>
    </row>
    <row r="93" spans="1:10">
      <c r="A93" s="10" t="s">
        <v>114</v>
      </c>
      <c r="B93" s="15">
        <v>100</v>
      </c>
      <c r="C93" s="15">
        <v>66.666667000000004</v>
      </c>
      <c r="D93" s="15">
        <v>3.7037040000000001</v>
      </c>
      <c r="E93" s="15">
        <v>8.6419750000000004</v>
      </c>
      <c r="F93" s="15">
        <v>8.6419750000000004</v>
      </c>
      <c r="G93" s="15">
        <v>4.9382720000000004</v>
      </c>
      <c r="H93" s="15">
        <v>1.2345680000000001</v>
      </c>
      <c r="I93" s="15">
        <v>6.1728399999999999</v>
      </c>
      <c r="J93" s="15">
        <v>0</v>
      </c>
    </row>
    <row r="94" spans="1:10">
      <c r="A94" s="23" t="s">
        <v>163</v>
      </c>
      <c r="B94" s="24">
        <v>67</v>
      </c>
      <c r="C94" s="24">
        <v>41</v>
      </c>
      <c r="D94" s="24">
        <v>6</v>
      </c>
      <c r="E94" s="24">
        <v>7</v>
      </c>
      <c r="F94" s="24">
        <v>8</v>
      </c>
      <c r="G94" s="24">
        <v>2</v>
      </c>
      <c r="H94" s="24">
        <v>0</v>
      </c>
      <c r="I94" s="24">
        <v>2</v>
      </c>
      <c r="J94" s="24">
        <v>1</v>
      </c>
    </row>
    <row r="95" spans="1:10">
      <c r="A95" s="10" t="s">
        <v>114</v>
      </c>
      <c r="B95" s="15">
        <v>100</v>
      </c>
      <c r="C95" s="15">
        <v>61.194029999999998</v>
      </c>
      <c r="D95" s="15">
        <v>8.9552239999999994</v>
      </c>
      <c r="E95" s="15">
        <v>10.447761</v>
      </c>
      <c r="F95" s="15">
        <v>11.940299</v>
      </c>
      <c r="G95" s="15">
        <v>2.9850750000000001</v>
      </c>
      <c r="H95" s="15">
        <v>0</v>
      </c>
      <c r="I95" s="15">
        <v>2.9850750000000001</v>
      </c>
      <c r="J95" s="15">
        <v>1.492537</v>
      </c>
    </row>
    <row r="96" spans="1:10">
      <c r="A96" s="23" t="s">
        <v>128</v>
      </c>
      <c r="B96" s="24">
        <v>52</v>
      </c>
      <c r="C96" s="24">
        <v>33</v>
      </c>
      <c r="D96" s="24">
        <v>3</v>
      </c>
      <c r="E96" s="24">
        <v>1</v>
      </c>
      <c r="F96" s="24">
        <v>6</v>
      </c>
      <c r="G96" s="24">
        <v>3</v>
      </c>
      <c r="H96" s="24">
        <v>1</v>
      </c>
      <c r="I96" s="24">
        <v>1</v>
      </c>
      <c r="J96" s="24">
        <v>4</v>
      </c>
    </row>
    <row r="97" spans="1:10">
      <c r="A97" s="10" t="s">
        <v>114</v>
      </c>
      <c r="B97" s="15">
        <v>100</v>
      </c>
      <c r="C97" s="15">
        <v>63.461537999999997</v>
      </c>
      <c r="D97" s="15">
        <v>5.7692310000000004</v>
      </c>
      <c r="E97" s="15">
        <v>1.9230769999999999</v>
      </c>
      <c r="F97" s="15">
        <v>11.538462000000001</v>
      </c>
      <c r="G97" s="15">
        <v>5.7692310000000004</v>
      </c>
      <c r="H97" s="15">
        <v>1.9230769999999999</v>
      </c>
      <c r="I97" s="15">
        <v>1.9230769999999999</v>
      </c>
      <c r="J97" s="15">
        <v>7.6923079999999997</v>
      </c>
    </row>
    <row r="98" spans="1:10">
      <c r="A98" s="8" t="s">
        <v>164</v>
      </c>
      <c r="B98" s="8"/>
      <c r="C98" s="8"/>
      <c r="D98" s="8"/>
      <c r="E98" s="8"/>
      <c r="F98" s="8"/>
      <c r="G98" s="8"/>
      <c r="H98" s="8"/>
      <c r="I98" s="8"/>
      <c r="J98" s="8"/>
    </row>
    <row r="99" spans="1:10">
      <c r="A99" s="23" t="s">
        <v>165</v>
      </c>
      <c r="B99" s="24">
        <v>209</v>
      </c>
      <c r="C99" s="24">
        <v>175</v>
      </c>
      <c r="D99" s="24">
        <v>16</v>
      </c>
      <c r="E99" s="24">
        <v>3</v>
      </c>
      <c r="F99" s="24">
        <v>4</v>
      </c>
      <c r="G99" s="24">
        <v>6</v>
      </c>
      <c r="H99" s="24">
        <v>1</v>
      </c>
      <c r="I99" s="24">
        <v>2</v>
      </c>
      <c r="J99" s="24">
        <v>2</v>
      </c>
    </row>
    <row r="100" spans="1:10">
      <c r="A100" s="10" t="s">
        <v>114</v>
      </c>
      <c r="B100" s="15">
        <v>100</v>
      </c>
      <c r="C100" s="15">
        <v>83.732056999999998</v>
      </c>
      <c r="D100" s="15">
        <v>7.6555020000000003</v>
      </c>
      <c r="E100" s="15">
        <v>1.4354070000000001</v>
      </c>
      <c r="F100" s="15">
        <v>1.9138759999999999</v>
      </c>
      <c r="G100" s="15">
        <v>2.8708130000000001</v>
      </c>
      <c r="H100" s="15">
        <v>0.47846899999999998</v>
      </c>
      <c r="I100" s="15">
        <v>0.95693799999999996</v>
      </c>
      <c r="J100" s="15">
        <v>0.95693799999999996</v>
      </c>
    </row>
    <row r="101" spans="1:10">
      <c r="A101" s="23" t="s">
        <v>166</v>
      </c>
      <c r="B101" s="24">
        <v>1043</v>
      </c>
      <c r="C101" s="24">
        <v>842</v>
      </c>
      <c r="D101" s="24">
        <v>84</v>
      </c>
      <c r="E101" s="24">
        <v>19</v>
      </c>
      <c r="F101" s="24">
        <v>40</v>
      </c>
      <c r="G101" s="24">
        <v>37</v>
      </c>
      <c r="H101" s="24">
        <v>2</v>
      </c>
      <c r="I101" s="24">
        <v>10</v>
      </c>
      <c r="J101" s="24">
        <v>9</v>
      </c>
    </row>
    <row r="102" spans="1:10">
      <c r="A102" s="10" t="s">
        <v>114</v>
      </c>
      <c r="B102" s="15">
        <v>100</v>
      </c>
      <c r="C102" s="15">
        <v>80.728667000000002</v>
      </c>
      <c r="D102" s="15">
        <v>8.0536910000000006</v>
      </c>
      <c r="E102" s="15">
        <v>1.8216680000000001</v>
      </c>
      <c r="F102" s="15">
        <v>3.8350909999999998</v>
      </c>
      <c r="G102" s="15">
        <v>3.5474589999999999</v>
      </c>
      <c r="H102" s="15">
        <v>0.19175500000000001</v>
      </c>
      <c r="I102" s="15">
        <v>0.95877299999999999</v>
      </c>
      <c r="J102" s="15">
        <v>0.86289499999999997</v>
      </c>
    </row>
    <row r="103" spans="1:10">
      <c r="A103" s="23" t="s">
        <v>167</v>
      </c>
      <c r="B103" s="24">
        <v>963</v>
      </c>
      <c r="C103" s="24">
        <v>726</v>
      </c>
      <c r="D103" s="24">
        <v>85</v>
      </c>
      <c r="E103" s="24">
        <v>25</v>
      </c>
      <c r="F103" s="24">
        <v>54</v>
      </c>
      <c r="G103" s="24">
        <v>51</v>
      </c>
      <c r="H103" s="24">
        <v>3</v>
      </c>
      <c r="I103" s="24">
        <v>12</v>
      </c>
      <c r="J103" s="24">
        <v>7</v>
      </c>
    </row>
    <row r="104" spans="1:10">
      <c r="A104" s="10" t="s">
        <v>114</v>
      </c>
      <c r="B104" s="15">
        <v>100</v>
      </c>
      <c r="C104" s="15">
        <v>75.389408000000003</v>
      </c>
      <c r="D104" s="15">
        <v>8.8265840000000004</v>
      </c>
      <c r="E104" s="15">
        <v>2.5960540000000001</v>
      </c>
      <c r="F104" s="15">
        <v>5.6074770000000003</v>
      </c>
      <c r="G104" s="15">
        <v>5.2959500000000004</v>
      </c>
      <c r="H104" s="15">
        <v>0.31152600000000003</v>
      </c>
      <c r="I104" s="15">
        <v>1.2461059999999999</v>
      </c>
      <c r="J104" s="15">
        <v>0.72689499999999996</v>
      </c>
    </row>
    <row r="105" spans="1:10">
      <c r="A105" s="23" t="s">
        <v>168</v>
      </c>
      <c r="B105" s="24">
        <v>338</v>
      </c>
      <c r="C105" s="24">
        <v>227</v>
      </c>
      <c r="D105" s="24">
        <v>29</v>
      </c>
      <c r="E105" s="24">
        <v>10</v>
      </c>
      <c r="F105" s="24">
        <v>39</v>
      </c>
      <c r="G105" s="24">
        <v>18</v>
      </c>
      <c r="H105" s="24">
        <v>3</v>
      </c>
      <c r="I105" s="24">
        <v>10</v>
      </c>
      <c r="J105" s="24">
        <v>2</v>
      </c>
    </row>
    <row r="106" spans="1:10">
      <c r="A106" s="10" t="s">
        <v>114</v>
      </c>
      <c r="B106" s="15">
        <v>100</v>
      </c>
      <c r="C106" s="15">
        <v>67.159762999999998</v>
      </c>
      <c r="D106" s="15">
        <v>8.5798819999999996</v>
      </c>
      <c r="E106" s="15">
        <v>2.95858</v>
      </c>
      <c r="F106" s="15">
        <v>11.538462000000001</v>
      </c>
      <c r="G106" s="15">
        <v>5.3254440000000001</v>
      </c>
      <c r="H106" s="15">
        <v>0.88757399999999997</v>
      </c>
      <c r="I106" s="15">
        <v>2.95858</v>
      </c>
      <c r="J106" s="15">
        <v>0.59171600000000002</v>
      </c>
    </row>
    <row r="107" spans="1:10">
      <c r="A107" s="23" t="s">
        <v>169</v>
      </c>
      <c r="B107" s="24">
        <v>94</v>
      </c>
      <c r="C107" s="24">
        <v>51</v>
      </c>
      <c r="D107" s="24">
        <v>7</v>
      </c>
      <c r="E107" s="24">
        <v>6</v>
      </c>
      <c r="F107" s="24">
        <v>18</v>
      </c>
      <c r="G107" s="24">
        <v>6</v>
      </c>
      <c r="H107" s="24">
        <v>1</v>
      </c>
      <c r="I107" s="24">
        <v>4</v>
      </c>
      <c r="J107" s="24">
        <v>1</v>
      </c>
    </row>
    <row r="108" spans="1:10">
      <c r="A108" s="10" t="s">
        <v>114</v>
      </c>
      <c r="B108" s="15">
        <v>100</v>
      </c>
      <c r="C108" s="15">
        <v>54.255319</v>
      </c>
      <c r="D108" s="15">
        <v>7.446809</v>
      </c>
      <c r="E108" s="15">
        <v>6.3829789999999997</v>
      </c>
      <c r="F108" s="15">
        <v>19.148935999999999</v>
      </c>
      <c r="G108" s="15">
        <v>6.3829789999999997</v>
      </c>
      <c r="H108" s="15">
        <v>1.0638300000000001</v>
      </c>
      <c r="I108" s="15">
        <v>4.2553190000000001</v>
      </c>
      <c r="J108" s="15">
        <v>1.0638300000000001</v>
      </c>
    </row>
    <row r="109" spans="1:10">
      <c r="A109" s="23" t="s">
        <v>128</v>
      </c>
      <c r="B109" s="24">
        <v>30</v>
      </c>
      <c r="C109" s="24">
        <v>20</v>
      </c>
      <c r="D109" s="24">
        <v>0</v>
      </c>
      <c r="E109" s="24">
        <v>1</v>
      </c>
      <c r="F109" s="24">
        <v>3</v>
      </c>
      <c r="G109" s="24">
        <v>2</v>
      </c>
      <c r="H109" s="24">
        <v>0</v>
      </c>
      <c r="I109" s="24">
        <v>1</v>
      </c>
      <c r="J109" s="24">
        <v>3</v>
      </c>
    </row>
    <row r="110" spans="1:10">
      <c r="A110" s="10" t="s">
        <v>114</v>
      </c>
      <c r="B110" s="15">
        <v>100</v>
      </c>
      <c r="C110" s="15">
        <v>66.666667000000004</v>
      </c>
      <c r="D110" s="15">
        <v>0</v>
      </c>
      <c r="E110" s="15">
        <v>3.3333330000000001</v>
      </c>
      <c r="F110" s="15">
        <v>10</v>
      </c>
      <c r="G110" s="15">
        <v>6.6666670000000003</v>
      </c>
      <c r="H110" s="15">
        <v>0</v>
      </c>
      <c r="I110" s="15">
        <v>3.3333330000000001</v>
      </c>
      <c r="J110" s="15">
        <v>10</v>
      </c>
    </row>
    <row r="111" spans="1:10">
      <c r="A111" s="8" t="s">
        <v>170</v>
      </c>
      <c r="B111" s="8"/>
      <c r="C111" s="8"/>
      <c r="D111" s="8"/>
      <c r="E111" s="8"/>
      <c r="F111" s="8"/>
      <c r="G111" s="8"/>
      <c r="H111" s="8"/>
      <c r="I111" s="8"/>
      <c r="J111" s="8"/>
    </row>
    <row r="112" spans="1:10">
      <c r="A112" s="23" t="s">
        <v>171</v>
      </c>
      <c r="B112" s="24">
        <v>386</v>
      </c>
      <c r="C112" s="24">
        <v>272</v>
      </c>
      <c r="D112" s="24">
        <v>21</v>
      </c>
      <c r="E112" s="24">
        <v>15</v>
      </c>
      <c r="F112" s="24">
        <v>39</v>
      </c>
      <c r="G112" s="24">
        <v>31</v>
      </c>
      <c r="H112" s="24">
        <v>1</v>
      </c>
      <c r="I112" s="24">
        <v>4</v>
      </c>
      <c r="J112" s="24">
        <v>3</v>
      </c>
    </row>
    <row r="113" spans="1:10">
      <c r="A113" s="10" t="s">
        <v>114</v>
      </c>
      <c r="B113" s="15">
        <v>100</v>
      </c>
      <c r="C113" s="15">
        <v>70.466320999999994</v>
      </c>
      <c r="D113" s="15">
        <v>5.4404149999999998</v>
      </c>
      <c r="E113" s="15">
        <v>3.8860100000000002</v>
      </c>
      <c r="F113" s="15">
        <v>10.103626999999999</v>
      </c>
      <c r="G113" s="15">
        <v>8.0310880000000004</v>
      </c>
      <c r="H113" s="15">
        <v>0.25906699999999999</v>
      </c>
      <c r="I113" s="15">
        <v>1.0362690000000001</v>
      </c>
      <c r="J113" s="15">
        <v>0.77720199999999995</v>
      </c>
    </row>
    <row r="114" spans="1:10">
      <c r="A114" s="23" t="s">
        <v>172</v>
      </c>
      <c r="B114" s="24">
        <v>919</v>
      </c>
      <c r="C114" s="24">
        <v>672</v>
      </c>
      <c r="D114" s="24">
        <v>92</v>
      </c>
      <c r="E114" s="24">
        <v>27</v>
      </c>
      <c r="F114" s="24">
        <v>57</v>
      </c>
      <c r="G114" s="24">
        <v>48</v>
      </c>
      <c r="H114" s="24">
        <v>3</v>
      </c>
      <c r="I114" s="24">
        <v>13</v>
      </c>
      <c r="J114" s="24">
        <v>7</v>
      </c>
    </row>
    <row r="115" spans="1:10">
      <c r="A115" s="10" t="s">
        <v>114</v>
      </c>
      <c r="B115" s="15">
        <v>100</v>
      </c>
      <c r="C115" s="15">
        <v>73.122960000000006</v>
      </c>
      <c r="D115" s="15">
        <v>10.010880999999999</v>
      </c>
      <c r="E115" s="15">
        <v>2.9379759999999999</v>
      </c>
      <c r="F115" s="15">
        <v>6.202394</v>
      </c>
      <c r="G115" s="15">
        <v>5.2230689999999997</v>
      </c>
      <c r="H115" s="15">
        <v>0.32644200000000001</v>
      </c>
      <c r="I115" s="15">
        <v>1.4145810000000001</v>
      </c>
      <c r="J115" s="15">
        <v>0.76169699999999996</v>
      </c>
    </row>
    <row r="116" spans="1:10">
      <c r="A116" s="23" t="s">
        <v>173</v>
      </c>
      <c r="B116" s="24">
        <v>978</v>
      </c>
      <c r="C116" s="24">
        <v>782</v>
      </c>
      <c r="D116" s="24">
        <v>81</v>
      </c>
      <c r="E116" s="24">
        <v>15</v>
      </c>
      <c r="F116" s="24">
        <v>46</v>
      </c>
      <c r="G116" s="24">
        <v>30</v>
      </c>
      <c r="H116" s="24">
        <v>5</v>
      </c>
      <c r="I116" s="24">
        <v>14</v>
      </c>
      <c r="J116" s="24">
        <v>5</v>
      </c>
    </row>
    <row r="117" spans="1:10">
      <c r="A117" s="10" t="s">
        <v>114</v>
      </c>
      <c r="B117" s="15">
        <v>100</v>
      </c>
      <c r="C117" s="15">
        <v>79.959100000000007</v>
      </c>
      <c r="D117" s="15">
        <v>8.2822089999999999</v>
      </c>
      <c r="E117" s="15">
        <v>1.5337419999999999</v>
      </c>
      <c r="F117" s="15">
        <v>4.7034760000000002</v>
      </c>
      <c r="G117" s="15">
        <v>3.067485</v>
      </c>
      <c r="H117" s="15">
        <v>0.51124700000000001</v>
      </c>
      <c r="I117" s="15">
        <v>1.4314929999999999</v>
      </c>
      <c r="J117" s="15">
        <v>0.51124700000000001</v>
      </c>
    </row>
    <row r="118" spans="1:10">
      <c r="A118" s="23" t="s">
        <v>174</v>
      </c>
      <c r="B118" s="24">
        <v>347</v>
      </c>
      <c r="C118" s="24">
        <v>281</v>
      </c>
      <c r="D118" s="24">
        <v>24</v>
      </c>
      <c r="E118" s="24">
        <v>6</v>
      </c>
      <c r="F118" s="24">
        <v>13</v>
      </c>
      <c r="G118" s="24">
        <v>10</v>
      </c>
      <c r="H118" s="24">
        <v>1</v>
      </c>
      <c r="I118" s="24">
        <v>7</v>
      </c>
      <c r="J118" s="24">
        <v>5</v>
      </c>
    </row>
    <row r="119" spans="1:10">
      <c r="A119" s="10" t="s">
        <v>114</v>
      </c>
      <c r="B119" s="15">
        <v>100</v>
      </c>
      <c r="C119" s="15">
        <v>80.979827</v>
      </c>
      <c r="D119" s="15">
        <v>6.9164269999999997</v>
      </c>
      <c r="E119" s="15">
        <v>1.7291069999999999</v>
      </c>
      <c r="F119" s="15">
        <v>3.7463980000000001</v>
      </c>
      <c r="G119" s="15">
        <v>2.8818440000000001</v>
      </c>
      <c r="H119" s="15">
        <v>0.288184</v>
      </c>
      <c r="I119" s="15">
        <v>2.0172910000000002</v>
      </c>
      <c r="J119" s="15">
        <v>1.440922</v>
      </c>
    </row>
    <row r="120" spans="1:10">
      <c r="A120" s="23" t="s">
        <v>128</v>
      </c>
      <c r="B120" s="24">
        <v>47</v>
      </c>
      <c r="C120" s="24">
        <v>34</v>
      </c>
      <c r="D120" s="24">
        <v>3</v>
      </c>
      <c r="E120" s="24">
        <v>1</v>
      </c>
      <c r="F120" s="24">
        <v>3</v>
      </c>
      <c r="G120" s="24">
        <v>1</v>
      </c>
      <c r="H120" s="24">
        <v>0</v>
      </c>
      <c r="I120" s="24">
        <v>1</v>
      </c>
      <c r="J120" s="24">
        <v>4</v>
      </c>
    </row>
    <row r="121" spans="1:10">
      <c r="A121" s="10" t="s">
        <v>114</v>
      </c>
      <c r="B121" s="15">
        <v>100</v>
      </c>
      <c r="C121" s="15">
        <v>72.340425999999994</v>
      </c>
      <c r="D121" s="15">
        <v>6.3829789999999997</v>
      </c>
      <c r="E121" s="15">
        <v>2.1276600000000001</v>
      </c>
      <c r="F121" s="15">
        <v>6.3829789999999997</v>
      </c>
      <c r="G121" s="15">
        <v>2.1276600000000001</v>
      </c>
      <c r="H121" s="15">
        <v>0</v>
      </c>
      <c r="I121" s="15">
        <v>2.1276600000000001</v>
      </c>
      <c r="J121" s="15">
        <v>8.5106380000000001</v>
      </c>
    </row>
    <row r="122" spans="1:10">
      <c r="A122" s="8" t="s">
        <v>175</v>
      </c>
      <c r="B122" s="8"/>
      <c r="C122" s="8"/>
      <c r="D122" s="8"/>
      <c r="E122" s="8"/>
      <c r="F122" s="8"/>
      <c r="G122" s="8"/>
      <c r="H122" s="8"/>
      <c r="I122" s="8"/>
      <c r="J122" s="8"/>
    </row>
    <row r="123" spans="1:10">
      <c r="A123" s="23" t="s">
        <v>176</v>
      </c>
      <c r="B123" s="24">
        <v>425</v>
      </c>
      <c r="C123" s="24">
        <v>349</v>
      </c>
      <c r="D123" s="24">
        <v>43</v>
      </c>
      <c r="E123" s="24">
        <v>5</v>
      </c>
      <c r="F123" s="24">
        <v>11</v>
      </c>
      <c r="G123" s="24">
        <v>10</v>
      </c>
      <c r="H123" s="24">
        <v>1</v>
      </c>
      <c r="I123" s="24">
        <v>5</v>
      </c>
      <c r="J123" s="24">
        <v>1</v>
      </c>
    </row>
    <row r="124" spans="1:10">
      <c r="A124" s="10" t="s">
        <v>114</v>
      </c>
      <c r="B124" s="15">
        <v>100</v>
      </c>
      <c r="C124" s="15">
        <v>82.117647000000005</v>
      </c>
      <c r="D124" s="15">
        <v>10.117647</v>
      </c>
      <c r="E124" s="15">
        <v>1.176471</v>
      </c>
      <c r="F124" s="15">
        <v>2.5882350000000001</v>
      </c>
      <c r="G124" s="15">
        <v>2.3529409999999999</v>
      </c>
      <c r="H124" s="15">
        <v>0.235294</v>
      </c>
      <c r="I124" s="15">
        <v>1.176471</v>
      </c>
      <c r="J124" s="15">
        <v>0.235294</v>
      </c>
    </row>
    <row r="125" spans="1:10">
      <c r="A125" s="23" t="s">
        <v>177</v>
      </c>
      <c r="B125" s="24">
        <v>811</v>
      </c>
      <c r="C125" s="24">
        <v>670</v>
      </c>
      <c r="D125" s="24">
        <v>67</v>
      </c>
      <c r="E125" s="24">
        <v>10</v>
      </c>
      <c r="F125" s="24">
        <v>26</v>
      </c>
      <c r="G125" s="24">
        <v>30</v>
      </c>
      <c r="H125" s="24">
        <v>1</v>
      </c>
      <c r="I125" s="24">
        <v>5</v>
      </c>
      <c r="J125" s="24">
        <v>2</v>
      </c>
    </row>
    <row r="126" spans="1:10">
      <c r="A126" s="10" t="s">
        <v>114</v>
      </c>
      <c r="B126" s="15">
        <v>100</v>
      </c>
      <c r="C126" s="15">
        <v>82.614057000000003</v>
      </c>
      <c r="D126" s="15">
        <v>8.2614059999999991</v>
      </c>
      <c r="E126" s="15">
        <v>1.2330460000000001</v>
      </c>
      <c r="F126" s="15">
        <v>3.2059190000000002</v>
      </c>
      <c r="G126" s="15">
        <v>3.6991369999999999</v>
      </c>
      <c r="H126" s="15">
        <v>0.123305</v>
      </c>
      <c r="I126" s="15">
        <v>0.61652300000000004</v>
      </c>
      <c r="J126" s="15">
        <v>0.24660899999999999</v>
      </c>
    </row>
    <row r="127" spans="1:10">
      <c r="A127" s="23" t="s">
        <v>178</v>
      </c>
      <c r="B127" s="24">
        <v>207</v>
      </c>
      <c r="C127" s="24">
        <v>175</v>
      </c>
      <c r="D127" s="24">
        <v>14</v>
      </c>
      <c r="E127" s="24">
        <v>0</v>
      </c>
      <c r="F127" s="24">
        <v>4</v>
      </c>
      <c r="G127" s="24">
        <v>6</v>
      </c>
      <c r="H127" s="24">
        <v>1</v>
      </c>
      <c r="I127" s="24">
        <v>4</v>
      </c>
      <c r="J127" s="24">
        <v>3</v>
      </c>
    </row>
    <row r="128" spans="1:10">
      <c r="A128" s="10" t="s">
        <v>114</v>
      </c>
      <c r="B128" s="15">
        <v>100</v>
      </c>
      <c r="C128" s="15">
        <v>84.541062999999994</v>
      </c>
      <c r="D128" s="15">
        <v>6.7632849999999998</v>
      </c>
      <c r="E128" s="15">
        <v>0</v>
      </c>
      <c r="F128" s="15">
        <v>1.9323669999999999</v>
      </c>
      <c r="G128" s="15">
        <v>2.8985509999999999</v>
      </c>
      <c r="H128" s="15">
        <v>0.48309200000000002</v>
      </c>
      <c r="I128" s="15">
        <v>1.9323669999999999</v>
      </c>
      <c r="J128" s="15">
        <v>1.4492750000000001</v>
      </c>
    </row>
    <row r="129" spans="1:10">
      <c r="A129" s="23" t="s">
        <v>179</v>
      </c>
      <c r="B129" s="24">
        <v>154</v>
      </c>
      <c r="C129" s="24">
        <v>126</v>
      </c>
      <c r="D129" s="24">
        <v>17</v>
      </c>
      <c r="E129" s="24">
        <v>2</v>
      </c>
      <c r="F129" s="24">
        <v>4</v>
      </c>
      <c r="G129" s="24">
        <v>3</v>
      </c>
      <c r="H129" s="24">
        <v>1</v>
      </c>
      <c r="I129" s="24">
        <v>1</v>
      </c>
      <c r="J129" s="24">
        <v>0</v>
      </c>
    </row>
    <row r="130" spans="1:10">
      <c r="A130" s="10" t="s">
        <v>114</v>
      </c>
      <c r="B130" s="15">
        <v>100</v>
      </c>
      <c r="C130" s="15">
        <v>81.818181999999993</v>
      </c>
      <c r="D130" s="15">
        <v>11.038961</v>
      </c>
      <c r="E130" s="15">
        <v>1.2987010000000001</v>
      </c>
      <c r="F130" s="15">
        <v>2.5974029999999999</v>
      </c>
      <c r="G130" s="15">
        <v>1.9480519999999999</v>
      </c>
      <c r="H130" s="15">
        <v>0.64935100000000001</v>
      </c>
      <c r="I130" s="15">
        <v>0.64935100000000001</v>
      </c>
      <c r="J130" s="15">
        <v>0</v>
      </c>
    </row>
    <row r="131" spans="1:10">
      <c r="A131" s="23" t="s">
        <v>180</v>
      </c>
      <c r="B131" s="24">
        <v>318</v>
      </c>
      <c r="C131" s="24">
        <v>284</v>
      </c>
      <c r="D131" s="24">
        <v>8</v>
      </c>
      <c r="E131" s="24">
        <v>4</v>
      </c>
      <c r="F131" s="24">
        <v>7</v>
      </c>
      <c r="G131" s="24">
        <v>14</v>
      </c>
      <c r="H131" s="24">
        <v>0</v>
      </c>
      <c r="I131" s="24">
        <v>1</v>
      </c>
      <c r="J131" s="24">
        <v>0</v>
      </c>
    </row>
    <row r="132" spans="1:10">
      <c r="A132" s="10" t="s">
        <v>114</v>
      </c>
      <c r="B132" s="15">
        <v>100</v>
      </c>
      <c r="C132" s="15">
        <v>89.308176000000003</v>
      </c>
      <c r="D132" s="15">
        <v>2.5157229999999999</v>
      </c>
      <c r="E132" s="15">
        <v>1.257862</v>
      </c>
      <c r="F132" s="15">
        <v>2.2012580000000002</v>
      </c>
      <c r="G132" s="15">
        <v>4.4025160000000003</v>
      </c>
      <c r="H132" s="15">
        <v>0</v>
      </c>
      <c r="I132" s="15">
        <v>0.31446499999999999</v>
      </c>
      <c r="J132" s="15">
        <v>0</v>
      </c>
    </row>
    <row r="133" spans="1:10">
      <c r="A133" s="23" t="s">
        <v>181</v>
      </c>
      <c r="B133" s="24">
        <v>203</v>
      </c>
      <c r="C133" s="24">
        <v>169</v>
      </c>
      <c r="D133" s="24">
        <v>14</v>
      </c>
      <c r="E133" s="24">
        <v>2</v>
      </c>
      <c r="F133" s="24">
        <v>8</v>
      </c>
      <c r="G133" s="24">
        <v>8</v>
      </c>
      <c r="H133" s="24">
        <v>2</v>
      </c>
      <c r="I133" s="24">
        <v>0</v>
      </c>
      <c r="J133" s="24">
        <v>0</v>
      </c>
    </row>
    <row r="134" spans="1:10">
      <c r="A134" s="10" t="s">
        <v>114</v>
      </c>
      <c r="B134" s="15">
        <v>100</v>
      </c>
      <c r="C134" s="15">
        <v>83.251232000000002</v>
      </c>
      <c r="D134" s="15">
        <v>6.8965519999999998</v>
      </c>
      <c r="E134" s="15">
        <v>0.98522200000000004</v>
      </c>
      <c r="F134" s="15">
        <v>3.940887</v>
      </c>
      <c r="G134" s="15">
        <v>3.940887</v>
      </c>
      <c r="H134" s="15">
        <v>0.98522200000000004</v>
      </c>
      <c r="I134" s="15">
        <v>0</v>
      </c>
      <c r="J134" s="15">
        <v>0</v>
      </c>
    </row>
    <row r="135" spans="1:10">
      <c r="A135" s="23" t="s">
        <v>182</v>
      </c>
      <c r="B135" s="24">
        <v>79</v>
      </c>
      <c r="C135" s="24">
        <v>66</v>
      </c>
      <c r="D135" s="24">
        <v>1</v>
      </c>
      <c r="E135" s="24">
        <v>1</v>
      </c>
      <c r="F135" s="24">
        <v>3</v>
      </c>
      <c r="G135" s="24">
        <v>5</v>
      </c>
      <c r="H135" s="24">
        <v>1</v>
      </c>
      <c r="I135" s="24">
        <v>1</v>
      </c>
      <c r="J135" s="24">
        <v>1</v>
      </c>
    </row>
    <row r="136" spans="1:10">
      <c r="A136" s="10" t="s">
        <v>114</v>
      </c>
      <c r="B136" s="15">
        <v>100</v>
      </c>
      <c r="C136" s="15">
        <v>83.544303999999997</v>
      </c>
      <c r="D136" s="15">
        <v>1.2658229999999999</v>
      </c>
      <c r="E136" s="15">
        <v>1.2658229999999999</v>
      </c>
      <c r="F136" s="15">
        <v>3.7974679999999998</v>
      </c>
      <c r="G136" s="15">
        <v>6.3291139999999997</v>
      </c>
      <c r="H136" s="15">
        <v>1.2658229999999999</v>
      </c>
      <c r="I136" s="15">
        <v>1.2658229999999999</v>
      </c>
      <c r="J136" s="15">
        <v>1.2658229999999999</v>
      </c>
    </row>
    <row r="137" spans="1:10">
      <c r="A137" s="23" t="s">
        <v>183</v>
      </c>
      <c r="B137" s="24">
        <v>68</v>
      </c>
      <c r="C137" s="24">
        <v>60</v>
      </c>
      <c r="D137" s="24">
        <v>5</v>
      </c>
      <c r="E137" s="24">
        <v>0</v>
      </c>
      <c r="F137" s="24">
        <v>0</v>
      </c>
      <c r="G137" s="24">
        <v>2</v>
      </c>
      <c r="H137" s="24">
        <v>1</v>
      </c>
      <c r="I137" s="24">
        <v>0</v>
      </c>
      <c r="J137" s="24">
        <v>0</v>
      </c>
    </row>
    <row r="138" spans="1:10">
      <c r="A138" s="10" t="s">
        <v>114</v>
      </c>
      <c r="B138" s="15">
        <v>100</v>
      </c>
      <c r="C138" s="15">
        <v>88.235293999999996</v>
      </c>
      <c r="D138" s="15">
        <v>7.3529410000000004</v>
      </c>
      <c r="E138" s="15">
        <v>0</v>
      </c>
      <c r="F138" s="15">
        <v>0</v>
      </c>
      <c r="G138" s="15">
        <v>2.941176</v>
      </c>
      <c r="H138" s="15">
        <v>1.470588</v>
      </c>
      <c r="I138" s="15">
        <v>0</v>
      </c>
      <c r="J138" s="15">
        <v>0</v>
      </c>
    </row>
    <row r="139" spans="1:10">
      <c r="A139" s="23" t="s">
        <v>184</v>
      </c>
      <c r="B139" s="24">
        <v>586</v>
      </c>
      <c r="C139" s="24">
        <v>509</v>
      </c>
      <c r="D139" s="24">
        <v>30</v>
      </c>
      <c r="E139" s="24">
        <v>7</v>
      </c>
      <c r="F139" s="24">
        <v>9</v>
      </c>
      <c r="G139" s="24">
        <v>22</v>
      </c>
      <c r="H139" s="24">
        <v>3</v>
      </c>
      <c r="I139" s="24">
        <v>2</v>
      </c>
      <c r="J139" s="24">
        <v>4</v>
      </c>
    </row>
    <row r="140" spans="1:10">
      <c r="A140" s="10" t="s">
        <v>114</v>
      </c>
      <c r="B140" s="15">
        <v>100</v>
      </c>
      <c r="C140" s="15">
        <v>86.860067999999998</v>
      </c>
      <c r="D140" s="15">
        <v>5.1194540000000002</v>
      </c>
      <c r="E140" s="15">
        <v>1.194539</v>
      </c>
      <c r="F140" s="15">
        <v>1.535836</v>
      </c>
      <c r="G140" s="15">
        <v>3.7542659999999999</v>
      </c>
      <c r="H140" s="15">
        <v>0.51194499999999998</v>
      </c>
      <c r="I140" s="15">
        <v>0.34129700000000002</v>
      </c>
      <c r="J140" s="15">
        <v>0.68259400000000003</v>
      </c>
    </row>
    <row r="141" spans="1:10">
      <c r="A141" s="23" t="s">
        <v>185</v>
      </c>
      <c r="B141" s="24">
        <v>276</v>
      </c>
      <c r="C141" s="24">
        <v>254</v>
      </c>
      <c r="D141" s="24">
        <v>8</v>
      </c>
      <c r="E141" s="24">
        <v>3</v>
      </c>
      <c r="F141" s="24">
        <v>6</v>
      </c>
      <c r="G141" s="24">
        <v>4</v>
      </c>
      <c r="H141" s="24">
        <v>1</v>
      </c>
      <c r="I141" s="24">
        <v>0</v>
      </c>
      <c r="J141" s="24">
        <v>0</v>
      </c>
    </row>
    <row r="142" spans="1:10">
      <c r="A142" s="10" t="s">
        <v>114</v>
      </c>
      <c r="B142" s="15">
        <v>100</v>
      </c>
      <c r="C142" s="15">
        <v>92.028986000000003</v>
      </c>
      <c r="D142" s="15">
        <v>2.8985509999999999</v>
      </c>
      <c r="E142" s="15">
        <v>1.086957</v>
      </c>
      <c r="F142" s="15">
        <v>2.1739130000000002</v>
      </c>
      <c r="G142" s="15">
        <v>1.4492750000000001</v>
      </c>
      <c r="H142" s="15">
        <v>0.362319</v>
      </c>
      <c r="I142" s="15">
        <v>0</v>
      </c>
      <c r="J142" s="15">
        <v>0</v>
      </c>
    </row>
    <row r="143" spans="1:10">
      <c r="A143" s="23" t="s">
        <v>152</v>
      </c>
      <c r="B143" s="24">
        <v>197</v>
      </c>
      <c r="C143" s="24">
        <v>143</v>
      </c>
      <c r="D143" s="24">
        <v>15</v>
      </c>
      <c r="E143" s="24">
        <v>9</v>
      </c>
      <c r="F143" s="24">
        <v>8</v>
      </c>
      <c r="G143" s="24">
        <v>17</v>
      </c>
      <c r="H143" s="24">
        <v>1</v>
      </c>
      <c r="I143" s="24">
        <v>4</v>
      </c>
      <c r="J143" s="24">
        <v>0</v>
      </c>
    </row>
    <row r="144" spans="1:10">
      <c r="A144" s="10" t="s">
        <v>114</v>
      </c>
      <c r="B144" s="15">
        <v>100</v>
      </c>
      <c r="C144" s="15">
        <v>72.588831999999996</v>
      </c>
      <c r="D144" s="15">
        <v>7.6142130000000003</v>
      </c>
      <c r="E144" s="15">
        <v>4.5685279999999997</v>
      </c>
      <c r="F144" s="15">
        <v>4.0609140000000004</v>
      </c>
      <c r="G144" s="15">
        <v>8.6294419999999992</v>
      </c>
      <c r="H144" s="15">
        <v>0.50761400000000001</v>
      </c>
      <c r="I144" s="15">
        <v>2.0304570000000002</v>
      </c>
      <c r="J144" s="15">
        <v>0</v>
      </c>
    </row>
    <row r="145" spans="1:10">
      <c r="A145" s="23" t="s">
        <v>186</v>
      </c>
      <c r="B145" s="24">
        <v>944</v>
      </c>
      <c r="C145" s="24">
        <v>642</v>
      </c>
      <c r="D145" s="24">
        <v>91</v>
      </c>
      <c r="E145" s="24">
        <v>33</v>
      </c>
      <c r="F145" s="24">
        <v>98</v>
      </c>
      <c r="G145" s="24">
        <v>46</v>
      </c>
      <c r="H145" s="24">
        <v>4</v>
      </c>
      <c r="I145" s="24">
        <v>24</v>
      </c>
      <c r="J145" s="24">
        <v>6</v>
      </c>
    </row>
    <row r="146" spans="1:10">
      <c r="A146" s="10" t="s">
        <v>114</v>
      </c>
      <c r="B146" s="15">
        <v>100</v>
      </c>
      <c r="C146" s="15">
        <v>68.008475000000004</v>
      </c>
      <c r="D146" s="15">
        <v>9.6398309999999992</v>
      </c>
      <c r="E146" s="15">
        <v>3.4957630000000002</v>
      </c>
      <c r="F146" s="15">
        <v>10.381356</v>
      </c>
      <c r="G146" s="15">
        <v>4.8728809999999996</v>
      </c>
      <c r="H146" s="15">
        <v>0.42372900000000002</v>
      </c>
      <c r="I146" s="15">
        <v>2.542373</v>
      </c>
      <c r="J146" s="15">
        <v>0.63559299999999996</v>
      </c>
    </row>
    <row r="147" spans="1:10">
      <c r="A147" s="23" t="s">
        <v>128</v>
      </c>
      <c r="B147" s="24">
        <v>41</v>
      </c>
      <c r="C147" s="24">
        <v>25</v>
      </c>
      <c r="D147" s="24">
        <v>0</v>
      </c>
      <c r="E147" s="24">
        <v>1</v>
      </c>
      <c r="F147" s="24">
        <v>4</v>
      </c>
      <c r="G147" s="24">
        <v>2</v>
      </c>
      <c r="H147" s="24">
        <v>0</v>
      </c>
      <c r="I147" s="24">
        <v>0</v>
      </c>
      <c r="J147" s="24">
        <v>9</v>
      </c>
    </row>
    <row r="148" spans="1:10">
      <c r="A148" s="10" t="s">
        <v>114</v>
      </c>
      <c r="B148" s="15">
        <v>100</v>
      </c>
      <c r="C148" s="15">
        <v>60.975610000000003</v>
      </c>
      <c r="D148" s="15">
        <v>0</v>
      </c>
      <c r="E148" s="15">
        <v>2.4390239999999999</v>
      </c>
      <c r="F148" s="15">
        <v>9.7560979999999997</v>
      </c>
      <c r="G148" s="15">
        <v>4.8780489999999999</v>
      </c>
      <c r="H148" s="15">
        <v>0</v>
      </c>
      <c r="I148" s="15">
        <v>0</v>
      </c>
      <c r="J148" s="15">
        <v>21.951219999999999</v>
      </c>
    </row>
    <row r="149" spans="1:10">
      <c r="A149" s="8" t="s">
        <v>187</v>
      </c>
      <c r="B149" s="8"/>
      <c r="C149" s="8"/>
      <c r="D149" s="8"/>
      <c r="E149" s="8"/>
      <c r="F149" s="8"/>
      <c r="G149" s="8"/>
      <c r="H149" s="8"/>
      <c r="I149" s="8"/>
      <c r="J149" s="8"/>
    </row>
    <row r="150" spans="1:10">
      <c r="A150" s="23" t="s">
        <v>188</v>
      </c>
      <c r="B150" s="24">
        <v>2041</v>
      </c>
      <c r="C150" s="24">
        <v>2041</v>
      </c>
      <c r="D150" s="24">
        <v>0</v>
      </c>
      <c r="E150" s="24">
        <v>0</v>
      </c>
      <c r="F150" s="24">
        <v>0</v>
      </c>
      <c r="G150" s="24">
        <v>0</v>
      </c>
      <c r="H150" s="24">
        <v>0</v>
      </c>
      <c r="I150" s="24">
        <v>0</v>
      </c>
      <c r="J150" s="24">
        <v>0</v>
      </c>
    </row>
    <row r="151" spans="1:10">
      <c r="A151" s="10" t="s">
        <v>114</v>
      </c>
      <c r="B151" s="15">
        <v>100</v>
      </c>
      <c r="C151" s="15">
        <v>100</v>
      </c>
      <c r="D151" s="15">
        <v>0</v>
      </c>
      <c r="E151" s="15">
        <v>0</v>
      </c>
      <c r="F151" s="15">
        <v>0</v>
      </c>
      <c r="G151" s="15">
        <v>0</v>
      </c>
      <c r="H151" s="15">
        <v>0</v>
      </c>
      <c r="I151" s="15">
        <v>0</v>
      </c>
      <c r="J151" s="15">
        <v>0</v>
      </c>
    </row>
    <row r="152" spans="1:10">
      <c r="A152" s="23" t="s">
        <v>189</v>
      </c>
      <c r="B152" s="24">
        <v>221</v>
      </c>
      <c r="C152" s="24">
        <v>0</v>
      </c>
      <c r="D152" s="24">
        <v>221</v>
      </c>
      <c r="E152" s="24">
        <v>0</v>
      </c>
      <c r="F152" s="24">
        <v>0</v>
      </c>
      <c r="G152" s="24">
        <v>0</v>
      </c>
      <c r="H152" s="24">
        <v>0</v>
      </c>
      <c r="I152" s="24">
        <v>0</v>
      </c>
      <c r="J152" s="24">
        <v>0</v>
      </c>
    </row>
    <row r="153" spans="1:10">
      <c r="A153" s="10" t="s">
        <v>114</v>
      </c>
      <c r="B153" s="15">
        <v>100</v>
      </c>
      <c r="C153" s="15">
        <v>0</v>
      </c>
      <c r="D153" s="15">
        <v>100</v>
      </c>
      <c r="E153" s="15">
        <v>0</v>
      </c>
      <c r="F153" s="15">
        <v>0</v>
      </c>
      <c r="G153" s="15">
        <v>0</v>
      </c>
      <c r="H153" s="15">
        <v>0</v>
      </c>
      <c r="I153" s="15">
        <v>0</v>
      </c>
      <c r="J153" s="15">
        <v>0</v>
      </c>
    </row>
    <row r="154" spans="1:10">
      <c r="A154" s="23" t="s">
        <v>190</v>
      </c>
      <c r="B154" s="24">
        <v>64</v>
      </c>
      <c r="C154" s="24">
        <v>0</v>
      </c>
      <c r="D154" s="24">
        <v>0</v>
      </c>
      <c r="E154" s="24">
        <v>64</v>
      </c>
      <c r="F154" s="24">
        <v>0</v>
      </c>
      <c r="G154" s="24">
        <v>0</v>
      </c>
      <c r="H154" s="24">
        <v>0</v>
      </c>
      <c r="I154" s="24">
        <v>0</v>
      </c>
      <c r="J154" s="24">
        <v>0</v>
      </c>
    </row>
    <row r="155" spans="1:10">
      <c r="A155" s="10" t="s">
        <v>114</v>
      </c>
      <c r="B155" s="15">
        <v>100</v>
      </c>
      <c r="C155" s="15">
        <v>0</v>
      </c>
      <c r="D155" s="15">
        <v>0</v>
      </c>
      <c r="E155" s="15">
        <v>100</v>
      </c>
      <c r="F155" s="15">
        <v>0</v>
      </c>
      <c r="G155" s="15">
        <v>0</v>
      </c>
      <c r="H155" s="15">
        <v>0</v>
      </c>
      <c r="I155" s="15">
        <v>0</v>
      </c>
      <c r="J155" s="15">
        <v>0</v>
      </c>
    </row>
    <row r="156" spans="1:10">
      <c r="A156" s="23" t="s">
        <v>191</v>
      </c>
      <c r="B156" s="24">
        <v>158</v>
      </c>
      <c r="C156" s="24">
        <v>0</v>
      </c>
      <c r="D156" s="24">
        <v>0</v>
      </c>
      <c r="E156" s="24">
        <v>0</v>
      </c>
      <c r="F156" s="24">
        <v>158</v>
      </c>
      <c r="G156" s="24">
        <v>0</v>
      </c>
      <c r="H156" s="24">
        <v>0</v>
      </c>
      <c r="I156" s="24">
        <v>0</v>
      </c>
      <c r="J156" s="24">
        <v>0</v>
      </c>
    </row>
    <row r="157" spans="1:10">
      <c r="A157" s="10" t="s">
        <v>114</v>
      </c>
      <c r="B157" s="15">
        <v>100</v>
      </c>
      <c r="C157" s="15">
        <v>0</v>
      </c>
      <c r="D157" s="15">
        <v>0</v>
      </c>
      <c r="E157" s="15">
        <v>0</v>
      </c>
      <c r="F157" s="15">
        <v>100</v>
      </c>
      <c r="G157" s="15">
        <v>0</v>
      </c>
      <c r="H157" s="15">
        <v>0</v>
      </c>
      <c r="I157" s="15">
        <v>0</v>
      </c>
      <c r="J157" s="15">
        <v>0</v>
      </c>
    </row>
    <row r="158" spans="1:10">
      <c r="A158" s="23" t="s">
        <v>192</v>
      </c>
      <c r="B158" s="24">
        <v>120</v>
      </c>
      <c r="C158" s="24">
        <v>0</v>
      </c>
      <c r="D158" s="24">
        <v>0</v>
      </c>
      <c r="E158" s="24">
        <v>0</v>
      </c>
      <c r="F158" s="24">
        <v>0</v>
      </c>
      <c r="G158" s="24">
        <v>120</v>
      </c>
      <c r="H158" s="24">
        <v>0</v>
      </c>
      <c r="I158" s="24">
        <v>0</v>
      </c>
      <c r="J158" s="24">
        <v>0</v>
      </c>
    </row>
    <row r="159" spans="1:10">
      <c r="A159" s="10" t="s">
        <v>114</v>
      </c>
      <c r="B159" s="15">
        <v>100</v>
      </c>
      <c r="C159" s="15">
        <v>0</v>
      </c>
      <c r="D159" s="15">
        <v>0</v>
      </c>
      <c r="E159" s="15">
        <v>0</v>
      </c>
      <c r="F159" s="15">
        <v>0</v>
      </c>
      <c r="G159" s="15">
        <v>100</v>
      </c>
      <c r="H159" s="15">
        <v>0</v>
      </c>
      <c r="I159" s="15">
        <v>0</v>
      </c>
      <c r="J159" s="15">
        <v>0</v>
      </c>
    </row>
    <row r="160" spans="1:10">
      <c r="A160" s="23" t="s">
        <v>193</v>
      </c>
      <c r="B160" s="24">
        <v>10</v>
      </c>
      <c r="C160" s="24">
        <v>0</v>
      </c>
      <c r="D160" s="24">
        <v>0</v>
      </c>
      <c r="E160" s="24">
        <v>0</v>
      </c>
      <c r="F160" s="24">
        <v>0</v>
      </c>
      <c r="G160" s="24">
        <v>0</v>
      </c>
      <c r="H160" s="24">
        <v>10</v>
      </c>
      <c r="I160" s="24">
        <v>0</v>
      </c>
      <c r="J160" s="24">
        <v>0</v>
      </c>
    </row>
    <row r="161" spans="1:10">
      <c r="A161" s="10" t="s">
        <v>114</v>
      </c>
      <c r="B161" s="15">
        <v>100</v>
      </c>
      <c r="C161" s="15">
        <v>0</v>
      </c>
      <c r="D161" s="15">
        <v>0</v>
      </c>
      <c r="E161" s="15">
        <v>0</v>
      </c>
      <c r="F161" s="15">
        <v>0</v>
      </c>
      <c r="G161" s="15">
        <v>0</v>
      </c>
      <c r="H161" s="15">
        <v>100</v>
      </c>
      <c r="I161" s="15">
        <v>0</v>
      </c>
      <c r="J161" s="15">
        <v>0</v>
      </c>
    </row>
    <row r="162" spans="1:10">
      <c r="A162" s="23" t="s">
        <v>152</v>
      </c>
      <c r="B162" s="24">
        <v>39</v>
      </c>
      <c r="C162" s="24">
        <v>0</v>
      </c>
      <c r="D162" s="24">
        <v>0</v>
      </c>
      <c r="E162" s="24">
        <v>0</v>
      </c>
      <c r="F162" s="24">
        <v>0</v>
      </c>
      <c r="G162" s="24">
        <v>0</v>
      </c>
      <c r="H162" s="24">
        <v>0</v>
      </c>
      <c r="I162" s="24">
        <v>39</v>
      </c>
      <c r="J162" s="24">
        <v>0</v>
      </c>
    </row>
    <row r="163" spans="1:10">
      <c r="A163" s="10" t="s">
        <v>114</v>
      </c>
      <c r="B163" s="15">
        <v>100</v>
      </c>
      <c r="C163" s="15">
        <v>0</v>
      </c>
      <c r="D163" s="15">
        <v>0</v>
      </c>
      <c r="E163" s="15">
        <v>0</v>
      </c>
      <c r="F163" s="15">
        <v>0</v>
      </c>
      <c r="G163" s="15">
        <v>0</v>
      </c>
      <c r="H163" s="15">
        <v>0</v>
      </c>
      <c r="I163" s="15">
        <v>100</v>
      </c>
      <c r="J163" s="15">
        <v>0</v>
      </c>
    </row>
    <row r="164" spans="1:10">
      <c r="A164" s="23" t="s">
        <v>128</v>
      </c>
      <c r="B164" s="24">
        <v>24</v>
      </c>
      <c r="C164" s="24">
        <v>0</v>
      </c>
      <c r="D164" s="24">
        <v>0</v>
      </c>
      <c r="E164" s="24">
        <v>0</v>
      </c>
      <c r="F164" s="24">
        <v>0</v>
      </c>
      <c r="G164" s="24">
        <v>0</v>
      </c>
      <c r="H164" s="24">
        <v>0</v>
      </c>
      <c r="I164" s="24">
        <v>0</v>
      </c>
      <c r="J164" s="24">
        <v>24</v>
      </c>
    </row>
    <row r="165" spans="1:10">
      <c r="A165" s="10" t="s">
        <v>114</v>
      </c>
      <c r="B165" s="15">
        <v>100</v>
      </c>
      <c r="C165" s="15">
        <v>0</v>
      </c>
      <c r="D165" s="15">
        <v>0</v>
      </c>
      <c r="E165" s="15">
        <v>0</v>
      </c>
      <c r="F165" s="15">
        <v>0</v>
      </c>
      <c r="G165" s="15">
        <v>0</v>
      </c>
      <c r="H165" s="15">
        <v>0</v>
      </c>
      <c r="I165" s="15">
        <v>0</v>
      </c>
      <c r="J165" s="15">
        <v>100</v>
      </c>
    </row>
    <row r="166" spans="1:10">
      <c r="A166" s="8" t="s">
        <v>194</v>
      </c>
      <c r="B166" s="8"/>
      <c r="C166" s="8"/>
      <c r="D166" s="8"/>
      <c r="E166" s="8"/>
      <c r="F166" s="8"/>
      <c r="G166" s="8"/>
      <c r="H166" s="8"/>
      <c r="I166" s="8"/>
      <c r="J166" s="8"/>
    </row>
    <row r="167" spans="1:10">
      <c r="A167" s="23" t="s">
        <v>195</v>
      </c>
      <c r="B167" s="24">
        <v>1341</v>
      </c>
      <c r="C167" s="24">
        <v>1000</v>
      </c>
      <c r="D167" s="24">
        <v>150</v>
      </c>
      <c r="E167" s="24">
        <v>24</v>
      </c>
      <c r="F167" s="24">
        <v>80</v>
      </c>
      <c r="G167" s="24">
        <v>65</v>
      </c>
      <c r="H167" s="24">
        <v>1</v>
      </c>
      <c r="I167" s="24">
        <v>13</v>
      </c>
      <c r="J167" s="24">
        <v>8</v>
      </c>
    </row>
    <row r="168" spans="1:10">
      <c r="A168" s="10" t="s">
        <v>114</v>
      </c>
      <c r="B168" s="15">
        <v>100</v>
      </c>
      <c r="C168" s="15">
        <v>74.571216000000007</v>
      </c>
      <c r="D168" s="15">
        <v>11.185682</v>
      </c>
      <c r="E168" s="15">
        <v>1.789709</v>
      </c>
      <c r="F168" s="15">
        <v>5.9656969999999996</v>
      </c>
      <c r="G168" s="15">
        <v>4.8471289999999998</v>
      </c>
      <c r="H168" s="15">
        <v>7.4570999999999998E-2</v>
      </c>
      <c r="I168" s="15">
        <v>0.96942600000000001</v>
      </c>
      <c r="J168" s="15">
        <v>0.59657000000000004</v>
      </c>
    </row>
    <row r="169" spans="1:10">
      <c r="A169" s="23" t="s">
        <v>196</v>
      </c>
      <c r="B169" s="24">
        <v>523</v>
      </c>
      <c r="C169" s="24">
        <v>390</v>
      </c>
      <c r="D169" s="24">
        <v>42</v>
      </c>
      <c r="E169" s="24">
        <v>14</v>
      </c>
      <c r="F169" s="24">
        <v>47</v>
      </c>
      <c r="G169" s="24">
        <v>20</v>
      </c>
      <c r="H169" s="24">
        <v>1</v>
      </c>
      <c r="I169" s="24">
        <v>2</v>
      </c>
      <c r="J169" s="24">
        <v>7</v>
      </c>
    </row>
    <row r="170" spans="1:10">
      <c r="A170" s="10" t="s">
        <v>114</v>
      </c>
      <c r="B170" s="15">
        <v>100</v>
      </c>
      <c r="C170" s="15">
        <v>74.569789999999998</v>
      </c>
      <c r="D170" s="15">
        <v>8.0305929999999996</v>
      </c>
      <c r="E170" s="15">
        <v>2.6768640000000001</v>
      </c>
      <c r="F170" s="15">
        <v>8.9866159999999997</v>
      </c>
      <c r="G170" s="15">
        <v>3.8240919999999998</v>
      </c>
      <c r="H170" s="15">
        <v>0.19120500000000001</v>
      </c>
      <c r="I170" s="15">
        <v>0.382409</v>
      </c>
      <c r="J170" s="15">
        <v>1.3384320000000001</v>
      </c>
    </row>
    <row r="171" spans="1:10">
      <c r="A171" s="23" t="s">
        <v>197</v>
      </c>
      <c r="B171" s="24">
        <v>116</v>
      </c>
      <c r="C171" s="24">
        <v>83</v>
      </c>
      <c r="D171" s="24">
        <v>17</v>
      </c>
      <c r="E171" s="24">
        <v>4</v>
      </c>
      <c r="F171" s="24">
        <v>6</v>
      </c>
      <c r="G171" s="24">
        <v>4</v>
      </c>
      <c r="H171" s="24">
        <v>0</v>
      </c>
      <c r="I171" s="24">
        <v>2</v>
      </c>
      <c r="J171" s="24">
        <v>0</v>
      </c>
    </row>
    <row r="172" spans="1:10">
      <c r="A172" s="10" t="s">
        <v>114</v>
      </c>
      <c r="B172" s="15">
        <v>100</v>
      </c>
      <c r="C172" s="15">
        <v>71.551723999999993</v>
      </c>
      <c r="D172" s="15">
        <v>14.655172</v>
      </c>
      <c r="E172" s="15">
        <v>3.4482759999999999</v>
      </c>
      <c r="F172" s="15">
        <v>5.1724139999999998</v>
      </c>
      <c r="G172" s="15">
        <v>3.4482759999999999</v>
      </c>
      <c r="H172" s="15">
        <v>0</v>
      </c>
      <c r="I172" s="15">
        <v>1.7241379999999999</v>
      </c>
      <c r="J172" s="15">
        <v>0</v>
      </c>
    </row>
    <row r="173" spans="1:10">
      <c r="A173" s="23" t="s">
        <v>198</v>
      </c>
      <c r="B173" s="24">
        <v>25</v>
      </c>
      <c r="C173" s="24">
        <v>19</v>
      </c>
      <c r="D173" s="24">
        <v>3</v>
      </c>
      <c r="E173" s="24">
        <v>0</v>
      </c>
      <c r="F173" s="24">
        <v>0</v>
      </c>
      <c r="G173" s="24">
        <v>3</v>
      </c>
      <c r="H173" s="24">
        <v>0</v>
      </c>
      <c r="I173" s="24">
        <v>0</v>
      </c>
      <c r="J173" s="24">
        <v>0</v>
      </c>
    </row>
    <row r="174" spans="1:10">
      <c r="A174" s="10" t="s">
        <v>114</v>
      </c>
      <c r="B174" s="15">
        <v>100</v>
      </c>
      <c r="C174" s="15">
        <v>76</v>
      </c>
      <c r="D174" s="15">
        <v>12</v>
      </c>
      <c r="E174" s="15">
        <v>0</v>
      </c>
      <c r="F174" s="15">
        <v>0</v>
      </c>
      <c r="G174" s="15">
        <v>12</v>
      </c>
      <c r="H174" s="15">
        <v>0</v>
      </c>
      <c r="I174" s="15">
        <v>0</v>
      </c>
      <c r="J174" s="15">
        <v>0</v>
      </c>
    </row>
    <row r="175" spans="1:10">
      <c r="A175" s="23" t="s">
        <v>199</v>
      </c>
      <c r="B175" s="24">
        <v>68</v>
      </c>
      <c r="C175" s="24">
        <v>58</v>
      </c>
      <c r="D175" s="24">
        <v>2</v>
      </c>
      <c r="E175" s="24">
        <v>2</v>
      </c>
      <c r="F175" s="24">
        <v>3</v>
      </c>
      <c r="G175" s="24">
        <v>2</v>
      </c>
      <c r="H175" s="24">
        <v>0</v>
      </c>
      <c r="I175" s="24">
        <v>0</v>
      </c>
      <c r="J175" s="24">
        <v>1</v>
      </c>
    </row>
    <row r="176" spans="1:10">
      <c r="A176" s="10" t="s">
        <v>114</v>
      </c>
      <c r="B176" s="15">
        <v>100</v>
      </c>
      <c r="C176" s="15">
        <v>85.294117999999997</v>
      </c>
      <c r="D176" s="15">
        <v>2.941176</v>
      </c>
      <c r="E176" s="15">
        <v>2.941176</v>
      </c>
      <c r="F176" s="15">
        <v>4.4117649999999999</v>
      </c>
      <c r="G176" s="15">
        <v>2.941176</v>
      </c>
      <c r="H176" s="15">
        <v>0</v>
      </c>
      <c r="I176" s="15">
        <v>0</v>
      </c>
      <c r="J176" s="15">
        <v>1.470588</v>
      </c>
    </row>
    <row r="177" spans="1:10">
      <c r="A177" s="23" t="s">
        <v>200</v>
      </c>
      <c r="B177" s="24">
        <v>1248</v>
      </c>
      <c r="C177" s="24">
        <v>1070</v>
      </c>
      <c r="D177" s="24">
        <v>73</v>
      </c>
      <c r="E177" s="24">
        <v>28</v>
      </c>
      <c r="F177" s="24">
        <v>40</v>
      </c>
      <c r="G177" s="24">
        <v>23</v>
      </c>
      <c r="H177" s="24">
        <v>0</v>
      </c>
      <c r="I177" s="24">
        <v>9</v>
      </c>
      <c r="J177" s="24">
        <v>5</v>
      </c>
    </row>
    <row r="178" spans="1:10">
      <c r="A178" s="10" t="s">
        <v>114</v>
      </c>
      <c r="B178" s="15">
        <v>100</v>
      </c>
      <c r="C178" s="15">
        <v>85.737178999999998</v>
      </c>
      <c r="D178" s="15">
        <v>5.8493589999999998</v>
      </c>
      <c r="E178" s="15">
        <v>2.2435900000000002</v>
      </c>
      <c r="F178" s="15">
        <v>3.2051280000000002</v>
      </c>
      <c r="G178" s="15">
        <v>1.8429489999999999</v>
      </c>
      <c r="H178" s="15">
        <v>0</v>
      </c>
      <c r="I178" s="15">
        <v>0.72115399999999996</v>
      </c>
      <c r="J178" s="15">
        <v>0.40064100000000002</v>
      </c>
    </row>
    <row r="179" spans="1:10">
      <c r="A179" s="23" t="s">
        <v>201</v>
      </c>
      <c r="B179" s="24">
        <v>725</v>
      </c>
      <c r="C179" s="24">
        <v>617</v>
      </c>
      <c r="D179" s="24">
        <v>35</v>
      </c>
      <c r="E179" s="24">
        <v>14</v>
      </c>
      <c r="F179" s="24">
        <v>24</v>
      </c>
      <c r="G179" s="24">
        <v>17</v>
      </c>
      <c r="H179" s="24">
        <v>3</v>
      </c>
      <c r="I179" s="24">
        <v>11</v>
      </c>
      <c r="J179" s="24">
        <v>4</v>
      </c>
    </row>
    <row r="180" spans="1:10">
      <c r="A180" s="10" t="s">
        <v>114</v>
      </c>
      <c r="B180" s="15">
        <v>100</v>
      </c>
      <c r="C180" s="15">
        <v>85.103448</v>
      </c>
      <c r="D180" s="15">
        <v>4.8275860000000002</v>
      </c>
      <c r="E180" s="15">
        <v>1.9310339999999999</v>
      </c>
      <c r="F180" s="15">
        <v>3.3103449999999999</v>
      </c>
      <c r="G180" s="15">
        <v>2.3448280000000001</v>
      </c>
      <c r="H180" s="15">
        <v>0.41379300000000002</v>
      </c>
      <c r="I180" s="15">
        <v>1.5172410000000001</v>
      </c>
      <c r="J180" s="15">
        <v>0.55172399999999999</v>
      </c>
    </row>
    <row r="181" spans="1:10">
      <c r="A181" s="23" t="s">
        <v>202</v>
      </c>
      <c r="B181" s="24">
        <v>550</v>
      </c>
      <c r="C181" s="24">
        <v>339</v>
      </c>
      <c r="D181" s="24">
        <v>86</v>
      </c>
      <c r="E181" s="24">
        <v>13</v>
      </c>
      <c r="F181" s="24">
        <v>50</v>
      </c>
      <c r="G181" s="24">
        <v>51</v>
      </c>
      <c r="H181" s="24">
        <v>1</v>
      </c>
      <c r="I181" s="24">
        <v>7</v>
      </c>
      <c r="J181" s="24">
        <v>3</v>
      </c>
    </row>
    <row r="182" spans="1:10">
      <c r="A182" s="10" t="s">
        <v>114</v>
      </c>
      <c r="B182" s="15">
        <v>100</v>
      </c>
      <c r="C182" s="15">
        <v>61.636364</v>
      </c>
      <c r="D182" s="15">
        <v>15.636364</v>
      </c>
      <c r="E182" s="15">
        <v>2.3636360000000001</v>
      </c>
      <c r="F182" s="15">
        <v>9.0909089999999999</v>
      </c>
      <c r="G182" s="15">
        <v>9.2727269999999997</v>
      </c>
      <c r="H182" s="15">
        <v>0.18181800000000001</v>
      </c>
      <c r="I182" s="15">
        <v>1.2727269999999999</v>
      </c>
      <c r="J182" s="15">
        <v>0.54545500000000002</v>
      </c>
    </row>
    <row r="183" spans="1:10">
      <c r="A183" s="23" t="s">
        <v>203</v>
      </c>
      <c r="B183" s="24">
        <v>563</v>
      </c>
      <c r="C183" s="24">
        <v>358</v>
      </c>
      <c r="D183" s="24">
        <v>106</v>
      </c>
      <c r="E183" s="24">
        <v>11</v>
      </c>
      <c r="F183" s="24">
        <v>44</v>
      </c>
      <c r="G183" s="24">
        <v>36</v>
      </c>
      <c r="H183" s="24">
        <v>0</v>
      </c>
      <c r="I183" s="24">
        <v>5</v>
      </c>
      <c r="J183" s="24">
        <v>3</v>
      </c>
    </row>
    <row r="184" spans="1:10">
      <c r="A184" s="10" t="s">
        <v>114</v>
      </c>
      <c r="B184" s="15">
        <v>100</v>
      </c>
      <c r="C184" s="15">
        <v>63.587921999999999</v>
      </c>
      <c r="D184" s="15">
        <v>18.827708999999999</v>
      </c>
      <c r="E184" s="15">
        <v>1.953819</v>
      </c>
      <c r="F184" s="15">
        <v>7.8152749999999997</v>
      </c>
      <c r="G184" s="15">
        <v>6.3943159999999999</v>
      </c>
      <c r="H184" s="15">
        <v>0</v>
      </c>
      <c r="I184" s="15">
        <v>0.88809899999999997</v>
      </c>
      <c r="J184" s="15">
        <v>0.53286</v>
      </c>
    </row>
    <row r="185" spans="1:10">
      <c r="A185" s="23" t="s">
        <v>204</v>
      </c>
      <c r="B185" s="24">
        <v>319</v>
      </c>
      <c r="C185" s="24">
        <v>226</v>
      </c>
      <c r="D185" s="24">
        <v>37</v>
      </c>
      <c r="E185" s="24">
        <v>9</v>
      </c>
      <c r="F185" s="24">
        <v>23</v>
      </c>
      <c r="G185" s="24">
        <v>18</v>
      </c>
      <c r="H185" s="24">
        <v>1</v>
      </c>
      <c r="I185" s="24">
        <v>5</v>
      </c>
      <c r="J185" s="24">
        <v>0</v>
      </c>
    </row>
    <row r="186" spans="1:10">
      <c r="A186" s="10" t="s">
        <v>114</v>
      </c>
      <c r="B186" s="15">
        <v>100</v>
      </c>
      <c r="C186" s="15">
        <v>70.846395000000001</v>
      </c>
      <c r="D186" s="15">
        <v>11.598746</v>
      </c>
      <c r="E186" s="15">
        <v>2.8213170000000001</v>
      </c>
      <c r="F186" s="15">
        <v>7.2100309999999999</v>
      </c>
      <c r="G186" s="15">
        <v>5.642633</v>
      </c>
      <c r="H186" s="15">
        <v>0.31347999999999998</v>
      </c>
      <c r="I186" s="15">
        <v>1.5673980000000001</v>
      </c>
      <c r="J186" s="15">
        <v>0</v>
      </c>
    </row>
    <row r="187" spans="1:10">
      <c r="A187" s="23" t="s">
        <v>205</v>
      </c>
      <c r="B187" s="24">
        <v>6</v>
      </c>
      <c r="C187" s="24">
        <v>5</v>
      </c>
      <c r="D187" s="24">
        <v>1</v>
      </c>
      <c r="E187" s="24">
        <v>0</v>
      </c>
      <c r="F187" s="24">
        <v>0</v>
      </c>
      <c r="G187" s="24">
        <v>0</v>
      </c>
      <c r="H187" s="24">
        <v>0</v>
      </c>
      <c r="I187" s="24">
        <v>0</v>
      </c>
      <c r="J187" s="24">
        <v>0</v>
      </c>
    </row>
    <row r="188" spans="1:10">
      <c r="A188" s="10" t="s">
        <v>114</v>
      </c>
      <c r="B188" s="15">
        <v>100</v>
      </c>
      <c r="C188" s="15">
        <v>83.333332999999996</v>
      </c>
      <c r="D188" s="15">
        <v>16.666667</v>
      </c>
      <c r="E188" s="15">
        <v>0</v>
      </c>
      <c r="F188" s="15">
        <v>0</v>
      </c>
      <c r="G188" s="15">
        <v>0</v>
      </c>
      <c r="H188" s="15">
        <v>0</v>
      </c>
      <c r="I188" s="15">
        <v>0</v>
      </c>
      <c r="J188" s="15">
        <v>0</v>
      </c>
    </row>
    <row r="189" spans="1:10">
      <c r="A189" s="23" t="s">
        <v>206</v>
      </c>
      <c r="B189" s="24">
        <v>42</v>
      </c>
      <c r="C189" s="24">
        <v>27</v>
      </c>
      <c r="D189" s="24">
        <v>5</v>
      </c>
      <c r="E189" s="24">
        <v>0</v>
      </c>
      <c r="F189" s="24">
        <v>1</v>
      </c>
      <c r="G189" s="24">
        <v>0</v>
      </c>
      <c r="H189" s="24">
        <v>4</v>
      </c>
      <c r="I189" s="24">
        <v>3</v>
      </c>
      <c r="J189" s="24">
        <v>2</v>
      </c>
    </row>
    <row r="190" spans="1:10">
      <c r="A190" s="10" t="s">
        <v>114</v>
      </c>
      <c r="B190" s="15">
        <v>100</v>
      </c>
      <c r="C190" s="15">
        <v>64.285713999999999</v>
      </c>
      <c r="D190" s="15">
        <v>11.904762</v>
      </c>
      <c r="E190" s="15">
        <v>0</v>
      </c>
      <c r="F190" s="15">
        <v>2.3809520000000002</v>
      </c>
      <c r="G190" s="15">
        <v>0</v>
      </c>
      <c r="H190" s="15">
        <v>9.5238099999999992</v>
      </c>
      <c r="I190" s="15">
        <v>7.1428570000000002</v>
      </c>
      <c r="J190" s="15">
        <v>4.7619049999999996</v>
      </c>
    </row>
    <row r="191" spans="1:10">
      <c r="A191" s="23" t="s">
        <v>152</v>
      </c>
      <c r="B191" s="24">
        <v>39</v>
      </c>
      <c r="C191" s="24">
        <v>27</v>
      </c>
      <c r="D191" s="24">
        <v>3</v>
      </c>
      <c r="E191" s="24">
        <v>0</v>
      </c>
      <c r="F191" s="24">
        <v>2</v>
      </c>
      <c r="G191" s="24">
        <v>0</v>
      </c>
      <c r="H191" s="24">
        <v>1</v>
      </c>
      <c r="I191" s="24">
        <v>6</v>
      </c>
      <c r="J191" s="24">
        <v>0</v>
      </c>
    </row>
    <row r="192" spans="1:10">
      <c r="A192" s="10" t="s">
        <v>114</v>
      </c>
      <c r="B192" s="15">
        <v>100</v>
      </c>
      <c r="C192" s="15">
        <v>69.230768999999995</v>
      </c>
      <c r="D192" s="15">
        <v>7.6923079999999997</v>
      </c>
      <c r="E192" s="15">
        <v>0</v>
      </c>
      <c r="F192" s="15">
        <v>5.1282050000000003</v>
      </c>
      <c r="G192" s="15">
        <v>0</v>
      </c>
      <c r="H192" s="15">
        <v>2.5641029999999998</v>
      </c>
      <c r="I192" s="15">
        <v>15.384615</v>
      </c>
      <c r="J192" s="15">
        <v>0</v>
      </c>
    </row>
    <row r="193" spans="1:10">
      <c r="A193" s="23" t="s">
        <v>128</v>
      </c>
      <c r="B193" s="24">
        <v>193</v>
      </c>
      <c r="C193" s="24">
        <v>134</v>
      </c>
      <c r="D193" s="24">
        <v>16</v>
      </c>
      <c r="E193" s="24">
        <v>7</v>
      </c>
      <c r="F193" s="24">
        <v>12</v>
      </c>
      <c r="G193" s="24">
        <v>12</v>
      </c>
      <c r="H193" s="24">
        <v>1</v>
      </c>
      <c r="I193" s="24">
        <v>4</v>
      </c>
      <c r="J193" s="24">
        <v>7</v>
      </c>
    </row>
    <row r="194" spans="1:10">
      <c r="A194" s="10" t="s">
        <v>114</v>
      </c>
      <c r="B194" s="15">
        <v>100</v>
      </c>
      <c r="C194" s="15">
        <v>69.430052000000003</v>
      </c>
      <c r="D194" s="15">
        <v>8.2901550000000004</v>
      </c>
      <c r="E194" s="15">
        <v>3.6269429999999998</v>
      </c>
      <c r="F194" s="15">
        <v>6.2176169999999997</v>
      </c>
      <c r="G194" s="15">
        <v>6.2176169999999997</v>
      </c>
      <c r="H194" s="15">
        <v>0.51813500000000001</v>
      </c>
      <c r="I194" s="15">
        <v>2.0725389999999999</v>
      </c>
      <c r="J194" s="15">
        <v>3.6269429999999998</v>
      </c>
    </row>
    <row r="195" spans="1:10">
      <c r="A195" s="8" t="s">
        <v>207</v>
      </c>
      <c r="B195" s="8"/>
      <c r="C195" s="8"/>
      <c r="D195" s="8"/>
      <c r="E195" s="8"/>
      <c r="F195" s="8"/>
      <c r="G195" s="8"/>
      <c r="H195" s="8"/>
      <c r="I195" s="8"/>
      <c r="J195" s="8"/>
    </row>
    <row r="196" spans="1:10">
      <c r="A196" s="23" t="s">
        <v>208</v>
      </c>
      <c r="B196" s="24">
        <v>1480</v>
      </c>
      <c r="C196" s="24">
        <v>1160</v>
      </c>
      <c r="D196" s="24">
        <v>121</v>
      </c>
      <c r="E196" s="24">
        <v>31</v>
      </c>
      <c r="F196" s="24">
        <v>71</v>
      </c>
      <c r="G196" s="24">
        <v>62</v>
      </c>
      <c r="H196" s="24">
        <v>7</v>
      </c>
      <c r="I196" s="24">
        <v>20</v>
      </c>
      <c r="J196" s="24">
        <v>8</v>
      </c>
    </row>
    <row r="197" spans="1:10">
      <c r="A197" s="10" t="s">
        <v>114</v>
      </c>
      <c r="B197" s="15">
        <v>100</v>
      </c>
      <c r="C197" s="15">
        <v>78.378377999999998</v>
      </c>
      <c r="D197" s="15">
        <v>8.1756759999999993</v>
      </c>
      <c r="E197" s="15">
        <v>2.094595</v>
      </c>
      <c r="F197" s="15">
        <v>4.7972970000000004</v>
      </c>
      <c r="G197" s="15">
        <v>4.1891889999999998</v>
      </c>
      <c r="H197" s="15">
        <v>0.47297299999999998</v>
      </c>
      <c r="I197" s="15">
        <v>1.351351</v>
      </c>
      <c r="J197" s="15">
        <v>0.54054100000000005</v>
      </c>
    </row>
    <row r="198" spans="1:10">
      <c r="A198" s="23" t="s">
        <v>209</v>
      </c>
      <c r="B198" s="24">
        <v>1280</v>
      </c>
      <c r="C198" s="24">
        <v>1015</v>
      </c>
      <c r="D198" s="24">
        <v>103</v>
      </c>
      <c r="E198" s="24">
        <v>20</v>
      </c>
      <c r="F198" s="24">
        <v>65</v>
      </c>
      <c r="G198" s="24">
        <v>43</v>
      </c>
      <c r="H198" s="24">
        <v>5</v>
      </c>
      <c r="I198" s="24">
        <v>21</v>
      </c>
      <c r="J198" s="24">
        <v>8</v>
      </c>
    </row>
    <row r="199" spans="1:10">
      <c r="A199" s="10" t="s">
        <v>114</v>
      </c>
      <c r="B199" s="15">
        <v>100</v>
      </c>
      <c r="C199" s="15">
        <v>79.296875</v>
      </c>
      <c r="D199" s="15">
        <v>8.046875</v>
      </c>
      <c r="E199" s="15">
        <v>1.5625</v>
      </c>
      <c r="F199" s="15">
        <v>5.078125</v>
      </c>
      <c r="G199" s="15">
        <v>3.359375</v>
      </c>
      <c r="H199" s="15">
        <v>0.390625</v>
      </c>
      <c r="I199" s="15">
        <v>1.640625</v>
      </c>
      <c r="J199" s="15">
        <v>0.625</v>
      </c>
    </row>
    <row r="200" spans="1:10">
      <c r="A200" s="23" t="s">
        <v>210</v>
      </c>
      <c r="B200" s="24">
        <v>1167</v>
      </c>
      <c r="C200" s="24">
        <v>882</v>
      </c>
      <c r="D200" s="24">
        <v>100</v>
      </c>
      <c r="E200" s="24">
        <v>32</v>
      </c>
      <c r="F200" s="24">
        <v>70</v>
      </c>
      <c r="G200" s="24">
        <v>56</v>
      </c>
      <c r="H200" s="24">
        <v>5</v>
      </c>
      <c r="I200" s="24">
        <v>17</v>
      </c>
      <c r="J200" s="24">
        <v>5</v>
      </c>
    </row>
    <row r="201" spans="1:10" ht="11.1" customHeight="1">
      <c r="A201" s="10" t="s">
        <v>114</v>
      </c>
      <c r="B201" s="15">
        <v>100</v>
      </c>
      <c r="C201" s="15">
        <v>75.578406000000001</v>
      </c>
      <c r="D201" s="15">
        <v>8.5689799999999998</v>
      </c>
      <c r="E201" s="15">
        <v>2.7420740000000001</v>
      </c>
      <c r="F201" s="15">
        <v>5.9982860000000002</v>
      </c>
      <c r="G201" s="15">
        <v>4.798629</v>
      </c>
      <c r="H201" s="15">
        <v>0.42844900000000002</v>
      </c>
      <c r="I201" s="15">
        <v>1.4567270000000001</v>
      </c>
      <c r="J201" s="15">
        <v>0.42844900000000002</v>
      </c>
    </row>
    <row r="202" spans="1:10" ht="11.1" customHeight="1">
      <c r="A202" s="23" t="s">
        <v>211</v>
      </c>
      <c r="B202" s="24">
        <v>715</v>
      </c>
      <c r="C202" s="24">
        <v>574</v>
      </c>
      <c r="D202" s="24">
        <v>54</v>
      </c>
      <c r="E202" s="24">
        <v>15</v>
      </c>
      <c r="F202" s="24">
        <v>23</v>
      </c>
      <c r="G202" s="24">
        <v>31</v>
      </c>
      <c r="H202" s="24">
        <v>5</v>
      </c>
      <c r="I202" s="24">
        <v>8</v>
      </c>
      <c r="J202" s="24">
        <v>5</v>
      </c>
    </row>
    <row r="203" spans="1:10" ht="11.1" customHeight="1">
      <c r="A203" s="10" t="s">
        <v>114</v>
      </c>
      <c r="B203" s="15">
        <v>100</v>
      </c>
      <c r="C203" s="15">
        <v>80.279719999999998</v>
      </c>
      <c r="D203" s="15">
        <v>7.5524480000000001</v>
      </c>
      <c r="E203" s="15">
        <v>2.0979019999999999</v>
      </c>
      <c r="F203" s="15">
        <v>3.2167829999999999</v>
      </c>
      <c r="G203" s="15">
        <v>4.3356640000000004</v>
      </c>
      <c r="H203" s="15">
        <v>0.69930099999999995</v>
      </c>
      <c r="I203" s="15">
        <v>1.118881</v>
      </c>
      <c r="J203" s="15">
        <v>0.69930099999999995</v>
      </c>
    </row>
    <row r="204" spans="1:10" ht="11.1" customHeight="1">
      <c r="A204" s="23" t="s">
        <v>212</v>
      </c>
      <c r="B204" s="24">
        <v>387</v>
      </c>
      <c r="C204" s="24">
        <v>264</v>
      </c>
      <c r="D204" s="24">
        <v>37</v>
      </c>
      <c r="E204" s="24">
        <v>15</v>
      </c>
      <c r="F204" s="24">
        <v>39</v>
      </c>
      <c r="G204" s="24">
        <v>20</v>
      </c>
      <c r="H204" s="24">
        <v>1</v>
      </c>
      <c r="I204" s="24">
        <v>9</v>
      </c>
      <c r="J204" s="24">
        <v>2</v>
      </c>
    </row>
    <row r="205" spans="1:10" ht="11.1" customHeight="1">
      <c r="A205" s="10" t="s">
        <v>114</v>
      </c>
      <c r="B205" s="15">
        <v>100</v>
      </c>
      <c r="C205" s="15">
        <v>68.217054000000005</v>
      </c>
      <c r="D205" s="15">
        <v>9.5607240000000004</v>
      </c>
      <c r="E205" s="15">
        <v>3.875969</v>
      </c>
      <c r="F205" s="15">
        <v>10.077519000000001</v>
      </c>
      <c r="G205" s="15">
        <v>5.1679589999999997</v>
      </c>
      <c r="H205" s="15">
        <v>0.25839800000000002</v>
      </c>
      <c r="I205" s="15">
        <v>2.3255810000000001</v>
      </c>
      <c r="J205" s="15">
        <v>0.51679600000000003</v>
      </c>
    </row>
    <row r="206" spans="1:10" ht="11.1" customHeight="1">
      <c r="A206" s="23" t="s">
        <v>213</v>
      </c>
      <c r="B206" s="24">
        <v>404</v>
      </c>
      <c r="C206" s="24">
        <v>223</v>
      </c>
      <c r="D206" s="24">
        <v>34</v>
      </c>
      <c r="E206" s="24">
        <v>25</v>
      </c>
      <c r="F206" s="24">
        <v>72</v>
      </c>
      <c r="G206" s="24">
        <v>34</v>
      </c>
      <c r="H206" s="24">
        <v>3</v>
      </c>
      <c r="I206" s="24">
        <v>10</v>
      </c>
      <c r="J206" s="24">
        <v>3</v>
      </c>
    </row>
    <row r="207" spans="1:10" ht="11.1" customHeight="1">
      <c r="A207" s="10" t="s">
        <v>114</v>
      </c>
      <c r="B207" s="15">
        <v>100</v>
      </c>
      <c r="C207" s="15">
        <v>55.19802</v>
      </c>
      <c r="D207" s="15">
        <v>8.4158419999999996</v>
      </c>
      <c r="E207" s="15">
        <v>6.1881190000000004</v>
      </c>
      <c r="F207" s="15">
        <v>17.821781999999999</v>
      </c>
      <c r="G207" s="15">
        <v>8.4158419999999996</v>
      </c>
      <c r="H207" s="15">
        <v>0.74257399999999996</v>
      </c>
      <c r="I207" s="15">
        <v>2.4752480000000001</v>
      </c>
      <c r="J207" s="15">
        <v>0.74257399999999996</v>
      </c>
    </row>
    <row r="208" spans="1:10" ht="11.1" customHeight="1">
      <c r="A208" s="23" t="s">
        <v>214</v>
      </c>
      <c r="B208" s="24">
        <v>595</v>
      </c>
      <c r="C208" s="24">
        <v>494</v>
      </c>
      <c r="D208" s="24">
        <v>55</v>
      </c>
      <c r="E208" s="24">
        <v>8</v>
      </c>
      <c r="F208" s="24">
        <v>14</v>
      </c>
      <c r="G208" s="24">
        <v>15</v>
      </c>
      <c r="H208" s="24">
        <v>2</v>
      </c>
      <c r="I208" s="24">
        <v>5</v>
      </c>
      <c r="J208" s="24">
        <v>2</v>
      </c>
    </row>
    <row r="209" spans="1:10" ht="11.1" customHeight="1">
      <c r="A209" s="10" t="s">
        <v>114</v>
      </c>
      <c r="B209" s="15">
        <v>100</v>
      </c>
      <c r="C209" s="15">
        <v>83.025210000000001</v>
      </c>
      <c r="D209" s="15">
        <v>9.2436969999999992</v>
      </c>
      <c r="E209" s="15">
        <v>1.344538</v>
      </c>
      <c r="F209" s="15">
        <v>2.3529409999999999</v>
      </c>
      <c r="G209" s="15">
        <v>2.5210080000000001</v>
      </c>
      <c r="H209" s="15">
        <v>0.33613399999999999</v>
      </c>
      <c r="I209" s="15">
        <v>0.84033599999999997</v>
      </c>
      <c r="J209" s="15">
        <v>0.33613399999999999</v>
      </c>
    </row>
    <row r="210" spans="1:10" ht="11.1" customHeight="1">
      <c r="A210" s="23" t="s">
        <v>215</v>
      </c>
      <c r="B210" s="24">
        <v>215</v>
      </c>
      <c r="C210" s="24">
        <v>164</v>
      </c>
      <c r="D210" s="24">
        <v>22</v>
      </c>
      <c r="E210" s="24">
        <v>6</v>
      </c>
      <c r="F210" s="24">
        <v>10</v>
      </c>
      <c r="G210" s="24">
        <v>6</v>
      </c>
      <c r="H210" s="24">
        <v>3</v>
      </c>
      <c r="I210" s="24">
        <v>2</v>
      </c>
      <c r="J210" s="24">
        <v>2</v>
      </c>
    </row>
    <row r="211" spans="1:10" ht="11.1" customHeight="1">
      <c r="A211" s="10" t="s">
        <v>114</v>
      </c>
      <c r="B211" s="15">
        <v>100</v>
      </c>
      <c r="C211" s="15">
        <v>76.279070000000004</v>
      </c>
      <c r="D211" s="15">
        <v>10.232557999999999</v>
      </c>
      <c r="E211" s="15">
        <v>2.7906979999999999</v>
      </c>
      <c r="F211" s="15">
        <v>4.6511630000000004</v>
      </c>
      <c r="G211" s="15">
        <v>2.7906979999999999</v>
      </c>
      <c r="H211" s="15">
        <v>1.395349</v>
      </c>
      <c r="I211" s="15">
        <v>0.93023299999999998</v>
      </c>
      <c r="J211" s="15">
        <v>0.93023299999999998</v>
      </c>
    </row>
    <row r="212" spans="1:10" ht="11.1" customHeight="1">
      <c r="A212" s="23" t="s">
        <v>216</v>
      </c>
      <c r="B212" s="24">
        <v>248</v>
      </c>
      <c r="C212" s="24">
        <v>174</v>
      </c>
      <c r="D212" s="24">
        <v>26</v>
      </c>
      <c r="E212" s="24">
        <v>7</v>
      </c>
      <c r="F212" s="24">
        <v>22</v>
      </c>
      <c r="G212" s="24">
        <v>10</v>
      </c>
      <c r="H212" s="24">
        <v>1</v>
      </c>
      <c r="I212" s="24">
        <v>5</v>
      </c>
      <c r="J212" s="24">
        <v>3</v>
      </c>
    </row>
    <row r="213" spans="1:10" ht="11.1" customHeight="1">
      <c r="A213" s="10" t="s">
        <v>114</v>
      </c>
      <c r="B213" s="15">
        <v>100</v>
      </c>
      <c r="C213" s="15">
        <v>70.161289999999994</v>
      </c>
      <c r="D213" s="15">
        <v>10.483871000000001</v>
      </c>
      <c r="E213" s="15">
        <v>2.822581</v>
      </c>
      <c r="F213" s="15">
        <v>8.8709679999999995</v>
      </c>
      <c r="G213" s="15">
        <v>4.0322579999999997</v>
      </c>
      <c r="H213" s="15">
        <v>0.40322599999999997</v>
      </c>
      <c r="I213" s="15">
        <v>2.0161289999999998</v>
      </c>
      <c r="J213" s="15">
        <v>1.2096769999999999</v>
      </c>
    </row>
    <row r="214" spans="1:10" ht="11.1" customHeight="1">
      <c r="A214" s="23" t="s">
        <v>217</v>
      </c>
      <c r="B214" s="24">
        <v>255</v>
      </c>
      <c r="C214" s="24">
        <v>197</v>
      </c>
      <c r="D214" s="24">
        <v>19</v>
      </c>
      <c r="E214" s="24">
        <v>6</v>
      </c>
      <c r="F214" s="24">
        <v>14</v>
      </c>
      <c r="G214" s="24">
        <v>15</v>
      </c>
      <c r="H214" s="24">
        <v>1</v>
      </c>
      <c r="I214" s="24">
        <v>1</v>
      </c>
      <c r="J214" s="24">
        <v>2</v>
      </c>
    </row>
    <row r="215" spans="1:10" ht="11.1" customHeight="1">
      <c r="A215" s="10" t="s">
        <v>114</v>
      </c>
      <c r="B215" s="15">
        <v>100</v>
      </c>
      <c r="C215" s="15">
        <v>77.254902000000001</v>
      </c>
      <c r="D215" s="15">
        <v>7.4509800000000004</v>
      </c>
      <c r="E215" s="15">
        <v>2.3529409999999999</v>
      </c>
      <c r="F215" s="15">
        <v>5.4901960000000001</v>
      </c>
      <c r="G215" s="15">
        <v>5.8823530000000002</v>
      </c>
      <c r="H215" s="15">
        <v>0.39215699999999998</v>
      </c>
      <c r="I215" s="15">
        <v>0.39215699999999998</v>
      </c>
      <c r="J215" s="15">
        <v>0.78431399999999996</v>
      </c>
    </row>
    <row r="216" spans="1:10" ht="11.1" customHeight="1">
      <c r="A216" s="23" t="s">
        <v>218</v>
      </c>
      <c r="B216" s="24">
        <v>291</v>
      </c>
      <c r="C216" s="24">
        <v>225</v>
      </c>
      <c r="D216" s="24">
        <v>35</v>
      </c>
      <c r="E216" s="24">
        <v>5</v>
      </c>
      <c r="F216" s="24">
        <v>12</v>
      </c>
      <c r="G216" s="24">
        <v>9</v>
      </c>
      <c r="H216" s="24">
        <v>1</v>
      </c>
      <c r="I216" s="24">
        <v>2</v>
      </c>
      <c r="J216" s="24">
        <v>2</v>
      </c>
    </row>
    <row r="217" spans="1:10" ht="11.1" customHeight="1">
      <c r="A217" s="10" t="s">
        <v>114</v>
      </c>
      <c r="B217" s="15">
        <v>100</v>
      </c>
      <c r="C217" s="15">
        <v>77.319587999999996</v>
      </c>
      <c r="D217" s="15">
        <v>12.027490999999999</v>
      </c>
      <c r="E217" s="15">
        <v>1.718213</v>
      </c>
      <c r="F217" s="15">
        <v>4.1237110000000001</v>
      </c>
      <c r="G217" s="15">
        <v>3.092784</v>
      </c>
      <c r="H217" s="15">
        <v>0.34364299999999998</v>
      </c>
      <c r="I217" s="15">
        <v>0.68728500000000003</v>
      </c>
      <c r="J217" s="15">
        <v>0.68728500000000003</v>
      </c>
    </row>
    <row r="218" spans="1:10" ht="11.1" customHeight="1">
      <c r="A218" s="23" t="s">
        <v>219</v>
      </c>
      <c r="B218" s="24">
        <v>338</v>
      </c>
      <c r="C218" s="24">
        <v>284</v>
      </c>
      <c r="D218" s="24">
        <v>28</v>
      </c>
      <c r="E218" s="24">
        <v>3</v>
      </c>
      <c r="F218" s="24">
        <v>13</v>
      </c>
      <c r="G218" s="24">
        <v>4</v>
      </c>
      <c r="H218" s="24">
        <v>1</v>
      </c>
      <c r="I218" s="24">
        <v>5</v>
      </c>
      <c r="J218" s="24">
        <v>0</v>
      </c>
    </row>
    <row r="219" spans="1:10" ht="11.1" customHeight="1">
      <c r="A219" s="10" t="s">
        <v>114</v>
      </c>
      <c r="B219" s="15">
        <v>100</v>
      </c>
      <c r="C219" s="15">
        <v>84.023668999999998</v>
      </c>
      <c r="D219" s="15">
        <v>8.2840240000000005</v>
      </c>
      <c r="E219" s="15">
        <v>0.88757399999999997</v>
      </c>
      <c r="F219" s="15">
        <v>3.8461539999999999</v>
      </c>
      <c r="G219" s="15">
        <v>1.183432</v>
      </c>
      <c r="H219" s="15">
        <v>0.29585800000000001</v>
      </c>
      <c r="I219" s="15">
        <v>1.47929</v>
      </c>
      <c r="J219" s="15">
        <v>0</v>
      </c>
    </row>
    <row r="220" spans="1:10" ht="11.1" customHeight="1">
      <c r="A220" s="23" t="s">
        <v>220</v>
      </c>
      <c r="B220" s="24">
        <v>812</v>
      </c>
      <c r="C220" s="24">
        <v>658</v>
      </c>
      <c r="D220" s="24">
        <v>75</v>
      </c>
      <c r="E220" s="24">
        <v>15</v>
      </c>
      <c r="F220" s="24">
        <v>32</v>
      </c>
      <c r="G220" s="24">
        <v>22</v>
      </c>
      <c r="H220" s="24">
        <v>1</v>
      </c>
      <c r="I220" s="24">
        <v>6</v>
      </c>
      <c r="J220" s="24">
        <v>3</v>
      </c>
    </row>
    <row r="221" spans="1:10" ht="11.1" customHeight="1">
      <c r="A221" s="10" t="s">
        <v>114</v>
      </c>
      <c r="B221" s="15">
        <v>100</v>
      </c>
      <c r="C221" s="15">
        <v>81.034482999999994</v>
      </c>
      <c r="D221" s="15">
        <v>9.2364529999999991</v>
      </c>
      <c r="E221" s="15">
        <v>1.847291</v>
      </c>
      <c r="F221" s="15">
        <v>3.940887</v>
      </c>
      <c r="G221" s="15">
        <v>2.7093600000000002</v>
      </c>
      <c r="H221" s="15">
        <v>0.123153</v>
      </c>
      <c r="I221" s="15">
        <v>0.73891600000000002</v>
      </c>
      <c r="J221" s="15">
        <v>0.36945800000000001</v>
      </c>
    </row>
    <row r="222" spans="1:10" ht="11.1" customHeight="1">
      <c r="A222" s="23" t="s">
        <v>221</v>
      </c>
      <c r="B222" s="24">
        <v>816</v>
      </c>
      <c r="C222" s="24">
        <v>663</v>
      </c>
      <c r="D222" s="24">
        <v>79</v>
      </c>
      <c r="E222" s="24">
        <v>13</v>
      </c>
      <c r="F222" s="24">
        <v>26</v>
      </c>
      <c r="G222" s="24">
        <v>23</v>
      </c>
      <c r="H222" s="24">
        <v>1</v>
      </c>
      <c r="I222" s="24">
        <v>8</v>
      </c>
      <c r="J222" s="24">
        <v>3</v>
      </c>
    </row>
    <row r="223" spans="1:10" ht="11.1" customHeight="1">
      <c r="A223" s="10" t="s">
        <v>114</v>
      </c>
      <c r="B223" s="15">
        <v>100</v>
      </c>
      <c r="C223" s="15">
        <v>81.25</v>
      </c>
      <c r="D223" s="15">
        <v>9.6813730000000007</v>
      </c>
      <c r="E223" s="15">
        <v>1.593137</v>
      </c>
      <c r="F223" s="15">
        <v>3.1862750000000002</v>
      </c>
      <c r="G223" s="15">
        <v>2.8186270000000002</v>
      </c>
      <c r="H223" s="15">
        <v>0.12254900000000001</v>
      </c>
      <c r="I223" s="15">
        <v>0.98039200000000004</v>
      </c>
      <c r="J223" s="15">
        <v>0.367647</v>
      </c>
    </row>
    <row r="224" spans="1:10" ht="11.1" customHeight="1">
      <c r="A224" s="23" t="s">
        <v>152</v>
      </c>
      <c r="B224" s="24">
        <v>69</v>
      </c>
      <c r="C224" s="24">
        <v>54</v>
      </c>
      <c r="D224" s="24">
        <v>3</v>
      </c>
      <c r="E224" s="24">
        <v>3</v>
      </c>
      <c r="F224" s="24">
        <v>1</v>
      </c>
      <c r="G224" s="24">
        <v>5</v>
      </c>
      <c r="H224" s="24">
        <v>1</v>
      </c>
      <c r="I224" s="24">
        <v>2</v>
      </c>
      <c r="J224" s="24">
        <v>0</v>
      </c>
    </row>
    <row r="225" spans="1:10" ht="11.1" customHeight="1">
      <c r="A225" s="10" t="s">
        <v>114</v>
      </c>
      <c r="B225" s="15">
        <v>100</v>
      </c>
      <c r="C225" s="15">
        <v>78.260869999999997</v>
      </c>
      <c r="D225" s="15">
        <v>4.3478260000000004</v>
      </c>
      <c r="E225" s="15">
        <v>4.3478260000000004</v>
      </c>
      <c r="F225" s="15">
        <v>1.4492750000000001</v>
      </c>
      <c r="G225" s="15">
        <v>7.2463769999999998</v>
      </c>
      <c r="H225" s="15">
        <v>1.4492750000000001</v>
      </c>
      <c r="I225" s="15">
        <v>2.8985509999999999</v>
      </c>
      <c r="J225" s="15">
        <v>0</v>
      </c>
    </row>
    <row r="226" spans="1:10" ht="11.1" customHeight="1">
      <c r="A226" s="23" t="s">
        <v>222</v>
      </c>
      <c r="B226" s="24">
        <v>246</v>
      </c>
      <c r="C226" s="24">
        <v>167</v>
      </c>
      <c r="D226" s="24">
        <v>15</v>
      </c>
      <c r="E226" s="24">
        <v>10</v>
      </c>
      <c r="F226" s="24">
        <v>23</v>
      </c>
      <c r="G226" s="24">
        <v>15</v>
      </c>
      <c r="H226" s="24">
        <v>3</v>
      </c>
      <c r="I226" s="24">
        <v>6</v>
      </c>
      <c r="J226" s="24">
        <v>7</v>
      </c>
    </row>
    <row r="227" spans="1:10" ht="11.1" customHeight="1">
      <c r="A227" s="10" t="s">
        <v>114</v>
      </c>
      <c r="B227" s="15">
        <v>100</v>
      </c>
      <c r="C227" s="15">
        <v>67.886178999999998</v>
      </c>
      <c r="D227" s="15">
        <v>6.0975609999999998</v>
      </c>
      <c r="E227" s="15">
        <v>4.0650409999999999</v>
      </c>
      <c r="F227" s="15">
        <v>9.3495930000000005</v>
      </c>
      <c r="G227" s="15">
        <v>6.0975609999999998</v>
      </c>
      <c r="H227" s="15">
        <v>1.2195119999999999</v>
      </c>
      <c r="I227" s="15">
        <v>2.4390239999999999</v>
      </c>
      <c r="J227" s="15">
        <v>2.8455279999999998</v>
      </c>
    </row>
    <row r="228" spans="1:10" ht="11.1" customHeight="1">
      <c r="A228" s="23" t="s">
        <v>128</v>
      </c>
      <c r="B228" s="24">
        <v>47</v>
      </c>
      <c r="C228" s="24">
        <v>35</v>
      </c>
      <c r="D228" s="24">
        <v>1</v>
      </c>
      <c r="E228" s="24">
        <v>3</v>
      </c>
      <c r="F228" s="24">
        <v>2</v>
      </c>
      <c r="G228" s="24">
        <v>4</v>
      </c>
      <c r="H228" s="24">
        <v>0</v>
      </c>
      <c r="I228" s="24">
        <v>0</v>
      </c>
      <c r="J228" s="24">
        <v>2</v>
      </c>
    </row>
    <row r="229" spans="1:10" ht="11.1" customHeight="1">
      <c r="A229" s="11"/>
      <c r="B229" s="16">
        <v>100</v>
      </c>
      <c r="C229" s="16">
        <v>74.468085000000002</v>
      </c>
      <c r="D229" s="16">
        <v>2.1276600000000001</v>
      </c>
      <c r="E229" s="16">
        <v>6.3829789999999997</v>
      </c>
      <c r="F229" s="16">
        <v>4.2553190000000001</v>
      </c>
      <c r="G229" s="16">
        <v>8.5106380000000001</v>
      </c>
      <c r="H229" s="16">
        <v>0</v>
      </c>
      <c r="I229" s="16">
        <v>0</v>
      </c>
      <c r="J229" s="16">
        <v>4.2553190000000001</v>
      </c>
    </row>
    <row r="230" spans="1:10" ht="11.1" customHeight="1"/>
  </sheetData>
  <phoneticPr fontId="2"/>
  <pageMargins left="0.75" right="0.75" top="1" bottom="1" header="0.5" footer="0.5"/>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9100F-8D52-4A02-AF0D-098D3A88A7D8}">
  <sheetPr codeName="Sheet134"/>
  <dimension ref="A1:E229"/>
  <sheetViews>
    <sheetView workbookViewId="0"/>
  </sheetViews>
  <sheetFormatPr defaultRowHeight="12"/>
  <cols>
    <col min="1" max="1" width="52" style="13" bestFit="1" customWidth="1"/>
    <col min="2" max="256" width="7.625" style="13" customWidth="1"/>
    <col min="257" max="16384" width="9" style="13"/>
  </cols>
  <sheetData>
    <row r="1" spans="1:5">
      <c r="A1" s="12" t="s">
        <v>114</v>
      </c>
      <c r="B1" s="6"/>
    </row>
    <row r="2" spans="1:5">
      <c r="A2" s="18" t="str">
        <f xml:space="preserve"> HYPERLINK("#'目次'!B39","[33]")</f>
        <v>[33]</v>
      </c>
    </row>
    <row r="3" spans="1:5">
      <c r="A3" s="6" t="s">
        <v>114</v>
      </c>
      <c r="B3" s="7" t="s">
        <v>396</v>
      </c>
    </row>
    <row r="4" spans="1:5">
      <c r="A4" s="6" t="s">
        <v>114</v>
      </c>
      <c r="B4" s="7" t="s">
        <v>397</v>
      </c>
    </row>
    <row r="5" spans="1:5" s="21" customFormat="1" ht="24">
      <c r="A5" s="19" t="s">
        <v>114</v>
      </c>
      <c r="B5" s="20" t="s">
        <v>118</v>
      </c>
      <c r="C5" s="20" t="s">
        <v>334</v>
      </c>
      <c r="D5" s="20" t="s">
        <v>335</v>
      </c>
      <c r="E5" s="20" t="s">
        <v>128</v>
      </c>
    </row>
    <row r="6" spans="1:5">
      <c r="A6" s="22" t="s">
        <v>121</v>
      </c>
      <c r="B6" s="9">
        <v>2677</v>
      </c>
      <c r="C6" s="9">
        <v>39</v>
      </c>
      <c r="D6" s="9">
        <v>2176</v>
      </c>
      <c r="E6" s="9">
        <v>462</v>
      </c>
    </row>
    <row r="7" spans="1:5">
      <c r="A7" s="10" t="s">
        <v>114</v>
      </c>
      <c r="B7" s="15">
        <v>100</v>
      </c>
      <c r="C7" s="15">
        <v>1.456855</v>
      </c>
      <c r="D7" s="15">
        <v>81.285021</v>
      </c>
      <c r="E7" s="15">
        <v>17.258125</v>
      </c>
    </row>
    <row r="8" spans="1:5">
      <c r="A8" s="8" t="s">
        <v>122</v>
      </c>
      <c r="B8" s="8"/>
      <c r="C8" s="8"/>
      <c r="D8" s="8"/>
      <c r="E8" s="8"/>
    </row>
    <row r="9" spans="1:5">
      <c r="A9" s="23" t="s">
        <v>123</v>
      </c>
      <c r="B9" s="24">
        <v>380</v>
      </c>
      <c r="C9" s="24">
        <v>4</v>
      </c>
      <c r="D9" s="24">
        <v>320</v>
      </c>
      <c r="E9" s="24">
        <v>56</v>
      </c>
    </row>
    <row r="10" spans="1:5">
      <c r="A10" s="10" t="s">
        <v>114</v>
      </c>
      <c r="B10" s="15">
        <v>100</v>
      </c>
      <c r="C10" s="15">
        <v>1.052632</v>
      </c>
      <c r="D10" s="15">
        <v>84.210526000000002</v>
      </c>
      <c r="E10" s="15">
        <v>14.736841999999999</v>
      </c>
    </row>
    <row r="11" spans="1:5">
      <c r="A11" s="23" t="s">
        <v>124</v>
      </c>
      <c r="B11" s="24">
        <v>489</v>
      </c>
      <c r="C11" s="24">
        <v>0</v>
      </c>
      <c r="D11" s="24">
        <v>419</v>
      </c>
      <c r="E11" s="24">
        <v>70</v>
      </c>
    </row>
    <row r="12" spans="1:5">
      <c r="A12" s="10" t="s">
        <v>114</v>
      </c>
      <c r="B12" s="15">
        <v>100</v>
      </c>
      <c r="C12" s="15">
        <v>0</v>
      </c>
      <c r="D12" s="15">
        <v>85.685072000000005</v>
      </c>
      <c r="E12" s="15">
        <v>14.314928</v>
      </c>
    </row>
    <row r="13" spans="1:5">
      <c r="A13" s="23" t="s">
        <v>125</v>
      </c>
      <c r="B13" s="24">
        <v>1114</v>
      </c>
      <c r="C13" s="24">
        <v>10</v>
      </c>
      <c r="D13" s="24">
        <v>909</v>
      </c>
      <c r="E13" s="24">
        <v>195</v>
      </c>
    </row>
    <row r="14" spans="1:5">
      <c r="A14" s="10" t="s">
        <v>114</v>
      </c>
      <c r="B14" s="15">
        <v>100</v>
      </c>
      <c r="C14" s="15">
        <v>0.89766599999999996</v>
      </c>
      <c r="D14" s="15">
        <v>81.597846000000004</v>
      </c>
      <c r="E14" s="15">
        <v>17.504487999999998</v>
      </c>
    </row>
    <row r="15" spans="1:5">
      <c r="A15" s="23" t="s">
        <v>126</v>
      </c>
      <c r="B15" s="24">
        <v>521</v>
      </c>
      <c r="C15" s="24">
        <v>17</v>
      </c>
      <c r="D15" s="24">
        <v>396</v>
      </c>
      <c r="E15" s="24">
        <v>108</v>
      </c>
    </row>
    <row r="16" spans="1:5">
      <c r="A16" s="10" t="s">
        <v>114</v>
      </c>
      <c r="B16" s="15">
        <v>100</v>
      </c>
      <c r="C16" s="15">
        <v>3.262956</v>
      </c>
      <c r="D16" s="15">
        <v>76.007677999999999</v>
      </c>
      <c r="E16" s="15">
        <v>20.729367</v>
      </c>
    </row>
    <row r="17" spans="1:5">
      <c r="A17" s="23" t="s">
        <v>127</v>
      </c>
      <c r="B17" s="24">
        <v>129</v>
      </c>
      <c r="C17" s="24">
        <v>7</v>
      </c>
      <c r="D17" s="24">
        <v>104</v>
      </c>
      <c r="E17" s="24">
        <v>18</v>
      </c>
    </row>
    <row r="18" spans="1:5">
      <c r="A18" s="10" t="s">
        <v>114</v>
      </c>
      <c r="B18" s="15">
        <v>100</v>
      </c>
      <c r="C18" s="15">
        <v>5.4263570000000003</v>
      </c>
      <c r="D18" s="15">
        <v>80.620154999999997</v>
      </c>
      <c r="E18" s="15">
        <v>13.953488</v>
      </c>
    </row>
    <row r="19" spans="1:5">
      <c r="A19" s="23" t="s">
        <v>128</v>
      </c>
      <c r="B19" s="24">
        <v>44</v>
      </c>
      <c r="C19" s="24">
        <v>1</v>
      </c>
      <c r="D19" s="24">
        <v>28</v>
      </c>
      <c r="E19" s="24">
        <v>15</v>
      </c>
    </row>
    <row r="20" spans="1:5">
      <c r="A20" s="10" t="s">
        <v>114</v>
      </c>
      <c r="B20" s="15">
        <v>100</v>
      </c>
      <c r="C20" s="15">
        <v>2.2727270000000002</v>
      </c>
      <c r="D20" s="15">
        <v>63.636364</v>
      </c>
      <c r="E20" s="15">
        <v>34.090909000000003</v>
      </c>
    </row>
    <row r="21" spans="1:5">
      <c r="A21" s="8" t="s">
        <v>129</v>
      </c>
      <c r="B21" s="8"/>
      <c r="C21" s="8"/>
      <c r="D21" s="8"/>
      <c r="E21" s="8"/>
    </row>
    <row r="22" spans="1:5">
      <c r="A22" s="23" t="s">
        <v>130</v>
      </c>
      <c r="B22" s="24">
        <v>799</v>
      </c>
      <c r="C22" s="24">
        <v>4</v>
      </c>
      <c r="D22" s="24">
        <v>668</v>
      </c>
      <c r="E22" s="24">
        <v>127</v>
      </c>
    </row>
    <row r="23" spans="1:5">
      <c r="A23" s="10" t="s">
        <v>114</v>
      </c>
      <c r="B23" s="15">
        <v>100</v>
      </c>
      <c r="C23" s="15">
        <v>0.50062600000000002</v>
      </c>
      <c r="D23" s="15">
        <v>83.604506000000001</v>
      </c>
      <c r="E23" s="15">
        <v>15.894869</v>
      </c>
    </row>
    <row r="24" spans="1:5">
      <c r="A24" s="23" t="s">
        <v>131</v>
      </c>
      <c r="B24" s="24">
        <v>1245</v>
      </c>
      <c r="C24" s="24">
        <v>14</v>
      </c>
      <c r="D24" s="24">
        <v>999</v>
      </c>
      <c r="E24" s="24">
        <v>232</v>
      </c>
    </row>
    <row r="25" spans="1:5">
      <c r="A25" s="10" t="s">
        <v>114</v>
      </c>
      <c r="B25" s="15">
        <v>100</v>
      </c>
      <c r="C25" s="15">
        <v>1.124498</v>
      </c>
      <c r="D25" s="15">
        <v>80.240964000000005</v>
      </c>
      <c r="E25" s="15">
        <v>18.634537999999999</v>
      </c>
    </row>
    <row r="26" spans="1:5">
      <c r="A26" s="23" t="s">
        <v>132</v>
      </c>
      <c r="B26" s="24">
        <v>504</v>
      </c>
      <c r="C26" s="24">
        <v>17</v>
      </c>
      <c r="D26" s="24">
        <v>412</v>
      </c>
      <c r="E26" s="24">
        <v>75</v>
      </c>
    </row>
    <row r="27" spans="1:5">
      <c r="A27" s="10" t="s">
        <v>114</v>
      </c>
      <c r="B27" s="15">
        <v>100</v>
      </c>
      <c r="C27" s="15">
        <v>3.3730159999999998</v>
      </c>
      <c r="D27" s="15">
        <v>81.746032</v>
      </c>
      <c r="E27" s="15">
        <v>14.880952000000001</v>
      </c>
    </row>
    <row r="28" spans="1:5">
      <c r="A28" s="23" t="s">
        <v>133</v>
      </c>
      <c r="B28" s="24">
        <v>82</v>
      </c>
      <c r="C28" s="24">
        <v>4</v>
      </c>
      <c r="D28" s="24">
        <v>62</v>
      </c>
      <c r="E28" s="24">
        <v>16</v>
      </c>
    </row>
    <row r="29" spans="1:5">
      <c r="A29" s="10" t="s">
        <v>114</v>
      </c>
      <c r="B29" s="15">
        <v>100</v>
      </c>
      <c r="C29" s="15">
        <v>4.8780489999999999</v>
      </c>
      <c r="D29" s="15">
        <v>75.609756000000004</v>
      </c>
      <c r="E29" s="15">
        <v>19.512194999999998</v>
      </c>
    </row>
    <row r="30" spans="1:5">
      <c r="A30" s="23" t="s">
        <v>128</v>
      </c>
      <c r="B30" s="24">
        <v>47</v>
      </c>
      <c r="C30" s="24">
        <v>0</v>
      </c>
      <c r="D30" s="24">
        <v>35</v>
      </c>
      <c r="E30" s="24">
        <v>12</v>
      </c>
    </row>
    <row r="31" spans="1:5">
      <c r="A31" s="10" t="s">
        <v>114</v>
      </c>
      <c r="B31" s="15">
        <v>100</v>
      </c>
      <c r="C31" s="15">
        <v>0</v>
      </c>
      <c r="D31" s="15">
        <v>74.468085000000002</v>
      </c>
      <c r="E31" s="15">
        <v>25.531915000000001</v>
      </c>
    </row>
    <row r="32" spans="1:5">
      <c r="A32" s="8" t="s">
        <v>134</v>
      </c>
      <c r="B32" s="8"/>
      <c r="C32" s="8"/>
      <c r="D32" s="8"/>
      <c r="E32" s="8"/>
    </row>
    <row r="33" spans="1:5">
      <c r="A33" s="23" t="s">
        <v>135</v>
      </c>
      <c r="B33" s="24">
        <v>128</v>
      </c>
      <c r="C33" s="24">
        <v>11</v>
      </c>
      <c r="D33" s="24">
        <v>108</v>
      </c>
      <c r="E33" s="24">
        <v>9</v>
      </c>
    </row>
    <row r="34" spans="1:5">
      <c r="A34" s="10" t="s">
        <v>114</v>
      </c>
      <c r="B34" s="15">
        <v>100</v>
      </c>
      <c r="C34" s="15">
        <v>8.59375</v>
      </c>
      <c r="D34" s="15">
        <v>84.375</v>
      </c>
      <c r="E34" s="15">
        <v>7.03125</v>
      </c>
    </row>
    <row r="35" spans="1:5">
      <c r="A35" s="23" t="s">
        <v>136</v>
      </c>
      <c r="B35" s="24">
        <v>138</v>
      </c>
      <c r="C35" s="24">
        <v>6</v>
      </c>
      <c r="D35" s="24">
        <v>124</v>
      </c>
      <c r="E35" s="24">
        <v>8</v>
      </c>
    </row>
    <row r="36" spans="1:5">
      <c r="A36" s="10" t="s">
        <v>114</v>
      </c>
      <c r="B36" s="15">
        <v>100</v>
      </c>
      <c r="C36" s="15">
        <v>4.3478260000000004</v>
      </c>
      <c r="D36" s="15">
        <v>89.855072000000007</v>
      </c>
      <c r="E36" s="15">
        <v>5.7971009999999996</v>
      </c>
    </row>
    <row r="37" spans="1:5">
      <c r="A37" s="23" t="s">
        <v>137</v>
      </c>
      <c r="B37" s="24">
        <v>119</v>
      </c>
      <c r="C37" s="24">
        <v>4</v>
      </c>
      <c r="D37" s="24">
        <v>102</v>
      </c>
      <c r="E37" s="24">
        <v>13</v>
      </c>
    </row>
    <row r="38" spans="1:5">
      <c r="A38" s="10" t="s">
        <v>114</v>
      </c>
      <c r="B38" s="15">
        <v>100</v>
      </c>
      <c r="C38" s="15">
        <v>3.361345</v>
      </c>
      <c r="D38" s="15">
        <v>85.714286000000001</v>
      </c>
      <c r="E38" s="15">
        <v>10.92437</v>
      </c>
    </row>
    <row r="39" spans="1:5">
      <c r="A39" s="23" t="s">
        <v>138</v>
      </c>
      <c r="B39" s="24">
        <v>142</v>
      </c>
      <c r="C39" s="24">
        <v>3</v>
      </c>
      <c r="D39" s="24">
        <v>123</v>
      </c>
      <c r="E39" s="24">
        <v>16</v>
      </c>
    </row>
    <row r="40" spans="1:5">
      <c r="A40" s="10" t="s">
        <v>114</v>
      </c>
      <c r="B40" s="15">
        <v>100</v>
      </c>
      <c r="C40" s="15">
        <v>2.112676</v>
      </c>
      <c r="D40" s="15">
        <v>86.619718000000006</v>
      </c>
      <c r="E40" s="15">
        <v>11.267606000000001</v>
      </c>
    </row>
    <row r="41" spans="1:5">
      <c r="A41" s="23" t="s">
        <v>139</v>
      </c>
      <c r="B41" s="24">
        <v>170</v>
      </c>
      <c r="C41" s="24">
        <v>3</v>
      </c>
      <c r="D41" s="24">
        <v>137</v>
      </c>
      <c r="E41" s="24">
        <v>30</v>
      </c>
    </row>
    <row r="42" spans="1:5">
      <c r="A42" s="10" t="s">
        <v>114</v>
      </c>
      <c r="B42" s="15">
        <v>100</v>
      </c>
      <c r="C42" s="15">
        <v>1.7647060000000001</v>
      </c>
      <c r="D42" s="15">
        <v>80.588234999999997</v>
      </c>
      <c r="E42" s="15">
        <v>17.647058999999999</v>
      </c>
    </row>
    <row r="43" spans="1:5">
      <c r="A43" s="23" t="s">
        <v>140</v>
      </c>
      <c r="B43" s="24">
        <v>192</v>
      </c>
      <c r="C43" s="24">
        <v>2</v>
      </c>
      <c r="D43" s="24">
        <v>151</v>
      </c>
      <c r="E43" s="24">
        <v>39</v>
      </c>
    </row>
    <row r="44" spans="1:5">
      <c r="A44" s="10" t="s">
        <v>114</v>
      </c>
      <c r="B44" s="15">
        <v>100</v>
      </c>
      <c r="C44" s="15">
        <v>1.0416669999999999</v>
      </c>
      <c r="D44" s="15">
        <v>78.645832999999996</v>
      </c>
      <c r="E44" s="15">
        <v>20.3125</v>
      </c>
    </row>
    <row r="45" spans="1:5">
      <c r="A45" s="23" t="s">
        <v>141</v>
      </c>
      <c r="B45" s="24">
        <v>1405</v>
      </c>
      <c r="C45" s="24">
        <v>8</v>
      </c>
      <c r="D45" s="24">
        <v>1128</v>
      </c>
      <c r="E45" s="24">
        <v>269</v>
      </c>
    </row>
    <row r="46" spans="1:5">
      <c r="A46" s="10" t="s">
        <v>114</v>
      </c>
      <c r="B46" s="15">
        <v>100</v>
      </c>
      <c r="C46" s="15">
        <v>0.56939499999999998</v>
      </c>
      <c r="D46" s="15">
        <v>80.284698000000006</v>
      </c>
      <c r="E46" s="15">
        <v>19.145907000000001</v>
      </c>
    </row>
    <row r="47" spans="1:5">
      <c r="A47" s="23" t="s">
        <v>142</v>
      </c>
      <c r="B47" s="24">
        <v>343</v>
      </c>
      <c r="C47" s="24">
        <v>2</v>
      </c>
      <c r="D47" s="24">
        <v>273</v>
      </c>
      <c r="E47" s="24">
        <v>68</v>
      </c>
    </row>
    <row r="48" spans="1:5">
      <c r="A48" s="10" t="s">
        <v>114</v>
      </c>
      <c r="B48" s="15">
        <v>100</v>
      </c>
      <c r="C48" s="15">
        <v>0.58309</v>
      </c>
      <c r="D48" s="15">
        <v>79.591836999999998</v>
      </c>
      <c r="E48" s="15">
        <v>19.825073</v>
      </c>
    </row>
    <row r="49" spans="1:5">
      <c r="A49" s="23" t="s">
        <v>128</v>
      </c>
      <c r="B49" s="24">
        <v>40</v>
      </c>
      <c r="C49" s="24">
        <v>0</v>
      </c>
      <c r="D49" s="24">
        <v>30</v>
      </c>
      <c r="E49" s="24">
        <v>10</v>
      </c>
    </row>
    <row r="50" spans="1:5">
      <c r="A50" s="10" t="s">
        <v>114</v>
      </c>
      <c r="B50" s="15">
        <v>100</v>
      </c>
      <c r="C50" s="15">
        <v>0</v>
      </c>
      <c r="D50" s="15">
        <v>75</v>
      </c>
      <c r="E50" s="15">
        <v>25</v>
      </c>
    </row>
    <row r="51" spans="1:5">
      <c r="A51" s="8" t="s">
        <v>143</v>
      </c>
      <c r="B51" s="8"/>
      <c r="C51" s="8"/>
      <c r="D51" s="8"/>
      <c r="E51" s="8"/>
    </row>
    <row r="52" spans="1:5">
      <c r="A52" s="23" t="s">
        <v>144</v>
      </c>
      <c r="B52" s="24">
        <v>429</v>
      </c>
      <c r="C52" s="24">
        <v>5</v>
      </c>
      <c r="D52" s="24">
        <v>320</v>
      </c>
      <c r="E52" s="24">
        <v>104</v>
      </c>
    </row>
    <row r="53" spans="1:5">
      <c r="A53" s="10" t="s">
        <v>114</v>
      </c>
      <c r="B53" s="15">
        <v>100</v>
      </c>
      <c r="C53" s="15">
        <v>1.1655009999999999</v>
      </c>
      <c r="D53" s="15">
        <v>74.592074999999994</v>
      </c>
      <c r="E53" s="15">
        <v>24.242424</v>
      </c>
    </row>
    <row r="54" spans="1:5">
      <c r="A54" s="23" t="s">
        <v>145</v>
      </c>
      <c r="B54" s="24">
        <v>319</v>
      </c>
      <c r="C54" s="24">
        <v>1</v>
      </c>
      <c r="D54" s="24">
        <v>251</v>
      </c>
      <c r="E54" s="24">
        <v>67</v>
      </c>
    </row>
    <row r="55" spans="1:5">
      <c r="A55" s="10" t="s">
        <v>114</v>
      </c>
      <c r="B55" s="15">
        <v>100</v>
      </c>
      <c r="C55" s="15">
        <v>0.31347999999999998</v>
      </c>
      <c r="D55" s="15">
        <v>78.683385999999999</v>
      </c>
      <c r="E55" s="15">
        <v>21.003135</v>
      </c>
    </row>
    <row r="56" spans="1:5">
      <c r="A56" s="23" t="s">
        <v>146</v>
      </c>
      <c r="B56" s="24">
        <v>504</v>
      </c>
      <c r="C56" s="24">
        <v>6</v>
      </c>
      <c r="D56" s="24">
        <v>391</v>
      </c>
      <c r="E56" s="24">
        <v>107</v>
      </c>
    </row>
    <row r="57" spans="1:5">
      <c r="A57" s="10" t="s">
        <v>114</v>
      </c>
      <c r="B57" s="15">
        <v>100</v>
      </c>
      <c r="C57" s="15">
        <v>1.1904760000000001</v>
      </c>
      <c r="D57" s="15">
        <v>77.579364999999996</v>
      </c>
      <c r="E57" s="15">
        <v>21.230159</v>
      </c>
    </row>
    <row r="58" spans="1:5">
      <c r="A58" s="23" t="s">
        <v>147</v>
      </c>
      <c r="B58" s="24">
        <v>143</v>
      </c>
      <c r="C58" s="24">
        <v>2</v>
      </c>
      <c r="D58" s="24">
        <v>111</v>
      </c>
      <c r="E58" s="24">
        <v>30</v>
      </c>
    </row>
    <row r="59" spans="1:5">
      <c r="A59" s="10" t="s">
        <v>114</v>
      </c>
      <c r="B59" s="15">
        <v>100</v>
      </c>
      <c r="C59" s="15">
        <v>1.398601</v>
      </c>
      <c r="D59" s="15">
        <v>77.622377999999998</v>
      </c>
      <c r="E59" s="15">
        <v>20.979020999999999</v>
      </c>
    </row>
    <row r="60" spans="1:5">
      <c r="A60" s="23" t="s">
        <v>148</v>
      </c>
      <c r="B60" s="24">
        <v>168</v>
      </c>
      <c r="C60" s="24">
        <v>1</v>
      </c>
      <c r="D60" s="24">
        <v>129</v>
      </c>
      <c r="E60" s="24">
        <v>38</v>
      </c>
    </row>
    <row r="61" spans="1:5">
      <c r="A61" s="10" t="s">
        <v>114</v>
      </c>
      <c r="B61" s="15">
        <v>100</v>
      </c>
      <c r="C61" s="15">
        <v>0.59523800000000004</v>
      </c>
      <c r="D61" s="15">
        <v>76.785713999999999</v>
      </c>
      <c r="E61" s="15">
        <v>22.619047999999999</v>
      </c>
    </row>
    <row r="62" spans="1:5">
      <c r="A62" s="23" t="s">
        <v>149</v>
      </c>
      <c r="B62" s="24">
        <v>1270</v>
      </c>
      <c r="C62" s="24">
        <v>11</v>
      </c>
      <c r="D62" s="24">
        <v>992</v>
      </c>
      <c r="E62" s="24">
        <v>267</v>
      </c>
    </row>
    <row r="63" spans="1:5">
      <c r="A63" s="10" t="s">
        <v>114</v>
      </c>
      <c r="B63" s="15">
        <v>100</v>
      </c>
      <c r="C63" s="15">
        <v>0.86614199999999997</v>
      </c>
      <c r="D63" s="15">
        <v>78.110236</v>
      </c>
      <c r="E63" s="15">
        <v>21.023622</v>
      </c>
    </row>
    <row r="64" spans="1:5">
      <c r="A64" s="23" t="s">
        <v>150</v>
      </c>
      <c r="B64" s="24">
        <v>1642</v>
      </c>
      <c r="C64" s="24">
        <v>9</v>
      </c>
      <c r="D64" s="24">
        <v>1314</v>
      </c>
      <c r="E64" s="24">
        <v>319</v>
      </c>
    </row>
    <row r="65" spans="1:5">
      <c r="A65" s="10" t="s">
        <v>114</v>
      </c>
      <c r="B65" s="15">
        <v>100</v>
      </c>
      <c r="C65" s="15">
        <v>0.54811200000000004</v>
      </c>
      <c r="D65" s="15">
        <v>80.024360999999999</v>
      </c>
      <c r="E65" s="15">
        <v>19.427527000000001</v>
      </c>
    </row>
    <row r="66" spans="1:5">
      <c r="A66" s="23" t="s">
        <v>151</v>
      </c>
      <c r="B66" s="24">
        <v>2266</v>
      </c>
      <c r="C66" s="24">
        <v>30</v>
      </c>
      <c r="D66" s="24">
        <v>1850</v>
      </c>
      <c r="E66" s="24">
        <v>386</v>
      </c>
    </row>
    <row r="67" spans="1:5">
      <c r="A67" s="10" t="s">
        <v>114</v>
      </c>
      <c r="B67" s="15">
        <v>100</v>
      </c>
      <c r="C67" s="15">
        <v>1.3239190000000001</v>
      </c>
      <c r="D67" s="15">
        <v>81.641659000000004</v>
      </c>
      <c r="E67" s="15">
        <v>17.034421999999999</v>
      </c>
    </row>
    <row r="68" spans="1:5">
      <c r="A68" s="23" t="s">
        <v>152</v>
      </c>
      <c r="B68" s="24">
        <v>121</v>
      </c>
      <c r="C68" s="24">
        <v>1</v>
      </c>
      <c r="D68" s="24">
        <v>103</v>
      </c>
      <c r="E68" s="24">
        <v>17</v>
      </c>
    </row>
    <row r="69" spans="1:5">
      <c r="A69" s="10" t="s">
        <v>114</v>
      </c>
      <c r="B69" s="15">
        <v>100</v>
      </c>
      <c r="C69" s="15">
        <v>0.82644600000000001</v>
      </c>
      <c r="D69" s="15">
        <v>85.123966999999993</v>
      </c>
      <c r="E69" s="15">
        <v>14.049587000000001</v>
      </c>
    </row>
    <row r="70" spans="1:5">
      <c r="A70" s="23" t="s">
        <v>128</v>
      </c>
      <c r="B70" s="24">
        <v>46</v>
      </c>
      <c r="C70" s="24">
        <v>2</v>
      </c>
      <c r="D70" s="24">
        <v>33</v>
      </c>
      <c r="E70" s="24">
        <v>11</v>
      </c>
    </row>
    <row r="71" spans="1:5">
      <c r="A71" s="10" t="s">
        <v>114</v>
      </c>
      <c r="B71" s="15">
        <v>100</v>
      </c>
      <c r="C71" s="15">
        <v>4.3478260000000004</v>
      </c>
      <c r="D71" s="15">
        <v>71.739130000000003</v>
      </c>
      <c r="E71" s="15">
        <v>23.913042999999998</v>
      </c>
    </row>
    <row r="72" spans="1:5">
      <c r="A72" s="8" t="s">
        <v>153</v>
      </c>
      <c r="B72" s="8"/>
      <c r="C72" s="8"/>
      <c r="D72" s="8"/>
      <c r="E72" s="8"/>
    </row>
    <row r="73" spans="1:5">
      <c r="A73" s="23" t="s">
        <v>154</v>
      </c>
      <c r="B73" s="24">
        <v>1344</v>
      </c>
      <c r="C73" s="24">
        <v>7</v>
      </c>
      <c r="D73" s="24">
        <v>1074</v>
      </c>
      <c r="E73" s="24">
        <v>263</v>
      </c>
    </row>
    <row r="74" spans="1:5">
      <c r="A74" s="10" t="s">
        <v>114</v>
      </c>
      <c r="B74" s="15">
        <v>100</v>
      </c>
      <c r="C74" s="15">
        <v>0.52083299999999999</v>
      </c>
      <c r="D74" s="15">
        <v>79.910713999999999</v>
      </c>
      <c r="E74" s="15">
        <v>19.568452000000001</v>
      </c>
    </row>
    <row r="75" spans="1:5">
      <c r="A75" s="23" t="s">
        <v>155</v>
      </c>
      <c r="B75" s="24">
        <v>1107</v>
      </c>
      <c r="C75" s="24">
        <v>12</v>
      </c>
      <c r="D75" s="24">
        <v>910</v>
      </c>
      <c r="E75" s="24">
        <v>185</v>
      </c>
    </row>
    <row r="76" spans="1:5">
      <c r="A76" s="10" t="s">
        <v>114</v>
      </c>
      <c r="B76" s="15">
        <v>100</v>
      </c>
      <c r="C76" s="15">
        <v>1.0840110000000001</v>
      </c>
      <c r="D76" s="15">
        <v>82.204155</v>
      </c>
      <c r="E76" s="15">
        <v>16.711834</v>
      </c>
    </row>
    <row r="77" spans="1:5">
      <c r="A77" s="23" t="s">
        <v>156</v>
      </c>
      <c r="B77" s="24">
        <v>1006</v>
      </c>
      <c r="C77" s="24">
        <v>22</v>
      </c>
      <c r="D77" s="24">
        <v>826</v>
      </c>
      <c r="E77" s="24">
        <v>158</v>
      </c>
    </row>
    <row r="78" spans="1:5">
      <c r="A78" s="10" t="s">
        <v>114</v>
      </c>
      <c r="B78" s="15">
        <v>100</v>
      </c>
      <c r="C78" s="15">
        <v>2.1868789999999998</v>
      </c>
      <c r="D78" s="15">
        <v>82.107355999999996</v>
      </c>
      <c r="E78" s="15">
        <v>15.705765</v>
      </c>
    </row>
    <row r="79" spans="1:5">
      <c r="A79" s="23" t="s">
        <v>157</v>
      </c>
      <c r="B79" s="24">
        <v>541</v>
      </c>
      <c r="C79" s="24">
        <v>6</v>
      </c>
      <c r="D79" s="24">
        <v>431</v>
      </c>
      <c r="E79" s="24">
        <v>104</v>
      </c>
    </row>
    <row r="80" spans="1:5">
      <c r="A80" s="10" t="s">
        <v>114</v>
      </c>
      <c r="B80" s="15">
        <v>100</v>
      </c>
      <c r="C80" s="15">
        <v>1.109057</v>
      </c>
      <c r="D80" s="15">
        <v>79.667282999999998</v>
      </c>
      <c r="E80" s="15">
        <v>19.223659999999999</v>
      </c>
    </row>
    <row r="81" spans="1:5">
      <c r="A81" s="23" t="s">
        <v>158</v>
      </c>
      <c r="B81" s="24">
        <v>1510</v>
      </c>
      <c r="C81" s="24">
        <v>13</v>
      </c>
      <c r="D81" s="24">
        <v>1227</v>
      </c>
      <c r="E81" s="24">
        <v>270</v>
      </c>
    </row>
    <row r="82" spans="1:5">
      <c r="A82" s="10" t="s">
        <v>114</v>
      </c>
      <c r="B82" s="15">
        <v>100</v>
      </c>
      <c r="C82" s="15">
        <v>0.860927</v>
      </c>
      <c r="D82" s="15">
        <v>81.258278000000004</v>
      </c>
      <c r="E82" s="15">
        <v>17.880794999999999</v>
      </c>
    </row>
    <row r="83" spans="1:5">
      <c r="A83" s="23" t="s">
        <v>159</v>
      </c>
      <c r="B83" s="24">
        <v>1011</v>
      </c>
      <c r="C83" s="24">
        <v>14</v>
      </c>
      <c r="D83" s="24">
        <v>857</v>
      </c>
      <c r="E83" s="24">
        <v>140</v>
      </c>
    </row>
    <row r="84" spans="1:5">
      <c r="A84" s="10" t="s">
        <v>114</v>
      </c>
      <c r="B84" s="15">
        <v>100</v>
      </c>
      <c r="C84" s="15">
        <v>1.384768</v>
      </c>
      <c r="D84" s="15">
        <v>84.767556999999996</v>
      </c>
      <c r="E84" s="15">
        <v>13.847676</v>
      </c>
    </row>
    <row r="85" spans="1:5">
      <c r="A85" s="23" t="s">
        <v>160</v>
      </c>
      <c r="B85" s="24">
        <v>1234</v>
      </c>
      <c r="C85" s="24">
        <v>10</v>
      </c>
      <c r="D85" s="24">
        <v>1014</v>
      </c>
      <c r="E85" s="24">
        <v>210</v>
      </c>
    </row>
    <row r="86" spans="1:5">
      <c r="A86" s="10" t="s">
        <v>114</v>
      </c>
      <c r="B86" s="15">
        <v>100</v>
      </c>
      <c r="C86" s="15">
        <v>0.81037300000000001</v>
      </c>
      <c r="D86" s="15">
        <v>82.171798999999993</v>
      </c>
      <c r="E86" s="15">
        <v>17.017828000000002</v>
      </c>
    </row>
    <row r="87" spans="1:5">
      <c r="A87" s="23" t="s">
        <v>161</v>
      </c>
      <c r="B87" s="24">
        <v>443</v>
      </c>
      <c r="C87" s="24">
        <v>3</v>
      </c>
      <c r="D87" s="24">
        <v>345</v>
      </c>
      <c r="E87" s="24">
        <v>95</v>
      </c>
    </row>
    <row r="88" spans="1:5">
      <c r="A88" s="10" t="s">
        <v>114</v>
      </c>
      <c r="B88" s="15">
        <v>100</v>
      </c>
      <c r="C88" s="15">
        <v>0.67720100000000005</v>
      </c>
      <c r="D88" s="15">
        <v>77.878103999999993</v>
      </c>
      <c r="E88" s="15">
        <v>21.444694999999999</v>
      </c>
    </row>
    <row r="89" spans="1:5">
      <c r="A89" s="23" t="s">
        <v>162</v>
      </c>
      <c r="B89" s="24">
        <v>1237</v>
      </c>
      <c r="C89" s="24">
        <v>7</v>
      </c>
      <c r="D89" s="24">
        <v>1015</v>
      </c>
      <c r="E89" s="24">
        <v>215</v>
      </c>
    </row>
    <row r="90" spans="1:5">
      <c r="A90" s="10" t="s">
        <v>114</v>
      </c>
      <c r="B90" s="15">
        <v>100</v>
      </c>
      <c r="C90" s="15">
        <v>0.56588499999999997</v>
      </c>
      <c r="D90" s="15">
        <v>82.053354999999996</v>
      </c>
      <c r="E90" s="15">
        <v>17.380759999999999</v>
      </c>
    </row>
    <row r="91" spans="1:5">
      <c r="A91" s="23" t="s">
        <v>152</v>
      </c>
      <c r="B91" s="24">
        <v>81</v>
      </c>
      <c r="C91" s="24">
        <v>3</v>
      </c>
      <c r="D91" s="24">
        <v>66</v>
      </c>
      <c r="E91" s="24">
        <v>12</v>
      </c>
    </row>
    <row r="92" spans="1:5">
      <c r="A92" s="10" t="s">
        <v>114</v>
      </c>
      <c r="B92" s="15">
        <v>100</v>
      </c>
      <c r="C92" s="15">
        <v>3.7037040000000001</v>
      </c>
      <c r="D92" s="15">
        <v>81.481481000000002</v>
      </c>
      <c r="E92" s="15">
        <v>14.814814999999999</v>
      </c>
    </row>
    <row r="93" spans="1:5">
      <c r="A93" s="23" t="s">
        <v>163</v>
      </c>
      <c r="B93" s="24">
        <v>67</v>
      </c>
      <c r="C93" s="24">
        <v>1</v>
      </c>
      <c r="D93" s="24">
        <v>59</v>
      </c>
      <c r="E93" s="24">
        <v>7</v>
      </c>
    </row>
    <row r="94" spans="1:5">
      <c r="A94" s="10" t="s">
        <v>114</v>
      </c>
      <c r="B94" s="15">
        <v>100</v>
      </c>
      <c r="C94" s="15">
        <v>1.492537</v>
      </c>
      <c r="D94" s="15">
        <v>88.059701000000004</v>
      </c>
      <c r="E94" s="15">
        <v>10.447761</v>
      </c>
    </row>
    <row r="95" spans="1:5">
      <c r="A95" s="23" t="s">
        <v>128</v>
      </c>
      <c r="B95" s="24">
        <v>52</v>
      </c>
      <c r="C95" s="24">
        <v>1</v>
      </c>
      <c r="D95" s="24">
        <v>34</v>
      </c>
      <c r="E95" s="24">
        <v>17</v>
      </c>
    </row>
    <row r="96" spans="1:5">
      <c r="A96" s="10" t="s">
        <v>114</v>
      </c>
      <c r="B96" s="15">
        <v>100</v>
      </c>
      <c r="C96" s="15">
        <v>1.9230769999999999</v>
      </c>
      <c r="D96" s="15">
        <v>65.384614999999997</v>
      </c>
      <c r="E96" s="15">
        <v>32.692307999999997</v>
      </c>
    </row>
    <row r="97" spans="1:5">
      <c r="A97" s="8" t="s">
        <v>164</v>
      </c>
      <c r="B97" s="8"/>
      <c r="C97" s="8"/>
      <c r="D97" s="8"/>
      <c r="E97" s="8"/>
    </row>
    <row r="98" spans="1:5">
      <c r="A98" s="23" t="s">
        <v>165</v>
      </c>
      <c r="B98" s="24">
        <v>209</v>
      </c>
      <c r="C98" s="24">
        <v>2</v>
      </c>
      <c r="D98" s="24">
        <v>157</v>
      </c>
      <c r="E98" s="24">
        <v>50</v>
      </c>
    </row>
    <row r="99" spans="1:5">
      <c r="A99" s="10" t="s">
        <v>114</v>
      </c>
      <c r="B99" s="15">
        <v>100</v>
      </c>
      <c r="C99" s="15">
        <v>0.95693799999999996</v>
      </c>
      <c r="D99" s="15">
        <v>75.119617000000005</v>
      </c>
      <c r="E99" s="15">
        <v>23.923445000000001</v>
      </c>
    </row>
    <row r="100" spans="1:5">
      <c r="A100" s="23" t="s">
        <v>166</v>
      </c>
      <c r="B100" s="24">
        <v>1043</v>
      </c>
      <c r="C100" s="24">
        <v>6</v>
      </c>
      <c r="D100" s="24">
        <v>859</v>
      </c>
      <c r="E100" s="24">
        <v>178</v>
      </c>
    </row>
    <row r="101" spans="1:5">
      <c r="A101" s="10" t="s">
        <v>114</v>
      </c>
      <c r="B101" s="15">
        <v>100</v>
      </c>
      <c r="C101" s="15">
        <v>0.575264</v>
      </c>
      <c r="D101" s="15">
        <v>82.358581000000001</v>
      </c>
      <c r="E101" s="15">
        <v>17.066154999999998</v>
      </c>
    </row>
    <row r="102" spans="1:5">
      <c r="A102" s="23" t="s">
        <v>167</v>
      </c>
      <c r="B102" s="24">
        <v>963</v>
      </c>
      <c r="C102" s="24">
        <v>11</v>
      </c>
      <c r="D102" s="24">
        <v>783</v>
      </c>
      <c r="E102" s="24">
        <v>169</v>
      </c>
    </row>
    <row r="103" spans="1:5">
      <c r="A103" s="10" t="s">
        <v>114</v>
      </c>
      <c r="B103" s="15">
        <v>100</v>
      </c>
      <c r="C103" s="15">
        <v>1.1422639999999999</v>
      </c>
      <c r="D103" s="15">
        <v>81.308411000000007</v>
      </c>
      <c r="E103" s="15">
        <v>17.549325</v>
      </c>
    </row>
    <row r="104" spans="1:5">
      <c r="A104" s="23" t="s">
        <v>168</v>
      </c>
      <c r="B104" s="24">
        <v>338</v>
      </c>
      <c r="C104" s="24">
        <v>14</v>
      </c>
      <c r="D104" s="24">
        <v>278</v>
      </c>
      <c r="E104" s="24">
        <v>46</v>
      </c>
    </row>
    <row r="105" spans="1:5">
      <c r="A105" s="10" t="s">
        <v>114</v>
      </c>
      <c r="B105" s="15">
        <v>100</v>
      </c>
      <c r="C105" s="15">
        <v>4.1420120000000002</v>
      </c>
      <c r="D105" s="15">
        <v>82.248520999999997</v>
      </c>
      <c r="E105" s="15">
        <v>13.609467</v>
      </c>
    </row>
    <row r="106" spans="1:5">
      <c r="A106" s="23" t="s">
        <v>169</v>
      </c>
      <c r="B106" s="24">
        <v>94</v>
      </c>
      <c r="C106" s="24">
        <v>4</v>
      </c>
      <c r="D106" s="24">
        <v>80</v>
      </c>
      <c r="E106" s="24">
        <v>10</v>
      </c>
    </row>
    <row r="107" spans="1:5">
      <c r="A107" s="10" t="s">
        <v>114</v>
      </c>
      <c r="B107" s="15">
        <v>100</v>
      </c>
      <c r="C107" s="15">
        <v>4.2553190000000001</v>
      </c>
      <c r="D107" s="15">
        <v>85.106382999999994</v>
      </c>
      <c r="E107" s="15">
        <v>10.638298000000001</v>
      </c>
    </row>
    <row r="108" spans="1:5">
      <c r="A108" s="23" t="s">
        <v>128</v>
      </c>
      <c r="B108" s="24">
        <v>30</v>
      </c>
      <c r="C108" s="24">
        <v>2</v>
      </c>
      <c r="D108" s="24">
        <v>19</v>
      </c>
      <c r="E108" s="24">
        <v>9</v>
      </c>
    </row>
    <row r="109" spans="1:5">
      <c r="A109" s="10" t="s">
        <v>114</v>
      </c>
      <c r="B109" s="15">
        <v>100</v>
      </c>
      <c r="C109" s="15">
        <v>6.6666670000000003</v>
      </c>
      <c r="D109" s="15">
        <v>63.333333000000003</v>
      </c>
      <c r="E109" s="15">
        <v>30</v>
      </c>
    </row>
    <row r="110" spans="1:5">
      <c r="A110" s="8" t="s">
        <v>170</v>
      </c>
      <c r="B110" s="8"/>
      <c r="C110" s="8"/>
      <c r="D110" s="8"/>
      <c r="E110" s="8"/>
    </row>
    <row r="111" spans="1:5">
      <c r="A111" s="23" t="s">
        <v>171</v>
      </c>
      <c r="B111" s="24">
        <v>386</v>
      </c>
      <c r="C111" s="24">
        <v>17</v>
      </c>
      <c r="D111" s="24">
        <v>289</v>
      </c>
      <c r="E111" s="24">
        <v>80</v>
      </c>
    </row>
    <row r="112" spans="1:5">
      <c r="A112" s="10" t="s">
        <v>114</v>
      </c>
      <c r="B112" s="15">
        <v>100</v>
      </c>
      <c r="C112" s="15">
        <v>4.4041449999999998</v>
      </c>
      <c r="D112" s="15">
        <v>74.870465999999993</v>
      </c>
      <c r="E112" s="15">
        <v>20.725389</v>
      </c>
    </row>
    <row r="113" spans="1:5">
      <c r="A113" s="23" t="s">
        <v>172</v>
      </c>
      <c r="B113" s="24">
        <v>919</v>
      </c>
      <c r="C113" s="24">
        <v>11</v>
      </c>
      <c r="D113" s="24">
        <v>751</v>
      </c>
      <c r="E113" s="24">
        <v>157</v>
      </c>
    </row>
    <row r="114" spans="1:5">
      <c r="A114" s="10" t="s">
        <v>114</v>
      </c>
      <c r="B114" s="15">
        <v>100</v>
      </c>
      <c r="C114" s="15">
        <v>1.1969529999999999</v>
      </c>
      <c r="D114" s="15">
        <v>81.719260000000006</v>
      </c>
      <c r="E114" s="15">
        <v>17.083787000000001</v>
      </c>
    </row>
    <row r="115" spans="1:5">
      <c r="A115" s="23" t="s">
        <v>173</v>
      </c>
      <c r="B115" s="24">
        <v>978</v>
      </c>
      <c r="C115" s="24">
        <v>7</v>
      </c>
      <c r="D115" s="24">
        <v>810</v>
      </c>
      <c r="E115" s="24">
        <v>161</v>
      </c>
    </row>
    <row r="116" spans="1:5">
      <c r="A116" s="10" t="s">
        <v>114</v>
      </c>
      <c r="B116" s="15">
        <v>100</v>
      </c>
      <c r="C116" s="15">
        <v>0.71574599999999999</v>
      </c>
      <c r="D116" s="15">
        <v>82.822085999999999</v>
      </c>
      <c r="E116" s="15">
        <v>16.462167999999998</v>
      </c>
    </row>
    <row r="117" spans="1:5">
      <c r="A117" s="23" t="s">
        <v>174</v>
      </c>
      <c r="B117" s="24">
        <v>347</v>
      </c>
      <c r="C117" s="24">
        <v>2</v>
      </c>
      <c r="D117" s="24">
        <v>301</v>
      </c>
      <c r="E117" s="24">
        <v>44</v>
      </c>
    </row>
    <row r="118" spans="1:5">
      <c r="A118" s="10" t="s">
        <v>114</v>
      </c>
      <c r="B118" s="15">
        <v>100</v>
      </c>
      <c r="C118" s="15">
        <v>0.57636900000000002</v>
      </c>
      <c r="D118" s="15">
        <v>86.743516</v>
      </c>
      <c r="E118" s="15">
        <v>12.680115000000001</v>
      </c>
    </row>
    <row r="119" spans="1:5">
      <c r="A119" s="23" t="s">
        <v>128</v>
      </c>
      <c r="B119" s="24">
        <v>47</v>
      </c>
      <c r="C119" s="24">
        <v>2</v>
      </c>
      <c r="D119" s="24">
        <v>25</v>
      </c>
      <c r="E119" s="24">
        <v>20</v>
      </c>
    </row>
    <row r="120" spans="1:5">
      <c r="A120" s="10" t="s">
        <v>114</v>
      </c>
      <c r="B120" s="15">
        <v>100</v>
      </c>
      <c r="C120" s="15">
        <v>4.2553190000000001</v>
      </c>
      <c r="D120" s="15">
        <v>53.191488999999997</v>
      </c>
      <c r="E120" s="15">
        <v>42.553190999999998</v>
      </c>
    </row>
    <row r="121" spans="1:5">
      <c r="A121" s="8" t="s">
        <v>175</v>
      </c>
      <c r="B121" s="8"/>
      <c r="C121" s="8"/>
      <c r="D121" s="8"/>
      <c r="E121" s="8"/>
    </row>
    <row r="122" spans="1:5">
      <c r="A122" s="23" t="s">
        <v>176</v>
      </c>
      <c r="B122" s="24">
        <v>425</v>
      </c>
      <c r="C122" s="24">
        <v>3</v>
      </c>
      <c r="D122" s="24">
        <v>357</v>
      </c>
      <c r="E122" s="24">
        <v>65</v>
      </c>
    </row>
    <row r="123" spans="1:5">
      <c r="A123" s="10" t="s">
        <v>114</v>
      </c>
      <c r="B123" s="15">
        <v>100</v>
      </c>
      <c r="C123" s="15">
        <v>0.70588200000000001</v>
      </c>
      <c r="D123" s="15">
        <v>84</v>
      </c>
      <c r="E123" s="15">
        <v>15.294117999999999</v>
      </c>
    </row>
    <row r="124" spans="1:5">
      <c r="A124" s="23" t="s">
        <v>177</v>
      </c>
      <c r="B124" s="24">
        <v>811</v>
      </c>
      <c r="C124" s="24">
        <v>3</v>
      </c>
      <c r="D124" s="24">
        <v>648</v>
      </c>
      <c r="E124" s="24">
        <v>160</v>
      </c>
    </row>
    <row r="125" spans="1:5">
      <c r="A125" s="10" t="s">
        <v>114</v>
      </c>
      <c r="B125" s="15">
        <v>100</v>
      </c>
      <c r="C125" s="15">
        <v>0.36991400000000002</v>
      </c>
      <c r="D125" s="15">
        <v>79.901356000000007</v>
      </c>
      <c r="E125" s="15">
        <v>19.728729999999999</v>
      </c>
    </row>
    <row r="126" spans="1:5">
      <c r="A126" s="23" t="s">
        <v>178</v>
      </c>
      <c r="B126" s="24">
        <v>207</v>
      </c>
      <c r="C126" s="24">
        <v>2</v>
      </c>
      <c r="D126" s="24">
        <v>162</v>
      </c>
      <c r="E126" s="24">
        <v>43</v>
      </c>
    </row>
    <row r="127" spans="1:5">
      <c r="A127" s="10" t="s">
        <v>114</v>
      </c>
      <c r="B127" s="15">
        <v>100</v>
      </c>
      <c r="C127" s="15">
        <v>0.96618400000000004</v>
      </c>
      <c r="D127" s="15">
        <v>78.260869999999997</v>
      </c>
      <c r="E127" s="15">
        <v>20.772946999999998</v>
      </c>
    </row>
    <row r="128" spans="1:5">
      <c r="A128" s="23" t="s">
        <v>179</v>
      </c>
      <c r="B128" s="24">
        <v>154</v>
      </c>
      <c r="C128" s="24">
        <v>0</v>
      </c>
      <c r="D128" s="24">
        <v>127</v>
      </c>
      <c r="E128" s="24">
        <v>27</v>
      </c>
    </row>
    <row r="129" spans="1:5">
      <c r="A129" s="10" t="s">
        <v>114</v>
      </c>
      <c r="B129" s="15">
        <v>100</v>
      </c>
      <c r="C129" s="15">
        <v>0</v>
      </c>
      <c r="D129" s="15">
        <v>82.467532000000006</v>
      </c>
      <c r="E129" s="15">
        <v>17.532468000000001</v>
      </c>
    </row>
    <row r="130" spans="1:5">
      <c r="A130" s="23" t="s">
        <v>180</v>
      </c>
      <c r="B130" s="24">
        <v>318</v>
      </c>
      <c r="C130" s="24">
        <v>0</v>
      </c>
      <c r="D130" s="24">
        <v>267</v>
      </c>
      <c r="E130" s="24">
        <v>51</v>
      </c>
    </row>
    <row r="131" spans="1:5">
      <c r="A131" s="10" t="s">
        <v>114</v>
      </c>
      <c r="B131" s="15">
        <v>100</v>
      </c>
      <c r="C131" s="15">
        <v>0</v>
      </c>
      <c r="D131" s="15">
        <v>83.962264000000005</v>
      </c>
      <c r="E131" s="15">
        <v>16.037735999999999</v>
      </c>
    </row>
    <row r="132" spans="1:5">
      <c r="A132" s="23" t="s">
        <v>181</v>
      </c>
      <c r="B132" s="24">
        <v>203</v>
      </c>
      <c r="C132" s="24">
        <v>1</v>
      </c>
      <c r="D132" s="24">
        <v>168</v>
      </c>
      <c r="E132" s="24">
        <v>34</v>
      </c>
    </row>
    <row r="133" spans="1:5">
      <c r="A133" s="10" t="s">
        <v>114</v>
      </c>
      <c r="B133" s="15">
        <v>100</v>
      </c>
      <c r="C133" s="15">
        <v>0.49261100000000002</v>
      </c>
      <c r="D133" s="15">
        <v>82.758621000000005</v>
      </c>
      <c r="E133" s="15">
        <v>16.748767999999998</v>
      </c>
    </row>
    <row r="134" spans="1:5">
      <c r="A134" s="23" t="s">
        <v>182</v>
      </c>
      <c r="B134" s="24">
        <v>79</v>
      </c>
      <c r="C134" s="24">
        <v>2</v>
      </c>
      <c r="D134" s="24">
        <v>63</v>
      </c>
      <c r="E134" s="24">
        <v>14</v>
      </c>
    </row>
    <row r="135" spans="1:5">
      <c r="A135" s="10" t="s">
        <v>114</v>
      </c>
      <c r="B135" s="15">
        <v>100</v>
      </c>
      <c r="C135" s="15">
        <v>2.5316459999999998</v>
      </c>
      <c r="D135" s="15">
        <v>79.746835000000004</v>
      </c>
      <c r="E135" s="15">
        <v>17.721519000000001</v>
      </c>
    </row>
    <row r="136" spans="1:5">
      <c r="A136" s="23" t="s">
        <v>183</v>
      </c>
      <c r="B136" s="24">
        <v>68</v>
      </c>
      <c r="C136" s="24">
        <v>1</v>
      </c>
      <c r="D136" s="24">
        <v>56</v>
      </c>
      <c r="E136" s="24">
        <v>11</v>
      </c>
    </row>
    <row r="137" spans="1:5">
      <c r="A137" s="10" t="s">
        <v>114</v>
      </c>
      <c r="B137" s="15">
        <v>100</v>
      </c>
      <c r="C137" s="15">
        <v>1.470588</v>
      </c>
      <c r="D137" s="15">
        <v>82.352941000000001</v>
      </c>
      <c r="E137" s="15">
        <v>16.176470999999999</v>
      </c>
    </row>
    <row r="138" spans="1:5">
      <c r="A138" s="23" t="s">
        <v>184</v>
      </c>
      <c r="B138" s="24">
        <v>586</v>
      </c>
      <c r="C138" s="24">
        <v>2</v>
      </c>
      <c r="D138" s="24">
        <v>469</v>
      </c>
      <c r="E138" s="24">
        <v>115</v>
      </c>
    </row>
    <row r="139" spans="1:5">
      <c r="A139" s="10" t="s">
        <v>114</v>
      </c>
      <c r="B139" s="15">
        <v>100</v>
      </c>
      <c r="C139" s="15">
        <v>0.34129700000000002</v>
      </c>
      <c r="D139" s="15">
        <v>80.034130000000005</v>
      </c>
      <c r="E139" s="15">
        <v>19.624573000000002</v>
      </c>
    </row>
    <row r="140" spans="1:5">
      <c r="A140" s="23" t="s">
        <v>185</v>
      </c>
      <c r="B140" s="24">
        <v>276</v>
      </c>
      <c r="C140" s="24">
        <v>3</v>
      </c>
      <c r="D140" s="24">
        <v>224</v>
      </c>
      <c r="E140" s="24">
        <v>49</v>
      </c>
    </row>
    <row r="141" spans="1:5">
      <c r="A141" s="10" t="s">
        <v>114</v>
      </c>
      <c r="B141" s="15">
        <v>100</v>
      </c>
      <c r="C141" s="15">
        <v>1.086957</v>
      </c>
      <c r="D141" s="15">
        <v>81.159419999999997</v>
      </c>
      <c r="E141" s="15">
        <v>17.753623000000001</v>
      </c>
    </row>
    <row r="142" spans="1:5">
      <c r="A142" s="23" t="s">
        <v>152</v>
      </c>
      <c r="B142" s="24">
        <v>197</v>
      </c>
      <c r="C142" s="24">
        <v>10</v>
      </c>
      <c r="D142" s="24">
        <v>154</v>
      </c>
      <c r="E142" s="24">
        <v>33</v>
      </c>
    </row>
    <row r="143" spans="1:5">
      <c r="A143" s="10" t="s">
        <v>114</v>
      </c>
      <c r="B143" s="15">
        <v>100</v>
      </c>
      <c r="C143" s="15">
        <v>5.0761419999999999</v>
      </c>
      <c r="D143" s="15">
        <v>78.172589000000002</v>
      </c>
      <c r="E143" s="15">
        <v>16.751269000000001</v>
      </c>
    </row>
    <row r="144" spans="1:5">
      <c r="A144" s="23" t="s">
        <v>186</v>
      </c>
      <c r="B144" s="24">
        <v>944</v>
      </c>
      <c r="C144" s="24">
        <v>17</v>
      </c>
      <c r="D144" s="24">
        <v>803</v>
      </c>
      <c r="E144" s="24">
        <v>124</v>
      </c>
    </row>
    <row r="145" spans="1:5">
      <c r="A145" s="10" t="s">
        <v>114</v>
      </c>
      <c r="B145" s="15">
        <v>100</v>
      </c>
      <c r="C145" s="15">
        <v>1.8008470000000001</v>
      </c>
      <c r="D145" s="15">
        <v>85.063558999999998</v>
      </c>
      <c r="E145" s="15">
        <v>13.135593</v>
      </c>
    </row>
    <row r="146" spans="1:5">
      <c r="A146" s="23" t="s">
        <v>128</v>
      </c>
      <c r="B146" s="24">
        <v>41</v>
      </c>
      <c r="C146" s="24">
        <v>1</v>
      </c>
      <c r="D146" s="24">
        <v>16</v>
      </c>
      <c r="E146" s="24">
        <v>24</v>
      </c>
    </row>
    <row r="147" spans="1:5">
      <c r="A147" s="10" t="s">
        <v>114</v>
      </c>
      <c r="B147" s="15">
        <v>100</v>
      </c>
      <c r="C147" s="15">
        <v>2.4390239999999999</v>
      </c>
      <c r="D147" s="15">
        <v>39.024389999999997</v>
      </c>
      <c r="E147" s="15">
        <v>58.536585000000002</v>
      </c>
    </row>
    <row r="148" spans="1:5">
      <c r="A148" s="8" t="s">
        <v>187</v>
      </c>
      <c r="B148" s="8"/>
      <c r="C148" s="8"/>
      <c r="D148" s="8"/>
      <c r="E148" s="8"/>
    </row>
    <row r="149" spans="1:5">
      <c r="A149" s="23" t="s">
        <v>188</v>
      </c>
      <c r="B149" s="24">
        <v>2041</v>
      </c>
      <c r="C149" s="24">
        <v>6</v>
      </c>
      <c r="D149" s="24">
        <v>1623</v>
      </c>
      <c r="E149" s="24">
        <v>412</v>
      </c>
    </row>
    <row r="150" spans="1:5">
      <c r="A150" s="10" t="s">
        <v>114</v>
      </c>
      <c r="B150" s="15">
        <v>100</v>
      </c>
      <c r="C150" s="15">
        <v>0.29397400000000001</v>
      </c>
      <c r="D150" s="15">
        <v>79.519842999999995</v>
      </c>
      <c r="E150" s="15">
        <v>20.186183</v>
      </c>
    </row>
    <row r="151" spans="1:5">
      <c r="A151" s="23" t="s">
        <v>189</v>
      </c>
      <c r="B151" s="24">
        <v>221</v>
      </c>
      <c r="C151" s="24">
        <v>1</v>
      </c>
      <c r="D151" s="24">
        <v>202</v>
      </c>
      <c r="E151" s="24">
        <v>18</v>
      </c>
    </row>
    <row r="152" spans="1:5">
      <c r="A152" s="10" t="s">
        <v>114</v>
      </c>
      <c r="B152" s="15">
        <v>100</v>
      </c>
      <c r="C152" s="15">
        <v>0.45248899999999997</v>
      </c>
      <c r="D152" s="15">
        <v>91.402715000000001</v>
      </c>
      <c r="E152" s="15">
        <v>8.1447959999999995</v>
      </c>
    </row>
    <row r="153" spans="1:5">
      <c r="A153" s="23" t="s">
        <v>190</v>
      </c>
      <c r="B153" s="24">
        <v>64</v>
      </c>
      <c r="C153" s="24">
        <v>6</v>
      </c>
      <c r="D153" s="24">
        <v>57</v>
      </c>
      <c r="E153" s="24">
        <v>1</v>
      </c>
    </row>
    <row r="154" spans="1:5">
      <c r="A154" s="10" t="s">
        <v>114</v>
      </c>
      <c r="B154" s="15">
        <v>100</v>
      </c>
      <c r="C154" s="15">
        <v>9.375</v>
      </c>
      <c r="D154" s="15">
        <v>89.0625</v>
      </c>
      <c r="E154" s="15">
        <v>1.5625</v>
      </c>
    </row>
    <row r="155" spans="1:5">
      <c r="A155" s="23" t="s">
        <v>191</v>
      </c>
      <c r="B155" s="24">
        <v>158</v>
      </c>
      <c r="C155" s="24">
        <v>15</v>
      </c>
      <c r="D155" s="24">
        <v>139</v>
      </c>
      <c r="E155" s="24">
        <v>4</v>
      </c>
    </row>
    <row r="156" spans="1:5">
      <c r="A156" s="10" t="s">
        <v>114</v>
      </c>
      <c r="B156" s="15">
        <v>100</v>
      </c>
      <c r="C156" s="15">
        <v>9.4936710000000009</v>
      </c>
      <c r="D156" s="15">
        <v>87.974683999999996</v>
      </c>
      <c r="E156" s="15">
        <v>2.5316459999999998</v>
      </c>
    </row>
    <row r="157" spans="1:5">
      <c r="A157" s="23" t="s">
        <v>192</v>
      </c>
      <c r="B157" s="24">
        <v>120</v>
      </c>
      <c r="C157" s="24">
        <v>8</v>
      </c>
      <c r="D157" s="24">
        <v>108</v>
      </c>
      <c r="E157" s="24">
        <v>4</v>
      </c>
    </row>
    <row r="158" spans="1:5">
      <c r="A158" s="10" t="s">
        <v>114</v>
      </c>
      <c r="B158" s="15">
        <v>100</v>
      </c>
      <c r="C158" s="15">
        <v>6.6666670000000003</v>
      </c>
      <c r="D158" s="15">
        <v>90</v>
      </c>
      <c r="E158" s="15">
        <v>3.3333330000000001</v>
      </c>
    </row>
    <row r="159" spans="1:5">
      <c r="A159" s="23" t="s">
        <v>193</v>
      </c>
      <c r="B159" s="24">
        <v>10</v>
      </c>
      <c r="C159" s="24">
        <v>0</v>
      </c>
      <c r="D159" s="24">
        <v>10</v>
      </c>
      <c r="E159" s="24">
        <v>0</v>
      </c>
    </row>
    <row r="160" spans="1:5">
      <c r="A160" s="10" t="s">
        <v>114</v>
      </c>
      <c r="B160" s="15">
        <v>100</v>
      </c>
      <c r="C160" s="15">
        <v>0</v>
      </c>
      <c r="D160" s="15">
        <v>100</v>
      </c>
      <c r="E160" s="15">
        <v>0</v>
      </c>
    </row>
    <row r="161" spans="1:5">
      <c r="A161" s="23" t="s">
        <v>152</v>
      </c>
      <c r="B161" s="24">
        <v>39</v>
      </c>
      <c r="C161" s="24">
        <v>2</v>
      </c>
      <c r="D161" s="24">
        <v>35</v>
      </c>
      <c r="E161" s="24">
        <v>2</v>
      </c>
    </row>
    <row r="162" spans="1:5">
      <c r="A162" s="10" t="s">
        <v>114</v>
      </c>
      <c r="B162" s="15">
        <v>100</v>
      </c>
      <c r="C162" s="15">
        <v>5.1282050000000003</v>
      </c>
      <c r="D162" s="15">
        <v>89.743589999999998</v>
      </c>
      <c r="E162" s="15">
        <v>5.1282050000000003</v>
      </c>
    </row>
    <row r="163" spans="1:5">
      <c r="A163" s="23" t="s">
        <v>128</v>
      </c>
      <c r="B163" s="24">
        <v>24</v>
      </c>
      <c r="C163" s="24">
        <v>1</v>
      </c>
      <c r="D163" s="24">
        <v>2</v>
      </c>
      <c r="E163" s="24">
        <v>21</v>
      </c>
    </row>
    <row r="164" spans="1:5">
      <c r="A164" s="10" t="s">
        <v>114</v>
      </c>
      <c r="B164" s="15">
        <v>100</v>
      </c>
      <c r="C164" s="15">
        <v>4.1666670000000003</v>
      </c>
      <c r="D164" s="15">
        <v>8.3333329999999997</v>
      </c>
      <c r="E164" s="15">
        <v>87.5</v>
      </c>
    </row>
    <row r="165" spans="1:5">
      <c r="A165" s="8" t="s">
        <v>194</v>
      </c>
      <c r="B165" s="8"/>
      <c r="C165" s="8"/>
      <c r="D165" s="8"/>
      <c r="E165" s="8"/>
    </row>
    <row r="166" spans="1:5">
      <c r="A166" s="23" t="s">
        <v>195</v>
      </c>
      <c r="B166" s="24">
        <v>1341</v>
      </c>
      <c r="C166" s="24">
        <v>16</v>
      </c>
      <c r="D166" s="24">
        <v>1102</v>
      </c>
      <c r="E166" s="24">
        <v>223</v>
      </c>
    </row>
    <row r="167" spans="1:5">
      <c r="A167" s="10" t="s">
        <v>114</v>
      </c>
      <c r="B167" s="15">
        <v>100</v>
      </c>
      <c r="C167" s="15">
        <v>1.1931389999999999</v>
      </c>
      <c r="D167" s="15">
        <v>82.177479000000005</v>
      </c>
      <c r="E167" s="15">
        <v>16.629380999999999</v>
      </c>
    </row>
    <row r="168" spans="1:5">
      <c r="A168" s="23" t="s">
        <v>196</v>
      </c>
      <c r="B168" s="24">
        <v>523</v>
      </c>
      <c r="C168" s="24">
        <v>6</v>
      </c>
      <c r="D168" s="24">
        <v>408</v>
      </c>
      <c r="E168" s="24">
        <v>109</v>
      </c>
    </row>
    <row r="169" spans="1:5">
      <c r="A169" s="10" t="s">
        <v>114</v>
      </c>
      <c r="B169" s="15">
        <v>100</v>
      </c>
      <c r="C169" s="15">
        <v>1.1472279999999999</v>
      </c>
      <c r="D169" s="15">
        <v>78.011471999999998</v>
      </c>
      <c r="E169" s="15">
        <v>20.8413</v>
      </c>
    </row>
    <row r="170" spans="1:5">
      <c r="A170" s="23" t="s">
        <v>197</v>
      </c>
      <c r="B170" s="24">
        <v>116</v>
      </c>
      <c r="C170" s="24">
        <v>0</v>
      </c>
      <c r="D170" s="24">
        <v>102</v>
      </c>
      <c r="E170" s="24">
        <v>14</v>
      </c>
    </row>
    <row r="171" spans="1:5">
      <c r="A171" s="10" t="s">
        <v>114</v>
      </c>
      <c r="B171" s="15">
        <v>100</v>
      </c>
      <c r="C171" s="15">
        <v>0</v>
      </c>
      <c r="D171" s="15">
        <v>87.931033999999997</v>
      </c>
      <c r="E171" s="15">
        <v>12.068966</v>
      </c>
    </row>
    <row r="172" spans="1:5">
      <c r="A172" s="23" t="s">
        <v>198</v>
      </c>
      <c r="B172" s="24">
        <v>25</v>
      </c>
      <c r="C172" s="24">
        <v>0</v>
      </c>
      <c r="D172" s="24">
        <v>19</v>
      </c>
      <c r="E172" s="24">
        <v>6</v>
      </c>
    </row>
    <row r="173" spans="1:5">
      <c r="A173" s="10" t="s">
        <v>114</v>
      </c>
      <c r="B173" s="15">
        <v>100</v>
      </c>
      <c r="C173" s="15">
        <v>0</v>
      </c>
      <c r="D173" s="15">
        <v>76</v>
      </c>
      <c r="E173" s="15">
        <v>24</v>
      </c>
    </row>
    <row r="174" spans="1:5">
      <c r="A174" s="23" t="s">
        <v>199</v>
      </c>
      <c r="B174" s="24">
        <v>68</v>
      </c>
      <c r="C174" s="24">
        <v>0</v>
      </c>
      <c r="D174" s="24">
        <v>56</v>
      </c>
      <c r="E174" s="24">
        <v>12</v>
      </c>
    </row>
    <row r="175" spans="1:5">
      <c r="A175" s="10" t="s">
        <v>114</v>
      </c>
      <c r="B175" s="15">
        <v>100</v>
      </c>
      <c r="C175" s="15">
        <v>0</v>
      </c>
      <c r="D175" s="15">
        <v>82.352941000000001</v>
      </c>
      <c r="E175" s="15">
        <v>17.647058999999999</v>
      </c>
    </row>
    <row r="176" spans="1:5">
      <c r="A176" s="23" t="s">
        <v>200</v>
      </c>
      <c r="B176" s="24">
        <v>1248</v>
      </c>
      <c r="C176" s="24">
        <v>8</v>
      </c>
      <c r="D176" s="24">
        <v>1047</v>
      </c>
      <c r="E176" s="24">
        <v>193</v>
      </c>
    </row>
    <row r="177" spans="1:5">
      <c r="A177" s="10" t="s">
        <v>114</v>
      </c>
      <c r="B177" s="15">
        <v>100</v>
      </c>
      <c r="C177" s="15">
        <v>0.64102599999999998</v>
      </c>
      <c r="D177" s="15">
        <v>83.894231000000005</v>
      </c>
      <c r="E177" s="15">
        <v>15.464744</v>
      </c>
    </row>
    <row r="178" spans="1:5">
      <c r="A178" s="23" t="s">
        <v>201</v>
      </c>
      <c r="B178" s="24">
        <v>725</v>
      </c>
      <c r="C178" s="24">
        <v>2</v>
      </c>
      <c r="D178" s="24">
        <v>587</v>
      </c>
      <c r="E178" s="24">
        <v>136</v>
      </c>
    </row>
    <row r="179" spans="1:5">
      <c r="A179" s="10" t="s">
        <v>114</v>
      </c>
      <c r="B179" s="15">
        <v>100</v>
      </c>
      <c r="C179" s="15">
        <v>0.275862</v>
      </c>
      <c r="D179" s="15">
        <v>80.965517000000006</v>
      </c>
      <c r="E179" s="15">
        <v>18.758621000000002</v>
      </c>
    </row>
    <row r="180" spans="1:5">
      <c r="A180" s="23" t="s">
        <v>202</v>
      </c>
      <c r="B180" s="24">
        <v>550</v>
      </c>
      <c r="C180" s="24">
        <v>10</v>
      </c>
      <c r="D180" s="24">
        <v>439</v>
      </c>
      <c r="E180" s="24">
        <v>101</v>
      </c>
    </row>
    <row r="181" spans="1:5">
      <c r="A181" s="10" t="s">
        <v>114</v>
      </c>
      <c r="B181" s="15">
        <v>100</v>
      </c>
      <c r="C181" s="15">
        <v>1.818182</v>
      </c>
      <c r="D181" s="15">
        <v>79.818181999999993</v>
      </c>
      <c r="E181" s="15">
        <v>18.363636</v>
      </c>
    </row>
    <row r="182" spans="1:5">
      <c r="A182" s="23" t="s">
        <v>203</v>
      </c>
      <c r="B182" s="24">
        <v>563</v>
      </c>
      <c r="C182" s="24">
        <v>9</v>
      </c>
      <c r="D182" s="24">
        <v>480</v>
      </c>
      <c r="E182" s="24">
        <v>74</v>
      </c>
    </row>
    <row r="183" spans="1:5">
      <c r="A183" s="10" t="s">
        <v>114</v>
      </c>
      <c r="B183" s="15">
        <v>100</v>
      </c>
      <c r="C183" s="15">
        <v>1.598579</v>
      </c>
      <c r="D183" s="15">
        <v>85.257548999999997</v>
      </c>
      <c r="E183" s="15">
        <v>13.143872</v>
      </c>
    </row>
    <row r="184" spans="1:5">
      <c r="A184" s="23" t="s">
        <v>204</v>
      </c>
      <c r="B184" s="24">
        <v>319</v>
      </c>
      <c r="C184" s="24">
        <v>7</v>
      </c>
      <c r="D184" s="24">
        <v>241</v>
      </c>
      <c r="E184" s="24">
        <v>71</v>
      </c>
    </row>
    <row r="185" spans="1:5">
      <c r="A185" s="10" t="s">
        <v>114</v>
      </c>
      <c r="B185" s="15">
        <v>100</v>
      </c>
      <c r="C185" s="15">
        <v>2.1943570000000001</v>
      </c>
      <c r="D185" s="15">
        <v>75.548589000000007</v>
      </c>
      <c r="E185" s="15">
        <v>22.257052999999999</v>
      </c>
    </row>
    <row r="186" spans="1:5">
      <c r="A186" s="23" t="s">
        <v>205</v>
      </c>
      <c r="B186" s="24">
        <v>6</v>
      </c>
      <c r="C186" s="24">
        <v>0</v>
      </c>
      <c r="D186" s="24">
        <v>3</v>
      </c>
      <c r="E186" s="24">
        <v>3</v>
      </c>
    </row>
    <row r="187" spans="1:5">
      <c r="A187" s="10" t="s">
        <v>114</v>
      </c>
      <c r="B187" s="15">
        <v>100</v>
      </c>
      <c r="C187" s="15">
        <v>0</v>
      </c>
      <c r="D187" s="15">
        <v>50</v>
      </c>
      <c r="E187" s="15">
        <v>50</v>
      </c>
    </row>
    <row r="188" spans="1:5">
      <c r="A188" s="23" t="s">
        <v>206</v>
      </c>
      <c r="B188" s="24">
        <v>42</v>
      </c>
      <c r="C188" s="24">
        <v>1</v>
      </c>
      <c r="D188" s="24">
        <v>38</v>
      </c>
      <c r="E188" s="24">
        <v>3</v>
      </c>
    </row>
    <row r="189" spans="1:5">
      <c r="A189" s="10" t="s">
        <v>114</v>
      </c>
      <c r="B189" s="15">
        <v>100</v>
      </c>
      <c r="C189" s="15">
        <v>2.3809520000000002</v>
      </c>
      <c r="D189" s="15">
        <v>90.476190000000003</v>
      </c>
      <c r="E189" s="15">
        <v>7.1428570000000002</v>
      </c>
    </row>
    <row r="190" spans="1:5">
      <c r="A190" s="23" t="s">
        <v>152</v>
      </c>
      <c r="B190" s="24">
        <v>39</v>
      </c>
      <c r="C190" s="24">
        <v>1</v>
      </c>
      <c r="D190" s="24">
        <v>35</v>
      </c>
      <c r="E190" s="24">
        <v>3</v>
      </c>
    </row>
    <row r="191" spans="1:5">
      <c r="A191" s="10" t="s">
        <v>114</v>
      </c>
      <c r="B191" s="15">
        <v>100</v>
      </c>
      <c r="C191" s="15">
        <v>2.5641029999999998</v>
      </c>
      <c r="D191" s="15">
        <v>89.743589999999998</v>
      </c>
      <c r="E191" s="15">
        <v>7.6923079999999997</v>
      </c>
    </row>
    <row r="192" spans="1:5">
      <c r="A192" s="23" t="s">
        <v>128</v>
      </c>
      <c r="B192" s="24">
        <v>193</v>
      </c>
      <c r="C192" s="24">
        <v>6</v>
      </c>
      <c r="D192" s="24">
        <v>137</v>
      </c>
      <c r="E192" s="24">
        <v>50</v>
      </c>
    </row>
    <row r="193" spans="1:5">
      <c r="A193" s="10" t="s">
        <v>114</v>
      </c>
      <c r="B193" s="15">
        <v>100</v>
      </c>
      <c r="C193" s="15">
        <v>3.1088079999999998</v>
      </c>
      <c r="D193" s="15">
        <v>70.984455999999994</v>
      </c>
      <c r="E193" s="15">
        <v>25.906735999999999</v>
      </c>
    </row>
    <row r="194" spans="1:5">
      <c r="A194" s="8" t="s">
        <v>207</v>
      </c>
      <c r="B194" s="8"/>
      <c r="C194" s="8"/>
      <c r="D194" s="8"/>
      <c r="E194" s="8"/>
    </row>
    <row r="195" spans="1:5">
      <c r="A195" s="23" t="s">
        <v>208</v>
      </c>
      <c r="B195" s="24">
        <v>1480</v>
      </c>
      <c r="C195" s="24">
        <v>15</v>
      </c>
      <c r="D195" s="24">
        <v>1209</v>
      </c>
      <c r="E195" s="24">
        <v>256</v>
      </c>
    </row>
    <row r="196" spans="1:5">
      <c r="A196" s="10" t="s">
        <v>114</v>
      </c>
      <c r="B196" s="15">
        <v>100</v>
      </c>
      <c r="C196" s="15">
        <v>1.013514</v>
      </c>
      <c r="D196" s="15">
        <v>81.689188999999999</v>
      </c>
      <c r="E196" s="15">
        <v>17.297297</v>
      </c>
    </row>
    <row r="197" spans="1:5">
      <c r="A197" s="23" t="s">
        <v>209</v>
      </c>
      <c r="B197" s="24">
        <v>1280</v>
      </c>
      <c r="C197" s="24">
        <v>9</v>
      </c>
      <c r="D197" s="24">
        <v>1065</v>
      </c>
      <c r="E197" s="24">
        <v>206</v>
      </c>
    </row>
    <row r="198" spans="1:5">
      <c r="A198" s="10" t="s">
        <v>114</v>
      </c>
      <c r="B198" s="15">
        <v>100</v>
      </c>
      <c r="C198" s="15">
        <v>0.703125</v>
      </c>
      <c r="D198" s="15">
        <v>83.203125</v>
      </c>
      <c r="E198" s="15">
        <v>16.09375</v>
      </c>
    </row>
    <row r="199" spans="1:5">
      <c r="A199" s="23" t="s">
        <v>210</v>
      </c>
      <c r="B199" s="24">
        <v>1167</v>
      </c>
      <c r="C199" s="24">
        <v>16</v>
      </c>
      <c r="D199" s="24">
        <v>960</v>
      </c>
      <c r="E199" s="24">
        <v>191</v>
      </c>
    </row>
    <row r="200" spans="1:5">
      <c r="A200" s="10" t="s">
        <v>114</v>
      </c>
      <c r="B200" s="15">
        <v>100</v>
      </c>
      <c r="C200" s="15">
        <v>1.3710370000000001</v>
      </c>
      <c r="D200" s="15">
        <v>82.262210999999994</v>
      </c>
      <c r="E200" s="15">
        <v>16.366752000000002</v>
      </c>
    </row>
    <row r="201" spans="1:5" ht="11.1" customHeight="1">
      <c r="A201" s="23" t="s">
        <v>211</v>
      </c>
      <c r="B201" s="24">
        <v>715</v>
      </c>
      <c r="C201" s="24">
        <v>5</v>
      </c>
      <c r="D201" s="24">
        <v>568</v>
      </c>
      <c r="E201" s="24">
        <v>142</v>
      </c>
    </row>
    <row r="202" spans="1:5" ht="11.1" customHeight="1">
      <c r="A202" s="10" t="s">
        <v>114</v>
      </c>
      <c r="B202" s="15">
        <v>100</v>
      </c>
      <c r="C202" s="15">
        <v>0.69930099999999995</v>
      </c>
      <c r="D202" s="15">
        <v>79.440558999999993</v>
      </c>
      <c r="E202" s="15">
        <v>19.860140000000001</v>
      </c>
    </row>
    <row r="203" spans="1:5" ht="11.1" customHeight="1">
      <c r="A203" s="23" t="s">
        <v>212</v>
      </c>
      <c r="B203" s="24">
        <v>387</v>
      </c>
      <c r="C203" s="24">
        <v>6</v>
      </c>
      <c r="D203" s="24">
        <v>318</v>
      </c>
      <c r="E203" s="24">
        <v>63</v>
      </c>
    </row>
    <row r="204" spans="1:5" ht="11.1" customHeight="1">
      <c r="A204" s="10" t="s">
        <v>114</v>
      </c>
      <c r="B204" s="15">
        <v>100</v>
      </c>
      <c r="C204" s="15">
        <v>1.5503880000000001</v>
      </c>
      <c r="D204" s="15">
        <v>82.170542999999995</v>
      </c>
      <c r="E204" s="15">
        <v>16.279070000000001</v>
      </c>
    </row>
    <row r="205" spans="1:5" ht="11.1" customHeight="1">
      <c r="A205" s="23" t="s">
        <v>213</v>
      </c>
      <c r="B205" s="24">
        <v>404</v>
      </c>
      <c r="C205" s="24">
        <v>20</v>
      </c>
      <c r="D205" s="24">
        <v>331</v>
      </c>
      <c r="E205" s="24">
        <v>53</v>
      </c>
    </row>
    <row r="206" spans="1:5" ht="11.1" customHeight="1">
      <c r="A206" s="10" t="s">
        <v>114</v>
      </c>
      <c r="B206" s="15">
        <v>100</v>
      </c>
      <c r="C206" s="15">
        <v>4.9504950000000001</v>
      </c>
      <c r="D206" s="15">
        <v>81.930693000000005</v>
      </c>
      <c r="E206" s="15">
        <v>13.118812</v>
      </c>
    </row>
    <row r="207" spans="1:5" ht="11.1" customHeight="1">
      <c r="A207" s="23" t="s">
        <v>214</v>
      </c>
      <c r="B207" s="24">
        <v>595</v>
      </c>
      <c r="C207" s="24">
        <v>2</v>
      </c>
      <c r="D207" s="24">
        <v>485</v>
      </c>
      <c r="E207" s="24">
        <v>108</v>
      </c>
    </row>
    <row r="208" spans="1:5" ht="11.1" customHeight="1">
      <c r="A208" s="10" t="s">
        <v>114</v>
      </c>
      <c r="B208" s="15">
        <v>100</v>
      </c>
      <c r="C208" s="15">
        <v>0.33613399999999999</v>
      </c>
      <c r="D208" s="15">
        <v>81.512604999999994</v>
      </c>
      <c r="E208" s="15">
        <v>18.151261000000002</v>
      </c>
    </row>
    <row r="209" spans="1:5" ht="11.1" customHeight="1">
      <c r="A209" s="23" t="s">
        <v>215</v>
      </c>
      <c r="B209" s="24">
        <v>215</v>
      </c>
      <c r="C209" s="24">
        <v>2</v>
      </c>
      <c r="D209" s="24">
        <v>165</v>
      </c>
      <c r="E209" s="24">
        <v>48</v>
      </c>
    </row>
    <row r="210" spans="1:5" ht="11.1" customHeight="1">
      <c r="A210" s="10" t="s">
        <v>114</v>
      </c>
      <c r="B210" s="15">
        <v>100</v>
      </c>
      <c r="C210" s="15">
        <v>0.93023299999999998</v>
      </c>
      <c r="D210" s="15">
        <v>76.744185999999999</v>
      </c>
      <c r="E210" s="15">
        <v>22.325581</v>
      </c>
    </row>
    <row r="211" spans="1:5" ht="11.1" customHeight="1">
      <c r="A211" s="23" t="s">
        <v>216</v>
      </c>
      <c r="B211" s="24">
        <v>248</v>
      </c>
      <c r="C211" s="24">
        <v>4</v>
      </c>
      <c r="D211" s="24">
        <v>198</v>
      </c>
      <c r="E211" s="24">
        <v>46</v>
      </c>
    </row>
    <row r="212" spans="1:5" ht="11.1" customHeight="1">
      <c r="A212" s="10" t="s">
        <v>114</v>
      </c>
      <c r="B212" s="15">
        <v>100</v>
      </c>
      <c r="C212" s="15">
        <v>1.612903</v>
      </c>
      <c r="D212" s="15">
        <v>79.838710000000006</v>
      </c>
      <c r="E212" s="15">
        <v>18.548387000000002</v>
      </c>
    </row>
    <row r="213" spans="1:5" ht="11.1" customHeight="1">
      <c r="A213" s="23" t="s">
        <v>217</v>
      </c>
      <c r="B213" s="24">
        <v>255</v>
      </c>
      <c r="C213" s="24">
        <v>5</v>
      </c>
      <c r="D213" s="24">
        <v>199</v>
      </c>
      <c r="E213" s="24">
        <v>51</v>
      </c>
    </row>
    <row r="214" spans="1:5" ht="11.1" customHeight="1">
      <c r="A214" s="10" t="s">
        <v>114</v>
      </c>
      <c r="B214" s="15">
        <v>100</v>
      </c>
      <c r="C214" s="15">
        <v>1.9607840000000001</v>
      </c>
      <c r="D214" s="15">
        <v>78.039215999999996</v>
      </c>
      <c r="E214" s="15">
        <v>20</v>
      </c>
    </row>
    <row r="215" spans="1:5" ht="11.1" customHeight="1">
      <c r="A215" s="23" t="s">
        <v>218</v>
      </c>
      <c r="B215" s="24">
        <v>291</v>
      </c>
      <c r="C215" s="24">
        <v>4</v>
      </c>
      <c r="D215" s="24">
        <v>244</v>
      </c>
      <c r="E215" s="24">
        <v>43</v>
      </c>
    </row>
    <row r="216" spans="1:5" ht="11.1" customHeight="1">
      <c r="A216" s="10" t="s">
        <v>114</v>
      </c>
      <c r="B216" s="15">
        <v>100</v>
      </c>
      <c r="C216" s="15">
        <v>1.3745700000000001</v>
      </c>
      <c r="D216" s="15">
        <v>83.848797000000005</v>
      </c>
      <c r="E216" s="15">
        <v>14.776631999999999</v>
      </c>
    </row>
    <row r="217" spans="1:5" ht="11.1" customHeight="1">
      <c r="A217" s="23" t="s">
        <v>219</v>
      </c>
      <c r="B217" s="24">
        <v>338</v>
      </c>
      <c r="C217" s="24">
        <v>3</v>
      </c>
      <c r="D217" s="24">
        <v>277</v>
      </c>
      <c r="E217" s="24">
        <v>58</v>
      </c>
    </row>
    <row r="218" spans="1:5" ht="11.1" customHeight="1">
      <c r="A218" s="10" t="s">
        <v>114</v>
      </c>
      <c r="B218" s="15">
        <v>100</v>
      </c>
      <c r="C218" s="15">
        <v>0.88757399999999997</v>
      </c>
      <c r="D218" s="15">
        <v>81.952663000000001</v>
      </c>
      <c r="E218" s="15">
        <v>17.159763000000002</v>
      </c>
    </row>
    <row r="219" spans="1:5" ht="11.1" customHeight="1">
      <c r="A219" s="23" t="s">
        <v>220</v>
      </c>
      <c r="B219" s="24">
        <v>812</v>
      </c>
      <c r="C219" s="24">
        <v>7</v>
      </c>
      <c r="D219" s="24">
        <v>656</v>
      </c>
      <c r="E219" s="24">
        <v>149</v>
      </c>
    </row>
    <row r="220" spans="1:5" ht="11.1" customHeight="1">
      <c r="A220" s="10" t="s">
        <v>114</v>
      </c>
      <c r="B220" s="15">
        <v>100</v>
      </c>
      <c r="C220" s="15">
        <v>0.86206899999999997</v>
      </c>
      <c r="D220" s="15">
        <v>80.788177000000005</v>
      </c>
      <c r="E220" s="15">
        <v>18.349754000000001</v>
      </c>
    </row>
    <row r="221" spans="1:5" ht="11.1" customHeight="1">
      <c r="A221" s="23" t="s">
        <v>221</v>
      </c>
      <c r="B221" s="24">
        <v>816</v>
      </c>
      <c r="C221" s="24">
        <v>4</v>
      </c>
      <c r="D221" s="24">
        <v>666</v>
      </c>
      <c r="E221" s="24">
        <v>146</v>
      </c>
    </row>
    <row r="222" spans="1:5" ht="11.1" customHeight="1">
      <c r="A222" s="10" t="s">
        <v>114</v>
      </c>
      <c r="B222" s="15">
        <v>100</v>
      </c>
      <c r="C222" s="15">
        <v>0.49019600000000002</v>
      </c>
      <c r="D222" s="15">
        <v>81.617647000000005</v>
      </c>
      <c r="E222" s="15">
        <v>17.892157000000001</v>
      </c>
    </row>
    <row r="223" spans="1:5" ht="11.1" customHeight="1">
      <c r="A223" s="23" t="s">
        <v>152</v>
      </c>
      <c r="B223" s="24">
        <v>69</v>
      </c>
      <c r="C223" s="24">
        <v>2</v>
      </c>
      <c r="D223" s="24">
        <v>63</v>
      </c>
      <c r="E223" s="24">
        <v>4</v>
      </c>
    </row>
    <row r="224" spans="1:5" ht="11.1" customHeight="1">
      <c r="A224" s="10" t="s">
        <v>114</v>
      </c>
      <c r="B224" s="15">
        <v>100</v>
      </c>
      <c r="C224" s="15">
        <v>2.8985509999999999</v>
      </c>
      <c r="D224" s="15">
        <v>91.304348000000005</v>
      </c>
      <c r="E224" s="15">
        <v>5.7971009999999996</v>
      </c>
    </row>
    <row r="225" spans="1:5" ht="11.1" customHeight="1">
      <c r="A225" s="23" t="s">
        <v>222</v>
      </c>
      <c r="B225" s="24">
        <v>246</v>
      </c>
      <c r="C225" s="24">
        <v>4</v>
      </c>
      <c r="D225" s="24">
        <v>198</v>
      </c>
      <c r="E225" s="24">
        <v>44</v>
      </c>
    </row>
    <row r="226" spans="1:5" ht="11.1" customHeight="1">
      <c r="A226" s="10" t="s">
        <v>114</v>
      </c>
      <c r="B226" s="15">
        <v>100</v>
      </c>
      <c r="C226" s="15">
        <v>1.6260159999999999</v>
      </c>
      <c r="D226" s="15">
        <v>80.487804999999994</v>
      </c>
      <c r="E226" s="15">
        <v>17.886178999999998</v>
      </c>
    </row>
    <row r="227" spans="1:5" ht="11.1" customHeight="1">
      <c r="A227" s="23" t="s">
        <v>128</v>
      </c>
      <c r="B227" s="24">
        <v>47</v>
      </c>
      <c r="C227" s="24">
        <v>2</v>
      </c>
      <c r="D227" s="24">
        <v>23</v>
      </c>
      <c r="E227" s="24">
        <v>22</v>
      </c>
    </row>
    <row r="228" spans="1:5" ht="11.1" customHeight="1">
      <c r="A228" s="11"/>
      <c r="B228" s="16">
        <v>100</v>
      </c>
      <c r="C228" s="16">
        <v>4.2553190000000001</v>
      </c>
      <c r="D228" s="16">
        <v>48.936169999999997</v>
      </c>
      <c r="E228" s="16">
        <v>46.808511000000003</v>
      </c>
    </row>
    <row r="229" spans="1:5" ht="11.1" customHeight="1"/>
  </sheetData>
  <phoneticPr fontId="2"/>
  <pageMargins left="0.75" right="0.75" top="1" bottom="1" header="0.5" footer="0.5"/>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DD176-0F94-4EF9-9B0F-EBAA501E63C9}">
  <sheetPr codeName="Sheet135"/>
  <dimension ref="A1:G230"/>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HYPERLINK("#'目次'!B40","[34]")</f>
        <v>[34]</v>
      </c>
    </row>
    <row r="3" spans="1:7">
      <c r="A3" s="6" t="s">
        <v>114</v>
      </c>
      <c r="B3" s="7" t="s">
        <v>398</v>
      </c>
    </row>
    <row r="4" spans="1:7">
      <c r="A4" s="6" t="s">
        <v>114</v>
      </c>
      <c r="B4" s="7" t="s">
        <v>399</v>
      </c>
    </row>
    <row r="5" spans="1:7">
      <c r="A5" s="6" t="s">
        <v>114</v>
      </c>
      <c r="B5" s="7" t="s">
        <v>400</v>
      </c>
    </row>
    <row r="6" spans="1:7" s="21" customFormat="1" ht="48">
      <c r="A6" s="19" t="s">
        <v>114</v>
      </c>
      <c r="B6" s="20" t="s">
        <v>118</v>
      </c>
      <c r="C6" s="20" t="s">
        <v>401</v>
      </c>
      <c r="D6" s="20" t="s">
        <v>402</v>
      </c>
      <c r="E6" s="20" t="s">
        <v>403</v>
      </c>
      <c r="F6" s="20" t="s">
        <v>152</v>
      </c>
      <c r="G6" s="20" t="s">
        <v>128</v>
      </c>
    </row>
    <row r="7" spans="1:7">
      <c r="A7" s="22" t="s">
        <v>121</v>
      </c>
      <c r="B7" s="9">
        <v>39</v>
      </c>
      <c r="C7" s="9">
        <v>24</v>
      </c>
      <c r="D7" s="9">
        <v>11</v>
      </c>
      <c r="E7" s="9">
        <v>8</v>
      </c>
      <c r="F7" s="9">
        <v>10</v>
      </c>
      <c r="G7" s="9">
        <v>1</v>
      </c>
    </row>
    <row r="8" spans="1:7">
      <c r="A8" s="10" t="s">
        <v>114</v>
      </c>
      <c r="B8" s="15">
        <v>100</v>
      </c>
      <c r="C8" s="15">
        <v>61.538462000000003</v>
      </c>
      <c r="D8" s="15">
        <v>28.205127999999998</v>
      </c>
      <c r="E8" s="15">
        <v>20.512820999999999</v>
      </c>
      <c r="F8" s="15">
        <v>25.641026</v>
      </c>
      <c r="G8" s="15">
        <v>2.5641029999999998</v>
      </c>
    </row>
    <row r="9" spans="1:7">
      <c r="A9" s="8" t="s">
        <v>122</v>
      </c>
      <c r="B9" s="8"/>
      <c r="C9" s="8"/>
      <c r="D9" s="8"/>
      <c r="E9" s="8"/>
      <c r="F9" s="8"/>
      <c r="G9" s="8"/>
    </row>
    <row r="10" spans="1:7">
      <c r="A10" s="23" t="s">
        <v>123</v>
      </c>
      <c r="B10" s="24">
        <v>4</v>
      </c>
      <c r="C10" s="24">
        <v>3</v>
      </c>
      <c r="D10" s="24">
        <v>0</v>
      </c>
      <c r="E10" s="24">
        <v>0</v>
      </c>
      <c r="F10" s="24">
        <v>1</v>
      </c>
      <c r="G10" s="24">
        <v>0</v>
      </c>
    </row>
    <row r="11" spans="1:7">
      <c r="A11" s="10" t="s">
        <v>114</v>
      </c>
      <c r="B11" s="15">
        <v>100</v>
      </c>
      <c r="C11" s="15">
        <v>75</v>
      </c>
      <c r="D11" s="15">
        <v>0</v>
      </c>
      <c r="E11" s="15">
        <v>0</v>
      </c>
      <c r="F11" s="15">
        <v>25</v>
      </c>
      <c r="G11" s="15">
        <v>0</v>
      </c>
    </row>
    <row r="12" spans="1:7">
      <c r="A12" s="23" t="s">
        <v>124</v>
      </c>
      <c r="B12" s="24">
        <v>0</v>
      </c>
      <c r="C12" s="24">
        <v>0</v>
      </c>
      <c r="D12" s="24">
        <v>0</v>
      </c>
      <c r="E12" s="24">
        <v>0</v>
      </c>
      <c r="F12" s="24">
        <v>0</v>
      </c>
      <c r="G12" s="24">
        <v>0</v>
      </c>
    </row>
    <row r="13" spans="1:7">
      <c r="A13" s="10" t="s">
        <v>114</v>
      </c>
      <c r="B13" s="15">
        <v>0</v>
      </c>
      <c r="C13" s="15">
        <v>0</v>
      </c>
      <c r="D13" s="15">
        <v>0</v>
      </c>
      <c r="E13" s="15">
        <v>0</v>
      </c>
      <c r="F13" s="15">
        <v>0</v>
      </c>
      <c r="G13" s="15">
        <v>0</v>
      </c>
    </row>
    <row r="14" spans="1:7">
      <c r="A14" s="23" t="s">
        <v>125</v>
      </c>
      <c r="B14" s="24">
        <v>10</v>
      </c>
      <c r="C14" s="24">
        <v>4</v>
      </c>
      <c r="D14" s="24">
        <v>2</v>
      </c>
      <c r="E14" s="24">
        <v>3</v>
      </c>
      <c r="F14" s="24">
        <v>5</v>
      </c>
      <c r="G14" s="24">
        <v>0</v>
      </c>
    </row>
    <row r="15" spans="1:7">
      <c r="A15" s="10" t="s">
        <v>114</v>
      </c>
      <c r="B15" s="15">
        <v>100</v>
      </c>
      <c r="C15" s="15">
        <v>40</v>
      </c>
      <c r="D15" s="15">
        <v>20</v>
      </c>
      <c r="E15" s="15">
        <v>30</v>
      </c>
      <c r="F15" s="15">
        <v>50</v>
      </c>
      <c r="G15" s="15">
        <v>0</v>
      </c>
    </row>
    <row r="16" spans="1:7">
      <c r="A16" s="23" t="s">
        <v>126</v>
      </c>
      <c r="B16" s="24">
        <v>17</v>
      </c>
      <c r="C16" s="24">
        <v>10</v>
      </c>
      <c r="D16" s="24">
        <v>6</v>
      </c>
      <c r="E16" s="24">
        <v>2</v>
      </c>
      <c r="F16" s="24">
        <v>3</v>
      </c>
      <c r="G16" s="24">
        <v>1</v>
      </c>
    </row>
    <row r="17" spans="1:7">
      <c r="A17" s="10" t="s">
        <v>114</v>
      </c>
      <c r="B17" s="15">
        <v>100</v>
      </c>
      <c r="C17" s="15">
        <v>58.823529000000001</v>
      </c>
      <c r="D17" s="15">
        <v>35.294117999999997</v>
      </c>
      <c r="E17" s="15">
        <v>11.764706</v>
      </c>
      <c r="F17" s="15">
        <v>17.647058999999999</v>
      </c>
      <c r="G17" s="15">
        <v>5.8823530000000002</v>
      </c>
    </row>
    <row r="18" spans="1:7">
      <c r="A18" s="23" t="s">
        <v>127</v>
      </c>
      <c r="B18" s="24">
        <v>7</v>
      </c>
      <c r="C18" s="24">
        <v>7</v>
      </c>
      <c r="D18" s="24">
        <v>3</v>
      </c>
      <c r="E18" s="24">
        <v>3</v>
      </c>
      <c r="F18" s="24">
        <v>0</v>
      </c>
      <c r="G18" s="24">
        <v>0</v>
      </c>
    </row>
    <row r="19" spans="1:7">
      <c r="A19" s="10" t="s">
        <v>114</v>
      </c>
      <c r="B19" s="15">
        <v>100</v>
      </c>
      <c r="C19" s="15">
        <v>100</v>
      </c>
      <c r="D19" s="15">
        <v>42.857143000000001</v>
      </c>
      <c r="E19" s="15">
        <v>42.857143000000001</v>
      </c>
      <c r="F19" s="15">
        <v>0</v>
      </c>
      <c r="G19" s="15">
        <v>0</v>
      </c>
    </row>
    <row r="20" spans="1:7">
      <c r="A20" s="23" t="s">
        <v>128</v>
      </c>
      <c r="B20" s="24">
        <v>1</v>
      </c>
      <c r="C20" s="24">
        <v>0</v>
      </c>
      <c r="D20" s="24">
        <v>0</v>
      </c>
      <c r="E20" s="24">
        <v>0</v>
      </c>
      <c r="F20" s="24">
        <v>1</v>
      </c>
      <c r="G20" s="24">
        <v>0</v>
      </c>
    </row>
    <row r="21" spans="1:7">
      <c r="A21" s="10" t="s">
        <v>114</v>
      </c>
      <c r="B21" s="15">
        <v>100</v>
      </c>
      <c r="C21" s="15">
        <v>0</v>
      </c>
      <c r="D21" s="15">
        <v>0</v>
      </c>
      <c r="E21" s="15">
        <v>0</v>
      </c>
      <c r="F21" s="15">
        <v>100</v>
      </c>
      <c r="G21" s="15">
        <v>0</v>
      </c>
    </row>
    <row r="22" spans="1:7">
      <c r="A22" s="8" t="s">
        <v>129</v>
      </c>
      <c r="B22" s="8"/>
      <c r="C22" s="8"/>
      <c r="D22" s="8"/>
      <c r="E22" s="8"/>
      <c r="F22" s="8"/>
      <c r="G22" s="8"/>
    </row>
    <row r="23" spans="1:7">
      <c r="A23" s="23" t="s">
        <v>130</v>
      </c>
      <c r="B23" s="24">
        <v>4</v>
      </c>
      <c r="C23" s="24">
        <v>3</v>
      </c>
      <c r="D23" s="24">
        <v>0</v>
      </c>
      <c r="E23" s="24">
        <v>0</v>
      </c>
      <c r="F23" s="24">
        <v>1</v>
      </c>
      <c r="G23" s="24">
        <v>0</v>
      </c>
    </row>
    <row r="24" spans="1:7">
      <c r="A24" s="10" t="s">
        <v>114</v>
      </c>
      <c r="B24" s="15">
        <v>100</v>
      </c>
      <c r="C24" s="15">
        <v>75</v>
      </c>
      <c r="D24" s="15">
        <v>0</v>
      </c>
      <c r="E24" s="15">
        <v>0</v>
      </c>
      <c r="F24" s="15">
        <v>25</v>
      </c>
      <c r="G24" s="15">
        <v>0</v>
      </c>
    </row>
    <row r="25" spans="1:7">
      <c r="A25" s="23" t="s">
        <v>131</v>
      </c>
      <c r="B25" s="24">
        <v>14</v>
      </c>
      <c r="C25" s="24">
        <v>9</v>
      </c>
      <c r="D25" s="24">
        <v>2</v>
      </c>
      <c r="E25" s="24">
        <v>3</v>
      </c>
      <c r="F25" s="24">
        <v>2</v>
      </c>
      <c r="G25" s="24">
        <v>1</v>
      </c>
    </row>
    <row r="26" spans="1:7">
      <c r="A26" s="10" t="s">
        <v>114</v>
      </c>
      <c r="B26" s="15">
        <v>100</v>
      </c>
      <c r="C26" s="15">
        <v>64.285713999999999</v>
      </c>
      <c r="D26" s="15">
        <v>14.285714</v>
      </c>
      <c r="E26" s="15">
        <v>21.428571000000002</v>
      </c>
      <c r="F26" s="15">
        <v>14.285714</v>
      </c>
      <c r="G26" s="15">
        <v>7.1428570000000002</v>
      </c>
    </row>
    <row r="27" spans="1:7">
      <c r="A27" s="23" t="s">
        <v>132</v>
      </c>
      <c r="B27" s="24">
        <v>17</v>
      </c>
      <c r="C27" s="24">
        <v>9</v>
      </c>
      <c r="D27" s="24">
        <v>6</v>
      </c>
      <c r="E27" s="24">
        <v>4</v>
      </c>
      <c r="F27" s="24">
        <v>5</v>
      </c>
      <c r="G27" s="24">
        <v>0</v>
      </c>
    </row>
    <row r="28" spans="1:7">
      <c r="A28" s="10" t="s">
        <v>114</v>
      </c>
      <c r="B28" s="15">
        <v>100</v>
      </c>
      <c r="C28" s="15">
        <v>52.941175999999999</v>
      </c>
      <c r="D28" s="15">
        <v>35.294117999999997</v>
      </c>
      <c r="E28" s="15">
        <v>23.529412000000001</v>
      </c>
      <c r="F28" s="15">
        <v>29.411764999999999</v>
      </c>
      <c r="G28" s="15">
        <v>0</v>
      </c>
    </row>
    <row r="29" spans="1:7">
      <c r="A29" s="23" t="s">
        <v>133</v>
      </c>
      <c r="B29" s="24">
        <v>4</v>
      </c>
      <c r="C29" s="24">
        <v>3</v>
      </c>
      <c r="D29" s="24">
        <v>3</v>
      </c>
      <c r="E29" s="24">
        <v>1</v>
      </c>
      <c r="F29" s="24">
        <v>2</v>
      </c>
      <c r="G29" s="24">
        <v>0</v>
      </c>
    </row>
    <row r="30" spans="1:7">
      <c r="A30" s="10" t="s">
        <v>114</v>
      </c>
      <c r="B30" s="15">
        <v>100</v>
      </c>
      <c r="C30" s="15">
        <v>75</v>
      </c>
      <c r="D30" s="15">
        <v>75</v>
      </c>
      <c r="E30" s="15">
        <v>25</v>
      </c>
      <c r="F30" s="15">
        <v>50</v>
      </c>
      <c r="G30" s="15">
        <v>0</v>
      </c>
    </row>
    <row r="31" spans="1:7">
      <c r="A31" s="23" t="s">
        <v>128</v>
      </c>
      <c r="B31" s="24">
        <v>0</v>
      </c>
      <c r="C31" s="24">
        <v>0</v>
      </c>
      <c r="D31" s="24">
        <v>0</v>
      </c>
      <c r="E31" s="24">
        <v>0</v>
      </c>
      <c r="F31" s="24">
        <v>0</v>
      </c>
      <c r="G31" s="24">
        <v>0</v>
      </c>
    </row>
    <row r="32" spans="1:7">
      <c r="A32" s="10" t="s">
        <v>114</v>
      </c>
      <c r="B32" s="15">
        <v>0</v>
      </c>
      <c r="C32" s="15">
        <v>0</v>
      </c>
      <c r="D32" s="15">
        <v>0</v>
      </c>
      <c r="E32" s="15">
        <v>0</v>
      </c>
      <c r="F32" s="15">
        <v>0</v>
      </c>
      <c r="G32" s="15">
        <v>0</v>
      </c>
    </row>
    <row r="33" spans="1:7">
      <c r="A33" s="8" t="s">
        <v>134</v>
      </c>
      <c r="B33" s="8"/>
      <c r="C33" s="8"/>
      <c r="D33" s="8"/>
      <c r="E33" s="8"/>
      <c r="F33" s="8"/>
      <c r="G33" s="8"/>
    </row>
    <row r="34" spans="1:7">
      <c r="A34" s="23" t="s">
        <v>135</v>
      </c>
      <c r="B34" s="24">
        <v>11</v>
      </c>
      <c r="C34" s="24">
        <v>7</v>
      </c>
      <c r="D34" s="24">
        <v>3</v>
      </c>
      <c r="E34" s="24">
        <v>2</v>
      </c>
      <c r="F34" s="24">
        <v>2</v>
      </c>
      <c r="G34" s="24">
        <v>0</v>
      </c>
    </row>
    <row r="35" spans="1:7">
      <c r="A35" s="10" t="s">
        <v>114</v>
      </c>
      <c r="B35" s="15">
        <v>100</v>
      </c>
      <c r="C35" s="15">
        <v>63.636364</v>
      </c>
      <c r="D35" s="15">
        <v>27.272727</v>
      </c>
      <c r="E35" s="15">
        <v>18.181818</v>
      </c>
      <c r="F35" s="15">
        <v>18.181818</v>
      </c>
      <c r="G35" s="15">
        <v>0</v>
      </c>
    </row>
    <row r="36" spans="1:7">
      <c r="A36" s="23" t="s">
        <v>136</v>
      </c>
      <c r="B36" s="24">
        <v>6</v>
      </c>
      <c r="C36" s="24">
        <v>4</v>
      </c>
      <c r="D36" s="24">
        <v>2</v>
      </c>
      <c r="E36" s="24">
        <v>1</v>
      </c>
      <c r="F36" s="24">
        <v>1</v>
      </c>
      <c r="G36" s="24">
        <v>0</v>
      </c>
    </row>
    <row r="37" spans="1:7">
      <c r="A37" s="10" t="s">
        <v>114</v>
      </c>
      <c r="B37" s="15">
        <v>100</v>
      </c>
      <c r="C37" s="15">
        <v>66.666667000000004</v>
      </c>
      <c r="D37" s="15">
        <v>33.333333000000003</v>
      </c>
      <c r="E37" s="15">
        <v>16.666667</v>
      </c>
      <c r="F37" s="15">
        <v>16.666667</v>
      </c>
      <c r="G37" s="15">
        <v>0</v>
      </c>
    </row>
    <row r="38" spans="1:7">
      <c r="A38" s="23" t="s">
        <v>137</v>
      </c>
      <c r="B38" s="24">
        <v>4</v>
      </c>
      <c r="C38" s="24">
        <v>3</v>
      </c>
      <c r="D38" s="24">
        <v>1</v>
      </c>
      <c r="E38" s="24">
        <v>0</v>
      </c>
      <c r="F38" s="24">
        <v>1</v>
      </c>
      <c r="G38" s="24">
        <v>0</v>
      </c>
    </row>
    <row r="39" spans="1:7">
      <c r="A39" s="10" t="s">
        <v>114</v>
      </c>
      <c r="B39" s="15">
        <v>100</v>
      </c>
      <c r="C39" s="15">
        <v>75</v>
      </c>
      <c r="D39" s="15">
        <v>25</v>
      </c>
      <c r="E39" s="15">
        <v>0</v>
      </c>
      <c r="F39" s="15">
        <v>25</v>
      </c>
      <c r="G39" s="15">
        <v>0</v>
      </c>
    </row>
    <row r="40" spans="1:7">
      <c r="A40" s="23" t="s">
        <v>138</v>
      </c>
      <c r="B40" s="24">
        <v>3</v>
      </c>
      <c r="C40" s="24">
        <v>3</v>
      </c>
      <c r="D40" s="24">
        <v>2</v>
      </c>
      <c r="E40" s="24">
        <v>1</v>
      </c>
      <c r="F40" s="24">
        <v>0</v>
      </c>
      <c r="G40" s="24">
        <v>0</v>
      </c>
    </row>
    <row r="41" spans="1:7">
      <c r="A41" s="10" t="s">
        <v>114</v>
      </c>
      <c r="B41" s="15">
        <v>100</v>
      </c>
      <c r="C41" s="15">
        <v>100</v>
      </c>
      <c r="D41" s="15">
        <v>66.666667000000004</v>
      </c>
      <c r="E41" s="15">
        <v>33.333333000000003</v>
      </c>
      <c r="F41" s="15">
        <v>0</v>
      </c>
      <c r="G41" s="15">
        <v>0</v>
      </c>
    </row>
    <row r="42" spans="1:7">
      <c r="A42" s="23" t="s">
        <v>139</v>
      </c>
      <c r="B42" s="24">
        <v>3</v>
      </c>
      <c r="C42" s="24">
        <v>0</v>
      </c>
      <c r="D42" s="24">
        <v>0</v>
      </c>
      <c r="E42" s="24">
        <v>1</v>
      </c>
      <c r="F42" s="24">
        <v>1</v>
      </c>
      <c r="G42" s="24">
        <v>1</v>
      </c>
    </row>
    <row r="43" spans="1:7">
      <c r="A43" s="10" t="s">
        <v>114</v>
      </c>
      <c r="B43" s="15">
        <v>100</v>
      </c>
      <c r="C43" s="15">
        <v>0</v>
      </c>
      <c r="D43" s="15">
        <v>0</v>
      </c>
      <c r="E43" s="15">
        <v>33.333333000000003</v>
      </c>
      <c r="F43" s="15">
        <v>33.333333000000003</v>
      </c>
      <c r="G43" s="15">
        <v>33.333333000000003</v>
      </c>
    </row>
    <row r="44" spans="1:7">
      <c r="A44" s="23" t="s">
        <v>140</v>
      </c>
      <c r="B44" s="24">
        <v>2</v>
      </c>
      <c r="C44" s="24">
        <v>2</v>
      </c>
      <c r="D44" s="24">
        <v>1</v>
      </c>
      <c r="E44" s="24">
        <v>1</v>
      </c>
      <c r="F44" s="24">
        <v>1</v>
      </c>
      <c r="G44" s="24">
        <v>0</v>
      </c>
    </row>
    <row r="45" spans="1:7">
      <c r="A45" s="10" t="s">
        <v>114</v>
      </c>
      <c r="B45" s="15">
        <v>100</v>
      </c>
      <c r="C45" s="15">
        <v>100</v>
      </c>
      <c r="D45" s="15">
        <v>50</v>
      </c>
      <c r="E45" s="15">
        <v>50</v>
      </c>
      <c r="F45" s="15">
        <v>50</v>
      </c>
      <c r="G45" s="15">
        <v>0</v>
      </c>
    </row>
    <row r="46" spans="1:7">
      <c r="A46" s="23" t="s">
        <v>141</v>
      </c>
      <c r="B46" s="24">
        <v>8</v>
      </c>
      <c r="C46" s="24">
        <v>4</v>
      </c>
      <c r="D46" s="24">
        <v>2</v>
      </c>
      <c r="E46" s="24">
        <v>2</v>
      </c>
      <c r="F46" s="24">
        <v>3</v>
      </c>
      <c r="G46" s="24">
        <v>0</v>
      </c>
    </row>
    <row r="47" spans="1:7">
      <c r="A47" s="10" t="s">
        <v>114</v>
      </c>
      <c r="B47" s="15">
        <v>100</v>
      </c>
      <c r="C47" s="15">
        <v>50</v>
      </c>
      <c r="D47" s="15">
        <v>25</v>
      </c>
      <c r="E47" s="15">
        <v>25</v>
      </c>
      <c r="F47" s="15">
        <v>37.5</v>
      </c>
      <c r="G47" s="15">
        <v>0</v>
      </c>
    </row>
    <row r="48" spans="1:7">
      <c r="A48" s="23" t="s">
        <v>142</v>
      </c>
      <c r="B48" s="24">
        <v>2</v>
      </c>
      <c r="C48" s="24">
        <v>1</v>
      </c>
      <c r="D48" s="24">
        <v>0</v>
      </c>
      <c r="E48" s="24">
        <v>0</v>
      </c>
      <c r="F48" s="24">
        <v>1</v>
      </c>
      <c r="G48" s="24">
        <v>0</v>
      </c>
    </row>
    <row r="49" spans="1:7">
      <c r="A49" s="10" t="s">
        <v>114</v>
      </c>
      <c r="B49" s="15">
        <v>100</v>
      </c>
      <c r="C49" s="15">
        <v>50</v>
      </c>
      <c r="D49" s="15">
        <v>0</v>
      </c>
      <c r="E49" s="15">
        <v>0</v>
      </c>
      <c r="F49" s="15">
        <v>50</v>
      </c>
      <c r="G49" s="15">
        <v>0</v>
      </c>
    </row>
    <row r="50" spans="1:7">
      <c r="A50" s="23" t="s">
        <v>128</v>
      </c>
      <c r="B50" s="24">
        <v>0</v>
      </c>
      <c r="C50" s="24">
        <v>0</v>
      </c>
      <c r="D50" s="24">
        <v>0</v>
      </c>
      <c r="E50" s="24">
        <v>0</v>
      </c>
      <c r="F50" s="24">
        <v>0</v>
      </c>
      <c r="G50" s="24">
        <v>0</v>
      </c>
    </row>
    <row r="51" spans="1:7">
      <c r="A51" s="10" t="s">
        <v>114</v>
      </c>
      <c r="B51" s="15">
        <v>0</v>
      </c>
      <c r="C51" s="15">
        <v>0</v>
      </c>
      <c r="D51" s="15">
        <v>0</v>
      </c>
      <c r="E51" s="15">
        <v>0</v>
      </c>
      <c r="F51" s="15">
        <v>0</v>
      </c>
      <c r="G51" s="15">
        <v>0</v>
      </c>
    </row>
    <row r="52" spans="1:7">
      <c r="A52" s="8" t="s">
        <v>143</v>
      </c>
      <c r="B52" s="8"/>
      <c r="C52" s="8"/>
      <c r="D52" s="8"/>
      <c r="E52" s="8"/>
      <c r="F52" s="8"/>
      <c r="G52" s="8"/>
    </row>
    <row r="53" spans="1:7">
      <c r="A53" s="23" t="s">
        <v>144</v>
      </c>
      <c r="B53" s="24">
        <v>5</v>
      </c>
      <c r="C53" s="24">
        <v>3</v>
      </c>
      <c r="D53" s="24">
        <v>1</v>
      </c>
      <c r="E53" s="24">
        <v>0</v>
      </c>
      <c r="F53" s="24">
        <v>0</v>
      </c>
      <c r="G53" s="24">
        <v>1</v>
      </c>
    </row>
    <row r="54" spans="1:7">
      <c r="A54" s="10" t="s">
        <v>114</v>
      </c>
      <c r="B54" s="15">
        <v>100</v>
      </c>
      <c r="C54" s="15">
        <v>60</v>
      </c>
      <c r="D54" s="15">
        <v>20</v>
      </c>
      <c r="E54" s="15">
        <v>0</v>
      </c>
      <c r="F54" s="15">
        <v>0</v>
      </c>
      <c r="G54" s="15">
        <v>20</v>
      </c>
    </row>
    <row r="55" spans="1:7">
      <c r="A55" s="23" t="s">
        <v>145</v>
      </c>
      <c r="B55" s="24">
        <v>1</v>
      </c>
      <c r="C55" s="24">
        <v>1</v>
      </c>
      <c r="D55" s="24">
        <v>0</v>
      </c>
      <c r="E55" s="24">
        <v>0</v>
      </c>
      <c r="F55" s="24">
        <v>0</v>
      </c>
      <c r="G55" s="24">
        <v>0</v>
      </c>
    </row>
    <row r="56" spans="1:7">
      <c r="A56" s="10" t="s">
        <v>114</v>
      </c>
      <c r="B56" s="15">
        <v>100</v>
      </c>
      <c r="C56" s="15">
        <v>100</v>
      </c>
      <c r="D56" s="15">
        <v>0</v>
      </c>
      <c r="E56" s="15">
        <v>0</v>
      </c>
      <c r="F56" s="15">
        <v>0</v>
      </c>
      <c r="G56" s="15">
        <v>0</v>
      </c>
    </row>
    <row r="57" spans="1:7">
      <c r="A57" s="23" t="s">
        <v>146</v>
      </c>
      <c r="B57" s="24">
        <v>6</v>
      </c>
      <c r="C57" s="24">
        <v>5</v>
      </c>
      <c r="D57" s="24">
        <v>0</v>
      </c>
      <c r="E57" s="24">
        <v>0</v>
      </c>
      <c r="F57" s="24">
        <v>1</v>
      </c>
      <c r="G57" s="24">
        <v>0</v>
      </c>
    </row>
    <row r="58" spans="1:7">
      <c r="A58" s="10" t="s">
        <v>114</v>
      </c>
      <c r="B58" s="15">
        <v>100</v>
      </c>
      <c r="C58" s="15">
        <v>83.333332999999996</v>
      </c>
      <c r="D58" s="15">
        <v>0</v>
      </c>
      <c r="E58" s="15">
        <v>0</v>
      </c>
      <c r="F58" s="15">
        <v>16.666667</v>
      </c>
      <c r="G58" s="15">
        <v>0</v>
      </c>
    </row>
    <row r="59" spans="1:7">
      <c r="A59" s="23" t="s">
        <v>147</v>
      </c>
      <c r="B59" s="24">
        <v>2</v>
      </c>
      <c r="C59" s="24">
        <v>2</v>
      </c>
      <c r="D59" s="24">
        <v>0</v>
      </c>
      <c r="E59" s="24">
        <v>0</v>
      </c>
      <c r="F59" s="24">
        <v>0</v>
      </c>
      <c r="G59" s="24">
        <v>0</v>
      </c>
    </row>
    <row r="60" spans="1:7">
      <c r="A60" s="10" t="s">
        <v>114</v>
      </c>
      <c r="B60" s="15">
        <v>100</v>
      </c>
      <c r="C60" s="15">
        <v>100</v>
      </c>
      <c r="D60" s="15">
        <v>0</v>
      </c>
      <c r="E60" s="15">
        <v>0</v>
      </c>
      <c r="F60" s="15">
        <v>0</v>
      </c>
      <c r="G60" s="15">
        <v>0</v>
      </c>
    </row>
    <row r="61" spans="1:7">
      <c r="A61" s="23" t="s">
        <v>148</v>
      </c>
      <c r="B61" s="24">
        <v>1</v>
      </c>
      <c r="C61" s="24">
        <v>1</v>
      </c>
      <c r="D61" s="24">
        <v>0</v>
      </c>
      <c r="E61" s="24">
        <v>0</v>
      </c>
      <c r="F61" s="24">
        <v>0</v>
      </c>
      <c r="G61" s="24">
        <v>0</v>
      </c>
    </row>
    <row r="62" spans="1:7">
      <c r="A62" s="10" t="s">
        <v>114</v>
      </c>
      <c r="B62" s="15">
        <v>100</v>
      </c>
      <c r="C62" s="15">
        <v>100</v>
      </c>
      <c r="D62" s="15">
        <v>0</v>
      </c>
      <c r="E62" s="15">
        <v>0</v>
      </c>
      <c r="F62" s="15">
        <v>0</v>
      </c>
      <c r="G62" s="15">
        <v>0</v>
      </c>
    </row>
    <row r="63" spans="1:7">
      <c r="A63" s="23" t="s">
        <v>149</v>
      </c>
      <c r="B63" s="24">
        <v>11</v>
      </c>
      <c r="C63" s="24">
        <v>8</v>
      </c>
      <c r="D63" s="24">
        <v>1</v>
      </c>
      <c r="E63" s="24">
        <v>0</v>
      </c>
      <c r="F63" s="24">
        <v>3</v>
      </c>
      <c r="G63" s="24">
        <v>0</v>
      </c>
    </row>
    <row r="64" spans="1:7">
      <c r="A64" s="10" t="s">
        <v>114</v>
      </c>
      <c r="B64" s="15">
        <v>100</v>
      </c>
      <c r="C64" s="15">
        <v>72.727272999999997</v>
      </c>
      <c r="D64" s="15">
        <v>9.0909089999999999</v>
      </c>
      <c r="E64" s="15">
        <v>0</v>
      </c>
      <c r="F64" s="15">
        <v>27.272727</v>
      </c>
      <c r="G64" s="15">
        <v>0</v>
      </c>
    </row>
    <row r="65" spans="1:7">
      <c r="A65" s="23" t="s">
        <v>150</v>
      </c>
      <c r="B65" s="24">
        <v>9</v>
      </c>
      <c r="C65" s="24">
        <v>3</v>
      </c>
      <c r="D65" s="24">
        <v>1</v>
      </c>
      <c r="E65" s="24">
        <v>2</v>
      </c>
      <c r="F65" s="24">
        <v>5</v>
      </c>
      <c r="G65" s="24">
        <v>0</v>
      </c>
    </row>
    <row r="66" spans="1:7">
      <c r="A66" s="10" t="s">
        <v>114</v>
      </c>
      <c r="B66" s="15">
        <v>100</v>
      </c>
      <c r="C66" s="15">
        <v>33.333333000000003</v>
      </c>
      <c r="D66" s="15">
        <v>11.111110999999999</v>
      </c>
      <c r="E66" s="15">
        <v>22.222221999999999</v>
      </c>
      <c r="F66" s="15">
        <v>55.555556000000003</v>
      </c>
      <c r="G66" s="15">
        <v>0</v>
      </c>
    </row>
    <row r="67" spans="1:7">
      <c r="A67" s="23" t="s">
        <v>151</v>
      </c>
      <c r="B67" s="24">
        <v>30</v>
      </c>
      <c r="C67" s="24">
        <v>20</v>
      </c>
      <c r="D67" s="24">
        <v>8</v>
      </c>
      <c r="E67" s="24">
        <v>6</v>
      </c>
      <c r="F67" s="24">
        <v>7</v>
      </c>
      <c r="G67" s="24">
        <v>0</v>
      </c>
    </row>
    <row r="68" spans="1:7">
      <c r="A68" s="10" t="s">
        <v>114</v>
      </c>
      <c r="B68" s="15">
        <v>100</v>
      </c>
      <c r="C68" s="15">
        <v>66.666667000000004</v>
      </c>
      <c r="D68" s="15">
        <v>26.666667</v>
      </c>
      <c r="E68" s="15">
        <v>20</v>
      </c>
      <c r="F68" s="15">
        <v>23.333333</v>
      </c>
      <c r="G68" s="15">
        <v>0</v>
      </c>
    </row>
    <row r="69" spans="1:7">
      <c r="A69" s="23" t="s">
        <v>152</v>
      </c>
      <c r="B69" s="24">
        <v>1</v>
      </c>
      <c r="C69" s="24">
        <v>0</v>
      </c>
      <c r="D69" s="24">
        <v>0</v>
      </c>
      <c r="E69" s="24">
        <v>0</v>
      </c>
      <c r="F69" s="24">
        <v>1</v>
      </c>
      <c r="G69" s="24">
        <v>0</v>
      </c>
    </row>
    <row r="70" spans="1:7">
      <c r="A70" s="10" t="s">
        <v>114</v>
      </c>
      <c r="B70" s="15">
        <v>100</v>
      </c>
      <c r="C70" s="15">
        <v>0</v>
      </c>
      <c r="D70" s="15">
        <v>0</v>
      </c>
      <c r="E70" s="15">
        <v>0</v>
      </c>
      <c r="F70" s="15">
        <v>100</v>
      </c>
      <c r="G70" s="15">
        <v>0</v>
      </c>
    </row>
    <row r="71" spans="1:7">
      <c r="A71" s="23" t="s">
        <v>128</v>
      </c>
      <c r="B71" s="24">
        <v>2</v>
      </c>
      <c r="C71" s="24">
        <v>1</v>
      </c>
      <c r="D71" s="24">
        <v>1</v>
      </c>
      <c r="E71" s="24">
        <v>1</v>
      </c>
      <c r="F71" s="24">
        <v>1</v>
      </c>
      <c r="G71" s="24">
        <v>0</v>
      </c>
    </row>
    <row r="72" spans="1:7">
      <c r="A72" s="10" t="s">
        <v>114</v>
      </c>
      <c r="B72" s="15">
        <v>100</v>
      </c>
      <c r="C72" s="15">
        <v>50</v>
      </c>
      <c r="D72" s="15">
        <v>50</v>
      </c>
      <c r="E72" s="15">
        <v>50</v>
      </c>
      <c r="F72" s="15">
        <v>50</v>
      </c>
      <c r="G72" s="15">
        <v>0</v>
      </c>
    </row>
    <row r="73" spans="1:7">
      <c r="A73" s="8" t="s">
        <v>153</v>
      </c>
      <c r="B73" s="8"/>
      <c r="C73" s="8"/>
      <c r="D73" s="8"/>
      <c r="E73" s="8"/>
      <c r="F73" s="8"/>
      <c r="G73" s="8"/>
    </row>
    <row r="74" spans="1:7">
      <c r="A74" s="23" t="s">
        <v>154</v>
      </c>
      <c r="B74" s="24">
        <v>7</v>
      </c>
      <c r="C74" s="24">
        <v>6</v>
      </c>
      <c r="D74" s="24">
        <v>3</v>
      </c>
      <c r="E74" s="24">
        <v>3</v>
      </c>
      <c r="F74" s="24">
        <v>0</v>
      </c>
      <c r="G74" s="24">
        <v>0</v>
      </c>
    </row>
    <row r="75" spans="1:7">
      <c r="A75" s="10" t="s">
        <v>114</v>
      </c>
      <c r="B75" s="15">
        <v>100</v>
      </c>
      <c r="C75" s="15">
        <v>85.714286000000001</v>
      </c>
      <c r="D75" s="15">
        <v>42.857143000000001</v>
      </c>
      <c r="E75" s="15">
        <v>42.857143000000001</v>
      </c>
      <c r="F75" s="15">
        <v>0</v>
      </c>
      <c r="G75" s="15">
        <v>0</v>
      </c>
    </row>
    <row r="76" spans="1:7">
      <c r="A76" s="23" t="s">
        <v>155</v>
      </c>
      <c r="B76" s="24">
        <v>12</v>
      </c>
      <c r="C76" s="24">
        <v>7</v>
      </c>
      <c r="D76" s="24">
        <v>0</v>
      </c>
      <c r="E76" s="24">
        <v>1</v>
      </c>
      <c r="F76" s="24">
        <v>5</v>
      </c>
      <c r="G76" s="24">
        <v>0</v>
      </c>
    </row>
    <row r="77" spans="1:7">
      <c r="A77" s="10" t="s">
        <v>114</v>
      </c>
      <c r="B77" s="15">
        <v>100</v>
      </c>
      <c r="C77" s="15">
        <v>58.333333000000003</v>
      </c>
      <c r="D77" s="15">
        <v>0</v>
      </c>
      <c r="E77" s="15">
        <v>8.3333329999999997</v>
      </c>
      <c r="F77" s="15">
        <v>41.666666999999997</v>
      </c>
      <c r="G77" s="15">
        <v>0</v>
      </c>
    </row>
    <row r="78" spans="1:7">
      <c r="A78" s="23" t="s">
        <v>156</v>
      </c>
      <c r="B78" s="24">
        <v>22</v>
      </c>
      <c r="C78" s="24">
        <v>16</v>
      </c>
      <c r="D78" s="24">
        <v>9</v>
      </c>
      <c r="E78" s="24">
        <v>4</v>
      </c>
      <c r="F78" s="24">
        <v>5</v>
      </c>
      <c r="G78" s="24">
        <v>0</v>
      </c>
    </row>
    <row r="79" spans="1:7">
      <c r="A79" s="10" t="s">
        <v>114</v>
      </c>
      <c r="B79" s="15">
        <v>100</v>
      </c>
      <c r="C79" s="15">
        <v>72.727272999999997</v>
      </c>
      <c r="D79" s="15">
        <v>40.909090999999997</v>
      </c>
      <c r="E79" s="15">
        <v>18.181818</v>
      </c>
      <c r="F79" s="15">
        <v>22.727273</v>
      </c>
      <c r="G79" s="15">
        <v>0</v>
      </c>
    </row>
    <row r="80" spans="1:7">
      <c r="A80" s="23" t="s">
        <v>157</v>
      </c>
      <c r="B80" s="24">
        <v>6</v>
      </c>
      <c r="C80" s="24">
        <v>5</v>
      </c>
      <c r="D80" s="24">
        <v>3</v>
      </c>
      <c r="E80" s="24">
        <v>2</v>
      </c>
      <c r="F80" s="24">
        <v>1</v>
      </c>
      <c r="G80" s="24">
        <v>0</v>
      </c>
    </row>
    <row r="81" spans="1:7">
      <c r="A81" s="10" t="s">
        <v>114</v>
      </c>
      <c r="B81" s="15">
        <v>100</v>
      </c>
      <c r="C81" s="15">
        <v>83.333332999999996</v>
      </c>
      <c r="D81" s="15">
        <v>50</v>
      </c>
      <c r="E81" s="15">
        <v>33.333333000000003</v>
      </c>
      <c r="F81" s="15">
        <v>16.666667</v>
      </c>
      <c r="G81" s="15">
        <v>0</v>
      </c>
    </row>
    <row r="82" spans="1:7">
      <c r="A82" s="23" t="s">
        <v>158</v>
      </c>
      <c r="B82" s="24">
        <v>13</v>
      </c>
      <c r="C82" s="24">
        <v>10</v>
      </c>
      <c r="D82" s="24">
        <v>3</v>
      </c>
      <c r="E82" s="24">
        <v>3</v>
      </c>
      <c r="F82" s="24">
        <v>4</v>
      </c>
      <c r="G82" s="24">
        <v>0</v>
      </c>
    </row>
    <row r="83" spans="1:7">
      <c r="A83" s="10" t="s">
        <v>114</v>
      </c>
      <c r="B83" s="15">
        <v>100</v>
      </c>
      <c r="C83" s="15">
        <v>76.923077000000006</v>
      </c>
      <c r="D83" s="15">
        <v>23.076923000000001</v>
      </c>
      <c r="E83" s="15">
        <v>23.076923000000001</v>
      </c>
      <c r="F83" s="15">
        <v>30.769231000000001</v>
      </c>
      <c r="G83" s="15">
        <v>0</v>
      </c>
    </row>
    <row r="84" spans="1:7">
      <c r="A84" s="23" t="s">
        <v>159</v>
      </c>
      <c r="B84" s="24">
        <v>14</v>
      </c>
      <c r="C84" s="24">
        <v>11</v>
      </c>
      <c r="D84" s="24">
        <v>7</v>
      </c>
      <c r="E84" s="24">
        <v>6</v>
      </c>
      <c r="F84" s="24">
        <v>2</v>
      </c>
      <c r="G84" s="24">
        <v>0</v>
      </c>
    </row>
    <row r="85" spans="1:7">
      <c r="A85" s="10" t="s">
        <v>114</v>
      </c>
      <c r="B85" s="15">
        <v>100</v>
      </c>
      <c r="C85" s="15">
        <v>78.571428999999995</v>
      </c>
      <c r="D85" s="15">
        <v>50</v>
      </c>
      <c r="E85" s="15">
        <v>42.857143000000001</v>
      </c>
      <c r="F85" s="15">
        <v>14.285714</v>
      </c>
      <c r="G85" s="15">
        <v>0</v>
      </c>
    </row>
    <row r="86" spans="1:7">
      <c r="A86" s="23" t="s">
        <v>160</v>
      </c>
      <c r="B86" s="24">
        <v>10</v>
      </c>
      <c r="C86" s="24">
        <v>6</v>
      </c>
      <c r="D86" s="24">
        <v>4</v>
      </c>
      <c r="E86" s="24">
        <v>4</v>
      </c>
      <c r="F86" s="24">
        <v>2</v>
      </c>
      <c r="G86" s="24">
        <v>0</v>
      </c>
    </row>
    <row r="87" spans="1:7">
      <c r="A87" s="10" t="s">
        <v>114</v>
      </c>
      <c r="B87" s="15">
        <v>100</v>
      </c>
      <c r="C87" s="15">
        <v>60</v>
      </c>
      <c r="D87" s="15">
        <v>40</v>
      </c>
      <c r="E87" s="15">
        <v>40</v>
      </c>
      <c r="F87" s="15">
        <v>20</v>
      </c>
      <c r="G87" s="15">
        <v>0</v>
      </c>
    </row>
    <row r="88" spans="1:7">
      <c r="A88" s="23" t="s">
        <v>161</v>
      </c>
      <c r="B88" s="24">
        <v>3</v>
      </c>
      <c r="C88" s="24">
        <v>2</v>
      </c>
      <c r="D88" s="24">
        <v>2</v>
      </c>
      <c r="E88" s="24">
        <v>2</v>
      </c>
      <c r="F88" s="24">
        <v>0</v>
      </c>
      <c r="G88" s="24">
        <v>0</v>
      </c>
    </row>
    <row r="89" spans="1:7">
      <c r="A89" s="10" t="s">
        <v>114</v>
      </c>
      <c r="B89" s="15">
        <v>100</v>
      </c>
      <c r="C89" s="15">
        <v>66.666667000000004</v>
      </c>
      <c r="D89" s="15">
        <v>66.666667000000004</v>
      </c>
      <c r="E89" s="15">
        <v>66.666667000000004</v>
      </c>
      <c r="F89" s="15">
        <v>0</v>
      </c>
      <c r="G89" s="15">
        <v>0</v>
      </c>
    </row>
    <row r="90" spans="1:7">
      <c r="A90" s="23" t="s">
        <v>162</v>
      </c>
      <c r="B90" s="24">
        <v>7</v>
      </c>
      <c r="C90" s="24">
        <v>5</v>
      </c>
      <c r="D90" s="24">
        <v>2</v>
      </c>
      <c r="E90" s="24">
        <v>2</v>
      </c>
      <c r="F90" s="24">
        <v>1</v>
      </c>
      <c r="G90" s="24">
        <v>0</v>
      </c>
    </row>
    <row r="91" spans="1:7">
      <c r="A91" s="10" t="s">
        <v>114</v>
      </c>
      <c r="B91" s="15">
        <v>100</v>
      </c>
      <c r="C91" s="15">
        <v>71.428571000000005</v>
      </c>
      <c r="D91" s="15">
        <v>28.571428999999998</v>
      </c>
      <c r="E91" s="15">
        <v>28.571428999999998</v>
      </c>
      <c r="F91" s="15">
        <v>14.285714</v>
      </c>
      <c r="G91" s="15">
        <v>0</v>
      </c>
    </row>
    <row r="92" spans="1:7">
      <c r="A92" s="23" t="s">
        <v>152</v>
      </c>
      <c r="B92" s="24">
        <v>3</v>
      </c>
      <c r="C92" s="24">
        <v>1</v>
      </c>
      <c r="D92" s="24">
        <v>1</v>
      </c>
      <c r="E92" s="24">
        <v>2</v>
      </c>
      <c r="F92" s="24">
        <v>2</v>
      </c>
      <c r="G92" s="24">
        <v>0</v>
      </c>
    </row>
    <row r="93" spans="1:7">
      <c r="A93" s="10" t="s">
        <v>114</v>
      </c>
      <c r="B93" s="15">
        <v>100</v>
      </c>
      <c r="C93" s="15">
        <v>33.333333000000003</v>
      </c>
      <c r="D93" s="15">
        <v>33.333333000000003</v>
      </c>
      <c r="E93" s="15">
        <v>66.666667000000004</v>
      </c>
      <c r="F93" s="15">
        <v>66.666667000000004</v>
      </c>
      <c r="G93" s="15">
        <v>0</v>
      </c>
    </row>
    <row r="94" spans="1:7">
      <c r="A94" s="23" t="s">
        <v>163</v>
      </c>
      <c r="B94" s="24">
        <v>1</v>
      </c>
      <c r="C94" s="24">
        <v>0</v>
      </c>
      <c r="D94" s="24">
        <v>0</v>
      </c>
      <c r="E94" s="24">
        <v>0</v>
      </c>
      <c r="F94" s="24">
        <v>1</v>
      </c>
      <c r="G94" s="24">
        <v>0</v>
      </c>
    </row>
    <row r="95" spans="1:7">
      <c r="A95" s="10" t="s">
        <v>114</v>
      </c>
      <c r="B95" s="15">
        <v>100</v>
      </c>
      <c r="C95" s="15">
        <v>0</v>
      </c>
      <c r="D95" s="15">
        <v>0</v>
      </c>
      <c r="E95" s="15">
        <v>0</v>
      </c>
      <c r="F95" s="15">
        <v>100</v>
      </c>
      <c r="G95" s="15">
        <v>0</v>
      </c>
    </row>
    <row r="96" spans="1:7">
      <c r="A96" s="23" t="s">
        <v>128</v>
      </c>
      <c r="B96" s="24">
        <v>1</v>
      </c>
      <c r="C96" s="24">
        <v>0</v>
      </c>
      <c r="D96" s="24">
        <v>0</v>
      </c>
      <c r="E96" s="24">
        <v>0</v>
      </c>
      <c r="F96" s="24">
        <v>0</v>
      </c>
      <c r="G96" s="24">
        <v>1</v>
      </c>
    </row>
    <row r="97" spans="1:7">
      <c r="A97" s="10" t="s">
        <v>114</v>
      </c>
      <c r="B97" s="15">
        <v>100</v>
      </c>
      <c r="C97" s="15">
        <v>0</v>
      </c>
      <c r="D97" s="15">
        <v>0</v>
      </c>
      <c r="E97" s="15">
        <v>0</v>
      </c>
      <c r="F97" s="15">
        <v>0</v>
      </c>
      <c r="G97" s="15">
        <v>100</v>
      </c>
    </row>
    <row r="98" spans="1:7">
      <c r="A98" s="8" t="s">
        <v>164</v>
      </c>
      <c r="B98" s="8"/>
      <c r="C98" s="8"/>
      <c r="D98" s="8"/>
      <c r="E98" s="8"/>
      <c r="F98" s="8"/>
      <c r="G98" s="8"/>
    </row>
    <row r="99" spans="1:7">
      <c r="A99" s="23" t="s">
        <v>165</v>
      </c>
      <c r="B99" s="24">
        <v>2</v>
      </c>
      <c r="C99" s="24">
        <v>1</v>
      </c>
      <c r="D99" s="24">
        <v>0</v>
      </c>
      <c r="E99" s="24">
        <v>1</v>
      </c>
      <c r="F99" s="24">
        <v>1</v>
      </c>
      <c r="G99" s="24">
        <v>0</v>
      </c>
    </row>
    <row r="100" spans="1:7">
      <c r="A100" s="10" t="s">
        <v>114</v>
      </c>
      <c r="B100" s="15">
        <v>100</v>
      </c>
      <c r="C100" s="15">
        <v>50</v>
      </c>
      <c r="D100" s="15">
        <v>0</v>
      </c>
      <c r="E100" s="15">
        <v>50</v>
      </c>
      <c r="F100" s="15">
        <v>50</v>
      </c>
      <c r="G100" s="15">
        <v>0</v>
      </c>
    </row>
    <row r="101" spans="1:7">
      <c r="A101" s="23" t="s">
        <v>166</v>
      </c>
      <c r="B101" s="24">
        <v>6</v>
      </c>
      <c r="C101" s="24">
        <v>5</v>
      </c>
      <c r="D101" s="24">
        <v>0</v>
      </c>
      <c r="E101" s="24">
        <v>0</v>
      </c>
      <c r="F101" s="24">
        <v>1</v>
      </c>
      <c r="G101" s="24">
        <v>0</v>
      </c>
    </row>
    <row r="102" spans="1:7">
      <c r="A102" s="10" t="s">
        <v>114</v>
      </c>
      <c r="B102" s="15">
        <v>100</v>
      </c>
      <c r="C102" s="15">
        <v>83.333332999999996</v>
      </c>
      <c r="D102" s="15">
        <v>0</v>
      </c>
      <c r="E102" s="15">
        <v>0</v>
      </c>
      <c r="F102" s="15">
        <v>16.666667</v>
      </c>
      <c r="G102" s="15">
        <v>0</v>
      </c>
    </row>
    <row r="103" spans="1:7">
      <c r="A103" s="23" t="s">
        <v>167</v>
      </c>
      <c r="B103" s="24">
        <v>11</v>
      </c>
      <c r="C103" s="24">
        <v>7</v>
      </c>
      <c r="D103" s="24">
        <v>1</v>
      </c>
      <c r="E103" s="24">
        <v>1</v>
      </c>
      <c r="F103" s="24">
        <v>1</v>
      </c>
      <c r="G103" s="24">
        <v>1</v>
      </c>
    </row>
    <row r="104" spans="1:7">
      <c r="A104" s="10" t="s">
        <v>114</v>
      </c>
      <c r="B104" s="15">
        <v>100</v>
      </c>
      <c r="C104" s="15">
        <v>63.636364</v>
      </c>
      <c r="D104" s="15">
        <v>9.0909089999999999</v>
      </c>
      <c r="E104" s="15">
        <v>9.0909089999999999</v>
      </c>
      <c r="F104" s="15">
        <v>9.0909089999999999</v>
      </c>
      <c r="G104" s="15">
        <v>9.0909089999999999</v>
      </c>
    </row>
    <row r="105" spans="1:7">
      <c r="A105" s="23" t="s">
        <v>168</v>
      </c>
      <c r="B105" s="24">
        <v>14</v>
      </c>
      <c r="C105" s="24">
        <v>7</v>
      </c>
      <c r="D105" s="24">
        <v>7</v>
      </c>
      <c r="E105" s="24">
        <v>4</v>
      </c>
      <c r="F105" s="24">
        <v>5</v>
      </c>
      <c r="G105" s="24">
        <v>0</v>
      </c>
    </row>
    <row r="106" spans="1:7">
      <c r="A106" s="10" t="s">
        <v>114</v>
      </c>
      <c r="B106" s="15">
        <v>100</v>
      </c>
      <c r="C106" s="15">
        <v>50</v>
      </c>
      <c r="D106" s="15">
        <v>50</v>
      </c>
      <c r="E106" s="15">
        <v>28.571428999999998</v>
      </c>
      <c r="F106" s="15">
        <v>35.714286000000001</v>
      </c>
      <c r="G106" s="15">
        <v>0</v>
      </c>
    </row>
    <row r="107" spans="1:7">
      <c r="A107" s="23" t="s">
        <v>169</v>
      </c>
      <c r="B107" s="24">
        <v>4</v>
      </c>
      <c r="C107" s="24">
        <v>4</v>
      </c>
      <c r="D107" s="24">
        <v>3</v>
      </c>
      <c r="E107" s="24">
        <v>2</v>
      </c>
      <c r="F107" s="24">
        <v>0</v>
      </c>
      <c r="G107" s="24">
        <v>0</v>
      </c>
    </row>
    <row r="108" spans="1:7">
      <c r="A108" s="10" t="s">
        <v>114</v>
      </c>
      <c r="B108" s="15">
        <v>100</v>
      </c>
      <c r="C108" s="15">
        <v>100</v>
      </c>
      <c r="D108" s="15">
        <v>75</v>
      </c>
      <c r="E108" s="15">
        <v>50</v>
      </c>
      <c r="F108" s="15">
        <v>0</v>
      </c>
      <c r="G108" s="15">
        <v>0</v>
      </c>
    </row>
    <row r="109" spans="1:7">
      <c r="A109" s="23" t="s">
        <v>128</v>
      </c>
      <c r="B109" s="24">
        <v>2</v>
      </c>
      <c r="C109" s="24">
        <v>0</v>
      </c>
      <c r="D109" s="24">
        <v>0</v>
      </c>
      <c r="E109" s="24">
        <v>0</v>
      </c>
      <c r="F109" s="24">
        <v>2</v>
      </c>
      <c r="G109" s="24">
        <v>0</v>
      </c>
    </row>
    <row r="110" spans="1:7">
      <c r="A110" s="10" t="s">
        <v>114</v>
      </c>
      <c r="B110" s="15">
        <v>100</v>
      </c>
      <c r="C110" s="15">
        <v>0</v>
      </c>
      <c r="D110" s="15">
        <v>0</v>
      </c>
      <c r="E110" s="15">
        <v>0</v>
      </c>
      <c r="F110" s="15">
        <v>100</v>
      </c>
      <c r="G110" s="15">
        <v>0</v>
      </c>
    </row>
    <row r="111" spans="1:7">
      <c r="A111" s="8" t="s">
        <v>170</v>
      </c>
      <c r="B111" s="8"/>
      <c r="C111" s="8"/>
      <c r="D111" s="8"/>
      <c r="E111" s="8"/>
      <c r="F111" s="8"/>
      <c r="G111" s="8"/>
    </row>
    <row r="112" spans="1:7">
      <c r="A112" s="23" t="s">
        <v>171</v>
      </c>
      <c r="B112" s="24">
        <v>17</v>
      </c>
      <c r="C112" s="24">
        <v>11</v>
      </c>
      <c r="D112" s="24">
        <v>5</v>
      </c>
      <c r="E112" s="24">
        <v>5</v>
      </c>
      <c r="F112" s="24">
        <v>3</v>
      </c>
      <c r="G112" s="24">
        <v>1</v>
      </c>
    </row>
    <row r="113" spans="1:7">
      <c r="A113" s="10" t="s">
        <v>114</v>
      </c>
      <c r="B113" s="15">
        <v>100</v>
      </c>
      <c r="C113" s="15">
        <v>64.705882000000003</v>
      </c>
      <c r="D113" s="15">
        <v>29.411764999999999</v>
      </c>
      <c r="E113" s="15">
        <v>29.411764999999999</v>
      </c>
      <c r="F113" s="15">
        <v>17.647058999999999</v>
      </c>
      <c r="G113" s="15">
        <v>5.8823530000000002</v>
      </c>
    </row>
    <row r="114" spans="1:7">
      <c r="A114" s="23" t="s">
        <v>172</v>
      </c>
      <c r="B114" s="24">
        <v>11</v>
      </c>
      <c r="C114" s="24">
        <v>8</v>
      </c>
      <c r="D114" s="24">
        <v>4</v>
      </c>
      <c r="E114" s="24">
        <v>2</v>
      </c>
      <c r="F114" s="24">
        <v>3</v>
      </c>
      <c r="G114" s="24">
        <v>0</v>
      </c>
    </row>
    <row r="115" spans="1:7">
      <c r="A115" s="10" t="s">
        <v>114</v>
      </c>
      <c r="B115" s="15">
        <v>100</v>
      </c>
      <c r="C115" s="15">
        <v>72.727272999999997</v>
      </c>
      <c r="D115" s="15">
        <v>36.363636</v>
      </c>
      <c r="E115" s="15">
        <v>18.181818</v>
      </c>
      <c r="F115" s="15">
        <v>27.272727</v>
      </c>
      <c r="G115" s="15">
        <v>0</v>
      </c>
    </row>
    <row r="116" spans="1:7">
      <c r="A116" s="23" t="s">
        <v>173</v>
      </c>
      <c r="B116" s="24">
        <v>7</v>
      </c>
      <c r="C116" s="24">
        <v>4</v>
      </c>
      <c r="D116" s="24">
        <v>1</v>
      </c>
      <c r="E116" s="24">
        <v>1</v>
      </c>
      <c r="F116" s="24">
        <v>2</v>
      </c>
      <c r="G116" s="24">
        <v>0</v>
      </c>
    </row>
    <row r="117" spans="1:7">
      <c r="A117" s="10" t="s">
        <v>114</v>
      </c>
      <c r="B117" s="15">
        <v>100</v>
      </c>
      <c r="C117" s="15">
        <v>57.142856999999999</v>
      </c>
      <c r="D117" s="15">
        <v>14.285714</v>
      </c>
      <c r="E117" s="15">
        <v>14.285714</v>
      </c>
      <c r="F117" s="15">
        <v>28.571428999999998</v>
      </c>
      <c r="G117" s="15">
        <v>0</v>
      </c>
    </row>
    <row r="118" spans="1:7">
      <c r="A118" s="23" t="s">
        <v>174</v>
      </c>
      <c r="B118" s="24">
        <v>2</v>
      </c>
      <c r="C118" s="24">
        <v>1</v>
      </c>
      <c r="D118" s="24">
        <v>0</v>
      </c>
      <c r="E118" s="24">
        <v>0</v>
      </c>
      <c r="F118" s="24">
        <v>1</v>
      </c>
      <c r="G118" s="24">
        <v>0</v>
      </c>
    </row>
    <row r="119" spans="1:7">
      <c r="A119" s="10" t="s">
        <v>114</v>
      </c>
      <c r="B119" s="15">
        <v>100</v>
      </c>
      <c r="C119" s="15">
        <v>50</v>
      </c>
      <c r="D119" s="15">
        <v>0</v>
      </c>
      <c r="E119" s="15">
        <v>0</v>
      </c>
      <c r="F119" s="15">
        <v>50</v>
      </c>
      <c r="G119" s="15">
        <v>0</v>
      </c>
    </row>
    <row r="120" spans="1:7">
      <c r="A120" s="23" t="s">
        <v>128</v>
      </c>
      <c r="B120" s="24">
        <v>2</v>
      </c>
      <c r="C120" s="24">
        <v>0</v>
      </c>
      <c r="D120" s="24">
        <v>1</v>
      </c>
      <c r="E120" s="24">
        <v>0</v>
      </c>
      <c r="F120" s="24">
        <v>1</v>
      </c>
      <c r="G120" s="24">
        <v>0</v>
      </c>
    </row>
    <row r="121" spans="1:7">
      <c r="A121" s="10" t="s">
        <v>114</v>
      </c>
      <c r="B121" s="15">
        <v>100</v>
      </c>
      <c r="C121" s="15">
        <v>0</v>
      </c>
      <c r="D121" s="15">
        <v>50</v>
      </c>
      <c r="E121" s="15">
        <v>0</v>
      </c>
      <c r="F121" s="15">
        <v>50</v>
      </c>
      <c r="G121" s="15">
        <v>0</v>
      </c>
    </row>
    <row r="122" spans="1:7">
      <c r="A122" s="8" t="s">
        <v>175</v>
      </c>
      <c r="B122" s="8"/>
      <c r="C122" s="8"/>
      <c r="D122" s="8"/>
      <c r="E122" s="8"/>
      <c r="F122" s="8"/>
      <c r="G122" s="8"/>
    </row>
    <row r="123" spans="1:7">
      <c r="A123" s="23" t="s">
        <v>176</v>
      </c>
      <c r="B123" s="24">
        <v>3</v>
      </c>
      <c r="C123" s="24">
        <v>3</v>
      </c>
      <c r="D123" s="24">
        <v>0</v>
      </c>
      <c r="E123" s="24">
        <v>1</v>
      </c>
      <c r="F123" s="24">
        <v>0</v>
      </c>
      <c r="G123" s="24">
        <v>0</v>
      </c>
    </row>
    <row r="124" spans="1:7">
      <c r="A124" s="10" t="s">
        <v>114</v>
      </c>
      <c r="B124" s="15">
        <v>100</v>
      </c>
      <c r="C124" s="15">
        <v>100</v>
      </c>
      <c r="D124" s="15">
        <v>0</v>
      </c>
      <c r="E124" s="15">
        <v>33.333333000000003</v>
      </c>
      <c r="F124" s="15">
        <v>0</v>
      </c>
      <c r="G124" s="15">
        <v>0</v>
      </c>
    </row>
    <row r="125" spans="1:7">
      <c r="A125" s="23" t="s">
        <v>177</v>
      </c>
      <c r="B125" s="24">
        <v>3</v>
      </c>
      <c r="C125" s="24">
        <v>2</v>
      </c>
      <c r="D125" s="24">
        <v>0</v>
      </c>
      <c r="E125" s="24">
        <v>0</v>
      </c>
      <c r="F125" s="24">
        <v>1</v>
      </c>
      <c r="G125" s="24">
        <v>0</v>
      </c>
    </row>
    <row r="126" spans="1:7">
      <c r="A126" s="10" t="s">
        <v>114</v>
      </c>
      <c r="B126" s="15">
        <v>100</v>
      </c>
      <c r="C126" s="15">
        <v>66.666667000000004</v>
      </c>
      <c r="D126" s="15">
        <v>0</v>
      </c>
      <c r="E126" s="15">
        <v>0</v>
      </c>
      <c r="F126" s="15">
        <v>33.333333000000003</v>
      </c>
      <c r="G126" s="15">
        <v>0</v>
      </c>
    </row>
    <row r="127" spans="1:7">
      <c r="A127" s="23" t="s">
        <v>178</v>
      </c>
      <c r="B127" s="24">
        <v>2</v>
      </c>
      <c r="C127" s="24">
        <v>1</v>
      </c>
      <c r="D127" s="24">
        <v>0</v>
      </c>
      <c r="E127" s="24">
        <v>1</v>
      </c>
      <c r="F127" s="24">
        <v>1</v>
      </c>
      <c r="G127" s="24">
        <v>0</v>
      </c>
    </row>
    <row r="128" spans="1:7">
      <c r="A128" s="10" t="s">
        <v>114</v>
      </c>
      <c r="B128" s="15">
        <v>100</v>
      </c>
      <c r="C128" s="15">
        <v>50</v>
      </c>
      <c r="D128" s="15">
        <v>0</v>
      </c>
      <c r="E128" s="15">
        <v>50</v>
      </c>
      <c r="F128" s="15">
        <v>50</v>
      </c>
      <c r="G128" s="15">
        <v>0</v>
      </c>
    </row>
    <row r="129" spans="1:7">
      <c r="A129" s="23" t="s">
        <v>179</v>
      </c>
      <c r="B129" s="24">
        <v>0</v>
      </c>
      <c r="C129" s="24">
        <v>0</v>
      </c>
      <c r="D129" s="24">
        <v>0</v>
      </c>
      <c r="E129" s="24">
        <v>0</v>
      </c>
      <c r="F129" s="24">
        <v>0</v>
      </c>
      <c r="G129" s="24">
        <v>0</v>
      </c>
    </row>
    <row r="130" spans="1:7">
      <c r="A130" s="10" t="s">
        <v>114</v>
      </c>
      <c r="B130" s="15">
        <v>0</v>
      </c>
      <c r="C130" s="15">
        <v>0</v>
      </c>
      <c r="D130" s="15">
        <v>0</v>
      </c>
      <c r="E130" s="15">
        <v>0</v>
      </c>
      <c r="F130" s="15">
        <v>0</v>
      </c>
      <c r="G130" s="15">
        <v>0</v>
      </c>
    </row>
    <row r="131" spans="1:7">
      <c r="A131" s="23" t="s">
        <v>180</v>
      </c>
      <c r="B131" s="24">
        <v>0</v>
      </c>
      <c r="C131" s="24">
        <v>0</v>
      </c>
      <c r="D131" s="24">
        <v>0</v>
      </c>
      <c r="E131" s="24">
        <v>0</v>
      </c>
      <c r="F131" s="24">
        <v>0</v>
      </c>
      <c r="G131" s="24">
        <v>0</v>
      </c>
    </row>
    <row r="132" spans="1:7">
      <c r="A132" s="10" t="s">
        <v>114</v>
      </c>
      <c r="B132" s="15">
        <v>0</v>
      </c>
      <c r="C132" s="15">
        <v>0</v>
      </c>
      <c r="D132" s="15">
        <v>0</v>
      </c>
      <c r="E132" s="15">
        <v>0</v>
      </c>
      <c r="F132" s="15">
        <v>0</v>
      </c>
      <c r="G132" s="15">
        <v>0</v>
      </c>
    </row>
    <row r="133" spans="1:7">
      <c r="A133" s="23" t="s">
        <v>181</v>
      </c>
      <c r="B133" s="24">
        <v>1</v>
      </c>
      <c r="C133" s="24">
        <v>1</v>
      </c>
      <c r="D133" s="24">
        <v>0</v>
      </c>
      <c r="E133" s="24">
        <v>0</v>
      </c>
      <c r="F133" s="24">
        <v>0</v>
      </c>
      <c r="G133" s="24">
        <v>0</v>
      </c>
    </row>
    <row r="134" spans="1:7">
      <c r="A134" s="10" t="s">
        <v>114</v>
      </c>
      <c r="B134" s="15">
        <v>100</v>
      </c>
      <c r="C134" s="15">
        <v>100</v>
      </c>
      <c r="D134" s="15">
        <v>0</v>
      </c>
      <c r="E134" s="15">
        <v>0</v>
      </c>
      <c r="F134" s="15">
        <v>0</v>
      </c>
      <c r="G134" s="15">
        <v>0</v>
      </c>
    </row>
    <row r="135" spans="1:7">
      <c r="A135" s="23" t="s">
        <v>182</v>
      </c>
      <c r="B135" s="24">
        <v>2</v>
      </c>
      <c r="C135" s="24">
        <v>1</v>
      </c>
      <c r="D135" s="24">
        <v>1</v>
      </c>
      <c r="E135" s="24">
        <v>1</v>
      </c>
      <c r="F135" s="24">
        <v>1</v>
      </c>
      <c r="G135" s="24">
        <v>0</v>
      </c>
    </row>
    <row r="136" spans="1:7">
      <c r="A136" s="10" t="s">
        <v>114</v>
      </c>
      <c r="B136" s="15">
        <v>100</v>
      </c>
      <c r="C136" s="15">
        <v>50</v>
      </c>
      <c r="D136" s="15">
        <v>50</v>
      </c>
      <c r="E136" s="15">
        <v>50</v>
      </c>
      <c r="F136" s="15">
        <v>50</v>
      </c>
      <c r="G136" s="15">
        <v>0</v>
      </c>
    </row>
    <row r="137" spans="1:7">
      <c r="A137" s="23" t="s">
        <v>183</v>
      </c>
      <c r="B137" s="24">
        <v>1</v>
      </c>
      <c r="C137" s="24">
        <v>1</v>
      </c>
      <c r="D137" s="24">
        <v>0</v>
      </c>
      <c r="E137" s="24">
        <v>0</v>
      </c>
      <c r="F137" s="24">
        <v>0</v>
      </c>
      <c r="G137" s="24">
        <v>0</v>
      </c>
    </row>
    <row r="138" spans="1:7">
      <c r="A138" s="10" t="s">
        <v>114</v>
      </c>
      <c r="B138" s="15">
        <v>100</v>
      </c>
      <c r="C138" s="15">
        <v>100</v>
      </c>
      <c r="D138" s="15">
        <v>0</v>
      </c>
      <c r="E138" s="15">
        <v>0</v>
      </c>
      <c r="F138" s="15">
        <v>0</v>
      </c>
      <c r="G138" s="15">
        <v>0</v>
      </c>
    </row>
    <row r="139" spans="1:7">
      <c r="A139" s="23" t="s">
        <v>184</v>
      </c>
      <c r="B139" s="24">
        <v>2</v>
      </c>
      <c r="C139" s="24">
        <v>2</v>
      </c>
      <c r="D139" s="24">
        <v>0</v>
      </c>
      <c r="E139" s="24">
        <v>0</v>
      </c>
      <c r="F139" s="24">
        <v>0</v>
      </c>
      <c r="G139" s="24">
        <v>0</v>
      </c>
    </row>
    <row r="140" spans="1:7">
      <c r="A140" s="10" t="s">
        <v>114</v>
      </c>
      <c r="B140" s="15">
        <v>100</v>
      </c>
      <c r="C140" s="15">
        <v>100</v>
      </c>
      <c r="D140" s="15">
        <v>0</v>
      </c>
      <c r="E140" s="15">
        <v>0</v>
      </c>
      <c r="F140" s="15">
        <v>0</v>
      </c>
      <c r="G140" s="15">
        <v>0</v>
      </c>
    </row>
    <row r="141" spans="1:7">
      <c r="A141" s="23" t="s">
        <v>185</v>
      </c>
      <c r="B141" s="24">
        <v>3</v>
      </c>
      <c r="C141" s="24">
        <v>3</v>
      </c>
      <c r="D141" s="24">
        <v>0</v>
      </c>
      <c r="E141" s="24">
        <v>0</v>
      </c>
      <c r="F141" s="24">
        <v>0</v>
      </c>
      <c r="G141" s="24">
        <v>0</v>
      </c>
    </row>
    <row r="142" spans="1:7">
      <c r="A142" s="10" t="s">
        <v>114</v>
      </c>
      <c r="B142" s="15">
        <v>100</v>
      </c>
      <c r="C142" s="15">
        <v>100</v>
      </c>
      <c r="D142" s="15">
        <v>0</v>
      </c>
      <c r="E142" s="15">
        <v>0</v>
      </c>
      <c r="F142" s="15">
        <v>0</v>
      </c>
      <c r="G142" s="15">
        <v>0</v>
      </c>
    </row>
    <row r="143" spans="1:7">
      <c r="A143" s="23" t="s">
        <v>152</v>
      </c>
      <c r="B143" s="24">
        <v>10</v>
      </c>
      <c r="C143" s="24">
        <v>6</v>
      </c>
      <c r="D143" s="24">
        <v>4</v>
      </c>
      <c r="E143" s="24">
        <v>3</v>
      </c>
      <c r="F143" s="24">
        <v>3</v>
      </c>
      <c r="G143" s="24">
        <v>0</v>
      </c>
    </row>
    <row r="144" spans="1:7">
      <c r="A144" s="10" t="s">
        <v>114</v>
      </c>
      <c r="B144" s="15">
        <v>100</v>
      </c>
      <c r="C144" s="15">
        <v>60</v>
      </c>
      <c r="D144" s="15">
        <v>40</v>
      </c>
      <c r="E144" s="15">
        <v>30</v>
      </c>
      <c r="F144" s="15">
        <v>30</v>
      </c>
      <c r="G144" s="15">
        <v>0</v>
      </c>
    </row>
    <row r="145" spans="1:7">
      <c r="A145" s="23" t="s">
        <v>186</v>
      </c>
      <c r="B145" s="24">
        <v>17</v>
      </c>
      <c r="C145" s="24">
        <v>10</v>
      </c>
      <c r="D145" s="24">
        <v>6</v>
      </c>
      <c r="E145" s="24">
        <v>3</v>
      </c>
      <c r="F145" s="24">
        <v>4</v>
      </c>
      <c r="G145" s="24">
        <v>0</v>
      </c>
    </row>
    <row r="146" spans="1:7">
      <c r="A146" s="10" t="s">
        <v>114</v>
      </c>
      <c r="B146" s="15">
        <v>100</v>
      </c>
      <c r="C146" s="15">
        <v>58.823529000000001</v>
      </c>
      <c r="D146" s="15">
        <v>35.294117999999997</v>
      </c>
      <c r="E146" s="15">
        <v>17.647058999999999</v>
      </c>
      <c r="F146" s="15">
        <v>23.529412000000001</v>
      </c>
      <c r="G146" s="15">
        <v>0</v>
      </c>
    </row>
    <row r="147" spans="1:7">
      <c r="A147" s="23" t="s">
        <v>128</v>
      </c>
      <c r="B147" s="24">
        <v>1</v>
      </c>
      <c r="C147" s="24">
        <v>0</v>
      </c>
      <c r="D147" s="24">
        <v>0</v>
      </c>
      <c r="E147" s="24">
        <v>0</v>
      </c>
      <c r="F147" s="24">
        <v>0</v>
      </c>
      <c r="G147" s="24">
        <v>1</v>
      </c>
    </row>
    <row r="148" spans="1:7">
      <c r="A148" s="10" t="s">
        <v>114</v>
      </c>
      <c r="B148" s="15">
        <v>100</v>
      </c>
      <c r="C148" s="15">
        <v>0</v>
      </c>
      <c r="D148" s="15">
        <v>0</v>
      </c>
      <c r="E148" s="15">
        <v>0</v>
      </c>
      <c r="F148" s="15">
        <v>0</v>
      </c>
      <c r="G148" s="15">
        <v>100</v>
      </c>
    </row>
    <row r="149" spans="1:7">
      <c r="A149" s="8" t="s">
        <v>187</v>
      </c>
      <c r="B149" s="8"/>
      <c r="C149" s="8"/>
      <c r="D149" s="8"/>
      <c r="E149" s="8"/>
      <c r="F149" s="8"/>
      <c r="G149" s="8"/>
    </row>
    <row r="150" spans="1:7">
      <c r="A150" s="23" t="s">
        <v>188</v>
      </c>
      <c r="B150" s="24">
        <v>6</v>
      </c>
      <c r="C150" s="24">
        <v>3</v>
      </c>
      <c r="D150" s="24">
        <v>1</v>
      </c>
      <c r="E150" s="24">
        <v>1</v>
      </c>
      <c r="F150" s="24">
        <v>3</v>
      </c>
      <c r="G150" s="24">
        <v>0</v>
      </c>
    </row>
    <row r="151" spans="1:7">
      <c r="A151" s="10" t="s">
        <v>114</v>
      </c>
      <c r="B151" s="15">
        <v>100</v>
      </c>
      <c r="C151" s="15">
        <v>50</v>
      </c>
      <c r="D151" s="15">
        <v>16.666667</v>
      </c>
      <c r="E151" s="15">
        <v>16.666667</v>
      </c>
      <c r="F151" s="15">
        <v>50</v>
      </c>
      <c r="G151" s="15">
        <v>0</v>
      </c>
    </row>
    <row r="152" spans="1:7">
      <c r="A152" s="23" t="s">
        <v>189</v>
      </c>
      <c r="B152" s="24">
        <v>1</v>
      </c>
      <c r="C152" s="24">
        <v>0</v>
      </c>
      <c r="D152" s="24">
        <v>1</v>
      </c>
      <c r="E152" s="24">
        <v>0</v>
      </c>
      <c r="F152" s="24">
        <v>0</v>
      </c>
      <c r="G152" s="24">
        <v>0</v>
      </c>
    </row>
    <row r="153" spans="1:7">
      <c r="A153" s="10" t="s">
        <v>114</v>
      </c>
      <c r="B153" s="15">
        <v>100</v>
      </c>
      <c r="C153" s="15">
        <v>0</v>
      </c>
      <c r="D153" s="15">
        <v>100</v>
      </c>
      <c r="E153" s="15">
        <v>0</v>
      </c>
      <c r="F153" s="15">
        <v>0</v>
      </c>
      <c r="G153" s="15">
        <v>0</v>
      </c>
    </row>
    <row r="154" spans="1:7">
      <c r="A154" s="23" t="s">
        <v>190</v>
      </c>
      <c r="B154" s="24">
        <v>6</v>
      </c>
      <c r="C154" s="24">
        <v>3</v>
      </c>
      <c r="D154" s="24">
        <v>1</v>
      </c>
      <c r="E154" s="24">
        <v>2</v>
      </c>
      <c r="F154" s="24">
        <v>3</v>
      </c>
      <c r="G154" s="24">
        <v>0</v>
      </c>
    </row>
    <row r="155" spans="1:7">
      <c r="A155" s="10" t="s">
        <v>114</v>
      </c>
      <c r="B155" s="15">
        <v>100</v>
      </c>
      <c r="C155" s="15">
        <v>50</v>
      </c>
      <c r="D155" s="15">
        <v>16.666667</v>
      </c>
      <c r="E155" s="15">
        <v>33.333333000000003</v>
      </c>
      <c r="F155" s="15">
        <v>50</v>
      </c>
      <c r="G155" s="15">
        <v>0</v>
      </c>
    </row>
    <row r="156" spans="1:7">
      <c r="A156" s="23" t="s">
        <v>191</v>
      </c>
      <c r="B156" s="24">
        <v>15</v>
      </c>
      <c r="C156" s="24">
        <v>11</v>
      </c>
      <c r="D156" s="24">
        <v>5</v>
      </c>
      <c r="E156" s="24">
        <v>3</v>
      </c>
      <c r="F156" s="24">
        <v>2</v>
      </c>
      <c r="G156" s="24">
        <v>0</v>
      </c>
    </row>
    <row r="157" spans="1:7">
      <c r="A157" s="10" t="s">
        <v>114</v>
      </c>
      <c r="B157" s="15">
        <v>100</v>
      </c>
      <c r="C157" s="15">
        <v>73.333332999999996</v>
      </c>
      <c r="D157" s="15">
        <v>33.333333000000003</v>
      </c>
      <c r="E157" s="15">
        <v>20</v>
      </c>
      <c r="F157" s="15">
        <v>13.333333</v>
      </c>
      <c r="G157" s="15">
        <v>0</v>
      </c>
    </row>
    <row r="158" spans="1:7">
      <c r="A158" s="23" t="s">
        <v>192</v>
      </c>
      <c r="B158" s="24">
        <v>8</v>
      </c>
      <c r="C158" s="24">
        <v>6</v>
      </c>
      <c r="D158" s="24">
        <v>3</v>
      </c>
      <c r="E158" s="24">
        <v>1</v>
      </c>
      <c r="F158" s="24">
        <v>0</v>
      </c>
      <c r="G158" s="24">
        <v>1</v>
      </c>
    </row>
    <row r="159" spans="1:7">
      <c r="A159" s="10" t="s">
        <v>114</v>
      </c>
      <c r="B159" s="15">
        <v>100</v>
      </c>
      <c r="C159" s="15">
        <v>75</v>
      </c>
      <c r="D159" s="15">
        <v>37.5</v>
      </c>
      <c r="E159" s="15">
        <v>12.5</v>
      </c>
      <c r="F159" s="15">
        <v>0</v>
      </c>
      <c r="G159" s="15">
        <v>12.5</v>
      </c>
    </row>
    <row r="160" spans="1:7">
      <c r="A160" s="23" t="s">
        <v>193</v>
      </c>
      <c r="B160" s="24">
        <v>0</v>
      </c>
      <c r="C160" s="24">
        <v>0</v>
      </c>
      <c r="D160" s="24">
        <v>0</v>
      </c>
      <c r="E160" s="24">
        <v>0</v>
      </c>
      <c r="F160" s="24">
        <v>0</v>
      </c>
      <c r="G160" s="24">
        <v>0</v>
      </c>
    </row>
    <row r="161" spans="1:7">
      <c r="A161" s="10" t="s">
        <v>114</v>
      </c>
      <c r="B161" s="15">
        <v>0</v>
      </c>
      <c r="C161" s="15">
        <v>0</v>
      </c>
      <c r="D161" s="15">
        <v>0</v>
      </c>
      <c r="E161" s="15">
        <v>0</v>
      </c>
      <c r="F161" s="15">
        <v>0</v>
      </c>
      <c r="G161" s="15">
        <v>0</v>
      </c>
    </row>
    <row r="162" spans="1:7">
      <c r="A162" s="23" t="s">
        <v>152</v>
      </c>
      <c r="B162" s="24">
        <v>2</v>
      </c>
      <c r="C162" s="24">
        <v>1</v>
      </c>
      <c r="D162" s="24">
        <v>0</v>
      </c>
      <c r="E162" s="24">
        <v>1</v>
      </c>
      <c r="F162" s="24">
        <v>1</v>
      </c>
      <c r="G162" s="24">
        <v>0</v>
      </c>
    </row>
    <row r="163" spans="1:7">
      <c r="A163" s="10" t="s">
        <v>114</v>
      </c>
      <c r="B163" s="15">
        <v>100</v>
      </c>
      <c r="C163" s="15">
        <v>50</v>
      </c>
      <c r="D163" s="15">
        <v>0</v>
      </c>
      <c r="E163" s="15">
        <v>50</v>
      </c>
      <c r="F163" s="15">
        <v>50</v>
      </c>
      <c r="G163" s="15">
        <v>0</v>
      </c>
    </row>
    <row r="164" spans="1:7">
      <c r="A164" s="23" t="s">
        <v>128</v>
      </c>
      <c r="B164" s="24">
        <v>1</v>
      </c>
      <c r="C164" s="24">
        <v>0</v>
      </c>
      <c r="D164" s="24">
        <v>0</v>
      </c>
      <c r="E164" s="24">
        <v>0</v>
      </c>
      <c r="F164" s="24">
        <v>1</v>
      </c>
      <c r="G164" s="24">
        <v>0</v>
      </c>
    </row>
    <row r="165" spans="1:7">
      <c r="A165" s="10" t="s">
        <v>114</v>
      </c>
      <c r="B165" s="15">
        <v>100</v>
      </c>
      <c r="C165" s="15">
        <v>0</v>
      </c>
      <c r="D165" s="15">
        <v>0</v>
      </c>
      <c r="E165" s="15">
        <v>0</v>
      </c>
      <c r="F165" s="15">
        <v>100</v>
      </c>
      <c r="G165" s="15">
        <v>0</v>
      </c>
    </row>
    <row r="166" spans="1:7">
      <c r="A166" s="8" t="s">
        <v>194</v>
      </c>
      <c r="B166" s="8"/>
      <c r="C166" s="8"/>
      <c r="D166" s="8"/>
      <c r="E166" s="8"/>
      <c r="F166" s="8"/>
      <c r="G166" s="8"/>
    </row>
    <row r="167" spans="1:7">
      <c r="A167" s="23" t="s">
        <v>195</v>
      </c>
      <c r="B167" s="24">
        <v>16</v>
      </c>
      <c r="C167" s="24">
        <v>9</v>
      </c>
      <c r="D167" s="24">
        <v>3</v>
      </c>
      <c r="E167" s="24">
        <v>5</v>
      </c>
      <c r="F167" s="24">
        <v>3</v>
      </c>
      <c r="G167" s="24">
        <v>1</v>
      </c>
    </row>
    <row r="168" spans="1:7">
      <c r="A168" s="10" t="s">
        <v>114</v>
      </c>
      <c r="B168" s="15">
        <v>100</v>
      </c>
      <c r="C168" s="15">
        <v>56.25</v>
      </c>
      <c r="D168" s="15">
        <v>18.75</v>
      </c>
      <c r="E168" s="15">
        <v>31.25</v>
      </c>
      <c r="F168" s="15">
        <v>18.75</v>
      </c>
      <c r="G168" s="15">
        <v>6.25</v>
      </c>
    </row>
    <row r="169" spans="1:7">
      <c r="A169" s="23" t="s">
        <v>196</v>
      </c>
      <c r="B169" s="24">
        <v>6</v>
      </c>
      <c r="C169" s="24">
        <v>4</v>
      </c>
      <c r="D169" s="24">
        <v>2</v>
      </c>
      <c r="E169" s="24">
        <v>1</v>
      </c>
      <c r="F169" s="24">
        <v>1</v>
      </c>
      <c r="G169" s="24">
        <v>0</v>
      </c>
    </row>
    <row r="170" spans="1:7">
      <c r="A170" s="10" t="s">
        <v>114</v>
      </c>
      <c r="B170" s="15">
        <v>100</v>
      </c>
      <c r="C170" s="15">
        <v>66.666667000000004</v>
      </c>
      <c r="D170" s="15">
        <v>33.333333000000003</v>
      </c>
      <c r="E170" s="15">
        <v>16.666667</v>
      </c>
      <c r="F170" s="15">
        <v>16.666667</v>
      </c>
      <c r="G170" s="15">
        <v>0</v>
      </c>
    </row>
    <row r="171" spans="1:7">
      <c r="A171" s="23" t="s">
        <v>197</v>
      </c>
      <c r="B171" s="24">
        <v>0</v>
      </c>
      <c r="C171" s="24">
        <v>0</v>
      </c>
      <c r="D171" s="24">
        <v>0</v>
      </c>
      <c r="E171" s="24">
        <v>0</v>
      </c>
      <c r="F171" s="24">
        <v>0</v>
      </c>
      <c r="G171" s="24">
        <v>0</v>
      </c>
    </row>
    <row r="172" spans="1:7">
      <c r="A172" s="10" t="s">
        <v>114</v>
      </c>
      <c r="B172" s="15">
        <v>0</v>
      </c>
      <c r="C172" s="15">
        <v>0</v>
      </c>
      <c r="D172" s="15">
        <v>0</v>
      </c>
      <c r="E172" s="15">
        <v>0</v>
      </c>
      <c r="F172" s="15">
        <v>0</v>
      </c>
      <c r="G172" s="15">
        <v>0</v>
      </c>
    </row>
    <row r="173" spans="1:7">
      <c r="A173" s="23" t="s">
        <v>198</v>
      </c>
      <c r="B173" s="24">
        <v>0</v>
      </c>
      <c r="C173" s="24">
        <v>0</v>
      </c>
      <c r="D173" s="24">
        <v>0</v>
      </c>
      <c r="E173" s="24">
        <v>0</v>
      </c>
      <c r="F173" s="24">
        <v>0</v>
      </c>
      <c r="G173" s="24">
        <v>0</v>
      </c>
    </row>
    <row r="174" spans="1:7">
      <c r="A174" s="10" t="s">
        <v>114</v>
      </c>
      <c r="B174" s="15">
        <v>0</v>
      </c>
      <c r="C174" s="15">
        <v>0</v>
      </c>
      <c r="D174" s="15">
        <v>0</v>
      </c>
      <c r="E174" s="15">
        <v>0</v>
      </c>
      <c r="F174" s="15">
        <v>0</v>
      </c>
      <c r="G174" s="15">
        <v>0</v>
      </c>
    </row>
    <row r="175" spans="1:7">
      <c r="A175" s="23" t="s">
        <v>199</v>
      </c>
      <c r="B175" s="24">
        <v>0</v>
      </c>
      <c r="C175" s="24">
        <v>0</v>
      </c>
      <c r="D175" s="24">
        <v>0</v>
      </c>
      <c r="E175" s="24">
        <v>0</v>
      </c>
      <c r="F175" s="24">
        <v>0</v>
      </c>
      <c r="G175" s="24">
        <v>0</v>
      </c>
    </row>
    <row r="176" spans="1:7">
      <c r="A176" s="10" t="s">
        <v>114</v>
      </c>
      <c r="B176" s="15">
        <v>0</v>
      </c>
      <c r="C176" s="15">
        <v>0</v>
      </c>
      <c r="D176" s="15">
        <v>0</v>
      </c>
      <c r="E176" s="15">
        <v>0</v>
      </c>
      <c r="F176" s="15">
        <v>0</v>
      </c>
      <c r="G176" s="15">
        <v>0</v>
      </c>
    </row>
    <row r="177" spans="1:7">
      <c r="A177" s="23" t="s">
        <v>200</v>
      </c>
      <c r="B177" s="24">
        <v>8</v>
      </c>
      <c r="C177" s="24">
        <v>4</v>
      </c>
      <c r="D177" s="24">
        <v>2</v>
      </c>
      <c r="E177" s="24">
        <v>2</v>
      </c>
      <c r="F177" s="24">
        <v>4</v>
      </c>
      <c r="G177" s="24">
        <v>1</v>
      </c>
    </row>
    <row r="178" spans="1:7">
      <c r="A178" s="10" t="s">
        <v>114</v>
      </c>
      <c r="B178" s="15">
        <v>100</v>
      </c>
      <c r="C178" s="15">
        <v>50</v>
      </c>
      <c r="D178" s="15">
        <v>25</v>
      </c>
      <c r="E178" s="15">
        <v>25</v>
      </c>
      <c r="F178" s="15">
        <v>50</v>
      </c>
      <c r="G178" s="15">
        <v>12.5</v>
      </c>
    </row>
    <row r="179" spans="1:7">
      <c r="A179" s="23" t="s">
        <v>201</v>
      </c>
      <c r="B179" s="24">
        <v>2</v>
      </c>
      <c r="C179" s="24">
        <v>2</v>
      </c>
      <c r="D179" s="24">
        <v>1</v>
      </c>
      <c r="E179" s="24">
        <v>0</v>
      </c>
      <c r="F179" s="24">
        <v>0</v>
      </c>
      <c r="G179" s="24">
        <v>0</v>
      </c>
    </row>
    <row r="180" spans="1:7">
      <c r="A180" s="10" t="s">
        <v>114</v>
      </c>
      <c r="B180" s="15">
        <v>100</v>
      </c>
      <c r="C180" s="15">
        <v>100</v>
      </c>
      <c r="D180" s="15">
        <v>50</v>
      </c>
      <c r="E180" s="15">
        <v>0</v>
      </c>
      <c r="F180" s="15">
        <v>0</v>
      </c>
      <c r="G180" s="15">
        <v>0</v>
      </c>
    </row>
    <row r="181" spans="1:7">
      <c r="A181" s="23" t="s">
        <v>202</v>
      </c>
      <c r="B181" s="24">
        <v>10</v>
      </c>
      <c r="C181" s="24">
        <v>7</v>
      </c>
      <c r="D181" s="24">
        <v>2</v>
      </c>
      <c r="E181" s="24">
        <v>2</v>
      </c>
      <c r="F181" s="24">
        <v>1</v>
      </c>
      <c r="G181" s="24">
        <v>0</v>
      </c>
    </row>
    <row r="182" spans="1:7">
      <c r="A182" s="10" t="s">
        <v>114</v>
      </c>
      <c r="B182" s="15">
        <v>100</v>
      </c>
      <c r="C182" s="15">
        <v>70</v>
      </c>
      <c r="D182" s="15">
        <v>20</v>
      </c>
      <c r="E182" s="15">
        <v>20</v>
      </c>
      <c r="F182" s="15">
        <v>10</v>
      </c>
      <c r="G182" s="15">
        <v>0</v>
      </c>
    </row>
    <row r="183" spans="1:7">
      <c r="A183" s="23" t="s">
        <v>203</v>
      </c>
      <c r="B183" s="24">
        <v>9</v>
      </c>
      <c r="C183" s="24">
        <v>6</v>
      </c>
      <c r="D183" s="24">
        <v>2</v>
      </c>
      <c r="E183" s="24">
        <v>2</v>
      </c>
      <c r="F183" s="24">
        <v>1</v>
      </c>
      <c r="G183" s="24">
        <v>0</v>
      </c>
    </row>
    <row r="184" spans="1:7">
      <c r="A184" s="10" t="s">
        <v>114</v>
      </c>
      <c r="B184" s="15">
        <v>100</v>
      </c>
      <c r="C184" s="15">
        <v>66.666667000000004</v>
      </c>
      <c r="D184" s="15">
        <v>22.222221999999999</v>
      </c>
      <c r="E184" s="15">
        <v>22.222221999999999</v>
      </c>
      <c r="F184" s="15">
        <v>11.111110999999999</v>
      </c>
      <c r="G184" s="15">
        <v>0</v>
      </c>
    </row>
    <row r="185" spans="1:7">
      <c r="A185" s="23" t="s">
        <v>204</v>
      </c>
      <c r="B185" s="24">
        <v>7</v>
      </c>
      <c r="C185" s="24">
        <v>4</v>
      </c>
      <c r="D185" s="24">
        <v>2</v>
      </c>
      <c r="E185" s="24">
        <v>3</v>
      </c>
      <c r="F185" s="24">
        <v>1</v>
      </c>
      <c r="G185" s="24">
        <v>0</v>
      </c>
    </row>
    <row r="186" spans="1:7">
      <c r="A186" s="10" t="s">
        <v>114</v>
      </c>
      <c r="B186" s="15">
        <v>100</v>
      </c>
      <c r="C186" s="15">
        <v>57.142856999999999</v>
      </c>
      <c r="D186" s="15">
        <v>28.571428999999998</v>
      </c>
      <c r="E186" s="15">
        <v>42.857143000000001</v>
      </c>
      <c r="F186" s="15">
        <v>14.285714</v>
      </c>
      <c r="G186" s="15">
        <v>0</v>
      </c>
    </row>
    <row r="187" spans="1:7">
      <c r="A187" s="23" t="s">
        <v>205</v>
      </c>
      <c r="B187" s="24">
        <v>0</v>
      </c>
      <c r="C187" s="24">
        <v>0</v>
      </c>
      <c r="D187" s="24">
        <v>0</v>
      </c>
      <c r="E187" s="24">
        <v>0</v>
      </c>
      <c r="F187" s="24">
        <v>0</v>
      </c>
      <c r="G187" s="24">
        <v>0</v>
      </c>
    </row>
    <row r="188" spans="1:7">
      <c r="A188" s="10" t="s">
        <v>114</v>
      </c>
      <c r="B188" s="15">
        <v>0</v>
      </c>
      <c r="C188" s="15">
        <v>0</v>
      </c>
      <c r="D188" s="15">
        <v>0</v>
      </c>
      <c r="E188" s="15">
        <v>0</v>
      </c>
      <c r="F188" s="15">
        <v>0</v>
      </c>
      <c r="G188" s="15">
        <v>0</v>
      </c>
    </row>
    <row r="189" spans="1:7">
      <c r="A189" s="23" t="s">
        <v>206</v>
      </c>
      <c r="B189" s="24">
        <v>1</v>
      </c>
      <c r="C189" s="24">
        <v>0</v>
      </c>
      <c r="D189" s="24">
        <v>0</v>
      </c>
      <c r="E189" s="24">
        <v>0</v>
      </c>
      <c r="F189" s="24">
        <v>1</v>
      </c>
      <c r="G189" s="24">
        <v>0</v>
      </c>
    </row>
    <row r="190" spans="1:7">
      <c r="A190" s="10" t="s">
        <v>114</v>
      </c>
      <c r="B190" s="15">
        <v>100</v>
      </c>
      <c r="C190" s="15">
        <v>0</v>
      </c>
      <c r="D190" s="15">
        <v>0</v>
      </c>
      <c r="E190" s="15">
        <v>0</v>
      </c>
      <c r="F190" s="15">
        <v>100</v>
      </c>
      <c r="G190" s="15">
        <v>0</v>
      </c>
    </row>
    <row r="191" spans="1:7">
      <c r="A191" s="23" t="s">
        <v>152</v>
      </c>
      <c r="B191" s="24">
        <v>1</v>
      </c>
      <c r="C191" s="24">
        <v>1</v>
      </c>
      <c r="D191" s="24">
        <v>1</v>
      </c>
      <c r="E191" s="24">
        <v>1</v>
      </c>
      <c r="F191" s="24">
        <v>0</v>
      </c>
      <c r="G191" s="24">
        <v>0</v>
      </c>
    </row>
    <row r="192" spans="1:7">
      <c r="A192" s="10" t="s">
        <v>114</v>
      </c>
      <c r="B192" s="15">
        <v>100</v>
      </c>
      <c r="C192" s="15">
        <v>100</v>
      </c>
      <c r="D192" s="15">
        <v>100</v>
      </c>
      <c r="E192" s="15">
        <v>100</v>
      </c>
      <c r="F192" s="15">
        <v>0</v>
      </c>
      <c r="G192" s="15">
        <v>0</v>
      </c>
    </row>
    <row r="193" spans="1:7">
      <c r="A193" s="23" t="s">
        <v>128</v>
      </c>
      <c r="B193" s="24">
        <v>6</v>
      </c>
      <c r="C193" s="24">
        <v>2</v>
      </c>
      <c r="D193" s="24">
        <v>1</v>
      </c>
      <c r="E193" s="24">
        <v>0</v>
      </c>
      <c r="F193" s="24">
        <v>3</v>
      </c>
      <c r="G193" s="24">
        <v>0</v>
      </c>
    </row>
    <row r="194" spans="1:7">
      <c r="A194" s="10" t="s">
        <v>114</v>
      </c>
      <c r="B194" s="15">
        <v>100</v>
      </c>
      <c r="C194" s="15">
        <v>33.333333000000003</v>
      </c>
      <c r="D194" s="15">
        <v>16.666667</v>
      </c>
      <c r="E194" s="15">
        <v>0</v>
      </c>
      <c r="F194" s="15">
        <v>50</v>
      </c>
      <c r="G194" s="15">
        <v>0</v>
      </c>
    </row>
    <row r="195" spans="1:7">
      <c r="A195" s="8" t="s">
        <v>207</v>
      </c>
      <c r="B195" s="8"/>
      <c r="C195" s="8"/>
      <c r="D195" s="8"/>
      <c r="E195" s="8"/>
      <c r="F195" s="8"/>
      <c r="G195" s="8"/>
    </row>
    <row r="196" spans="1:7">
      <c r="A196" s="23" t="s">
        <v>208</v>
      </c>
      <c r="B196" s="24">
        <v>15</v>
      </c>
      <c r="C196" s="24">
        <v>9</v>
      </c>
      <c r="D196" s="24">
        <v>5</v>
      </c>
      <c r="E196" s="24">
        <v>3</v>
      </c>
      <c r="F196" s="24">
        <v>4</v>
      </c>
      <c r="G196" s="24">
        <v>0</v>
      </c>
    </row>
    <row r="197" spans="1:7">
      <c r="A197" s="10" t="s">
        <v>114</v>
      </c>
      <c r="B197" s="15">
        <v>100</v>
      </c>
      <c r="C197" s="15">
        <v>60</v>
      </c>
      <c r="D197" s="15">
        <v>33.333333000000003</v>
      </c>
      <c r="E197" s="15">
        <v>20</v>
      </c>
      <c r="F197" s="15">
        <v>26.666667</v>
      </c>
      <c r="G197" s="15">
        <v>0</v>
      </c>
    </row>
    <row r="198" spans="1:7">
      <c r="A198" s="23" t="s">
        <v>209</v>
      </c>
      <c r="B198" s="24">
        <v>9</v>
      </c>
      <c r="C198" s="24">
        <v>4</v>
      </c>
      <c r="D198" s="24">
        <v>2</v>
      </c>
      <c r="E198" s="24">
        <v>3</v>
      </c>
      <c r="F198" s="24">
        <v>4</v>
      </c>
      <c r="G198" s="24">
        <v>0</v>
      </c>
    </row>
    <row r="199" spans="1:7">
      <c r="A199" s="10" t="s">
        <v>114</v>
      </c>
      <c r="B199" s="15">
        <v>100</v>
      </c>
      <c r="C199" s="15">
        <v>44.444443999999997</v>
      </c>
      <c r="D199" s="15">
        <v>22.222221999999999</v>
      </c>
      <c r="E199" s="15">
        <v>33.333333000000003</v>
      </c>
      <c r="F199" s="15">
        <v>44.444443999999997</v>
      </c>
      <c r="G199" s="15">
        <v>0</v>
      </c>
    </row>
    <row r="200" spans="1:7">
      <c r="A200" s="23" t="s">
        <v>210</v>
      </c>
      <c r="B200" s="24">
        <v>16</v>
      </c>
      <c r="C200" s="24">
        <v>10</v>
      </c>
      <c r="D200" s="24">
        <v>5</v>
      </c>
      <c r="E200" s="24">
        <v>5</v>
      </c>
      <c r="F200" s="24">
        <v>3</v>
      </c>
      <c r="G200" s="24">
        <v>1</v>
      </c>
    </row>
    <row r="201" spans="1:7" ht="11.1" customHeight="1">
      <c r="A201" s="10" t="s">
        <v>114</v>
      </c>
      <c r="B201" s="15">
        <v>100</v>
      </c>
      <c r="C201" s="15">
        <v>62.5</v>
      </c>
      <c r="D201" s="15">
        <v>31.25</v>
      </c>
      <c r="E201" s="15">
        <v>31.25</v>
      </c>
      <c r="F201" s="15">
        <v>18.75</v>
      </c>
      <c r="G201" s="15">
        <v>6.25</v>
      </c>
    </row>
    <row r="202" spans="1:7" ht="11.1" customHeight="1">
      <c r="A202" s="23" t="s">
        <v>211</v>
      </c>
      <c r="B202" s="24">
        <v>5</v>
      </c>
      <c r="C202" s="24">
        <v>3</v>
      </c>
      <c r="D202" s="24">
        <v>2</v>
      </c>
      <c r="E202" s="24">
        <v>2</v>
      </c>
      <c r="F202" s="24">
        <v>1</v>
      </c>
      <c r="G202" s="24">
        <v>0</v>
      </c>
    </row>
    <row r="203" spans="1:7" ht="11.1" customHeight="1">
      <c r="A203" s="10" t="s">
        <v>114</v>
      </c>
      <c r="B203" s="15">
        <v>100</v>
      </c>
      <c r="C203" s="15">
        <v>60</v>
      </c>
      <c r="D203" s="15">
        <v>40</v>
      </c>
      <c r="E203" s="15">
        <v>40</v>
      </c>
      <c r="F203" s="15">
        <v>20</v>
      </c>
      <c r="G203" s="15">
        <v>0</v>
      </c>
    </row>
    <row r="204" spans="1:7" ht="11.1" customHeight="1">
      <c r="A204" s="23" t="s">
        <v>212</v>
      </c>
      <c r="B204" s="24">
        <v>6</v>
      </c>
      <c r="C204" s="24">
        <v>5</v>
      </c>
      <c r="D204" s="24">
        <v>2</v>
      </c>
      <c r="E204" s="24">
        <v>1</v>
      </c>
      <c r="F204" s="24">
        <v>1</v>
      </c>
      <c r="G204" s="24">
        <v>0</v>
      </c>
    </row>
    <row r="205" spans="1:7" ht="11.1" customHeight="1">
      <c r="A205" s="10" t="s">
        <v>114</v>
      </c>
      <c r="B205" s="15">
        <v>100</v>
      </c>
      <c r="C205" s="15">
        <v>83.333332999999996</v>
      </c>
      <c r="D205" s="15">
        <v>33.333333000000003</v>
      </c>
      <c r="E205" s="15">
        <v>16.666667</v>
      </c>
      <c r="F205" s="15">
        <v>16.666667</v>
      </c>
      <c r="G205" s="15">
        <v>0</v>
      </c>
    </row>
    <row r="206" spans="1:7" ht="11.1" customHeight="1">
      <c r="A206" s="23" t="s">
        <v>213</v>
      </c>
      <c r="B206" s="24">
        <v>20</v>
      </c>
      <c r="C206" s="24">
        <v>14</v>
      </c>
      <c r="D206" s="24">
        <v>5</v>
      </c>
      <c r="E206" s="24">
        <v>5</v>
      </c>
      <c r="F206" s="24">
        <v>3</v>
      </c>
      <c r="G206" s="24">
        <v>0</v>
      </c>
    </row>
    <row r="207" spans="1:7" ht="11.1" customHeight="1">
      <c r="A207" s="10" t="s">
        <v>114</v>
      </c>
      <c r="B207" s="15">
        <v>100</v>
      </c>
      <c r="C207" s="15">
        <v>70</v>
      </c>
      <c r="D207" s="15">
        <v>25</v>
      </c>
      <c r="E207" s="15">
        <v>25</v>
      </c>
      <c r="F207" s="15">
        <v>15</v>
      </c>
      <c r="G207" s="15">
        <v>0</v>
      </c>
    </row>
    <row r="208" spans="1:7" ht="11.1" customHeight="1">
      <c r="A208" s="23" t="s">
        <v>214</v>
      </c>
      <c r="B208" s="24">
        <v>2</v>
      </c>
      <c r="C208" s="24">
        <v>1</v>
      </c>
      <c r="D208" s="24">
        <v>1</v>
      </c>
      <c r="E208" s="24">
        <v>1</v>
      </c>
      <c r="F208" s="24">
        <v>1</v>
      </c>
      <c r="G208" s="24">
        <v>0</v>
      </c>
    </row>
    <row r="209" spans="1:7" ht="11.1" customHeight="1">
      <c r="A209" s="10" t="s">
        <v>114</v>
      </c>
      <c r="B209" s="15">
        <v>100</v>
      </c>
      <c r="C209" s="15">
        <v>50</v>
      </c>
      <c r="D209" s="15">
        <v>50</v>
      </c>
      <c r="E209" s="15">
        <v>50</v>
      </c>
      <c r="F209" s="15">
        <v>50</v>
      </c>
      <c r="G209" s="15">
        <v>0</v>
      </c>
    </row>
    <row r="210" spans="1:7" ht="11.1" customHeight="1">
      <c r="A210" s="23" t="s">
        <v>215</v>
      </c>
      <c r="B210" s="24">
        <v>2</v>
      </c>
      <c r="C210" s="24">
        <v>2</v>
      </c>
      <c r="D210" s="24">
        <v>1</v>
      </c>
      <c r="E210" s="24">
        <v>1</v>
      </c>
      <c r="F210" s="24">
        <v>0</v>
      </c>
      <c r="G210" s="24">
        <v>0</v>
      </c>
    </row>
    <row r="211" spans="1:7" ht="11.1" customHeight="1">
      <c r="A211" s="10" t="s">
        <v>114</v>
      </c>
      <c r="B211" s="15">
        <v>100</v>
      </c>
      <c r="C211" s="15">
        <v>100</v>
      </c>
      <c r="D211" s="15">
        <v>50</v>
      </c>
      <c r="E211" s="15">
        <v>50</v>
      </c>
      <c r="F211" s="15">
        <v>0</v>
      </c>
      <c r="G211" s="15">
        <v>0</v>
      </c>
    </row>
    <row r="212" spans="1:7" ht="11.1" customHeight="1">
      <c r="A212" s="23" t="s">
        <v>216</v>
      </c>
      <c r="B212" s="24">
        <v>4</v>
      </c>
      <c r="C212" s="24">
        <v>2</v>
      </c>
      <c r="D212" s="24">
        <v>2</v>
      </c>
      <c r="E212" s="24">
        <v>2</v>
      </c>
      <c r="F212" s="24">
        <v>1</v>
      </c>
      <c r="G212" s="24">
        <v>0</v>
      </c>
    </row>
    <row r="213" spans="1:7" ht="11.1" customHeight="1">
      <c r="A213" s="10" t="s">
        <v>114</v>
      </c>
      <c r="B213" s="15">
        <v>100</v>
      </c>
      <c r="C213" s="15">
        <v>50</v>
      </c>
      <c r="D213" s="15">
        <v>50</v>
      </c>
      <c r="E213" s="15">
        <v>50</v>
      </c>
      <c r="F213" s="15">
        <v>25</v>
      </c>
      <c r="G213" s="15">
        <v>0</v>
      </c>
    </row>
    <row r="214" spans="1:7" ht="11.1" customHeight="1">
      <c r="A214" s="23" t="s">
        <v>217</v>
      </c>
      <c r="B214" s="24">
        <v>5</v>
      </c>
      <c r="C214" s="24">
        <v>3</v>
      </c>
      <c r="D214" s="24">
        <v>3</v>
      </c>
      <c r="E214" s="24">
        <v>1</v>
      </c>
      <c r="F214" s="24">
        <v>1</v>
      </c>
      <c r="G214" s="24">
        <v>0</v>
      </c>
    </row>
    <row r="215" spans="1:7" ht="11.1" customHeight="1">
      <c r="A215" s="10" t="s">
        <v>114</v>
      </c>
      <c r="B215" s="15">
        <v>100</v>
      </c>
      <c r="C215" s="15">
        <v>60</v>
      </c>
      <c r="D215" s="15">
        <v>60</v>
      </c>
      <c r="E215" s="15">
        <v>20</v>
      </c>
      <c r="F215" s="15">
        <v>20</v>
      </c>
      <c r="G215" s="15">
        <v>0</v>
      </c>
    </row>
    <row r="216" spans="1:7" ht="11.1" customHeight="1">
      <c r="A216" s="23" t="s">
        <v>218</v>
      </c>
      <c r="B216" s="24">
        <v>4</v>
      </c>
      <c r="C216" s="24">
        <v>3</v>
      </c>
      <c r="D216" s="24">
        <v>1</v>
      </c>
      <c r="E216" s="24">
        <v>1</v>
      </c>
      <c r="F216" s="24">
        <v>1</v>
      </c>
      <c r="G216" s="24">
        <v>0</v>
      </c>
    </row>
    <row r="217" spans="1:7" ht="11.1" customHeight="1">
      <c r="A217" s="10" t="s">
        <v>114</v>
      </c>
      <c r="B217" s="15">
        <v>100</v>
      </c>
      <c r="C217" s="15">
        <v>75</v>
      </c>
      <c r="D217" s="15">
        <v>25</v>
      </c>
      <c r="E217" s="15">
        <v>25</v>
      </c>
      <c r="F217" s="15">
        <v>25</v>
      </c>
      <c r="G217" s="15">
        <v>0</v>
      </c>
    </row>
    <row r="218" spans="1:7" ht="11.1" customHeight="1">
      <c r="A218" s="23" t="s">
        <v>219</v>
      </c>
      <c r="B218" s="24">
        <v>3</v>
      </c>
      <c r="C218" s="24">
        <v>1</v>
      </c>
      <c r="D218" s="24">
        <v>1</v>
      </c>
      <c r="E218" s="24">
        <v>1</v>
      </c>
      <c r="F218" s="24">
        <v>2</v>
      </c>
      <c r="G218" s="24">
        <v>0</v>
      </c>
    </row>
    <row r="219" spans="1:7" ht="11.1" customHeight="1">
      <c r="A219" s="10" t="s">
        <v>114</v>
      </c>
      <c r="B219" s="15">
        <v>100</v>
      </c>
      <c r="C219" s="15">
        <v>33.333333000000003</v>
      </c>
      <c r="D219" s="15">
        <v>33.333333000000003</v>
      </c>
      <c r="E219" s="15">
        <v>33.333333000000003</v>
      </c>
      <c r="F219" s="15">
        <v>66.666667000000004</v>
      </c>
      <c r="G219" s="15">
        <v>0</v>
      </c>
    </row>
    <row r="220" spans="1:7" ht="11.1" customHeight="1">
      <c r="A220" s="23" t="s">
        <v>220</v>
      </c>
      <c r="B220" s="24">
        <v>7</v>
      </c>
      <c r="C220" s="24">
        <v>3</v>
      </c>
      <c r="D220" s="24">
        <v>2</v>
      </c>
      <c r="E220" s="24">
        <v>3</v>
      </c>
      <c r="F220" s="24">
        <v>2</v>
      </c>
      <c r="G220" s="24">
        <v>0</v>
      </c>
    </row>
    <row r="221" spans="1:7" ht="11.1" customHeight="1">
      <c r="A221" s="10" t="s">
        <v>114</v>
      </c>
      <c r="B221" s="15">
        <v>100</v>
      </c>
      <c r="C221" s="15">
        <v>42.857143000000001</v>
      </c>
      <c r="D221" s="15">
        <v>28.571428999999998</v>
      </c>
      <c r="E221" s="15">
        <v>42.857143000000001</v>
      </c>
      <c r="F221" s="15">
        <v>28.571428999999998</v>
      </c>
      <c r="G221" s="15">
        <v>0</v>
      </c>
    </row>
    <row r="222" spans="1:7" ht="11.1" customHeight="1">
      <c r="A222" s="23" t="s">
        <v>221</v>
      </c>
      <c r="B222" s="24">
        <v>4</v>
      </c>
      <c r="C222" s="24">
        <v>4</v>
      </c>
      <c r="D222" s="24">
        <v>1</v>
      </c>
      <c r="E222" s="24">
        <v>2</v>
      </c>
      <c r="F222" s="24">
        <v>0</v>
      </c>
      <c r="G222" s="24">
        <v>0</v>
      </c>
    </row>
    <row r="223" spans="1:7" ht="11.1" customHeight="1">
      <c r="A223" s="10" t="s">
        <v>114</v>
      </c>
      <c r="B223" s="15">
        <v>100</v>
      </c>
      <c r="C223" s="15">
        <v>100</v>
      </c>
      <c r="D223" s="15">
        <v>25</v>
      </c>
      <c r="E223" s="15">
        <v>50</v>
      </c>
      <c r="F223" s="15">
        <v>0</v>
      </c>
      <c r="G223" s="15">
        <v>0</v>
      </c>
    </row>
    <row r="224" spans="1:7" ht="11.1" customHeight="1">
      <c r="A224" s="23" t="s">
        <v>152</v>
      </c>
      <c r="B224" s="24">
        <v>2</v>
      </c>
      <c r="C224" s="24">
        <v>2</v>
      </c>
      <c r="D224" s="24">
        <v>2</v>
      </c>
      <c r="E224" s="24">
        <v>2</v>
      </c>
      <c r="F224" s="24">
        <v>1</v>
      </c>
      <c r="G224" s="24">
        <v>0</v>
      </c>
    </row>
    <row r="225" spans="1:7" ht="11.1" customHeight="1">
      <c r="A225" s="10" t="s">
        <v>114</v>
      </c>
      <c r="B225" s="15">
        <v>100</v>
      </c>
      <c r="C225" s="15">
        <v>100</v>
      </c>
      <c r="D225" s="15">
        <v>100</v>
      </c>
      <c r="E225" s="15">
        <v>100</v>
      </c>
      <c r="F225" s="15">
        <v>50</v>
      </c>
      <c r="G225" s="15">
        <v>0</v>
      </c>
    </row>
    <row r="226" spans="1:7" ht="11.1" customHeight="1">
      <c r="A226" s="23" t="s">
        <v>222</v>
      </c>
      <c r="B226" s="24">
        <v>4</v>
      </c>
      <c r="C226" s="24">
        <v>2</v>
      </c>
      <c r="D226" s="24">
        <v>0</v>
      </c>
      <c r="E226" s="24">
        <v>0</v>
      </c>
      <c r="F226" s="24">
        <v>2</v>
      </c>
      <c r="G226" s="24">
        <v>0</v>
      </c>
    </row>
    <row r="227" spans="1:7" ht="11.1" customHeight="1">
      <c r="A227" s="10" t="s">
        <v>114</v>
      </c>
      <c r="B227" s="15">
        <v>100</v>
      </c>
      <c r="C227" s="15">
        <v>50</v>
      </c>
      <c r="D227" s="15">
        <v>0</v>
      </c>
      <c r="E227" s="15">
        <v>0</v>
      </c>
      <c r="F227" s="15">
        <v>50</v>
      </c>
      <c r="G227" s="15">
        <v>0</v>
      </c>
    </row>
    <row r="228" spans="1:7" ht="11.1" customHeight="1">
      <c r="A228" s="23" t="s">
        <v>128</v>
      </c>
      <c r="B228" s="24">
        <v>2</v>
      </c>
      <c r="C228" s="24">
        <v>2</v>
      </c>
      <c r="D228" s="24">
        <v>1</v>
      </c>
      <c r="E228" s="24">
        <v>0</v>
      </c>
      <c r="F228" s="24">
        <v>0</v>
      </c>
      <c r="G228" s="24">
        <v>0</v>
      </c>
    </row>
    <row r="229" spans="1:7" ht="11.1" customHeight="1">
      <c r="A229" s="11"/>
      <c r="B229" s="16">
        <v>100</v>
      </c>
      <c r="C229" s="16">
        <v>100</v>
      </c>
      <c r="D229" s="16">
        <v>50</v>
      </c>
      <c r="E229" s="16">
        <v>0</v>
      </c>
      <c r="F229" s="16">
        <v>0</v>
      </c>
      <c r="G229" s="16">
        <v>0</v>
      </c>
    </row>
    <row r="230" spans="1:7" ht="11.1" customHeight="1"/>
  </sheetData>
  <phoneticPr fontId="2"/>
  <pageMargins left="0.75" right="0.75" top="1" bottom="1" header="0.5" footer="0.5"/>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01B0B-186C-4C74-8F23-CF6C33FF6C42}">
  <sheetPr codeName="Sheet136"/>
  <dimension ref="A1:S230"/>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HYPERLINK("#'目次'!B41","[35]")</f>
        <v>[35]</v>
      </c>
    </row>
    <row r="3" spans="1:19">
      <c r="A3" s="6" t="s">
        <v>114</v>
      </c>
      <c r="B3" s="7" t="s">
        <v>116</v>
      </c>
    </row>
    <row r="4" spans="1:19">
      <c r="A4" s="6" t="s">
        <v>114</v>
      </c>
      <c r="B4" s="7" t="s">
        <v>404</v>
      </c>
    </row>
    <row r="5" spans="1:19">
      <c r="A5" s="6" t="s">
        <v>114</v>
      </c>
      <c r="B5" s="7" t="s">
        <v>405</v>
      </c>
    </row>
    <row r="6" spans="1:19" s="21" customFormat="1" ht="72">
      <c r="A6" s="19" t="s">
        <v>114</v>
      </c>
      <c r="B6" s="20" t="s">
        <v>118</v>
      </c>
      <c r="C6" s="20" t="s">
        <v>406</v>
      </c>
      <c r="D6" s="20" t="s">
        <v>407</v>
      </c>
      <c r="E6" s="20" t="s">
        <v>408</v>
      </c>
      <c r="F6" s="20" t="s">
        <v>409</v>
      </c>
      <c r="G6" s="20" t="s">
        <v>410</v>
      </c>
      <c r="H6" s="20" t="s">
        <v>411</v>
      </c>
      <c r="I6" s="20" t="s">
        <v>412</v>
      </c>
      <c r="J6" s="20" t="s">
        <v>413</v>
      </c>
      <c r="K6" s="20" t="s">
        <v>414</v>
      </c>
      <c r="L6" s="20" t="s">
        <v>415</v>
      </c>
      <c r="M6" s="20" t="s">
        <v>416</v>
      </c>
      <c r="N6" s="20" t="s">
        <v>417</v>
      </c>
      <c r="O6" s="20" t="s">
        <v>418</v>
      </c>
      <c r="P6" s="20" t="s">
        <v>419</v>
      </c>
      <c r="Q6" s="20" t="s">
        <v>152</v>
      </c>
      <c r="R6" s="20" t="s">
        <v>420</v>
      </c>
      <c r="S6" s="20" t="s">
        <v>128</v>
      </c>
    </row>
    <row r="7" spans="1:19">
      <c r="A7" s="22" t="s">
        <v>121</v>
      </c>
      <c r="B7" s="9">
        <v>2677</v>
      </c>
      <c r="C7" s="9">
        <v>160</v>
      </c>
      <c r="D7" s="9">
        <v>278</v>
      </c>
      <c r="E7" s="9">
        <v>133</v>
      </c>
      <c r="F7" s="9">
        <v>253</v>
      </c>
      <c r="G7" s="9">
        <v>260</v>
      </c>
      <c r="H7" s="9">
        <v>340</v>
      </c>
      <c r="I7" s="9">
        <v>789</v>
      </c>
      <c r="J7" s="9">
        <v>414</v>
      </c>
      <c r="K7" s="9">
        <v>37</v>
      </c>
      <c r="L7" s="9">
        <v>653</v>
      </c>
      <c r="M7" s="9">
        <v>148</v>
      </c>
      <c r="N7" s="9">
        <v>452</v>
      </c>
      <c r="O7" s="9">
        <v>150</v>
      </c>
      <c r="P7" s="9">
        <v>33</v>
      </c>
      <c r="Q7" s="9">
        <v>106</v>
      </c>
      <c r="R7" s="9">
        <v>801</v>
      </c>
      <c r="S7" s="9">
        <v>65</v>
      </c>
    </row>
    <row r="8" spans="1:19">
      <c r="A8" s="10" t="s">
        <v>114</v>
      </c>
      <c r="B8" s="15">
        <v>100</v>
      </c>
      <c r="C8" s="15">
        <v>5.9768400000000002</v>
      </c>
      <c r="D8" s="15">
        <v>10.384759000000001</v>
      </c>
      <c r="E8" s="15">
        <v>4.968248</v>
      </c>
      <c r="F8" s="15">
        <v>9.4508779999999994</v>
      </c>
      <c r="G8" s="15">
        <v>9.7123650000000001</v>
      </c>
      <c r="H8" s="15">
        <v>12.700784000000001</v>
      </c>
      <c r="I8" s="15">
        <v>29.473291</v>
      </c>
      <c r="J8" s="15">
        <v>15.465073</v>
      </c>
      <c r="K8" s="15">
        <v>1.382144</v>
      </c>
      <c r="L8" s="15">
        <v>24.392976999999998</v>
      </c>
      <c r="M8" s="15">
        <v>5.5285770000000003</v>
      </c>
      <c r="N8" s="15">
        <v>16.884571999999999</v>
      </c>
      <c r="O8" s="15">
        <v>5.6032869999999999</v>
      </c>
      <c r="P8" s="15">
        <v>1.232723</v>
      </c>
      <c r="Q8" s="15">
        <v>3.9596559999999998</v>
      </c>
      <c r="R8" s="15">
        <v>29.921554</v>
      </c>
      <c r="S8" s="15">
        <v>2.4280910000000002</v>
      </c>
    </row>
    <row r="9" spans="1:19">
      <c r="A9" s="8" t="s">
        <v>122</v>
      </c>
      <c r="B9" s="8"/>
      <c r="C9" s="8"/>
      <c r="D9" s="8"/>
      <c r="E9" s="8"/>
      <c r="F9" s="8"/>
      <c r="G9" s="8"/>
      <c r="H9" s="8"/>
      <c r="I9" s="8"/>
      <c r="J9" s="8"/>
      <c r="K9" s="8"/>
      <c r="L9" s="8"/>
      <c r="M9" s="8"/>
      <c r="N9" s="8"/>
      <c r="O9" s="8"/>
      <c r="P9" s="8"/>
      <c r="Q9" s="8"/>
      <c r="R9" s="8"/>
      <c r="S9" s="8"/>
    </row>
    <row r="10" spans="1:19">
      <c r="A10" s="23" t="s">
        <v>123</v>
      </c>
      <c r="B10" s="24">
        <v>380</v>
      </c>
      <c r="C10" s="24">
        <v>17</v>
      </c>
      <c r="D10" s="24">
        <v>39</v>
      </c>
      <c r="E10" s="24">
        <v>11</v>
      </c>
      <c r="F10" s="24">
        <v>35</v>
      </c>
      <c r="G10" s="24">
        <v>13</v>
      </c>
      <c r="H10" s="24">
        <v>16</v>
      </c>
      <c r="I10" s="24">
        <v>64</v>
      </c>
      <c r="J10" s="24">
        <v>41</v>
      </c>
      <c r="K10" s="24">
        <v>2</v>
      </c>
      <c r="L10" s="24">
        <v>63</v>
      </c>
      <c r="M10" s="24">
        <v>17</v>
      </c>
      <c r="N10" s="24">
        <v>55</v>
      </c>
      <c r="O10" s="24">
        <v>8</v>
      </c>
      <c r="P10" s="24">
        <v>1</v>
      </c>
      <c r="Q10" s="24">
        <v>16</v>
      </c>
      <c r="R10" s="24">
        <v>160</v>
      </c>
      <c r="S10" s="24">
        <v>11</v>
      </c>
    </row>
    <row r="11" spans="1:19">
      <c r="A11" s="10" t="s">
        <v>114</v>
      </c>
      <c r="B11" s="15">
        <v>100</v>
      </c>
      <c r="C11" s="15">
        <v>4.4736840000000004</v>
      </c>
      <c r="D11" s="15">
        <v>10.263158000000001</v>
      </c>
      <c r="E11" s="15">
        <v>2.8947370000000001</v>
      </c>
      <c r="F11" s="15">
        <v>9.2105259999999998</v>
      </c>
      <c r="G11" s="15">
        <v>3.4210530000000001</v>
      </c>
      <c r="H11" s="15">
        <v>4.2105259999999998</v>
      </c>
      <c r="I11" s="15">
        <v>16.842105</v>
      </c>
      <c r="J11" s="15">
        <v>10.789474</v>
      </c>
      <c r="K11" s="15">
        <v>0.52631600000000001</v>
      </c>
      <c r="L11" s="15">
        <v>16.578946999999999</v>
      </c>
      <c r="M11" s="15">
        <v>4.4736840000000004</v>
      </c>
      <c r="N11" s="15">
        <v>14.473684</v>
      </c>
      <c r="O11" s="15">
        <v>2.1052629999999999</v>
      </c>
      <c r="P11" s="15">
        <v>0.263158</v>
      </c>
      <c r="Q11" s="15">
        <v>4.2105259999999998</v>
      </c>
      <c r="R11" s="15">
        <v>42.105263000000001</v>
      </c>
      <c r="S11" s="15">
        <v>2.8947370000000001</v>
      </c>
    </row>
    <row r="12" spans="1:19">
      <c r="A12" s="23" t="s">
        <v>124</v>
      </c>
      <c r="B12" s="24">
        <v>489</v>
      </c>
      <c r="C12" s="24">
        <v>21</v>
      </c>
      <c r="D12" s="24">
        <v>60</v>
      </c>
      <c r="E12" s="24">
        <v>17</v>
      </c>
      <c r="F12" s="24">
        <v>56</v>
      </c>
      <c r="G12" s="24">
        <v>46</v>
      </c>
      <c r="H12" s="24">
        <v>53</v>
      </c>
      <c r="I12" s="24">
        <v>129</v>
      </c>
      <c r="J12" s="24">
        <v>66</v>
      </c>
      <c r="K12" s="24">
        <v>4</v>
      </c>
      <c r="L12" s="24">
        <v>114</v>
      </c>
      <c r="M12" s="24">
        <v>17</v>
      </c>
      <c r="N12" s="24">
        <v>80</v>
      </c>
      <c r="O12" s="24">
        <v>21</v>
      </c>
      <c r="P12" s="24">
        <v>5</v>
      </c>
      <c r="Q12" s="24">
        <v>13</v>
      </c>
      <c r="R12" s="24">
        <v>164</v>
      </c>
      <c r="S12" s="24">
        <v>8</v>
      </c>
    </row>
    <row r="13" spans="1:19">
      <c r="A13" s="10" t="s">
        <v>114</v>
      </c>
      <c r="B13" s="15">
        <v>100</v>
      </c>
      <c r="C13" s="15">
        <v>4.2944789999999999</v>
      </c>
      <c r="D13" s="15">
        <v>12.269939000000001</v>
      </c>
      <c r="E13" s="15">
        <v>3.476483</v>
      </c>
      <c r="F13" s="15">
        <v>11.451943</v>
      </c>
      <c r="G13" s="15">
        <v>9.4069529999999997</v>
      </c>
      <c r="H13" s="15">
        <v>10.838445999999999</v>
      </c>
      <c r="I13" s="15">
        <v>26.380368000000001</v>
      </c>
      <c r="J13" s="15">
        <v>13.496933</v>
      </c>
      <c r="K13" s="15">
        <v>0.81799599999999995</v>
      </c>
      <c r="L13" s="15">
        <v>23.312882999999999</v>
      </c>
      <c r="M13" s="15">
        <v>3.476483</v>
      </c>
      <c r="N13" s="15">
        <v>16.359918</v>
      </c>
      <c r="O13" s="15">
        <v>4.2944789999999999</v>
      </c>
      <c r="P13" s="15">
        <v>1.0224949999999999</v>
      </c>
      <c r="Q13" s="15">
        <v>2.658487</v>
      </c>
      <c r="R13" s="15">
        <v>33.537832000000002</v>
      </c>
      <c r="S13" s="15">
        <v>1.6359919999999999</v>
      </c>
    </row>
    <row r="14" spans="1:19">
      <c r="A14" s="23" t="s">
        <v>125</v>
      </c>
      <c r="B14" s="24">
        <v>1114</v>
      </c>
      <c r="C14" s="24">
        <v>59</v>
      </c>
      <c r="D14" s="24">
        <v>118</v>
      </c>
      <c r="E14" s="24">
        <v>59</v>
      </c>
      <c r="F14" s="24">
        <v>106</v>
      </c>
      <c r="G14" s="24">
        <v>99</v>
      </c>
      <c r="H14" s="24">
        <v>132</v>
      </c>
      <c r="I14" s="24">
        <v>350</v>
      </c>
      <c r="J14" s="24">
        <v>171</v>
      </c>
      <c r="K14" s="24">
        <v>13</v>
      </c>
      <c r="L14" s="24">
        <v>281</v>
      </c>
      <c r="M14" s="24">
        <v>59</v>
      </c>
      <c r="N14" s="24">
        <v>182</v>
      </c>
      <c r="O14" s="24">
        <v>69</v>
      </c>
      <c r="P14" s="24">
        <v>8</v>
      </c>
      <c r="Q14" s="24">
        <v>44</v>
      </c>
      <c r="R14" s="24">
        <v>330</v>
      </c>
      <c r="S14" s="24">
        <v>19</v>
      </c>
    </row>
    <row r="15" spans="1:19">
      <c r="A15" s="10" t="s">
        <v>114</v>
      </c>
      <c r="B15" s="15">
        <v>100</v>
      </c>
      <c r="C15" s="15">
        <v>5.2962300000000004</v>
      </c>
      <c r="D15" s="15">
        <v>10.592460000000001</v>
      </c>
      <c r="E15" s="15">
        <v>5.2962300000000004</v>
      </c>
      <c r="F15" s="15">
        <v>9.5152599999999996</v>
      </c>
      <c r="G15" s="15">
        <v>8.8868939999999998</v>
      </c>
      <c r="H15" s="15">
        <v>11.849192</v>
      </c>
      <c r="I15" s="15">
        <v>31.418312</v>
      </c>
      <c r="J15" s="15">
        <v>15.35009</v>
      </c>
      <c r="K15" s="15">
        <v>1.1669659999999999</v>
      </c>
      <c r="L15" s="15">
        <v>25.224416999999999</v>
      </c>
      <c r="M15" s="15">
        <v>5.2962300000000004</v>
      </c>
      <c r="N15" s="15">
        <v>16.337522</v>
      </c>
      <c r="O15" s="15">
        <v>6.1938959999999996</v>
      </c>
      <c r="P15" s="15">
        <v>0.71813300000000002</v>
      </c>
      <c r="Q15" s="15">
        <v>3.9497309999999999</v>
      </c>
      <c r="R15" s="15">
        <v>29.622979999999998</v>
      </c>
      <c r="S15" s="15">
        <v>1.7055659999999999</v>
      </c>
    </row>
    <row r="16" spans="1:19">
      <c r="A16" s="23" t="s">
        <v>126</v>
      </c>
      <c r="B16" s="24">
        <v>521</v>
      </c>
      <c r="C16" s="24">
        <v>52</v>
      </c>
      <c r="D16" s="24">
        <v>45</v>
      </c>
      <c r="E16" s="24">
        <v>38</v>
      </c>
      <c r="F16" s="24">
        <v>44</v>
      </c>
      <c r="G16" s="24">
        <v>71</v>
      </c>
      <c r="H16" s="24">
        <v>98</v>
      </c>
      <c r="I16" s="24">
        <v>181</v>
      </c>
      <c r="J16" s="24">
        <v>104</v>
      </c>
      <c r="K16" s="24">
        <v>16</v>
      </c>
      <c r="L16" s="24">
        <v>144</v>
      </c>
      <c r="M16" s="24">
        <v>48</v>
      </c>
      <c r="N16" s="24">
        <v>105</v>
      </c>
      <c r="O16" s="24">
        <v>43</v>
      </c>
      <c r="P16" s="24">
        <v>13</v>
      </c>
      <c r="Q16" s="24">
        <v>21</v>
      </c>
      <c r="R16" s="24">
        <v>112</v>
      </c>
      <c r="S16" s="24">
        <v>17</v>
      </c>
    </row>
    <row r="17" spans="1:19">
      <c r="A17" s="10" t="s">
        <v>114</v>
      </c>
      <c r="B17" s="15">
        <v>100</v>
      </c>
      <c r="C17" s="15">
        <v>9.9808059999999994</v>
      </c>
      <c r="D17" s="15">
        <v>8.6372359999999997</v>
      </c>
      <c r="E17" s="15">
        <v>7.293666</v>
      </c>
      <c r="F17" s="15">
        <v>8.4452979999999993</v>
      </c>
      <c r="G17" s="15">
        <v>13.627639</v>
      </c>
      <c r="H17" s="15">
        <v>18.809981000000001</v>
      </c>
      <c r="I17" s="15">
        <v>34.740882999999997</v>
      </c>
      <c r="J17" s="15">
        <v>19.961611999999999</v>
      </c>
      <c r="K17" s="15">
        <v>3.0710169999999999</v>
      </c>
      <c r="L17" s="15">
        <v>27.639154999999999</v>
      </c>
      <c r="M17" s="15">
        <v>9.2130519999999994</v>
      </c>
      <c r="N17" s="15">
        <v>20.153551</v>
      </c>
      <c r="O17" s="15">
        <v>8.2533589999999997</v>
      </c>
      <c r="P17" s="15">
        <v>2.4952019999999999</v>
      </c>
      <c r="Q17" s="15">
        <v>4.03071</v>
      </c>
      <c r="R17" s="15">
        <v>21.497121</v>
      </c>
      <c r="S17" s="15">
        <v>3.262956</v>
      </c>
    </row>
    <row r="18" spans="1:19">
      <c r="A18" s="23" t="s">
        <v>127</v>
      </c>
      <c r="B18" s="24">
        <v>129</v>
      </c>
      <c r="C18" s="24">
        <v>9</v>
      </c>
      <c r="D18" s="24">
        <v>14</v>
      </c>
      <c r="E18" s="24">
        <v>7</v>
      </c>
      <c r="F18" s="24">
        <v>9</v>
      </c>
      <c r="G18" s="24">
        <v>27</v>
      </c>
      <c r="H18" s="24">
        <v>37</v>
      </c>
      <c r="I18" s="24">
        <v>50</v>
      </c>
      <c r="J18" s="24">
        <v>29</v>
      </c>
      <c r="K18" s="24">
        <v>2</v>
      </c>
      <c r="L18" s="24">
        <v>39</v>
      </c>
      <c r="M18" s="24">
        <v>6</v>
      </c>
      <c r="N18" s="24">
        <v>23</v>
      </c>
      <c r="O18" s="24">
        <v>7</v>
      </c>
      <c r="P18" s="24">
        <v>6</v>
      </c>
      <c r="Q18" s="24">
        <v>10</v>
      </c>
      <c r="R18" s="24">
        <v>22</v>
      </c>
      <c r="S18" s="24">
        <v>6</v>
      </c>
    </row>
    <row r="19" spans="1:19">
      <c r="A19" s="10" t="s">
        <v>114</v>
      </c>
      <c r="B19" s="15">
        <v>100</v>
      </c>
      <c r="C19" s="15">
        <v>6.9767440000000001</v>
      </c>
      <c r="D19" s="15">
        <v>10.852713</v>
      </c>
      <c r="E19" s="15">
        <v>5.4263570000000003</v>
      </c>
      <c r="F19" s="15">
        <v>6.9767440000000001</v>
      </c>
      <c r="G19" s="15">
        <v>20.930233000000001</v>
      </c>
      <c r="H19" s="15">
        <v>28.682171</v>
      </c>
      <c r="I19" s="15">
        <v>38.759689999999999</v>
      </c>
      <c r="J19" s="15">
        <v>22.480619999999998</v>
      </c>
      <c r="K19" s="15">
        <v>1.5503880000000001</v>
      </c>
      <c r="L19" s="15">
        <v>30.232558000000001</v>
      </c>
      <c r="M19" s="15">
        <v>4.6511630000000004</v>
      </c>
      <c r="N19" s="15">
        <v>17.829457000000001</v>
      </c>
      <c r="O19" s="15">
        <v>5.4263570000000003</v>
      </c>
      <c r="P19" s="15">
        <v>4.6511630000000004</v>
      </c>
      <c r="Q19" s="15">
        <v>7.751938</v>
      </c>
      <c r="R19" s="15">
        <v>17.054264</v>
      </c>
      <c r="S19" s="15">
        <v>4.6511630000000004</v>
      </c>
    </row>
    <row r="20" spans="1:19">
      <c r="A20" s="23" t="s">
        <v>128</v>
      </c>
      <c r="B20" s="24">
        <v>44</v>
      </c>
      <c r="C20" s="24">
        <v>2</v>
      </c>
      <c r="D20" s="24">
        <v>2</v>
      </c>
      <c r="E20" s="24">
        <v>1</v>
      </c>
      <c r="F20" s="24">
        <v>3</v>
      </c>
      <c r="G20" s="24">
        <v>4</v>
      </c>
      <c r="H20" s="24">
        <v>4</v>
      </c>
      <c r="I20" s="24">
        <v>15</v>
      </c>
      <c r="J20" s="24">
        <v>3</v>
      </c>
      <c r="K20" s="24">
        <v>0</v>
      </c>
      <c r="L20" s="24">
        <v>12</v>
      </c>
      <c r="M20" s="24">
        <v>1</v>
      </c>
      <c r="N20" s="24">
        <v>7</v>
      </c>
      <c r="O20" s="24">
        <v>2</v>
      </c>
      <c r="P20" s="24">
        <v>0</v>
      </c>
      <c r="Q20" s="24">
        <v>2</v>
      </c>
      <c r="R20" s="24">
        <v>13</v>
      </c>
      <c r="S20" s="24">
        <v>4</v>
      </c>
    </row>
    <row r="21" spans="1:19">
      <c r="A21" s="10" t="s">
        <v>114</v>
      </c>
      <c r="B21" s="15">
        <v>100</v>
      </c>
      <c r="C21" s="15">
        <v>4.5454549999999996</v>
      </c>
      <c r="D21" s="15">
        <v>4.5454549999999996</v>
      </c>
      <c r="E21" s="15">
        <v>2.2727270000000002</v>
      </c>
      <c r="F21" s="15">
        <v>6.8181820000000002</v>
      </c>
      <c r="G21" s="15">
        <v>9.0909089999999999</v>
      </c>
      <c r="H21" s="15">
        <v>9.0909089999999999</v>
      </c>
      <c r="I21" s="15">
        <v>34.090909000000003</v>
      </c>
      <c r="J21" s="15">
        <v>6.8181820000000002</v>
      </c>
      <c r="K21" s="15">
        <v>0</v>
      </c>
      <c r="L21" s="15">
        <v>27.272727</v>
      </c>
      <c r="M21" s="15">
        <v>2.2727270000000002</v>
      </c>
      <c r="N21" s="15">
        <v>15.909091</v>
      </c>
      <c r="O21" s="15">
        <v>4.5454549999999996</v>
      </c>
      <c r="P21" s="15">
        <v>0</v>
      </c>
      <c r="Q21" s="15">
        <v>4.5454549999999996</v>
      </c>
      <c r="R21" s="15">
        <v>29.545455</v>
      </c>
      <c r="S21" s="15">
        <v>9.0909089999999999</v>
      </c>
    </row>
    <row r="22" spans="1:19">
      <c r="A22" s="8" t="s">
        <v>129</v>
      </c>
      <c r="B22" s="8"/>
      <c r="C22" s="8"/>
      <c r="D22" s="8"/>
      <c r="E22" s="8"/>
      <c r="F22" s="8"/>
      <c r="G22" s="8"/>
      <c r="H22" s="8"/>
      <c r="I22" s="8"/>
      <c r="J22" s="8"/>
      <c r="K22" s="8"/>
      <c r="L22" s="8"/>
      <c r="M22" s="8"/>
      <c r="N22" s="8"/>
      <c r="O22" s="8"/>
      <c r="P22" s="8"/>
      <c r="Q22" s="8"/>
      <c r="R22" s="8"/>
      <c r="S22" s="8"/>
    </row>
    <row r="23" spans="1:19">
      <c r="A23" s="23" t="s">
        <v>130</v>
      </c>
      <c r="B23" s="24">
        <v>799</v>
      </c>
      <c r="C23" s="24">
        <v>29</v>
      </c>
      <c r="D23" s="24">
        <v>87</v>
      </c>
      <c r="E23" s="24">
        <v>26</v>
      </c>
      <c r="F23" s="24">
        <v>78</v>
      </c>
      <c r="G23" s="24">
        <v>39</v>
      </c>
      <c r="H23" s="24">
        <v>71</v>
      </c>
      <c r="I23" s="24">
        <v>175</v>
      </c>
      <c r="J23" s="24">
        <v>83</v>
      </c>
      <c r="K23" s="24">
        <v>7</v>
      </c>
      <c r="L23" s="24">
        <v>168</v>
      </c>
      <c r="M23" s="24">
        <v>28</v>
      </c>
      <c r="N23" s="24">
        <v>115</v>
      </c>
      <c r="O23" s="24">
        <v>24</v>
      </c>
      <c r="P23" s="24">
        <v>4</v>
      </c>
      <c r="Q23" s="24">
        <v>26</v>
      </c>
      <c r="R23" s="24">
        <v>319</v>
      </c>
      <c r="S23" s="24">
        <v>18</v>
      </c>
    </row>
    <row r="24" spans="1:19">
      <c r="A24" s="10" t="s">
        <v>114</v>
      </c>
      <c r="B24" s="15">
        <v>100</v>
      </c>
      <c r="C24" s="15">
        <v>3.629537</v>
      </c>
      <c r="D24" s="15">
        <v>10.888610999999999</v>
      </c>
      <c r="E24" s="15">
        <v>3.2540680000000002</v>
      </c>
      <c r="F24" s="15">
        <v>9.7622029999999995</v>
      </c>
      <c r="G24" s="15">
        <v>4.8811010000000001</v>
      </c>
      <c r="H24" s="15">
        <v>8.8861080000000001</v>
      </c>
      <c r="I24" s="15">
        <v>21.902377999999999</v>
      </c>
      <c r="J24" s="15">
        <v>10.387985</v>
      </c>
      <c r="K24" s="15">
        <v>0.87609499999999996</v>
      </c>
      <c r="L24" s="15">
        <v>21.026282999999999</v>
      </c>
      <c r="M24" s="15">
        <v>3.5043799999999998</v>
      </c>
      <c r="N24" s="15">
        <v>14.392991</v>
      </c>
      <c r="O24" s="15">
        <v>3.003755</v>
      </c>
      <c r="P24" s="15">
        <v>0.50062600000000002</v>
      </c>
      <c r="Q24" s="15">
        <v>3.2540680000000002</v>
      </c>
      <c r="R24" s="15">
        <v>39.924906</v>
      </c>
      <c r="S24" s="15">
        <v>2.2528160000000002</v>
      </c>
    </row>
    <row r="25" spans="1:19">
      <c r="A25" s="23" t="s">
        <v>131</v>
      </c>
      <c r="B25" s="24">
        <v>1245</v>
      </c>
      <c r="C25" s="24">
        <v>80</v>
      </c>
      <c r="D25" s="24">
        <v>134</v>
      </c>
      <c r="E25" s="24">
        <v>63</v>
      </c>
      <c r="F25" s="24">
        <v>117</v>
      </c>
      <c r="G25" s="24">
        <v>122</v>
      </c>
      <c r="H25" s="24">
        <v>164</v>
      </c>
      <c r="I25" s="24">
        <v>379</v>
      </c>
      <c r="J25" s="24">
        <v>190</v>
      </c>
      <c r="K25" s="24">
        <v>12</v>
      </c>
      <c r="L25" s="24">
        <v>311</v>
      </c>
      <c r="M25" s="24">
        <v>79</v>
      </c>
      <c r="N25" s="24">
        <v>221</v>
      </c>
      <c r="O25" s="24">
        <v>76</v>
      </c>
      <c r="P25" s="24">
        <v>12</v>
      </c>
      <c r="Q25" s="24">
        <v>47</v>
      </c>
      <c r="R25" s="24">
        <v>355</v>
      </c>
      <c r="S25" s="24">
        <v>30</v>
      </c>
    </row>
    <row r="26" spans="1:19">
      <c r="A26" s="10" t="s">
        <v>114</v>
      </c>
      <c r="B26" s="15">
        <v>100</v>
      </c>
      <c r="C26" s="15">
        <v>6.4257030000000004</v>
      </c>
      <c r="D26" s="15">
        <v>10.763052</v>
      </c>
      <c r="E26" s="15">
        <v>5.0602410000000004</v>
      </c>
      <c r="F26" s="15">
        <v>9.3975899999999992</v>
      </c>
      <c r="G26" s="15">
        <v>9.7991969999999995</v>
      </c>
      <c r="H26" s="15">
        <v>13.172691</v>
      </c>
      <c r="I26" s="15">
        <v>30.441766999999999</v>
      </c>
      <c r="J26" s="15">
        <v>15.261044</v>
      </c>
      <c r="K26" s="15">
        <v>0.96385500000000002</v>
      </c>
      <c r="L26" s="15">
        <v>24.97992</v>
      </c>
      <c r="M26" s="15">
        <v>6.3453819999999999</v>
      </c>
      <c r="N26" s="15">
        <v>17.751003999999998</v>
      </c>
      <c r="O26" s="15">
        <v>6.1044179999999999</v>
      </c>
      <c r="P26" s="15">
        <v>0.96385500000000002</v>
      </c>
      <c r="Q26" s="15">
        <v>3.7751000000000001</v>
      </c>
      <c r="R26" s="15">
        <v>28.514056</v>
      </c>
      <c r="S26" s="15">
        <v>2.4096389999999999</v>
      </c>
    </row>
    <row r="27" spans="1:19">
      <c r="A27" s="23" t="s">
        <v>132</v>
      </c>
      <c r="B27" s="24">
        <v>504</v>
      </c>
      <c r="C27" s="24">
        <v>45</v>
      </c>
      <c r="D27" s="24">
        <v>50</v>
      </c>
      <c r="E27" s="24">
        <v>39</v>
      </c>
      <c r="F27" s="24">
        <v>48</v>
      </c>
      <c r="G27" s="24">
        <v>77</v>
      </c>
      <c r="H27" s="24">
        <v>77</v>
      </c>
      <c r="I27" s="24">
        <v>184</v>
      </c>
      <c r="J27" s="24">
        <v>119</v>
      </c>
      <c r="K27" s="24">
        <v>13</v>
      </c>
      <c r="L27" s="24">
        <v>142</v>
      </c>
      <c r="M27" s="24">
        <v>32</v>
      </c>
      <c r="N27" s="24">
        <v>91</v>
      </c>
      <c r="O27" s="24">
        <v>41</v>
      </c>
      <c r="P27" s="24">
        <v>10</v>
      </c>
      <c r="Q27" s="24">
        <v>21</v>
      </c>
      <c r="R27" s="24">
        <v>101</v>
      </c>
      <c r="S27" s="24">
        <v>9</v>
      </c>
    </row>
    <row r="28" spans="1:19">
      <c r="A28" s="10" t="s">
        <v>114</v>
      </c>
      <c r="B28" s="15">
        <v>100</v>
      </c>
      <c r="C28" s="15">
        <v>8.9285709999999998</v>
      </c>
      <c r="D28" s="15">
        <v>9.9206350000000008</v>
      </c>
      <c r="E28" s="15">
        <v>7.7380950000000004</v>
      </c>
      <c r="F28" s="15">
        <v>9.5238099999999992</v>
      </c>
      <c r="G28" s="15">
        <v>15.277778</v>
      </c>
      <c r="H28" s="15">
        <v>15.277778</v>
      </c>
      <c r="I28" s="15">
        <v>36.507936999999998</v>
      </c>
      <c r="J28" s="15">
        <v>23.611111000000001</v>
      </c>
      <c r="K28" s="15">
        <v>2.5793650000000001</v>
      </c>
      <c r="L28" s="15">
        <v>28.174603000000001</v>
      </c>
      <c r="M28" s="15">
        <v>6.3492059999999997</v>
      </c>
      <c r="N28" s="15">
        <v>18.055555999999999</v>
      </c>
      <c r="O28" s="15">
        <v>8.1349210000000003</v>
      </c>
      <c r="P28" s="15">
        <v>1.984127</v>
      </c>
      <c r="Q28" s="15">
        <v>4.1666670000000003</v>
      </c>
      <c r="R28" s="15">
        <v>20.039683</v>
      </c>
      <c r="S28" s="15">
        <v>1.785714</v>
      </c>
    </row>
    <row r="29" spans="1:19">
      <c r="A29" s="23" t="s">
        <v>133</v>
      </c>
      <c r="B29" s="24">
        <v>82</v>
      </c>
      <c r="C29" s="24">
        <v>5</v>
      </c>
      <c r="D29" s="24">
        <v>4</v>
      </c>
      <c r="E29" s="24">
        <v>4</v>
      </c>
      <c r="F29" s="24">
        <v>4</v>
      </c>
      <c r="G29" s="24">
        <v>18</v>
      </c>
      <c r="H29" s="24">
        <v>20</v>
      </c>
      <c r="I29" s="24">
        <v>36</v>
      </c>
      <c r="J29" s="24">
        <v>18</v>
      </c>
      <c r="K29" s="24">
        <v>4</v>
      </c>
      <c r="L29" s="24">
        <v>21</v>
      </c>
      <c r="M29" s="24">
        <v>7</v>
      </c>
      <c r="N29" s="24">
        <v>18</v>
      </c>
      <c r="O29" s="24">
        <v>7</v>
      </c>
      <c r="P29" s="24">
        <v>7</v>
      </c>
      <c r="Q29" s="24">
        <v>9</v>
      </c>
      <c r="R29" s="24">
        <v>15</v>
      </c>
      <c r="S29" s="24">
        <v>4</v>
      </c>
    </row>
    <row r="30" spans="1:19">
      <c r="A30" s="10" t="s">
        <v>114</v>
      </c>
      <c r="B30" s="15">
        <v>100</v>
      </c>
      <c r="C30" s="15">
        <v>6.0975609999999998</v>
      </c>
      <c r="D30" s="15">
        <v>4.8780489999999999</v>
      </c>
      <c r="E30" s="15">
        <v>4.8780489999999999</v>
      </c>
      <c r="F30" s="15">
        <v>4.8780489999999999</v>
      </c>
      <c r="G30" s="15">
        <v>21.951219999999999</v>
      </c>
      <c r="H30" s="15">
        <v>24.390243999999999</v>
      </c>
      <c r="I30" s="15">
        <v>43.902439000000001</v>
      </c>
      <c r="J30" s="15">
        <v>21.951219999999999</v>
      </c>
      <c r="K30" s="15">
        <v>4.8780489999999999</v>
      </c>
      <c r="L30" s="15">
        <v>25.609756000000001</v>
      </c>
      <c r="M30" s="15">
        <v>8.5365850000000005</v>
      </c>
      <c r="N30" s="15">
        <v>21.951219999999999</v>
      </c>
      <c r="O30" s="15">
        <v>8.5365850000000005</v>
      </c>
      <c r="P30" s="15">
        <v>8.5365850000000005</v>
      </c>
      <c r="Q30" s="15">
        <v>10.97561</v>
      </c>
      <c r="R30" s="15">
        <v>18.292683</v>
      </c>
      <c r="S30" s="15">
        <v>4.8780489999999999</v>
      </c>
    </row>
    <row r="31" spans="1:19">
      <c r="A31" s="23" t="s">
        <v>128</v>
      </c>
      <c r="B31" s="24">
        <v>47</v>
      </c>
      <c r="C31" s="24">
        <v>1</v>
      </c>
      <c r="D31" s="24">
        <v>3</v>
      </c>
      <c r="E31" s="24">
        <v>1</v>
      </c>
      <c r="F31" s="24">
        <v>6</v>
      </c>
      <c r="G31" s="24">
        <v>4</v>
      </c>
      <c r="H31" s="24">
        <v>8</v>
      </c>
      <c r="I31" s="24">
        <v>15</v>
      </c>
      <c r="J31" s="24">
        <v>4</v>
      </c>
      <c r="K31" s="24">
        <v>1</v>
      </c>
      <c r="L31" s="24">
        <v>11</v>
      </c>
      <c r="M31" s="24">
        <v>2</v>
      </c>
      <c r="N31" s="24">
        <v>7</v>
      </c>
      <c r="O31" s="24">
        <v>2</v>
      </c>
      <c r="P31" s="24">
        <v>0</v>
      </c>
      <c r="Q31" s="24">
        <v>3</v>
      </c>
      <c r="R31" s="24">
        <v>11</v>
      </c>
      <c r="S31" s="24">
        <v>4</v>
      </c>
    </row>
    <row r="32" spans="1:19">
      <c r="A32" s="10" t="s">
        <v>114</v>
      </c>
      <c r="B32" s="15">
        <v>100</v>
      </c>
      <c r="C32" s="15">
        <v>2.1276600000000001</v>
      </c>
      <c r="D32" s="15">
        <v>6.3829789999999997</v>
      </c>
      <c r="E32" s="15">
        <v>2.1276600000000001</v>
      </c>
      <c r="F32" s="15">
        <v>12.765957</v>
      </c>
      <c r="G32" s="15">
        <v>8.5106380000000001</v>
      </c>
      <c r="H32" s="15">
        <v>17.021277000000001</v>
      </c>
      <c r="I32" s="15">
        <v>31.914894</v>
      </c>
      <c r="J32" s="15">
        <v>8.5106380000000001</v>
      </c>
      <c r="K32" s="15">
        <v>2.1276600000000001</v>
      </c>
      <c r="L32" s="15">
        <v>23.404254999999999</v>
      </c>
      <c r="M32" s="15">
        <v>4.2553190000000001</v>
      </c>
      <c r="N32" s="15">
        <v>14.893617000000001</v>
      </c>
      <c r="O32" s="15">
        <v>4.2553190000000001</v>
      </c>
      <c r="P32" s="15">
        <v>0</v>
      </c>
      <c r="Q32" s="15">
        <v>6.3829789999999997</v>
      </c>
      <c r="R32" s="15">
        <v>23.404254999999999</v>
      </c>
      <c r="S32" s="15">
        <v>8.5106380000000001</v>
      </c>
    </row>
    <row r="33" spans="1:19">
      <c r="A33" s="8" t="s">
        <v>134</v>
      </c>
      <c r="B33" s="8"/>
      <c r="C33" s="8"/>
      <c r="D33" s="8"/>
      <c r="E33" s="8"/>
      <c r="F33" s="8"/>
      <c r="G33" s="8"/>
      <c r="H33" s="8"/>
      <c r="I33" s="8"/>
      <c r="J33" s="8"/>
      <c r="K33" s="8"/>
      <c r="L33" s="8"/>
      <c r="M33" s="8"/>
      <c r="N33" s="8"/>
      <c r="O33" s="8"/>
      <c r="P33" s="8"/>
      <c r="Q33" s="8"/>
      <c r="R33" s="8"/>
      <c r="S33" s="8"/>
    </row>
    <row r="34" spans="1:19">
      <c r="A34" s="23" t="s">
        <v>135</v>
      </c>
      <c r="B34" s="24">
        <v>128</v>
      </c>
      <c r="C34" s="24">
        <v>17</v>
      </c>
      <c r="D34" s="24">
        <v>2</v>
      </c>
      <c r="E34" s="24">
        <v>13</v>
      </c>
      <c r="F34" s="24">
        <v>1</v>
      </c>
      <c r="G34" s="24">
        <v>19</v>
      </c>
      <c r="H34" s="24">
        <v>10</v>
      </c>
      <c r="I34" s="24">
        <v>21</v>
      </c>
      <c r="J34" s="24">
        <v>29</v>
      </c>
      <c r="K34" s="24">
        <v>1</v>
      </c>
      <c r="L34" s="24">
        <v>21</v>
      </c>
      <c r="M34" s="24">
        <v>8</v>
      </c>
      <c r="N34" s="24">
        <v>19</v>
      </c>
      <c r="O34" s="24">
        <v>16</v>
      </c>
      <c r="P34" s="24">
        <v>5</v>
      </c>
      <c r="Q34" s="24">
        <v>10</v>
      </c>
      <c r="R34" s="24">
        <v>43</v>
      </c>
      <c r="S34" s="24">
        <v>5</v>
      </c>
    </row>
    <row r="35" spans="1:19">
      <c r="A35" s="10" t="s">
        <v>114</v>
      </c>
      <c r="B35" s="15">
        <v>100</v>
      </c>
      <c r="C35" s="15">
        <v>13.28125</v>
      </c>
      <c r="D35" s="15">
        <v>1.5625</v>
      </c>
      <c r="E35" s="15">
        <v>10.15625</v>
      </c>
      <c r="F35" s="15">
        <v>0.78125</v>
      </c>
      <c r="G35" s="15">
        <v>14.84375</v>
      </c>
      <c r="H35" s="15">
        <v>7.8125</v>
      </c>
      <c r="I35" s="15">
        <v>16.40625</v>
      </c>
      <c r="J35" s="15">
        <v>22.65625</v>
      </c>
      <c r="K35" s="15">
        <v>0.78125</v>
      </c>
      <c r="L35" s="15">
        <v>16.40625</v>
      </c>
      <c r="M35" s="15">
        <v>6.25</v>
      </c>
      <c r="N35" s="15">
        <v>14.84375</v>
      </c>
      <c r="O35" s="15">
        <v>12.5</v>
      </c>
      <c r="P35" s="15">
        <v>3.90625</v>
      </c>
      <c r="Q35" s="15">
        <v>7.8125</v>
      </c>
      <c r="R35" s="15">
        <v>33.59375</v>
      </c>
      <c r="S35" s="15">
        <v>3.90625</v>
      </c>
    </row>
    <row r="36" spans="1:19">
      <c r="A36" s="23" t="s">
        <v>136</v>
      </c>
      <c r="B36" s="24">
        <v>138</v>
      </c>
      <c r="C36" s="24">
        <v>17</v>
      </c>
      <c r="D36" s="24">
        <v>4</v>
      </c>
      <c r="E36" s="24">
        <v>11</v>
      </c>
      <c r="F36" s="24">
        <v>4</v>
      </c>
      <c r="G36" s="24">
        <v>15</v>
      </c>
      <c r="H36" s="24">
        <v>12</v>
      </c>
      <c r="I36" s="24">
        <v>29</v>
      </c>
      <c r="J36" s="24">
        <v>21</v>
      </c>
      <c r="K36" s="24">
        <v>4</v>
      </c>
      <c r="L36" s="24">
        <v>31</v>
      </c>
      <c r="M36" s="24">
        <v>13</v>
      </c>
      <c r="N36" s="24">
        <v>18</v>
      </c>
      <c r="O36" s="24">
        <v>14</v>
      </c>
      <c r="P36" s="24">
        <v>5</v>
      </c>
      <c r="Q36" s="24">
        <v>5</v>
      </c>
      <c r="R36" s="24">
        <v>43</v>
      </c>
      <c r="S36" s="24">
        <v>5</v>
      </c>
    </row>
    <row r="37" spans="1:19">
      <c r="A37" s="10" t="s">
        <v>114</v>
      </c>
      <c r="B37" s="15">
        <v>100</v>
      </c>
      <c r="C37" s="15">
        <v>12.318841000000001</v>
      </c>
      <c r="D37" s="15">
        <v>2.8985509999999999</v>
      </c>
      <c r="E37" s="15">
        <v>7.9710140000000003</v>
      </c>
      <c r="F37" s="15">
        <v>2.8985509999999999</v>
      </c>
      <c r="G37" s="15">
        <v>10.869565</v>
      </c>
      <c r="H37" s="15">
        <v>8.6956520000000008</v>
      </c>
      <c r="I37" s="15">
        <v>21.014493000000002</v>
      </c>
      <c r="J37" s="15">
        <v>15.217390999999999</v>
      </c>
      <c r="K37" s="15">
        <v>2.8985509999999999</v>
      </c>
      <c r="L37" s="15">
        <v>22.463768000000002</v>
      </c>
      <c r="M37" s="15">
        <v>9.4202899999999996</v>
      </c>
      <c r="N37" s="15">
        <v>13.043478</v>
      </c>
      <c r="O37" s="15">
        <v>10.144928</v>
      </c>
      <c r="P37" s="15">
        <v>3.6231879999999999</v>
      </c>
      <c r="Q37" s="15">
        <v>3.6231879999999999</v>
      </c>
      <c r="R37" s="15">
        <v>31.159420000000001</v>
      </c>
      <c r="S37" s="15">
        <v>3.6231879999999999</v>
      </c>
    </row>
    <row r="38" spans="1:19">
      <c r="A38" s="23" t="s">
        <v>137</v>
      </c>
      <c r="B38" s="24">
        <v>119</v>
      </c>
      <c r="C38" s="24">
        <v>8</v>
      </c>
      <c r="D38" s="24">
        <v>10</v>
      </c>
      <c r="E38" s="24">
        <v>5</v>
      </c>
      <c r="F38" s="24">
        <v>5</v>
      </c>
      <c r="G38" s="24">
        <v>12</v>
      </c>
      <c r="H38" s="24">
        <v>9</v>
      </c>
      <c r="I38" s="24">
        <v>25</v>
      </c>
      <c r="J38" s="24">
        <v>27</v>
      </c>
      <c r="K38" s="24">
        <v>4</v>
      </c>
      <c r="L38" s="24">
        <v>14</v>
      </c>
      <c r="M38" s="24">
        <v>5</v>
      </c>
      <c r="N38" s="24">
        <v>11</v>
      </c>
      <c r="O38" s="24">
        <v>11</v>
      </c>
      <c r="P38" s="24">
        <v>1</v>
      </c>
      <c r="Q38" s="24">
        <v>4</v>
      </c>
      <c r="R38" s="24">
        <v>40</v>
      </c>
      <c r="S38" s="24">
        <v>1</v>
      </c>
    </row>
    <row r="39" spans="1:19">
      <c r="A39" s="10" t="s">
        <v>114</v>
      </c>
      <c r="B39" s="15">
        <v>100</v>
      </c>
      <c r="C39" s="15">
        <v>6.7226889999999999</v>
      </c>
      <c r="D39" s="15">
        <v>8.4033610000000003</v>
      </c>
      <c r="E39" s="15">
        <v>4.2016809999999998</v>
      </c>
      <c r="F39" s="15">
        <v>4.2016809999999998</v>
      </c>
      <c r="G39" s="15">
        <v>10.084034000000001</v>
      </c>
      <c r="H39" s="15">
        <v>7.5630249999999997</v>
      </c>
      <c r="I39" s="15">
        <v>21.008403000000001</v>
      </c>
      <c r="J39" s="15">
        <v>22.689076</v>
      </c>
      <c r="K39" s="15">
        <v>3.361345</v>
      </c>
      <c r="L39" s="15">
        <v>11.764706</v>
      </c>
      <c r="M39" s="15">
        <v>4.2016809999999998</v>
      </c>
      <c r="N39" s="15">
        <v>9.2436969999999992</v>
      </c>
      <c r="O39" s="15">
        <v>9.2436969999999992</v>
      </c>
      <c r="P39" s="15">
        <v>0.84033599999999997</v>
      </c>
      <c r="Q39" s="15">
        <v>3.361345</v>
      </c>
      <c r="R39" s="15">
        <v>33.613444999999999</v>
      </c>
      <c r="S39" s="15">
        <v>0.84033599999999997</v>
      </c>
    </row>
    <row r="40" spans="1:19">
      <c r="A40" s="23" t="s">
        <v>138</v>
      </c>
      <c r="B40" s="24">
        <v>142</v>
      </c>
      <c r="C40" s="24">
        <v>8</v>
      </c>
      <c r="D40" s="24">
        <v>13</v>
      </c>
      <c r="E40" s="24">
        <v>9</v>
      </c>
      <c r="F40" s="24">
        <v>12</v>
      </c>
      <c r="G40" s="24">
        <v>13</v>
      </c>
      <c r="H40" s="24">
        <v>15</v>
      </c>
      <c r="I40" s="24">
        <v>25</v>
      </c>
      <c r="J40" s="24">
        <v>22</v>
      </c>
      <c r="K40" s="24">
        <v>4</v>
      </c>
      <c r="L40" s="24">
        <v>21</v>
      </c>
      <c r="M40" s="24">
        <v>8</v>
      </c>
      <c r="N40" s="24">
        <v>20</v>
      </c>
      <c r="O40" s="24">
        <v>10</v>
      </c>
      <c r="P40" s="24">
        <v>1</v>
      </c>
      <c r="Q40" s="24">
        <v>8</v>
      </c>
      <c r="R40" s="24">
        <v>52</v>
      </c>
      <c r="S40" s="24">
        <v>2</v>
      </c>
    </row>
    <row r="41" spans="1:19">
      <c r="A41" s="10" t="s">
        <v>114</v>
      </c>
      <c r="B41" s="15">
        <v>100</v>
      </c>
      <c r="C41" s="15">
        <v>5.6338030000000003</v>
      </c>
      <c r="D41" s="15">
        <v>9.1549300000000002</v>
      </c>
      <c r="E41" s="15">
        <v>6.3380280000000004</v>
      </c>
      <c r="F41" s="15">
        <v>8.450704</v>
      </c>
      <c r="G41" s="15">
        <v>9.1549300000000002</v>
      </c>
      <c r="H41" s="15">
        <v>10.56338</v>
      </c>
      <c r="I41" s="15">
        <v>17.605633999999998</v>
      </c>
      <c r="J41" s="15">
        <v>15.492958</v>
      </c>
      <c r="K41" s="15">
        <v>2.8169010000000001</v>
      </c>
      <c r="L41" s="15">
        <v>14.788732</v>
      </c>
      <c r="M41" s="15">
        <v>5.6338030000000003</v>
      </c>
      <c r="N41" s="15">
        <v>14.084507</v>
      </c>
      <c r="O41" s="15">
        <v>7.0422539999999998</v>
      </c>
      <c r="P41" s="15">
        <v>0.70422499999999999</v>
      </c>
      <c r="Q41" s="15">
        <v>5.6338030000000003</v>
      </c>
      <c r="R41" s="15">
        <v>36.619717999999999</v>
      </c>
      <c r="S41" s="15">
        <v>1.4084509999999999</v>
      </c>
    </row>
    <row r="42" spans="1:19">
      <c r="A42" s="23" t="s">
        <v>139</v>
      </c>
      <c r="B42" s="24">
        <v>170</v>
      </c>
      <c r="C42" s="24">
        <v>12</v>
      </c>
      <c r="D42" s="24">
        <v>8</v>
      </c>
      <c r="E42" s="24">
        <v>13</v>
      </c>
      <c r="F42" s="24">
        <v>14</v>
      </c>
      <c r="G42" s="24">
        <v>14</v>
      </c>
      <c r="H42" s="24">
        <v>18</v>
      </c>
      <c r="I42" s="24">
        <v>45</v>
      </c>
      <c r="J42" s="24">
        <v>37</v>
      </c>
      <c r="K42" s="24">
        <v>6</v>
      </c>
      <c r="L42" s="24">
        <v>34</v>
      </c>
      <c r="M42" s="24">
        <v>11</v>
      </c>
      <c r="N42" s="24">
        <v>29</v>
      </c>
      <c r="O42" s="24">
        <v>16</v>
      </c>
      <c r="P42" s="24">
        <v>2</v>
      </c>
      <c r="Q42" s="24">
        <v>6</v>
      </c>
      <c r="R42" s="24">
        <v>51</v>
      </c>
      <c r="S42" s="24">
        <v>5</v>
      </c>
    </row>
    <row r="43" spans="1:19">
      <c r="A43" s="10" t="s">
        <v>114</v>
      </c>
      <c r="B43" s="15">
        <v>100</v>
      </c>
      <c r="C43" s="15">
        <v>7.0588240000000004</v>
      </c>
      <c r="D43" s="15">
        <v>4.7058819999999999</v>
      </c>
      <c r="E43" s="15">
        <v>7.6470589999999996</v>
      </c>
      <c r="F43" s="15">
        <v>8.2352939999999997</v>
      </c>
      <c r="G43" s="15">
        <v>8.2352939999999997</v>
      </c>
      <c r="H43" s="15">
        <v>10.588234999999999</v>
      </c>
      <c r="I43" s="15">
        <v>26.470587999999999</v>
      </c>
      <c r="J43" s="15">
        <v>21.764706</v>
      </c>
      <c r="K43" s="15">
        <v>3.5294120000000002</v>
      </c>
      <c r="L43" s="15">
        <v>20</v>
      </c>
      <c r="M43" s="15">
        <v>6.4705880000000002</v>
      </c>
      <c r="N43" s="15">
        <v>17.058824000000001</v>
      </c>
      <c r="O43" s="15">
        <v>9.4117650000000008</v>
      </c>
      <c r="P43" s="15">
        <v>1.176471</v>
      </c>
      <c r="Q43" s="15">
        <v>3.5294120000000002</v>
      </c>
      <c r="R43" s="15">
        <v>30</v>
      </c>
      <c r="S43" s="15">
        <v>2.941176</v>
      </c>
    </row>
    <row r="44" spans="1:19">
      <c r="A44" s="23" t="s">
        <v>140</v>
      </c>
      <c r="B44" s="24">
        <v>192</v>
      </c>
      <c r="C44" s="24">
        <v>15</v>
      </c>
      <c r="D44" s="24">
        <v>19</v>
      </c>
      <c r="E44" s="24">
        <v>9</v>
      </c>
      <c r="F44" s="24">
        <v>16</v>
      </c>
      <c r="G44" s="24">
        <v>9</v>
      </c>
      <c r="H44" s="24">
        <v>20</v>
      </c>
      <c r="I44" s="24">
        <v>44</v>
      </c>
      <c r="J44" s="24">
        <v>33</v>
      </c>
      <c r="K44" s="24">
        <v>2</v>
      </c>
      <c r="L44" s="24">
        <v>41</v>
      </c>
      <c r="M44" s="24">
        <v>15</v>
      </c>
      <c r="N44" s="24">
        <v>32</v>
      </c>
      <c r="O44" s="24">
        <v>12</v>
      </c>
      <c r="P44" s="24">
        <v>2</v>
      </c>
      <c r="Q44" s="24">
        <v>7</v>
      </c>
      <c r="R44" s="24">
        <v>53</v>
      </c>
      <c r="S44" s="24">
        <v>8</v>
      </c>
    </row>
    <row r="45" spans="1:19">
      <c r="A45" s="10" t="s">
        <v>114</v>
      </c>
      <c r="B45" s="15">
        <v>100</v>
      </c>
      <c r="C45" s="15">
        <v>7.8125</v>
      </c>
      <c r="D45" s="15">
        <v>9.8958329999999997</v>
      </c>
      <c r="E45" s="15">
        <v>4.6875</v>
      </c>
      <c r="F45" s="15">
        <v>8.3333329999999997</v>
      </c>
      <c r="G45" s="15">
        <v>4.6875</v>
      </c>
      <c r="H45" s="15">
        <v>10.416667</v>
      </c>
      <c r="I45" s="15">
        <v>22.916667</v>
      </c>
      <c r="J45" s="15">
        <v>17.1875</v>
      </c>
      <c r="K45" s="15">
        <v>1.0416669999999999</v>
      </c>
      <c r="L45" s="15">
        <v>21.354167</v>
      </c>
      <c r="M45" s="15">
        <v>7.8125</v>
      </c>
      <c r="N45" s="15">
        <v>16.666667</v>
      </c>
      <c r="O45" s="15">
        <v>6.25</v>
      </c>
      <c r="P45" s="15">
        <v>1.0416669999999999</v>
      </c>
      <c r="Q45" s="15">
        <v>3.6458330000000001</v>
      </c>
      <c r="R45" s="15">
        <v>27.604167</v>
      </c>
      <c r="S45" s="15">
        <v>4.1666670000000003</v>
      </c>
    </row>
    <row r="46" spans="1:19">
      <c r="A46" s="23" t="s">
        <v>141</v>
      </c>
      <c r="B46" s="24">
        <v>1405</v>
      </c>
      <c r="C46" s="24">
        <v>68</v>
      </c>
      <c r="D46" s="24">
        <v>148</v>
      </c>
      <c r="E46" s="24">
        <v>60</v>
      </c>
      <c r="F46" s="24">
        <v>136</v>
      </c>
      <c r="G46" s="24">
        <v>140</v>
      </c>
      <c r="H46" s="24">
        <v>201</v>
      </c>
      <c r="I46" s="24">
        <v>479</v>
      </c>
      <c r="J46" s="24">
        <v>188</v>
      </c>
      <c r="K46" s="24">
        <v>13</v>
      </c>
      <c r="L46" s="24">
        <v>384</v>
      </c>
      <c r="M46" s="24">
        <v>72</v>
      </c>
      <c r="N46" s="24">
        <v>260</v>
      </c>
      <c r="O46" s="24">
        <v>59</v>
      </c>
      <c r="P46" s="24">
        <v>12</v>
      </c>
      <c r="Q46" s="24">
        <v>49</v>
      </c>
      <c r="R46" s="24">
        <v>415</v>
      </c>
      <c r="S46" s="24">
        <v>26</v>
      </c>
    </row>
    <row r="47" spans="1:19">
      <c r="A47" s="10" t="s">
        <v>114</v>
      </c>
      <c r="B47" s="15">
        <v>100</v>
      </c>
      <c r="C47" s="15">
        <v>4.8398580000000004</v>
      </c>
      <c r="D47" s="15">
        <v>10.533808000000001</v>
      </c>
      <c r="E47" s="15">
        <v>4.2704630000000003</v>
      </c>
      <c r="F47" s="15">
        <v>9.6797149999999998</v>
      </c>
      <c r="G47" s="15">
        <v>9.9644130000000004</v>
      </c>
      <c r="H47" s="15">
        <v>14.306050000000001</v>
      </c>
      <c r="I47" s="15">
        <v>34.092526999999997</v>
      </c>
      <c r="J47" s="15">
        <v>13.380782999999999</v>
      </c>
      <c r="K47" s="15">
        <v>0.92526699999999995</v>
      </c>
      <c r="L47" s="15">
        <v>27.330960999999999</v>
      </c>
      <c r="M47" s="15">
        <v>5.124555</v>
      </c>
      <c r="N47" s="15">
        <v>18.505337999999998</v>
      </c>
      <c r="O47" s="15">
        <v>4.1992880000000001</v>
      </c>
      <c r="P47" s="15">
        <v>0.85409299999999999</v>
      </c>
      <c r="Q47" s="15">
        <v>3.4875440000000002</v>
      </c>
      <c r="R47" s="15">
        <v>29.537367</v>
      </c>
      <c r="S47" s="15">
        <v>1.8505339999999999</v>
      </c>
    </row>
    <row r="48" spans="1:19">
      <c r="A48" s="23" t="s">
        <v>142</v>
      </c>
      <c r="B48" s="24">
        <v>343</v>
      </c>
      <c r="C48" s="24">
        <v>14</v>
      </c>
      <c r="D48" s="24">
        <v>72</v>
      </c>
      <c r="E48" s="24">
        <v>12</v>
      </c>
      <c r="F48" s="24">
        <v>62</v>
      </c>
      <c r="G48" s="24">
        <v>35</v>
      </c>
      <c r="H48" s="24">
        <v>50</v>
      </c>
      <c r="I48" s="24">
        <v>110</v>
      </c>
      <c r="J48" s="24">
        <v>54</v>
      </c>
      <c r="K48" s="24">
        <v>3</v>
      </c>
      <c r="L48" s="24">
        <v>96</v>
      </c>
      <c r="M48" s="24">
        <v>15</v>
      </c>
      <c r="N48" s="24">
        <v>58</v>
      </c>
      <c r="O48" s="24">
        <v>11</v>
      </c>
      <c r="P48" s="24">
        <v>4</v>
      </c>
      <c r="Q48" s="24">
        <v>15</v>
      </c>
      <c r="R48" s="24">
        <v>90</v>
      </c>
      <c r="S48" s="24">
        <v>11</v>
      </c>
    </row>
    <row r="49" spans="1:19">
      <c r="A49" s="10" t="s">
        <v>114</v>
      </c>
      <c r="B49" s="15">
        <v>100</v>
      </c>
      <c r="C49" s="15">
        <v>4.0816330000000001</v>
      </c>
      <c r="D49" s="15">
        <v>20.991254000000001</v>
      </c>
      <c r="E49" s="15">
        <v>3.498542</v>
      </c>
      <c r="F49" s="15">
        <v>18.075801999999999</v>
      </c>
      <c r="G49" s="15">
        <v>10.204082</v>
      </c>
      <c r="H49" s="15">
        <v>14.577259</v>
      </c>
      <c r="I49" s="15">
        <v>32.069971000000002</v>
      </c>
      <c r="J49" s="15">
        <v>15.74344</v>
      </c>
      <c r="K49" s="15">
        <v>0.87463599999999997</v>
      </c>
      <c r="L49" s="15">
        <v>27.988337999999999</v>
      </c>
      <c r="M49" s="15">
        <v>4.3731780000000002</v>
      </c>
      <c r="N49" s="15">
        <v>16.909621000000001</v>
      </c>
      <c r="O49" s="15">
        <v>3.2069969999999999</v>
      </c>
      <c r="P49" s="15">
        <v>1.1661809999999999</v>
      </c>
      <c r="Q49" s="15">
        <v>4.3731780000000002</v>
      </c>
      <c r="R49" s="15">
        <v>26.239066999999999</v>
      </c>
      <c r="S49" s="15">
        <v>3.2069969999999999</v>
      </c>
    </row>
    <row r="50" spans="1:19">
      <c r="A50" s="23" t="s">
        <v>128</v>
      </c>
      <c r="B50" s="24">
        <v>40</v>
      </c>
      <c r="C50" s="24">
        <v>1</v>
      </c>
      <c r="D50" s="24">
        <v>2</v>
      </c>
      <c r="E50" s="24">
        <v>1</v>
      </c>
      <c r="F50" s="24">
        <v>3</v>
      </c>
      <c r="G50" s="24">
        <v>3</v>
      </c>
      <c r="H50" s="24">
        <v>5</v>
      </c>
      <c r="I50" s="24">
        <v>11</v>
      </c>
      <c r="J50" s="24">
        <v>3</v>
      </c>
      <c r="K50" s="24">
        <v>0</v>
      </c>
      <c r="L50" s="24">
        <v>11</v>
      </c>
      <c r="M50" s="24">
        <v>1</v>
      </c>
      <c r="N50" s="24">
        <v>5</v>
      </c>
      <c r="O50" s="24">
        <v>1</v>
      </c>
      <c r="P50" s="24">
        <v>1</v>
      </c>
      <c r="Q50" s="24">
        <v>2</v>
      </c>
      <c r="R50" s="24">
        <v>14</v>
      </c>
      <c r="S50" s="24">
        <v>2</v>
      </c>
    </row>
    <row r="51" spans="1:19">
      <c r="A51" s="10" t="s">
        <v>114</v>
      </c>
      <c r="B51" s="15">
        <v>100</v>
      </c>
      <c r="C51" s="15">
        <v>2.5</v>
      </c>
      <c r="D51" s="15">
        <v>5</v>
      </c>
      <c r="E51" s="15">
        <v>2.5</v>
      </c>
      <c r="F51" s="15">
        <v>7.5</v>
      </c>
      <c r="G51" s="15">
        <v>7.5</v>
      </c>
      <c r="H51" s="15">
        <v>12.5</v>
      </c>
      <c r="I51" s="15">
        <v>27.5</v>
      </c>
      <c r="J51" s="15">
        <v>7.5</v>
      </c>
      <c r="K51" s="15">
        <v>0</v>
      </c>
      <c r="L51" s="15">
        <v>27.5</v>
      </c>
      <c r="M51" s="15">
        <v>2.5</v>
      </c>
      <c r="N51" s="15">
        <v>12.5</v>
      </c>
      <c r="O51" s="15">
        <v>2.5</v>
      </c>
      <c r="P51" s="15">
        <v>2.5</v>
      </c>
      <c r="Q51" s="15">
        <v>5</v>
      </c>
      <c r="R51" s="15">
        <v>35</v>
      </c>
      <c r="S51" s="15">
        <v>5</v>
      </c>
    </row>
    <row r="52" spans="1:19">
      <c r="A52" s="8" t="s">
        <v>143</v>
      </c>
      <c r="B52" s="8"/>
      <c r="C52" s="8"/>
      <c r="D52" s="8"/>
      <c r="E52" s="8"/>
      <c r="F52" s="8"/>
      <c r="G52" s="8"/>
      <c r="H52" s="8"/>
      <c r="I52" s="8"/>
      <c r="J52" s="8"/>
      <c r="K52" s="8"/>
      <c r="L52" s="8"/>
      <c r="M52" s="8"/>
      <c r="N52" s="8"/>
      <c r="O52" s="8"/>
      <c r="P52" s="8"/>
      <c r="Q52" s="8"/>
      <c r="R52" s="8"/>
      <c r="S52" s="8"/>
    </row>
    <row r="53" spans="1:19">
      <c r="A53" s="23" t="s">
        <v>144</v>
      </c>
      <c r="B53" s="24">
        <v>429</v>
      </c>
      <c r="C53" s="24">
        <v>20</v>
      </c>
      <c r="D53" s="24">
        <v>63</v>
      </c>
      <c r="E53" s="24">
        <v>17</v>
      </c>
      <c r="F53" s="24">
        <v>50</v>
      </c>
      <c r="G53" s="24">
        <v>40</v>
      </c>
      <c r="H53" s="24">
        <v>49</v>
      </c>
      <c r="I53" s="24">
        <v>125</v>
      </c>
      <c r="J53" s="24">
        <v>68</v>
      </c>
      <c r="K53" s="24">
        <v>4</v>
      </c>
      <c r="L53" s="24">
        <v>112</v>
      </c>
      <c r="M53" s="24">
        <v>29</v>
      </c>
      <c r="N53" s="24">
        <v>77</v>
      </c>
      <c r="O53" s="24">
        <v>20</v>
      </c>
      <c r="P53" s="24">
        <v>4</v>
      </c>
      <c r="Q53" s="24">
        <v>19</v>
      </c>
      <c r="R53" s="24">
        <v>118</v>
      </c>
      <c r="S53" s="24">
        <v>15</v>
      </c>
    </row>
    <row r="54" spans="1:19">
      <c r="A54" s="10" t="s">
        <v>114</v>
      </c>
      <c r="B54" s="15">
        <v>100</v>
      </c>
      <c r="C54" s="15">
        <v>4.6620049999999997</v>
      </c>
      <c r="D54" s="15">
        <v>14.685314999999999</v>
      </c>
      <c r="E54" s="15">
        <v>3.962704</v>
      </c>
      <c r="F54" s="15">
        <v>11.655011999999999</v>
      </c>
      <c r="G54" s="15">
        <v>9.3240090000000002</v>
      </c>
      <c r="H54" s="15">
        <v>11.421911</v>
      </c>
      <c r="I54" s="15">
        <v>29.137529000000001</v>
      </c>
      <c r="J54" s="15">
        <v>15.850816</v>
      </c>
      <c r="K54" s="15">
        <v>0.93240100000000004</v>
      </c>
      <c r="L54" s="15">
        <v>26.107226000000001</v>
      </c>
      <c r="M54" s="15">
        <v>6.7599070000000001</v>
      </c>
      <c r="N54" s="15">
        <v>17.948718</v>
      </c>
      <c r="O54" s="15">
        <v>4.6620049999999997</v>
      </c>
      <c r="P54" s="15">
        <v>0.93240100000000004</v>
      </c>
      <c r="Q54" s="15">
        <v>4.4289040000000002</v>
      </c>
      <c r="R54" s="15">
        <v>27.505828000000001</v>
      </c>
      <c r="S54" s="15">
        <v>3.4965030000000001</v>
      </c>
    </row>
    <row r="55" spans="1:19">
      <c r="A55" s="23" t="s">
        <v>145</v>
      </c>
      <c r="B55" s="24">
        <v>319</v>
      </c>
      <c r="C55" s="24">
        <v>16</v>
      </c>
      <c r="D55" s="24">
        <v>54</v>
      </c>
      <c r="E55" s="24">
        <v>12</v>
      </c>
      <c r="F55" s="24">
        <v>45</v>
      </c>
      <c r="G55" s="24">
        <v>23</v>
      </c>
      <c r="H55" s="24">
        <v>50</v>
      </c>
      <c r="I55" s="24">
        <v>100</v>
      </c>
      <c r="J55" s="24">
        <v>43</v>
      </c>
      <c r="K55" s="24">
        <v>2</v>
      </c>
      <c r="L55" s="24">
        <v>98</v>
      </c>
      <c r="M55" s="24">
        <v>25</v>
      </c>
      <c r="N55" s="24">
        <v>59</v>
      </c>
      <c r="O55" s="24">
        <v>13</v>
      </c>
      <c r="P55" s="24">
        <v>2</v>
      </c>
      <c r="Q55" s="24">
        <v>7</v>
      </c>
      <c r="R55" s="24">
        <v>89</v>
      </c>
      <c r="S55" s="24">
        <v>8</v>
      </c>
    </row>
    <row r="56" spans="1:19">
      <c r="A56" s="10" t="s">
        <v>114</v>
      </c>
      <c r="B56" s="15">
        <v>100</v>
      </c>
      <c r="C56" s="15">
        <v>5.0156739999999997</v>
      </c>
      <c r="D56" s="15">
        <v>16.927900000000001</v>
      </c>
      <c r="E56" s="15">
        <v>3.761755</v>
      </c>
      <c r="F56" s="15">
        <v>14.106583000000001</v>
      </c>
      <c r="G56" s="15">
        <v>7.2100309999999999</v>
      </c>
      <c r="H56" s="15">
        <v>15.673980999999999</v>
      </c>
      <c r="I56" s="15">
        <v>31.347961999999999</v>
      </c>
      <c r="J56" s="15">
        <v>13.479623999999999</v>
      </c>
      <c r="K56" s="15">
        <v>0.62695900000000004</v>
      </c>
      <c r="L56" s="15">
        <v>30.721003</v>
      </c>
      <c r="M56" s="15">
        <v>7.8369910000000003</v>
      </c>
      <c r="N56" s="15">
        <v>18.495297999999998</v>
      </c>
      <c r="O56" s="15">
        <v>4.0752350000000002</v>
      </c>
      <c r="P56" s="15">
        <v>0.62695900000000004</v>
      </c>
      <c r="Q56" s="15">
        <v>2.1943570000000001</v>
      </c>
      <c r="R56" s="15">
        <v>27.899687</v>
      </c>
      <c r="S56" s="15">
        <v>2.5078369999999999</v>
      </c>
    </row>
    <row r="57" spans="1:19">
      <c r="A57" s="23" t="s">
        <v>146</v>
      </c>
      <c r="B57" s="24">
        <v>504</v>
      </c>
      <c r="C57" s="24">
        <v>27</v>
      </c>
      <c r="D57" s="24">
        <v>71</v>
      </c>
      <c r="E57" s="24">
        <v>17</v>
      </c>
      <c r="F57" s="24">
        <v>66</v>
      </c>
      <c r="G57" s="24">
        <v>53</v>
      </c>
      <c r="H57" s="24">
        <v>75</v>
      </c>
      <c r="I57" s="24">
        <v>157</v>
      </c>
      <c r="J57" s="24">
        <v>71</v>
      </c>
      <c r="K57" s="24">
        <v>3</v>
      </c>
      <c r="L57" s="24">
        <v>169</v>
      </c>
      <c r="M57" s="24">
        <v>26</v>
      </c>
      <c r="N57" s="24">
        <v>88</v>
      </c>
      <c r="O57" s="24">
        <v>21</v>
      </c>
      <c r="P57" s="24">
        <v>6</v>
      </c>
      <c r="Q57" s="24">
        <v>17</v>
      </c>
      <c r="R57" s="24">
        <v>133</v>
      </c>
      <c r="S57" s="24">
        <v>15</v>
      </c>
    </row>
    <row r="58" spans="1:19">
      <c r="A58" s="10" t="s">
        <v>114</v>
      </c>
      <c r="B58" s="15">
        <v>100</v>
      </c>
      <c r="C58" s="15">
        <v>5.3571429999999998</v>
      </c>
      <c r="D58" s="15">
        <v>14.087301999999999</v>
      </c>
      <c r="E58" s="15">
        <v>3.3730159999999998</v>
      </c>
      <c r="F58" s="15">
        <v>13.095238</v>
      </c>
      <c r="G58" s="15">
        <v>10.515872999999999</v>
      </c>
      <c r="H58" s="15">
        <v>14.880952000000001</v>
      </c>
      <c r="I58" s="15">
        <v>31.150794000000001</v>
      </c>
      <c r="J58" s="15">
        <v>14.087301999999999</v>
      </c>
      <c r="K58" s="15">
        <v>0.59523800000000004</v>
      </c>
      <c r="L58" s="15">
        <v>33.531745999999998</v>
      </c>
      <c r="M58" s="15">
        <v>5.1587300000000003</v>
      </c>
      <c r="N58" s="15">
        <v>17.460317</v>
      </c>
      <c r="O58" s="15">
        <v>4.1666670000000003</v>
      </c>
      <c r="P58" s="15">
        <v>1.1904760000000001</v>
      </c>
      <c r="Q58" s="15">
        <v>3.3730159999999998</v>
      </c>
      <c r="R58" s="15">
        <v>26.388888999999999</v>
      </c>
      <c r="S58" s="15">
        <v>2.9761899999999999</v>
      </c>
    </row>
    <row r="59" spans="1:19">
      <c r="A59" s="23" t="s">
        <v>147</v>
      </c>
      <c r="B59" s="24">
        <v>143</v>
      </c>
      <c r="C59" s="24">
        <v>10</v>
      </c>
      <c r="D59" s="24">
        <v>14</v>
      </c>
      <c r="E59" s="24">
        <v>5</v>
      </c>
      <c r="F59" s="24">
        <v>11</v>
      </c>
      <c r="G59" s="24">
        <v>14</v>
      </c>
      <c r="H59" s="24">
        <v>20</v>
      </c>
      <c r="I59" s="24">
        <v>47</v>
      </c>
      <c r="J59" s="24">
        <v>17</v>
      </c>
      <c r="K59" s="24">
        <v>4</v>
      </c>
      <c r="L59" s="24">
        <v>42</v>
      </c>
      <c r="M59" s="24">
        <v>9</v>
      </c>
      <c r="N59" s="24">
        <v>31</v>
      </c>
      <c r="O59" s="24">
        <v>7</v>
      </c>
      <c r="P59" s="24">
        <v>0</v>
      </c>
      <c r="Q59" s="24">
        <v>3</v>
      </c>
      <c r="R59" s="24">
        <v>38</v>
      </c>
      <c r="S59" s="24">
        <v>3</v>
      </c>
    </row>
    <row r="60" spans="1:19">
      <c r="A60" s="10" t="s">
        <v>114</v>
      </c>
      <c r="B60" s="15">
        <v>100</v>
      </c>
      <c r="C60" s="15">
        <v>6.9930070000000004</v>
      </c>
      <c r="D60" s="15">
        <v>9.7902100000000001</v>
      </c>
      <c r="E60" s="15">
        <v>3.4965030000000001</v>
      </c>
      <c r="F60" s="15">
        <v>7.6923079999999997</v>
      </c>
      <c r="G60" s="15">
        <v>9.7902100000000001</v>
      </c>
      <c r="H60" s="15">
        <v>13.986014000000001</v>
      </c>
      <c r="I60" s="15">
        <v>32.867133000000003</v>
      </c>
      <c r="J60" s="15">
        <v>11.888112</v>
      </c>
      <c r="K60" s="15">
        <v>2.7972030000000001</v>
      </c>
      <c r="L60" s="15">
        <v>29.370629000000001</v>
      </c>
      <c r="M60" s="15">
        <v>6.2937060000000002</v>
      </c>
      <c r="N60" s="15">
        <v>21.678322000000001</v>
      </c>
      <c r="O60" s="15">
        <v>4.895105</v>
      </c>
      <c r="P60" s="15">
        <v>0</v>
      </c>
      <c r="Q60" s="15">
        <v>2.0979019999999999</v>
      </c>
      <c r="R60" s="15">
        <v>26.573426999999999</v>
      </c>
      <c r="S60" s="15">
        <v>2.0979019999999999</v>
      </c>
    </row>
    <row r="61" spans="1:19">
      <c r="A61" s="23" t="s">
        <v>148</v>
      </c>
      <c r="B61" s="24">
        <v>168</v>
      </c>
      <c r="C61" s="24">
        <v>12</v>
      </c>
      <c r="D61" s="24">
        <v>34</v>
      </c>
      <c r="E61" s="24">
        <v>13</v>
      </c>
      <c r="F61" s="24">
        <v>24</v>
      </c>
      <c r="G61" s="24">
        <v>16</v>
      </c>
      <c r="H61" s="24">
        <v>27</v>
      </c>
      <c r="I61" s="24">
        <v>50</v>
      </c>
      <c r="J61" s="24">
        <v>18</v>
      </c>
      <c r="K61" s="24">
        <v>4</v>
      </c>
      <c r="L61" s="24">
        <v>45</v>
      </c>
      <c r="M61" s="24">
        <v>8</v>
      </c>
      <c r="N61" s="24">
        <v>28</v>
      </c>
      <c r="O61" s="24">
        <v>3</v>
      </c>
      <c r="P61" s="24">
        <v>1</v>
      </c>
      <c r="Q61" s="24">
        <v>6</v>
      </c>
      <c r="R61" s="24">
        <v>39</v>
      </c>
      <c r="S61" s="24">
        <v>5</v>
      </c>
    </row>
    <row r="62" spans="1:19">
      <c r="A62" s="10" t="s">
        <v>114</v>
      </c>
      <c r="B62" s="15">
        <v>100</v>
      </c>
      <c r="C62" s="15">
        <v>7.1428570000000002</v>
      </c>
      <c r="D62" s="15">
        <v>20.238095000000001</v>
      </c>
      <c r="E62" s="15">
        <v>7.7380950000000004</v>
      </c>
      <c r="F62" s="15">
        <v>14.285714</v>
      </c>
      <c r="G62" s="15">
        <v>9.5238099999999992</v>
      </c>
      <c r="H62" s="15">
        <v>16.071428999999998</v>
      </c>
      <c r="I62" s="15">
        <v>29.761904999999999</v>
      </c>
      <c r="J62" s="15">
        <v>10.714286</v>
      </c>
      <c r="K62" s="15">
        <v>2.3809520000000002</v>
      </c>
      <c r="L62" s="15">
        <v>26.785713999999999</v>
      </c>
      <c r="M62" s="15">
        <v>4.7619049999999996</v>
      </c>
      <c r="N62" s="15">
        <v>16.666667</v>
      </c>
      <c r="O62" s="15">
        <v>1.785714</v>
      </c>
      <c r="P62" s="15">
        <v>0.59523800000000004</v>
      </c>
      <c r="Q62" s="15">
        <v>3.5714290000000002</v>
      </c>
      <c r="R62" s="15">
        <v>23.214286000000001</v>
      </c>
      <c r="S62" s="15">
        <v>2.9761899999999999</v>
      </c>
    </row>
    <row r="63" spans="1:19">
      <c r="A63" s="23" t="s">
        <v>149</v>
      </c>
      <c r="B63" s="24">
        <v>1270</v>
      </c>
      <c r="C63" s="24">
        <v>68</v>
      </c>
      <c r="D63" s="24">
        <v>154</v>
      </c>
      <c r="E63" s="24">
        <v>57</v>
      </c>
      <c r="F63" s="24">
        <v>140</v>
      </c>
      <c r="G63" s="24">
        <v>121</v>
      </c>
      <c r="H63" s="24">
        <v>168</v>
      </c>
      <c r="I63" s="24">
        <v>388</v>
      </c>
      <c r="J63" s="24">
        <v>166</v>
      </c>
      <c r="K63" s="24">
        <v>12</v>
      </c>
      <c r="L63" s="24">
        <v>357</v>
      </c>
      <c r="M63" s="24">
        <v>79</v>
      </c>
      <c r="N63" s="24">
        <v>233</v>
      </c>
      <c r="O63" s="24">
        <v>61</v>
      </c>
      <c r="P63" s="24">
        <v>14</v>
      </c>
      <c r="Q63" s="24">
        <v>48</v>
      </c>
      <c r="R63" s="24">
        <v>379</v>
      </c>
      <c r="S63" s="24">
        <v>30</v>
      </c>
    </row>
    <row r="64" spans="1:19">
      <c r="A64" s="10" t="s">
        <v>114</v>
      </c>
      <c r="B64" s="15">
        <v>100</v>
      </c>
      <c r="C64" s="15">
        <v>5.3543310000000002</v>
      </c>
      <c r="D64" s="15">
        <v>12.125984000000001</v>
      </c>
      <c r="E64" s="15">
        <v>4.4881890000000002</v>
      </c>
      <c r="F64" s="15">
        <v>11.023622</v>
      </c>
      <c r="G64" s="15">
        <v>9.5275590000000001</v>
      </c>
      <c r="H64" s="15">
        <v>13.228346</v>
      </c>
      <c r="I64" s="15">
        <v>30.551181</v>
      </c>
      <c r="J64" s="15">
        <v>13.070866000000001</v>
      </c>
      <c r="K64" s="15">
        <v>0.944882</v>
      </c>
      <c r="L64" s="15">
        <v>28.110236</v>
      </c>
      <c r="M64" s="15">
        <v>6.220472</v>
      </c>
      <c r="N64" s="15">
        <v>18.346457000000001</v>
      </c>
      <c r="O64" s="15">
        <v>4.8031499999999996</v>
      </c>
      <c r="P64" s="15">
        <v>1.1023620000000001</v>
      </c>
      <c r="Q64" s="15">
        <v>3.779528</v>
      </c>
      <c r="R64" s="15">
        <v>29.84252</v>
      </c>
      <c r="S64" s="15">
        <v>2.3622049999999999</v>
      </c>
    </row>
    <row r="65" spans="1:19">
      <c r="A65" s="23" t="s">
        <v>150</v>
      </c>
      <c r="B65" s="24">
        <v>1642</v>
      </c>
      <c r="C65" s="24">
        <v>85</v>
      </c>
      <c r="D65" s="24">
        <v>211</v>
      </c>
      <c r="E65" s="24">
        <v>78</v>
      </c>
      <c r="F65" s="24">
        <v>186</v>
      </c>
      <c r="G65" s="24">
        <v>145</v>
      </c>
      <c r="H65" s="24">
        <v>203</v>
      </c>
      <c r="I65" s="24">
        <v>496</v>
      </c>
      <c r="J65" s="24">
        <v>233</v>
      </c>
      <c r="K65" s="24">
        <v>15</v>
      </c>
      <c r="L65" s="24">
        <v>459</v>
      </c>
      <c r="M65" s="24">
        <v>77</v>
      </c>
      <c r="N65" s="24">
        <v>293</v>
      </c>
      <c r="O65" s="24">
        <v>86</v>
      </c>
      <c r="P65" s="24">
        <v>18</v>
      </c>
      <c r="Q65" s="24">
        <v>66</v>
      </c>
      <c r="R65" s="24">
        <v>485</v>
      </c>
      <c r="S65" s="24">
        <v>35</v>
      </c>
    </row>
    <row r="66" spans="1:19">
      <c r="A66" s="10" t="s">
        <v>114</v>
      </c>
      <c r="B66" s="15">
        <v>100</v>
      </c>
      <c r="C66" s="15">
        <v>5.1766139999999998</v>
      </c>
      <c r="D66" s="15">
        <v>12.850182999999999</v>
      </c>
      <c r="E66" s="15">
        <v>4.750305</v>
      </c>
      <c r="F66" s="15">
        <v>11.327648999999999</v>
      </c>
      <c r="G66" s="15">
        <v>8.8306939999999994</v>
      </c>
      <c r="H66" s="15">
        <v>12.362971999999999</v>
      </c>
      <c r="I66" s="15">
        <v>30.207065</v>
      </c>
      <c r="J66" s="15">
        <v>14.190011999999999</v>
      </c>
      <c r="K66" s="15">
        <v>0.91352</v>
      </c>
      <c r="L66" s="15">
        <v>27.953714999999999</v>
      </c>
      <c r="M66" s="15">
        <v>4.6894030000000004</v>
      </c>
      <c r="N66" s="15">
        <v>17.844093000000001</v>
      </c>
      <c r="O66" s="15">
        <v>5.2375150000000001</v>
      </c>
      <c r="P66" s="15">
        <v>1.0962240000000001</v>
      </c>
      <c r="Q66" s="15">
        <v>4.0194879999999999</v>
      </c>
      <c r="R66" s="15">
        <v>29.53715</v>
      </c>
      <c r="S66" s="15">
        <v>2.1315469999999999</v>
      </c>
    </row>
    <row r="67" spans="1:19">
      <c r="A67" s="23" t="s">
        <v>151</v>
      </c>
      <c r="B67" s="24">
        <v>2266</v>
      </c>
      <c r="C67" s="24">
        <v>138</v>
      </c>
      <c r="D67" s="24">
        <v>241</v>
      </c>
      <c r="E67" s="24">
        <v>114</v>
      </c>
      <c r="F67" s="24">
        <v>221</v>
      </c>
      <c r="G67" s="24">
        <v>217</v>
      </c>
      <c r="H67" s="24">
        <v>285</v>
      </c>
      <c r="I67" s="24">
        <v>678</v>
      </c>
      <c r="J67" s="24">
        <v>363</v>
      </c>
      <c r="K67" s="24">
        <v>31</v>
      </c>
      <c r="L67" s="24">
        <v>568</v>
      </c>
      <c r="M67" s="24">
        <v>137</v>
      </c>
      <c r="N67" s="24">
        <v>403</v>
      </c>
      <c r="O67" s="24">
        <v>134</v>
      </c>
      <c r="P67" s="24">
        <v>26</v>
      </c>
      <c r="Q67" s="24">
        <v>89</v>
      </c>
      <c r="R67" s="24">
        <v>665</v>
      </c>
      <c r="S67" s="24">
        <v>43</v>
      </c>
    </row>
    <row r="68" spans="1:19">
      <c r="A68" s="10" t="s">
        <v>114</v>
      </c>
      <c r="B68" s="15">
        <v>100</v>
      </c>
      <c r="C68" s="15">
        <v>6.0900259999999999</v>
      </c>
      <c r="D68" s="15">
        <v>10.635481</v>
      </c>
      <c r="E68" s="15">
        <v>5.0308909999999996</v>
      </c>
      <c r="F68" s="15">
        <v>9.7528679999999994</v>
      </c>
      <c r="G68" s="15">
        <v>9.5763459999999991</v>
      </c>
      <c r="H68" s="15">
        <v>12.577229000000001</v>
      </c>
      <c r="I68" s="15">
        <v>29.920565</v>
      </c>
      <c r="J68" s="15">
        <v>16.019417000000001</v>
      </c>
      <c r="K68" s="15">
        <v>1.3680490000000001</v>
      </c>
      <c r="L68" s="15">
        <v>25.066196000000001</v>
      </c>
      <c r="M68" s="15">
        <v>6.0458959999999999</v>
      </c>
      <c r="N68" s="15">
        <v>17.784642999999999</v>
      </c>
      <c r="O68" s="15">
        <v>5.9135039999999996</v>
      </c>
      <c r="P68" s="15">
        <v>1.1473960000000001</v>
      </c>
      <c r="Q68" s="15">
        <v>3.9276260000000001</v>
      </c>
      <c r="R68" s="15">
        <v>29.346867</v>
      </c>
      <c r="S68" s="15">
        <v>1.8976170000000001</v>
      </c>
    </row>
    <row r="69" spans="1:19">
      <c r="A69" s="23" t="s">
        <v>152</v>
      </c>
      <c r="B69" s="24">
        <v>121</v>
      </c>
      <c r="C69" s="24">
        <v>6</v>
      </c>
      <c r="D69" s="24">
        <v>7</v>
      </c>
      <c r="E69" s="24">
        <v>3</v>
      </c>
      <c r="F69" s="24">
        <v>7</v>
      </c>
      <c r="G69" s="24">
        <v>15</v>
      </c>
      <c r="H69" s="24">
        <v>18</v>
      </c>
      <c r="I69" s="24">
        <v>32</v>
      </c>
      <c r="J69" s="24">
        <v>21</v>
      </c>
      <c r="K69" s="24">
        <v>2</v>
      </c>
      <c r="L69" s="24">
        <v>29</v>
      </c>
      <c r="M69" s="24">
        <v>4</v>
      </c>
      <c r="N69" s="24">
        <v>23</v>
      </c>
      <c r="O69" s="24">
        <v>8</v>
      </c>
      <c r="P69" s="24">
        <v>1</v>
      </c>
      <c r="Q69" s="24">
        <v>10</v>
      </c>
      <c r="R69" s="24">
        <v>41</v>
      </c>
      <c r="S69" s="24">
        <v>1</v>
      </c>
    </row>
    <row r="70" spans="1:19">
      <c r="A70" s="10" t="s">
        <v>114</v>
      </c>
      <c r="B70" s="15">
        <v>100</v>
      </c>
      <c r="C70" s="15">
        <v>4.9586779999999999</v>
      </c>
      <c r="D70" s="15">
        <v>5.7851239999999997</v>
      </c>
      <c r="E70" s="15">
        <v>2.479339</v>
      </c>
      <c r="F70" s="15">
        <v>5.7851239999999997</v>
      </c>
      <c r="G70" s="15">
        <v>12.396694</v>
      </c>
      <c r="H70" s="15">
        <v>14.876033</v>
      </c>
      <c r="I70" s="15">
        <v>26.446280999999999</v>
      </c>
      <c r="J70" s="15">
        <v>17.355371999999999</v>
      </c>
      <c r="K70" s="15">
        <v>1.6528929999999999</v>
      </c>
      <c r="L70" s="15">
        <v>23.966942</v>
      </c>
      <c r="M70" s="15">
        <v>3.3057850000000002</v>
      </c>
      <c r="N70" s="15">
        <v>19.008264</v>
      </c>
      <c r="O70" s="15">
        <v>6.6115700000000004</v>
      </c>
      <c r="P70" s="15">
        <v>0.82644600000000001</v>
      </c>
      <c r="Q70" s="15">
        <v>8.2644629999999992</v>
      </c>
      <c r="R70" s="15">
        <v>33.884298000000001</v>
      </c>
      <c r="S70" s="15">
        <v>0.82644600000000001</v>
      </c>
    </row>
    <row r="71" spans="1:19">
      <c r="A71" s="23" t="s">
        <v>128</v>
      </c>
      <c r="B71" s="24">
        <v>46</v>
      </c>
      <c r="C71" s="24">
        <v>3</v>
      </c>
      <c r="D71" s="24">
        <v>3</v>
      </c>
      <c r="E71" s="24">
        <v>1</v>
      </c>
      <c r="F71" s="24">
        <v>3</v>
      </c>
      <c r="G71" s="24">
        <v>2</v>
      </c>
      <c r="H71" s="24">
        <v>6</v>
      </c>
      <c r="I71" s="24">
        <v>12</v>
      </c>
      <c r="J71" s="24">
        <v>3</v>
      </c>
      <c r="K71" s="24">
        <v>0</v>
      </c>
      <c r="L71" s="24">
        <v>11</v>
      </c>
      <c r="M71" s="24">
        <v>1</v>
      </c>
      <c r="N71" s="24">
        <v>7</v>
      </c>
      <c r="O71" s="24">
        <v>2</v>
      </c>
      <c r="P71" s="24">
        <v>2</v>
      </c>
      <c r="Q71" s="24">
        <v>3</v>
      </c>
      <c r="R71" s="24">
        <v>13</v>
      </c>
      <c r="S71" s="24">
        <v>4</v>
      </c>
    </row>
    <row r="72" spans="1:19">
      <c r="A72" s="10" t="s">
        <v>114</v>
      </c>
      <c r="B72" s="15">
        <v>100</v>
      </c>
      <c r="C72" s="15">
        <v>6.5217390000000002</v>
      </c>
      <c r="D72" s="15">
        <v>6.5217390000000002</v>
      </c>
      <c r="E72" s="15">
        <v>2.1739130000000002</v>
      </c>
      <c r="F72" s="15">
        <v>6.5217390000000002</v>
      </c>
      <c r="G72" s="15">
        <v>4.3478260000000004</v>
      </c>
      <c r="H72" s="15">
        <v>13.043478</v>
      </c>
      <c r="I72" s="15">
        <v>26.086957000000002</v>
      </c>
      <c r="J72" s="15">
        <v>6.5217390000000002</v>
      </c>
      <c r="K72" s="15">
        <v>0</v>
      </c>
      <c r="L72" s="15">
        <v>23.913042999999998</v>
      </c>
      <c r="M72" s="15">
        <v>2.1739130000000002</v>
      </c>
      <c r="N72" s="15">
        <v>15.217390999999999</v>
      </c>
      <c r="O72" s="15">
        <v>4.3478260000000004</v>
      </c>
      <c r="P72" s="15">
        <v>4.3478260000000004</v>
      </c>
      <c r="Q72" s="15">
        <v>6.5217390000000002</v>
      </c>
      <c r="R72" s="15">
        <v>28.260870000000001</v>
      </c>
      <c r="S72" s="15">
        <v>8.6956520000000008</v>
      </c>
    </row>
    <row r="73" spans="1:19">
      <c r="A73" s="8" t="s">
        <v>153</v>
      </c>
      <c r="B73" s="8"/>
      <c r="C73" s="8"/>
      <c r="D73" s="8"/>
      <c r="E73" s="8"/>
      <c r="F73" s="8"/>
      <c r="G73" s="8"/>
      <c r="H73" s="8"/>
      <c r="I73" s="8"/>
      <c r="J73" s="8"/>
      <c r="K73" s="8"/>
      <c r="L73" s="8"/>
      <c r="M73" s="8"/>
      <c r="N73" s="8"/>
      <c r="O73" s="8"/>
      <c r="P73" s="8"/>
      <c r="Q73" s="8"/>
      <c r="R73" s="8"/>
      <c r="S73" s="8"/>
    </row>
    <row r="74" spans="1:19">
      <c r="A74" s="23" t="s">
        <v>154</v>
      </c>
      <c r="B74" s="24">
        <v>1344</v>
      </c>
      <c r="C74" s="24">
        <v>68</v>
      </c>
      <c r="D74" s="24">
        <v>179</v>
      </c>
      <c r="E74" s="24">
        <v>58</v>
      </c>
      <c r="F74" s="24">
        <v>161</v>
      </c>
      <c r="G74" s="24">
        <v>127</v>
      </c>
      <c r="H74" s="24">
        <v>179</v>
      </c>
      <c r="I74" s="24">
        <v>409</v>
      </c>
      <c r="J74" s="24">
        <v>196</v>
      </c>
      <c r="K74" s="24">
        <v>13</v>
      </c>
      <c r="L74" s="24">
        <v>378</v>
      </c>
      <c r="M74" s="24">
        <v>72</v>
      </c>
      <c r="N74" s="24">
        <v>250</v>
      </c>
      <c r="O74" s="24">
        <v>68</v>
      </c>
      <c r="P74" s="24">
        <v>15</v>
      </c>
      <c r="Q74" s="24">
        <v>46</v>
      </c>
      <c r="R74" s="24">
        <v>375</v>
      </c>
      <c r="S74" s="24">
        <v>34</v>
      </c>
    </row>
    <row r="75" spans="1:19">
      <c r="A75" s="10" t="s">
        <v>114</v>
      </c>
      <c r="B75" s="15">
        <v>100</v>
      </c>
      <c r="C75" s="15">
        <v>5.0595239999999997</v>
      </c>
      <c r="D75" s="15">
        <v>13.318452000000001</v>
      </c>
      <c r="E75" s="15">
        <v>4.3154760000000003</v>
      </c>
      <c r="F75" s="15">
        <v>11.979167</v>
      </c>
      <c r="G75" s="15">
        <v>9.4494050000000005</v>
      </c>
      <c r="H75" s="15">
        <v>13.318452000000001</v>
      </c>
      <c r="I75" s="15">
        <v>30.431547999999999</v>
      </c>
      <c r="J75" s="15">
        <v>14.583333</v>
      </c>
      <c r="K75" s="15">
        <v>0.96726199999999996</v>
      </c>
      <c r="L75" s="15">
        <v>28.125</v>
      </c>
      <c r="M75" s="15">
        <v>5.3571429999999998</v>
      </c>
      <c r="N75" s="15">
        <v>18.601189999999999</v>
      </c>
      <c r="O75" s="15">
        <v>5.0595239999999997</v>
      </c>
      <c r="P75" s="15">
        <v>1.116071</v>
      </c>
      <c r="Q75" s="15">
        <v>3.4226190000000001</v>
      </c>
      <c r="R75" s="15">
        <v>27.901786000000001</v>
      </c>
      <c r="S75" s="15">
        <v>2.5297619999999998</v>
      </c>
    </row>
    <row r="76" spans="1:19">
      <c r="A76" s="23" t="s">
        <v>155</v>
      </c>
      <c r="B76" s="24">
        <v>1107</v>
      </c>
      <c r="C76" s="24">
        <v>59</v>
      </c>
      <c r="D76" s="24">
        <v>139</v>
      </c>
      <c r="E76" s="24">
        <v>51</v>
      </c>
      <c r="F76" s="24">
        <v>129</v>
      </c>
      <c r="G76" s="24">
        <v>103</v>
      </c>
      <c r="H76" s="24">
        <v>185</v>
      </c>
      <c r="I76" s="24">
        <v>361</v>
      </c>
      <c r="J76" s="24">
        <v>175</v>
      </c>
      <c r="K76" s="24">
        <v>13</v>
      </c>
      <c r="L76" s="24">
        <v>333</v>
      </c>
      <c r="M76" s="24">
        <v>60</v>
      </c>
      <c r="N76" s="24">
        <v>196</v>
      </c>
      <c r="O76" s="24">
        <v>59</v>
      </c>
      <c r="P76" s="24">
        <v>13</v>
      </c>
      <c r="Q76" s="24">
        <v>39</v>
      </c>
      <c r="R76" s="24">
        <v>305</v>
      </c>
      <c r="S76" s="24">
        <v>19</v>
      </c>
    </row>
    <row r="77" spans="1:19">
      <c r="A77" s="10" t="s">
        <v>114</v>
      </c>
      <c r="B77" s="15">
        <v>100</v>
      </c>
      <c r="C77" s="15">
        <v>5.32972</v>
      </c>
      <c r="D77" s="15">
        <v>12.556459</v>
      </c>
      <c r="E77" s="15">
        <v>4.6070460000000004</v>
      </c>
      <c r="F77" s="15">
        <v>11.653117</v>
      </c>
      <c r="G77" s="15">
        <v>9.3044259999999994</v>
      </c>
      <c r="H77" s="15">
        <v>16.711834</v>
      </c>
      <c r="I77" s="15">
        <v>32.610658999999998</v>
      </c>
      <c r="J77" s="15">
        <v>15.808491</v>
      </c>
      <c r="K77" s="15">
        <v>1.174345</v>
      </c>
      <c r="L77" s="15">
        <v>30.081301</v>
      </c>
      <c r="M77" s="15">
        <v>5.4200540000000004</v>
      </c>
      <c r="N77" s="15">
        <v>17.70551</v>
      </c>
      <c r="O77" s="15">
        <v>5.32972</v>
      </c>
      <c r="P77" s="15">
        <v>1.174345</v>
      </c>
      <c r="Q77" s="15">
        <v>3.5230350000000001</v>
      </c>
      <c r="R77" s="15">
        <v>27.551942</v>
      </c>
      <c r="S77" s="15">
        <v>1.71635</v>
      </c>
    </row>
    <row r="78" spans="1:19">
      <c r="A78" s="23" t="s">
        <v>156</v>
      </c>
      <c r="B78" s="24">
        <v>1006</v>
      </c>
      <c r="C78" s="24">
        <v>85</v>
      </c>
      <c r="D78" s="24">
        <v>106</v>
      </c>
      <c r="E78" s="24">
        <v>65</v>
      </c>
      <c r="F78" s="24">
        <v>91</v>
      </c>
      <c r="G78" s="24">
        <v>137</v>
      </c>
      <c r="H78" s="24">
        <v>171</v>
      </c>
      <c r="I78" s="24">
        <v>364</v>
      </c>
      <c r="J78" s="24">
        <v>227</v>
      </c>
      <c r="K78" s="24">
        <v>20</v>
      </c>
      <c r="L78" s="24">
        <v>303</v>
      </c>
      <c r="M78" s="24">
        <v>69</v>
      </c>
      <c r="N78" s="24">
        <v>203</v>
      </c>
      <c r="O78" s="24">
        <v>66</v>
      </c>
      <c r="P78" s="24">
        <v>17</v>
      </c>
      <c r="Q78" s="24">
        <v>47</v>
      </c>
      <c r="R78" s="24">
        <v>218</v>
      </c>
      <c r="S78" s="24">
        <v>26</v>
      </c>
    </row>
    <row r="79" spans="1:19">
      <c r="A79" s="10" t="s">
        <v>114</v>
      </c>
      <c r="B79" s="15">
        <v>100</v>
      </c>
      <c r="C79" s="15">
        <v>8.4493039999999997</v>
      </c>
      <c r="D79" s="15">
        <v>10.536778999999999</v>
      </c>
      <c r="E79" s="15">
        <v>6.461233</v>
      </c>
      <c r="F79" s="15">
        <v>9.0457260000000002</v>
      </c>
      <c r="G79" s="15">
        <v>13.61829</v>
      </c>
      <c r="H79" s="15">
        <v>16.998011999999999</v>
      </c>
      <c r="I79" s="15">
        <v>36.182903000000003</v>
      </c>
      <c r="J79" s="15">
        <v>22.564612</v>
      </c>
      <c r="K79" s="15">
        <v>1.9880720000000001</v>
      </c>
      <c r="L79" s="15">
        <v>30.119284</v>
      </c>
      <c r="M79" s="15">
        <v>6.8588469999999999</v>
      </c>
      <c r="N79" s="15">
        <v>20.178926000000001</v>
      </c>
      <c r="O79" s="15">
        <v>6.5606359999999997</v>
      </c>
      <c r="P79" s="15">
        <v>1.6898610000000001</v>
      </c>
      <c r="Q79" s="15">
        <v>4.6719679999999997</v>
      </c>
      <c r="R79" s="15">
        <v>21.669979999999999</v>
      </c>
      <c r="S79" s="15">
        <v>2.5844930000000002</v>
      </c>
    </row>
    <row r="80" spans="1:19">
      <c r="A80" s="23" t="s">
        <v>157</v>
      </c>
      <c r="B80" s="24">
        <v>541</v>
      </c>
      <c r="C80" s="24">
        <v>49</v>
      </c>
      <c r="D80" s="24">
        <v>70</v>
      </c>
      <c r="E80" s="24">
        <v>35</v>
      </c>
      <c r="F80" s="24">
        <v>62</v>
      </c>
      <c r="G80" s="24">
        <v>60</v>
      </c>
      <c r="H80" s="24">
        <v>107</v>
      </c>
      <c r="I80" s="24">
        <v>181</v>
      </c>
      <c r="J80" s="24">
        <v>87</v>
      </c>
      <c r="K80" s="24">
        <v>8</v>
      </c>
      <c r="L80" s="24">
        <v>178</v>
      </c>
      <c r="M80" s="24">
        <v>43</v>
      </c>
      <c r="N80" s="24">
        <v>119</v>
      </c>
      <c r="O80" s="24">
        <v>44</v>
      </c>
      <c r="P80" s="24">
        <v>9</v>
      </c>
      <c r="Q80" s="24">
        <v>26</v>
      </c>
      <c r="R80" s="24">
        <v>121</v>
      </c>
      <c r="S80" s="24">
        <v>8</v>
      </c>
    </row>
    <row r="81" spans="1:19">
      <c r="A81" s="10" t="s">
        <v>114</v>
      </c>
      <c r="B81" s="15">
        <v>100</v>
      </c>
      <c r="C81" s="15">
        <v>9.0573010000000007</v>
      </c>
      <c r="D81" s="15">
        <v>12.939002</v>
      </c>
      <c r="E81" s="15">
        <v>6.4695010000000002</v>
      </c>
      <c r="F81" s="15">
        <v>11.460259000000001</v>
      </c>
      <c r="G81" s="15">
        <v>11.090572999999999</v>
      </c>
      <c r="H81" s="15">
        <v>19.778189000000001</v>
      </c>
      <c r="I81" s="15">
        <v>33.456561999999998</v>
      </c>
      <c r="J81" s="15">
        <v>16.081330999999999</v>
      </c>
      <c r="K81" s="15">
        <v>1.4787429999999999</v>
      </c>
      <c r="L81" s="15">
        <v>32.902033000000003</v>
      </c>
      <c r="M81" s="15">
        <v>7.9482439999999999</v>
      </c>
      <c r="N81" s="15">
        <v>21.996303000000001</v>
      </c>
      <c r="O81" s="15">
        <v>8.1330869999999997</v>
      </c>
      <c r="P81" s="15">
        <v>1.663586</v>
      </c>
      <c r="Q81" s="15">
        <v>4.8059149999999997</v>
      </c>
      <c r="R81" s="15">
        <v>22.365988999999999</v>
      </c>
      <c r="S81" s="15">
        <v>1.4787429999999999</v>
      </c>
    </row>
    <row r="82" spans="1:19">
      <c r="A82" s="23" t="s">
        <v>158</v>
      </c>
      <c r="B82" s="24">
        <v>1510</v>
      </c>
      <c r="C82" s="24">
        <v>95</v>
      </c>
      <c r="D82" s="24">
        <v>177</v>
      </c>
      <c r="E82" s="24">
        <v>70</v>
      </c>
      <c r="F82" s="24">
        <v>167</v>
      </c>
      <c r="G82" s="24">
        <v>143</v>
      </c>
      <c r="H82" s="24">
        <v>230</v>
      </c>
      <c r="I82" s="24">
        <v>471</v>
      </c>
      <c r="J82" s="24">
        <v>228</v>
      </c>
      <c r="K82" s="24">
        <v>17</v>
      </c>
      <c r="L82" s="24">
        <v>422</v>
      </c>
      <c r="M82" s="24">
        <v>101</v>
      </c>
      <c r="N82" s="24">
        <v>288</v>
      </c>
      <c r="O82" s="24">
        <v>96</v>
      </c>
      <c r="P82" s="24">
        <v>19</v>
      </c>
      <c r="Q82" s="24">
        <v>61</v>
      </c>
      <c r="R82" s="24">
        <v>420</v>
      </c>
      <c r="S82" s="24">
        <v>31</v>
      </c>
    </row>
    <row r="83" spans="1:19">
      <c r="A83" s="10" t="s">
        <v>114</v>
      </c>
      <c r="B83" s="15">
        <v>100</v>
      </c>
      <c r="C83" s="15">
        <v>6.291391</v>
      </c>
      <c r="D83" s="15">
        <v>11.721854</v>
      </c>
      <c r="E83" s="15">
        <v>4.6357619999999997</v>
      </c>
      <c r="F83" s="15">
        <v>11.059602999999999</v>
      </c>
      <c r="G83" s="15">
        <v>9.4701989999999991</v>
      </c>
      <c r="H83" s="15">
        <v>15.231788</v>
      </c>
      <c r="I83" s="15">
        <v>31.192053000000001</v>
      </c>
      <c r="J83" s="15">
        <v>15.099337999999999</v>
      </c>
      <c r="K83" s="15">
        <v>1.1258280000000001</v>
      </c>
      <c r="L83" s="15">
        <v>27.947019999999998</v>
      </c>
      <c r="M83" s="15">
        <v>6.6887420000000004</v>
      </c>
      <c r="N83" s="15">
        <v>19.072848</v>
      </c>
      <c r="O83" s="15">
        <v>6.3576160000000002</v>
      </c>
      <c r="P83" s="15">
        <v>1.258278</v>
      </c>
      <c r="Q83" s="15">
        <v>4.0397350000000003</v>
      </c>
      <c r="R83" s="15">
        <v>27.81457</v>
      </c>
      <c r="S83" s="15">
        <v>2.0529799999999998</v>
      </c>
    </row>
    <row r="84" spans="1:19">
      <c r="A84" s="23" t="s">
        <v>159</v>
      </c>
      <c r="B84" s="24">
        <v>1011</v>
      </c>
      <c r="C84" s="24">
        <v>77</v>
      </c>
      <c r="D84" s="24">
        <v>117</v>
      </c>
      <c r="E84" s="24">
        <v>59</v>
      </c>
      <c r="F84" s="24">
        <v>102</v>
      </c>
      <c r="G84" s="24">
        <v>126</v>
      </c>
      <c r="H84" s="24">
        <v>131</v>
      </c>
      <c r="I84" s="24">
        <v>354</v>
      </c>
      <c r="J84" s="24">
        <v>221</v>
      </c>
      <c r="K84" s="24">
        <v>25</v>
      </c>
      <c r="L84" s="24">
        <v>298</v>
      </c>
      <c r="M84" s="24">
        <v>61</v>
      </c>
      <c r="N84" s="24">
        <v>219</v>
      </c>
      <c r="O84" s="24">
        <v>63</v>
      </c>
      <c r="P84" s="24">
        <v>15</v>
      </c>
      <c r="Q84" s="24">
        <v>41</v>
      </c>
      <c r="R84" s="24">
        <v>236</v>
      </c>
      <c r="S84" s="24">
        <v>14</v>
      </c>
    </row>
    <row r="85" spans="1:19">
      <c r="A85" s="10" t="s">
        <v>114</v>
      </c>
      <c r="B85" s="15">
        <v>100</v>
      </c>
      <c r="C85" s="15">
        <v>7.6162219999999996</v>
      </c>
      <c r="D85" s="15">
        <v>11.572699999999999</v>
      </c>
      <c r="E85" s="15">
        <v>5.8358059999999998</v>
      </c>
      <c r="F85" s="15">
        <v>10.089021000000001</v>
      </c>
      <c r="G85" s="15">
        <v>12.462908000000001</v>
      </c>
      <c r="H85" s="15">
        <v>12.957468</v>
      </c>
      <c r="I85" s="15">
        <v>35.014837</v>
      </c>
      <c r="J85" s="15">
        <v>21.859545000000001</v>
      </c>
      <c r="K85" s="15">
        <v>2.4727990000000002</v>
      </c>
      <c r="L85" s="15">
        <v>29.475767000000001</v>
      </c>
      <c r="M85" s="15">
        <v>6.0336299999999996</v>
      </c>
      <c r="N85" s="15">
        <v>21.661721</v>
      </c>
      <c r="O85" s="15">
        <v>6.2314540000000003</v>
      </c>
      <c r="P85" s="15">
        <v>1.4836800000000001</v>
      </c>
      <c r="Q85" s="15">
        <v>4.0553910000000002</v>
      </c>
      <c r="R85" s="15">
        <v>23.343225</v>
      </c>
      <c r="S85" s="15">
        <v>1.384768</v>
      </c>
    </row>
    <row r="86" spans="1:19">
      <c r="A86" s="23" t="s">
        <v>160</v>
      </c>
      <c r="B86" s="24">
        <v>1234</v>
      </c>
      <c r="C86" s="24">
        <v>69</v>
      </c>
      <c r="D86" s="24">
        <v>153</v>
      </c>
      <c r="E86" s="24">
        <v>50</v>
      </c>
      <c r="F86" s="24">
        <v>144</v>
      </c>
      <c r="G86" s="24">
        <v>128</v>
      </c>
      <c r="H86" s="24">
        <v>179</v>
      </c>
      <c r="I86" s="24">
        <v>396</v>
      </c>
      <c r="J86" s="24">
        <v>218</v>
      </c>
      <c r="K86" s="24">
        <v>18</v>
      </c>
      <c r="L86" s="24">
        <v>354</v>
      </c>
      <c r="M86" s="24">
        <v>66</v>
      </c>
      <c r="N86" s="24">
        <v>254</v>
      </c>
      <c r="O86" s="24">
        <v>86</v>
      </c>
      <c r="P86" s="24">
        <v>14</v>
      </c>
      <c r="Q86" s="24">
        <v>48</v>
      </c>
      <c r="R86" s="24">
        <v>330</v>
      </c>
      <c r="S86" s="24">
        <v>22</v>
      </c>
    </row>
    <row r="87" spans="1:19">
      <c r="A87" s="10" t="s">
        <v>114</v>
      </c>
      <c r="B87" s="15">
        <v>100</v>
      </c>
      <c r="C87" s="15">
        <v>5.5915720000000002</v>
      </c>
      <c r="D87" s="15">
        <v>12.398702999999999</v>
      </c>
      <c r="E87" s="15">
        <v>4.0518640000000001</v>
      </c>
      <c r="F87" s="15">
        <v>11.669368</v>
      </c>
      <c r="G87" s="15">
        <v>10.372771</v>
      </c>
      <c r="H87" s="15">
        <v>14.505673</v>
      </c>
      <c r="I87" s="15">
        <v>32.090761999999998</v>
      </c>
      <c r="J87" s="15">
        <v>17.666125999999998</v>
      </c>
      <c r="K87" s="15">
        <v>1.4586710000000001</v>
      </c>
      <c r="L87" s="15">
        <v>28.687196</v>
      </c>
      <c r="M87" s="15">
        <v>5.3484600000000002</v>
      </c>
      <c r="N87" s="15">
        <v>20.583468</v>
      </c>
      <c r="O87" s="15">
        <v>6.9692059999999998</v>
      </c>
      <c r="P87" s="15">
        <v>1.134522</v>
      </c>
      <c r="Q87" s="15">
        <v>3.8897889999999999</v>
      </c>
      <c r="R87" s="15">
        <v>26.742301000000001</v>
      </c>
      <c r="S87" s="15">
        <v>1.7828200000000001</v>
      </c>
    </row>
    <row r="88" spans="1:19">
      <c r="A88" s="23" t="s">
        <v>161</v>
      </c>
      <c r="B88" s="24">
        <v>443</v>
      </c>
      <c r="C88" s="24">
        <v>27</v>
      </c>
      <c r="D88" s="24">
        <v>67</v>
      </c>
      <c r="E88" s="24">
        <v>19</v>
      </c>
      <c r="F88" s="24">
        <v>56</v>
      </c>
      <c r="G88" s="24">
        <v>47</v>
      </c>
      <c r="H88" s="24">
        <v>62</v>
      </c>
      <c r="I88" s="24">
        <v>156</v>
      </c>
      <c r="J88" s="24">
        <v>85</v>
      </c>
      <c r="K88" s="24">
        <v>4</v>
      </c>
      <c r="L88" s="24">
        <v>130</v>
      </c>
      <c r="M88" s="24">
        <v>35</v>
      </c>
      <c r="N88" s="24">
        <v>96</v>
      </c>
      <c r="O88" s="24">
        <v>26</v>
      </c>
      <c r="P88" s="24">
        <v>7</v>
      </c>
      <c r="Q88" s="24">
        <v>15</v>
      </c>
      <c r="R88" s="24">
        <v>108</v>
      </c>
      <c r="S88" s="24">
        <v>14</v>
      </c>
    </row>
    <row r="89" spans="1:19">
      <c r="A89" s="10" t="s">
        <v>114</v>
      </c>
      <c r="B89" s="15">
        <v>100</v>
      </c>
      <c r="C89" s="15">
        <v>6.0948079999999996</v>
      </c>
      <c r="D89" s="15">
        <v>15.124153</v>
      </c>
      <c r="E89" s="15">
        <v>4.2889390000000001</v>
      </c>
      <c r="F89" s="15">
        <v>12.641083999999999</v>
      </c>
      <c r="G89" s="15">
        <v>10.609481000000001</v>
      </c>
      <c r="H89" s="15">
        <v>13.995485</v>
      </c>
      <c r="I89" s="15">
        <v>35.214447</v>
      </c>
      <c r="J89" s="15">
        <v>19.187359000000001</v>
      </c>
      <c r="K89" s="15">
        <v>0.90293500000000004</v>
      </c>
      <c r="L89" s="15">
        <v>29.345372000000001</v>
      </c>
      <c r="M89" s="15">
        <v>7.9006769999999999</v>
      </c>
      <c r="N89" s="15">
        <v>21.670428999999999</v>
      </c>
      <c r="O89" s="15">
        <v>5.8690740000000003</v>
      </c>
      <c r="P89" s="15">
        <v>1.5801350000000001</v>
      </c>
      <c r="Q89" s="15">
        <v>3.3860049999999999</v>
      </c>
      <c r="R89" s="15">
        <v>24.379232999999999</v>
      </c>
      <c r="S89" s="15">
        <v>3.1602709999999998</v>
      </c>
    </row>
    <row r="90" spans="1:19">
      <c r="A90" s="23" t="s">
        <v>162</v>
      </c>
      <c r="B90" s="24">
        <v>1237</v>
      </c>
      <c r="C90" s="24">
        <v>67</v>
      </c>
      <c r="D90" s="24">
        <v>129</v>
      </c>
      <c r="E90" s="24">
        <v>52</v>
      </c>
      <c r="F90" s="24">
        <v>122</v>
      </c>
      <c r="G90" s="24">
        <v>110</v>
      </c>
      <c r="H90" s="24">
        <v>159</v>
      </c>
      <c r="I90" s="24">
        <v>385</v>
      </c>
      <c r="J90" s="24">
        <v>196</v>
      </c>
      <c r="K90" s="24">
        <v>9</v>
      </c>
      <c r="L90" s="24">
        <v>376</v>
      </c>
      <c r="M90" s="24">
        <v>77</v>
      </c>
      <c r="N90" s="24">
        <v>237</v>
      </c>
      <c r="O90" s="24">
        <v>76</v>
      </c>
      <c r="P90" s="24">
        <v>16</v>
      </c>
      <c r="Q90" s="24">
        <v>41</v>
      </c>
      <c r="R90" s="24">
        <v>373</v>
      </c>
      <c r="S90" s="24">
        <v>21</v>
      </c>
    </row>
    <row r="91" spans="1:19">
      <c r="A91" s="10" t="s">
        <v>114</v>
      </c>
      <c r="B91" s="15">
        <v>100</v>
      </c>
      <c r="C91" s="15">
        <v>5.4163300000000003</v>
      </c>
      <c r="D91" s="15">
        <v>10.428456000000001</v>
      </c>
      <c r="E91" s="15">
        <v>4.2037190000000004</v>
      </c>
      <c r="F91" s="15">
        <v>9.8625710000000009</v>
      </c>
      <c r="G91" s="15">
        <v>8.8924819999999993</v>
      </c>
      <c r="H91" s="15">
        <v>12.853678</v>
      </c>
      <c r="I91" s="15">
        <v>31.123685999999999</v>
      </c>
      <c r="J91" s="15">
        <v>15.844785999999999</v>
      </c>
      <c r="K91" s="15">
        <v>0.72756699999999996</v>
      </c>
      <c r="L91" s="15">
        <v>30.39612</v>
      </c>
      <c r="M91" s="15">
        <v>6.2247370000000002</v>
      </c>
      <c r="N91" s="15">
        <v>19.159255999999999</v>
      </c>
      <c r="O91" s="15">
        <v>6.1438969999999999</v>
      </c>
      <c r="P91" s="15">
        <v>1.293452</v>
      </c>
      <c r="Q91" s="15">
        <v>3.31447</v>
      </c>
      <c r="R91" s="15">
        <v>30.153597000000001</v>
      </c>
      <c r="S91" s="15">
        <v>1.6976560000000001</v>
      </c>
    </row>
    <row r="92" spans="1:19">
      <c r="A92" s="23" t="s">
        <v>152</v>
      </c>
      <c r="B92" s="24">
        <v>81</v>
      </c>
      <c r="C92" s="24">
        <v>3</v>
      </c>
      <c r="D92" s="24">
        <v>4</v>
      </c>
      <c r="E92" s="24">
        <v>5</v>
      </c>
      <c r="F92" s="24">
        <v>6</v>
      </c>
      <c r="G92" s="24">
        <v>9</v>
      </c>
      <c r="H92" s="24">
        <v>11</v>
      </c>
      <c r="I92" s="24">
        <v>27</v>
      </c>
      <c r="J92" s="24">
        <v>12</v>
      </c>
      <c r="K92" s="24">
        <v>3</v>
      </c>
      <c r="L92" s="24">
        <v>16</v>
      </c>
      <c r="M92" s="24">
        <v>5</v>
      </c>
      <c r="N92" s="24">
        <v>16</v>
      </c>
      <c r="O92" s="24">
        <v>5</v>
      </c>
      <c r="P92" s="24">
        <v>2</v>
      </c>
      <c r="Q92" s="24">
        <v>13</v>
      </c>
      <c r="R92" s="24">
        <v>23</v>
      </c>
      <c r="S92" s="24">
        <v>2</v>
      </c>
    </row>
    <row r="93" spans="1:19">
      <c r="A93" s="10" t="s">
        <v>114</v>
      </c>
      <c r="B93" s="15">
        <v>100</v>
      </c>
      <c r="C93" s="15">
        <v>3.7037040000000001</v>
      </c>
      <c r="D93" s="15">
        <v>4.9382720000000004</v>
      </c>
      <c r="E93" s="15">
        <v>6.1728399999999999</v>
      </c>
      <c r="F93" s="15">
        <v>7.4074070000000001</v>
      </c>
      <c r="G93" s="15">
        <v>11.111110999999999</v>
      </c>
      <c r="H93" s="15">
        <v>13.580247</v>
      </c>
      <c r="I93" s="15">
        <v>33.333333000000003</v>
      </c>
      <c r="J93" s="15">
        <v>14.814814999999999</v>
      </c>
      <c r="K93" s="15">
        <v>3.7037040000000001</v>
      </c>
      <c r="L93" s="15">
        <v>19.753086</v>
      </c>
      <c r="M93" s="15">
        <v>6.1728399999999999</v>
      </c>
      <c r="N93" s="15">
        <v>19.753086</v>
      </c>
      <c r="O93" s="15">
        <v>6.1728399999999999</v>
      </c>
      <c r="P93" s="15">
        <v>2.4691360000000002</v>
      </c>
      <c r="Q93" s="15">
        <v>16.049382999999999</v>
      </c>
      <c r="R93" s="15">
        <v>28.395061999999999</v>
      </c>
      <c r="S93" s="15">
        <v>2.4691360000000002</v>
      </c>
    </row>
    <row r="94" spans="1:19">
      <c r="A94" s="23" t="s">
        <v>163</v>
      </c>
      <c r="B94" s="24">
        <v>67</v>
      </c>
      <c r="C94" s="24">
        <v>5</v>
      </c>
      <c r="D94" s="24">
        <v>3</v>
      </c>
      <c r="E94" s="24">
        <v>1</v>
      </c>
      <c r="F94" s="24">
        <v>5</v>
      </c>
      <c r="G94" s="24">
        <v>5</v>
      </c>
      <c r="H94" s="24">
        <v>3</v>
      </c>
      <c r="I94" s="24">
        <v>12</v>
      </c>
      <c r="J94" s="24">
        <v>5</v>
      </c>
      <c r="K94" s="24">
        <v>0</v>
      </c>
      <c r="L94" s="24">
        <v>4</v>
      </c>
      <c r="M94" s="24">
        <v>1</v>
      </c>
      <c r="N94" s="24">
        <v>3</v>
      </c>
      <c r="O94" s="24">
        <v>1</v>
      </c>
      <c r="P94" s="24">
        <v>1</v>
      </c>
      <c r="Q94" s="24">
        <v>2</v>
      </c>
      <c r="R94" s="24">
        <v>37</v>
      </c>
      <c r="S94" s="24">
        <v>0</v>
      </c>
    </row>
    <row r="95" spans="1:19">
      <c r="A95" s="10" t="s">
        <v>114</v>
      </c>
      <c r="B95" s="15">
        <v>100</v>
      </c>
      <c r="C95" s="15">
        <v>7.4626869999999998</v>
      </c>
      <c r="D95" s="15">
        <v>4.4776119999999997</v>
      </c>
      <c r="E95" s="15">
        <v>1.492537</v>
      </c>
      <c r="F95" s="15">
        <v>7.4626869999999998</v>
      </c>
      <c r="G95" s="15">
        <v>7.4626869999999998</v>
      </c>
      <c r="H95" s="15">
        <v>4.4776119999999997</v>
      </c>
      <c r="I95" s="15">
        <v>17.910447999999999</v>
      </c>
      <c r="J95" s="15">
        <v>7.4626869999999998</v>
      </c>
      <c r="K95" s="15">
        <v>0</v>
      </c>
      <c r="L95" s="15">
        <v>5.9701490000000002</v>
      </c>
      <c r="M95" s="15">
        <v>1.492537</v>
      </c>
      <c r="N95" s="15">
        <v>4.4776119999999997</v>
      </c>
      <c r="O95" s="15">
        <v>1.492537</v>
      </c>
      <c r="P95" s="15">
        <v>1.492537</v>
      </c>
      <c r="Q95" s="15">
        <v>2.9850750000000001</v>
      </c>
      <c r="R95" s="15">
        <v>55.223880999999999</v>
      </c>
      <c r="S95" s="15">
        <v>0</v>
      </c>
    </row>
    <row r="96" spans="1:19">
      <c r="A96" s="23" t="s">
        <v>128</v>
      </c>
      <c r="B96" s="24">
        <v>52</v>
      </c>
      <c r="C96" s="24">
        <v>1</v>
      </c>
      <c r="D96" s="24">
        <v>3</v>
      </c>
      <c r="E96" s="24">
        <v>3</v>
      </c>
      <c r="F96" s="24">
        <v>3</v>
      </c>
      <c r="G96" s="24">
        <v>5</v>
      </c>
      <c r="H96" s="24">
        <v>6</v>
      </c>
      <c r="I96" s="24">
        <v>13</v>
      </c>
      <c r="J96" s="24">
        <v>5</v>
      </c>
      <c r="K96" s="24">
        <v>0</v>
      </c>
      <c r="L96" s="24">
        <v>13</v>
      </c>
      <c r="M96" s="24">
        <v>3</v>
      </c>
      <c r="N96" s="24">
        <v>7</v>
      </c>
      <c r="O96" s="24">
        <v>2</v>
      </c>
      <c r="P96" s="24">
        <v>2</v>
      </c>
      <c r="Q96" s="24">
        <v>1</v>
      </c>
      <c r="R96" s="24">
        <v>14</v>
      </c>
      <c r="S96" s="24">
        <v>8</v>
      </c>
    </row>
    <row r="97" spans="1:19">
      <c r="A97" s="10" t="s">
        <v>114</v>
      </c>
      <c r="B97" s="15">
        <v>100</v>
      </c>
      <c r="C97" s="15">
        <v>1.9230769999999999</v>
      </c>
      <c r="D97" s="15">
        <v>5.7692310000000004</v>
      </c>
      <c r="E97" s="15">
        <v>5.7692310000000004</v>
      </c>
      <c r="F97" s="15">
        <v>5.7692310000000004</v>
      </c>
      <c r="G97" s="15">
        <v>9.6153849999999998</v>
      </c>
      <c r="H97" s="15">
        <v>11.538462000000001</v>
      </c>
      <c r="I97" s="15">
        <v>25</v>
      </c>
      <c r="J97" s="15">
        <v>9.6153849999999998</v>
      </c>
      <c r="K97" s="15">
        <v>0</v>
      </c>
      <c r="L97" s="15">
        <v>25</v>
      </c>
      <c r="M97" s="15">
        <v>5.7692310000000004</v>
      </c>
      <c r="N97" s="15">
        <v>13.461537999999999</v>
      </c>
      <c r="O97" s="15">
        <v>3.8461539999999999</v>
      </c>
      <c r="P97" s="15">
        <v>3.8461539999999999</v>
      </c>
      <c r="Q97" s="15">
        <v>1.9230769999999999</v>
      </c>
      <c r="R97" s="15">
        <v>26.923076999999999</v>
      </c>
      <c r="S97" s="15">
        <v>15.384615</v>
      </c>
    </row>
    <row r="98" spans="1:19">
      <c r="A98" s="8" t="s">
        <v>164</v>
      </c>
      <c r="B98" s="8"/>
      <c r="C98" s="8"/>
      <c r="D98" s="8"/>
      <c r="E98" s="8"/>
      <c r="F98" s="8"/>
      <c r="G98" s="8"/>
      <c r="H98" s="8"/>
      <c r="I98" s="8"/>
      <c r="J98" s="8"/>
      <c r="K98" s="8"/>
      <c r="L98" s="8"/>
      <c r="M98" s="8"/>
      <c r="N98" s="8"/>
      <c r="O98" s="8"/>
      <c r="P98" s="8"/>
      <c r="Q98" s="8"/>
      <c r="R98" s="8"/>
      <c r="S98" s="8"/>
    </row>
    <row r="99" spans="1:19">
      <c r="A99" s="23" t="s">
        <v>165</v>
      </c>
      <c r="B99" s="24">
        <v>209</v>
      </c>
      <c r="C99" s="24">
        <v>9</v>
      </c>
      <c r="D99" s="24">
        <v>37</v>
      </c>
      <c r="E99" s="24">
        <v>9</v>
      </c>
      <c r="F99" s="24">
        <v>29</v>
      </c>
      <c r="G99" s="24">
        <v>19</v>
      </c>
      <c r="H99" s="24">
        <v>24</v>
      </c>
      <c r="I99" s="24">
        <v>51</v>
      </c>
      <c r="J99" s="24">
        <v>32</v>
      </c>
      <c r="K99" s="24">
        <v>3</v>
      </c>
      <c r="L99" s="24">
        <v>52</v>
      </c>
      <c r="M99" s="24">
        <v>11</v>
      </c>
      <c r="N99" s="24">
        <v>30</v>
      </c>
      <c r="O99" s="24">
        <v>3</v>
      </c>
      <c r="P99" s="24">
        <v>2</v>
      </c>
      <c r="Q99" s="24">
        <v>1</v>
      </c>
      <c r="R99" s="24">
        <v>69</v>
      </c>
      <c r="S99" s="24">
        <v>7</v>
      </c>
    </row>
    <row r="100" spans="1:19">
      <c r="A100" s="10" t="s">
        <v>114</v>
      </c>
      <c r="B100" s="15">
        <v>100</v>
      </c>
      <c r="C100" s="15">
        <v>4.3062199999999997</v>
      </c>
      <c r="D100" s="15">
        <v>17.703348999999999</v>
      </c>
      <c r="E100" s="15">
        <v>4.3062199999999997</v>
      </c>
      <c r="F100" s="15">
        <v>13.875598</v>
      </c>
      <c r="G100" s="15">
        <v>9.0909089999999999</v>
      </c>
      <c r="H100" s="15">
        <v>11.483254000000001</v>
      </c>
      <c r="I100" s="15">
        <v>24.401914000000001</v>
      </c>
      <c r="J100" s="15">
        <v>15.311005</v>
      </c>
      <c r="K100" s="15">
        <v>1.4354070000000001</v>
      </c>
      <c r="L100" s="15">
        <v>24.880382999999998</v>
      </c>
      <c r="M100" s="15">
        <v>5.2631579999999998</v>
      </c>
      <c r="N100" s="15">
        <v>14.354067000000001</v>
      </c>
      <c r="O100" s="15">
        <v>1.4354070000000001</v>
      </c>
      <c r="P100" s="15">
        <v>0.95693799999999996</v>
      </c>
      <c r="Q100" s="15">
        <v>0.47846899999999998</v>
      </c>
      <c r="R100" s="15">
        <v>33.014353999999997</v>
      </c>
      <c r="S100" s="15">
        <v>3.3492820000000001</v>
      </c>
    </row>
    <row r="101" spans="1:19">
      <c r="A101" s="23" t="s">
        <v>166</v>
      </c>
      <c r="B101" s="24">
        <v>1043</v>
      </c>
      <c r="C101" s="24">
        <v>52</v>
      </c>
      <c r="D101" s="24">
        <v>115</v>
      </c>
      <c r="E101" s="24">
        <v>45</v>
      </c>
      <c r="F101" s="24">
        <v>115</v>
      </c>
      <c r="G101" s="24">
        <v>82</v>
      </c>
      <c r="H101" s="24">
        <v>121</v>
      </c>
      <c r="I101" s="24">
        <v>285</v>
      </c>
      <c r="J101" s="24">
        <v>142</v>
      </c>
      <c r="K101" s="24">
        <v>5</v>
      </c>
      <c r="L101" s="24">
        <v>261</v>
      </c>
      <c r="M101" s="24">
        <v>49</v>
      </c>
      <c r="N101" s="24">
        <v>164</v>
      </c>
      <c r="O101" s="24">
        <v>44</v>
      </c>
      <c r="P101" s="24">
        <v>6</v>
      </c>
      <c r="Q101" s="24">
        <v>43</v>
      </c>
      <c r="R101" s="24">
        <v>342</v>
      </c>
      <c r="S101" s="24">
        <v>26</v>
      </c>
    </row>
    <row r="102" spans="1:19">
      <c r="A102" s="10" t="s">
        <v>114</v>
      </c>
      <c r="B102" s="15">
        <v>100</v>
      </c>
      <c r="C102" s="15">
        <v>4.9856179999999997</v>
      </c>
      <c r="D102" s="15">
        <v>11.025887000000001</v>
      </c>
      <c r="E102" s="15">
        <v>4.3144770000000001</v>
      </c>
      <c r="F102" s="15">
        <v>11.025887000000001</v>
      </c>
      <c r="G102" s="15">
        <v>7.8619370000000002</v>
      </c>
      <c r="H102" s="15">
        <v>11.601151</v>
      </c>
      <c r="I102" s="15">
        <v>27.325023999999999</v>
      </c>
      <c r="J102" s="15">
        <v>13.614573</v>
      </c>
      <c r="K102" s="15">
        <v>0.47938599999999998</v>
      </c>
      <c r="L102" s="15">
        <v>25.023969000000001</v>
      </c>
      <c r="M102" s="15">
        <v>4.6979870000000004</v>
      </c>
      <c r="N102" s="15">
        <v>15.723872999999999</v>
      </c>
      <c r="O102" s="15">
        <v>4.2186000000000003</v>
      </c>
      <c r="P102" s="15">
        <v>0.575264</v>
      </c>
      <c r="Q102" s="15">
        <v>4.1227229999999997</v>
      </c>
      <c r="R102" s="15">
        <v>32.790028999999997</v>
      </c>
      <c r="S102" s="15">
        <v>2.4928089999999998</v>
      </c>
    </row>
    <row r="103" spans="1:19">
      <c r="A103" s="23" t="s">
        <v>167</v>
      </c>
      <c r="B103" s="24">
        <v>963</v>
      </c>
      <c r="C103" s="24">
        <v>54</v>
      </c>
      <c r="D103" s="24">
        <v>93</v>
      </c>
      <c r="E103" s="24">
        <v>45</v>
      </c>
      <c r="F103" s="24">
        <v>82</v>
      </c>
      <c r="G103" s="24">
        <v>100</v>
      </c>
      <c r="H103" s="24">
        <v>133</v>
      </c>
      <c r="I103" s="24">
        <v>304</v>
      </c>
      <c r="J103" s="24">
        <v>157</v>
      </c>
      <c r="K103" s="24">
        <v>15</v>
      </c>
      <c r="L103" s="24">
        <v>250</v>
      </c>
      <c r="M103" s="24">
        <v>62</v>
      </c>
      <c r="N103" s="24">
        <v>180</v>
      </c>
      <c r="O103" s="24">
        <v>64</v>
      </c>
      <c r="P103" s="24">
        <v>12</v>
      </c>
      <c r="Q103" s="24">
        <v>38</v>
      </c>
      <c r="R103" s="24">
        <v>268</v>
      </c>
      <c r="S103" s="24">
        <v>18</v>
      </c>
    </row>
    <row r="104" spans="1:19">
      <c r="A104" s="10" t="s">
        <v>114</v>
      </c>
      <c r="B104" s="15">
        <v>100</v>
      </c>
      <c r="C104" s="15">
        <v>5.6074770000000003</v>
      </c>
      <c r="D104" s="15">
        <v>9.6573209999999996</v>
      </c>
      <c r="E104" s="15">
        <v>4.6728969999999999</v>
      </c>
      <c r="F104" s="15">
        <v>8.5150570000000005</v>
      </c>
      <c r="G104" s="15">
        <v>10.384216</v>
      </c>
      <c r="H104" s="15">
        <v>13.811007</v>
      </c>
      <c r="I104" s="15">
        <v>31.568017000000001</v>
      </c>
      <c r="J104" s="15">
        <v>16.303218999999999</v>
      </c>
      <c r="K104" s="15">
        <v>1.5576319999999999</v>
      </c>
      <c r="L104" s="15">
        <v>25.960540000000002</v>
      </c>
      <c r="M104" s="15">
        <v>6.4382140000000003</v>
      </c>
      <c r="N104" s="15">
        <v>18.691589</v>
      </c>
      <c r="O104" s="15">
        <v>6.6458979999999999</v>
      </c>
      <c r="P104" s="15">
        <v>1.2461059999999999</v>
      </c>
      <c r="Q104" s="15">
        <v>3.946002</v>
      </c>
      <c r="R104" s="15">
        <v>27.829699000000002</v>
      </c>
      <c r="S104" s="15">
        <v>1.869159</v>
      </c>
    </row>
    <row r="105" spans="1:19">
      <c r="A105" s="23" t="s">
        <v>168</v>
      </c>
      <c r="B105" s="24">
        <v>338</v>
      </c>
      <c r="C105" s="24">
        <v>30</v>
      </c>
      <c r="D105" s="24">
        <v>26</v>
      </c>
      <c r="E105" s="24">
        <v>25</v>
      </c>
      <c r="F105" s="24">
        <v>21</v>
      </c>
      <c r="G105" s="24">
        <v>34</v>
      </c>
      <c r="H105" s="24">
        <v>45</v>
      </c>
      <c r="I105" s="24">
        <v>105</v>
      </c>
      <c r="J105" s="24">
        <v>53</v>
      </c>
      <c r="K105" s="24">
        <v>9</v>
      </c>
      <c r="L105" s="24">
        <v>69</v>
      </c>
      <c r="M105" s="24">
        <v>16</v>
      </c>
      <c r="N105" s="24">
        <v>55</v>
      </c>
      <c r="O105" s="24">
        <v>28</v>
      </c>
      <c r="P105" s="24">
        <v>5</v>
      </c>
      <c r="Q105" s="24">
        <v>17</v>
      </c>
      <c r="R105" s="24">
        <v>98</v>
      </c>
      <c r="S105" s="24">
        <v>9</v>
      </c>
    </row>
    <row r="106" spans="1:19">
      <c r="A106" s="10" t="s">
        <v>114</v>
      </c>
      <c r="B106" s="15">
        <v>100</v>
      </c>
      <c r="C106" s="15">
        <v>8.8757400000000004</v>
      </c>
      <c r="D106" s="15">
        <v>7.6923079999999997</v>
      </c>
      <c r="E106" s="15">
        <v>7.3964499999999997</v>
      </c>
      <c r="F106" s="15">
        <v>6.2130179999999999</v>
      </c>
      <c r="G106" s="15">
        <v>10.059172</v>
      </c>
      <c r="H106" s="15">
        <v>13.313609</v>
      </c>
      <c r="I106" s="15">
        <v>31.065089</v>
      </c>
      <c r="J106" s="15">
        <v>15.680472999999999</v>
      </c>
      <c r="K106" s="15">
        <v>2.662722</v>
      </c>
      <c r="L106" s="15">
        <v>20.414200999999998</v>
      </c>
      <c r="M106" s="15">
        <v>4.7337280000000002</v>
      </c>
      <c r="N106" s="15">
        <v>16.272189000000001</v>
      </c>
      <c r="O106" s="15">
        <v>8.2840240000000005</v>
      </c>
      <c r="P106" s="15">
        <v>1.47929</v>
      </c>
      <c r="Q106" s="15">
        <v>5.0295860000000001</v>
      </c>
      <c r="R106" s="15">
        <v>28.994083</v>
      </c>
      <c r="S106" s="15">
        <v>2.662722</v>
      </c>
    </row>
    <row r="107" spans="1:19">
      <c r="A107" s="23" t="s">
        <v>169</v>
      </c>
      <c r="B107" s="24">
        <v>94</v>
      </c>
      <c r="C107" s="24">
        <v>12</v>
      </c>
      <c r="D107" s="24">
        <v>3</v>
      </c>
      <c r="E107" s="24">
        <v>8</v>
      </c>
      <c r="F107" s="24">
        <v>4</v>
      </c>
      <c r="G107" s="24">
        <v>24</v>
      </c>
      <c r="H107" s="24">
        <v>16</v>
      </c>
      <c r="I107" s="24">
        <v>36</v>
      </c>
      <c r="J107" s="24">
        <v>26</v>
      </c>
      <c r="K107" s="24">
        <v>5</v>
      </c>
      <c r="L107" s="24">
        <v>17</v>
      </c>
      <c r="M107" s="24">
        <v>8</v>
      </c>
      <c r="N107" s="24">
        <v>21</v>
      </c>
      <c r="O107" s="24">
        <v>8</v>
      </c>
      <c r="P107" s="24">
        <v>7</v>
      </c>
      <c r="Q107" s="24">
        <v>6</v>
      </c>
      <c r="R107" s="24">
        <v>20</v>
      </c>
      <c r="S107" s="24">
        <v>0</v>
      </c>
    </row>
    <row r="108" spans="1:19">
      <c r="A108" s="10" t="s">
        <v>114</v>
      </c>
      <c r="B108" s="15">
        <v>100</v>
      </c>
      <c r="C108" s="15">
        <v>12.765957</v>
      </c>
      <c r="D108" s="15">
        <v>3.1914889999999998</v>
      </c>
      <c r="E108" s="15">
        <v>8.5106380000000001</v>
      </c>
      <c r="F108" s="15">
        <v>4.2553190000000001</v>
      </c>
      <c r="G108" s="15">
        <v>25.531915000000001</v>
      </c>
      <c r="H108" s="15">
        <v>17.021277000000001</v>
      </c>
      <c r="I108" s="15">
        <v>38.297871999999998</v>
      </c>
      <c r="J108" s="15">
        <v>27.659573999999999</v>
      </c>
      <c r="K108" s="15">
        <v>5.3191490000000003</v>
      </c>
      <c r="L108" s="15">
        <v>18.085106</v>
      </c>
      <c r="M108" s="15">
        <v>8.5106380000000001</v>
      </c>
      <c r="N108" s="15">
        <v>22.340426000000001</v>
      </c>
      <c r="O108" s="15">
        <v>8.5106380000000001</v>
      </c>
      <c r="P108" s="15">
        <v>7.446809</v>
      </c>
      <c r="Q108" s="15">
        <v>6.3829789999999997</v>
      </c>
      <c r="R108" s="15">
        <v>21.276596000000001</v>
      </c>
      <c r="S108" s="15">
        <v>0</v>
      </c>
    </row>
    <row r="109" spans="1:19">
      <c r="A109" s="23" t="s">
        <v>128</v>
      </c>
      <c r="B109" s="24">
        <v>30</v>
      </c>
      <c r="C109" s="24">
        <v>3</v>
      </c>
      <c r="D109" s="24">
        <v>4</v>
      </c>
      <c r="E109" s="24">
        <v>1</v>
      </c>
      <c r="F109" s="24">
        <v>2</v>
      </c>
      <c r="G109" s="24">
        <v>1</v>
      </c>
      <c r="H109" s="24">
        <v>1</v>
      </c>
      <c r="I109" s="24">
        <v>8</v>
      </c>
      <c r="J109" s="24">
        <v>4</v>
      </c>
      <c r="K109" s="24">
        <v>0</v>
      </c>
      <c r="L109" s="24">
        <v>4</v>
      </c>
      <c r="M109" s="24">
        <v>2</v>
      </c>
      <c r="N109" s="24">
        <v>2</v>
      </c>
      <c r="O109" s="24">
        <v>3</v>
      </c>
      <c r="P109" s="24">
        <v>1</v>
      </c>
      <c r="Q109" s="24">
        <v>1</v>
      </c>
      <c r="R109" s="24">
        <v>4</v>
      </c>
      <c r="S109" s="24">
        <v>5</v>
      </c>
    </row>
    <row r="110" spans="1:19">
      <c r="A110" s="10" t="s">
        <v>114</v>
      </c>
      <c r="B110" s="15">
        <v>100</v>
      </c>
      <c r="C110" s="15">
        <v>10</v>
      </c>
      <c r="D110" s="15">
        <v>13.333333</v>
      </c>
      <c r="E110" s="15">
        <v>3.3333330000000001</v>
      </c>
      <c r="F110" s="15">
        <v>6.6666670000000003</v>
      </c>
      <c r="G110" s="15">
        <v>3.3333330000000001</v>
      </c>
      <c r="H110" s="15">
        <v>3.3333330000000001</v>
      </c>
      <c r="I110" s="15">
        <v>26.666667</v>
      </c>
      <c r="J110" s="15">
        <v>13.333333</v>
      </c>
      <c r="K110" s="15">
        <v>0</v>
      </c>
      <c r="L110" s="15">
        <v>13.333333</v>
      </c>
      <c r="M110" s="15">
        <v>6.6666670000000003</v>
      </c>
      <c r="N110" s="15">
        <v>6.6666670000000003</v>
      </c>
      <c r="O110" s="15">
        <v>10</v>
      </c>
      <c r="P110" s="15">
        <v>3.3333330000000001</v>
      </c>
      <c r="Q110" s="15">
        <v>3.3333330000000001</v>
      </c>
      <c r="R110" s="15">
        <v>13.333333</v>
      </c>
      <c r="S110" s="15">
        <v>16.666667</v>
      </c>
    </row>
    <row r="111" spans="1:19">
      <c r="A111" s="8" t="s">
        <v>170</v>
      </c>
      <c r="B111" s="8"/>
      <c r="C111" s="8"/>
      <c r="D111" s="8"/>
      <c r="E111" s="8"/>
      <c r="F111" s="8"/>
      <c r="G111" s="8"/>
      <c r="H111" s="8"/>
      <c r="I111" s="8"/>
      <c r="J111" s="8"/>
      <c r="K111" s="8"/>
      <c r="L111" s="8"/>
      <c r="M111" s="8"/>
      <c r="N111" s="8"/>
      <c r="O111" s="8"/>
      <c r="P111" s="8"/>
      <c r="Q111" s="8"/>
      <c r="R111" s="8"/>
      <c r="S111" s="8"/>
    </row>
    <row r="112" spans="1:19">
      <c r="A112" s="23" t="s">
        <v>171</v>
      </c>
      <c r="B112" s="24">
        <v>386</v>
      </c>
      <c r="C112" s="24">
        <v>30</v>
      </c>
      <c r="D112" s="24">
        <v>52</v>
      </c>
      <c r="E112" s="24">
        <v>21</v>
      </c>
      <c r="F112" s="24">
        <v>46</v>
      </c>
      <c r="G112" s="24">
        <v>48</v>
      </c>
      <c r="H112" s="24">
        <v>56</v>
      </c>
      <c r="I112" s="24">
        <v>138</v>
      </c>
      <c r="J112" s="24">
        <v>76</v>
      </c>
      <c r="K112" s="24">
        <v>10</v>
      </c>
      <c r="L112" s="24">
        <v>114</v>
      </c>
      <c r="M112" s="24">
        <v>27</v>
      </c>
      <c r="N112" s="24">
        <v>75</v>
      </c>
      <c r="O112" s="24">
        <v>37</v>
      </c>
      <c r="P112" s="24">
        <v>9</v>
      </c>
      <c r="Q112" s="24">
        <v>18</v>
      </c>
      <c r="R112" s="24">
        <v>75</v>
      </c>
      <c r="S112" s="24">
        <v>16</v>
      </c>
    </row>
    <row r="113" spans="1:19">
      <c r="A113" s="10" t="s">
        <v>114</v>
      </c>
      <c r="B113" s="15">
        <v>100</v>
      </c>
      <c r="C113" s="15">
        <v>7.7720209999999996</v>
      </c>
      <c r="D113" s="15">
        <v>13.471503</v>
      </c>
      <c r="E113" s="15">
        <v>5.4404149999999998</v>
      </c>
      <c r="F113" s="15">
        <v>11.917097999999999</v>
      </c>
      <c r="G113" s="15">
        <v>12.435233</v>
      </c>
      <c r="H113" s="15">
        <v>14.507771999999999</v>
      </c>
      <c r="I113" s="15">
        <v>35.751294999999999</v>
      </c>
      <c r="J113" s="15">
        <v>19.689119000000002</v>
      </c>
      <c r="K113" s="15">
        <v>2.5906739999999999</v>
      </c>
      <c r="L113" s="15">
        <v>29.533678999999999</v>
      </c>
      <c r="M113" s="15">
        <v>6.9948189999999997</v>
      </c>
      <c r="N113" s="15">
        <v>19.430052</v>
      </c>
      <c r="O113" s="15">
        <v>9.5854920000000003</v>
      </c>
      <c r="P113" s="15">
        <v>2.3316059999999998</v>
      </c>
      <c r="Q113" s="15">
        <v>4.6632119999999997</v>
      </c>
      <c r="R113" s="15">
        <v>19.430052</v>
      </c>
      <c r="S113" s="15">
        <v>4.1450779999999998</v>
      </c>
    </row>
    <row r="114" spans="1:19">
      <c r="A114" s="23" t="s">
        <v>172</v>
      </c>
      <c r="B114" s="24">
        <v>919</v>
      </c>
      <c r="C114" s="24">
        <v>52</v>
      </c>
      <c r="D114" s="24">
        <v>108</v>
      </c>
      <c r="E114" s="24">
        <v>55</v>
      </c>
      <c r="F114" s="24">
        <v>97</v>
      </c>
      <c r="G114" s="24">
        <v>106</v>
      </c>
      <c r="H114" s="24">
        <v>133</v>
      </c>
      <c r="I114" s="24">
        <v>293</v>
      </c>
      <c r="J114" s="24">
        <v>153</v>
      </c>
      <c r="K114" s="24">
        <v>14</v>
      </c>
      <c r="L114" s="24">
        <v>246</v>
      </c>
      <c r="M114" s="24">
        <v>57</v>
      </c>
      <c r="N114" s="24">
        <v>178</v>
      </c>
      <c r="O114" s="24">
        <v>53</v>
      </c>
      <c r="P114" s="24">
        <v>8</v>
      </c>
      <c r="Q114" s="24">
        <v>34</v>
      </c>
      <c r="R114" s="24">
        <v>217</v>
      </c>
      <c r="S114" s="24">
        <v>20</v>
      </c>
    </row>
    <row r="115" spans="1:19">
      <c r="A115" s="10" t="s">
        <v>114</v>
      </c>
      <c r="B115" s="15">
        <v>100</v>
      </c>
      <c r="C115" s="15">
        <v>5.6583240000000004</v>
      </c>
      <c r="D115" s="15">
        <v>11.751904</v>
      </c>
      <c r="E115" s="15">
        <v>5.9847659999999996</v>
      </c>
      <c r="F115" s="15">
        <v>10.554951000000001</v>
      </c>
      <c r="G115" s="15">
        <v>11.534276</v>
      </c>
      <c r="H115" s="15">
        <v>14.472251999999999</v>
      </c>
      <c r="I115" s="15">
        <v>31.882480999999999</v>
      </c>
      <c r="J115" s="15">
        <v>16.648530999999998</v>
      </c>
      <c r="K115" s="15">
        <v>1.5233950000000001</v>
      </c>
      <c r="L115" s="15">
        <v>26.768225999999999</v>
      </c>
      <c r="M115" s="15">
        <v>6.202394</v>
      </c>
      <c r="N115" s="15">
        <v>19.368879</v>
      </c>
      <c r="O115" s="15">
        <v>5.7671380000000001</v>
      </c>
      <c r="P115" s="15">
        <v>0.87051100000000003</v>
      </c>
      <c r="Q115" s="15">
        <v>3.6996739999999999</v>
      </c>
      <c r="R115" s="15">
        <v>23.612622000000002</v>
      </c>
      <c r="S115" s="15">
        <v>2.1762790000000001</v>
      </c>
    </row>
    <row r="116" spans="1:19">
      <c r="A116" s="23" t="s">
        <v>173</v>
      </c>
      <c r="B116" s="24">
        <v>978</v>
      </c>
      <c r="C116" s="24">
        <v>54</v>
      </c>
      <c r="D116" s="24">
        <v>84</v>
      </c>
      <c r="E116" s="24">
        <v>45</v>
      </c>
      <c r="F116" s="24">
        <v>83</v>
      </c>
      <c r="G116" s="24">
        <v>89</v>
      </c>
      <c r="H116" s="24">
        <v>109</v>
      </c>
      <c r="I116" s="24">
        <v>261</v>
      </c>
      <c r="J116" s="24">
        <v>137</v>
      </c>
      <c r="K116" s="24">
        <v>11</v>
      </c>
      <c r="L116" s="24">
        <v>222</v>
      </c>
      <c r="M116" s="24">
        <v>49</v>
      </c>
      <c r="N116" s="24">
        <v>156</v>
      </c>
      <c r="O116" s="24">
        <v>47</v>
      </c>
      <c r="P116" s="24">
        <v>12</v>
      </c>
      <c r="Q116" s="24">
        <v>33</v>
      </c>
      <c r="R116" s="24">
        <v>356</v>
      </c>
      <c r="S116" s="24">
        <v>14</v>
      </c>
    </row>
    <row r="117" spans="1:19">
      <c r="A117" s="10" t="s">
        <v>114</v>
      </c>
      <c r="B117" s="15">
        <v>100</v>
      </c>
      <c r="C117" s="15">
        <v>5.5214720000000002</v>
      </c>
      <c r="D117" s="15">
        <v>8.5889570000000006</v>
      </c>
      <c r="E117" s="15">
        <v>4.6012269999999997</v>
      </c>
      <c r="F117" s="15">
        <v>8.4867080000000001</v>
      </c>
      <c r="G117" s="15">
        <v>9.1002039999999997</v>
      </c>
      <c r="H117" s="15">
        <v>11.145194</v>
      </c>
      <c r="I117" s="15">
        <v>26.687117000000001</v>
      </c>
      <c r="J117" s="15">
        <v>14.008179999999999</v>
      </c>
      <c r="K117" s="15">
        <v>1.124744</v>
      </c>
      <c r="L117" s="15">
        <v>22.699387000000002</v>
      </c>
      <c r="M117" s="15">
        <v>5.0102250000000002</v>
      </c>
      <c r="N117" s="15">
        <v>15.95092</v>
      </c>
      <c r="O117" s="15">
        <v>4.8057259999999999</v>
      </c>
      <c r="P117" s="15">
        <v>1.2269939999999999</v>
      </c>
      <c r="Q117" s="15">
        <v>3.3742329999999998</v>
      </c>
      <c r="R117" s="15">
        <v>36.400818000000001</v>
      </c>
      <c r="S117" s="15">
        <v>1.4314929999999999</v>
      </c>
    </row>
    <row r="118" spans="1:19">
      <c r="A118" s="23" t="s">
        <v>174</v>
      </c>
      <c r="B118" s="24">
        <v>347</v>
      </c>
      <c r="C118" s="24">
        <v>18</v>
      </c>
      <c r="D118" s="24">
        <v>27</v>
      </c>
      <c r="E118" s="24">
        <v>11</v>
      </c>
      <c r="F118" s="24">
        <v>20</v>
      </c>
      <c r="G118" s="24">
        <v>16</v>
      </c>
      <c r="H118" s="24">
        <v>38</v>
      </c>
      <c r="I118" s="24">
        <v>84</v>
      </c>
      <c r="J118" s="24">
        <v>42</v>
      </c>
      <c r="K118" s="24">
        <v>2</v>
      </c>
      <c r="L118" s="24">
        <v>65</v>
      </c>
      <c r="M118" s="24">
        <v>13</v>
      </c>
      <c r="N118" s="24">
        <v>39</v>
      </c>
      <c r="O118" s="24">
        <v>9</v>
      </c>
      <c r="P118" s="24">
        <v>3</v>
      </c>
      <c r="Q118" s="24">
        <v>20</v>
      </c>
      <c r="R118" s="24">
        <v>148</v>
      </c>
      <c r="S118" s="24">
        <v>6</v>
      </c>
    </row>
    <row r="119" spans="1:19">
      <c r="A119" s="10" t="s">
        <v>114</v>
      </c>
      <c r="B119" s="15">
        <v>100</v>
      </c>
      <c r="C119" s="15">
        <v>5.1873199999999997</v>
      </c>
      <c r="D119" s="15">
        <v>7.7809799999999996</v>
      </c>
      <c r="E119" s="15">
        <v>3.170029</v>
      </c>
      <c r="F119" s="15">
        <v>5.7636890000000003</v>
      </c>
      <c r="G119" s="15">
        <v>4.610951</v>
      </c>
      <c r="H119" s="15">
        <v>10.951009000000001</v>
      </c>
      <c r="I119" s="15">
        <v>24.207492999999999</v>
      </c>
      <c r="J119" s="15">
        <v>12.103745999999999</v>
      </c>
      <c r="K119" s="15">
        <v>0.57636900000000002</v>
      </c>
      <c r="L119" s="15">
        <v>18.731988000000001</v>
      </c>
      <c r="M119" s="15">
        <v>3.7463980000000001</v>
      </c>
      <c r="N119" s="15">
        <v>11.239193</v>
      </c>
      <c r="O119" s="15">
        <v>2.5936599999999999</v>
      </c>
      <c r="P119" s="15">
        <v>0.86455300000000002</v>
      </c>
      <c r="Q119" s="15">
        <v>5.7636890000000003</v>
      </c>
      <c r="R119" s="15">
        <v>42.651297</v>
      </c>
      <c r="S119" s="15">
        <v>1.7291069999999999</v>
      </c>
    </row>
    <row r="120" spans="1:19">
      <c r="A120" s="23" t="s">
        <v>128</v>
      </c>
      <c r="B120" s="24">
        <v>47</v>
      </c>
      <c r="C120" s="24">
        <v>6</v>
      </c>
      <c r="D120" s="24">
        <v>7</v>
      </c>
      <c r="E120" s="24">
        <v>1</v>
      </c>
      <c r="F120" s="24">
        <v>7</v>
      </c>
      <c r="G120" s="24">
        <v>1</v>
      </c>
      <c r="H120" s="24">
        <v>4</v>
      </c>
      <c r="I120" s="24">
        <v>13</v>
      </c>
      <c r="J120" s="24">
        <v>6</v>
      </c>
      <c r="K120" s="24">
        <v>0</v>
      </c>
      <c r="L120" s="24">
        <v>6</v>
      </c>
      <c r="M120" s="24">
        <v>2</v>
      </c>
      <c r="N120" s="24">
        <v>4</v>
      </c>
      <c r="O120" s="24">
        <v>4</v>
      </c>
      <c r="P120" s="24">
        <v>1</v>
      </c>
      <c r="Q120" s="24">
        <v>1</v>
      </c>
      <c r="R120" s="24">
        <v>5</v>
      </c>
      <c r="S120" s="24">
        <v>9</v>
      </c>
    </row>
    <row r="121" spans="1:19">
      <c r="A121" s="10" t="s">
        <v>114</v>
      </c>
      <c r="B121" s="15">
        <v>100</v>
      </c>
      <c r="C121" s="15">
        <v>12.765957</v>
      </c>
      <c r="D121" s="15">
        <v>14.893617000000001</v>
      </c>
      <c r="E121" s="15">
        <v>2.1276600000000001</v>
      </c>
      <c r="F121" s="15">
        <v>14.893617000000001</v>
      </c>
      <c r="G121" s="15">
        <v>2.1276600000000001</v>
      </c>
      <c r="H121" s="15">
        <v>8.5106380000000001</v>
      </c>
      <c r="I121" s="15">
        <v>27.659573999999999</v>
      </c>
      <c r="J121" s="15">
        <v>12.765957</v>
      </c>
      <c r="K121" s="15">
        <v>0</v>
      </c>
      <c r="L121" s="15">
        <v>12.765957</v>
      </c>
      <c r="M121" s="15">
        <v>4.2553190000000001</v>
      </c>
      <c r="N121" s="15">
        <v>8.5106380000000001</v>
      </c>
      <c r="O121" s="15">
        <v>8.5106380000000001</v>
      </c>
      <c r="P121" s="15">
        <v>2.1276600000000001</v>
      </c>
      <c r="Q121" s="15">
        <v>2.1276600000000001</v>
      </c>
      <c r="R121" s="15">
        <v>10.638298000000001</v>
      </c>
      <c r="S121" s="15">
        <v>19.148935999999999</v>
      </c>
    </row>
    <row r="122" spans="1:19">
      <c r="A122" s="8" t="s">
        <v>175</v>
      </c>
      <c r="B122" s="8"/>
      <c r="C122" s="8"/>
      <c r="D122" s="8"/>
      <c r="E122" s="8"/>
      <c r="F122" s="8"/>
      <c r="G122" s="8"/>
      <c r="H122" s="8"/>
      <c r="I122" s="8"/>
      <c r="J122" s="8"/>
      <c r="K122" s="8"/>
      <c r="L122" s="8"/>
      <c r="M122" s="8"/>
      <c r="N122" s="8"/>
      <c r="O122" s="8"/>
      <c r="P122" s="8"/>
      <c r="Q122" s="8"/>
      <c r="R122" s="8"/>
      <c r="S122" s="8"/>
    </row>
    <row r="123" spans="1:19">
      <c r="A123" s="23" t="s">
        <v>176</v>
      </c>
      <c r="B123" s="24">
        <v>425</v>
      </c>
      <c r="C123" s="24">
        <v>28</v>
      </c>
      <c r="D123" s="24">
        <v>56</v>
      </c>
      <c r="E123" s="24">
        <v>25</v>
      </c>
      <c r="F123" s="24">
        <v>41</v>
      </c>
      <c r="G123" s="24">
        <v>34</v>
      </c>
      <c r="H123" s="24">
        <v>45</v>
      </c>
      <c r="I123" s="24">
        <v>119</v>
      </c>
      <c r="J123" s="24">
        <v>65</v>
      </c>
      <c r="K123" s="24">
        <v>3</v>
      </c>
      <c r="L123" s="24">
        <v>120</v>
      </c>
      <c r="M123" s="24">
        <v>29</v>
      </c>
      <c r="N123" s="24">
        <v>64</v>
      </c>
      <c r="O123" s="24">
        <v>22</v>
      </c>
      <c r="P123" s="24">
        <v>3</v>
      </c>
      <c r="Q123" s="24">
        <v>17</v>
      </c>
      <c r="R123" s="24">
        <v>126</v>
      </c>
      <c r="S123" s="24">
        <v>3</v>
      </c>
    </row>
    <row r="124" spans="1:19">
      <c r="A124" s="10" t="s">
        <v>114</v>
      </c>
      <c r="B124" s="15">
        <v>100</v>
      </c>
      <c r="C124" s="15">
        <v>6.5882350000000001</v>
      </c>
      <c r="D124" s="15">
        <v>13.176470999999999</v>
      </c>
      <c r="E124" s="15">
        <v>5.8823530000000002</v>
      </c>
      <c r="F124" s="15">
        <v>9.6470590000000005</v>
      </c>
      <c r="G124" s="15">
        <v>8</v>
      </c>
      <c r="H124" s="15">
        <v>10.588234999999999</v>
      </c>
      <c r="I124" s="15">
        <v>28</v>
      </c>
      <c r="J124" s="15">
        <v>15.294117999999999</v>
      </c>
      <c r="K124" s="15">
        <v>0.70588200000000001</v>
      </c>
      <c r="L124" s="15">
        <v>28.235294</v>
      </c>
      <c r="M124" s="15">
        <v>6.8235289999999997</v>
      </c>
      <c r="N124" s="15">
        <v>15.058824</v>
      </c>
      <c r="O124" s="15">
        <v>5.1764710000000003</v>
      </c>
      <c r="P124" s="15">
        <v>0.70588200000000001</v>
      </c>
      <c r="Q124" s="15">
        <v>4</v>
      </c>
      <c r="R124" s="15">
        <v>29.647058999999999</v>
      </c>
      <c r="S124" s="15">
        <v>0.70588200000000001</v>
      </c>
    </row>
    <row r="125" spans="1:19">
      <c r="A125" s="23" t="s">
        <v>177</v>
      </c>
      <c r="B125" s="24">
        <v>811</v>
      </c>
      <c r="C125" s="24">
        <v>35</v>
      </c>
      <c r="D125" s="24">
        <v>103</v>
      </c>
      <c r="E125" s="24">
        <v>33</v>
      </c>
      <c r="F125" s="24">
        <v>98</v>
      </c>
      <c r="G125" s="24">
        <v>65</v>
      </c>
      <c r="H125" s="24">
        <v>89</v>
      </c>
      <c r="I125" s="24">
        <v>227</v>
      </c>
      <c r="J125" s="24">
        <v>118</v>
      </c>
      <c r="K125" s="24">
        <v>7</v>
      </c>
      <c r="L125" s="24">
        <v>226</v>
      </c>
      <c r="M125" s="24">
        <v>40</v>
      </c>
      <c r="N125" s="24">
        <v>144</v>
      </c>
      <c r="O125" s="24">
        <v>36</v>
      </c>
      <c r="P125" s="24">
        <v>7</v>
      </c>
      <c r="Q125" s="24">
        <v>18</v>
      </c>
      <c r="R125" s="24">
        <v>231</v>
      </c>
      <c r="S125" s="24">
        <v>22</v>
      </c>
    </row>
    <row r="126" spans="1:19">
      <c r="A126" s="10" t="s">
        <v>114</v>
      </c>
      <c r="B126" s="15">
        <v>100</v>
      </c>
      <c r="C126" s="15">
        <v>4.3156600000000003</v>
      </c>
      <c r="D126" s="15">
        <v>12.700369999999999</v>
      </c>
      <c r="E126" s="15">
        <v>4.069051</v>
      </c>
      <c r="F126" s="15">
        <v>12.083847</v>
      </c>
      <c r="G126" s="15">
        <v>8.0147969999999997</v>
      </c>
      <c r="H126" s="15">
        <v>10.974106000000001</v>
      </c>
      <c r="I126" s="15">
        <v>27.990136</v>
      </c>
      <c r="J126" s="15">
        <v>14.549937999999999</v>
      </c>
      <c r="K126" s="15">
        <v>0.86313200000000001</v>
      </c>
      <c r="L126" s="15">
        <v>27.866831000000001</v>
      </c>
      <c r="M126" s="15">
        <v>4.9321820000000001</v>
      </c>
      <c r="N126" s="15">
        <v>17.755856999999999</v>
      </c>
      <c r="O126" s="15">
        <v>4.4389640000000004</v>
      </c>
      <c r="P126" s="15">
        <v>0.86313200000000001</v>
      </c>
      <c r="Q126" s="15">
        <v>2.2194820000000002</v>
      </c>
      <c r="R126" s="15">
        <v>28.483353999999999</v>
      </c>
      <c r="S126" s="15">
        <v>2.7126999999999999</v>
      </c>
    </row>
    <row r="127" spans="1:19">
      <c r="A127" s="23" t="s">
        <v>178</v>
      </c>
      <c r="B127" s="24">
        <v>207</v>
      </c>
      <c r="C127" s="24">
        <v>15</v>
      </c>
      <c r="D127" s="24">
        <v>21</v>
      </c>
      <c r="E127" s="24">
        <v>8</v>
      </c>
      <c r="F127" s="24">
        <v>31</v>
      </c>
      <c r="G127" s="24">
        <v>21</v>
      </c>
      <c r="H127" s="24">
        <v>34</v>
      </c>
      <c r="I127" s="24">
        <v>65</v>
      </c>
      <c r="J127" s="24">
        <v>40</v>
      </c>
      <c r="K127" s="24">
        <v>4</v>
      </c>
      <c r="L127" s="24">
        <v>68</v>
      </c>
      <c r="M127" s="24">
        <v>15</v>
      </c>
      <c r="N127" s="24">
        <v>43</v>
      </c>
      <c r="O127" s="24">
        <v>15</v>
      </c>
      <c r="P127" s="24">
        <v>3</v>
      </c>
      <c r="Q127" s="24">
        <v>11</v>
      </c>
      <c r="R127" s="24">
        <v>45</v>
      </c>
      <c r="S127" s="24">
        <v>5</v>
      </c>
    </row>
    <row r="128" spans="1:19">
      <c r="A128" s="10" t="s">
        <v>114</v>
      </c>
      <c r="B128" s="15">
        <v>100</v>
      </c>
      <c r="C128" s="15">
        <v>7.2463769999999998</v>
      </c>
      <c r="D128" s="15">
        <v>10.144928</v>
      </c>
      <c r="E128" s="15">
        <v>3.8647339999999999</v>
      </c>
      <c r="F128" s="15">
        <v>14.975845</v>
      </c>
      <c r="G128" s="15">
        <v>10.144928</v>
      </c>
      <c r="H128" s="15">
        <v>16.425121000000001</v>
      </c>
      <c r="I128" s="15">
        <v>31.400966</v>
      </c>
      <c r="J128" s="15">
        <v>19.323671000000001</v>
      </c>
      <c r="K128" s="15">
        <v>1.9323669999999999</v>
      </c>
      <c r="L128" s="15">
        <v>32.850242000000001</v>
      </c>
      <c r="M128" s="15">
        <v>7.2463769999999998</v>
      </c>
      <c r="N128" s="15">
        <v>20.772946999999998</v>
      </c>
      <c r="O128" s="15">
        <v>7.2463769999999998</v>
      </c>
      <c r="P128" s="15">
        <v>1.4492750000000001</v>
      </c>
      <c r="Q128" s="15">
        <v>5.3140099999999997</v>
      </c>
      <c r="R128" s="15">
        <v>21.739129999999999</v>
      </c>
      <c r="S128" s="15">
        <v>2.4154589999999998</v>
      </c>
    </row>
    <row r="129" spans="1:19">
      <c r="A129" s="23" t="s">
        <v>179</v>
      </c>
      <c r="B129" s="24">
        <v>154</v>
      </c>
      <c r="C129" s="24">
        <v>5</v>
      </c>
      <c r="D129" s="24">
        <v>21</v>
      </c>
      <c r="E129" s="24">
        <v>5</v>
      </c>
      <c r="F129" s="24">
        <v>21</v>
      </c>
      <c r="G129" s="24">
        <v>10</v>
      </c>
      <c r="H129" s="24">
        <v>21</v>
      </c>
      <c r="I129" s="24">
        <v>41</v>
      </c>
      <c r="J129" s="24">
        <v>32</v>
      </c>
      <c r="K129" s="24">
        <v>0</v>
      </c>
      <c r="L129" s="24">
        <v>41</v>
      </c>
      <c r="M129" s="24">
        <v>11</v>
      </c>
      <c r="N129" s="24">
        <v>32</v>
      </c>
      <c r="O129" s="24">
        <v>10</v>
      </c>
      <c r="P129" s="24">
        <v>2</v>
      </c>
      <c r="Q129" s="24">
        <v>7</v>
      </c>
      <c r="R129" s="24">
        <v>44</v>
      </c>
      <c r="S129" s="24">
        <v>3</v>
      </c>
    </row>
    <row r="130" spans="1:19">
      <c r="A130" s="10" t="s">
        <v>114</v>
      </c>
      <c r="B130" s="15">
        <v>100</v>
      </c>
      <c r="C130" s="15">
        <v>3.246753</v>
      </c>
      <c r="D130" s="15">
        <v>13.636364</v>
      </c>
      <c r="E130" s="15">
        <v>3.246753</v>
      </c>
      <c r="F130" s="15">
        <v>13.636364</v>
      </c>
      <c r="G130" s="15">
        <v>6.493506</v>
      </c>
      <c r="H130" s="15">
        <v>13.636364</v>
      </c>
      <c r="I130" s="15">
        <v>26.623377000000001</v>
      </c>
      <c r="J130" s="15">
        <v>20.779221</v>
      </c>
      <c r="K130" s="15">
        <v>0</v>
      </c>
      <c r="L130" s="15">
        <v>26.623377000000001</v>
      </c>
      <c r="M130" s="15">
        <v>7.1428570000000002</v>
      </c>
      <c r="N130" s="15">
        <v>20.779221</v>
      </c>
      <c r="O130" s="15">
        <v>6.493506</v>
      </c>
      <c r="P130" s="15">
        <v>1.2987010000000001</v>
      </c>
      <c r="Q130" s="15">
        <v>4.5454549999999996</v>
      </c>
      <c r="R130" s="15">
        <v>28.571428999999998</v>
      </c>
      <c r="S130" s="15">
        <v>1.9480519999999999</v>
      </c>
    </row>
    <row r="131" spans="1:19">
      <c r="A131" s="23" t="s">
        <v>180</v>
      </c>
      <c r="B131" s="24">
        <v>318</v>
      </c>
      <c r="C131" s="24">
        <v>11</v>
      </c>
      <c r="D131" s="24">
        <v>51</v>
      </c>
      <c r="E131" s="24">
        <v>11</v>
      </c>
      <c r="F131" s="24">
        <v>45</v>
      </c>
      <c r="G131" s="24">
        <v>24</v>
      </c>
      <c r="H131" s="24">
        <v>37</v>
      </c>
      <c r="I131" s="24">
        <v>93</v>
      </c>
      <c r="J131" s="24">
        <v>61</v>
      </c>
      <c r="K131" s="24">
        <v>1</v>
      </c>
      <c r="L131" s="24">
        <v>106</v>
      </c>
      <c r="M131" s="24">
        <v>16</v>
      </c>
      <c r="N131" s="24">
        <v>71</v>
      </c>
      <c r="O131" s="24">
        <v>18</v>
      </c>
      <c r="P131" s="24">
        <v>1</v>
      </c>
      <c r="Q131" s="24">
        <v>9</v>
      </c>
      <c r="R131" s="24">
        <v>74</v>
      </c>
      <c r="S131" s="24">
        <v>5</v>
      </c>
    </row>
    <row r="132" spans="1:19">
      <c r="A132" s="10" t="s">
        <v>114</v>
      </c>
      <c r="B132" s="15">
        <v>100</v>
      </c>
      <c r="C132" s="15">
        <v>3.4591189999999998</v>
      </c>
      <c r="D132" s="15">
        <v>16.037735999999999</v>
      </c>
      <c r="E132" s="15">
        <v>3.4591189999999998</v>
      </c>
      <c r="F132" s="15">
        <v>14.150943</v>
      </c>
      <c r="G132" s="15">
        <v>7.5471700000000004</v>
      </c>
      <c r="H132" s="15">
        <v>11.63522</v>
      </c>
      <c r="I132" s="15">
        <v>29.245283000000001</v>
      </c>
      <c r="J132" s="15">
        <v>19.182390000000002</v>
      </c>
      <c r="K132" s="15">
        <v>0.31446499999999999</v>
      </c>
      <c r="L132" s="15">
        <v>33.333333000000003</v>
      </c>
      <c r="M132" s="15">
        <v>5.031447</v>
      </c>
      <c r="N132" s="15">
        <v>22.327044000000001</v>
      </c>
      <c r="O132" s="15">
        <v>5.6603770000000004</v>
      </c>
      <c r="P132" s="15">
        <v>0.31446499999999999</v>
      </c>
      <c r="Q132" s="15">
        <v>2.8301889999999998</v>
      </c>
      <c r="R132" s="15">
        <v>23.270440000000001</v>
      </c>
      <c r="S132" s="15">
        <v>1.572327</v>
      </c>
    </row>
    <row r="133" spans="1:19">
      <c r="A133" s="23" t="s">
        <v>181</v>
      </c>
      <c r="B133" s="24">
        <v>203</v>
      </c>
      <c r="C133" s="24">
        <v>12</v>
      </c>
      <c r="D133" s="24">
        <v>37</v>
      </c>
      <c r="E133" s="24">
        <v>9</v>
      </c>
      <c r="F133" s="24">
        <v>30</v>
      </c>
      <c r="G133" s="24">
        <v>19</v>
      </c>
      <c r="H133" s="24">
        <v>27</v>
      </c>
      <c r="I133" s="24">
        <v>52</v>
      </c>
      <c r="J133" s="24">
        <v>35</v>
      </c>
      <c r="K133" s="24">
        <v>1</v>
      </c>
      <c r="L133" s="24">
        <v>67</v>
      </c>
      <c r="M133" s="24">
        <v>14</v>
      </c>
      <c r="N133" s="24">
        <v>35</v>
      </c>
      <c r="O133" s="24">
        <v>10</v>
      </c>
      <c r="P133" s="24">
        <v>0</v>
      </c>
      <c r="Q133" s="24">
        <v>4</v>
      </c>
      <c r="R133" s="24">
        <v>50</v>
      </c>
      <c r="S133" s="24">
        <v>2</v>
      </c>
    </row>
    <row r="134" spans="1:19">
      <c r="A134" s="10" t="s">
        <v>114</v>
      </c>
      <c r="B134" s="15">
        <v>100</v>
      </c>
      <c r="C134" s="15">
        <v>5.9113300000000004</v>
      </c>
      <c r="D134" s="15">
        <v>18.226600999999999</v>
      </c>
      <c r="E134" s="15">
        <v>4.4334980000000002</v>
      </c>
      <c r="F134" s="15">
        <v>14.778325000000001</v>
      </c>
      <c r="G134" s="15">
        <v>9.3596059999999994</v>
      </c>
      <c r="H134" s="15">
        <v>13.300492999999999</v>
      </c>
      <c r="I134" s="15">
        <v>25.615763999999999</v>
      </c>
      <c r="J134" s="15">
        <v>17.241378999999998</v>
      </c>
      <c r="K134" s="15">
        <v>0.49261100000000002</v>
      </c>
      <c r="L134" s="15">
        <v>33.004925999999998</v>
      </c>
      <c r="M134" s="15">
        <v>6.8965519999999998</v>
      </c>
      <c r="N134" s="15">
        <v>17.241378999999998</v>
      </c>
      <c r="O134" s="15">
        <v>4.9261080000000002</v>
      </c>
      <c r="P134" s="15">
        <v>0</v>
      </c>
      <c r="Q134" s="15">
        <v>1.9704429999999999</v>
      </c>
      <c r="R134" s="15">
        <v>24.630541999999998</v>
      </c>
      <c r="S134" s="15">
        <v>0.98522200000000004</v>
      </c>
    </row>
    <row r="135" spans="1:19">
      <c r="A135" s="23" t="s">
        <v>182</v>
      </c>
      <c r="B135" s="24">
        <v>79</v>
      </c>
      <c r="C135" s="24">
        <v>3</v>
      </c>
      <c r="D135" s="24">
        <v>11</v>
      </c>
      <c r="E135" s="24">
        <v>2</v>
      </c>
      <c r="F135" s="24">
        <v>7</v>
      </c>
      <c r="G135" s="24">
        <v>8</v>
      </c>
      <c r="H135" s="24">
        <v>13</v>
      </c>
      <c r="I135" s="24">
        <v>23</v>
      </c>
      <c r="J135" s="24">
        <v>12</v>
      </c>
      <c r="K135" s="24">
        <v>0</v>
      </c>
      <c r="L135" s="24">
        <v>26</v>
      </c>
      <c r="M135" s="24">
        <v>3</v>
      </c>
      <c r="N135" s="24">
        <v>11</v>
      </c>
      <c r="O135" s="24">
        <v>6</v>
      </c>
      <c r="P135" s="24">
        <v>1</v>
      </c>
      <c r="Q135" s="24">
        <v>5</v>
      </c>
      <c r="R135" s="24">
        <v>21</v>
      </c>
      <c r="S135" s="24">
        <v>0</v>
      </c>
    </row>
    <row r="136" spans="1:19">
      <c r="A136" s="10" t="s">
        <v>114</v>
      </c>
      <c r="B136" s="15">
        <v>100</v>
      </c>
      <c r="C136" s="15">
        <v>3.7974679999999998</v>
      </c>
      <c r="D136" s="15">
        <v>13.924051</v>
      </c>
      <c r="E136" s="15">
        <v>2.5316459999999998</v>
      </c>
      <c r="F136" s="15">
        <v>8.8607589999999998</v>
      </c>
      <c r="G136" s="15">
        <v>10.126582000000001</v>
      </c>
      <c r="H136" s="15">
        <v>16.455696</v>
      </c>
      <c r="I136" s="15">
        <v>29.113924000000001</v>
      </c>
      <c r="J136" s="15">
        <v>15.189873</v>
      </c>
      <c r="K136" s="15">
        <v>0</v>
      </c>
      <c r="L136" s="15">
        <v>32.911391999999999</v>
      </c>
      <c r="M136" s="15">
        <v>3.7974679999999998</v>
      </c>
      <c r="N136" s="15">
        <v>13.924051</v>
      </c>
      <c r="O136" s="15">
        <v>7.5949369999999998</v>
      </c>
      <c r="P136" s="15">
        <v>1.2658229999999999</v>
      </c>
      <c r="Q136" s="15">
        <v>6.3291139999999997</v>
      </c>
      <c r="R136" s="15">
        <v>26.582277999999999</v>
      </c>
      <c r="S136" s="15">
        <v>0</v>
      </c>
    </row>
    <row r="137" spans="1:19">
      <c r="A137" s="23" t="s">
        <v>183</v>
      </c>
      <c r="B137" s="24">
        <v>68</v>
      </c>
      <c r="C137" s="24">
        <v>3</v>
      </c>
      <c r="D137" s="24">
        <v>10</v>
      </c>
      <c r="E137" s="24">
        <v>4</v>
      </c>
      <c r="F137" s="24">
        <v>11</v>
      </c>
      <c r="G137" s="24">
        <v>7</v>
      </c>
      <c r="H137" s="24">
        <v>7</v>
      </c>
      <c r="I137" s="24">
        <v>17</v>
      </c>
      <c r="J137" s="24">
        <v>13</v>
      </c>
      <c r="K137" s="24">
        <v>1</v>
      </c>
      <c r="L137" s="24">
        <v>18</v>
      </c>
      <c r="M137" s="24">
        <v>5</v>
      </c>
      <c r="N137" s="24">
        <v>12</v>
      </c>
      <c r="O137" s="24">
        <v>1</v>
      </c>
      <c r="P137" s="24">
        <v>0</v>
      </c>
      <c r="Q137" s="24">
        <v>4</v>
      </c>
      <c r="R137" s="24">
        <v>22</v>
      </c>
      <c r="S137" s="24">
        <v>1</v>
      </c>
    </row>
    <row r="138" spans="1:19">
      <c r="A138" s="10" t="s">
        <v>114</v>
      </c>
      <c r="B138" s="15">
        <v>100</v>
      </c>
      <c r="C138" s="15">
        <v>4.4117649999999999</v>
      </c>
      <c r="D138" s="15">
        <v>14.705882000000001</v>
      </c>
      <c r="E138" s="15">
        <v>5.8823530000000002</v>
      </c>
      <c r="F138" s="15">
        <v>16.176470999999999</v>
      </c>
      <c r="G138" s="15">
        <v>10.294117999999999</v>
      </c>
      <c r="H138" s="15">
        <v>10.294117999999999</v>
      </c>
      <c r="I138" s="15">
        <v>25</v>
      </c>
      <c r="J138" s="15">
        <v>19.117647000000002</v>
      </c>
      <c r="K138" s="15">
        <v>1.470588</v>
      </c>
      <c r="L138" s="15">
        <v>26.470587999999999</v>
      </c>
      <c r="M138" s="15">
        <v>7.3529410000000004</v>
      </c>
      <c r="N138" s="15">
        <v>17.647058999999999</v>
      </c>
      <c r="O138" s="15">
        <v>1.470588</v>
      </c>
      <c r="P138" s="15">
        <v>0</v>
      </c>
      <c r="Q138" s="15">
        <v>5.8823530000000002</v>
      </c>
      <c r="R138" s="15">
        <v>32.352941000000001</v>
      </c>
      <c r="S138" s="15">
        <v>1.470588</v>
      </c>
    </row>
    <row r="139" spans="1:19">
      <c r="A139" s="23" t="s">
        <v>184</v>
      </c>
      <c r="B139" s="24">
        <v>586</v>
      </c>
      <c r="C139" s="24">
        <v>23</v>
      </c>
      <c r="D139" s="24">
        <v>82</v>
      </c>
      <c r="E139" s="24">
        <v>20</v>
      </c>
      <c r="F139" s="24">
        <v>74</v>
      </c>
      <c r="G139" s="24">
        <v>57</v>
      </c>
      <c r="H139" s="24">
        <v>85</v>
      </c>
      <c r="I139" s="24">
        <v>193</v>
      </c>
      <c r="J139" s="24">
        <v>94</v>
      </c>
      <c r="K139" s="24">
        <v>2</v>
      </c>
      <c r="L139" s="24">
        <v>164</v>
      </c>
      <c r="M139" s="24">
        <v>30</v>
      </c>
      <c r="N139" s="24">
        <v>126</v>
      </c>
      <c r="O139" s="24">
        <v>23</v>
      </c>
      <c r="P139" s="24">
        <v>3</v>
      </c>
      <c r="Q139" s="24">
        <v>16</v>
      </c>
      <c r="R139" s="24">
        <v>151</v>
      </c>
      <c r="S139" s="24">
        <v>11</v>
      </c>
    </row>
    <row r="140" spans="1:19">
      <c r="A140" s="10" t="s">
        <v>114</v>
      </c>
      <c r="B140" s="15">
        <v>100</v>
      </c>
      <c r="C140" s="15">
        <v>3.9249149999999999</v>
      </c>
      <c r="D140" s="15">
        <v>13.993174</v>
      </c>
      <c r="E140" s="15">
        <v>3.4129689999999999</v>
      </c>
      <c r="F140" s="15">
        <v>12.627986</v>
      </c>
      <c r="G140" s="15">
        <v>9.7269620000000003</v>
      </c>
      <c r="H140" s="15">
        <v>14.505119000000001</v>
      </c>
      <c r="I140" s="15">
        <v>32.935153999999997</v>
      </c>
      <c r="J140" s="15">
        <v>16.040956000000001</v>
      </c>
      <c r="K140" s="15">
        <v>0.34129700000000002</v>
      </c>
      <c r="L140" s="15">
        <v>27.986348</v>
      </c>
      <c r="M140" s="15">
        <v>5.1194540000000002</v>
      </c>
      <c r="N140" s="15">
        <v>21.501705999999999</v>
      </c>
      <c r="O140" s="15">
        <v>3.9249149999999999</v>
      </c>
      <c r="P140" s="15">
        <v>0.51194499999999998</v>
      </c>
      <c r="Q140" s="15">
        <v>2.730375</v>
      </c>
      <c r="R140" s="15">
        <v>25.767918000000002</v>
      </c>
      <c r="S140" s="15">
        <v>1.8771329999999999</v>
      </c>
    </row>
    <row r="141" spans="1:19">
      <c r="A141" s="23" t="s">
        <v>185</v>
      </c>
      <c r="B141" s="24">
        <v>276</v>
      </c>
      <c r="C141" s="24">
        <v>13</v>
      </c>
      <c r="D141" s="24">
        <v>46</v>
      </c>
      <c r="E141" s="24">
        <v>11</v>
      </c>
      <c r="F141" s="24">
        <v>49</v>
      </c>
      <c r="G141" s="24">
        <v>28</v>
      </c>
      <c r="H141" s="24">
        <v>37</v>
      </c>
      <c r="I141" s="24">
        <v>88</v>
      </c>
      <c r="J141" s="24">
        <v>45</v>
      </c>
      <c r="K141" s="24">
        <v>1</v>
      </c>
      <c r="L141" s="24">
        <v>80</v>
      </c>
      <c r="M141" s="24">
        <v>12</v>
      </c>
      <c r="N141" s="24">
        <v>55</v>
      </c>
      <c r="O141" s="24">
        <v>9</v>
      </c>
      <c r="P141" s="24">
        <v>2</v>
      </c>
      <c r="Q141" s="24">
        <v>8</v>
      </c>
      <c r="R141" s="24">
        <v>58</v>
      </c>
      <c r="S141" s="24">
        <v>9</v>
      </c>
    </row>
    <row r="142" spans="1:19">
      <c r="A142" s="10" t="s">
        <v>114</v>
      </c>
      <c r="B142" s="15">
        <v>100</v>
      </c>
      <c r="C142" s="15">
        <v>4.7101449999999998</v>
      </c>
      <c r="D142" s="15">
        <v>16.666667</v>
      </c>
      <c r="E142" s="15">
        <v>3.9855070000000001</v>
      </c>
      <c r="F142" s="15">
        <v>17.753623000000001</v>
      </c>
      <c r="G142" s="15">
        <v>10.144928</v>
      </c>
      <c r="H142" s="15">
        <v>13.405797</v>
      </c>
      <c r="I142" s="15">
        <v>31.884058</v>
      </c>
      <c r="J142" s="15">
        <v>16.304348000000001</v>
      </c>
      <c r="K142" s="15">
        <v>0.362319</v>
      </c>
      <c r="L142" s="15">
        <v>28.985506999999998</v>
      </c>
      <c r="M142" s="15">
        <v>4.3478260000000004</v>
      </c>
      <c r="N142" s="15">
        <v>19.927536</v>
      </c>
      <c r="O142" s="15">
        <v>3.2608700000000002</v>
      </c>
      <c r="P142" s="15">
        <v>0.724638</v>
      </c>
      <c r="Q142" s="15">
        <v>2.8985509999999999</v>
      </c>
      <c r="R142" s="15">
        <v>21.014493000000002</v>
      </c>
      <c r="S142" s="15">
        <v>3.2608700000000002</v>
      </c>
    </row>
    <row r="143" spans="1:19">
      <c r="A143" s="23" t="s">
        <v>152</v>
      </c>
      <c r="B143" s="24">
        <v>197</v>
      </c>
      <c r="C143" s="24">
        <v>16</v>
      </c>
      <c r="D143" s="24">
        <v>23</v>
      </c>
      <c r="E143" s="24">
        <v>14</v>
      </c>
      <c r="F143" s="24">
        <v>21</v>
      </c>
      <c r="G143" s="24">
        <v>29</v>
      </c>
      <c r="H143" s="24">
        <v>25</v>
      </c>
      <c r="I143" s="24">
        <v>60</v>
      </c>
      <c r="J143" s="24">
        <v>33</v>
      </c>
      <c r="K143" s="24">
        <v>2</v>
      </c>
      <c r="L143" s="24">
        <v>45</v>
      </c>
      <c r="M143" s="24">
        <v>10</v>
      </c>
      <c r="N143" s="24">
        <v>38</v>
      </c>
      <c r="O143" s="24">
        <v>13</v>
      </c>
      <c r="P143" s="24">
        <v>5</v>
      </c>
      <c r="Q143" s="24">
        <v>26</v>
      </c>
      <c r="R143" s="24">
        <v>50</v>
      </c>
      <c r="S143" s="24">
        <v>6</v>
      </c>
    </row>
    <row r="144" spans="1:19">
      <c r="A144" s="10" t="s">
        <v>114</v>
      </c>
      <c r="B144" s="15">
        <v>100</v>
      </c>
      <c r="C144" s="15">
        <v>8.1218269999999997</v>
      </c>
      <c r="D144" s="15">
        <v>11.675127</v>
      </c>
      <c r="E144" s="15">
        <v>7.1065990000000001</v>
      </c>
      <c r="F144" s="15">
        <v>10.659898</v>
      </c>
      <c r="G144" s="15">
        <v>14.720812</v>
      </c>
      <c r="H144" s="15">
        <v>12.690355</v>
      </c>
      <c r="I144" s="15">
        <v>30.456852999999999</v>
      </c>
      <c r="J144" s="15">
        <v>16.751269000000001</v>
      </c>
      <c r="K144" s="15">
        <v>1.015228</v>
      </c>
      <c r="L144" s="15">
        <v>22.842639999999999</v>
      </c>
      <c r="M144" s="15">
        <v>5.0761419999999999</v>
      </c>
      <c r="N144" s="15">
        <v>19.289339999999999</v>
      </c>
      <c r="O144" s="15">
        <v>6.5989849999999999</v>
      </c>
      <c r="P144" s="15">
        <v>2.538071</v>
      </c>
      <c r="Q144" s="15">
        <v>13.19797</v>
      </c>
      <c r="R144" s="15">
        <v>25.380711000000002</v>
      </c>
      <c r="S144" s="15">
        <v>3.0456850000000002</v>
      </c>
    </row>
    <row r="145" spans="1:19">
      <c r="A145" s="23" t="s">
        <v>186</v>
      </c>
      <c r="B145" s="24">
        <v>944</v>
      </c>
      <c r="C145" s="24">
        <v>70</v>
      </c>
      <c r="D145" s="24">
        <v>73</v>
      </c>
      <c r="E145" s="24">
        <v>51</v>
      </c>
      <c r="F145" s="24">
        <v>65</v>
      </c>
      <c r="G145" s="24">
        <v>100</v>
      </c>
      <c r="H145" s="24">
        <v>126</v>
      </c>
      <c r="I145" s="24">
        <v>284</v>
      </c>
      <c r="J145" s="24">
        <v>160</v>
      </c>
      <c r="K145" s="24">
        <v>22</v>
      </c>
      <c r="L145" s="24">
        <v>198</v>
      </c>
      <c r="M145" s="24">
        <v>55</v>
      </c>
      <c r="N145" s="24">
        <v>144</v>
      </c>
      <c r="O145" s="24">
        <v>57</v>
      </c>
      <c r="P145" s="24">
        <v>16</v>
      </c>
      <c r="Q145" s="24">
        <v>32</v>
      </c>
      <c r="R145" s="24">
        <v>314</v>
      </c>
      <c r="S145" s="24">
        <v>16</v>
      </c>
    </row>
    <row r="146" spans="1:19">
      <c r="A146" s="10" t="s">
        <v>114</v>
      </c>
      <c r="B146" s="15">
        <v>100</v>
      </c>
      <c r="C146" s="15">
        <v>7.415254</v>
      </c>
      <c r="D146" s="15">
        <v>7.7330509999999997</v>
      </c>
      <c r="E146" s="15">
        <v>5.4025420000000004</v>
      </c>
      <c r="F146" s="15">
        <v>6.8855930000000001</v>
      </c>
      <c r="G146" s="15">
        <v>10.593220000000001</v>
      </c>
      <c r="H146" s="15">
        <v>13.347458</v>
      </c>
      <c r="I146" s="15">
        <v>30.084745999999999</v>
      </c>
      <c r="J146" s="15">
        <v>16.949152999999999</v>
      </c>
      <c r="K146" s="15">
        <v>2.330508</v>
      </c>
      <c r="L146" s="15">
        <v>20.974575999999999</v>
      </c>
      <c r="M146" s="15">
        <v>5.8262710000000002</v>
      </c>
      <c r="N146" s="15">
        <v>15.254237</v>
      </c>
      <c r="O146" s="15">
        <v>6.0381359999999997</v>
      </c>
      <c r="P146" s="15">
        <v>1.6949149999999999</v>
      </c>
      <c r="Q146" s="15">
        <v>3.389831</v>
      </c>
      <c r="R146" s="15">
        <v>33.262712000000001</v>
      </c>
      <c r="S146" s="15">
        <v>1.6949149999999999</v>
      </c>
    </row>
    <row r="147" spans="1:19">
      <c r="A147" s="23" t="s">
        <v>128</v>
      </c>
      <c r="B147" s="24">
        <v>41</v>
      </c>
      <c r="C147" s="24">
        <v>3</v>
      </c>
      <c r="D147" s="24">
        <v>5</v>
      </c>
      <c r="E147" s="24">
        <v>1</v>
      </c>
      <c r="F147" s="24">
        <v>4</v>
      </c>
      <c r="G147" s="24">
        <v>4</v>
      </c>
      <c r="H147" s="24">
        <v>0</v>
      </c>
      <c r="I147" s="24">
        <v>8</v>
      </c>
      <c r="J147" s="24">
        <v>4</v>
      </c>
      <c r="K147" s="24">
        <v>0</v>
      </c>
      <c r="L147" s="24">
        <v>3</v>
      </c>
      <c r="M147" s="24">
        <v>0</v>
      </c>
      <c r="N147" s="24">
        <v>2</v>
      </c>
      <c r="O147" s="24">
        <v>0</v>
      </c>
      <c r="P147" s="24">
        <v>0</v>
      </c>
      <c r="Q147" s="24">
        <v>1</v>
      </c>
      <c r="R147" s="24">
        <v>9</v>
      </c>
      <c r="S147" s="24">
        <v>14</v>
      </c>
    </row>
    <row r="148" spans="1:19">
      <c r="A148" s="10" t="s">
        <v>114</v>
      </c>
      <c r="B148" s="15">
        <v>100</v>
      </c>
      <c r="C148" s="15">
        <v>7.3170729999999997</v>
      </c>
      <c r="D148" s="15">
        <v>12.195122</v>
      </c>
      <c r="E148" s="15">
        <v>2.4390239999999999</v>
      </c>
      <c r="F148" s="15">
        <v>9.7560979999999997</v>
      </c>
      <c r="G148" s="15">
        <v>9.7560979999999997</v>
      </c>
      <c r="H148" s="15">
        <v>0</v>
      </c>
      <c r="I148" s="15">
        <v>19.512194999999998</v>
      </c>
      <c r="J148" s="15">
        <v>9.7560979999999997</v>
      </c>
      <c r="K148" s="15">
        <v>0</v>
      </c>
      <c r="L148" s="15">
        <v>7.3170729999999997</v>
      </c>
      <c r="M148" s="15">
        <v>0</v>
      </c>
      <c r="N148" s="15">
        <v>4.8780489999999999</v>
      </c>
      <c r="O148" s="15">
        <v>0</v>
      </c>
      <c r="P148" s="15">
        <v>0</v>
      </c>
      <c r="Q148" s="15">
        <v>2.4390239999999999</v>
      </c>
      <c r="R148" s="15">
        <v>21.951219999999999</v>
      </c>
      <c r="S148" s="15">
        <v>34.146341</v>
      </c>
    </row>
    <row r="149" spans="1:19">
      <c r="A149" s="8" t="s">
        <v>187</v>
      </c>
      <c r="B149" s="8"/>
      <c r="C149" s="8"/>
      <c r="D149" s="8"/>
      <c r="E149" s="8"/>
      <c r="F149" s="8"/>
      <c r="G149" s="8"/>
      <c r="H149" s="8"/>
      <c r="I149" s="8"/>
      <c r="J149" s="8"/>
      <c r="K149" s="8"/>
      <c r="L149" s="8"/>
      <c r="M149" s="8"/>
      <c r="N149" s="8"/>
      <c r="O149" s="8"/>
      <c r="P149" s="8"/>
      <c r="Q149" s="8"/>
      <c r="R149" s="8"/>
      <c r="S149" s="8"/>
    </row>
    <row r="150" spans="1:19">
      <c r="A150" s="23" t="s">
        <v>188</v>
      </c>
      <c r="B150" s="24">
        <v>2041</v>
      </c>
      <c r="C150" s="24">
        <v>89</v>
      </c>
      <c r="D150" s="24">
        <v>267</v>
      </c>
      <c r="E150" s="24">
        <v>77</v>
      </c>
      <c r="F150" s="24">
        <v>243</v>
      </c>
      <c r="G150" s="24">
        <v>169</v>
      </c>
      <c r="H150" s="24">
        <v>284</v>
      </c>
      <c r="I150" s="24">
        <v>648</v>
      </c>
      <c r="J150" s="24">
        <v>271</v>
      </c>
      <c r="K150" s="24">
        <v>5</v>
      </c>
      <c r="L150" s="24">
        <v>562</v>
      </c>
      <c r="M150" s="24">
        <v>111</v>
      </c>
      <c r="N150" s="24">
        <v>388</v>
      </c>
      <c r="O150" s="24">
        <v>77</v>
      </c>
      <c r="P150" s="24">
        <v>18</v>
      </c>
      <c r="Q150" s="24">
        <v>75</v>
      </c>
      <c r="R150" s="24">
        <v>608</v>
      </c>
      <c r="S150" s="24">
        <v>39</v>
      </c>
    </row>
    <row r="151" spans="1:19">
      <c r="A151" s="10" t="s">
        <v>114</v>
      </c>
      <c r="B151" s="15">
        <v>100</v>
      </c>
      <c r="C151" s="15">
        <v>4.360608</v>
      </c>
      <c r="D151" s="15">
        <v>13.081823</v>
      </c>
      <c r="E151" s="15">
        <v>3.7726600000000001</v>
      </c>
      <c r="F151" s="15">
        <v>11.905927999999999</v>
      </c>
      <c r="G151" s="15">
        <v>8.2802550000000004</v>
      </c>
      <c r="H151" s="15">
        <v>13.914747999999999</v>
      </c>
      <c r="I151" s="15">
        <v>31.749143</v>
      </c>
      <c r="J151" s="15">
        <v>13.277805000000001</v>
      </c>
      <c r="K151" s="15">
        <v>0.244978</v>
      </c>
      <c r="L151" s="15">
        <v>27.535522</v>
      </c>
      <c r="M151" s="15">
        <v>5.4385110000000001</v>
      </c>
      <c r="N151" s="15">
        <v>19.010289</v>
      </c>
      <c r="O151" s="15">
        <v>3.7726600000000001</v>
      </c>
      <c r="P151" s="15">
        <v>0.88192099999999995</v>
      </c>
      <c r="Q151" s="15">
        <v>3.6746690000000002</v>
      </c>
      <c r="R151" s="15">
        <v>29.789318999999999</v>
      </c>
      <c r="S151" s="15">
        <v>1.910828</v>
      </c>
    </row>
    <row r="152" spans="1:19">
      <c r="A152" s="23" t="s">
        <v>189</v>
      </c>
      <c r="B152" s="24">
        <v>221</v>
      </c>
      <c r="C152" s="24">
        <v>16</v>
      </c>
      <c r="D152" s="24">
        <v>6</v>
      </c>
      <c r="E152" s="24">
        <v>10</v>
      </c>
      <c r="F152" s="24">
        <v>4</v>
      </c>
      <c r="G152" s="24">
        <v>5</v>
      </c>
      <c r="H152" s="24">
        <v>13</v>
      </c>
      <c r="I152" s="24">
        <v>25</v>
      </c>
      <c r="J152" s="24">
        <v>47</v>
      </c>
      <c r="K152" s="24">
        <v>2</v>
      </c>
      <c r="L152" s="24">
        <v>22</v>
      </c>
      <c r="M152" s="24">
        <v>6</v>
      </c>
      <c r="N152" s="24">
        <v>10</v>
      </c>
      <c r="O152" s="24">
        <v>24</v>
      </c>
      <c r="P152" s="24">
        <v>2</v>
      </c>
      <c r="Q152" s="24">
        <v>9</v>
      </c>
      <c r="R152" s="24">
        <v>93</v>
      </c>
      <c r="S152" s="24">
        <v>4</v>
      </c>
    </row>
    <row r="153" spans="1:19">
      <c r="A153" s="10" t="s">
        <v>114</v>
      </c>
      <c r="B153" s="15">
        <v>100</v>
      </c>
      <c r="C153" s="15">
        <v>7.2398189999999998</v>
      </c>
      <c r="D153" s="15">
        <v>2.7149320000000001</v>
      </c>
      <c r="E153" s="15">
        <v>4.5248869999999997</v>
      </c>
      <c r="F153" s="15">
        <v>1.809955</v>
      </c>
      <c r="G153" s="15">
        <v>2.2624430000000002</v>
      </c>
      <c r="H153" s="15">
        <v>5.8823530000000002</v>
      </c>
      <c r="I153" s="15">
        <v>11.312217</v>
      </c>
      <c r="J153" s="15">
        <v>21.266967999999999</v>
      </c>
      <c r="K153" s="15">
        <v>0.90497700000000003</v>
      </c>
      <c r="L153" s="15">
        <v>9.9547509999999999</v>
      </c>
      <c r="M153" s="15">
        <v>2.7149320000000001</v>
      </c>
      <c r="N153" s="15">
        <v>4.5248869999999997</v>
      </c>
      <c r="O153" s="15">
        <v>10.859729</v>
      </c>
      <c r="P153" s="15">
        <v>0.90497700000000003</v>
      </c>
      <c r="Q153" s="15">
        <v>4.0723979999999997</v>
      </c>
      <c r="R153" s="15">
        <v>42.081448000000002</v>
      </c>
      <c r="S153" s="15">
        <v>1.809955</v>
      </c>
    </row>
    <row r="154" spans="1:19">
      <c r="A154" s="23" t="s">
        <v>190</v>
      </c>
      <c r="B154" s="24">
        <v>64</v>
      </c>
      <c r="C154" s="24">
        <v>6</v>
      </c>
      <c r="D154" s="24">
        <v>0</v>
      </c>
      <c r="E154" s="24">
        <v>6</v>
      </c>
      <c r="F154" s="24">
        <v>2</v>
      </c>
      <c r="G154" s="24">
        <v>19</v>
      </c>
      <c r="H154" s="24">
        <v>7</v>
      </c>
      <c r="I154" s="24">
        <v>29</v>
      </c>
      <c r="J154" s="24">
        <v>19</v>
      </c>
      <c r="K154" s="24">
        <v>9</v>
      </c>
      <c r="L154" s="24">
        <v>13</v>
      </c>
      <c r="M154" s="24">
        <v>2</v>
      </c>
      <c r="N154" s="24">
        <v>13</v>
      </c>
      <c r="O154" s="24">
        <v>7</v>
      </c>
      <c r="P154" s="24">
        <v>2</v>
      </c>
      <c r="Q154" s="24">
        <v>3</v>
      </c>
      <c r="R154" s="24">
        <v>8</v>
      </c>
      <c r="S154" s="24">
        <v>5</v>
      </c>
    </row>
    <row r="155" spans="1:19">
      <c r="A155" s="10" t="s">
        <v>114</v>
      </c>
      <c r="B155" s="15">
        <v>100</v>
      </c>
      <c r="C155" s="15">
        <v>9.375</v>
      </c>
      <c r="D155" s="15">
        <v>0</v>
      </c>
      <c r="E155" s="15">
        <v>9.375</v>
      </c>
      <c r="F155" s="15">
        <v>3.125</v>
      </c>
      <c r="G155" s="15">
        <v>29.6875</v>
      </c>
      <c r="H155" s="15">
        <v>10.9375</v>
      </c>
      <c r="I155" s="15">
        <v>45.3125</v>
      </c>
      <c r="J155" s="15">
        <v>29.6875</v>
      </c>
      <c r="K155" s="15">
        <v>14.0625</v>
      </c>
      <c r="L155" s="15">
        <v>20.3125</v>
      </c>
      <c r="M155" s="15">
        <v>3.125</v>
      </c>
      <c r="N155" s="15">
        <v>20.3125</v>
      </c>
      <c r="O155" s="15">
        <v>10.9375</v>
      </c>
      <c r="P155" s="15">
        <v>3.125</v>
      </c>
      <c r="Q155" s="15">
        <v>4.6875</v>
      </c>
      <c r="R155" s="15">
        <v>12.5</v>
      </c>
      <c r="S155" s="15">
        <v>7.8125</v>
      </c>
    </row>
    <row r="156" spans="1:19">
      <c r="A156" s="23" t="s">
        <v>191</v>
      </c>
      <c r="B156" s="24">
        <v>158</v>
      </c>
      <c r="C156" s="24">
        <v>24</v>
      </c>
      <c r="D156" s="24">
        <v>3</v>
      </c>
      <c r="E156" s="24">
        <v>19</v>
      </c>
      <c r="F156" s="24">
        <v>2</v>
      </c>
      <c r="G156" s="24">
        <v>28</v>
      </c>
      <c r="H156" s="24">
        <v>17</v>
      </c>
      <c r="I156" s="24">
        <v>38</v>
      </c>
      <c r="J156" s="24">
        <v>48</v>
      </c>
      <c r="K156" s="24">
        <v>14</v>
      </c>
      <c r="L156" s="24">
        <v>24</v>
      </c>
      <c r="M156" s="24">
        <v>17</v>
      </c>
      <c r="N156" s="24">
        <v>17</v>
      </c>
      <c r="O156" s="24">
        <v>23</v>
      </c>
      <c r="P156" s="24">
        <v>5</v>
      </c>
      <c r="Q156" s="24">
        <v>5</v>
      </c>
      <c r="R156" s="24">
        <v>33</v>
      </c>
      <c r="S156" s="24">
        <v>5</v>
      </c>
    </row>
    <row r="157" spans="1:19">
      <c r="A157" s="10" t="s">
        <v>114</v>
      </c>
      <c r="B157" s="15">
        <v>100</v>
      </c>
      <c r="C157" s="15">
        <v>15.189873</v>
      </c>
      <c r="D157" s="15">
        <v>1.8987339999999999</v>
      </c>
      <c r="E157" s="15">
        <v>12.025316</v>
      </c>
      <c r="F157" s="15">
        <v>1.2658229999999999</v>
      </c>
      <c r="G157" s="15">
        <v>17.721519000000001</v>
      </c>
      <c r="H157" s="15">
        <v>10.759494</v>
      </c>
      <c r="I157" s="15">
        <v>24.050633000000001</v>
      </c>
      <c r="J157" s="15">
        <v>30.379746999999998</v>
      </c>
      <c r="K157" s="15">
        <v>8.8607589999999998</v>
      </c>
      <c r="L157" s="15">
        <v>15.189873</v>
      </c>
      <c r="M157" s="15">
        <v>10.759494</v>
      </c>
      <c r="N157" s="15">
        <v>10.759494</v>
      </c>
      <c r="O157" s="15">
        <v>14.556962</v>
      </c>
      <c r="P157" s="15">
        <v>3.1645569999999998</v>
      </c>
      <c r="Q157" s="15">
        <v>3.1645569999999998</v>
      </c>
      <c r="R157" s="15">
        <v>20.886075999999999</v>
      </c>
      <c r="S157" s="15">
        <v>3.1645569999999998</v>
      </c>
    </row>
    <row r="158" spans="1:19">
      <c r="A158" s="23" t="s">
        <v>192</v>
      </c>
      <c r="B158" s="24">
        <v>120</v>
      </c>
      <c r="C158" s="24">
        <v>17</v>
      </c>
      <c r="D158" s="24">
        <v>0</v>
      </c>
      <c r="E158" s="24">
        <v>17</v>
      </c>
      <c r="F158" s="24">
        <v>1</v>
      </c>
      <c r="G158" s="24">
        <v>35</v>
      </c>
      <c r="H158" s="24">
        <v>14</v>
      </c>
      <c r="I158" s="24">
        <v>37</v>
      </c>
      <c r="J158" s="24">
        <v>23</v>
      </c>
      <c r="K158" s="24">
        <v>5</v>
      </c>
      <c r="L158" s="24">
        <v>18</v>
      </c>
      <c r="M158" s="24">
        <v>8</v>
      </c>
      <c r="N158" s="24">
        <v>18</v>
      </c>
      <c r="O158" s="24">
        <v>15</v>
      </c>
      <c r="P158" s="24">
        <v>3</v>
      </c>
      <c r="Q158" s="24">
        <v>6</v>
      </c>
      <c r="R158" s="24">
        <v>35</v>
      </c>
      <c r="S158" s="24">
        <v>3</v>
      </c>
    </row>
    <row r="159" spans="1:19">
      <c r="A159" s="10" t="s">
        <v>114</v>
      </c>
      <c r="B159" s="15">
        <v>100</v>
      </c>
      <c r="C159" s="15">
        <v>14.166667</v>
      </c>
      <c r="D159" s="15">
        <v>0</v>
      </c>
      <c r="E159" s="15">
        <v>14.166667</v>
      </c>
      <c r="F159" s="15">
        <v>0.83333299999999999</v>
      </c>
      <c r="G159" s="15">
        <v>29.166667</v>
      </c>
      <c r="H159" s="15">
        <v>11.666667</v>
      </c>
      <c r="I159" s="15">
        <v>30.833333</v>
      </c>
      <c r="J159" s="15">
        <v>19.166667</v>
      </c>
      <c r="K159" s="15">
        <v>4.1666670000000003</v>
      </c>
      <c r="L159" s="15">
        <v>15</v>
      </c>
      <c r="M159" s="15">
        <v>6.6666670000000003</v>
      </c>
      <c r="N159" s="15">
        <v>15</v>
      </c>
      <c r="O159" s="15">
        <v>12.5</v>
      </c>
      <c r="P159" s="15">
        <v>2.5</v>
      </c>
      <c r="Q159" s="15">
        <v>5</v>
      </c>
      <c r="R159" s="15">
        <v>29.166667</v>
      </c>
      <c r="S159" s="15">
        <v>2.5</v>
      </c>
    </row>
    <row r="160" spans="1:19">
      <c r="A160" s="23" t="s">
        <v>193</v>
      </c>
      <c r="B160" s="24">
        <v>10</v>
      </c>
      <c r="C160" s="24">
        <v>1</v>
      </c>
      <c r="D160" s="24">
        <v>0</v>
      </c>
      <c r="E160" s="24">
        <v>1</v>
      </c>
      <c r="F160" s="24">
        <v>0</v>
      </c>
      <c r="G160" s="24">
        <v>0</v>
      </c>
      <c r="H160" s="24">
        <v>0</v>
      </c>
      <c r="I160" s="24">
        <v>0</v>
      </c>
      <c r="J160" s="24">
        <v>1</v>
      </c>
      <c r="K160" s="24">
        <v>0</v>
      </c>
      <c r="L160" s="24">
        <v>0</v>
      </c>
      <c r="M160" s="24">
        <v>0</v>
      </c>
      <c r="N160" s="24">
        <v>0</v>
      </c>
      <c r="O160" s="24">
        <v>0</v>
      </c>
      <c r="P160" s="24">
        <v>1</v>
      </c>
      <c r="Q160" s="24">
        <v>1</v>
      </c>
      <c r="R160" s="24">
        <v>6</v>
      </c>
      <c r="S160" s="24">
        <v>0</v>
      </c>
    </row>
    <row r="161" spans="1:19">
      <c r="A161" s="10" t="s">
        <v>114</v>
      </c>
      <c r="B161" s="15">
        <v>100</v>
      </c>
      <c r="C161" s="15">
        <v>10</v>
      </c>
      <c r="D161" s="15">
        <v>0</v>
      </c>
      <c r="E161" s="15">
        <v>10</v>
      </c>
      <c r="F161" s="15">
        <v>0</v>
      </c>
      <c r="G161" s="15">
        <v>0</v>
      </c>
      <c r="H161" s="15">
        <v>0</v>
      </c>
      <c r="I161" s="15">
        <v>0</v>
      </c>
      <c r="J161" s="15">
        <v>10</v>
      </c>
      <c r="K161" s="15">
        <v>0</v>
      </c>
      <c r="L161" s="15">
        <v>0</v>
      </c>
      <c r="M161" s="15">
        <v>0</v>
      </c>
      <c r="N161" s="15">
        <v>0</v>
      </c>
      <c r="O161" s="15">
        <v>0</v>
      </c>
      <c r="P161" s="15">
        <v>10</v>
      </c>
      <c r="Q161" s="15">
        <v>10</v>
      </c>
      <c r="R161" s="15">
        <v>60</v>
      </c>
      <c r="S161" s="15">
        <v>0</v>
      </c>
    </row>
    <row r="162" spans="1:19">
      <c r="A162" s="23" t="s">
        <v>152</v>
      </c>
      <c r="B162" s="24">
        <v>39</v>
      </c>
      <c r="C162" s="24">
        <v>5</v>
      </c>
      <c r="D162" s="24">
        <v>0</v>
      </c>
      <c r="E162" s="24">
        <v>2</v>
      </c>
      <c r="F162" s="24">
        <v>0</v>
      </c>
      <c r="G162" s="24">
        <v>4</v>
      </c>
      <c r="H162" s="24">
        <v>4</v>
      </c>
      <c r="I162" s="24">
        <v>10</v>
      </c>
      <c r="J162" s="24">
        <v>4</v>
      </c>
      <c r="K162" s="24">
        <v>2</v>
      </c>
      <c r="L162" s="24">
        <v>10</v>
      </c>
      <c r="M162" s="24">
        <v>3</v>
      </c>
      <c r="N162" s="24">
        <v>5</v>
      </c>
      <c r="O162" s="24">
        <v>4</v>
      </c>
      <c r="P162" s="24">
        <v>2</v>
      </c>
      <c r="Q162" s="24">
        <v>6</v>
      </c>
      <c r="R162" s="24">
        <v>11</v>
      </c>
      <c r="S162" s="24">
        <v>1</v>
      </c>
    </row>
    <row r="163" spans="1:19">
      <c r="A163" s="10" t="s">
        <v>114</v>
      </c>
      <c r="B163" s="15">
        <v>100</v>
      </c>
      <c r="C163" s="15">
        <v>12.820513</v>
      </c>
      <c r="D163" s="15">
        <v>0</v>
      </c>
      <c r="E163" s="15">
        <v>5.1282050000000003</v>
      </c>
      <c r="F163" s="15">
        <v>0</v>
      </c>
      <c r="G163" s="15">
        <v>10.256410000000001</v>
      </c>
      <c r="H163" s="15">
        <v>10.256410000000001</v>
      </c>
      <c r="I163" s="15">
        <v>25.641026</v>
      </c>
      <c r="J163" s="15">
        <v>10.256410000000001</v>
      </c>
      <c r="K163" s="15">
        <v>5.1282050000000003</v>
      </c>
      <c r="L163" s="15">
        <v>25.641026</v>
      </c>
      <c r="M163" s="15">
        <v>7.6923079999999997</v>
      </c>
      <c r="N163" s="15">
        <v>12.820513</v>
      </c>
      <c r="O163" s="15">
        <v>10.256410000000001</v>
      </c>
      <c r="P163" s="15">
        <v>5.1282050000000003</v>
      </c>
      <c r="Q163" s="15">
        <v>15.384615</v>
      </c>
      <c r="R163" s="15">
        <v>28.205127999999998</v>
      </c>
      <c r="S163" s="15">
        <v>2.5641029999999998</v>
      </c>
    </row>
    <row r="164" spans="1:19">
      <c r="A164" s="23" t="s">
        <v>128</v>
      </c>
      <c r="B164" s="24">
        <v>24</v>
      </c>
      <c r="C164" s="24">
        <v>2</v>
      </c>
      <c r="D164" s="24">
        <v>2</v>
      </c>
      <c r="E164" s="24">
        <v>1</v>
      </c>
      <c r="F164" s="24">
        <v>1</v>
      </c>
      <c r="G164" s="24">
        <v>0</v>
      </c>
      <c r="H164" s="24">
        <v>1</v>
      </c>
      <c r="I164" s="24">
        <v>2</v>
      </c>
      <c r="J164" s="24">
        <v>1</v>
      </c>
      <c r="K164" s="24">
        <v>0</v>
      </c>
      <c r="L164" s="24">
        <v>4</v>
      </c>
      <c r="M164" s="24">
        <v>1</v>
      </c>
      <c r="N164" s="24">
        <v>1</v>
      </c>
      <c r="O164" s="24">
        <v>0</v>
      </c>
      <c r="P164" s="24">
        <v>0</v>
      </c>
      <c r="Q164" s="24">
        <v>1</v>
      </c>
      <c r="R164" s="24">
        <v>7</v>
      </c>
      <c r="S164" s="24">
        <v>8</v>
      </c>
    </row>
    <row r="165" spans="1:19">
      <c r="A165" s="10" t="s">
        <v>114</v>
      </c>
      <c r="B165" s="15">
        <v>100</v>
      </c>
      <c r="C165" s="15">
        <v>8.3333329999999997</v>
      </c>
      <c r="D165" s="15">
        <v>8.3333329999999997</v>
      </c>
      <c r="E165" s="15">
        <v>4.1666670000000003</v>
      </c>
      <c r="F165" s="15">
        <v>4.1666670000000003</v>
      </c>
      <c r="G165" s="15">
        <v>0</v>
      </c>
      <c r="H165" s="15">
        <v>4.1666670000000003</v>
      </c>
      <c r="I165" s="15">
        <v>8.3333329999999997</v>
      </c>
      <c r="J165" s="15">
        <v>4.1666670000000003</v>
      </c>
      <c r="K165" s="15">
        <v>0</v>
      </c>
      <c r="L165" s="15">
        <v>16.666667</v>
      </c>
      <c r="M165" s="15">
        <v>4.1666670000000003</v>
      </c>
      <c r="N165" s="15">
        <v>4.1666670000000003</v>
      </c>
      <c r="O165" s="15">
        <v>0</v>
      </c>
      <c r="P165" s="15">
        <v>0</v>
      </c>
      <c r="Q165" s="15">
        <v>4.1666670000000003</v>
      </c>
      <c r="R165" s="15">
        <v>29.166667</v>
      </c>
      <c r="S165" s="15">
        <v>33.333333000000003</v>
      </c>
    </row>
    <row r="166" spans="1:19">
      <c r="A166" s="8" t="s">
        <v>194</v>
      </c>
      <c r="B166" s="8"/>
      <c r="C166" s="8"/>
      <c r="D166" s="8"/>
      <c r="E166" s="8"/>
      <c r="F166" s="8"/>
      <c r="G166" s="8"/>
      <c r="H166" s="8"/>
      <c r="I166" s="8"/>
      <c r="J166" s="8"/>
      <c r="K166" s="8"/>
      <c r="L166" s="8"/>
      <c r="M166" s="8"/>
      <c r="N166" s="8"/>
      <c r="O166" s="8"/>
      <c r="P166" s="8"/>
      <c r="Q166" s="8"/>
      <c r="R166" s="8"/>
      <c r="S166" s="8"/>
    </row>
    <row r="167" spans="1:19">
      <c r="A167" s="23" t="s">
        <v>195</v>
      </c>
      <c r="B167" s="24">
        <v>1341</v>
      </c>
      <c r="C167" s="24">
        <v>85</v>
      </c>
      <c r="D167" s="24">
        <v>136</v>
      </c>
      <c r="E167" s="24">
        <v>63</v>
      </c>
      <c r="F167" s="24">
        <v>117</v>
      </c>
      <c r="G167" s="24">
        <v>118</v>
      </c>
      <c r="H167" s="24">
        <v>156</v>
      </c>
      <c r="I167" s="24">
        <v>397</v>
      </c>
      <c r="J167" s="24">
        <v>229</v>
      </c>
      <c r="K167" s="24">
        <v>19</v>
      </c>
      <c r="L167" s="24">
        <v>334</v>
      </c>
      <c r="M167" s="24">
        <v>87</v>
      </c>
      <c r="N167" s="24">
        <v>242</v>
      </c>
      <c r="O167" s="24">
        <v>80</v>
      </c>
      <c r="P167" s="24">
        <v>17</v>
      </c>
      <c r="Q167" s="24">
        <v>42</v>
      </c>
      <c r="R167" s="24">
        <v>405</v>
      </c>
      <c r="S167" s="24">
        <v>29</v>
      </c>
    </row>
    <row r="168" spans="1:19">
      <c r="A168" s="10" t="s">
        <v>114</v>
      </c>
      <c r="B168" s="15">
        <v>100</v>
      </c>
      <c r="C168" s="15">
        <v>6.3385530000000001</v>
      </c>
      <c r="D168" s="15">
        <v>10.141685000000001</v>
      </c>
      <c r="E168" s="15">
        <v>4.6979870000000004</v>
      </c>
      <c r="F168" s="15">
        <v>8.7248319999999993</v>
      </c>
      <c r="G168" s="15">
        <v>8.7994029999999999</v>
      </c>
      <c r="H168" s="15">
        <v>11.63311</v>
      </c>
      <c r="I168" s="15">
        <v>29.604773000000002</v>
      </c>
      <c r="J168" s="15">
        <v>17.076808</v>
      </c>
      <c r="K168" s="15">
        <v>1.4168529999999999</v>
      </c>
      <c r="L168" s="15">
        <v>24.906786</v>
      </c>
      <c r="M168" s="15">
        <v>6.4876959999999997</v>
      </c>
      <c r="N168" s="15">
        <v>18.046233999999998</v>
      </c>
      <c r="O168" s="15">
        <v>5.9656969999999996</v>
      </c>
      <c r="P168" s="15">
        <v>1.267711</v>
      </c>
      <c r="Q168" s="15">
        <v>3.1319910000000002</v>
      </c>
      <c r="R168" s="15">
        <v>30.201342</v>
      </c>
      <c r="S168" s="15">
        <v>2.1625649999999998</v>
      </c>
    </row>
    <row r="169" spans="1:19">
      <c r="A169" s="23" t="s">
        <v>196</v>
      </c>
      <c r="B169" s="24">
        <v>523</v>
      </c>
      <c r="C169" s="24">
        <v>33</v>
      </c>
      <c r="D169" s="24">
        <v>57</v>
      </c>
      <c r="E169" s="24">
        <v>24</v>
      </c>
      <c r="F169" s="24">
        <v>61</v>
      </c>
      <c r="G169" s="24">
        <v>41</v>
      </c>
      <c r="H169" s="24">
        <v>56</v>
      </c>
      <c r="I169" s="24">
        <v>155</v>
      </c>
      <c r="J169" s="24">
        <v>88</v>
      </c>
      <c r="K169" s="24">
        <v>7</v>
      </c>
      <c r="L169" s="24">
        <v>143</v>
      </c>
      <c r="M169" s="24">
        <v>39</v>
      </c>
      <c r="N169" s="24">
        <v>91</v>
      </c>
      <c r="O169" s="24">
        <v>34</v>
      </c>
      <c r="P169" s="24">
        <v>6</v>
      </c>
      <c r="Q169" s="24">
        <v>21</v>
      </c>
      <c r="R169" s="24">
        <v>151</v>
      </c>
      <c r="S169" s="24">
        <v>7</v>
      </c>
    </row>
    <row r="170" spans="1:19">
      <c r="A170" s="10" t="s">
        <v>114</v>
      </c>
      <c r="B170" s="15">
        <v>100</v>
      </c>
      <c r="C170" s="15">
        <v>6.3097510000000003</v>
      </c>
      <c r="D170" s="15">
        <v>10.898662</v>
      </c>
      <c r="E170" s="15">
        <v>4.5889100000000003</v>
      </c>
      <c r="F170" s="15">
        <v>11.66348</v>
      </c>
      <c r="G170" s="15">
        <v>7.8393879999999996</v>
      </c>
      <c r="H170" s="15">
        <v>10.707457</v>
      </c>
      <c r="I170" s="15">
        <v>29.636710999999998</v>
      </c>
      <c r="J170" s="15">
        <v>16.826004000000001</v>
      </c>
      <c r="K170" s="15">
        <v>1.3384320000000001</v>
      </c>
      <c r="L170" s="15">
        <v>27.342255999999999</v>
      </c>
      <c r="M170" s="15">
        <v>7.4569789999999996</v>
      </c>
      <c r="N170" s="15">
        <v>17.399618</v>
      </c>
      <c r="O170" s="15">
        <v>6.5009560000000004</v>
      </c>
      <c r="P170" s="15">
        <v>1.1472279999999999</v>
      </c>
      <c r="Q170" s="15">
        <v>4.0152960000000002</v>
      </c>
      <c r="R170" s="15">
        <v>28.871893</v>
      </c>
      <c r="S170" s="15">
        <v>1.3384320000000001</v>
      </c>
    </row>
    <row r="171" spans="1:19">
      <c r="A171" s="23" t="s">
        <v>197</v>
      </c>
      <c r="B171" s="24">
        <v>116</v>
      </c>
      <c r="C171" s="24">
        <v>9</v>
      </c>
      <c r="D171" s="24">
        <v>11</v>
      </c>
      <c r="E171" s="24">
        <v>6</v>
      </c>
      <c r="F171" s="24">
        <v>8</v>
      </c>
      <c r="G171" s="24">
        <v>12</v>
      </c>
      <c r="H171" s="24">
        <v>14</v>
      </c>
      <c r="I171" s="24">
        <v>30</v>
      </c>
      <c r="J171" s="24">
        <v>21</v>
      </c>
      <c r="K171" s="24">
        <v>2</v>
      </c>
      <c r="L171" s="24">
        <v>36</v>
      </c>
      <c r="M171" s="24">
        <v>7</v>
      </c>
      <c r="N171" s="24">
        <v>22</v>
      </c>
      <c r="O171" s="24">
        <v>11</v>
      </c>
      <c r="P171" s="24">
        <v>2</v>
      </c>
      <c r="Q171" s="24">
        <v>7</v>
      </c>
      <c r="R171" s="24">
        <v>31</v>
      </c>
      <c r="S171" s="24">
        <v>0</v>
      </c>
    </row>
    <row r="172" spans="1:19">
      <c r="A172" s="10" t="s">
        <v>114</v>
      </c>
      <c r="B172" s="15">
        <v>100</v>
      </c>
      <c r="C172" s="15">
        <v>7.7586209999999998</v>
      </c>
      <c r="D172" s="15">
        <v>9.4827589999999997</v>
      </c>
      <c r="E172" s="15">
        <v>5.1724139999999998</v>
      </c>
      <c r="F172" s="15">
        <v>6.8965519999999998</v>
      </c>
      <c r="G172" s="15">
        <v>10.344828</v>
      </c>
      <c r="H172" s="15">
        <v>12.068966</v>
      </c>
      <c r="I172" s="15">
        <v>25.862069000000002</v>
      </c>
      <c r="J172" s="15">
        <v>18.103448</v>
      </c>
      <c r="K172" s="15">
        <v>1.7241379999999999</v>
      </c>
      <c r="L172" s="15">
        <v>31.034483000000002</v>
      </c>
      <c r="M172" s="15">
        <v>6.0344829999999998</v>
      </c>
      <c r="N172" s="15">
        <v>18.965516999999998</v>
      </c>
      <c r="O172" s="15">
        <v>9.4827589999999997</v>
      </c>
      <c r="P172" s="15">
        <v>1.7241379999999999</v>
      </c>
      <c r="Q172" s="15">
        <v>6.0344829999999998</v>
      </c>
      <c r="R172" s="15">
        <v>26.724138</v>
      </c>
      <c r="S172" s="15">
        <v>0</v>
      </c>
    </row>
    <row r="173" spans="1:19">
      <c r="A173" s="23" t="s">
        <v>198</v>
      </c>
      <c r="B173" s="24">
        <v>25</v>
      </c>
      <c r="C173" s="24">
        <v>2</v>
      </c>
      <c r="D173" s="24">
        <v>3</v>
      </c>
      <c r="E173" s="24">
        <v>1</v>
      </c>
      <c r="F173" s="24">
        <v>2</v>
      </c>
      <c r="G173" s="24">
        <v>5</v>
      </c>
      <c r="H173" s="24">
        <v>4</v>
      </c>
      <c r="I173" s="24">
        <v>7</v>
      </c>
      <c r="J173" s="24">
        <v>2</v>
      </c>
      <c r="K173" s="24">
        <v>1</v>
      </c>
      <c r="L173" s="24">
        <v>5</v>
      </c>
      <c r="M173" s="24">
        <v>1</v>
      </c>
      <c r="N173" s="24">
        <v>3</v>
      </c>
      <c r="O173" s="24">
        <v>2</v>
      </c>
      <c r="P173" s="24">
        <v>0</v>
      </c>
      <c r="Q173" s="24">
        <v>4</v>
      </c>
      <c r="R173" s="24">
        <v>9</v>
      </c>
      <c r="S173" s="24">
        <v>1</v>
      </c>
    </row>
    <row r="174" spans="1:19">
      <c r="A174" s="10" t="s">
        <v>114</v>
      </c>
      <c r="B174" s="15">
        <v>100</v>
      </c>
      <c r="C174" s="15">
        <v>8</v>
      </c>
      <c r="D174" s="15">
        <v>12</v>
      </c>
      <c r="E174" s="15">
        <v>4</v>
      </c>
      <c r="F174" s="15">
        <v>8</v>
      </c>
      <c r="G174" s="15">
        <v>20</v>
      </c>
      <c r="H174" s="15">
        <v>16</v>
      </c>
      <c r="I174" s="15">
        <v>28</v>
      </c>
      <c r="J174" s="15">
        <v>8</v>
      </c>
      <c r="K174" s="15">
        <v>4</v>
      </c>
      <c r="L174" s="15">
        <v>20</v>
      </c>
      <c r="M174" s="15">
        <v>4</v>
      </c>
      <c r="N174" s="15">
        <v>12</v>
      </c>
      <c r="O174" s="15">
        <v>8</v>
      </c>
      <c r="P174" s="15">
        <v>0</v>
      </c>
      <c r="Q174" s="15">
        <v>16</v>
      </c>
      <c r="R174" s="15">
        <v>36</v>
      </c>
      <c r="S174" s="15">
        <v>4</v>
      </c>
    </row>
    <row r="175" spans="1:19">
      <c r="A175" s="23" t="s">
        <v>199</v>
      </c>
      <c r="B175" s="24">
        <v>68</v>
      </c>
      <c r="C175" s="24">
        <v>2</v>
      </c>
      <c r="D175" s="24">
        <v>4</v>
      </c>
      <c r="E175" s="24">
        <v>3</v>
      </c>
      <c r="F175" s="24">
        <v>6</v>
      </c>
      <c r="G175" s="24">
        <v>4</v>
      </c>
      <c r="H175" s="24">
        <v>7</v>
      </c>
      <c r="I175" s="24">
        <v>26</v>
      </c>
      <c r="J175" s="24">
        <v>11</v>
      </c>
      <c r="K175" s="24">
        <v>0</v>
      </c>
      <c r="L175" s="24">
        <v>15</v>
      </c>
      <c r="M175" s="24">
        <v>6</v>
      </c>
      <c r="N175" s="24">
        <v>18</v>
      </c>
      <c r="O175" s="24">
        <v>5</v>
      </c>
      <c r="P175" s="24">
        <v>0</v>
      </c>
      <c r="Q175" s="24">
        <v>1</v>
      </c>
      <c r="R175" s="24">
        <v>19</v>
      </c>
      <c r="S175" s="24">
        <v>3</v>
      </c>
    </row>
    <row r="176" spans="1:19">
      <c r="A176" s="10" t="s">
        <v>114</v>
      </c>
      <c r="B176" s="15">
        <v>100</v>
      </c>
      <c r="C176" s="15">
        <v>2.941176</v>
      </c>
      <c r="D176" s="15">
        <v>5.8823530000000002</v>
      </c>
      <c r="E176" s="15">
        <v>4.4117649999999999</v>
      </c>
      <c r="F176" s="15">
        <v>8.8235290000000006</v>
      </c>
      <c r="G176" s="15">
        <v>5.8823530000000002</v>
      </c>
      <c r="H176" s="15">
        <v>10.294117999999999</v>
      </c>
      <c r="I176" s="15">
        <v>38.235294000000003</v>
      </c>
      <c r="J176" s="15">
        <v>16.176470999999999</v>
      </c>
      <c r="K176" s="15">
        <v>0</v>
      </c>
      <c r="L176" s="15">
        <v>22.058824000000001</v>
      </c>
      <c r="M176" s="15">
        <v>8.8235290000000006</v>
      </c>
      <c r="N176" s="15">
        <v>26.470587999999999</v>
      </c>
      <c r="O176" s="15">
        <v>7.3529410000000004</v>
      </c>
      <c r="P176" s="15">
        <v>0</v>
      </c>
      <c r="Q176" s="15">
        <v>1.470588</v>
      </c>
      <c r="R176" s="15">
        <v>27.941175999999999</v>
      </c>
      <c r="S176" s="15">
        <v>4.4117649999999999</v>
      </c>
    </row>
    <row r="177" spans="1:19">
      <c r="A177" s="23" t="s">
        <v>200</v>
      </c>
      <c r="B177" s="24">
        <v>1248</v>
      </c>
      <c r="C177" s="24">
        <v>55</v>
      </c>
      <c r="D177" s="24">
        <v>163</v>
      </c>
      <c r="E177" s="24">
        <v>58</v>
      </c>
      <c r="F177" s="24">
        <v>156</v>
      </c>
      <c r="G177" s="24">
        <v>103</v>
      </c>
      <c r="H177" s="24">
        <v>146</v>
      </c>
      <c r="I177" s="24">
        <v>357</v>
      </c>
      <c r="J177" s="24">
        <v>202</v>
      </c>
      <c r="K177" s="24">
        <v>13</v>
      </c>
      <c r="L177" s="24">
        <v>316</v>
      </c>
      <c r="M177" s="24">
        <v>56</v>
      </c>
      <c r="N177" s="24">
        <v>240</v>
      </c>
      <c r="O177" s="24">
        <v>62</v>
      </c>
      <c r="P177" s="24">
        <v>8</v>
      </c>
      <c r="Q177" s="24">
        <v>51</v>
      </c>
      <c r="R177" s="24">
        <v>355</v>
      </c>
      <c r="S177" s="24">
        <v>20</v>
      </c>
    </row>
    <row r="178" spans="1:19">
      <c r="A178" s="10" t="s">
        <v>114</v>
      </c>
      <c r="B178" s="15">
        <v>100</v>
      </c>
      <c r="C178" s="15">
        <v>4.4070510000000001</v>
      </c>
      <c r="D178" s="15">
        <v>13.060897000000001</v>
      </c>
      <c r="E178" s="15">
        <v>4.6474359999999999</v>
      </c>
      <c r="F178" s="15">
        <v>12.5</v>
      </c>
      <c r="G178" s="15">
        <v>8.2532049999999995</v>
      </c>
      <c r="H178" s="15">
        <v>11.698718</v>
      </c>
      <c r="I178" s="15">
        <v>28.605768999999999</v>
      </c>
      <c r="J178" s="15">
        <v>16.185897000000001</v>
      </c>
      <c r="K178" s="15">
        <v>1.0416669999999999</v>
      </c>
      <c r="L178" s="15">
        <v>25.320512999999998</v>
      </c>
      <c r="M178" s="15">
        <v>4.4871790000000003</v>
      </c>
      <c r="N178" s="15">
        <v>19.230768999999999</v>
      </c>
      <c r="O178" s="15">
        <v>4.9679489999999999</v>
      </c>
      <c r="P178" s="15">
        <v>0.64102599999999998</v>
      </c>
      <c r="Q178" s="15">
        <v>4.086538</v>
      </c>
      <c r="R178" s="15">
        <v>28.445512999999998</v>
      </c>
      <c r="S178" s="15">
        <v>1.6025640000000001</v>
      </c>
    </row>
    <row r="179" spans="1:19">
      <c r="A179" s="23" t="s">
        <v>201</v>
      </c>
      <c r="B179" s="24">
        <v>725</v>
      </c>
      <c r="C179" s="24">
        <v>43</v>
      </c>
      <c r="D179" s="24">
        <v>65</v>
      </c>
      <c r="E179" s="24">
        <v>39</v>
      </c>
      <c r="F179" s="24">
        <v>68</v>
      </c>
      <c r="G179" s="24">
        <v>78</v>
      </c>
      <c r="H179" s="24">
        <v>110</v>
      </c>
      <c r="I179" s="24">
        <v>228</v>
      </c>
      <c r="J179" s="24">
        <v>108</v>
      </c>
      <c r="K179" s="24">
        <v>5</v>
      </c>
      <c r="L179" s="24">
        <v>203</v>
      </c>
      <c r="M179" s="24">
        <v>45</v>
      </c>
      <c r="N179" s="24">
        <v>128</v>
      </c>
      <c r="O179" s="24">
        <v>43</v>
      </c>
      <c r="P179" s="24">
        <v>10</v>
      </c>
      <c r="Q179" s="24">
        <v>30</v>
      </c>
      <c r="R179" s="24">
        <v>219</v>
      </c>
      <c r="S179" s="24">
        <v>13</v>
      </c>
    </row>
    <row r="180" spans="1:19">
      <c r="A180" s="10" t="s">
        <v>114</v>
      </c>
      <c r="B180" s="15">
        <v>100</v>
      </c>
      <c r="C180" s="15">
        <v>5.9310340000000004</v>
      </c>
      <c r="D180" s="15">
        <v>8.9655170000000002</v>
      </c>
      <c r="E180" s="15">
        <v>5.3793100000000003</v>
      </c>
      <c r="F180" s="15">
        <v>9.3793100000000003</v>
      </c>
      <c r="G180" s="15">
        <v>10.758621</v>
      </c>
      <c r="H180" s="15">
        <v>15.172414</v>
      </c>
      <c r="I180" s="15">
        <v>31.448276</v>
      </c>
      <c r="J180" s="15">
        <v>14.896552</v>
      </c>
      <c r="K180" s="15">
        <v>0.68965500000000002</v>
      </c>
      <c r="L180" s="15">
        <v>28</v>
      </c>
      <c r="M180" s="15">
        <v>6.2068969999999997</v>
      </c>
      <c r="N180" s="15">
        <v>17.655172</v>
      </c>
      <c r="O180" s="15">
        <v>5.9310340000000004</v>
      </c>
      <c r="P180" s="15">
        <v>1.37931</v>
      </c>
      <c r="Q180" s="15">
        <v>4.137931</v>
      </c>
      <c r="R180" s="15">
        <v>30.206897000000001</v>
      </c>
      <c r="S180" s="15">
        <v>1.7931029999999999</v>
      </c>
    </row>
    <row r="181" spans="1:19">
      <c r="A181" s="23" t="s">
        <v>202</v>
      </c>
      <c r="B181" s="24">
        <v>550</v>
      </c>
      <c r="C181" s="24">
        <v>42</v>
      </c>
      <c r="D181" s="24">
        <v>37</v>
      </c>
      <c r="E181" s="24">
        <v>25</v>
      </c>
      <c r="F181" s="24">
        <v>38</v>
      </c>
      <c r="G181" s="24">
        <v>53</v>
      </c>
      <c r="H181" s="24">
        <v>61</v>
      </c>
      <c r="I181" s="24">
        <v>175</v>
      </c>
      <c r="J181" s="24">
        <v>107</v>
      </c>
      <c r="K181" s="24">
        <v>12</v>
      </c>
      <c r="L181" s="24">
        <v>148</v>
      </c>
      <c r="M181" s="24">
        <v>33</v>
      </c>
      <c r="N181" s="24">
        <v>96</v>
      </c>
      <c r="O181" s="24">
        <v>46</v>
      </c>
      <c r="P181" s="24">
        <v>8</v>
      </c>
      <c r="Q181" s="24">
        <v>19</v>
      </c>
      <c r="R181" s="24">
        <v>167</v>
      </c>
      <c r="S181" s="24">
        <v>10</v>
      </c>
    </row>
    <row r="182" spans="1:19">
      <c r="A182" s="10" t="s">
        <v>114</v>
      </c>
      <c r="B182" s="15">
        <v>100</v>
      </c>
      <c r="C182" s="15">
        <v>7.6363640000000004</v>
      </c>
      <c r="D182" s="15">
        <v>6.7272730000000003</v>
      </c>
      <c r="E182" s="15">
        <v>4.5454549999999996</v>
      </c>
      <c r="F182" s="15">
        <v>6.9090910000000001</v>
      </c>
      <c r="G182" s="15">
        <v>9.6363640000000004</v>
      </c>
      <c r="H182" s="15">
        <v>11.090909</v>
      </c>
      <c r="I182" s="15">
        <v>31.818182</v>
      </c>
      <c r="J182" s="15">
        <v>19.454545</v>
      </c>
      <c r="K182" s="15">
        <v>2.1818179999999998</v>
      </c>
      <c r="L182" s="15">
        <v>26.909091</v>
      </c>
      <c r="M182" s="15">
        <v>6</v>
      </c>
      <c r="N182" s="15">
        <v>17.454545</v>
      </c>
      <c r="O182" s="15">
        <v>8.3636359999999996</v>
      </c>
      <c r="P182" s="15">
        <v>1.454545</v>
      </c>
      <c r="Q182" s="15">
        <v>3.454545</v>
      </c>
      <c r="R182" s="15">
        <v>30.363636</v>
      </c>
      <c r="S182" s="15">
        <v>1.818182</v>
      </c>
    </row>
    <row r="183" spans="1:19">
      <c r="A183" s="23" t="s">
        <v>203</v>
      </c>
      <c r="B183" s="24">
        <v>563</v>
      </c>
      <c r="C183" s="24">
        <v>40</v>
      </c>
      <c r="D183" s="24">
        <v>49</v>
      </c>
      <c r="E183" s="24">
        <v>23</v>
      </c>
      <c r="F183" s="24">
        <v>52</v>
      </c>
      <c r="G183" s="24">
        <v>43</v>
      </c>
      <c r="H183" s="24">
        <v>64</v>
      </c>
      <c r="I183" s="24">
        <v>164</v>
      </c>
      <c r="J183" s="24">
        <v>111</v>
      </c>
      <c r="K183" s="24">
        <v>10</v>
      </c>
      <c r="L183" s="24">
        <v>133</v>
      </c>
      <c r="M183" s="24">
        <v>36</v>
      </c>
      <c r="N183" s="24">
        <v>92</v>
      </c>
      <c r="O183" s="24">
        <v>45</v>
      </c>
      <c r="P183" s="24">
        <v>7</v>
      </c>
      <c r="Q183" s="24">
        <v>18</v>
      </c>
      <c r="R183" s="24">
        <v>172</v>
      </c>
      <c r="S183" s="24">
        <v>6</v>
      </c>
    </row>
    <row r="184" spans="1:19">
      <c r="A184" s="10" t="s">
        <v>114</v>
      </c>
      <c r="B184" s="15">
        <v>100</v>
      </c>
      <c r="C184" s="15">
        <v>7.1047960000000003</v>
      </c>
      <c r="D184" s="15">
        <v>8.7033749999999994</v>
      </c>
      <c r="E184" s="15">
        <v>4.0852579999999996</v>
      </c>
      <c r="F184" s="15">
        <v>9.2362339999999996</v>
      </c>
      <c r="G184" s="15">
        <v>7.6376549999999996</v>
      </c>
      <c r="H184" s="15">
        <v>11.367673</v>
      </c>
      <c r="I184" s="15">
        <v>29.129663000000001</v>
      </c>
      <c r="J184" s="15">
        <v>19.715807999999999</v>
      </c>
      <c r="K184" s="15">
        <v>1.7761990000000001</v>
      </c>
      <c r="L184" s="15">
        <v>23.623446000000001</v>
      </c>
      <c r="M184" s="15">
        <v>6.3943159999999999</v>
      </c>
      <c r="N184" s="15">
        <v>16.34103</v>
      </c>
      <c r="O184" s="15">
        <v>7.9928949999999999</v>
      </c>
      <c r="P184" s="15">
        <v>1.243339</v>
      </c>
      <c r="Q184" s="15">
        <v>3.1971579999999999</v>
      </c>
      <c r="R184" s="15">
        <v>30.550622000000001</v>
      </c>
      <c r="S184" s="15">
        <v>1.0657190000000001</v>
      </c>
    </row>
    <row r="185" spans="1:19">
      <c r="A185" s="23" t="s">
        <v>204</v>
      </c>
      <c r="B185" s="24">
        <v>319</v>
      </c>
      <c r="C185" s="24">
        <v>22</v>
      </c>
      <c r="D185" s="24">
        <v>30</v>
      </c>
      <c r="E185" s="24">
        <v>16</v>
      </c>
      <c r="F185" s="24">
        <v>26</v>
      </c>
      <c r="G185" s="24">
        <v>26</v>
      </c>
      <c r="H185" s="24">
        <v>51</v>
      </c>
      <c r="I185" s="24">
        <v>97</v>
      </c>
      <c r="J185" s="24">
        <v>52</v>
      </c>
      <c r="K185" s="24">
        <v>4</v>
      </c>
      <c r="L185" s="24">
        <v>99</v>
      </c>
      <c r="M185" s="24">
        <v>8</v>
      </c>
      <c r="N185" s="24">
        <v>51</v>
      </c>
      <c r="O185" s="24">
        <v>26</v>
      </c>
      <c r="P185" s="24">
        <v>5</v>
      </c>
      <c r="Q185" s="24">
        <v>14</v>
      </c>
      <c r="R185" s="24">
        <v>94</v>
      </c>
      <c r="S185" s="24">
        <v>6</v>
      </c>
    </row>
    <row r="186" spans="1:19">
      <c r="A186" s="10" t="s">
        <v>114</v>
      </c>
      <c r="B186" s="15">
        <v>100</v>
      </c>
      <c r="C186" s="15">
        <v>6.8965519999999998</v>
      </c>
      <c r="D186" s="15">
        <v>9.4043890000000001</v>
      </c>
      <c r="E186" s="15">
        <v>5.0156739999999997</v>
      </c>
      <c r="F186" s="15">
        <v>8.1504700000000003</v>
      </c>
      <c r="G186" s="15">
        <v>8.1504700000000003</v>
      </c>
      <c r="H186" s="15">
        <v>15.987461</v>
      </c>
      <c r="I186" s="15">
        <v>30.407523999999999</v>
      </c>
      <c r="J186" s="15">
        <v>16.300940000000001</v>
      </c>
      <c r="K186" s="15">
        <v>1.2539180000000001</v>
      </c>
      <c r="L186" s="15">
        <v>31.034483000000002</v>
      </c>
      <c r="M186" s="15">
        <v>2.5078369999999999</v>
      </c>
      <c r="N186" s="15">
        <v>15.987461</v>
      </c>
      <c r="O186" s="15">
        <v>8.1504700000000003</v>
      </c>
      <c r="P186" s="15">
        <v>1.5673980000000001</v>
      </c>
      <c r="Q186" s="15">
        <v>4.3887150000000004</v>
      </c>
      <c r="R186" s="15">
        <v>29.467085000000001</v>
      </c>
      <c r="S186" s="15">
        <v>1.880878</v>
      </c>
    </row>
    <row r="187" spans="1:19">
      <c r="A187" s="23" t="s">
        <v>205</v>
      </c>
      <c r="B187" s="24">
        <v>6</v>
      </c>
      <c r="C187" s="24">
        <v>0</v>
      </c>
      <c r="D187" s="24">
        <v>1</v>
      </c>
      <c r="E187" s="24">
        <v>0</v>
      </c>
      <c r="F187" s="24">
        <v>1</v>
      </c>
      <c r="G187" s="24">
        <v>0</v>
      </c>
      <c r="H187" s="24">
        <v>1</v>
      </c>
      <c r="I187" s="24">
        <v>2</v>
      </c>
      <c r="J187" s="24">
        <v>1</v>
      </c>
      <c r="K187" s="24">
        <v>0</v>
      </c>
      <c r="L187" s="24">
        <v>3</v>
      </c>
      <c r="M187" s="24">
        <v>1</v>
      </c>
      <c r="N187" s="24">
        <v>0</v>
      </c>
      <c r="O187" s="24">
        <v>2</v>
      </c>
      <c r="P187" s="24">
        <v>0</v>
      </c>
      <c r="Q187" s="24">
        <v>0</v>
      </c>
      <c r="R187" s="24">
        <v>1</v>
      </c>
      <c r="S187" s="24">
        <v>1</v>
      </c>
    </row>
    <row r="188" spans="1:19">
      <c r="A188" s="10" t="s">
        <v>114</v>
      </c>
      <c r="B188" s="15">
        <v>100</v>
      </c>
      <c r="C188" s="15">
        <v>0</v>
      </c>
      <c r="D188" s="15">
        <v>16.666667</v>
      </c>
      <c r="E188" s="15">
        <v>0</v>
      </c>
      <c r="F188" s="15">
        <v>16.666667</v>
      </c>
      <c r="G188" s="15">
        <v>0</v>
      </c>
      <c r="H188" s="15">
        <v>16.666667</v>
      </c>
      <c r="I188" s="15">
        <v>33.333333000000003</v>
      </c>
      <c r="J188" s="15">
        <v>16.666667</v>
      </c>
      <c r="K188" s="15">
        <v>0</v>
      </c>
      <c r="L188" s="15">
        <v>50</v>
      </c>
      <c r="M188" s="15">
        <v>16.666667</v>
      </c>
      <c r="N188" s="15">
        <v>0</v>
      </c>
      <c r="O188" s="15">
        <v>33.333333000000003</v>
      </c>
      <c r="P188" s="15">
        <v>0</v>
      </c>
      <c r="Q188" s="15">
        <v>0</v>
      </c>
      <c r="R188" s="15">
        <v>16.666667</v>
      </c>
      <c r="S188" s="15">
        <v>16.666667</v>
      </c>
    </row>
    <row r="189" spans="1:19">
      <c r="A189" s="23" t="s">
        <v>206</v>
      </c>
      <c r="B189" s="24">
        <v>42</v>
      </c>
      <c r="C189" s="24">
        <v>1</v>
      </c>
      <c r="D189" s="24">
        <v>3</v>
      </c>
      <c r="E189" s="24">
        <v>0</v>
      </c>
      <c r="F189" s="24">
        <v>1</v>
      </c>
      <c r="G189" s="24">
        <v>4</v>
      </c>
      <c r="H189" s="24">
        <v>11</v>
      </c>
      <c r="I189" s="24">
        <v>13</v>
      </c>
      <c r="J189" s="24">
        <v>6</v>
      </c>
      <c r="K189" s="24">
        <v>0</v>
      </c>
      <c r="L189" s="24">
        <v>12</v>
      </c>
      <c r="M189" s="24">
        <v>1</v>
      </c>
      <c r="N189" s="24">
        <v>2</v>
      </c>
      <c r="O189" s="24">
        <v>0</v>
      </c>
      <c r="P189" s="24">
        <v>1</v>
      </c>
      <c r="Q189" s="24">
        <v>6</v>
      </c>
      <c r="R189" s="24">
        <v>9</v>
      </c>
      <c r="S189" s="24">
        <v>2</v>
      </c>
    </row>
    <row r="190" spans="1:19">
      <c r="A190" s="10" t="s">
        <v>114</v>
      </c>
      <c r="B190" s="15">
        <v>100</v>
      </c>
      <c r="C190" s="15">
        <v>2.3809520000000002</v>
      </c>
      <c r="D190" s="15">
        <v>7.1428570000000002</v>
      </c>
      <c r="E190" s="15">
        <v>0</v>
      </c>
      <c r="F190" s="15">
        <v>2.3809520000000002</v>
      </c>
      <c r="G190" s="15">
        <v>9.5238099999999992</v>
      </c>
      <c r="H190" s="15">
        <v>26.190476</v>
      </c>
      <c r="I190" s="15">
        <v>30.952380999999999</v>
      </c>
      <c r="J190" s="15">
        <v>14.285714</v>
      </c>
      <c r="K190" s="15">
        <v>0</v>
      </c>
      <c r="L190" s="15">
        <v>28.571428999999998</v>
      </c>
      <c r="M190" s="15">
        <v>2.3809520000000002</v>
      </c>
      <c r="N190" s="15">
        <v>4.7619049999999996</v>
      </c>
      <c r="O190" s="15">
        <v>0</v>
      </c>
      <c r="P190" s="15">
        <v>2.3809520000000002</v>
      </c>
      <c r="Q190" s="15">
        <v>14.285714</v>
      </c>
      <c r="R190" s="15">
        <v>21.428571000000002</v>
      </c>
      <c r="S190" s="15">
        <v>4.7619049999999996</v>
      </c>
    </row>
    <row r="191" spans="1:19">
      <c r="A191" s="23" t="s">
        <v>152</v>
      </c>
      <c r="B191" s="24">
        <v>39</v>
      </c>
      <c r="C191" s="24">
        <v>3</v>
      </c>
      <c r="D191" s="24">
        <v>6</v>
      </c>
      <c r="E191" s="24">
        <v>1</v>
      </c>
      <c r="F191" s="24">
        <v>6</v>
      </c>
      <c r="G191" s="24">
        <v>6</v>
      </c>
      <c r="H191" s="24">
        <v>7</v>
      </c>
      <c r="I191" s="24">
        <v>10</v>
      </c>
      <c r="J191" s="24">
        <v>5</v>
      </c>
      <c r="K191" s="24">
        <v>0</v>
      </c>
      <c r="L191" s="24">
        <v>12</v>
      </c>
      <c r="M191" s="24">
        <v>4</v>
      </c>
      <c r="N191" s="24">
        <v>8</v>
      </c>
      <c r="O191" s="24">
        <v>3</v>
      </c>
      <c r="P191" s="24">
        <v>2</v>
      </c>
      <c r="Q191" s="24">
        <v>8</v>
      </c>
      <c r="R191" s="24">
        <v>12</v>
      </c>
      <c r="S191" s="24">
        <v>0</v>
      </c>
    </row>
    <row r="192" spans="1:19">
      <c r="A192" s="10" t="s">
        <v>114</v>
      </c>
      <c r="B192" s="15">
        <v>100</v>
      </c>
      <c r="C192" s="15">
        <v>7.6923079999999997</v>
      </c>
      <c r="D192" s="15">
        <v>15.384615</v>
      </c>
      <c r="E192" s="15">
        <v>2.5641029999999998</v>
      </c>
      <c r="F192" s="15">
        <v>15.384615</v>
      </c>
      <c r="G192" s="15">
        <v>15.384615</v>
      </c>
      <c r="H192" s="15">
        <v>17.948718</v>
      </c>
      <c r="I192" s="15">
        <v>25.641026</v>
      </c>
      <c r="J192" s="15">
        <v>12.820513</v>
      </c>
      <c r="K192" s="15">
        <v>0</v>
      </c>
      <c r="L192" s="15">
        <v>30.769231000000001</v>
      </c>
      <c r="M192" s="15">
        <v>10.256410000000001</v>
      </c>
      <c r="N192" s="15">
        <v>20.512820999999999</v>
      </c>
      <c r="O192" s="15">
        <v>7.6923079999999997</v>
      </c>
      <c r="P192" s="15">
        <v>5.1282050000000003</v>
      </c>
      <c r="Q192" s="15">
        <v>20.512820999999999</v>
      </c>
      <c r="R192" s="15">
        <v>30.769231000000001</v>
      </c>
      <c r="S192" s="15">
        <v>0</v>
      </c>
    </row>
    <row r="193" spans="1:19">
      <c r="A193" s="23" t="s">
        <v>128</v>
      </c>
      <c r="B193" s="24">
        <v>193</v>
      </c>
      <c r="C193" s="24">
        <v>16</v>
      </c>
      <c r="D193" s="24">
        <v>22</v>
      </c>
      <c r="E193" s="24">
        <v>15</v>
      </c>
      <c r="F193" s="24">
        <v>16</v>
      </c>
      <c r="G193" s="24">
        <v>22</v>
      </c>
      <c r="H193" s="24">
        <v>15</v>
      </c>
      <c r="I193" s="24">
        <v>61</v>
      </c>
      <c r="J193" s="24">
        <v>28</v>
      </c>
      <c r="K193" s="24">
        <v>3</v>
      </c>
      <c r="L193" s="24">
        <v>34</v>
      </c>
      <c r="M193" s="24">
        <v>10</v>
      </c>
      <c r="N193" s="24">
        <v>26</v>
      </c>
      <c r="O193" s="24">
        <v>8</v>
      </c>
      <c r="P193" s="24">
        <v>2</v>
      </c>
      <c r="Q193" s="24">
        <v>4</v>
      </c>
      <c r="R193" s="24">
        <v>50</v>
      </c>
      <c r="S193" s="24">
        <v>17</v>
      </c>
    </row>
    <row r="194" spans="1:19">
      <c r="A194" s="10" t="s">
        <v>114</v>
      </c>
      <c r="B194" s="15">
        <v>100</v>
      </c>
      <c r="C194" s="15">
        <v>8.2901550000000004</v>
      </c>
      <c r="D194" s="15">
        <v>11.398963999999999</v>
      </c>
      <c r="E194" s="15">
        <v>7.7720209999999996</v>
      </c>
      <c r="F194" s="15">
        <v>8.2901550000000004</v>
      </c>
      <c r="G194" s="15">
        <v>11.398963999999999</v>
      </c>
      <c r="H194" s="15">
        <v>7.7720209999999996</v>
      </c>
      <c r="I194" s="15">
        <v>31.606217999999998</v>
      </c>
      <c r="J194" s="15">
        <v>14.507771999999999</v>
      </c>
      <c r="K194" s="15">
        <v>1.5544039999999999</v>
      </c>
      <c r="L194" s="15">
        <v>17.616579999999999</v>
      </c>
      <c r="M194" s="15">
        <v>5.1813469999999997</v>
      </c>
      <c r="N194" s="15">
        <v>13.471503</v>
      </c>
      <c r="O194" s="15">
        <v>4.1450779999999998</v>
      </c>
      <c r="P194" s="15">
        <v>1.0362690000000001</v>
      </c>
      <c r="Q194" s="15">
        <v>2.0725389999999999</v>
      </c>
      <c r="R194" s="15">
        <v>25.906735999999999</v>
      </c>
      <c r="S194" s="15">
        <v>8.8082899999999995</v>
      </c>
    </row>
    <row r="195" spans="1:19">
      <c r="A195" s="8" t="s">
        <v>207</v>
      </c>
      <c r="B195" s="8"/>
      <c r="C195" s="8"/>
      <c r="D195" s="8"/>
      <c r="E195" s="8"/>
      <c r="F195" s="8"/>
      <c r="G195" s="8"/>
      <c r="H195" s="8"/>
      <c r="I195" s="8"/>
      <c r="J195" s="8"/>
      <c r="K195" s="8"/>
      <c r="L195" s="8"/>
      <c r="M195" s="8"/>
      <c r="N195" s="8"/>
      <c r="O195" s="8"/>
      <c r="P195" s="8"/>
      <c r="Q195" s="8"/>
      <c r="R195" s="8"/>
      <c r="S195" s="8"/>
    </row>
    <row r="196" spans="1:19">
      <c r="A196" s="23" t="s">
        <v>208</v>
      </c>
      <c r="B196" s="24">
        <v>1480</v>
      </c>
      <c r="C196" s="24">
        <v>87</v>
      </c>
      <c r="D196" s="24">
        <v>165</v>
      </c>
      <c r="E196" s="24">
        <v>78</v>
      </c>
      <c r="F196" s="24">
        <v>155</v>
      </c>
      <c r="G196" s="24">
        <v>163</v>
      </c>
      <c r="H196" s="24">
        <v>234</v>
      </c>
      <c r="I196" s="24">
        <v>483</v>
      </c>
      <c r="J196" s="24">
        <v>252</v>
      </c>
      <c r="K196" s="24">
        <v>22</v>
      </c>
      <c r="L196" s="24">
        <v>433</v>
      </c>
      <c r="M196" s="24">
        <v>86</v>
      </c>
      <c r="N196" s="24">
        <v>272</v>
      </c>
      <c r="O196" s="24">
        <v>89</v>
      </c>
      <c r="P196" s="24">
        <v>18</v>
      </c>
      <c r="Q196" s="24">
        <v>57</v>
      </c>
      <c r="R196" s="24">
        <v>390</v>
      </c>
      <c r="S196" s="24">
        <v>30</v>
      </c>
    </row>
    <row r="197" spans="1:19">
      <c r="A197" s="10" t="s">
        <v>114</v>
      </c>
      <c r="B197" s="15">
        <v>100</v>
      </c>
      <c r="C197" s="15">
        <v>5.8783779999999997</v>
      </c>
      <c r="D197" s="15">
        <v>11.148649000000001</v>
      </c>
      <c r="E197" s="15">
        <v>5.27027</v>
      </c>
      <c r="F197" s="15">
        <v>10.472973</v>
      </c>
      <c r="G197" s="15">
        <v>11.013514000000001</v>
      </c>
      <c r="H197" s="15">
        <v>15.810810999999999</v>
      </c>
      <c r="I197" s="15">
        <v>32.635134999999998</v>
      </c>
      <c r="J197" s="15">
        <v>17.027027</v>
      </c>
      <c r="K197" s="15">
        <v>1.486486</v>
      </c>
      <c r="L197" s="15">
        <v>29.256757</v>
      </c>
      <c r="M197" s="15">
        <v>5.8108110000000002</v>
      </c>
      <c r="N197" s="15">
        <v>18.378378000000001</v>
      </c>
      <c r="O197" s="15">
        <v>6.0135139999999998</v>
      </c>
      <c r="P197" s="15">
        <v>1.216216</v>
      </c>
      <c r="Q197" s="15">
        <v>3.8513510000000002</v>
      </c>
      <c r="R197" s="15">
        <v>26.351351000000001</v>
      </c>
      <c r="S197" s="15">
        <v>2.0270269999999999</v>
      </c>
    </row>
    <row r="198" spans="1:19">
      <c r="A198" s="23" t="s">
        <v>209</v>
      </c>
      <c r="B198" s="24">
        <v>1280</v>
      </c>
      <c r="C198" s="24">
        <v>74</v>
      </c>
      <c r="D198" s="24">
        <v>137</v>
      </c>
      <c r="E198" s="24">
        <v>63</v>
      </c>
      <c r="F198" s="24">
        <v>127</v>
      </c>
      <c r="G198" s="24">
        <v>136</v>
      </c>
      <c r="H198" s="24">
        <v>198</v>
      </c>
      <c r="I198" s="24">
        <v>431</v>
      </c>
      <c r="J198" s="24">
        <v>220</v>
      </c>
      <c r="K198" s="24">
        <v>13</v>
      </c>
      <c r="L198" s="24">
        <v>385</v>
      </c>
      <c r="M198" s="24">
        <v>80</v>
      </c>
      <c r="N198" s="24">
        <v>237</v>
      </c>
      <c r="O198" s="24">
        <v>82</v>
      </c>
      <c r="P198" s="24">
        <v>12</v>
      </c>
      <c r="Q198" s="24">
        <v>54</v>
      </c>
      <c r="R198" s="24">
        <v>340</v>
      </c>
      <c r="S198" s="24">
        <v>22</v>
      </c>
    </row>
    <row r="199" spans="1:19">
      <c r="A199" s="10" t="s">
        <v>114</v>
      </c>
      <c r="B199" s="15">
        <v>100</v>
      </c>
      <c r="C199" s="15">
        <v>5.78125</v>
      </c>
      <c r="D199" s="15">
        <v>10.703125</v>
      </c>
      <c r="E199" s="15">
        <v>4.921875</v>
      </c>
      <c r="F199" s="15">
        <v>9.921875</v>
      </c>
      <c r="G199" s="15">
        <v>10.625</v>
      </c>
      <c r="H199" s="15">
        <v>15.46875</v>
      </c>
      <c r="I199" s="15">
        <v>33.671875</v>
      </c>
      <c r="J199" s="15">
        <v>17.1875</v>
      </c>
      <c r="K199" s="15">
        <v>1.015625</v>
      </c>
      <c r="L199" s="15">
        <v>30.078125</v>
      </c>
      <c r="M199" s="15">
        <v>6.25</v>
      </c>
      <c r="N199" s="15">
        <v>18.515625</v>
      </c>
      <c r="O199" s="15">
        <v>6.40625</v>
      </c>
      <c r="P199" s="15">
        <v>0.9375</v>
      </c>
      <c r="Q199" s="15">
        <v>4.21875</v>
      </c>
      <c r="R199" s="15">
        <v>26.5625</v>
      </c>
      <c r="S199" s="15">
        <v>1.71875</v>
      </c>
    </row>
    <row r="200" spans="1:19">
      <c r="A200" s="23" t="s">
        <v>210</v>
      </c>
      <c r="B200" s="24">
        <v>1167</v>
      </c>
      <c r="C200" s="24">
        <v>91</v>
      </c>
      <c r="D200" s="24">
        <v>132</v>
      </c>
      <c r="E200" s="24">
        <v>75</v>
      </c>
      <c r="F200" s="24">
        <v>118</v>
      </c>
      <c r="G200" s="24">
        <v>145</v>
      </c>
      <c r="H200" s="24">
        <v>173</v>
      </c>
      <c r="I200" s="24">
        <v>408</v>
      </c>
      <c r="J200" s="24">
        <v>266</v>
      </c>
      <c r="K200" s="24">
        <v>21</v>
      </c>
      <c r="L200" s="24">
        <v>334</v>
      </c>
      <c r="M200" s="24">
        <v>78</v>
      </c>
      <c r="N200" s="24">
        <v>236</v>
      </c>
      <c r="O200" s="24">
        <v>84</v>
      </c>
      <c r="P200" s="24">
        <v>18</v>
      </c>
      <c r="Q200" s="24">
        <v>40</v>
      </c>
      <c r="R200" s="24">
        <v>283</v>
      </c>
      <c r="S200" s="24">
        <v>24</v>
      </c>
    </row>
    <row r="201" spans="1:19" ht="11.1" customHeight="1">
      <c r="A201" s="10" t="s">
        <v>114</v>
      </c>
      <c r="B201" s="15">
        <v>100</v>
      </c>
      <c r="C201" s="15">
        <v>7.7977720000000001</v>
      </c>
      <c r="D201" s="15">
        <v>11.311054</v>
      </c>
      <c r="E201" s="15">
        <v>6.4267349999999999</v>
      </c>
      <c r="F201" s="15">
        <v>10.111397</v>
      </c>
      <c r="G201" s="15">
        <v>12.425020999999999</v>
      </c>
      <c r="H201" s="15">
        <v>14.824336000000001</v>
      </c>
      <c r="I201" s="15">
        <v>34.961440000000003</v>
      </c>
      <c r="J201" s="15">
        <v>22.793488</v>
      </c>
      <c r="K201" s="15">
        <v>1.7994859999999999</v>
      </c>
      <c r="L201" s="15">
        <v>28.620394000000001</v>
      </c>
      <c r="M201" s="15">
        <v>6.6838050000000004</v>
      </c>
      <c r="N201" s="15">
        <v>20.222792999999999</v>
      </c>
      <c r="O201" s="15">
        <v>7.1979430000000004</v>
      </c>
      <c r="P201" s="15">
        <v>1.542416</v>
      </c>
      <c r="Q201" s="15">
        <v>3.4275920000000002</v>
      </c>
      <c r="R201" s="15">
        <v>24.250214</v>
      </c>
      <c r="S201" s="15">
        <v>2.0565549999999999</v>
      </c>
    </row>
    <row r="202" spans="1:19" ht="11.1" customHeight="1">
      <c r="A202" s="23" t="s">
        <v>211</v>
      </c>
      <c r="B202" s="24">
        <v>715</v>
      </c>
      <c r="C202" s="24">
        <v>44</v>
      </c>
      <c r="D202" s="24">
        <v>100</v>
      </c>
      <c r="E202" s="24">
        <v>38</v>
      </c>
      <c r="F202" s="24">
        <v>90</v>
      </c>
      <c r="G202" s="24">
        <v>87</v>
      </c>
      <c r="H202" s="24">
        <v>123</v>
      </c>
      <c r="I202" s="24">
        <v>243</v>
      </c>
      <c r="J202" s="24">
        <v>123</v>
      </c>
      <c r="K202" s="24">
        <v>5</v>
      </c>
      <c r="L202" s="24">
        <v>231</v>
      </c>
      <c r="M202" s="24">
        <v>59</v>
      </c>
      <c r="N202" s="24">
        <v>146</v>
      </c>
      <c r="O202" s="24">
        <v>51</v>
      </c>
      <c r="P202" s="24">
        <v>10</v>
      </c>
      <c r="Q202" s="24">
        <v>35</v>
      </c>
      <c r="R202" s="24">
        <v>162</v>
      </c>
      <c r="S202" s="24">
        <v>16</v>
      </c>
    </row>
    <row r="203" spans="1:19" ht="11.1" customHeight="1">
      <c r="A203" s="10" t="s">
        <v>114</v>
      </c>
      <c r="B203" s="15">
        <v>100</v>
      </c>
      <c r="C203" s="15">
        <v>6.1538459999999997</v>
      </c>
      <c r="D203" s="15">
        <v>13.986014000000001</v>
      </c>
      <c r="E203" s="15">
        <v>5.3146849999999999</v>
      </c>
      <c r="F203" s="15">
        <v>12.587413</v>
      </c>
      <c r="G203" s="15">
        <v>12.167832000000001</v>
      </c>
      <c r="H203" s="15">
        <v>17.202797</v>
      </c>
      <c r="I203" s="15">
        <v>33.986013999999997</v>
      </c>
      <c r="J203" s="15">
        <v>17.202797</v>
      </c>
      <c r="K203" s="15">
        <v>0.69930099999999995</v>
      </c>
      <c r="L203" s="15">
        <v>32.307692000000003</v>
      </c>
      <c r="M203" s="15">
        <v>8.2517479999999992</v>
      </c>
      <c r="N203" s="15">
        <v>20.41958</v>
      </c>
      <c r="O203" s="15">
        <v>7.1328670000000001</v>
      </c>
      <c r="P203" s="15">
        <v>1.398601</v>
      </c>
      <c r="Q203" s="15">
        <v>4.895105</v>
      </c>
      <c r="R203" s="15">
        <v>22.657343000000001</v>
      </c>
      <c r="S203" s="15">
        <v>2.237762</v>
      </c>
    </row>
    <row r="204" spans="1:19" ht="11.1" customHeight="1">
      <c r="A204" s="23" t="s">
        <v>212</v>
      </c>
      <c r="B204" s="24">
        <v>387</v>
      </c>
      <c r="C204" s="24">
        <v>27</v>
      </c>
      <c r="D204" s="24">
        <v>40</v>
      </c>
      <c r="E204" s="24">
        <v>26</v>
      </c>
      <c r="F204" s="24">
        <v>41</v>
      </c>
      <c r="G204" s="24">
        <v>58</v>
      </c>
      <c r="H204" s="24">
        <v>43</v>
      </c>
      <c r="I204" s="24">
        <v>136</v>
      </c>
      <c r="J204" s="24">
        <v>107</v>
      </c>
      <c r="K204" s="24">
        <v>12</v>
      </c>
      <c r="L204" s="24">
        <v>106</v>
      </c>
      <c r="M204" s="24">
        <v>29</v>
      </c>
      <c r="N204" s="24">
        <v>87</v>
      </c>
      <c r="O204" s="24">
        <v>35</v>
      </c>
      <c r="P204" s="24">
        <v>10</v>
      </c>
      <c r="Q204" s="24">
        <v>21</v>
      </c>
      <c r="R204" s="24">
        <v>76</v>
      </c>
      <c r="S204" s="24">
        <v>8</v>
      </c>
    </row>
    <row r="205" spans="1:19" ht="11.1" customHeight="1">
      <c r="A205" s="10" t="s">
        <v>114</v>
      </c>
      <c r="B205" s="15">
        <v>100</v>
      </c>
      <c r="C205" s="15">
        <v>6.9767440000000001</v>
      </c>
      <c r="D205" s="15">
        <v>10.335917</v>
      </c>
      <c r="E205" s="15">
        <v>6.7183460000000004</v>
      </c>
      <c r="F205" s="15">
        <v>10.594315</v>
      </c>
      <c r="G205" s="15">
        <v>14.987080000000001</v>
      </c>
      <c r="H205" s="15">
        <v>11.111110999999999</v>
      </c>
      <c r="I205" s="15">
        <v>35.142119000000001</v>
      </c>
      <c r="J205" s="15">
        <v>27.648579000000002</v>
      </c>
      <c r="K205" s="15">
        <v>3.1007750000000001</v>
      </c>
      <c r="L205" s="15">
        <v>27.390180999999998</v>
      </c>
      <c r="M205" s="15">
        <v>7.4935400000000003</v>
      </c>
      <c r="N205" s="15">
        <v>22.480619999999998</v>
      </c>
      <c r="O205" s="15">
        <v>9.0439279999999993</v>
      </c>
      <c r="P205" s="15">
        <v>2.5839789999999998</v>
      </c>
      <c r="Q205" s="15">
        <v>5.4263570000000003</v>
      </c>
      <c r="R205" s="15">
        <v>19.638242999999999</v>
      </c>
      <c r="S205" s="15">
        <v>2.067183</v>
      </c>
    </row>
    <row r="206" spans="1:19" ht="11.1" customHeight="1">
      <c r="A206" s="23" t="s">
        <v>213</v>
      </c>
      <c r="B206" s="24">
        <v>404</v>
      </c>
      <c r="C206" s="24">
        <v>52</v>
      </c>
      <c r="D206" s="24">
        <v>42</v>
      </c>
      <c r="E206" s="24">
        <v>39</v>
      </c>
      <c r="F206" s="24">
        <v>41</v>
      </c>
      <c r="G206" s="24">
        <v>85</v>
      </c>
      <c r="H206" s="24">
        <v>90</v>
      </c>
      <c r="I206" s="24">
        <v>171</v>
      </c>
      <c r="J206" s="24">
        <v>89</v>
      </c>
      <c r="K206" s="24">
        <v>21</v>
      </c>
      <c r="L206" s="24">
        <v>130</v>
      </c>
      <c r="M206" s="24">
        <v>48</v>
      </c>
      <c r="N206" s="24">
        <v>110</v>
      </c>
      <c r="O206" s="24">
        <v>56</v>
      </c>
      <c r="P206" s="24">
        <v>11</v>
      </c>
      <c r="Q206" s="24">
        <v>16</v>
      </c>
      <c r="R206" s="24">
        <v>51</v>
      </c>
      <c r="S206" s="24">
        <v>9</v>
      </c>
    </row>
    <row r="207" spans="1:19" ht="11.1" customHeight="1">
      <c r="A207" s="10" t="s">
        <v>114</v>
      </c>
      <c r="B207" s="15">
        <v>100</v>
      </c>
      <c r="C207" s="15">
        <v>12.871287000000001</v>
      </c>
      <c r="D207" s="15">
        <v>10.396039999999999</v>
      </c>
      <c r="E207" s="15">
        <v>9.6534650000000006</v>
      </c>
      <c r="F207" s="15">
        <v>10.148515</v>
      </c>
      <c r="G207" s="15">
        <v>21.039604000000001</v>
      </c>
      <c r="H207" s="15">
        <v>22.277228000000001</v>
      </c>
      <c r="I207" s="15">
        <v>42.326732999999997</v>
      </c>
      <c r="J207" s="15">
        <v>22.029703000000001</v>
      </c>
      <c r="K207" s="15">
        <v>5.1980199999999996</v>
      </c>
      <c r="L207" s="15">
        <v>32.178218000000001</v>
      </c>
      <c r="M207" s="15">
        <v>11.881188</v>
      </c>
      <c r="N207" s="15">
        <v>27.227723000000001</v>
      </c>
      <c r="O207" s="15">
        <v>13.861386</v>
      </c>
      <c r="P207" s="15">
        <v>2.722772</v>
      </c>
      <c r="Q207" s="15">
        <v>3.9603959999999998</v>
      </c>
      <c r="R207" s="15">
        <v>12.623761999999999</v>
      </c>
      <c r="S207" s="15">
        <v>2.2277230000000001</v>
      </c>
    </row>
    <row r="208" spans="1:19" ht="11.1" customHeight="1">
      <c r="A208" s="23" t="s">
        <v>214</v>
      </c>
      <c r="B208" s="24">
        <v>595</v>
      </c>
      <c r="C208" s="24">
        <v>30</v>
      </c>
      <c r="D208" s="24">
        <v>80</v>
      </c>
      <c r="E208" s="24">
        <v>22</v>
      </c>
      <c r="F208" s="24">
        <v>76</v>
      </c>
      <c r="G208" s="24">
        <v>54</v>
      </c>
      <c r="H208" s="24">
        <v>93</v>
      </c>
      <c r="I208" s="24">
        <v>210</v>
      </c>
      <c r="J208" s="24">
        <v>116</v>
      </c>
      <c r="K208" s="24">
        <v>4</v>
      </c>
      <c r="L208" s="24">
        <v>206</v>
      </c>
      <c r="M208" s="24">
        <v>38</v>
      </c>
      <c r="N208" s="24">
        <v>134</v>
      </c>
      <c r="O208" s="24">
        <v>46</v>
      </c>
      <c r="P208" s="24">
        <v>11</v>
      </c>
      <c r="Q208" s="24">
        <v>28</v>
      </c>
      <c r="R208" s="24">
        <v>142</v>
      </c>
      <c r="S208" s="24">
        <v>6</v>
      </c>
    </row>
    <row r="209" spans="1:19" ht="11.1" customHeight="1">
      <c r="A209" s="10" t="s">
        <v>114</v>
      </c>
      <c r="B209" s="15">
        <v>100</v>
      </c>
      <c r="C209" s="15">
        <v>5.0420170000000004</v>
      </c>
      <c r="D209" s="15">
        <v>13.445378</v>
      </c>
      <c r="E209" s="15">
        <v>3.697479</v>
      </c>
      <c r="F209" s="15">
        <v>12.773109</v>
      </c>
      <c r="G209" s="15">
        <v>9.0756300000000003</v>
      </c>
      <c r="H209" s="15">
        <v>15.630252</v>
      </c>
      <c r="I209" s="15">
        <v>35.294117999999997</v>
      </c>
      <c r="J209" s="15">
        <v>19.495798000000001</v>
      </c>
      <c r="K209" s="15">
        <v>0.67226900000000001</v>
      </c>
      <c r="L209" s="15">
        <v>34.621848999999997</v>
      </c>
      <c r="M209" s="15">
        <v>6.3865550000000004</v>
      </c>
      <c r="N209" s="15">
        <v>22.521007999999998</v>
      </c>
      <c r="O209" s="15">
        <v>7.7310920000000003</v>
      </c>
      <c r="P209" s="15">
        <v>1.8487389999999999</v>
      </c>
      <c r="Q209" s="15">
        <v>4.7058819999999999</v>
      </c>
      <c r="R209" s="15">
        <v>23.865545999999998</v>
      </c>
      <c r="S209" s="15">
        <v>1.0084029999999999</v>
      </c>
    </row>
    <row r="210" spans="1:19" ht="11.1" customHeight="1">
      <c r="A210" s="23" t="s">
        <v>215</v>
      </c>
      <c r="B210" s="24">
        <v>215</v>
      </c>
      <c r="C210" s="24">
        <v>18</v>
      </c>
      <c r="D210" s="24">
        <v>18</v>
      </c>
      <c r="E210" s="24">
        <v>13</v>
      </c>
      <c r="F210" s="24">
        <v>16</v>
      </c>
      <c r="G210" s="24">
        <v>28</v>
      </c>
      <c r="H210" s="24">
        <v>41</v>
      </c>
      <c r="I210" s="24">
        <v>80</v>
      </c>
      <c r="J210" s="24">
        <v>56</v>
      </c>
      <c r="K210" s="24">
        <v>4</v>
      </c>
      <c r="L210" s="24">
        <v>73</v>
      </c>
      <c r="M210" s="24">
        <v>20</v>
      </c>
      <c r="N210" s="24">
        <v>57</v>
      </c>
      <c r="O210" s="24">
        <v>22</v>
      </c>
      <c r="P210" s="24">
        <v>11</v>
      </c>
      <c r="Q210" s="24">
        <v>9</v>
      </c>
      <c r="R210" s="24">
        <v>41</v>
      </c>
      <c r="S210" s="24">
        <v>5</v>
      </c>
    </row>
    <row r="211" spans="1:19" ht="11.1" customHeight="1">
      <c r="A211" s="10" t="s">
        <v>114</v>
      </c>
      <c r="B211" s="15">
        <v>100</v>
      </c>
      <c r="C211" s="15">
        <v>8.3720929999999996</v>
      </c>
      <c r="D211" s="15">
        <v>8.3720929999999996</v>
      </c>
      <c r="E211" s="15">
        <v>6.0465119999999999</v>
      </c>
      <c r="F211" s="15">
        <v>7.4418600000000001</v>
      </c>
      <c r="G211" s="15">
        <v>13.023256</v>
      </c>
      <c r="H211" s="15">
        <v>19.069766999999999</v>
      </c>
      <c r="I211" s="15">
        <v>37.209302000000001</v>
      </c>
      <c r="J211" s="15">
        <v>26.046512</v>
      </c>
      <c r="K211" s="15">
        <v>1.860465</v>
      </c>
      <c r="L211" s="15">
        <v>33.953488</v>
      </c>
      <c r="M211" s="15">
        <v>9.3023260000000008</v>
      </c>
      <c r="N211" s="15">
        <v>26.511628000000002</v>
      </c>
      <c r="O211" s="15">
        <v>10.232557999999999</v>
      </c>
      <c r="P211" s="15">
        <v>5.1162789999999996</v>
      </c>
      <c r="Q211" s="15">
        <v>4.1860470000000003</v>
      </c>
      <c r="R211" s="15">
        <v>19.069766999999999</v>
      </c>
      <c r="S211" s="15">
        <v>2.3255810000000001</v>
      </c>
    </row>
    <row r="212" spans="1:19" ht="11.1" customHeight="1">
      <c r="A212" s="23" t="s">
        <v>216</v>
      </c>
      <c r="B212" s="24">
        <v>248</v>
      </c>
      <c r="C212" s="24">
        <v>22</v>
      </c>
      <c r="D212" s="24">
        <v>37</v>
      </c>
      <c r="E212" s="24">
        <v>16</v>
      </c>
      <c r="F212" s="24">
        <v>35</v>
      </c>
      <c r="G212" s="24">
        <v>34</v>
      </c>
      <c r="H212" s="24">
        <v>45</v>
      </c>
      <c r="I212" s="24">
        <v>91</v>
      </c>
      <c r="J212" s="24">
        <v>67</v>
      </c>
      <c r="K212" s="24">
        <v>6</v>
      </c>
      <c r="L212" s="24">
        <v>79</v>
      </c>
      <c r="M212" s="24">
        <v>20</v>
      </c>
      <c r="N212" s="24">
        <v>64</v>
      </c>
      <c r="O212" s="24">
        <v>21</v>
      </c>
      <c r="P212" s="24">
        <v>3</v>
      </c>
      <c r="Q212" s="24">
        <v>17</v>
      </c>
      <c r="R212" s="24">
        <v>46</v>
      </c>
      <c r="S212" s="24">
        <v>6</v>
      </c>
    </row>
    <row r="213" spans="1:19" ht="11.1" customHeight="1">
      <c r="A213" s="10" t="s">
        <v>114</v>
      </c>
      <c r="B213" s="15">
        <v>100</v>
      </c>
      <c r="C213" s="15">
        <v>8.8709679999999995</v>
      </c>
      <c r="D213" s="15">
        <v>14.919354999999999</v>
      </c>
      <c r="E213" s="15">
        <v>6.451613</v>
      </c>
      <c r="F213" s="15">
        <v>14.112902999999999</v>
      </c>
      <c r="G213" s="15">
        <v>13.709676999999999</v>
      </c>
      <c r="H213" s="15">
        <v>18.145161000000002</v>
      </c>
      <c r="I213" s="15">
        <v>36.693548</v>
      </c>
      <c r="J213" s="15">
        <v>27.016128999999999</v>
      </c>
      <c r="K213" s="15">
        <v>2.4193549999999999</v>
      </c>
      <c r="L213" s="15">
        <v>31.854838999999998</v>
      </c>
      <c r="M213" s="15">
        <v>8.0645159999999994</v>
      </c>
      <c r="N213" s="15">
        <v>25.806452</v>
      </c>
      <c r="O213" s="15">
        <v>8.4677419999999994</v>
      </c>
      <c r="P213" s="15">
        <v>1.2096769999999999</v>
      </c>
      <c r="Q213" s="15">
        <v>6.8548390000000001</v>
      </c>
      <c r="R213" s="15">
        <v>18.548387000000002</v>
      </c>
      <c r="S213" s="15">
        <v>2.4193549999999999</v>
      </c>
    </row>
    <row r="214" spans="1:19" ht="11.1" customHeight="1">
      <c r="A214" s="23" t="s">
        <v>217</v>
      </c>
      <c r="B214" s="24">
        <v>255</v>
      </c>
      <c r="C214" s="24">
        <v>30</v>
      </c>
      <c r="D214" s="24">
        <v>32</v>
      </c>
      <c r="E214" s="24">
        <v>17</v>
      </c>
      <c r="F214" s="24">
        <v>34</v>
      </c>
      <c r="G214" s="24">
        <v>38</v>
      </c>
      <c r="H214" s="24">
        <v>38</v>
      </c>
      <c r="I214" s="24">
        <v>86</v>
      </c>
      <c r="J214" s="24">
        <v>52</v>
      </c>
      <c r="K214" s="24">
        <v>6</v>
      </c>
      <c r="L214" s="24">
        <v>78</v>
      </c>
      <c r="M214" s="24">
        <v>22</v>
      </c>
      <c r="N214" s="24">
        <v>61</v>
      </c>
      <c r="O214" s="24">
        <v>24</v>
      </c>
      <c r="P214" s="24">
        <v>6</v>
      </c>
      <c r="Q214" s="24">
        <v>10</v>
      </c>
      <c r="R214" s="24">
        <v>48</v>
      </c>
      <c r="S214" s="24">
        <v>6</v>
      </c>
    </row>
    <row r="215" spans="1:19" ht="11.1" customHeight="1">
      <c r="A215" s="10" t="s">
        <v>114</v>
      </c>
      <c r="B215" s="15">
        <v>100</v>
      </c>
      <c r="C215" s="15">
        <v>11.764706</v>
      </c>
      <c r="D215" s="15">
        <v>12.549020000000001</v>
      </c>
      <c r="E215" s="15">
        <v>6.6666670000000003</v>
      </c>
      <c r="F215" s="15">
        <v>13.333333</v>
      </c>
      <c r="G215" s="15">
        <v>14.901961</v>
      </c>
      <c r="H215" s="15">
        <v>14.901961</v>
      </c>
      <c r="I215" s="15">
        <v>33.725490000000001</v>
      </c>
      <c r="J215" s="15">
        <v>20.392157000000001</v>
      </c>
      <c r="K215" s="15">
        <v>2.3529409999999999</v>
      </c>
      <c r="L215" s="15">
        <v>30.588235000000001</v>
      </c>
      <c r="M215" s="15">
        <v>8.6274510000000006</v>
      </c>
      <c r="N215" s="15">
        <v>23.921569000000002</v>
      </c>
      <c r="O215" s="15">
        <v>9.4117650000000008</v>
      </c>
      <c r="P215" s="15">
        <v>2.3529409999999999</v>
      </c>
      <c r="Q215" s="15">
        <v>3.9215689999999999</v>
      </c>
      <c r="R215" s="15">
        <v>18.823529000000001</v>
      </c>
      <c r="S215" s="15">
        <v>2.3529409999999999</v>
      </c>
    </row>
    <row r="216" spans="1:19" ht="11.1" customHeight="1">
      <c r="A216" s="23" t="s">
        <v>218</v>
      </c>
      <c r="B216" s="24">
        <v>291</v>
      </c>
      <c r="C216" s="24">
        <v>25</v>
      </c>
      <c r="D216" s="24">
        <v>30</v>
      </c>
      <c r="E216" s="24">
        <v>11</v>
      </c>
      <c r="F216" s="24">
        <v>32</v>
      </c>
      <c r="G216" s="24">
        <v>36</v>
      </c>
      <c r="H216" s="24">
        <v>41</v>
      </c>
      <c r="I216" s="24">
        <v>88</v>
      </c>
      <c r="J216" s="24">
        <v>59</v>
      </c>
      <c r="K216" s="24">
        <v>4</v>
      </c>
      <c r="L216" s="24">
        <v>84</v>
      </c>
      <c r="M216" s="24">
        <v>26</v>
      </c>
      <c r="N216" s="24">
        <v>71</v>
      </c>
      <c r="O216" s="24">
        <v>28</v>
      </c>
      <c r="P216" s="24">
        <v>5</v>
      </c>
      <c r="Q216" s="24">
        <v>10</v>
      </c>
      <c r="R216" s="24">
        <v>72</v>
      </c>
      <c r="S216" s="24">
        <v>3</v>
      </c>
    </row>
    <row r="217" spans="1:19" ht="11.1" customHeight="1">
      <c r="A217" s="10" t="s">
        <v>114</v>
      </c>
      <c r="B217" s="15">
        <v>100</v>
      </c>
      <c r="C217" s="15">
        <v>8.5910650000000004</v>
      </c>
      <c r="D217" s="15">
        <v>10.309278000000001</v>
      </c>
      <c r="E217" s="15">
        <v>3.7800690000000001</v>
      </c>
      <c r="F217" s="15">
        <v>10.996563999999999</v>
      </c>
      <c r="G217" s="15">
        <v>12.371134</v>
      </c>
      <c r="H217" s="15">
        <v>14.089347</v>
      </c>
      <c r="I217" s="15">
        <v>30.240549999999999</v>
      </c>
      <c r="J217" s="15">
        <v>20.274913999999999</v>
      </c>
      <c r="K217" s="15">
        <v>1.3745700000000001</v>
      </c>
      <c r="L217" s="15">
        <v>28.865978999999999</v>
      </c>
      <c r="M217" s="15">
        <v>8.9347080000000005</v>
      </c>
      <c r="N217" s="15">
        <v>24.398624999999999</v>
      </c>
      <c r="O217" s="15">
        <v>9.6219929999999998</v>
      </c>
      <c r="P217" s="15">
        <v>1.718213</v>
      </c>
      <c r="Q217" s="15">
        <v>3.436426</v>
      </c>
      <c r="R217" s="15">
        <v>24.742267999999999</v>
      </c>
      <c r="S217" s="15">
        <v>1.0309280000000001</v>
      </c>
    </row>
    <row r="218" spans="1:19" ht="11.1" customHeight="1">
      <c r="A218" s="23" t="s">
        <v>219</v>
      </c>
      <c r="B218" s="24">
        <v>338</v>
      </c>
      <c r="C218" s="24">
        <v>21</v>
      </c>
      <c r="D218" s="24">
        <v>44</v>
      </c>
      <c r="E218" s="24">
        <v>16</v>
      </c>
      <c r="F218" s="24">
        <v>43</v>
      </c>
      <c r="G218" s="24">
        <v>36</v>
      </c>
      <c r="H218" s="24">
        <v>41</v>
      </c>
      <c r="I218" s="24">
        <v>113</v>
      </c>
      <c r="J218" s="24">
        <v>54</v>
      </c>
      <c r="K218" s="24">
        <v>3</v>
      </c>
      <c r="L218" s="24">
        <v>110</v>
      </c>
      <c r="M218" s="24">
        <v>25</v>
      </c>
      <c r="N218" s="24">
        <v>88</v>
      </c>
      <c r="O218" s="24">
        <v>25</v>
      </c>
      <c r="P218" s="24">
        <v>4</v>
      </c>
      <c r="Q218" s="24">
        <v>19</v>
      </c>
      <c r="R218" s="24">
        <v>83</v>
      </c>
      <c r="S218" s="24">
        <v>6</v>
      </c>
    </row>
    <row r="219" spans="1:19" ht="11.1" customHeight="1">
      <c r="A219" s="10" t="s">
        <v>114</v>
      </c>
      <c r="B219" s="15">
        <v>100</v>
      </c>
      <c r="C219" s="15">
        <v>6.2130179999999999</v>
      </c>
      <c r="D219" s="15">
        <v>13.017751000000001</v>
      </c>
      <c r="E219" s="15">
        <v>4.7337280000000002</v>
      </c>
      <c r="F219" s="15">
        <v>12.721893</v>
      </c>
      <c r="G219" s="15">
        <v>10.650888</v>
      </c>
      <c r="H219" s="15">
        <v>12.130178000000001</v>
      </c>
      <c r="I219" s="15">
        <v>33.431953</v>
      </c>
      <c r="J219" s="15">
        <v>15.976331</v>
      </c>
      <c r="K219" s="15">
        <v>0.88757399999999997</v>
      </c>
      <c r="L219" s="15">
        <v>32.544378999999999</v>
      </c>
      <c r="M219" s="15">
        <v>7.3964499999999997</v>
      </c>
      <c r="N219" s="15">
        <v>26.035502999999999</v>
      </c>
      <c r="O219" s="15">
        <v>7.3964499999999997</v>
      </c>
      <c r="P219" s="15">
        <v>1.183432</v>
      </c>
      <c r="Q219" s="15">
        <v>5.621302</v>
      </c>
      <c r="R219" s="15">
        <v>24.556213</v>
      </c>
      <c r="S219" s="15">
        <v>1.7751479999999999</v>
      </c>
    </row>
    <row r="220" spans="1:19" ht="11.1" customHeight="1">
      <c r="A220" s="23" t="s">
        <v>220</v>
      </c>
      <c r="B220" s="24">
        <v>812</v>
      </c>
      <c r="C220" s="24">
        <v>48</v>
      </c>
      <c r="D220" s="24">
        <v>92</v>
      </c>
      <c r="E220" s="24">
        <v>33</v>
      </c>
      <c r="F220" s="24">
        <v>84</v>
      </c>
      <c r="G220" s="24">
        <v>84</v>
      </c>
      <c r="H220" s="24">
        <v>111</v>
      </c>
      <c r="I220" s="24">
        <v>257</v>
      </c>
      <c r="J220" s="24">
        <v>136</v>
      </c>
      <c r="K220" s="24">
        <v>7</v>
      </c>
      <c r="L220" s="24">
        <v>238</v>
      </c>
      <c r="M220" s="24">
        <v>56</v>
      </c>
      <c r="N220" s="24">
        <v>164</v>
      </c>
      <c r="O220" s="24">
        <v>52</v>
      </c>
      <c r="P220" s="24">
        <v>17</v>
      </c>
      <c r="Q220" s="24">
        <v>35</v>
      </c>
      <c r="R220" s="24">
        <v>228</v>
      </c>
      <c r="S220" s="24">
        <v>14</v>
      </c>
    </row>
    <row r="221" spans="1:19" ht="11.1" customHeight="1">
      <c r="A221" s="10" t="s">
        <v>114</v>
      </c>
      <c r="B221" s="15">
        <v>100</v>
      </c>
      <c r="C221" s="15">
        <v>5.9113300000000004</v>
      </c>
      <c r="D221" s="15">
        <v>11.330049000000001</v>
      </c>
      <c r="E221" s="15">
        <v>4.0640390000000002</v>
      </c>
      <c r="F221" s="15">
        <v>10.344828</v>
      </c>
      <c r="G221" s="15">
        <v>10.344828</v>
      </c>
      <c r="H221" s="15">
        <v>13.669950999999999</v>
      </c>
      <c r="I221" s="15">
        <v>31.650245999999999</v>
      </c>
      <c r="J221" s="15">
        <v>16.748767999999998</v>
      </c>
      <c r="K221" s="15">
        <v>0.86206899999999997</v>
      </c>
      <c r="L221" s="15">
        <v>29.310345000000002</v>
      </c>
      <c r="M221" s="15">
        <v>6.8965519999999998</v>
      </c>
      <c r="N221" s="15">
        <v>20.197044000000002</v>
      </c>
      <c r="O221" s="15">
        <v>6.4039409999999997</v>
      </c>
      <c r="P221" s="15">
        <v>2.0935959999999998</v>
      </c>
      <c r="Q221" s="15">
        <v>4.3103449999999999</v>
      </c>
      <c r="R221" s="15">
        <v>28.078817999999998</v>
      </c>
      <c r="S221" s="15">
        <v>1.7241379999999999</v>
      </c>
    </row>
    <row r="222" spans="1:19" ht="11.1" customHeight="1">
      <c r="A222" s="23" t="s">
        <v>221</v>
      </c>
      <c r="B222" s="24">
        <v>816</v>
      </c>
      <c r="C222" s="24">
        <v>51</v>
      </c>
      <c r="D222" s="24">
        <v>106</v>
      </c>
      <c r="E222" s="24">
        <v>35</v>
      </c>
      <c r="F222" s="24">
        <v>92</v>
      </c>
      <c r="G222" s="24">
        <v>81</v>
      </c>
      <c r="H222" s="24">
        <v>118</v>
      </c>
      <c r="I222" s="24">
        <v>268</v>
      </c>
      <c r="J222" s="24">
        <v>142</v>
      </c>
      <c r="K222" s="24">
        <v>9</v>
      </c>
      <c r="L222" s="24">
        <v>298</v>
      </c>
      <c r="M222" s="24">
        <v>61</v>
      </c>
      <c r="N222" s="24">
        <v>180</v>
      </c>
      <c r="O222" s="24">
        <v>55</v>
      </c>
      <c r="P222" s="24">
        <v>17</v>
      </c>
      <c r="Q222" s="24">
        <v>38</v>
      </c>
      <c r="R222" s="24">
        <v>200</v>
      </c>
      <c r="S222" s="24">
        <v>11</v>
      </c>
    </row>
    <row r="223" spans="1:19" ht="11.1" customHeight="1">
      <c r="A223" s="10" t="s">
        <v>114</v>
      </c>
      <c r="B223" s="15">
        <v>100</v>
      </c>
      <c r="C223" s="15">
        <v>6.25</v>
      </c>
      <c r="D223" s="15">
        <v>12.990195999999999</v>
      </c>
      <c r="E223" s="15">
        <v>4.2892159999999997</v>
      </c>
      <c r="F223" s="15">
        <v>11.274509999999999</v>
      </c>
      <c r="G223" s="15">
        <v>9.9264709999999994</v>
      </c>
      <c r="H223" s="15">
        <v>14.460784</v>
      </c>
      <c r="I223" s="15">
        <v>32.843136999999999</v>
      </c>
      <c r="J223" s="15">
        <v>17.401961</v>
      </c>
      <c r="K223" s="15">
        <v>1.1029409999999999</v>
      </c>
      <c r="L223" s="15">
        <v>36.519607999999998</v>
      </c>
      <c r="M223" s="15">
        <v>7.4754899999999997</v>
      </c>
      <c r="N223" s="15">
        <v>22.058824000000001</v>
      </c>
      <c r="O223" s="15">
        <v>6.7401960000000001</v>
      </c>
      <c r="P223" s="15">
        <v>2.0833330000000001</v>
      </c>
      <c r="Q223" s="15">
        <v>4.6568630000000004</v>
      </c>
      <c r="R223" s="15">
        <v>24.509803999999999</v>
      </c>
      <c r="S223" s="15">
        <v>1.348039</v>
      </c>
    </row>
    <row r="224" spans="1:19" ht="11.1" customHeight="1">
      <c r="A224" s="23" t="s">
        <v>152</v>
      </c>
      <c r="B224" s="24">
        <v>69</v>
      </c>
      <c r="C224" s="24">
        <v>5</v>
      </c>
      <c r="D224" s="24">
        <v>6</v>
      </c>
      <c r="E224" s="24">
        <v>7</v>
      </c>
      <c r="F224" s="24">
        <v>7</v>
      </c>
      <c r="G224" s="24">
        <v>10</v>
      </c>
      <c r="H224" s="24">
        <v>10</v>
      </c>
      <c r="I224" s="24">
        <v>21</v>
      </c>
      <c r="J224" s="24">
        <v>15</v>
      </c>
      <c r="K224" s="24">
        <v>2</v>
      </c>
      <c r="L224" s="24">
        <v>18</v>
      </c>
      <c r="M224" s="24">
        <v>3</v>
      </c>
      <c r="N224" s="24">
        <v>10</v>
      </c>
      <c r="O224" s="24">
        <v>5</v>
      </c>
      <c r="P224" s="24">
        <v>0</v>
      </c>
      <c r="Q224" s="24">
        <v>20</v>
      </c>
      <c r="R224" s="24">
        <v>16</v>
      </c>
      <c r="S224" s="24">
        <v>2</v>
      </c>
    </row>
    <row r="225" spans="1:19" ht="11.1" customHeight="1">
      <c r="A225" s="10" t="s">
        <v>114</v>
      </c>
      <c r="B225" s="15">
        <v>100</v>
      </c>
      <c r="C225" s="15">
        <v>7.2463769999999998</v>
      </c>
      <c r="D225" s="15">
        <v>8.6956520000000008</v>
      </c>
      <c r="E225" s="15">
        <v>10.144928</v>
      </c>
      <c r="F225" s="15">
        <v>10.144928</v>
      </c>
      <c r="G225" s="15">
        <v>14.492754</v>
      </c>
      <c r="H225" s="15">
        <v>14.492754</v>
      </c>
      <c r="I225" s="15">
        <v>30.434782999999999</v>
      </c>
      <c r="J225" s="15">
        <v>21.739129999999999</v>
      </c>
      <c r="K225" s="15">
        <v>2.8985509999999999</v>
      </c>
      <c r="L225" s="15">
        <v>26.086957000000002</v>
      </c>
      <c r="M225" s="15">
        <v>4.3478260000000004</v>
      </c>
      <c r="N225" s="15">
        <v>14.492754</v>
      </c>
      <c r="O225" s="15">
        <v>7.2463769999999998</v>
      </c>
      <c r="P225" s="15">
        <v>0</v>
      </c>
      <c r="Q225" s="15">
        <v>28.985506999999998</v>
      </c>
      <c r="R225" s="15">
        <v>23.188406000000001</v>
      </c>
      <c r="S225" s="15">
        <v>2.8985509999999999</v>
      </c>
    </row>
    <row r="226" spans="1:19" ht="11.1" customHeight="1">
      <c r="A226" s="23" t="s">
        <v>222</v>
      </c>
      <c r="B226" s="24">
        <v>246</v>
      </c>
      <c r="C226" s="24">
        <v>12</v>
      </c>
      <c r="D226" s="24">
        <v>17</v>
      </c>
      <c r="E226" s="24">
        <v>8</v>
      </c>
      <c r="F226" s="24">
        <v>14</v>
      </c>
      <c r="G226" s="24">
        <v>10</v>
      </c>
      <c r="H226" s="24">
        <v>12</v>
      </c>
      <c r="I226" s="24">
        <v>53</v>
      </c>
      <c r="J226" s="24">
        <v>17</v>
      </c>
      <c r="K226" s="24">
        <v>2</v>
      </c>
      <c r="L226" s="24">
        <v>26</v>
      </c>
      <c r="M226" s="24">
        <v>10</v>
      </c>
      <c r="N226" s="24">
        <v>22</v>
      </c>
      <c r="O226" s="24">
        <v>2</v>
      </c>
      <c r="P226" s="24">
        <v>0</v>
      </c>
      <c r="Q226" s="24">
        <v>8</v>
      </c>
      <c r="R226" s="24">
        <v>117</v>
      </c>
      <c r="S226" s="24">
        <v>8</v>
      </c>
    </row>
    <row r="227" spans="1:19" ht="11.1" customHeight="1">
      <c r="A227" s="10" t="s">
        <v>114</v>
      </c>
      <c r="B227" s="15">
        <v>100</v>
      </c>
      <c r="C227" s="15">
        <v>4.8780489999999999</v>
      </c>
      <c r="D227" s="15">
        <v>6.9105689999999997</v>
      </c>
      <c r="E227" s="15">
        <v>3.252033</v>
      </c>
      <c r="F227" s="15">
        <v>5.6910569999999998</v>
      </c>
      <c r="G227" s="15">
        <v>4.0650409999999999</v>
      </c>
      <c r="H227" s="15">
        <v>4.8780489999999999</v>
      </c>
      <c r="I227" s="15">
        <v>21.544715</v>
      </c>
      <c r="J227" s="15">
        <v>6.9105689999999997</v>
      </c>
      <c r="K227" s="15">
        <v>0.81300799999999995</v>
      </c>
      <c r="L227" s="15">
        <v>10.569106</v>
      </c>
      <c r="M227" s="15">
        <v>4.0650409999999999</v>
      </c>
      <c r="N227" s="15">
        <v>8.9430890000000005</v>
      </c>
      <c r="O227" s="15">
        <v>0.81300799999999995</v>
      </c>
      <c r="P227" s="15">
        <v>0</v>
      </c>
      <c r="Q227" s="15">
        <v>3.252033</v>
      </c>
      <c r="R227" s="15">
        <v>47.560975999999997</v>
      </c>
      <c r="S227" s="15">
        <v>3.252033</v>
      </c>
    </row>
    <row r="228" spans="1:19" ht="11.1" customHeight="1">
      <c r="A228" s="23" t="s">
        <v>128</v>
      </c>
      <c r="B228" s="24">
        <v>47</v>
      </c>
      <c r="C228" s="24">
        <v>2</v>
      </c>
      <c r="D228" s="24">
        <v>2</v>
      </c>
      <c r="E228" s="24">
        <v>5</v>
      </c>
      <c r="F228" s="24">
        <v>6</v>
      </c>
      <c r="G228" s="24">
        <v>6</v>
      </c>
      <c r="H228" s="24">
        <v>2</v>
      </c>
      <c r="I228" s="24">
        <v>8</v>
      </c>
      <c r="J228" s="24">
        <v>5</v>
      </c>
      <c r="K228" s="24">
        <v>3</v>
      </c>
      <c r="L228" s="24">
        <v>4</v>
      </c>
      <c r="M228" s="24">
        <v>0</v>
      </c>
      <c r="N228" s="24">
        <v>4</v>
      </c>
      <c r="O228" s="24">
        <v>2</v>
      </c>
      <c r="P228" s="24">
        <v>0</v>
      </c>
      <c r="Q228" s="24">
        <v>0</v>
      </c>
      <c r="R228" s="24">
        <v>14</v>
      </c>
      <c r="S228" s="24">
        <v>12</v>
      </c>
    </row>
    <row r="229" spans="1:19" ht="11.1" customHeight="1">
      <c r="A229" s="11"/>
      <c r="B229" s="16">
        <v>100</v>
      </c>
      <c r="C229" s="16">
        <v>4.2553190000000001</v>
      </c>
      <c r="D229" s="16">
        <v>4.2553190000000001</v>
      </c>
      <c r="E229" s="16">
        <v>10.638298000000001</v>
      </c>
      <c r="F229" s="16">
        <v>12.765957</v>
      </c>
      <c r="G229" s="16">
        <v>12.765957</v>
      </c>
      <c r="H229" s="16">
        <v>4.2553190000000001</v>
      </c>
      <c r="I229" s="16">
        <v>17.021277000000001</v>
      </c>
      <c r="J229" s="16">
        <v>10.638298000000001</v>
      </c>
      <c r="K229" s="16">
        <v>6.3829789999999997</v>
      </c>
      <c r="L229" s="16">
        <v>8.5106380000000001</v>
      </c>
      <c r="M229" s="16">
        <v>0</v>
      </c>
      <c r="N229" s="16">
        <v>8.5106380000000001</v>
      </c>
      <c r="O229" s="16">
        <v>4.2553190000000001</v>
      </c>
      <c r="P229" s="16">
        <v>0</v>
      </c>
      <c r="Q229" s="16">
        <v>0</v>
      </c>
      <c r="R229" s="16">
        <v>29.787234000000002</v>
      </c>
      <c r="S229" s="16">
        <v>25.531915000000001</v>
      </c>
    </row>
    <row r="230" spans="1:19" ht="11.1" customHeight="1"/>
  </sheetData>
  <phoneticPr fontId="2"/>
  <pageMargins left="0.75" right="0.75" top="1" bottom="1" header="0.5" footer="0.5"/>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4F4AA-1DD0-4B31-BE1F-A20C0BEF3B4C}">
  <sheetPr codeName="Sheet137"/>
  <dimension ref="A1:O229"/>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HYPERLINK("#'目次'!B42","[36]")</f>
        <v>[36]</v>
      </c>
    </row>
    <row r="3" spans="1:15">
      <c r="A3" s="6" t="s">
        <v>114</v>
      </c>
      <c r="B3" s="7" t="s">
        <v>421</v>
      </c>
    </row>
    <row r="4" spans="1:15">
      <c r="A4" s="6" t="s">
        <v>114</v>
      </c>
      <c r="B4" s="7" t="s">
        <v>422</v>
      </c>
    </row>
    <row r="5" spans="1:15" s="21" customFormat="1" ht="144">
      <c r="A5" s="19" t="s">
        <v>114</v>
      </c>
      <c r="B5" s="20" t="s">
        <v>118</v>
      </c>
      <c r="C5" s="20" t="s">
        <v>423</v>
      </c>
      <c r="D5" s="20" t="s">
        <v>424</v>
      </c>
      <c r="E5" s="20" t="s">
        <v>425</v>
      </c>
      <c r="F5" s="20" t="s">
        <v>426</v>
      </c>
      <c r="G5" s="20" t="s">
        <v>427</v>
      </c>
      <c r="H5" s="20" t="s">
        <v>428</v>
      </c>
      <c r="I5" s="20" t="s">
        <v>429</v>
      </c>
      <c r="J5" s="20" t="s">
        <v>430</v>
      </c>
      <c r="K5" s="20" t="s">
        <v>431</v>
      </c>
      <c r="L5" s="20" t="s">
        <v>432</v>
      </c>
      <c r="M5" s="20" t="s">
        <v>152</v>
      </c>
      <c r="N5" s="20" t="s">
        <v>433</v>
      </c>
      <c r="O5" s="20" t="s">
        <v>128</v>
      </c>
    </row>
    <row r="6" spans="1:15">
      <c r="A6" s="22" t="s">
        <v>121</v>
      </c>
      <c r="B6" s="9">
        <v>2677</v>
      </c>
      <c r="C6" s="9">
        <v>919</v>
      </c>
      <c r="D6" s="9">
        <v>1198</v>
      </c>
      <c r="E6" s="9">
        <v>123</v>
      </c>
      <c r="F6" s="9">
        <v>513</v>
      </c>
      <c r="G6" s="9">
        <v>351</v>
      </c>
      <c r="H6" s="9">
        <v>144</v>
      </c>
      <c r="I6" s="9">
        <v>986</v>
      </c>
      <c r="J6" s="9">
        <v>513</v>
      </c>
      <c r="K6" s="9">
        <v>695</v>
      </c>
      <c r="L6" s="9">
        <v>150</v>
      </c>
      <c r="M6" s="9">
        <v>53</v>
      </c>
      <c r="N6" s="9">
        <v>570</v>
      </c>
      <c r="O6" s="9">
        <v>53</v>
      </c>
    </row>
    <row r="7" spans="1:15">
      <c r="A7" s="10" t="s">
        <v>114</v>
      </c>
      <c r="B7" s="15">
        <v>100</v>
      </c>
      <c r="C7" s="15">
        <v>34.329473</v>
      </c>
      <c r="D7" s="15">
        <v>44.751587999999998</v>
      </c>
      <c r="E7" s="15">
        <v>4.5946959999999999</v>
      </c>
      <c r="F7" s="15">
        <v>19.163242</v>
      </c>
      <c r="G7" s="15">
        <v>13.111692</v>
      </c>
      <c r="H7" s="15">
        <v>5.379156</v>
      </c>
      <c r="I7" s="15">
        <v>36.832275000000003</v>
      </c>
      <c r="J7" s="15">
        <v>19.163242</v>
      </c>
      <c r="K7" s="15">
        <v>25.961898000000001</v>
      </c>
      <c r="L7" s="15">
        <v>5.6032869999999999</v>
      </c>
      <c r="M7" s="15">
        <v>1.9798279999999999</v>
      </c>
      <c r="N7" s="15">
        <v>21.292491999999999</v>
      </c>
      <c r="O7" s="15">
        <v>1.9798279999999999</v>
      </c>
    </row>
    <row r="8" spans="1:15">
      <c r="A8" s="8" t="s">
        <v>122</v>
      </c>
      <c r="B8" s="8"/>
      <c r="C8" s="8"/>
      <c r="D8" s="8"/>
      <c r="E8" s="8"/>
      <c r="F8" s="8"/>
      <c r="G8" s="8"/>
      <c r="H8" s="8"/>
      <c r="I8" s="8"/>
      <c r="J8" s="8"/>
      <c r="K8" s="8"/>
      <c r="L8" s="8"/>
      <c r="M8" s="8"/>
      <c r="N8" s="8"/>
      <c r="O8" s="8"/>
    </row>
    <row r="9" spans="1:15">
      <c r="A9" s="23" t="s">
        <v>123</v>
      </c>
      <c r="B9" s="24">
        <v>380</v>
      </c>
      <c r="C9" s="24">
        <v>174</v>
      </c>
      <c r="D9" s="24">
        <v>180</v>
      </c>
      <c r="E9" s="24">
        <v>20</v>
      </c>
      <c r="F9" s="24">
        <v>105</v>
      </c>
      <c r="G9" s="24">
        <v>59</v>
      </c>
      <c r="H9" s="24">
        <v>28</v>
      </c>
      <c r="I9" s="24">
        <v>159</v>
      </c>
      <c r="J9" s="24">
        <v>94</v>
      </c>
      <c r="K9" s="24">
        <v>120</v>
      </c>
      <c r="L9" s="24">
        <v>32</v>
      </c>
      <c r="M9" s="24">
        <v>10</v>
      </c>
      <c r="N9" s="24">
        <v>61</v>
      </c>
      <c r="O9" s="24">
        <v>8</v>
      </c>
    </row>
    <row r="10" spans="1:15">
      <c r="A10" s="10" t="s">
        <v>114</v>
      </c>
      <c r="B10" s="15">
        <v>100</v>
      </c>
      <c r="C10" s="15">
        <v>45.789473999999998</v>
      </c>
      <c r="D10" s="15">
        <v>47.368420999999998</v>
      </c>
      <c r="E10" s="15">
        <v>5.2631579999999998</v>
      </c>
      <c r="F10" s="15">
        <v>27.631578999999999</v>
      </c>
      <c r="G10" s="15">
        <v>15.526316</v>
      </c>
      <c r="H10" s="15">
        <v>7.3684209999999997</v>
      </c>
      <c r="I10" s="15">
        <v>41.842104999999997</v>
      </c>
      <c r="J10" s="15">
        <v>24.736841999999999</v>
      </c>
      <c r="K10" s="15">
        <v>31.578946999999999</v>
      </c>
      <c r="L10" s="15">
        <v>8.4210530000000006</v>
      </c>
      <c r="M10" s="15">
        <v>2.6315789999999999</v>
      </c>
      <c r="N10" s="15">
        <v>16.052631999999999</v>
      </c>
      <c r="O10" s="15">
        <v>2.1052629999999999</v>
      </c>
    </row>
    <row r="11" spans="1:15">
      <c r="A11" s="23" t="s">
        <v>124</v>
      </c>
      <c r="B11" s="24">
        <v>489</v>
      </c>
      <c r="C11" s="24">
        <v>204</v>
      </c>
      <c r="D11" s="24">
        <v>252</v>
      </c>
      <c r="E11" s="24">
        <v>21</v>
      </c>
      <c r="F11" s="24">
        <v>117</v>
      </c>
      <c r="G11" s="24">
        <v>58</v>
      </c>
      <c r="H11" s="24">
        <v>32</v>
      </c>
      <c r="I11" s="24">
        <v>221</v>
      </c>
      <c r="J11" s="24">
        <v>126</v>
      </c>
      <c r="K11" s="24">
        <v>130</v>
      </c>
      <c r="L11" s="24">
        <v>20</v>
      </c>
      <c r="M11" s="24">
        <v>6</v>
      </c>
      <c r="N11" s="24">
        <v>81</v>
      </c>
      <c r="O11" s="24">
        <v>5</v>
      </c>
    </row>
    <row r="12" spans="1:15">
      <c r="A12" s="10" t="s">
        <v>114</v>
      </c>
      <c r="B12" s="15">
        <v>100</v>
      </c>
      <c r="C12" s="15">
        <v>41.717790999999998</v>
      </c>
      <c r="D12" s="15">
        <v>51.533741999999997</v>
      </c>
      <c r="E12" s="15">
        <v>4.2944789999999999</v>
      </c>
      <c r="F12" s="15">
        <v>23.926380000000002</v>
      </c>
      <c r="G12" s="15">
        <v>11.860941</v>
      </c>
      <c r="H12" s="15">
        <v>6.5439670000000003</v>
      </c>
      <c r="I12" s="15">
        <v>45.194274</v>
      </c>
      <c r="J12" s="15">
        <v>25.766870999999998</v>
      </c>
      <c r="K12" s="15">
        <v>26.584866999999999</v>
      </c>
      <c r="L12" s="15">
        <v>4.0899799999999997</v>
      </c>
      <c r="M12" s="15">
        <v>1.2269939999999999</v>
      </c>
      <c r="N12" s="15">
        <v>16.564416999999999</v>
      </c>
      <c r="O12" s="15">
        <v>1.0224949999999999</v>
      </c>
    </row>
    <row r="13" spans="1:15">
      <c r="A13" s="23" t="s">
        <v>125</v>
      </c>
      <c r="B13" s="24">
        <v>1114</v>
      </c>
      <c r="C13" s="24">
        <v>365</v>
      </c>
      <c r="D13" s="24">
        <v>518</v>
      </c>
      <c r="E13" s="24">
        <v>52</v>
      </c>
      <c r="F13" s="24">
        <v>190</v>
      </c>
      <c r="G13" s="24">
        <v>144</v>
      </c>
      <c r="H13" s="24">
        <v>56</v>
      </c>
      <c r="I13" s="24">
        <v>411</v>
      </c>
      <c r="J13" s="24">
        <v>200</v>
      </c>
      <c r="K13" s="24">
        <v>299</v>
      </c>
      <c r="L13" s="24">
        <v>53</v>
      </c>
      <c r="M13" s="24">
        <v>21</v>
      </c>
      <c r="N13" s="24">
        <v>234</v>
      </c>
      <c r="O13" s="24">
        <v>13</v>
      </c>
    </row>
    <row r="14" spans="1:15">
      <c r="A14" s="10" t="s">
        <v>114</v>
      </c>
      <c r="B14" s="15">
        <v>100</v>
      </c>
      <c r="C14" s="15">
        <v>32.764811000000002</v>
      </c>
      <c r="D14" s="15">
        <v>46.499102000000001</v>
      </c>
      <c r="E14" s="15">
        <v>4.6678639999999998</v>
      </c>
      <c r="F14" s="15">
        <v>17.055655000000002</v>
      </c>
      <c r="G14" s="15">
        <v>12.926391000000001</v>
      </c>
      <c r="H14" s="15">
        <v>5.0269300000000001</v>
      </c>
      <c r="I14" s="15">
        <v>36.894075000000001</v>
      </c>
      <c r="J14" s="15">
        <v>17.953320999999999</v>
      </c>
      <c r="K14" s="15">
        <v>26.840215000000001</v>
      </c>
      <c r="L14" s="15">
        <v>4.7576299999999998</v>
      </c>
      <c r="M14" s="15">
        <v>1.8850990000000001</v>
      </c>
      <c r="N14" s="15">
        <v>21.005386000000001</v>
      </c>
      <c r="O14" s="15">
        <v>1.1669659999999999</v>
      </c>
    </row>
    <row r="15" spans="1:15">
      <c r="A15" s="23" t="s">
        <v>126</v>
      </c>
      <c r="B15" s="24">
        <v>521</v>
      </c>
      <c r="C15" s="24">
        <v>138</v>
      </c>
      <c r="D15" s="24">
        <v>194</v>
      </c>
      <c r="E15" s="24">
        <v>20</v>
      </c>
      <c r="F15" s="24">
        <v>74</v>
      </c>
      <c r="G15" s="24">
        <v>63</v>
      </c>
      <c r="H15" s="24">
        <v>19</v>
      </c>
      <c r="I15" s="24">
        <v>152</v>
      </c>
      <c r="J15" s="24">
        <v>78</v>
      </c>
      <c r="K15" s="24">
        <v>112</v>
      </c>
      <c r="L15" s="24">
        <v>37</v>
      </c>
      <c r="M15" s="24">
        <v>12</v>
      </c>
      <c r="N15" s="24">
        <v>144</v>
      </c>
      <c r="O15" s="24">
        <v>19</v>
      </c>
    </row>
    <row r="16" spans="1:15">
      <c r="A16" s="10" t="s">
        <v>114</v>
      </c>
      <c r="B16" s="15">
        <v>100</v>
      </c>
      <c r="C16" s="15">
        <v>26.487524000000001</v>
      </c>
      <c r="D16" s="15">
        <v>37.236083999999998</v>
      </c>
      <c r="E16" s="15">
        <v>3.8387720000000001</v>
      </c>
      <c r="F16" s="15">
        <v>14.203455</v>
      </c>
      <c r="G16" s="15">
        <v>12.092131</v>
      </c>
      <c r="H16" s="15">
        <v>3.646833</v>
      </c>
      <c r="I16" s="15">
        <v>29.174664</v>
      </c>
      <c r="J16" s="15">
        <v>14.971209</v>
      </c>
      <c r="K16" s="15">
        <v>21.497121</v>
      </c>
      <c r="L16" s="15">
        <v>7.1017270000000003</v>
      </c>
      <c r="M16" s="15">
        <v>2.3032629999999998</v>
      </c>
      <c r="N16" s="15">
        <v>27.639154999999999</v>
      </c>
      <c r="O16" s="15">
        <v>3.646833</v>
      </c>
    </row>
    <row r="17" spans="1:15">
      <c r="A17" s="23" t="s">
        <v>127</v>
      </c>
      <c r="B17" s="24">
        <v>129</v>
      </c>
      <c r="C17" s="24">
        <v>26</v>
      </c>
      <c r="D17" s="24">
        <v>36</v>
      </c>
      <c r="E17" s="24">
        <v>9</v>
      </c>
      <c r="F17" s="24">
        <v>17</v>
      </c>
      <c r="G17" s="24">
        <v>18</v>
      </c>
      <c r="H17" s="24">
        <v>7</v>
      </c>
      <c r="I17" s="24">
        <v>27</v>
      </c>
      <c r="J17" s="24">
        <v>9</v>
      </c>
      <c r="K17" s="24">
        <v>23</v>
      </c>
      <c r="L17" s="24">
        <v>6</v>
      </c>
      <c r="M17" s="24">
        <v>3</v>
      </c>
      <c r="N17" s="24">
        <v>41</v>
      </c>
      <c r="O17" s="24">
        <v>6</v>
      </c>
    </row>
    <row r="18" spans="1:15">
      <c r="A18" s="10" t="s">
        <v>114</v>
      </c>
      <c r="B18" s="15">
        <v>100</v>
      </c>
      <c r="C18" s="15">
        <v>20.155038999999999</v>
      </c>
      <c r="D18" s="15">
        <v>27.906977000000001</v>
      </c>
      <c r="E18" s="15">
        <v>6.9767440000000001</v>
      </c>
      <c r="F18" s="15">
        <v>13.178295</v>
      </c>
      <c r="G18" s="15">
        <v>13.953488</v>
      </c>
      <c r="H18" s="15">
        <v>5.4263570000000003</v>
      </c>
      <c r="I18" s="15">
        <v>20.930233000000001</v>
      </c>
      <c r="J18" s="15">
        <v>6.9767440000000001</v>
      </c>
      <c r="K18" s="15">
        <v>17.829457000000001</v>
      </c>
      <c r="L18" s="15">
        <v>4.6511630000000004</v>
      </c>
      <c r="M18" s="15">
        <v>2.3255810000000001</v>
      </c>
      <c r="N18" s="15">
        <v>31.782945999999999</v>
      </c>
      <c r="O18" s="15">
        <v>4.6511630000000004</v>
      </c>
    </row>
    <row r="19" spans="1:15">
      <c r="A19" s="23" t="s">
        <v>128</v>
      </c>
      <c r="B19" s="24">
        <v>44</v>
      </c>
      <c r="C19" s="24">
        <v>12</v>
      </c>
      <c r="D19" s="24">
        <v>18</v>
      </c>
      <c r="E19" s="24">
        <v>1</v>
      </c>
      <c r="F19" s="24">
        <v>10</v>
      </c>
      <c r="G19" s="24">
        <v>9</v>
      </c>
      <c r="H19" s="24">
        <v>2</v>
      </c>
      <c r="I19" s="24">
        <v>16</v>
      </c>
      <c r="J19" s="24">
        <v>6</v>
      </c>
      <c r="K19" s="24">
        <v>11</v>
      </c>
      <c r="L19" s="24">
        <v>2</v>
      </c>
      <c r="M19" s="24">
        <v>1</v>
      </c>
      <c r="N19" s="24">
        <v>9</v>
      </c>
      <c r="O19" s="24">
        <v>2</v>
      </c>
    </row>
    <row r="20" spans="1:15">
      <c r="A20" s="10" t="s">
        <v>114</v>
      </c>
      <c r="B20" s="15">
        <v>100</v>
      </c>
      <c r="C20" s="15">
        <v>27.272727</v>
      </c>
      <c r="D20" s="15">
        <v>40.909090999999997</v>
      </c>
      <c r="E20" s="15">
        <v>2.2727270000000002</v>
      </c>
      <c r="F20" s="15">
        <v>22.727273</v>
      </c>
      <c r="G20" s="15">
        <v>20.454545</v>
      </c>
      <c r="H20" s="15">
        <v>4.5454549999999996</v>
      </c>
      <c r="I20" s="15">
        <v>36.363636</v>
      </c>
      <c r="J20" s="15">
        <v>13.636364</v>
      </c>
      <c r="K20" s="15">
        <v>25</v>
      </c>
      <c r="L20" s="15">
        <v>4.5454549999999996</v>
      </c>
      <c r="M20" s="15">
        <v>2.2727270000000002</v>
      </c>
      <c r="N20" s="15">
        <v>20.454545</v>
      </c>
      <c r="O20" s="15">
        <v>4.5454549999999996</v>
      </c>
    </row>
    <row r="21" spans="1:15">
      <c r="A21" s="8" t="s">
        <v>129</v>
      </c>
      <c r="B21" s="8"/>
      <c r="C21" s="8"/>
      <c r="D21" s="8"/>
      <c r="E21" s="8"/>
      <c r="F21" s="8"/>
      <c r="G21" s="8"/>
      <c r="H21" s="8"/>
      <c r="I21" s="8"/>
      <c r="J21" s="8"/>
      <c r="K21" s="8"/>
      <c r="L21" s="8"/>
      <c r="M21" s="8"/>
      <c r="N21" s="8"/>
      <c r="O21" s="8"/>
    </row>
    <row r="22" spans="1:15">
      <c r="A22" s="23" t="s">
        <v>130</v>
      </c>
      <c r="B22" s="24">
        <v>799</v>
      </c>
      <c r="C22" s="24">
        <v>368</v>
      </c>
      <c r="D22" s="24">
        <v>395</v>
      </c>
      <c r="E22" s="24">
        <v>43</v>
      </c>
      <c r="F22" s="24">
        <v>198</v>
      </c>
      <c r="G22" s="24">
        <v>122</v>
      </c>
      <c r="H22" s="24">
        <v>65</v>
      </c>
      <c r="I22" s="24">
        <v>373</v>
      </c>
      <c r="J22" s="24">
        <v>193</v>
      </c>
      <c r="K22" s="24">
        <v>252</v>
      </c>
      <c r="L22" s="24">
        <v>62</v>
      </c>
      <c r="M22" s="24">
        <v>16</v>
      </c>
      <c r="N22" s="24">
        <v>106</v>
      </c>
      <c r="O22" s="24">
        <v>16</v>
      </c>
    </row>
    <row r="23" spans="1:15">
      <c r="A23" s="10" t="s">
        <v>114</v>
      </c>
      <c r="B23" s="15">
        <v>100</v>
      </c>
      <c r="C23" s="15">
        <v>46.057572</v>
      </c>
      <c r="D23" s="15">
        <v>49.436796000000001</v>
      </c>
      <c r="E23" s="15">
        <v>5.3817269999999997</v>
      </c>
      <c r="F23" s="15">
        <v>24.780975999999999</v>
      </c>
      <c r="G23" s="15">
        <v>15.269086</v>
      </c>
      <c r="H23" s="15">
        <v>8.1351689999999994</v>
      </c>
      <c r="I23" s="15">
        <v>46.683354000000001</v>
      </c>
      <c r="J23" s="15">
        <v>24.155194000000002</v>
      </c>
      <c r="K23" s="15">
        <v>31.539424</v>
      </c>
      <c r="L23" s="15">
        <v>7.7596999999999996</v>
      </c>
      <c r="M23" s="15">
        <v>2.0025029999999999</v>
      </c>
      <c r="N23" s="15">
        <v>13.266583000000001</v>
      </c>
      <c r="O23" s="15">
        <v>2.0025029999999999</v>
      </c>
    </row>
    <row r="24" spans="1:15">
      <c r="A24" s="23" t="s">
        <v>131</v>
      </c>
      <c r="B24" s="24">
        <v>1245</v>
      </c>
      <c r="C24" s="24">
        <v>416</v>
      </c>
      <c r="D24" s="24">
        <v>593</v>
      </c>
      <c r="E24" s="24">
        <v>54</v>
      </c>
      <c r="F24" s="24">
        <v>238</v>
      </c>
      <c r="G24" s="24">
        <v>160</v>
      </c>
      <c r="H24" s="24">
        <v>63</v>
      </c>
      <c r="I24" s="24">
        <v>466</v>
      </c>
      <c r="J24" s="24">
        <v>249</v>
      </c>
      <c r="K24" s="24">
        <v>338</v>
      </c>
      <c r="L24" s="24">
        <v>61</v>
      </c>
      <c r="M24" s="24">
        <v>22</v>
      </c>
      <c r="N24" s="24">
        <v>247</v>
      </c>
      <c r="O24" s="24">
        <v>24</v>
      </c>
    </row>
    <row r="25" spans="1:15">
      <c r="A25" s="10" t="s">
        <v>114</v>
      </c>
      <c r="B25" s="15">
        <v>100</v>
      </c>
      <c r="C25" s="15">
        <v>33.413654999999999</v>
      </c>
      <c r="D25" s="15">
        <v>47.630521999999999</v>
      </c>
      <c r="E25" s="15">
        <v>4.3373489999999997</v>
      </c>
      <c r="F25" s="15">
        <v>19.116465999999999</v>
      </c>
      <c r="G25" s="15">
        <v>12.851406000000001</v>
      </c>
      <c r="H25" s="15">
        <v>5.0602410000000004</v>
      </c>
      <c r="I25" s="15">
        <v>37.429718999999999</v>
      </c>
      <c r="J25" s="15">
        <v>20</v>
      </c>
      <c r="K25" s="15">
        <v>27.148593999999999</v>
      </c>
      <c r="L25" s="15">
        <v>4.8995980000000001</v>
      </c>
      <c r="M25" s="15">
        <v>1.7670680000000001</v>
      </c>
      <c r="N25" s="15">
        <v>19.839357</v>
      </c>
      <c r="O25" s="15">
        <v>1.927711</v>
      </c>
    </row>
    <row r="26" spans="1:15">
      <c r="A26" s="23" t="s">
        <v>132</v>
      </c>
      <c r="B26" s="24">
        <v>504</v>
      </c>
      <c r="C26" s="24">
        <v>116</v>
      </c>
      <c r="D26" s="24">
        <v>174</v>
      </c>
      <c r="E26" s="24">
        <v>22</v>
      </c>
      <c r="F26" s="24">
        <v>59</v>
      </c>
      <c r="G26" s="24">
        <v>54</v>
      </c>
      <c r="H26" s="24">
        <v>12</v>
      </c>
      <c r="I26" s="24">
        <v>123</v>
      </c>
      <c r="J26" s="24">
        <v>60</v>
      </c>
      <c r="K26" s="24">
        <v>88</v>
      </c>
      <c r="L26" s="24">
        <v>25</v>
      </c>
      <c r="M26" s="24">
        <v>10</v>
      </c>
      <c r="N26" s="24">
        <v>163</v>
      </c>
      <c r="O26" s="24">
        <v>5</v>
      </c>
    </row>
    <row r="27" spans="1:15">
      <c r="A27" s="10" t="s">
        <v>114</v>
      </c>
      <c r="B27" s="15">
        <v>100</v>
      </c>
      <c r="C27" s="15">
        <v>23.015872999999999</v>
      </c>
      <c r="D27" s="15">
        <v>34.523809999999997</v>
      </c>
      <c r="E27" s="15">
        <v>4.3650789999999997</v>
      </c>
      <c r="F27" s="15">
        <v>11.706348999999999</v>
      </c>
      <c r="G27" s="15">
        <v>10.714286</v>
      </c>
      <c r="H27" s="15">
        <v>2.3809520000000002</v>
      </c>
      <c r="I27" s="15">
        <v>24.404762000000002</v>
      </c>
      <c r="J27" s="15">
        <v>11.904762</v>
      </c>
      <c r="K27" s="15">
        <v>17.460317</v>
      </c>
      <c r="L27" s="15">
        <v>4.9603169999999999</v>
      </c>
      <c r="M27" s="15">
        <v>1.984127</v>
      </c>
      <c r="N27" s="15">
        <v>32.341270000000002</v>
      </c>
      <c r="O27" s="15">
        <v>0.99206300000000003</v>
      </c>
    </row>
    <row r="28" spans="1:15">
      <c r="A28" s="23" t="s">
        <v>133</v>
      </c>
      <c r="B28" s="24">
        <v>82</v>
      </c>
      <c r="C28" s="24">
        <v>7</v>
      </c>
      <c r="D28" s="24">
        <v>15</v>
      </c>
      <c r="E28" s="24">
        <v>3</v>
      </c>
      <c r="F28" s="24">
        <v>7</v>
      </c>
      <c r="G28" s="24">
        <v>6</v>
      </c>
      <c r="H28" s="24">
        <v>1</v>
      </c>
      <c r="I28" s="24">
        <v>11</v>
      </c>
      <c r="J28" s="24">
        <v>4</v>
      </c>
      <c r="K28" s="24">
        <v>7</v>
      </c>
      <c r="L28" s="24">
        <v>1</v>
      </c>
      <c r="M28" s="24">
        <v>3</v>
      </c>
      <c r="N28" s="24">
        <v>44</v>
      </c>
      <c r="O28" s="24">
        <v>4</v>
      </c>
    </row>
    <row r="29" spans="1:15">
      <c r="A29" s="10" t="s">
        <v>114</v>
      </c>
      <c r="B29" s="15">
        <v>100</v>
      </c>
      <c r="C29" s="15">
        <v>8.5365850000000005</v>
      </c>
      <c r="D29" s="15">
        <v>18.292683</v>
      </c>
      <c r="E29" s="15">
        <v>3.6585369999999999</v>
      </c>
      <c r="F29" s="15">
        <v>8.5365850000000005</v>
      </c>
      <c r="G29" s="15">
        <v>7.3170729999999997</v>
      </c>
      <c r="H29" s="15">
        <v>1.2195119999999999</v>
      </c>
      <c r="I29" s="15">
        <v>13.414634</v>
      </c>
      <c r="J29" s="15">
        <v>4.8780489999999999</v>
      </c>
      <c r="K29" s="15">
        <v>8.5365850000000005</v>
      </c>
      <c r="L29" s="15">
        <v>1.2195119999999999</v>
      </c>
      <c r="M29" s="15">
        <v>3.6585369999999999</v>
      </c>
      <c r="N29" s="15">
        <v>53.658537000000003</v>
      </c>
      <c r="O29" s="15">
        <v>4.8780489999999999</v>
      </c>
    </row>
    <row r="30" spans="1:15">
      <c r="A30" s="23" t="s">
        <v>128</v>
      </c>
      <c r="B30" s="24">
        <v>47</v>
      </c>
      <c r="C30" s="24">
        <v>12</v>
      </c>
      <c r="D30" s="24">
        <v>21</v>
      </c>
      <c r="E30" s="24">
        <v>1</v>
      </c>
      <c r="F30" s="24">
        <v>11</v>
      </c>
      <c r="G30" s="24">
        <v>9</v>
      </c>
      <c r="H30" s="24">
        <v>3</v>
      </c>
      <c r="I30" s="24">
        <v>13</v>
      </c>
      <c r="J30" s="24">
        <v>7</v>
      </c>
      <c r="K30" s="24">
        <v>10</v>
      </c>
      <c r="L30" s="24">
        <v>1</v>
      </c>
      <c r="M30" s="24">
        <v>2</v>
      </c>
      <c r="N30" s="24">
        <v>10</v>
      </c>
      <c r="O30" s="24">
        <v>4</v>
      </c>
    </row>
    <row r="31" spans="1:15">
      <c r="A31" s="10" t="s">
        <v>114</v>
      </c>
      <c r="B31" s="15">
        <v>100</v>
      </c>
      <c r="C31" s="15">
        <v>25.531915000000001</v>
      </c>
      <c r="D31" s="15">
        <v>44.680850999999997</v>
      </c>
      <c r="E31" s="15">
        <v>2.1276600000000001</v>
      </c>
      <c r="F31" s="15">
        <v>23.404254999999999</v>
      </c>
      <c r="G31" s="15">
        <v>19.148935999999999</v>
      </c>
      <c r="H31" s="15">
        <v>6.3829789999999997</v>
      </c>
      <c r="I31" s="15">
        <v>27.659573999999999</v>
      </c>
      <c r="J31" s="15">
        <v>14.893617000000001</v>
      </c>
      <c r="K31" s="15">
        <v>21.276596000000001</v>
      </c>
      <c r="L31" s="15">
        <v>2.1276600000000001</v>
      </c>
      <c r="M31" s="15">
        <v>4.2553190000000001</v>
      </c>
      <c r="N31" s="15">
        <v>21.276596000000001</v>
      </c>
      <c r="O31" s="15">
        <v>8.5106380000000001</v>
      </c>
    </row>
    <row r="32" spans="1:15">
      <c r="A32" s="8" t="s">
        <v>134</v>
      </c>
      <c r="B32" s="8"/>
      <c r="C32" s="8"/>
      <c r="D32" s="8"/>
      <c r="E32" s="8"/>
      <c r="F32" s="8"/>
      <c r="G32" s="8"/>
      <c r="H32" s="8"/>
      <c r="I32" s="8"/>
      <c r="J32" s="8"/>
      <c r="K32" s="8"/>
      <c r="L32" s="8"/>
      <c r="M32" s="8"/>
      <c r="N32" s="8"/>
      <c r="O32" s="8"/>
    </row>
    <row r="33" spans="1:15">
      <c r="A33" s="23" t="s">
        <v>135</v>
      </c>
      <c r="B33" s="24">
        <v>128</v>
      </c>
      <c r="C33" s="24">
        <v>36</v>
      </c>
      <c r="D33" s="24">
        <v>27</v>
      </c>
      <c r="E33" s="24">
        <v>8</v>
      </c>
      <c r="F33" s="24">
        <v>17</v>
      </c>
      <c r="G33" s="24">
        <v>13</v>
      </c>
      <c r="H33" s="24">
        <v>7</v>
      </c>
      <c r="I33" s="24">
        <v>26</v>
      </c>
      <c r="J33" s="24">
        <v>6</v>
      </c>
      <c r="K33" s="24">
        <v>26</v>
      </c>
      <c r="L33" s="24">
        <v>8</v>
      </c>
      <c r="M33" s="24">
        <v>8</v>
      </c>
      <c r="N33" s="24">
        <v>43</v>
      </c>
      <c r="O33" s="24">
        <v>5</v>
      </c>
    </row>
    <row r="34" spans="1:15">
      <c r="A34" s="10" t="s">
        <v>114</v>
      </c>
      <c r="B34" s="15">
        <v>100</v>
      </c>
      <c r="C34" s="15">
        <v>28.125</v>
      </c>
      <c r="D34" s="15">
        <v>21.09375</v>
      </c>
      <c r="E34" s="15">
        <v>6.25</v>
      </c>
      <c r="F34" s="15">
        <v>13.28125</v>
      </c>
      <c r="G34" s="15">
        <v>10.15625</v>
      </c>
      <c r="H34" s="15">
        <v>5.46875</v>
      </c>
      <c r="I34" s="15">
        <v>20.3125</v>
      </c>
      <c r="J34" s="15">
        <v>4.6875</v>
      </c>
      <c r="K34" s="15">
        <v>20.3125</v>
      </c>
      <c r="L34" s="15">
        <v>6.25</v>
      </c>
      <c r="M34" s="15">
        <v>6.25</v>
      </c>
      <c r="N34" s="15">
        <v>33.59375</v>
      </c>
      <c r="O34" s="15">
        <v>3.90625</v>
      </c>
    </row>
    <row r="35" spans="1:15">
      <c r="A35" s="23" t="s">
        <v>136</v>
      </c>
      <c r="B35" s="24">
        <v>138</v>
      </c>
      <c r="C35" s="24">
        <v>53</v>
      </c>
      <c r="D35" s="24">
        <v>65</v>
      </c>
      <c r="E35" s="24">
        <v>5</v>
      </c>
      <c r="F35" s="24">
        <v>20</v>
      </c>
      <c r="G35" s="24">
        <v>21</v>
      </c>
      <c r="H35" s="24">
        <v>8</v>
      </c>
      <c r="I35" s="24">
        <v>44</v>
      </c>
      <c r="J35" s="24">
        <v>22</v>
      </c>
      <c r="K35" s="24">
        <v>29</v>
      </c>
      <c r="L35" s="24">
        <v>5</v>
      </c>
      <c r="M35" s="24">
        <v>4</v>
      </c>
      <c r="N35" s="24">
        <v>30</v>
      </c>
      <c r="O35" s="24">
        <v>3</v>
      </c>
    </row>
    <row r="36" spans="1:15">
      <c r="A36" s="10" t="s">
        <v>114</v>
      </c>
      <c r="B36" s="15">
        <v>100</v>
      </c>
      <c r="C36" s="15">
        <v>38.405797</v>
      </c>
      <c r="D36" s="15">
        <v>47.101449000000002</v>
      </c>
      <c r="E36" s="15">
        <v>3.6231879999999999</v>
      </c>
      <c r="F36" s="15">
        <v>14.492754</v>
      </c>
      <c r="G36" s="15">
        <v>15.217390999999999</v>
      </c>
      <c r="H36" s="15">
        <v>5.7971009999999996</v>
      </c>
      <c r="I36" s="15">
        <v>31.884058</v>
      </c>
      <c r="J36" s="15">
        <v>15.942029</v>
      </c>
      <c r="K36" s="15">
        <v>21.014493000000002</v>
      </c>
      <c r="L36" s="15">
        <v>3.6231879999999999</v>
      </c>
      <c r="M36" s="15">
        <v>2.8985509999999999</v>
      </c>
      <c r="N36" s="15">
        <v>21.739129999999999</v>
      </c>
      <c r="O36" s="15">
        <v>2.1739130000000002</v>
      </c>
    </row>
    <row r="37" spans="1:15">
      <c r="A37" s="23" t="s">
        <v>137</v>
      </c>
      <c r="B37" s="24">
        <v>119</v>
      </c>
      <c r="C37" s="24">
        <v>33</v>
      </c>
      <c r="D37" s="24">
        <v>49</v>
      </c>
      <c r="E37" s="24">
        <v>5</v>
      </c>
      <c r="F37" s="24">
        <v>17</v>
      </c>
      <c r="G37" s="24">
        <v>14</v>
      </c>
      <c r="H37" s="24">
        <v>5</v>
      </c>
      <c r="I37" s="24">
        <v>35</v>
      </c>
      <c r="J37" s="24">
        <v>14</v>
      </c>
      <c r="K37" s="24">
        <v>30</v>
      </c>
      <c r="L37" s="24">
        <v>10</v>
      </c>
      <c r="M37" s="24">
        <v>1</v>
      </c>
      <c r="N37" s="24">
        <v>31</v>
      </c>
      <c r="O37" s="24">
        <v>3</v>
      </c>
    </row>
    <row r="38" spans="1:15">
      <c r="A38" s="10" t="s">
        <v>114</v>
      </c>
      <c r="B38" s="15">
        <v>100</v>
      </c>
      <c r="C38" s="15">
        <v>27.731092</v>
      </c>
      <c r="D38" s="15">
        <v>41.176470999999999</v>
      </c>
      <c r="E38" s="15">
        <v>4.2016809999999998</v>
      </c>
      <c r="F38" s="15">
        <v>14.285714</v>
      </c>
      <c r="G38" s="15">
        <v>11.764706</v>
      </c>
      <c r="H38" s="15">
        <v>4.2016809999999998</v>
      </c>
      <c r="I38" s="15">
        <v>29.411764999999999</v>
      </c>
      <c r="J38" s="15">
        <v>11.764706</v>
      </c>
      <c r="K38" s="15">
        <v>25.210083999999998</v>
      </c>
      <c r="L38" s="15">
        <v>8.4033610000000003</v>
      </c>
      <c r="M38" s="15">
        <v>0.84033599999999997</v>
      </c>
      <c r="N38" s="15">
        <v>26.050419999999999</v>
      </c>
      <c r="O38" s="15">
        <v>2.5210080000000001</v>
      </c>
    </row>
    <row r="39" spans="1:15">
      <c r="A39" s="23" t="s">
        <v>138</v>
      </c>
      <c r="B39" s="24">
        <v>142</v>
      </c>
      <c r="C39" s="24">
        <v>53</v>
      </c>
      <c r="D39" s="24">
        <v>56</v>
      </c>
      <c r="E39" s="24">
        <v>6</v>
      </c>
      <c r="F39" s="24">
        <v>34</v>
      </c>
      <c r="G39" s="24">
        <v>21</v>
      </c>
      <c r="H39" s="24">
        <v>5</v>
      </c>
      <c r="I39" s="24">
        <v>53</v>
      </c>
      <c r="J39" s="24">
        <v>27</v>
      </c>
      <c r="K39" s="24">
        <v>33</v>
      </c>
      <c r="L39" s="24">
        <v>8</v>
      </c>
      <c r="M39" s="24">
        <v>3</v>
      </c>
      <c r="N39" s="24">
        <v>37</v>
      </c>
      <c r="O39" s="24">
        <v>1</v>
      </c>
    </row>
    <row r="40" spans="1:15">
      <c r="A40" s="10" t="s">
        <v>114</v>
      </c>
      <c r="B40" s="15">
        <v>100</v>
      </c>
      <c r="C40" s="15">
        <v>37.323943999999997</v>
      </c>
      <c r="D40" s="15">
        <v>39.436619999999998</v>
      </c>
      <c r="E40" s="15">
        <v>4.225352</v>
      </c>
      <c r="F40" s="15">
        <v>23.943662</v>
      </c>
      <c r="G40" s="15">
        <v>14.788732</v>
      </c>
      <c r="H40" s="15">
        <v>3.5211269999999999</v>
      </c>
      <c r="I40" s="15">
        <v>37.323943999999997</v>
      </c>
      <c r="J40" s="15">
        <v>19.014085000000001</v>
      </c>
      <c r="K40" s="15">
        <v>23.239436999999999</v>
      </c>
      <c r="L40" s="15">
        <v>5.6338030000000003</v>
      </c>
      <c r="M40" s="15">
        <v>2.112676</v>
      </c>
      <c r="N40" s="15">
        <v>26.056338</v>
      </c>
      <c r="O40" s="15">
        <v>0.70422499999999999</v>
      </c>
    </row>
    <row r="41" spans="1:15">
      <c r="A41" s="23" t="s">
        <v>139</v>
      </c>
      <c r="B41" s="24">
        <v>170</v>
      </c>
      <c r="C41" s="24">
        <v>59</v>
      </c>
      <c r="D41" s="24">
        <v>66</v>
      </c>
      <c r="E41" s="24">
        <v>7</v>
      </c>
      <c r="F41" s="24">
        <v>39</v>
      </c>
      <c r="G41" s="24">
        <v>20</v>
      </c>
      <c r="H41" s="24">
        <v>10</v>
      </c>
      <c r="I41" s="24">
        <v>71</v>
      </c>
      <c r="J41" s="24">
        <v>20</v>
      </c>
      <c r="K41" s="24">
        <v>50</v>
      </c>
      <c r="L41" s="24">
        <v>4</v>
      </c>
      <c r="M41" s="24">
        <v>1</v>
      </c>
      <c r="N41" s="24">
        <v>36</v>
      </c>
      <c r="O41" s="24">
        <v>4</v>
      </c>
    </row>
    <row r="42" spans="1:15">
      <c r="A42" s="10" t="s">
        <v>114</v>
      </c>
      <c r="B42" s="15">
        <v>100</v>
      </c>
      <c r="C42" s="15">
        <v>34.705882000000003</v>
      </c>
      <c r="D42" s="15">
        <v>38.823529000000001</v>
      </c>
      <c r="E42" s="15">
        <v>4.1176469999999998</v>
      </c>
      <c r="F42" s="15">
        <v>22.941175999999999</v>
      </c>
      <c r="G42" s="15">
        <v>11.764706</v>
      </c>
      <c r="H42" s="15">
        <v>5.8823530000000002</v>
      </c>
      <c r="I42" s="15">
        <v>41.764705999999997</v>
      </c>
      <c r="J42" s="15">
        <v>11.764706</v>
      </c>
      <c r="K42" s="15">
        <v>29.411764999999999</v>
      </c>
      <c r="L42" s="15">
        <v>2.3529409999999999</v>
      </c>
      <c r="M42" s="15">
        <v>0.58823499999999995</v>
      </c>
      <c r="N42" s="15">
        <v>21.176470999999999</v>
      </c>
      <c r="O42" s="15">
        <v>2.3529409999999999</v>
      </c>
    </row>
    <row r="43" spans="1:15">
      <c r="A43" s="23" t="s">
        <v>140</v>
      </c>
      <c r="B43" s="24">
        <v>192</v>
      </c>
      <c r="C43" s="24">
        <v>72</v>
      </c>
      <c r="D43" s="24">
        <v>106</v>
      </c>
      <c r="E43" s="24">
        <v>6</v>
      </c>
      <c r="F43" s="24">
        <v>38</v>
      </c>
      <c r="G43" s="24">
        <v>21</v>
      </c>
      <c r="H43" s="24">
        <v>7</v>
      </c>
      <c r="I43" s="24">
        <v>66</v>
      </c>
      <c r="J43" s="24">
        <v>39</v>
      </c>
      <c r="K43" s="24">
        <v>57</v>
      </c>
      <c r="L43" s="24">
        <v>13</v>
      </c>
      <c r="M43" s="24">
        <v>1</v>
      </c>
      <c r="N43" s="24">
        <v>30</v>
      </c>
      <c r="O43" s="24">
        <v>5</v>
      </c>
    </row>
    <row r="44" spans="1:15">
      <c r="A44" s="10" t="s">
        <v>114</v>
      </c>
      <c r="B44" s="15">
        <v>100</v>
      </c>
      <c r="C44" s="15">
        <v>37.5</v>
      </c>
      <c r="D44" s="15">
        <v>55.208333000000003</v>
      </c>
      <c r="E44" s="15">
        <v>3.125</v>
      </c>
      <c r="F44" s="15">
        <v>19.791667</v>
      </c>
      <c r="G44" s="15">
        <v>10.9375</v>
      </c>
      <c r="H44" s="15">
        <v>3.6458330000000001</v>
      </c>
      <c r="I44" s="15">
        <v>34.375</v>
      </c>
      <c r="J44" s="15">
        <v>20.3125</v>
      </c>
      <c r="K44" s="15">
        <v>29.6875</v>
      </c>
      <c r="L44" s="15">
        <v>6.7708329999999997</v>
      </c>
      <c r="M44" s="15">
        <v>0.52083299999999999</v>
      </c>
      <c r="N44" s="15">
        <v>15.625</v>
      </c>
      <c r="O44" s="15">
        <v>2.6041669999999999</v>
      </c>
    </row>
    <row r="45" spans="1:15">
      <c r="A45" s="23" t="s">
        <v>141</v>
      </c>
      <c r="B45" s="24">
        <v>1405</v>
      </c>
      <c r="C45" s="24">
        <v>506</v>
      </c>
      <c r="D45" s="24">
        <v>668</v>
      </c>
      <c r="E45" s="24">
        <v>71</v>
      </c>
      <c r="F45" s="24">
        <v>281</v>
      </c>
      <c r="G45" s="24">
        <v>189</v>
      </c>
      <c r="H45" s="24">
        <v>89</v>
      </c>
      <c r="I45" s="24">
        <v>552</v>
      </c>
      <c r="J45" s="24">
        <v>294</v>
      </c>
      <c r="K45" s="24">
        <v>379</v>
      </c>
      <c r="L45" s="24">
        <v>84</v>
      </c>
      <c r="M45" s="24">
        <v>23</v>
      </c>
      <c r="N45" s="24">
        <v>275</v>
      </c>
      <c r="O45" s="24">
        <v>24</v>
      </c>
    </row>
    <row r="46" spans="1:15">
      <c r="A46" s="10" t="s">
        <v>114</v>
      </c>
      <c r="B46" s="15">
        <v>100</v>
      </c>
      <c r="C46" s="15">
        <v>36.014234999999999</v>
      </c>
      <c r="D46" s="15">
        <v>47.544483999999997</v>
      </c>
      <c r="E46" s="15">
        <v>5.0533809999999999</v>
      </c>
      <c r="F46" s="15">
        <v>20</v>
      </c>
      <c r="G46" s="15">
        <v>13.451957</v>
      </c>
      <c r="H46" s="15">
        <v>6.3345200000000004</v>
      </c>
      <c r="I46" s="15">
        <v>39.288255999999997</v>
      </c>
      <c r="J46" s="15">
        <v>20.925267000000002</v>
      </c>
      <c r="K46" s="15">
        <v>26.975089000000001</v>
      </c>
      <c r="L46" s="15">
        <v>5.9786479999999997</v>
      </c>
      <c r="M46" s="15">
        <v>1.637011</v>
      </c>
      <c r="N46" s="15">
        <v>19.572953999999999</v>
      </c>
      <c r="O46" s="15">
        <v>1.7081850000000001</v>
      </c>
    </row>
    <row r="47" spans="1:15">
      <c r="A47" s="23" t="s">
        <v>142</v>
      </c>
      <c r="B47" s="24">
        <v>343</v>
      </c>
      <c r="C47" s="24">
        <v>95</v>
      </c>
      <c r="D47" s="24">
        <v>144</v>
      </c>
      <c r="E47" s="24">
        <v>14</v>
      </c>
      <c r="F47" s="24">
        <v>57</v>
      </c>
      <c r="G47" s="24">
        <v>45</v>
      </c>
      <c r="H47" s="24">
        <v>12</v>
      </c>
      <c r="I47" s="24">
        <v>128</v>
      </c>
      <c r="J47" s="24">
        <v>85</v>
      </c>
      <c r="K47" s="24">
        <v>82</v>
      </c>
      <c r="L47" s="24">
        <v>15</v>
      </c>
      <c r="M47" s="24">
        <v>10</v>
      </c>
      <c r="N47" s="24">
        <v>81</v>
      </c>
      <c r="O47" s="24">
        <v>5</v>
      </c>
    </row>
    <row r="48" spans="1:15">
      <c r="A48" s="10" t="s">
        <v>114</v>
      </c>
      <c r="B48" s="15">
        <v>100</v>
      </c>
      <c r="C48" s="15">
        <v>27.696793</v>
      </c>
      <c r="D48" s="15">
        <v>41.982506999999998</v>
      </c>
      <c r="E48" s="15">
        <v>4.0816330000000001</v>
      </c>
      <c r="F48" s="15">
        <v>16.618075999999999</v>
      </c>
      <c r="G48" s="15">
        <v>13.119534</v>
      </c>
      <c r="H48" s="15">
        <v>3.498542</v>
      </c>
      <c r="I48" s="15">
        <v>37.317784000000003</v>
      </c>
      <c r="J48" s="15">
        <v>24.781341000000001</v>
      </c>
      <c r="K48" s="15">
        <v>23.906706</v>
      </c>
      <c r="L48" s="15">
        <v>4.3731780000000002</v>
      </c>
      <c r="M48" s="15">
        <v>2.9154520000000002</v>
      </c>
      <c r="N48" s="15">
        <v>23.615159999999999</v>
      </c>
      <c r="O48" s="15">
        <v>1.4577260000000001</v>
      </c>
    </row>
    <row r="49" spans="1:15">
      <c r="A49" s="23" t="s">
        <v>128</v>
      </c>
      <c r="B49" s="24">
        <v>40</v>
      </c>
      <c r="C49" s="24">
        <v>12</v>
      </c>
      <c r="D49" s="24">
        <v>17</v>
      </c>
      <c r="E49" s="24">
        <v>1</v>
      </c>
      <c r="F49" s="24">
        <v>10</v>
      </c>
      <c r="G49" s="24">
        <v>7</v>
      </c>
      <c r="H49" s="24">
        <v>1</v>
      </c>
      <c r="I49" s="24">
        <v>11</v>
      </c>
      <c r="J49" s="24">
        <v>6</v>
      </c>
      <c r="K49" s="24">
        <v>9</v>
      </c>
      <c r="L49" s="24">
        <v>3</v>
      </c>
      <c r="M49" s="24">
        <v>2</v>
      </c>
      <c r="N49" s="24">
        <v>7</v>
      </c>
      <c r="O49" s="24">
        <v>3</v>
      </c>
    </row>
    <row r="50" spans="1:15">
      <c r="A50" s="10" t="s">
        <v>114</v>
      </c>
      <c r="B50" s="15">
        <v>100</v>
      </c>
      <c r="C50" s="15">
        <v>30</v>
      </c>
      <c r="D50" s="15">
        <v>42.5</v>
      </c>
      <c r="E50" s="15">
        <v>2.5</v>
      </c>
      <c r="F50" s="15">
        <v>25</v>
      </c>
      <c r="G50" s="15">
        <v>17.5</v>
      </c>
      <c r="H50" s="15">
        <v>2.5</v>
      </c>
      <c r="I50" s="15">
        <v>27.5</v>
      </c>
      <c r="J50" s="15">
        <v>15</v>
      </c>
      <c r="K50" s="15">
        <v>22.5</v>
      </c>
      <c r="L50" s="15">
        <v>7.5</v>
      </c>
      <c r="M50" s="15">
        <v>5</v>
      </c>
      <c r="N50" s="15">
        <v>17.5</v>
      </c>
      <c r="O50" s="15">
        <v>7.5</v>
      </c>
    </row>
    <row r="51" spans="1:15">
      <c r="A51" s="8" t="s">
        <v>143</v>
      </c>
      <c r="B51" s="8"/>
      <c r="C51" s="8"/>
      <c r="D51" s="8"/>
      <c r="E51" s="8"/>
      <c r="F51" s="8"/>
      <c r="G51" s="8"/>
      <c r="H51" s="8"/>
      <c r="I51" s="8"/>
      <c r="J51" s="8"/>
      <c r="K51" s="8"/>
      <c r="L51" s="8"/>
      <c r="M51" s="8"/>
      <c r="N51" s="8"/>
      <c r="O51" s="8"/>
    </row>
    <row r="52" spans="1:15">
      <c r="A52" s="23" t="s">
        <v>144</v>
      </c>
      <c r="B52" s="24">
        <v>429</v>
      </c>
      <c r="C52" s="24">
        <v>170</v>
      </c>
      <c r="D52" s="24">
        <v>240</v>
      </c>
      <c r="E52" s="24">
        <v>37</v>
      </c>
      <c r="F52" s="24">
        <v>93</v>
      </c>
      <c r="G52" s="24">
        <v>92</v>
      </c>
      <c r="H52" s="24">
        <v>35</v>
      </c>
      <c r="I52" s="24">
        <v>194</v>
      </c>
      <c r="J52" s="24">
        <v>145</v>
      </c>
      <c r="K52" s="24">
        <v>159</v>
      </c>
      <c r="L52" s="24">
        <v>47</v>
      </c>
      <c r="M52" s="24">
        <v>5</v>
      </c>
      <c r="N52" s="24">
        <v>52</v>
      </c>
      <c r="O52" s="24">
        <v>8</v>
      </c>
    </row>
    <row r="53" spans="1:15">
      <c r="A53" s="10" t="s">
        <v>114</v>
      </c>
      <c r="B53" s="15">
        <v>100</v>
      </c>
      <c r="C53" s="15">
        <v>39.627040000000001</v>
      </c>
      <c r="D53" s="15">
        <v>55.944056000000003</v>
      </c>
      <c r="E53" s="15">
        <v>8.6247089999999993</v>
      </c>
      <c r="F53" s="15">
        <v>21.678322000000001</v>
      </c>
      <c r="G53" s="15">
        <v>21.445221</v>
      </c>
      <c r="H53" s="15">
        <v>8.1585079999999994</v>
      </c>
      <c r="I53" s="15">
        <v>45.221445000000003</v>
      </c>
      <c r="J53" s="15">
        <v>33.799534000000001</v>
      </c>
      <c r="K53" s="15">
        <v>37.062936999999998</v>
      </c>
      <c r="L53" s="15">
        <v>10.955711000000001</v>
      </c>
      <c r="M53" s="15">
        <v>1.1655009999999999</v>
      </c>
      <c r="N53" s="15">
        <v>12.121212</v>
      </c>
      <c r="O53" s="15">
        <v>1.8648020000000001</v>
      </c>
    </row>
    <row r="54" spans="1:15">
      <c r="A54" s="23" t="s">
        <v>145</v>
      </c>
      <c r="B54" s="24">
        <v>319</v>
      </c>
      <c r="C54" s="24">
        <v>127</v>
      </c>
      <c r="D54" s="24">
        <v>186</v>
      </c>
      <c r="E54" s="24">
        <v>30</v>
      </c>
      <c r="F54" s="24">
        <v>82</v>
      </c>
      <c r="G54" s="24">
        <v>72</v>
      </c>
      <c r="H54" s="24">
        <v>23</v>
      </c>
      <c r="I54" s="24">
        <v>176</v>
      </c>
      <c r="J54" s="24">
        <v>113</v>
      </c>
      <c r="K54" s="24">
        <v>112</v>
      </c>
      <c r="L54" s="24">
        <v>34</v>
      </c>
      <c r="M54" s="24">
        <v>4</v>
      </c>
      <c r="N54" s="24">
        <v>28</v>
      </c>
      <c r="O54" s="24">
        <v>7</v>
      </c>
    </row>
    <row r="55" spans="1:15">
      <c r="A55" s="10" t="s">
        <v>114</v>
      </c>
      <c r="B55" s="15">
        <v>100</v>
      </c>
      <c r="C55" s="15">
        <v>39.811912</v>
      </c>
      <c r="D55" s="15">
        <v>58.307209999999998</v>
      </c>
      <c r="E55" s="15">
        <v>9.4043890000000001</v>
      </c>
      <c r="F55" s="15">
        <v>25.705328999999999</v>
      </c>
      <c r="G55" s="15">
        <v>22.570533000000001</v>
      </c>
      <c r="H55" s="15">
        <v>7.2100309999999999</v>
      </c>
      <c r="I55" s="15">
        <v>55.172414000000003</v>
      </c>
      <c r="J55" s="15">
        <v>35.423197000000002</v>
      </c>
      <c r="K55" s="15">
        <v>35.109718000000001</v>
      </c>
      <c r="L55" s="15">
        <v>10.658307000000001</v>
      </c>
      <c r="M55" s="15">
        <v>1.2539180000000001</v>
      </c>
      <c r="N55" s="15">
        <v>8.7774289999999997</v>
      </c>
      <c r="O55" s="15">
        <v>2.1943570000000001</v>
      </c>
    </row>
    <row r="56" spans="1:15">
      <c r="A56" s="23" t="s">
        <v>146</v>
      </c>
      <c r="B56" s="24">
        <v>504</v>
      </c>
      <c r="C56" s="24">
        <v>212</v>
      </c>
      <c r="D56" s="24">
        <v>288</v>
      </c>
      <c r="E56" s="24">
        <v>46</v>
      </c>
      <c r="F56" s="24">
        <v>113</v>
      </c>
      <c r="G56" s="24">
        <v>91</v>
      </c>
      <c r="H56" s="24">
        <v>46</v>
      </c>
      <c r="I56" s="24">
        <v>261</v>
      </c>
      <c r="J56" s="24">
        <v>172</v>
      </c>
      <c r="K56" s="24">
        <v>182</v>
      </c>
      <c r="L56" s="24">
        <v>58</v>
      </c>
      <c r="M56" s="24">
        <v>7</v>
      </c>
      <c r="N56" s="24">
        <v>59</v>
      </c>
      <c r="O56" s="24">
        <v>6</v>
      </c>
    </row>
    <row r="57" spans="1:15">
      <c r="A57" s="10" t="s">
        <v>114</v>
      </c>
      <c r="B57" s="15">
        <v>100</v>
      </c>
      <c r="C57" s="15">
        <v>42.063491999999997</v>
      </c>
      <c r="D57" s="15">
        <v>57.142856999999999</v>
      </c>
      <c r="E57" s="15">
        <v>9.1269840000000002</v>
      </c>
      <c r="F57" s="15">
        <v>22.420635000000001</v>
      </c>
      <c r="G57" s="15">
        <v>18.055555999999999</v>
      </c>
      <c r="H57" s="15">
        <v>9.1269840000000002</v>
      </c>
      <c r="I57" s="15">
        <v>51.785713999999999</v>
      </c>
      <c r="J57" s="15">
        <v>34.126984</v>
      </c>
      <c r="K57" s="15">
        <v>36.111111000000001</v>
      </c>
      <c r="L57" s="15">
        <v>11.507937</v>
      </c>
      <c r="M57" s="15">
        <v>1.388889</v>
      </c>
      <c r="N57" s="15">
        <v>11.706348999999999</v>
      </c>
      <c r="O57" s="15">
        <v>1.1904760000000001</v>
      </c>
    </row>
    <row r="58" spans="1:15">
      <c r="A58" s="23" t="s">
        <v>147</v>
      </c>
      <c r="B58" s="24">
        <v>143</v>
      </c>
      <c r="C58" s="24">
        <v>55</v>
      </c>
      <c r="D58" s="24">
        <v>75</v>
      </c>
      <c r="E58" s="24">
        <v>15</v>
      </c>
      <c r="F58" s="24">
        <v>28</v>
      </c>
      <c r="G58" s="24">
        <v>25</v>
      </c>
      <c r="H58" s="24">
        <v>11</v>
      </c>
      <c r="I58" s="24">
        <v>68</v>
      </c>
      <c r="J58" s="24">
        <v>48</v>
      </c>
      <c r="K58" s="24">
        <v>48</v>
      </c>
      <c r="L58" s="24">
        <v>17</v>
      </c>
      <c r="M58" s="24">
        <v>1</v>
      </c>
      <c r="N58" s="24">
        <v>23</v>
      </c>
      <c r="O58" s="24">
        <v>2</v>
      </c>
    </row>
    <row r="59" spans="1:15">
      <c r="A59" s="10" t="s">
        <v>114</v>
      </c>
      <c r="B59" s="15">
        <v>100</v>
      </c>
      <c r="C59" s="15">
        <v>38.461537999999997</v>
      </c>
      <c r="D59" s="15">
        <v>52.447552000000002</v>
      </c>
      <c r="E59" s="15">
        <v>10.489509999999999</v>
      </c>
      <c r="F59" s="15">
        <v>19.58042</v>
      </c>
      <c r="G59" s="15">
        <v>17.482517000000001</v>
      </c>
      <c r="H59" s="15">
        <v>7.6923079999999997</v>
      </c>
      <c r="I59" s="15">
        <v>47.552447999999998</v>
      </c>
      <c r="J59" s="15">
        <v>33.566434000000001</v>
      </c>
      <c r="K59" s="15">
        <v>33.566434000000001</v>
      </c>
      <c r="L59" s="15">
        <v>11.888112</v>
      </c>
      <c r="M59" s="15">
        <v>0.69930099999999995</v>
      </c>
      <c r="N59" s="15">
        <v>16.083915999999999</v>
      </c>
      <c r="O59" s="15">
        <v>1.398601</v>
      </c>
    </row>
    <row r="60" spans="1:15">
      <c r="A60" s="23" t="s">
        <v>148</v>
      </c>
      <c r="B60" s="24">
        <v>168</v>
      </c>
      <c r="C60" s="24">
        <v>72</v>
      </c>
      <c r="D60" s="24">
        <v>87</v>
      </c>
      <c r="E60" s="24">
        <v>22</v>
      </c>
      <c r="F60" s="24">
        <v>34</v>
      </c>
      <c r="G60" s="24">
        <v>35</v>
      </c>
      <c r="H60" s="24">
        <v>18</v>
      </c>
      <c r="I60" s="24">
        <v>81</v>
      </c>
      <c r="J60" s="24">
        <v>60</v>
      </c>
      <c r="K60" s="24">
        <v>72</v>
      </c>
      <c r="L60" s="24">
        <v>28</v>
      </c>
      <c r="M60" s="24">
        <v>5</v>
      </c>
      <c r="N60" s="24">
        <v>26</v>
      </c>
      <c r="O60" s="24">
        <v>2</v>
      </c>
    </row>
    <row r="61" spans="1:15">
      <c r="A61" s="10" t="s">
        <v>114</v>
      </c>
      <c r="B61" s="15">
        <v>100</v>
      </c>
      <c r="C61" s="15">
        <v>42.857143000000001</v>
      </c>
      <c r="D61" s="15">
        <v>51.785713999999999</v>
      </c>
      <c r="E61" s="15">
        <v>13.095238</v>
      </c>
      <c r="F61" s="15">
        <v>20.238095000000001</v>
      </c>
      <c r="G61" s="15">
        <v>20.833333</v>
      </c>
      <c r="H61" s="15">
        <v>10.714286</v>
      </c>
      <c r="I61" s="15">
        <v>48.214286000000001</v>
      </c>
      <c r="J61" s="15">
        <v>35.714286000000001</v>
      </c>
      <c r="K61" s="15">
        <v>42.857143000000001</v>
      </c>
      <c r="L61" s="15">
        <v>16.666667</v>
      </c>
      <c r="M61" s="15">
        <v>2.9761899999999999</v>
      </c>
      <c r="N61" s="15">
        <v>15.476190000000001</v>
      </c>
      <c r="O61" s="15">
        <v>1.1904760000000001</v>
      </c>
    </row>
    <row r="62" spans="1:15">
      <c r="A62" s="23" t="s">
        <v>149</v>
      </c>
      <c r="B62" s="24">
        <v>1270</v>
      </c>
      <c r="C62" s="24">
        <v>499</v>
      </c>
      <c r="D62" s="24">
        <v>667</v>
      </c>
      <c r="E62" s="24">
        <v>73</v>
      </c>
      <c r="F62" s="24">
        <v>265</v>
      </c>
      <c r="G62" s="24">
        <v>187</v>
      </c>
      <c r="H62" s="24">
        <v>78</v>
      </c>
      <c r="I62" s="24">
        <v>562</v>
      </c>
      <c r="J62" s="24">
        <v>340</v>
      </c>
      <c r="K62" s="24">
        <v>395</v>
      </c>
      <c r="L62" s="24">
        <v>97</v>
      </c>
      <c r="M62" s="24">
        <v>24</v>
      </c>
      <c r="N62" s="24">
        <v>175</v>
      </c>
      <c r="O62" s="24">
        <v>23</v>
      </c>
    </row>
    <row r="63" spans="1:15">
      <c r="A63" s="10" t="s">
        <v>114</v>
      </c>
      <c r="B63" s="15">
        <v>100</v>
      </c>
      <c r="C63" s="15">
        <v>39.291339000000001</v>
      </c>
      <c r="D63" s="15">
        <v>52.519685000000003</v>
      </c>
      <c r="E63" s="15">
        <v>5.7480310000000001</v>
      </c>
      <c r="F63" s="15">
        <v>20.866142</v>
      </c>
      <c r="G63" s="15">
        <v>14.724409</v>
      </c>
      <c r="H63" s="15">
        <v>6.1417320000000002</v>
      </c>
      <c r="I63" s="15">
        <v>44.251969000000003</v>
      </c>
      <c r="J63" s="15">
        <v>26.771654000000002</v>
      </c>
      <c r="K63" s="15">
        <v>31.102361999999999</v>
      </c>
      <c r="L63" s="15">
        <v>7.6377949999999997</v>
      </c>
      <c r="M63" s="15">
        <v>1.889764</v>
      </c>
      <c r="N63" s="15">
        <v>13.779528000000001</v>
      </c>
      <c r="O63" s="15">
        <v>1.811024</v>
      </c>
    </row>
    <row r="64" spans="1:15">
      <c r="A64" s="23" t="s">
        <v>150</v>
      </c>
      <c r="B64" s="24">
        <v>1642</v>
      </c>
      <c r="C64" s="24">
        <v>636</v>
      </c>
      <c r="D64" s="24">
        <v>848</v>
      </c>
      <c r="E64" s="24">
        <v>82</v>
      </c>
      <c r="F64" s="24">
        <v>350</v>
      </c>
      <c r="G64" s="24">
        <v>244</v>
      </c>
      <c r="H64" s="24">
        <v>103</v>
      </c>
      <c r="I64" s="24">
        <v>723</v>
      </c>
      <c r="J64" s="24">
        <v>410</v>
      </c>
      <c r="K64" s="24">
        <v>490</v>
      </c>
      <c r="L64" s="24">
        <v>107</v>
      </c>
      <c r="M64" s="24">
        <v>27</v>
      </c>
      <c r="N64" s="24">
        <v>263</v>
      </c>
      <c r="O64" s="24">
        <v>26</v>
      </c>
    </row>
    <row r="65" spans="1:15">
      <c r="A65" s="10" t="s">
        <v>114</v>
      </c>
      <c r="B65" s="15">
        <v>100</v>
      </c>
      <c r="C65" s="15">
        <v>38.733252</v>
      </c>
      <c r="D65" s="15">
        <v>51.644336000000003</v>
      </c>
      <c r="E65" s="15">
        <v>4.9939099999999996</v>
      </c>
      <c r="F65" s="15">
        <v>21.315469</v>
      </c>
      <c r="G65" s="15">
        <v>14.859927000000001</v>
      </c>
      <c r="H65" s="15">
        <v>6.2728380000000001</v>
      </c>
      <c r="I65" s="15">
        <v>44.031669000000001</v>
      </c>
      <c r="J65" s="15">
        <v>24.969549000000001</v>
      </c>
      <c r="K65" s="15">
        <v>29.841657000000001</v>
      </c>
      <c r="L65" s="15">
        <v>6.5164429999999998</v>
      </c>
      <c r="M65" s="15">
        <v>1.644336</v>
      </c>
      <c r="N65" s="15">
        <v>16.017052</v>
      </c>
      <c r="O65" s="15">
        <v>1.5834349999999999</v>
      </c>
    </row>
    <row r="66" spans="1:15">
      <c r="A66" s="23" t="s">
        <v>151</v>
      </c>
      <c r="B66" s="24">
        <v>2266</v>
      </c>
      <c r="C66" s="24">
        <v>806</v>
      </c>
      <c r="D66" s="24">
        <v>1049</v>
      </c>
      <c r="E66" s="24">
        <v>103</v>
      </c>
      <c r="F66" s="24">
        <v>441</v>
      </c>
      <c r="G66" s="24">
        <v>301</v>
      </c>
      <c r="H66" s="24">
        <v>131</v>
      </c>
      <c r="I66" s="24">
        <v>880</v>
      </c>
      <c r="J66" s="24">
        <v>459</v>
      </c>
      <c r="K66" s="24">
        <v>602</v>
      </c>
      <c r="L66" s="24">
        <v>127</v>
      </c>
      <c r="M66" s="24">
        <v>37</v>
      </c>
      <c r="N66" s="24">
        <v>464</v>
      </c>
      <c r="O66" s="24">
        <v>34</v>
      </c>
    </row>
    <row r="67" spans="1:15">
      <c r="A67" s="10" t="s">
        <v>114</v>
      </c>
      <c r="B67" s="15">
        <v>100</v>
      </c>
      <c r="C67" s="15">
        <v>35.569285000000001</v>
      </c>
      <c r="D67" s="15">
        <v>46.293027000000002</v>
      </c>
      <c r="E67" s="15">
        <v>4.5454549999999996</v>
      </c>
      <c r="F67" s="15">
        <v>19.461606</v>
      </c>
      <c r="G67" s="15">
        <v>13.283319000000001</v>
      </c>
      <c r="H67" s="15">
        <v>5.7811120000000003</v>
      </c>
      <c r="I67" s="15">
        <v>38.834950999999997</v>
      </c>
      <c r="J67" s="15">
        <v>20.255958</v>
      </c>
      <c r="K67" s="15">
        <v>26.566637</v>
      </c>
      <c r="L67" s="15">
        <v>5.60459</v>
      </c>
      <c r="M67" s="15">
        <v>1.632833</v>
      </c>
      <c r="N67" s="15">
        <v>20.476610999999998</v>
      </c>
      <c r="O67" s="15">
        <v>1.5004409999999999</v>
      </c>
    </row>
    <row r="68" spans="1:15">
      <c r="A68" s="23" t="s">
        <v>152</v>
      </c>
      <c r="B68" s="24">
        <v>121</v>
      </c>
      <c r="C68" s="24">
        <v>39</v>
      </c>
      <c r="D68" s="24">
        <v>44</v>
      </c>
      <c r="E68" s="24">
        <v>11</v>
      </c>
      <c r="F68" s="24">
        <v>20</v>
      </c>
      <c r="G68" s="24">
        <v>19</v>
      </c>
      <c r="H68" s="24">
        <v>11</v>
      </c>
      <c r="I68" s="24">
        <v>35</v>
      </c>
      <c r="J68" s="24">
        <v>21</v>
      </c>
      <c r="K68" s="24">
        <v>28</v>
      </c>
      <c r="L68" s="24">
        <v>13</v>
      </c>
      <c r="M68" s="24">
        <v>13</v>
      </c>
      <c r="N68" s="24">
        <v>32</v>
      </c>
      <c r="O68" s="24">
        <v>0</v>
      </c>
    </row>
    <row r="69" spans="1:15">
      <c r="A69" s="10" t="s">
        <v>114</v>
      </c>
      <c r="B69" s="15">
        <v>100</v>
      </c>
      <c r="C69" s="15">
        <v>32.231405000000002</v>
      </c>
      <c r="D69" s="15">
        <v>36.363636</v>
      </c>
      <c r="E69" s="15">
        <v>9.0909089999999999</v>
      </c>
      <c r="F69" s="15">
        <v>16.528925999999998</v>
      </c>
      <c r="G69" s="15">
        <v>15.702479</v>
      </c>
      <c r="H69" s="15">
        <v>9.0909089999999999</v>
      </c>
      <c r="I69" s="15">
        <v>28.925619999999999</v>
      </c>
      <c r="J69" s="15">
        <v>17.355371999999999</v>
      </c>
      <c r="K69" s="15">
        <v>23.140495999999999</v>
      </c>
      <c r="L69" s="15">
        <v>10.743802000000001</v>
      </c>
      <c r="M69" s="15">
        <v>10.743802000000001</v>
      </c>
      <c r="N69" s="15">
        <v>26.446280999999999</v>
      </c>
      <c r="O69" s="15">
        <v>0</v>
      </c>
    </row>
    <row r="70" spans="1:15">
      <c r="A70" s="23" t="s">
        <v>128</v>
      </c>
      <c r="B70" s="24">
        <v>46</v>
      </c>
      <c r="C70" s="24">
        <v>9</v>
      </c>
      <c r="D70" s="24">
        <v>18</v>
      </c>
      <c r="E70" s="24">
        <v>0</v>
      </c>
      <c r="F70" s="24">
        <v>10</v>
      </c>
      <c r="G70" s="24">
        <v>7</v>
      </c>
      <c r="H70" s="24">
        <v>1</v>
      </c>
      <c r="I70" s="24">
        <v>10</v>
      </c>
      <c r="J70" s="24">
        <v>6</v>
      </c>
      <c r="K70" s="24">
        <v>8</v>
      </c>
      <c r="L70" s="24">
        <v>3</v>
      </c>
      <c r="M70" s="24">
        <v>1</v>
      </c>
      <c r="N70" s="24">
        <v>13</v>
      </c>
      <c r="O70" s="24">
        <v>6</v>
      </c>
    </row>
    <row r="71" spans="1:15">
      <c r="A71" s="10" t="s">
        <v>114</v>
      </c>
      <c r="B71" s="15">
        <v>100</v>
      </c>
      <c r="C71" s="15">
        <v>19.565217000000001</v>
      </c>
      <c r="D71" s="15">
        <v>39.130434999999999</v>
      </c>
      <c r="E71" s="15">
        <v>0</v>
      </c>
      <c r="F71" s="15">
        <v>21.739129999999999</v>
      </c>
      <c r="G71" s="15">
        <v>15.217390999999999</v>
      </c>
      <c r="H71" s="15">
        <v>2.1739130000000002</v>
      </c>
      <c r="I71" s="15">
        <v>21.739129999999999</v>
      </c>
      <c r="J71" s="15">
        <v>13.043478</v>
      </c>
      <c r="K71" s="15">
        <v>17.391304000000002</v>
      </c>
      <c r="L71" s="15">
        <v>6.5217390000000002</v>
      </c>
      <c r="M71" s="15">
        <v>2.1739130000000002</v>
      </c>
      <c r="N71" s="15">
        <v>28.260870000000001</v>
      </c>
      <c r="O71" s="15">
        <v>13.043478</v>
      </c>
    </row>
    <row r="72" spans="1:15">
      <c r="A72" s="8" t="s">
        <v>153</v>
      </c>
      <c r="B72" s="8"/>
      <c r="C72" s="8"/>
      <c r="D72" s="8"/>
      <c r="E72" s="8"/>
      <c r="F72" s="8"/>
      <c r="G72" s="8"/>
      <c r="H72" s="8"/>
      <c r="I72" s="8"/>
      <c r="J72" s="8"/>
      <c r="K72" s="8"/>
      <c r="L72" s="8"/>
      <c r="M72" s="8"/>
      <c r="N72" s="8"/>
      <c r="O72" s="8"/>
    </row>
    <row r="73" spans="1:15">
      <c r="A73" s="23" t="s">
        <v>154</v>
      </c>
      <c r="B73" s="24">
        <v>1344</v>
      </c>
      <c r="C73" s="24">
        <v>513</v>
      </c>
      <c r="D73" s="24">
        <v>739</v>
      </c>
      <c r="E73" s="24">
        <v>69</v>
      </c>
      <c r="F73" s="24">
        <v>282</v>
      </c>
      <c r="G73" s="24">
        <v>210</v>
      </c>
      <c r="H73" s="24">
        <v>90</v>
      </c>
      <c r="I73" s="24">
        <v>592</v>
      </c>
      <c r="J73" s="24">
        <v>372</v>
      </c>
      <c r="K73" s="24">
        <v>412</v>
      </c>
      <c r="L73" s="24">
        <v>102</v>
      </c>
      <c r="M73" s="24">
        <v>24</v>
      </c>
      <c r="N73" s="24">
        <v>199</v>
      </c>
      <c r="O73" s="24">
        <v>26</v>
      </c>
    </row>
    <row r="74" spans="1:15">
      <c r="A74" s="10" t="s">
        <v>114</v>
      </c>
      <c r="B74" s="15">
        <v>100</v>
      </c>
      <c r="C74" s="15">
        <v>38.169643000000001</v>
      </c>
      <c r="D74" s="15">
        <v>54.985118999999997</v>
      </c>
      <c r="E74" s="15">
        <v>5.1339290000000002</v>
      </c>
      <c r="F74" s="15">
        <v>20.982143000000001</v>
      </c>
      <c r="G74" s="15">
        <v>15.625</v>
      </c>
      <c r="H74" s="15">
        <v>6.6964290000000002</v>
      </c>
      <c r="I74" s="15">
        <v>44.047618999999997</v>
      </c>
      <c r="J74" s="15">
        <v>27.678571000000002</v>
      </c>
      <c r="K74" s="15">
        <v>30.654762000000002</v>
      </c>
      <c r="L74" s="15">
        <v>7.5892860000000004</v>
      </c>
      <c r="M74" s="15">
        <v>1.785714</v>
      </c>
      <c r="N74" s="15">
        <v>14.806547999999999</v>
      </c>
      <c r="O74" s="15">
        <v>1.9345239999999999</v>
      </c>
    </row>
    <row r="75" spans="1:15">
      <c r="A75" s="23" t="s">
        <v>155</v>
      </c>
      <c r="B75" s="24">
        <v>1107</v>
      </c>
      <c r="C75" s="24">
        <v>418</v>
      </c>
      <c r="D75" s="24">
        <v>537</v>
      </c>
      <c r="E75" s="24">
        <v>77</v>
      </c>
      <c r="F75" s="24">
        <v>226</v>
      </c>
      <c r="G75" s="24">
        <v>165</v>
      </c>
      <c r="H75" s="24">
        <v>67</v>
      </c>
      <c r="I75" s="24">
        <v>441</v>
      </c>
      <c r="J75" s="24">
        <v>245</v>
      </c>
      <c r="K75" s="24">
        <v>366</v>
      </c>
      <c r="L75" s="24">
        <v>69</v>
      </c>
      <c r="M75" s="24">
        <v>20</v>
      </c>
      <c r="N75" s="24">
        <v>187</v>
      </c>
      <c r="O75" s="24">
        <v>17</v>
      </c>
    </row>
    <row r="76" spans="1:15">
      <c r="A76" s="10" t="s">
        <v>114</v>
      </c>
      <c r="B76" s="15">
        <v>100</v>
      </c>
      <c r="C76" s="15">
        <v>37.759711000000003</v>
      </c>
      <c r="D76" s="15">
        <v>48.509484999999998</v>
      </c>
      <c r="E76" s="15">
        <v>6.9557359999999999</v>
      </c>
      <c r="F76" s="15">
        <v>20.415537</v>
      </c>
      <c r="G76" s="15">
        <v>14.905149</v>
      </c>
      <c r="H76" s="15">
        <v>6.0523939999999996</v>
      </c>
      <c r="I76" s="15">
        <v>39.837398</v>
      </c>
      <c r="J76" s="15">
        <v>22.131888</v>
      </c>
      <c r="K76" s="15">
        <v>33.062331</v>
      </c>
      <c r="L76" s="15">
        <v>6.2330620000000003</v>
      </c>
      <c r="M76" s="15">
        <v>1.8066850000000001</v>
      </c>
      <c r="N76" s="15">
        <v>16.892502</v>
      </c>
      <c r="O76" s="15">
        <v>1.535682</v>
      </c>
    </row>
    <row r="77" spans="1:15">
      <c r="A77" s="23" t="s">
        <v>156</v>
      </c>
      <c r="B77" s="24">
        <v>1006</v>
      </c>
      <c r="C77" s="24">
        <v>338</v>
      </c>
      <c r="D77" s="24">
        <v>460</v>
      </c>
      <c r="E77" s="24">
        <v>56</v>
      </c>
      <c r="F77" s="24">
        <v>177</v>
      </c>
      <c r="G77" s="24">
        <v>130</v>
      </c>
      <c r="H77" s="24">
        <v>48</v>
      </c>
      <c r="I77" s="24">
        <v>368</v>
      </c>
      <c r="J77" s="24">
        <v>193</v>
      </c>
      <c r="K77" s="24">
        <v>253</v>
      </c>
      <c r="L77" s="24">
        <v>57</v>
      </c>
      <c r="M77" s="24">
        <v>21</v>
      </c>
      <c r="N77" s="24">
        <v>223</v>
      </c>
      <c r="O77" s="24">
        <v>19</v>
      </c>
    </row>
    <row r="78" spans="1:15">
      <c r="A78" s="10" t="s">
        <v>114</v>
      </c>
      <c r="B78" s="15">
        <v>100</v>
      </c>
      <c r="C78" s="15">
        <v>33.598410000000001</v>
      </c>
      <c r="D78" s="15">
        <v>45.725645999999998</v>
      </c>
      <c r="E78" s="15">
        <v>5.5666000000000002</v>
      </c>
      <c r="F78" s="15">
        <v>17.594432999999999</v>
      </c>
      <c r="G78" s="15">
        <v>12.922465000000001</v>
      </c>
      <c r="H78" s="15">
        <v>4.7713720000000004</v>
      </c>
      <c r="I78" s="15">
        <v>36.580517</v>
      </c>
      <c r="J78" s="15">
        <v>19.184891</v>
      </c>
      <c r="K78" s="15">
        <v>25.149104999999999</v>
      </c>
      <c r="L78" s="15">
        <v>5.666004</v>
      </c>
      <c r="M78" s="15">
        <v>2.087475</v>
      </c>
      <c r="N78" s="15">
        <v>22.166998</v>
      </c>
      <c r="O78" s="15">
        <v>1.888668</v>
      </c>
    </row>
    <row r="79" spans="1:15">
      <c r="A79" s="23" t="s">
        <v>157</v>
      </c>
      <c r="B79" s="24">
        <v>541</v>
      </c>
      <c r="C79" s="24">
        <v>203</v>
      </c>
      <c r="D79" s="24">
        <v>264</v>
      </c>
      <c r="E79" s="24">
        <v>34</v>
      </c>
      <c r="F79" s="24">
        <v>109</v>
      </c>
      <c r="G79" s="24">
        <v>82</v>
      </c>
      <c r="H79" s="24">
        <v>29</v>
      </c>
      <c r="I79" s="24">
        <v>223</v>
      </c>
      <c r="J79" s="24">
        <v>111</v>
      </c>
      <c r="K79" s="24">
        <v>158</v>
      </c>
      <c r="L79" s="24">
        <v>39</v>
      </c>
      <c r="M79" s="24">
        <v>14</v>
      </c>
      <c r="N79" s="24">
        <v>100</v>
      </c>
      <c r="O79" s="24">
        <v>6</v>
      </c>
    </row>
    <row r="80" spans="1:15">
      <c r="A80" s="10" t="s">
        <v>114</v>
      </c>
      <c r="B80" s="15">
        <v>100</v>
      </c>
      <c r="C80" s="15">
        <v>37.523105000000001</v>
      </c>
      <c r="D80" s="15">
        <v>48.798521000000001</v>
      </c>
      <c r="E80" s="15">
        <v>6.2846580000000003</v>
      </c>
      <c r="F80" s="15">
        <v>20.147874000000002</v>
      </c>
      <c r="G80" s="15">
        <v>15.157116</v>
      </c>
      <c r="H80" s="15">
        <v>5.3604440000000002</v>
      </c>
      <c r="I80" s="15">
        <v>41.219963</v>
      </c>
      <c r="J80" s="15">
        <v>20.51756</v>
      </c>
      <c r="K80" s="15">
        <v>29.205176000000002</v>
      </c>
      <c r="L80" s="15">
        <v>7.2088720000000004</v>
      </c>
      <c r="M80" s="15">
        <v>2.5878000000000001</v>
      </c>
      <c r="N80" s="15">
        <v>18.484287999999999</v>
      </c>
      <c r="O80" s="15">
        <v>1.109057</v>
      </c>
    </row>
    <row r="81" spans="1:15">
      <c r="A81" s="23" t="s">
        <v>158</v>
      </c>
      <c r="B81" s="24">
        <v>1510</v>
      </c>
      <c r="C81" s="24">
        <v>566</v>
      </c>
      <c r="D81" s="24">
        <v>763</v>
      </c>
      <c r="E81" s="24">
        <v>83</v>
      </c>
      <c r="F81" s="24">
        <v>328</v>
      </c>
      <c r="G81" s="24">
        <v>226</v>
      </c>
      <c r="H81" s="24">
        <v>91</v>
      </c>
      <c r="I81" s="24">
        <v>654</v>
      </c>
      <c r="J81" s="24">
        <v>326</v>
      </c>
      <c r="K81" s="24">
        <v>440</v>
      </c>
      <c r="L81" s="24">
        <v>95</v>
      </c>
      <c r="M81" s="24">
        <v>32</v>
      </c>
      <c r="N81" s="24">
        <v>250</v>
      </c>
      <c r="O81" s="24">
        <v>21</v>
      </c>
    </row>
    <row r="82" spans="1:15">
      <c r="A82" s="10" t="s">
        <v>114</v>
      </c>
      <c r="B82" s="15">
        <v>100</v>
      </c>
      <c r="C82" s="15">
        <v>37.483443999999999</v>
      </c>
      <c r="D82" s="15">
        <v>50.529800999999999</v>
      </c>
      <c r="E82" s="15">
        <v>5.4966889999999999</v>
      </c>
      <c r="F82" s="15">
        <v>21.721854</v>
      </c>
      <c r="G82" s="15">
        <v>14.966887</v>
      </c>
      <c r="H82" s="15">
        <v>6.0264899999999999</v>
      </c>
      <c r="I82" s="15">
        <v>43.311258000000002</v>
      </c>
      <c r="J82" s="15">
        <v>21.589403999999998</v>
      </c>
      <c r="K82" s="15">
        <v>29.139073</v>
      </c>
      <c r="L82" s="15">
        <v>6.291391</v>
      </c>
      <c r="M82" s="15">
        <v>2.119205</v>
      </c>
      <c r="N82" s="15">
        <v>16.556291000000002</v>
      </c>
      <c r="O82" s="15">
        <v>1.390728</v>
      </c>
    </row>
    <row r="83" spans="1:15">
      <c r="A83" s="23" t="s">
        <v>159</v>
      </c>
      <c r="B83" s="24">
        <v>1011</v>
      </c>
      <c r="C83" s="24">
        <v>393</v>
      </c>
      <c r="D83" s="24">
        <v>495</v>
      </c>
      <c r="E83" s="24">
        <v>44</v>
      </c>
      <c r="F83" s="24">
        <v>216</v>
      </c>
      <c r="G83" s="24">
        <v>135</v>
      </c>
      <c r="H83" s="24">
        <v>63</v>
      </c>
      <c r="I83" s="24">
        <v>419</v>
      </c>
      <c r="J83" s="24">
        <v>225</v>
      </c>
      <c r="K83" s="24">
        <v>273</v>
      </c>
      <c r="L83" s="24">
        <v>49</v>
      </c>
      <c r="M83" s="24">
        <v>16</v>
      </c>
      <c r="N83" s="24">
        <v>195</v>
      </c>
      <c r="O83" s="24">
        <v>9</v>
      </c>
    </row>
    <row r="84" spans="1:15">
      <c r="A84" s="10" t="s">
        <v>114</v>
      </c>
      <c r="B84" s="15">
        <v>100</v>
      </c>
      <c r="C84" s="15">
        <v>38.872404000000003</v>
      </c>
      <c r="D84" s="15">
        <v>48.961424000000001</v>
      </c>
      <c r="E84" s="15">
        <v>4.3521270000000003</v>
      </c>
      <c r="F84" s="15">
        <v>21.364985000000001</v>
      </c>
      <c r="G84" s="15">
        <v>13.353116</v>
      </c>
      <c r="H84" s="15">
        <v>6.2314540000000003</v>
      </c>
      <c r="I84" s="15">
        <v>41.444114999999996</v>
      </c>
      <c r="J84" s="15">
        <v>22.255192999999998</v>
      </c>
      <c r="K84" s="15">
        <v>27.002967000000002</v>
      </c>
      <c r="L84" s="15">
        <v>4.846686</v>
      </c>
      <c r="M84" s="15">
        <v>1.5825910000000001</v>
      </c>
      <c r="N84" s="15">
        <v>19.287834</v>
      </c>
      <c r="O84" s="15">
        <v>0.890208</v>
      </c>
    </row>
    <row r="85" spans="1:15">
      <c r="A85" s="23" t="s">
        <v>160</v>
      </c>
      <c r="B85" s="24">
        <v>1234</v>
      </c>
      <c r="C85" s="24">
        <v>498</v>
      </c>
      <c r="D85" s="24">
        <v>627</v>
      </c>
      <c r="E85" s="24">
        <v>66</v>
      </c>
      <c r="F85" s="24">
        <v>293</v>
      </c>
      <c r="G85" s="24">
        <v>185</v>
      </c>
      <c r="H85" s="24">
        <v>87</v>
      </c>
      <c r="I85" s="24">
        <v>574</v>
      </c>
      <c r="J85" s="24">
        <v>303</v>
      </c>
      <c r="K85" s="24">
        <v>361</v>
      </c>
      <c r="L85" s="24">
        <v>70</v>
      </c>
      <c r="M85" s="24">
        <v>18</v>
      </c>
      <c r="N85" s="24">
        <v>178</v>
      </c>
      <c r="O85" s="24">
        <v>14</v>
      </c>
    </row>
    <row r="86" spans="1:15">
      <c r="A86" s="10" t="s">
        <v>114</v>
      </c>
      <c r="B86" s="15">
        <v>100</v>
      </c>
      <c r="C86" s="15">
        <v>40.356563999999999</v>
      </c>
      <c r="D86" s="15">
        <v>50.810372999999998</v>
      </c>
      <c r="E86" s="15">
        <v>5.3484600000000002</v>
      </c>
      <c r="F86" s="15">
        <v>23.743922000000001</v>
      </c>
      <c r="G86" s="15">
        <v>14.991896000000001</v>
      </c>
      <c r="H86" s="15">
        <v>7.050243</v>
      </c>
      <c r="I86" s="15">
        <v>46.515397</v>
      </c>
      <c r="J86" s="15">
        <v>24.554295</v>
      </c>
      <c r="K86" s="15">
        <v>29.254456999999999</v>
      </c>
      <c r="L86" s="15">
        <v>5.6726089999999996</v>
      </c>
      <c r="M86" s="15">
        <v>1.4586710000000001</v>
      </c>
      <c r="N86" s="15">
        <v>14.424635</v>
      </c>
      <c r="O86" s="15">
        <v>1.134522</v>
      </c>
    </row>
    <row r="87" spans="1:15">
      <c r="A87" s="23" t="s">
        <v>161</v>
      </c>
      <c r="B87" s="24">
        <v>443</v>
      </c>
      <c r="C87" s="24">
        <v>184</v>
      </c>
      <c r="D87" s="24">
        <v>259</v>
      </c>
      <c r="E87" s="24">
        <v>36</v>
      </c>
      <c r="F87" s="24">
        <v>95</v>
      </c>
      <c r="G87" s="24">
        <v>87</v>
      </c>
      <c r="H87" s="24">
        <v>32</v>
      </c>
      <c r="I87" s="24">
        <v>217</v>
      </c>
      <c r="J87" s="24">
        <v>145</v>
      </c>
      <c r="K87" s="24">
        <v>164</v>
      </c>
      <c r="L87" s="24">
        <v>35</v>
      </c>
      <c r="M87" s="24">
        <v>9</v>
      </c>
      <c r="N87" s="24">
        <v>49</v>
      </c>
      <c r="O87" s="24">
        <v>9</v>
      </c>
    </row>
    <row r="88" spans="1:15">
      <c r="A88" s="10" t="s">
        <v>114</v>
      </c>
      <c r="B88" s="15">
        <v>100</v>
      </c>
      <c r="C88" s="15">
        <v>41.534989000000003</v>
      </c>
      <c r="D88" s="15">
        <v>58.465010999999997</v>
      </c>
      <c r="E88" s="15">
        <v>8.1264109999999992</v>
      </c>
      <c r="F88" s="15">
        <v>21.444694999999999</v>
      </c>
      <c r="G88" s="15">
        <v>19.638826000000002</v>
      </c>
      <c r="H88" s="15">
        <v>7.2234759999999998</v>
      </c>
      <c r="I88" s="15">
        <v>48.984198999999997</v>
      </c>
      <c r="J88" s="15">
        <v>32.731377000000002</v>
      </c>
      <c r="K88" s="15">
        <v>37.020316000000001</v>
      </c>
      <c r="L88" s="15">
        <v>7.9006769999999999</v>
      </c>
      <c r="M88" s="15">
        <v>2.031603</v>
      </c>
      <c r="N88" s="15">
        <v>11.060948</v>
      </c>
      <c r="O88" s="15">
        <v>2.031603</v>
      </c>
    </row>
    <row r="89" spans="1:15">
      <c r="A89" s="23" t="s">
        <v>162</v>
      </c>
      <c r="B89" s="24">
        <v>1237</v>
      </c>
      <c r="C89" s="24">
        <v>544</v>
      </c>
      <c r="D89" s="24">
        <v>680</v>
      </c>
      <c r="E89" s="24">
        <v>72</v>
      </c>
      <c r="F89" s="24">
        <v>301</v>
      </c>
      <c r="G89" s="24">
        <v>209</v>
      </c>
      <c r="H89" s="24">
        <v>90</v>
      </c>
      <c r="I89" s="24">
        <v>603</v>
      </c>
      <c r="J89" s="24">
        <v>322</v>
      </c>
      <c r="K89" s="24">
        <v>387</v>
      </c>
      <c r="L89" s="24">
        <v>84</v>
      </c>
      <c r="M89" s="24">
        <v>25</v>
      </c>
      <c r="N89" s="24">
        <v>149</v>
      </c>
      <c r="O89" s="24">
        <v>16</v>
      </c>
    </row>
    <row r="90" spans="1:15">
      <c r="A90" s="10" t="s">
        <v>114</v>
      </c>
      <c r="B90" s="15">
        <v>100</v>
      </c>
      <c r="C90" s="15">
        <v>43.977364999999999</v>
      </c>
      <c r="D90" s="15">
        <v>54.971705999999998</v>
      </c>
      <c r="E90" s="15">
        <v>5.8205340000000003</v>
      </c>
      <c r="F90" s="15">
        <v>24.333064</v>
      </c>
      <c r="G90" s="15">
        <v>16.895714999999999</v>
      </c>
      <c r="H90" s="15">
        <v>7.2756670000000003</v>
      </c>
      <c r="I90" s="15">
        <v>48.746968000000003</v>
      </c>
      <c r="J90" s="15">
        <v>26.030719000000001</v>
      </c>
      <c r="K90" s="15">
        <v>31.285367999999998</v>
      </c>
      <c r="L90" s="15">
        <v>6.7906219999999999</v>
      </c>
      <c r="M90" s="15">
        <v>2.0210189999999999</v>
      </c>
      <c r="N90" s="15">
        <v>12.045271</v>
      </c>
      <c r="O90" s="15">
        <v>1.293452</v>
      </c>
    </row>
    <row r="91" spans="1:15">
      <c r="A91" s="23" t="s">
        <v>152</v>
      </c>
      <c r="B91" s="24">
        <v>81</v>
      </c>
      <c r="C91" s="24">
        <v>25</v>
      </c>
      <c r="D91" s="24">
        <v>28</v>
      </c>
      <c r="E91" s="24">
        <v>9</v>
      </c>
      <c r="F91" s="24">
        <v>12</v>
      </c>
      <c r="G91" s="24">
        <v>13</v>
      </c>
      <c r="H91" s="24">
        <v>4</v>
      </c>
      <c r="I91" s="24">
        <v>26</v>
      </c>
      <c r="J91" s="24">
        <v>13</v>
      </c>
      <c r="K91" s="24">
        <v>18</v>
      </c>
      <c r="L91" s="24">
        <v>11</v>
      </c>
      <c r="M91" s="24">
        <v>10</v>
      </c>
      <c r="N91" s="24">
        <v>20</v>
      </c>
      <c r="O91" s="24">
        <v>1</v>
      </c>
    </row>
    <row r="92" spans="1:15">
      <c r="A92" s="10" t="s">
        <v>114</v>
      </c>
      <c r="B92" s="15">
        <v>100</v>
      </c>
      <c r="C92" s="15">
        <v>30.864197999999998</v>
      </c>
      <c r="D92" s="15">
        <v>34.567900999999999</v>
      </c>
      <c r="E92" s="15">
        <v>11.111110999999999</v>
      </c>
      <c r="F92" s="15">
        <v>14.814814999999999</v>
      </c>
      <c r="G92" s="15">
        <v>16.049382999999999</v>
      </c>
      <c r="H92" s="15">
        <v>4.9382720000000004</v>
      </c>
      <c r="I92" s="15">
        <v>32.098765</v>
      </c>
      <c r="J92" s="15">
        <v>16.049382999999999</v>
      </c>
      <c r="K92" s="15">
        <v>22.222221999999999</v>
      </c>
      <c r="L92" s="15">
        <v>13.580247</v>
      </c>
      <c r="M92" s="15">
        <v>12.345679000000001</v>
      </c>
      <c r="N92" s="15">
        <v>24.691358000000001</v>
      </c>
      <c r="O92" s="15">
        <v>1.2345680000000001</v>
      </c>
    </row>
    <row r="93" spans="1:15">
      <c r="A93" s="23" t="s">
        <v>163</v>
      </c>
      <c r="B93" s="24">
        <v>67</v>
      </c>
      <c r="C93" s="24">
        <v>12</v>
      </c>
      <c r="D93" s="24">
        <v>21</v>
      </c>
      <c r="E93" s="24">
        <v>0</v>
      </c>
      <c r="F93" s="24">
        <v>5</v>
      </c>
      <c r="G93" s="24">
        <v>6</v>
      </c>
      <c r="H93" s="24">
        <v>3</v>
      </c>
      <c r="I93" s="24">
        <v>14</v>
      </c>
      <c r="J93" s="24">
        <v>6</v>
      </c>
      <c r="K93" s="24">
        <v>7</v>
      </c>
      <c r="L93" s="24">
        <v>3</v>
      </c>
      <c r="M93" s="24">
        <v>0</v>
      </c>
      <c r="N93" s="24">
        <v>34</v>
      </c>
      <c r="O93" s="24">
        <v>1</v>
      </c>
    </row>
    <row r="94" spans="1:15">
      <c r="A94" s="10" t="s">
        <v>114</v>
      </c>
      <c r="B94" s="15">
        <v>100</v>
      </c>
      <c r="C94" s="15">
        <v>17.910447999999999</v>
      </c>
      <c r="D94" s="15">
        <v>31.343284000000001</v>
      </c>
      <c r="E94" s="15">
        <v>0</v>
      </c>
      <c r="F94" s="15">
        <v>7.4626869999999998</v>
      </c>
      <c r="G94" s="15">
        <v>8.9552239999999994</v>
      </c>
      <c r="H94" s="15">
        <v>4.4776119999999997</v>
      </c>
      <c r="I94" s="15">
        <v>20.895522</v>
      </c>
      <c r="J94" s="15">
        <v>8.9552239999999994</v>
      </c>
      <c r="K94" s="15">
        <v>10.447761</v>
      </c>
      <c r="L94" s="15">
        <v>4.4776119999999997</v>
      </c>
      <c r="M94" s="15">
        <v>0</v>
      </c>
      <c r="N94" s="15">
        <v>50.746268999999998</v>
      </c>
      <c r="O94" s="15">
        <v>1.492537</v>
      </c>
    </row>
    <row r="95" spans="1:15">
      <c r="A95" s="23" t="s">
        <v>128</v>
      </c>
      <c r="B95" s="24">
        <v>52</v>
      </c>
      <c r="C95" s="24">
        <v>11</v>
      </c>
      <c r="D95" s="24">
        <v>20</v>
      </c>
      <c r="E95" s="24">
        <v>1</v>
      </c>
      <c r="F95" s="24">
        <v>10</v>
      </c>
      <c r="G95" s="24">
        <v>7</v>
      </c>
      <c r="H95" s="24">
        <v>1</v>
      </c>
      <c r="I95" s="24">
        <v>11</v>
      </c>
      <c r="J95" s="24">
        <v>7</v>
      </c>
      <c r="K95" s="24">
        <v>11</v>
      </c>
      <c r="L95" s="24">
        <v>2</v>
      </c>
      <c r="M95" s="24">
        <v>1</v>
      </c>
      <c r="N95" s="24">
        <v>10</v>
      </c>
      <c r="O95" s="24">
        <v>9</v>
      </c>
    </row>
    <row r="96" spans="1:15">
      <c r="A96" s="10" t="s">
        <v>114</v>
      </c>
      <c r="B96" s="15">
        <v>100</v>
      </c>
      <c r="C96" s="15">
        <v>21.153846000000001</v>
      </c>
      <c r="D96" s="15">
        <v>38.461537999999997</v>
      </c>
      <c r="E96" s="15">
        <v>1.9230769999999999</v>
      </c>
      <c r="F96" s="15">
        <v>19.230768999999999</v>
      </c>
      <c r="G96" s="15">
        <v>13.461537999999999</v>
      </c>
      <c r="H96" s="15">
        <v>1.9230769999999999</v>
      </c>
      <c r="I96" s="15">
        <v>21.153846000000001</v>
      </c>
      <c r="J96" s="15">
        <v>13.461537999999999</v>
      </c>
      <c r="K96" s="15">
        <v>21.153846000000001</v>
      </c>
      <c r="L96" s="15">
        <v>3.8461539999999999</v>
      </c>
      <c r="M96" s="15">
        <v>1.9230769999999999</v>
      </c>
      <c r="N96" s="15">
        <v>19.230768999999999</v>
      </c>
      <c r="O96" s="15">
        <v>17.307691999999999</v>
      </c>
    </row>
    <row r="97" spans="1:15">
      <c r="A97" s="8" t="s">
        <v>164</v>
      </c>
      <c r="B97" s="8"/>
      <c r="C97" s="8"/>
      <c r="D97" s="8"/>
      <c r="E97" s="8"/>
      <c r="F97" s="8"/>
      <c r="G97" s="8"/>
      <c r="H97" s="8"/>
      <c r="I97" s="8"/>
      <c r="J97" s="8"/>
      <c r="K97" s="8"/>
      <c r="L97" s="8"/>
      <c r="M97" s="8"/>
      <c r="N97" s="8"/>
      <c r="O97" s="8"/>
    </row>
    <row r="98" spans="1:15">
      <c r="A98" s="23" t="s">
        <v>165</v>
      </c>
      <c r="B98" s="24">
        <v>209</v>
      </c>
      <c r="C98" s="24">
        <v>94</v>
      </c>
      <c r="D98" s="24">
        <v>111</v>
      </c>
      <c r="E98" s="24">
        <v>22</v>
      </c>
      <c r="F98" s="24">
        <v>51</v>
      </c>
      <c r="G98" s="24">
        <v>42</v>
      </c>
      <c r="H98" s="24">
        <v>21</v>
      </c>
      <c r="I98" s="24">
        <v>105</v>
      </c>
      <c r="J98" s="24">
        <v>68</v>
      </c>
      <c r="K98" s="24">
        <v>84</v>
      </c>
      <c r="L98" s="24">
        <v>31</v>
      </c>
      <c r="M98" s="24">
        <v>5</v>
      </c>
      <c r="N98" s="24">
        <v>23</v>
      </c>
      <c r="O98" s="24">
        <v>5</v>
      </c>
    </row>
    <row r="99" spans="1:15">
      <c r="A99" s="10" t="s">
        <v>114</v>
      </c>
      <c r="B99" s="15">
        <v>100</v>
      </c>
      <c r="C99" s="15">
        <v>44.976076999999997</v>
      </c>
      <c r="D99" s="15">
        <v>53.110047999999999</v>
      </c>
      <c r="E99" s="15">
        <v>10.526316</v>
      </c>
      <c r="F99" s="15">
        <v>24.401914000000001</v>
      </c>
      <c r="G99" s="15">
        <v>20.095694000000002</v>
      </c>
      <c r="H99" s="15">
        <v>10.047847000000001</v>
      </c>
      <c r="I99" s="15">
        <v>50.239234000000003</v>
      </c>
      <c r="J99" s="15">
        <v>32.535885</v>
      </c>
      <c r="K99" s="15">
        <v>40.191388000000003</v>
      </c>
      <c r="L99" s="15">
        <v>14.832535999999999</v>
      </c>
      <c r="M99" s="15">
        <v>2.392344</v>
      </c>
      <c r="N99" s="15">
        <v>11.004785</v>
      </c>
      <c r="O99" s="15">
        <v>2.392344</v>
      </c>
    </row>
    <row r="100" spans="1:15">
      <c r="A100" s="23" t="s">
        <v>166</v>
      </c>
      <c r="B100" s="24">
        <v>1043</v>
      </c>
      <c r="C100" s="24">
        <v>400</v>
      </c>
      <c r="D100" s="24">
        <v>535</v>
      </c>
      <c r="E100" s="24">
        <v>53</v>
      </c>
      <c r="F100" s="24">
        <v>226</v>
      </c>
      <c r="G100" s="24">
        <v>170</v>
      </c>
      <c r="H100" s="24">
        <v>68</v>
      </c>
      <c r="I100" s="24">
        <v>473</v>
      </c>
      <c r="J100" s="24">
        <v>256</v>
      </c>
      <c r="K100" s="24">
        <v>323</v>
      </c>
      <c r="L100" s="24">
        <v>75</v>
      </c>
      <c r="M100" s="24">
        <v>17</v>
      </c>
      <c r="N100" s="24">
        <v>150</v>
      </c>
      <c r="O100" s="24">
        <v>27</v>
      </c>
    </row>
    <row r="101" spans="1:15">
      <c r="A101" s="10" t="s">
        <v>114</v>
      </c>
      <c r="B101" s="15">
        <v>100</v>
      </c>
      <c r="C101" s="15">
        <v>38.350911000000004</v>
      </c>
      <c r="D101" s="15">
        <v>51.294342999999998</v>
      </c>
      <c r="E101" s="15">
        <v>5.0814959999999996</v>
      </c>
      <c r="F101" s="15">
        <v>21.668265000000002</v>
      </c>
      <c r="G101" s="15">
        <v>16.299137000000002</v>
      </c>
      <c r="H101" s="15">
        <v>6.5196550000000002</v>
      </c>
      <c r="I101" s="15">
        <v>45.349952000000002</v>
      </c>
      <c r="J101" s="15">
        <v>24.544582999999999</v>
      </c>
      <c r="K101" s="15">
        <v>30.968360000000001</v>
      </c>
      <c r="L101" s="15">
        <v>7.1907959999999997</v>
      </c>
      <c r="M101" s="15">
        <v>1.6299140000000001</v>
      </c>
      <c r="N101" s="15">
        <v>14.381591999999999</v>
      </c>
      <c r="O101" s="15">
        <v>2.588686</v>
      </c>
    </row>
    <row r="102" spans="1:15">
      <c r="A102" s="23" t="s">
        <v>167</v>
      </c>
      <c r="B102" s="24">
        <v>963</v>
      </c>
      <c r="C102" s="24">
        <v>314</v>
      </c>
      <c r="D102" s="24">
        <v>410</v>
      </c>
      <c r="E102" s="24">
        <v>32</v>
      </c>
      <c r="F102" s="24">
        <v>176</v>
      </c>
      <c r="G102" s="24">
        <v>101</v>
      </c>
      <c r="H102" s="24">
        <v>39</v>
      </c>
      <c r="I102" s="24">
        <v>310</v>
      </c>
      <c r="J102" s="24">
        <v>146</v>
      </c>
      <c r="K102" s="24">
        <v>222</v>
      </c>
      <c r="L102" s="24">
        <v>34</v>
      </c>
      <c r="M102" s="24">
        <v>14</v>
      </c>
      <c r="N102" s="24">
        <v>218</v>
      </c>
      <c r="O102" s="24">
        <v>8</v>
      </c>
    </row>
    <row r="103" spans="1:15">
      <c r="A103" s="10" t="s">
        <v>114</v>
      </c>
      <c r="B103" s="15">
        <v>100</v>
      </c>
      <c r="C103" s="15">
        <v>32.606437999999997</v>
      </c>
      <c r="D103" s="15">
        <v>42.575285999999998</v>
      </c>
      <c r="E103" s="15">
        <v>3.3229489999999999</v>
      </c>
      <c r="F103" s="15">
        <v>18.276219999999999</v>
      </c>
      <c r="G103" s="15">
        <v>10.488058000000001</v>
      </c>
      <c r="H103" s="15">
        <v>4.0498440000000002</v>
      </c>
      <c r="I103" s="15">
        <v>32.191070000000003</v>
      </c>
      <c r="J103" s="15">
        <v>15.160955</v>
      </c>
      <c r="K103" s="15">
        <v>23.052959999999999</v>
      </c>
      <c r="L103" s="15">
        <v>3.5306329999999999</v>
      </c>
      <c r="M103" s="15">
        <v>1.4537899999999999</v>
      </c>
      <c r="N103" s="15">
        <v>22.637591</v>
      </c>
      <c r="O103" s="15">
        <v>0.83073699999999995</v>
      </c>
    </row>
    <row r="104" spans="1:15">
      <c r="A104" s="23" t="s">
        <v>168</v>
      </c>
      <c r="B104" s="24">
        <v>338</v>
      </c>
      <c r="C104" s="24">
        <v>86</v>
      </c>
      <c r="D104" s="24">
        <v>114</v>
      </c>
      <c r="E104" s="24">
        <v>11</v>
      </c>
      <c r="F104" s="24">
        <v>46</v>
      </c>
      <c r="G104" s="24">
        <v>30</v>
      </c>
      <c r="H104" s="24">
        <v>12</v>
      </c>
      <c r="I104" s="24">
        <v>77</v>
      </c>
      <c r="J104" s="24">
        <v>38</v>
      </c>
      <c r="K104" s="24">
        <v>49</v>
      </c>
      <c r="L104" s="24">
        <v>7</v>
      </c>
      <c r="M104" s="24">
        <v>12</v>
      </c>
      <c r="N104" s="24">
        <v>120</v>
      </c>
      <c r="O104" s="24">
        <v>7</v>
      </c>
    </row>
    <row r="105" spans="1:15">
      <c r="A105" s="10" t="s">
        <v>114</v>
      </c>
      <c r="B105" s="15">
        <v>100</v>
      </c>
      <c r="C105" s="15">
        <v>25.443787</v>
      </c>
      <c r="D105" s="15">
        <v>33.727811000000003</v>
      </c>
      <c r="E105" s="15">
        <v>3.2544379999999999</v>
      </c>
      <c r="F105" s="15">
        <v>13.609467</v>
      </c>
      <c r="G105" s="15">
        <v>8.8757400000000004</v>
      </c>
      <c r="H105" s="15">
        <v>3.5502959999999999</v>
      </c>
      <c r="I105" s="15">
        <v>22.781065000000002</v>
      </c>
      <c r="J105" s="15">
        <v>11.242604</v>
      </c>
      <c r="K105" s="15">
        <v>14.497040999999999</v>
      </c>
      <c r="L105" s="15">
        <v>2.0710060000000001</v>
      </c>
      <c r="M105" s="15">
        <v>3.5502959999999999</v>
      </c>
      <c r="N105" s="15">
        <v>35.502958999999997</v>
      </c>
      <c r="O105" s="15">
        <v>2.0710060000000001</v>
      </c>
    </row>
    <row r="106" spans="1:15">
      <c r="A106" s="23" t="s">
        <v>169</v>
      </c>
      <c r="B106" s="24">
        <v>94</v>
      </c>
      <c r="C106" s="24">
        <v>20</v>
      </c>
      <c r="D106" s="24">
        <v>20</v>
      </c>
      <c r="E106" s="24">
        <v>4</v>
      </c>
      <c r="F106" s="24">
        <v>10</v>
      </c>
      <c r="G106" s="24">
        <v>5</v>
      </c>
      <c r="H106" s="24">
        <v>3</v>
      </c>
      <c r="I106" s="24">
        <v>16</v>
      </c>
      <c r="J106" s="24">
        <v>2</v>
      </c>
      <c r="K106" s="24">
        <v>11</v>
      </c>
      <c r="L106" s="24">
        <v>0</v>
      </c>
      <c r="M106" s="24">
        <v>4</v>
      </c>
      <c r="N106" s="24">
        <v>49</v>
      </c>
      <c r="O106" s="24">
        <v>0</v>
      </c>
    </row>
    <row r="107" spans="1:15">
      <c r="A107" s="10" t="s">
        <v>114</v>
      </c>
      <c r="B107" s="15">
        <v>100</v>
      </c>
      <c r="C107" s="15">
        <v>21.276596000000001</v>
      </c>
      <c r="D107" s="15">
        <v>21.276596000000001</v>
      </c>
      <c r="E107" s="15">
        <v>4.2553190000000001</v>
      </c>
      <c r="F107" s="15">
        <v>10.638298000000001</v>
      </c>
      <c r="G107" s="15">
        <v>5.3191490000000003</v>
      </c>
      <c r="H107" s="15">
        <v>3.1914889999999998</v>
      </c>
      <c r="I107" s="15">
        <v>17.021277000000001</v>
      </c>
      <c r="J107" s="15">
        <v>2.1276600000000001</v>
      </c>
      <c r="K107" s="15">
        <v>11.702128</v>
      </c>
      <c r="L107" s="15">
        <v>0</v>
      </c>
      <c r="M107" s="15">
        <v>4.2553190000000001</v>
      </c>
      <c r="N107" s="15">
        <v>52.127659999999999</v>
      </c>
      <c r="O107" s="15">
        <v>0</v>
      </c>
    </row>
    <row r="108" spans="1:15">
      <c r="A108" s="23" t="s">
        <v>128</v>
      </c>
      <c r="B108" s="24">
        <v>30</v>
      </c>
      <c r="C108" s="24">
        <v>5</v>
      </c>
      <c r="D108" s="24">
        <v>8</v>
      </c>
      <c r="E108" s="24">
        <v>1</v>
      </c>
      <c r="F108" s="24">
        <v>4</v>
      </c>
      <c r="G108" s="24">
        <v>3</v>
      </c>
      <c r="H108" s="24">
        <v>1</v>
      </c>
      <c r="I108" s="24">
        <v>5</v>
      </c>
      <c r="J108" s="24">
        <v>3</v>
      </c>
      <c r="K108" s="24">
        <v>6</v>
      </c>
      <c r="L108" s="24">
        <v>3</v>
      </c>
      <c r="M108" s="24">
        <v>1</v>
      </c>
      <c r="N108" s="24">
        <v>10</v>
      </c>
      <c r="O108" s="24">
        <v>6</v>
      </c>
    </row>
    <row r="109" spans="1:15">
      <c r="A109" s="10" t="s">
        <v>114</v>
      </c>
      <c r="B109" s="15">
        <v>100</v>
      </c>
      <c r="C109" s="15">
        <v>16.666667</v>
      </c>
      <c r="D109" s="15">
        <v>26.666667</v>
      </c>
      <c r="E109" s="15">
        <v>3.3333330000000001</v>
      </c>
      <c r="F109" s="15">
        <v>13.333333</v>
      </c>
      <c r="G109" s="15">
        <v>10</v>
      </c>
      <c r="H109" s="15">
        <v>3.3333330000000001</v>
      </c>
      <c r="I109" s="15">
        <v>16.666667</v>
      </c>
      <c r="J109" s="15">
        <v>10</v>
      </c>
      <c r="K109" s="15">
        <v>20</v>
      </c>
      <c r="L109" s="15">
        <v>10</v>
      </c>
      <c r="M109" s="15">
        <v>3.3333330000000001</v>
      </c>
      <c r="N109" s="15">
        <v>33.333333000000003</v>
      </c>
      <c r="O109" s="15">
        <v>20</v>
      </c>
    </row>
    <row r="110" spans="1:15">
      <c r="A110" s="8" t="s">
        <v>170</v>
      </c>
      <c r="B110" s="8"/>
      <c r="C110" s="8"/>
      <c r="D110" s="8"/>
      <c r="E110" s="8"/>
      <c r="F110" s="8"/>
      <c r="G110" s="8"/>
      <c r="H110" s="8"/>
      <c r="I110" s="8"/>
      <c r="J110" s="8"/>
      <c r="K110" s="8"/>
      <c r="L110" s="8"/>
      <c r="M110" s="8"/>
      <c r="N110" s="8"/>
      <c r="O110" s="8"/>
    </row>
    <row r="111" spans="1:15">
      <c r="A111" s="23" t="s">
        <v>171</v>
      </c>
      <c r="B111" s="24">
        <v>386</v>
      </c>
      <c r="C111" s="24">
        <v>116</v>
      </c>
      <c r="D111" s="24">
        <v>170</v>
      </c>
      <c r="E111" s="24">
        <v>23</v>
      </c>
      <c r="F111" s="24">
        <v>55</v>
      </c>
      <c r="G111" s="24">
        <v>60</v>
      </c>
      <c r="H111" s="24">
        <v>14</v>
      </c>
      <c r="I111" s="24">
        <v>119</v>
      </c>
      <c r="J111" s="24">
        <v>74</v>
      </c>
      <c r="K111" s="24">
        <v>103</v>
      </c>
      <c r="L111" s="24">
        <v>39</v>
      </c>
      <c r="M111" s="24">
        <v>13</v>
      </c>
      <c r="N111" s="24">
        <v>86</v>
      </c>
      <c r="O111" s="24">
        <v>10</v>
      </c>
    </row>
    <row r="112" spans="1:15">
      <c r="A112" s="10" t="s">
        <v>114</v>
      </c>
      <c r="B112" s="15">
        <v>100</v>
      </c>
      <c r="C112" s="15">
        <v>30.051812999999999</v>
      </c>
      <c r="D112" s="15">
        <v>44.041451000000002</v>
      </c>
      <c r="E112" s="15">
        <v>5.9585489999999997</v>
      </c>
      <c r="F112" s="15">
        <v>14.248704999999999</v>
      </c>
      <c r="G112" s="15">
        <v>15.544041</v>
      </c>
      <c r="H112" s="15">
        <v>3.6269429999999998</v>
      </c>
      <c r="I112" s="15">
        <v>30.829015999999999</v>
      </c>
      <c r="J112" s="15">
        <v>19.170984000000001</v>
      </c>
      <c r="K112" s="15">
        <v>26.683938000000001</v>
      </c>
      <c r="L112" s="15">
        <v>10.103626999999999</v>
      </c>
      <c r="M112" s="15">
        <v>3.3678759999999999</v>
      </c>
      <c r="N112" s="15">
        <v>22.279793000000002</v>
      </c>
      <c r="O112" s="15">
        <v>2.5906739999999999</v>
      </c>
    </row>
    <row r="113" spans="1:15">
      <c r="A113" s="23" t="s">
        <v>172</v>
      </c>
      <c r="B113" s="24">
        <v>919</v>
      </c>
      <c r="C113" s="24">
        <v>295</v>
      </c>
      <c r="D113" s="24">
        <v>421</v>
      </c>
      <c r="E113" s="24">
        <v>38</v>
      </c>
      <c r="F113" s="24">
        <v>179</v>
      </c>
      <c r="G113" s="24">
        <v>117</v>
      </c>
      <c r="H113" s="24">
        <v>49</v>
      </c>
      <c r="I113" s="24">
        <v>345</v>
      </c>
      <c r="J113" s="24">
        <v>176</v>
      </c>
      <c r="K113" s="24">
        <v>226</v>
      </c>
      <c r="L113" s="24">
        <v>50</v>
      </c>
      <c r="M113" s="24">
        <v>17</v>
      </c>
      <c r="N113" s="24">
        <v>205</v>
      </c>
      <c r="O113" s="24">
        <v>14</v>
      </c>
    </row>
    <row r="114" spans="1:15">
      <c r="A114" s="10" t="s">
        <v>114</v>
      </c>
      <c r="B114" s="15">
        <v>100</v>
      </c>
      <c r="C114" s="15">
        <v>32.100109000000003</v>
      </c>
      <c r="D114" s="15">
        <v>45.810664000000003</v>
      </c>
      <c r="E114" s="15">
        <v>4.1349289999999996</v>
      </c>
      <c r="F114" s="15">
        <v>19.477692999999999</v>
      </c>
      <c r="G114" s="15">
        <v>12.73123</v>
      </c>
      <c r="H114" s="15">
        <v>5.3318820000000002</v>
      </c>
      <c r="I114" s="15">
        <v>37.540804999999999</v>
      </c>
      <c r="J114" s="15">
        <v>19.151250999999998</v>
      </c>
      <c r="K114" s="15">
        <v>24.591947999999999</v>
      </c>
      <c r="L114" s="15">
        <v>5.440696</v>
      </c>
      <c r="M114" s="15">
        <v>1.849837</v>
      </c>
      <c r="N114" s="15">
        <v>22.306854999999999</v>
      </c>
      <c r="O114" s="15">
        <v>1.5233950000000001</v>
      </c>
    </row>
    <row r="115" spans="1:15">
      <c r="A115" s="23" t="s">
        <v>173</v>
      </c>
      <c r="B115" s="24">
        <v>978</v>
      </c>
      <c r="C115" s="24">
        <v>364</v>
      </c>
      <c r="D115" s="24">
        <v>437</v>
      </c>
      <c r="E115" s="24">
        <v>42</v>
      </c>
      <c r="F115" s="24">
        <v>202</v>
      </c>
      <c r="G115" s="24">
        <v>121</v>
      </c>
      <c r="H115" s="24">
        <v>54</v>
      </c>
      <c r="I115" s="24">
        <v>384</v>
      </c>
      <c r="J115" s="24">
        <v>177</v>
      </c>
      <c r="K115" s="24">
        <v>253</v>
      </c>
      <c r="L115" s="24">
        <v>42</v>
      </c>
      <c r="M115" s="24">
        <v>16</v>
      </c>
      <c r="N115" s="24">
        <v>191</v>
      </c>
      <c r="O115" s="24">
        <v>16</v>
      </c>
    </row>
    <row r="116" spans="1:15">
      <c r="A116" s="10" t="s">
        <v>114</v>
      </c>
      <c r="B116" s="15">
        <v>100</v>
      </c>
      <c r="C116" s="15">
        <v>37.218814000000002</v>
      </c>
      <c r="D116" s="15">
        <v>44.683027000000003</v>
      </c>
      <c r="E116" s="15">
        <v>4.2944789999999999</v>
      </c>
      <c r="F116" s="15">
        <v>20.654396999999999</v>
      </c>
      <c r="G116" s="15">
        <v>12.372188</v>
      </c>
      <c r="H116" s="15">
        <v>5.5214720000000002</v>
      </c>
      <c r="I116" s="15">
        <v>39.263804</v>
      </c>
      <c r="J116" s="15">
        <v>18.09816</v>
      </c>
      <c r="K116" s="15">
        <v>25.869121</v>
      </c>
      <c r="L116" s="15">
        <v>4.2944789999999999</v>
      </c>
      <c r="M116" s="15">
        <v>1.6359919999999999</v>
      </c>
      <c r="N116" s="15">
        <v>19.529651999999999</v>
      </c>
      <c r="O116" s="15">
        <v>1.6359919999999999</v>
      </c>
    </row>
    <row r="117" spans="1:15">
      <c r="A117" s="23" t="s">
        <v>174</v>
      </c>
      <c r="B117" s="24">
        <v>347</v>
      </c>
      <c r="C117" s="24">
        <v>134</v>
      </c>
      <c r="D117" s="24">
        <v>160</v>
      </c>
      <c r="E117" s="24">
        <v>19</v>
      </c>
      <c r="F117" s="24">
        <v>70</v>
      </c>
      <c r="G117" s="24">
        <v>49</v>
      </c>
      <c r="H117" s="24">
        <v>25</v>
      </c>
      <c r="I117" s="24">
        <v>131</v>
      </c>
      <c r="J117" s="24">
        <v>81</v>
      </c>
      <c r="K117" s="24">
        <v>104</v>
      </c>
      <c r="L117" s="24">
        <v>15</v>
      </c>
      <c r="M117" s="24">
        <v>6</v>
      </c>
      <c r="N117" s="24">
        <v>72</v>
      </c>
      <c r="O117" s="24">
        <v>5</v>
      </c>
    </row>
    <row r="118" spans="1:15">
      <c r="A118" s="10" t="s">
        <v>114</v>
      </c>
      <c r="B118" s="15">
        <v>100</v>
      </c>
      <c r="C118" s="15">
        <v>38.616714999999999</v>
      </c>
      <c r="D118" s="15">
        <v>46.10951</v>
      </c>
      <c r="E118" s="15">
        <v>5.4755039999999999</v>
      </c>
      <c r="F118" s="15">
        <v>20.172910999999999</v>
      </c>
      <c r="G118" s="15">
        <v>14.121036999999999</v>
      </c>
      <c r="H118" s="15">
        <v>7.2046109999999999</v>
      </c>
      <c r="I118" s="15">
        <v>37.752161000000001</v>
      </c>
      <c r="J118" s="15">
        <v>23.342939000000001</v>
      </c>
      <c r="K118" s="15">
        <v>29.971181999999999</v>
      </c>
      <c r="L118" s="15">
        <v>4.3227669999999998</v>
      </c>
      <c r="M118" s="15">
        <v>1.7291069999999999</v>
      </c>
      <c r="N118" s="15">
        <v>20.749279999999999</v>
      </c>
      <c r="O118" s="15">
        <v>1.440922</v>
      </c>
    </row>
    <row r="119" spans="1:15">
      <c r="A119" s="23" t="s">
        <v>128</v>
      </c>
      <c r="B119" s="24">
        <v>47</v>
      </c>
      <c r="C119" s="24">
        <v>10</v>
      </c>
      <c r="D119" s="24">
        <v>10</v>
      </c>
      <c r="E119" s="24">
        <v>1</v>
      </c>
      <c r="F119" s="24">
        <v>7</v>
      </c>
      <c r="G119" s="24">
        <v>4</v>
      </c>
      <c r="H119" s="24">
        <v>2</v>
      </c>
      <c r="I119" s="24">
        <v>7</v>
      </c>
      <c r="J119" s="24">
        <v>5</v>
      </c>
      <c r="K119" s="24">
        <v>9</v>
      </c>
      <c r="L119" s="24">
        <v>4</v>
      </c>
      <c r="M119" s="24">
        <v>1</v>
      </c>
      <c r="N119" s="24">
        <v>16</v>
      </c>
      <c r="O119" s="24">
        <v>8</v>
      </c>
    </row>
    <row r="120" spans="1:15">
      <c r="A120" s="10" t="s">
        <v>114</v>
      </c>
      <c r="B120" s="15">
        <v>100</v>
      </c>
      <c r="C120" s="15">
        <v>21.276596000000001</v>
      </c>
      <c r="D120" s="15">
        <v>21.276596000000001</v>
      </c>
      <c r="E120" s="15">
        <v>2.1276600000000001</v>
      </c>
      <c r="F120" s="15">
        <v>14.893617000000001</v>
      </c>
      <c r="G120" s="15">
        <v>8.5106380000000001</v>
      </c>
      <c r="H120" s="15">
        <v>4.2553190000000001</v>
      </c>
      <c r="I120" s="15">
        <v>14.893617000000001</v>
      </c>
      <c r="J120" s="15">
        <v>10.638298000000001</v>
      </c>
      <c r="K120" s="15">
        <v>19.148935999999999</v>
      </c>
      <c r="L120" s="15">
        <v>8.5106380000000001</v>
      </c>
      <c r="M120" s="15">
        <v>2.1276600000000001</v>
      </c>
      <c r="N120" s="15">
        <v>34.042552999999998</v>
      </c>
      <c r="O120" s="15">
        <v>17.021277000000001</v>
      </c>
    </row>
    <row r="121" spans="1:15">
      <c r="A121" s="8" t="s">
        <v>175</v>
      </c>
      <c r="B121" s="8"/>
      <c r="C121" s="8"/>
      <c r="D121" s="8"/>
      <c r="E121" s="8"/>
      <c r="F121" s="8"/>
      <c r="G121" s="8"/>
      <c r="H121" s="8"/>
      <c r="I121" s="8"/>
      <c r="J121" s="8"/>
      <c r="K121" s="8"/>
      <c r="L121" s="8"/>
      <c r="M121" s="8"/>
      <c r="N121" s="8"/>
      <c r="O121" s="8"/>
    </row>
    <row r="122" spans="1:15">
      <c r="A122" s="23" t="s">
        <v>176</v>
      </c>
      <c r="B122" s="24">
        <v>425</v>
      </c>
      <c r="C122" s="24">
        <v>189</v>
      </c>
      <c r="D122" s="24">
        <v>239</v>
      </c>
      <c r="E122" s="24">
        <v>26</v>
      </c>
      <c r="F122" s="24">
        <v>100</v>
      </c>
      <c r="G122" s="24">
        <v>71</v>
      </c>
      <c r="H122" s="24">
        <v>34</v>
      </c>
      <c r="I122" s="24">
        <v>222</v>
      </c>
      <c r="J122" s="24">
        <v>110</v>
      </c>
      <c r="K122" s="24">
        <v>124</v>
      </c>
      <c r="L122" s="24">
        <v>23</v>
      </c>
      <c r="M122" s="24">
        <v>3</v>
      </c>
      <c r="N122" s="24">
        <v>56</v>
      </c>
      <c r="O122" s="24">
        <v>3</v>
      </c>
    </row>
    <row r="123" spans="1:15">
      <c r="A123" s="10" t="s">
        <v>114</v>
      </c>
      <c r="B123" s="15">
        <v>100</v>
      </c>
      <c r="C123" s="15">
        <v>44.470587999999999</v>
      </c>
      <c r="D123" s="15">
        <v>56.235294000000003</v>
      </c>
      <c r="E123" s="15">
        <v>6.1176469999999998</v>
      </c>
      <c r="F123" s="15">
        <v>23.529412000000001</v>
      </c>
      <c r="G123" s="15">
        <v>16.705881999999999</v>
      </c>
      <c r="H123" s="15">
        <v>8</v>
      </c>
      <c r="I123" s="15">
        <v>52.235294000000003</v>
      </c>
      <c r="J123" s="15">
        <v>25.882352999999998</v>
      </c>
      <c r="K123" s="15">
        <v>29.176470999999999</v>
      </c>
      <c r="L123" s="15">
        <v>5.4117649999999999</v>
      </c>
      <c r="M123" s="15">
        <v>0.70588200000000001</v>
      </c>
      <c r="N123" s="15">
        <v>13.176470999999999</v>
      </c>
      <c r="O123" s="15">
        <v>0.70588200000000001</v>
      </c>
    </row>
    <row r="124" spans="1:15">
      <c r="A124" s="23" t="s">
        <v>177</v>
      </c>
      <c r="B124" s="24">
        <v>811</v>
      </c>
      <c r="C124" s="24">
        <v>340</v>
      </c>
      <c r="D124" s="24">
        <v>456</v>
      </c>
      <c r="E124" s="24">
        <v>49</v>
      </c>
      <c r="F124" s="24">
        <v>201</v>
      </c>
      <c r="G124" s="24">
        <v>147</v>
      </c>
      <c r="H124" s="24">
        <v>65</v>
      </c>
      <c r="I124" s="24">
        <v>392</v>
      </c>
      <c r="J124" s="24">
        <v>231</v>
      </c>
      <c r="K124" s="24">
        <v>250</v>
      </c>
      <c r="L124" s="24">
        <v>54</v>
      </c>
      <c r="M124" s="24">
        <v>9</v>
      </c>
      <c r="N124" s="24">
        <v>91</v>
      </c>
      <c r="O124" s="24">
        <v>17</v>
      </c>
    </row>
    <row r="125" spans="1:15">
      <c r="A125" s="10" t="s">
        <v>114</v>
      </c>
      <c r="B125" s="15">
        <v>100</v>
      </c>
      <c r="C125" s="15">
        <v>41.923551000000003</v>
      </c>
      <c r="D125" s="15">
        <v>56.226880000000001</v>
      </c>
      <c r="E125" s="15">
        <v>6.0419239999999999</v>
      </c>
      <c r="F125" s="15">
        <v>24.784217000000002</v>
      </c>
      <c r="G125" s="15">
        <v>18.125771</v>
      </c>
      <c r="H125" s="15">
        <v>8.0147969999999997</v>
      </c>
      <c r="I125" s="15">
        <v>48.335388000000002</v>
      </c>
      <c r="J125" s="15">
        <v>28.483353999999999</v>
      </c>
      <c r="K125" s="15">
        <v>30.826141</v>
      </c>
      <c r="L125" s="15">
        <v>6.6584459999999996</v>
      </c>
      <c r="M125" s="15">
        <v>1.1097410000000001</v>
      </c>
      <c r="N125" s="15">
        <v>11.220715</v>
      </c>
      <c r="O125" s="15">
        <v>2.0961780000000001</v>
      </c>
    </row>
    <row r="126" spans="1:15">
      <c r="A126" s="23" t="s">
        <v>178</v>
      </c>
      <c r="B126" s="24">
        <v>207</v>
      </c>
      <c r="C126" s="24">
        <v>88</v>
      </c>
      <c r="D126" s="24">
        <v>122</v>
      </c>
      <c r="E126" s="24">
        <v>18</v>
      </c>
      <c r="F126" s="24">
        <v>52</v>
      </c>
      <c r="G126" s="24">
        <v>39</v>
      </c>
      <c r="H126" s="24">
        <v>20</v>
      </c>
      <c r="I126" s="24">
        <v>96</v>
      </c>
      <c r="J126" s="24">
        <v>68</v>
      </c>
      <c r="K126" s="24">
        <v>68</v>
      </c>
      <c r="L126" s="24">
        <v>23</v>
      </c>
      <c r="M126" s="24">
        <v>6</v>
      </c>
      <c r="N126" s="24">
        <v>25</v>
      </c>
      <c r="O126" s="24">
        <v>4</v>
      </c>
    </row>
    <row r="127" spans="1:15">
      <c r="A127" s="10" t="s">
        <v>114</v>
      </c>
      <c r="B127" s="15">
        <v>100</v>
      </c>
      <c r="C127" s="15">
        <v>42.512076999999998</v>
      </c>
      <c r="D127" s="15">
        <v>58.937198000000002</v>
      </c>
      <c r="E127" s="15">
        <v>8.6956520000000008</v>
      </c>
      <c r="F127" s="15">
        <v>25.120773</v>
      </c>
      <c r="G127" s="15">
        <v>18.840579999999999</v>
      </c>
      <c r="H127" s="15">
        <v>9.6618359999999992</v>
      </c>
      <c r="I127" s="15">
        <v>46.376812000000001</v>
      </c>
      <c r="J127" s="15">
        <v>32.850242000000001</v>
      </c>
      <c r="K127" s="15">
        <v>32.850242000000001</v>
      </c>
      <c r="L127" s="15">
        <v>11.111110999999999</v>
      </c>
      <c r="M127" s="15">
        <v>2.8985509999999999</v>
      </c>
      <c r="N127" s="15">
        <v>12.077294999999999</v>
      </c>
      <c r="O127" s="15">
        <v>1.9323669999999999</v>
      </c>
    </row>
    <row r="128" spans="1:15">
      <c r="A128" s="23" t="s">
        <v>179</v>
      </c>
      <c r="B128" s="24">
        <v>154</v>
      </c>
      <c r="C128" s="24">
        <v>77</v>
      </c>
      <c r="D128" s="24">
        <v>92</v>
      </c>
      <c r="E128" s="24">
        <v>16</v>
      </c>
      <c r="F128" s="24">
        <v>38</v>
      </c>
      <c r="G128" s="24">
        <v>33</v>
      </c>
      <c r="H128" s="24">
        <v>28</v>
      </c>
      <c r="I128" s="24">
        <v>96</v>
      </c>
      <c r="J128" s="24">
        <v>61</v>
      </c>
      <c r="K128" s="24">
        <v>61</v>
      </c>
      <c r="L128" s="24">
        <v>20</v>
      </c>
      <c r="M128" s="24">
        <v>5</v>
      </c>
      <c r="N128" s="24">
        <v>13</v>
      </c>
      <c r="O128" s="24">
        <v>2</v>
      </c>
    </row>
    <row r="129" spans="1:15">
      <c r="A129" s="10" t="s">
        <v>114</v>
      </c>
      <c r="B129" s="15">
        <v>100</v>
      </c>
      <c r="C129" s="15">
        <v>50</v>
      </c>
      <c r="D129" s="15">
        <v>59.740259999999999</v>
      </c>
      <c r="E129" s="15">
        <v>10.389609999999999</v>
      </c>
      <c r="F129" s="15">
        <v>24.675325000000001</v>
      </c>
      <c r="G129" s="15">
        <v>21.428571000000002</v>
      </c>
      <c r="H129" s="15">
        <v>18.181818</v>
      </c>
      <c r="I129" s="15">
        <v>62.337662000000002</v>
      </c>
      <c r="J129" s="15">
        <v>39.610390000000002</v>
      </c>
      <c r="K129" s="15">
        <v>39.610390000000002</v>
      </c>
      <c r="L129" s="15">
        <v>12.987012999999999</v>
      </c>
      <c r="M129" s="15">
        <v>3.246753</v>
      </c>
      <c r="N129" s="15">
        <v>8.4415580000000006</v>
      </c>
      <c r="O129" s="15">
        <v>1.2987010000000001</v>
      </c>
    </row>
    <row r="130" spans="1:15">
      <c r="A130" s="23" t="s">
        <v>180</v>
      </c>
      <c r="B130" s="24">
        <v>318</v>
      </c>
      <c r="C130" s="24">
        <v>144</v>
      </c>
      <c r="D130" s="24">
        <v>205</v>
      </c>
      <c r="E130" s="24">
        <v>17</v>
      </c>
      <c r="F130" s="24">
        <v>76</v>
      </c>
      <c r="G130" s="24">
        <v>64</v>
      </c>
      <c r="H130" s="24">
        <v>32</v>
      </c>
      <c r="I130" s="24">
        <v>206</v>
      </c>
      <c r="J130" s="24">
        <v>150</v>
      </c>
      <c r="K130" s="24">
        <v>111</v>
      </c>
      <c r="L130" s="24">
        <v>31</v>
      </c>
      <c r="M130" s="24">
        <v>6</v>
      </c>
      <c r="N130" s="24">
        <v>23</v>
      </c>
      <c r="O130" s="24">
        <v>4</v>
      </c>
    </row>
    <row r="131" spans="1:15">
      <c r="A131" s="10" t="s">
        <v>114</v>
      </c>
      <c r="B131" s="15">
        <v>100</v>
      </c>
      <c r="C131" s="15">
        <v>45.283019000000003</v>
      </c>
      <c r="D131" s="15">
        <v>64.465408999999994</v>
      </c>
      <c r="E131" s="15">
        <v>5.3459120000000002</v>
      </c>
      <c r="F131" s="15">
        <v>23.899370999999999</v>
      </c>
      <c r="G131" s="15">
        <v>20.125786000000002</v>
      </c>
      <c r="H131" s="15">
        <v>10.062893000000001</v>
      </c>
      <c r="I131" s="15">
        <v>64.779874000000007</v>
      </c>
      <c r="J131" s="15">
        <v>47.169811000000003</v>
      </c>
      <c r="K131" s="15">
        <v>34.905659999999997</v>
      </c>
      <c r="L131" s="15">
        <v>9.7484280000000005</v>
      </c>
      <c r="M131" s="15">
        <v>1.886792</v>
      </c>
      <c r="N131" s="15">
        <v>7.232704</v>
      </c>
      <c r="O131" s="15">
        <v>1.257862</v>
      </c>
    </row>
    <row r="132" spans="1:15">
      <c r="A132" s="23" t="s">
        <v>181</v>
      </c>
      <c r="B132" s="24">
        <v>203</v>
      </c>
      <c r="C132" s="24">
        <v>107</v>
      </c>
      <c r="D132" s="24">
        <v>139</v>
      </c>
      <c r="E132" s="24">
        <v>17</v>
      </c>
      <c r="F132" s="24">
        <v>67</v>
      </c>
      <c r="G132" s="24">
        <v>54</v>
      </c>
      <c r="H132" s="24">
        <v>21</v>
      </c>
      <c r="I132" s="24">
        <v>121</v>
      </c>
      <c r="J132" s="24">
        <v>132</v>
      </c>
      <c r="K132" s="24">
        <v>81</v>
      </c>
      <c r="L132" s="24">
        <v>29</v>
      </c>
      <c r="M132" s="24">
        <v>6</v>
      </c>
      <c r="N132" s="24">
        <v>8</v>
      </c>
      <c r="O132" s="24">
        <v>1</v>
      </c>
    </row>
    <row r="133" spans="1:15">
      <c r="A133" s="10" t="s">
        <v>114</v>
      </c>
      <c r="B133" s="15">
        <v>100</v>
      </c>
      <c r="C133" s="15">
        <v>52.709359999999997</v>
      </c>
      <c r="D133" s="15">
        <v>68.472905999999995</v>
      </c>
      <c r="E133" s="15">
        <v>8.3743839999999992</v>
      </c>
      <c r="F133" s="15">
        <v>33.004925999999998</v>
      </c>
      <c r="G133" s="15">
        <v>26.600985000000001</v>
      </c>
      <c r="H133" s="15">
        <v>10.344828</v>
      </c>
      <c r="I133" s="15">
        <v>59.605910999999999</v>
      </c>
      <c r="J133" s="15">
        <v>65.024630999999999</v>
      </c>
      <c r="K133" s="15">
        <v>39.901477999999997</v>
      </c>
      <c r="L133" s="15">
        <v>14.285714</v>
      </c>
      <c r="M133" s="15">
        <v>2.9556650000000002</v>
      </c>
      <c r="N133" s="15">
        <v>3.940887</v>
      </c>
      <c r="O133" s="15">
        <v>0.49261100000000002</v>
      </c>
    </row>
    <row r="134" spans="1:15">
      <c r="A134" s="23" t="s">
        <v>182</v>
      </c>
      <c r="B134" s="24">
        <v>79</v>
      </c>
      <c r="C134" s="24">
        <v>44</v>
      </c>
      <c r="D134" s="24">
        <v>40</v>
      </c>
      <c r="E134" s="24">
        <v>9</v>
      </c>
      <c r="F134" s="24">
        <v>19</v>
      </c>
      <c r="G134" s="24">
        <v>21</v>
      </c>
      <c r="H134" s="24">
        <v>7</v>
      </c>
      <c r="I134" s="24">
        <v>38</v>
      </c>
      <c r="J134" s="24">
        <v>31</v>
      </c>
      <c r="K134" s="24">
        <v>28</v>
      </c>
      <c r="L134" s="24">
        <v>6</v>
      </c>
      <c r="M134" s="24">
        <v>5</v>
      </c>
      <c r="N134" s="24">
        <v>7</v>
      </c>
      <c r="O134" s="24">
        <v>1</v>
      </c>
    </row>
    <row r="135" spans="1:15">
      <c r="A135" s="10" t="s">
        <v>114</v>
      </c>
      <c r="B135" s="15">
        <v>100</v>
      </c>
      <c r="C135" s="15">
        <v>55.696202999999997</v>
      </c>
      <c r="D135" s="15">
        <v>50.632911</v>
      </c>
      <c r="E135" s="15">
        <v>11.392405</v>
      </c>
      <c r="F135" s="15">
        <v>24.050633000000001</v>
      </c>
      <c r="G135" s="15">
        <v>26.582277999999999</v>
      </c>
      <c r="H135" s="15">
        <v>8.8607589999999998</v>
      </c>
      <c r="I135" s="15">
        <v>48.101266000000003</v>
      </c>
      <c r="J135" s="15">
        <v>39.240506000000003</v>
      </c>
      <c r="K135" s="15">
        <v>35.443038000000001</v>
      </c>
      <c r="L135" s="15">
        <v>7.5949369999999998</v>
      </c>
      <c r="M135" s="15">
        <v>6.3291139999999997</v>
      </c>
      <c r="N135" s="15">
        <v>8.8607589999999998</v>
      </c>
      <c r="O135" s="15">
        <v>1.2658229999999999</v>
      </c>
    </row>
    <row r="136" spans="1:15">
      <c r="A136" s="23" t="s">
        <v>183</v>
      </c>
      <c r="B136" s="24">
        <v>68</v>
      </c>
      <c r="C136" s="24">
        <v>31</v>
      </c>
      <c r="D136" s="24">
        <v>45</v>
      </c>
      <c r="E136" s="24">
        <v>7</v>
      </c>
      <c r="F136" s="24">
        <v>23</v>
      </c>
      <c r="G136" s="24">
        <v>17</v>
      </c>
      <c r="H136" s="24">
        <v>16</v>
      </c>
      <c r="I136" s="24">
        <v>45</v>
      </c>
      <c r="J136" s="24">
        <v>26</v>
      </c>
      <c r="K136" s="24">
        <v>37</v>
      </c>
      <c r="L136" s="24">
        <v>10</v>
      </c>
      <c r="M136" s="24">
        <v>2</v>
      </c>
      <c r="N136" s="24">
        <v>4</v>
      </c>
      <c r="O136" s="24">
        <v>0</v>
      </c>
    </row>
    <row r="137" spans="1:15">
      <c r="A137" s="10" t="s">
        <v>114</v>
      </c>
      <c r="B137" s="15">
        <v>100</v>
      </c>
      <c r="C137" s="15">
        <v>45.588234999999997</v>
      </c>
      <c r="D137" s="15">
        <v>66.176471000000006</v>
      </c>
      <c r="E137" s="15">
        <v>10.294117999999999</v>
      </c>
      <c r="F137" s="15">
        <v>33.823529000000001</v>
      </c>
      <c r="G137" s="15">
        <v>25</v>
      </c>
      <c r="H137" s="15">
        <v>23.529412000000001</v>
      </c>
      <c r="I137" s="15">
        <v>66.176471000000006</v>
      </c>
      <c r="J137" s="15">
        <v>38.235294000000003</v>
      </c>
      <c r="K137" s="15">
        <v>54.411765000000003</v>
      </c>
      <c r="L137" s="15">
        <v>14.705882000000001</v>
      </c>
      <c r="M137" s="15">
        <v>2.941176</v>
      </c>
      <c r="N137" s="15">
        <v>5.8823530000000002</v>
      </c>
      <c r="O137" s="15">
        <v>0</v>
      </c>
    </row>
    <row r="138" spans="1:15">
      <c r="A138" s="23" t="s">
        <v>184</v>
      </c>
      <c r="B138" s="24">
        <v>586</v>
      </c>
      <c r="C138" s="24">
        <v>225</v>
      </c>
      <c r="D138" s="24">
        <v>352</v>
      </c>
      <c r="E138" s="24">
        <v>36</v>
      </c>
      <c r="F138" s="24">
        <v>129</v>
      </c>
      <c r="G138" s="24">
        <v>89</v>
      </c>
      <c r="H138" s="24">
        <v>50</v>
      </c>
      <c r="I138" s="24">
        <v>292</v>
      </c>
      <c r="J138" s="24">
        <v>232</v>
      </c>
      <c r="K138" s="24">
        <v>198</v>
      </c>
      <c r="L138" s="24">
        <v>47</v>
      </c>
      <c r="M138" s="24">
        <v>8</v>
      </c>
      <c r="N138" s="24">
        <v>57</v>
      </c>
      <c r="O138" s="24">
        <v>9</v>
      </c>
    </row>
    <row r="139" spans="1:15">
      <c r="A139" s="10" t="s">
        <v>114</v>
      </c>
      <c r="B139" s="15">
        <v>100</v>
      </c>
      <c r="C139" s="15">
        <v>38.395904000000002</v>
      </c>
      <c r="D139" s="15">
        <v>60.068258999999998</v>
      </c>
      <c r="E139" s="15">
        <v>6.1433450000000001</v>
      </c>
      <c r="F139" s="15">
        <v>22.013652</v>
      </c>
      <c r="G139" s="15">
        <v>15.187713</v>
      </c>
      <c r="H139" s="15">
        <v>8.5324229999999996</v>
      </c>
      <c r="I139" s="15">
        <v>49.829352</v>
      </c>
      <c r="J139" s="15">
        <v>39.590443999999998</v>
      </c>
      <c r="K139" s="15">
        <v>33.788395999999999</v>
      </c>
      <c r="L139" s="15">
        <v>8.0204780000000007</v>
      </c>
      <c r="M139" s="15">
        <v>1.3651880000000001</v>
      </c>
      <c r="N139" s="15">
        <v>9.7269620000000003</v>
      </c>
      <c r="O139" s="15">
        <v>1.535836</v>
      </c>
    </row>
    <row r="140" spans="1:15">
      <c r="A140" s="23" t="s">
        <v>185</v>
      </c>
      <c r="B140" s="24">
        <v>276</v>
      </c>
      <c r="C140" s="24">
        <v>112</v>
      </c>
      <c r="D140" s="24">
        <v>175</v>
      </c>
      <c r="E140" s="24">
        <v>22</v>
      </c>
      <c r="F140" s="24">
        <v>66</v>
      </c>
      <c r="G140" s="24">
        <v>57</v>
      </c>
      <c r="H140" s="24">
        <v>25</v>
      </c>
      <c r="I140" s="24">
        <v>163</v>
      </c>
      <c r="J140" s="24">
        <v>132</v>
      </c>
      <c r="K140" s="24">
        <v>103</v>
      </c>
      <c r="L140" s="24">
        <v>26</v>
      </c>
      <c r="M140" s="24">
        <v>6</v>
      </c>
      <c r="N140" s="24">
        <v>23</v>
      </c>
      <c r="O140" s="24">
        <v>6</v>
      </c>
    </row>
    <row r="141" spans="1:15">
      <c r="A141" s="10" t="s">
        <v>114</v>
      </c>
      <c r="B141" s="15">
        <v>100</v>
      </c>
      <c r="C141" s="15">
        <v>40.579709999999999</v>
      </c>
      <c r="D141" s="15">
        <v>63.405797</v>
      </c>
      <c r="E141" s="15">
        <v>7.9710140000000003</v>
      </c>
      <c r="F141" s="15">
        <v>23.913042999999998</v>
      </c>
      <c r="G141" s="15">
        <v>20.652173999999999</v>
      </c>
      <c r="H141" s="15">
        <v>9.0579710000000002</v>
      </c>
      <c r="I141" s="15">
        <v>59.057971000000002</v>
      </c>
      <c r="J141" s="15">
        <v>47.826087000000001</v>
      </c>
      <c r="K141" s="15">
        <v>37.318840999999999</v>
      </c>
      <c r="L141" s="15">
        <v>9.4202899999999996</v>
      </c>
      <c r="M141" s="15">
        <v>2.1739130000000002</v>
      </c>
      <c r="N141" s="15">
        <v>8.3333329999999997</v>
      </c>
      <c r="O141" s="15">
        <v>2.1739130000000002</v>
      </c>
    </row>
    <row r="142" spans="1:15">
      <c r="A142" s="23" t="s">
        <v>152</v>
      </c>
      <c r="B142" s="24">
        <v>197</v>
      </c>
      <c r="C142" s="24">
        <v>72</v>
      </c>
      <c r="D142" s="24">
        <v>84</v>
      </c>
      <c r="E142" s="24">
        <v>9</v>
      </c>
      <c r="F142" s="24">
        <v>36</v>
      </c>
      <c r="G142" s="24">
        <v>25</v>
      </c>
      <c r="H142" s="24">
        <v>7</v>
      </c>
      <c r="I142" s="24">
        <v>69</v>
      </c>
      <c r="J142" s="24">
        <v>36</v>
      </c>
      <c r="K142" s="24">
        <v>58</v>
      </c>
      <c r="L142" s="24">
        <v>14</v>
      </c>
      <c r="M142" s="24">
        <v>21</v>
      </c>
      <c r="N142" s="24">
        <v>32</v>
      </c>
      <c r="O142" s="24">
        <v>2</v>
      </c>
    </row>
    <row r="143" spans="1:15">
      <c r="A143" s="10" t="s">
        <v>114</v>
      </c>
      <c r="B143" s="15">
        <v>100</v>
      </c>
      <c r="C143" s="15">
        <v>36.548223</v>
      </c>
      <c r="D143" s="15">
        <v>42.639594000000002</v>
      </c>
      <c r="E143" s="15">
        <v>4.5685279999999997</v>
      </c>
      <c r="F143" s="15">
        <v>18.274111999999999</v>
      </c>
      <c r="G143" s="15">
        <v>12.690355</v>
      </c>
      <c r="H143" s="15">
        <v>3.553299</v>
      </c>
      <c r="I143" s="15">
        <v>35.025381000000003</v>
      </c>
      <c r="J143" s="15">
        <v>18.274111999999999</v>
      </c>
      <c r="K143" s="15">
        <v>29.441624000000001</v>
      </c>
      <c r="L143" s="15">
        <v>7.1065990000000001</v>
      </c>
      <c r="M143" s="15">
        <v>10.659898</v>
      </c>
      <c r="N143" s="15">
        <v>16.243655</v>
      </c>
      <c r="O143" s="15">
        <v>1.015228</v>
      </c>
    </row>
    <row r="144" spans="1:15">
      <c r="A144" s="23" t="s">
        <v>186</v>
      </c>
      <c r="B144" s="24">
        <v>944</v>
      </c>
      <c r="C144" s="24">
        <v>254</v>
      </c>
      <c r="D144" s="24">
        <v>306</v>
      </c>
      <c r="E144" s="24">
        <v>35</v>
      </c>
      <c r="F144" s="24">
        <v>149</v>
      </c>
      <c r="G144" s="24">
        <v>93</v>
      </c>
      <c r="H144" s="24">
        <v>34</v>
      </c>
      <c r="I144" s="24">
        <v>237</v>
      </c>
      <c r="J144" s="24">
        <v>58</v>
      </c>
      <c r="K144" s="24">
        <v>187</v>
      </c>
      <c r="L144" s="24">
        <v>42</v>
      </c>
      <c r="M144" s="24">
        <v>13</v>
      </c>
      <c r="N144" s="24">
        <v>327</v>
      </c>
      <c r="O144" s="24">
        <v>13</v>
      </c>
    </row>
    <row r="145" spans="1:15">
      <c r="A145" s="10" t="s">
        <v>114</v>
      </c>
      <c r="B145" s="15">
        <v>100</v>
      </c>
      <c r="C145" s="15">
        <v>26.906780000000001</v>
      </c>
      <c r="D145" s="15">
        <v>32.415253999999997</v>
      </c>
      <c r="E145" s="15">
        <v>3.707627</v>
      </c>
      <c r="F145" s="15">
        <v>15.783898000000001</v>
      </c>
      <c r="G145" s="15">
        <v>9.8516949999999994</v>
      </c>
      <c r="H145" s="15">
        <v>3.6016949999999999</v>
      </c>
      <c r="I145" s="15">
        <v>25.105931999999999</v>
      </c>
      <c r="J145" s="15">
        <v>6.1440679999999999</v>
      </c>
      <c r="K145" s="15">
        <v>19.809322000000002</v>
      </c>
      <c r="L145" s="15">
        <v>4.4491529999999999</v>
      </c>
      <c r="M145" s="15">
        <v>1.377119</v>
      </c>
      <c r="N145" s="15">
        <v>34.639831000000001</v>
      </c>
      <c r="O145" s="15">
        <v>1.377119</v>
      </c>
    </row>
    <row r="146" spans="1:15">
      <c r="A146" s="23" t="s">
        <v>128</v>
      </c>
      <c r="B146" s="24">
        <v>41</v>
      </c>
      <c r="C146" s="24">
        <v>5</v>
      </c>
      <c r="D146" s="24">
        <v>10</v>
      </c>
      <c r="E146" s="24">
        <v>1</v>
      </c>
      <c r="F146" s="24">
        <v>6</v>
      </c>
      <c r="G146" s="24">
        <v>4</v>
      </c>
      <c r="H146" s="24">
        <v>2</v>
      </c>
      <c r="I146" s="24">
        <v>8</v>
      </c>
      <c r="J146" s="24">
        <v>5</v>
      </c>
      <c r="K146" s="24">
        <v>9</v>
      </c>
      <c r="L146" s="24">
        <v>4</v>
      </c>
      <c r="M146" s="24">
        <v>0</v>
      </c>
      <c r="N146" s="24">
        <v>9</v>
      </c>
      <c r="O146" s="24">
        <v>13</v>
      </c>
    </row>
    <row r="147" spans="1:15">
      <c r="A147" s="10" t="s">
        <v>114</v>
      </c>
      <c r="B147" s="15">
        <v>100</v>
      </c>
      <c r="C147" s="15">
        <v>12.195122</v>
      </c>
      <c r="D147" s="15">
        <v>24.390243999999999</v>
      </c>
      <c r="E147" s="15">
        <v>2.4390239999999999</v>
      </c>
      <c r="F147" s="15">
        <v>14.634145999999999</v>
      </c>
      <c r="G147" s="15">
        <v>9.7560979999999997</v>
      </c>
      <c r="H147" s="15">
        <v>4.8780489999999999</v>
      </c>
      <c r="I147" s="15">
        <v>19.512194999999998</v>
      </c>
      <c r="J147" s="15">
        <v>12.195122</v>
      </c>
      <c r="K147" s="15">
        <v>21.951219999999999</v>
      </c>
      <c r="L147" s="15">
        <v>9.7560979999999997</v>
      </c>
      <c r="M147" s="15">
        <v>0</v>
      </c>
      <c r="N147" s="15">
        <v>21.951219999999999</v>
      </c>
      <c r="O147" s="15">
        <v>31.707317</v>
      </c>
    </row>
    <row r="148" spans="1:15">
      <c r="A148" s="8" t="s">
        <v>187</v>
      </c>
      <c r="B148" s="8"/>
      <c r="C148" s="8"/>
      <c r="D148" s="8"/>
      <c r="E148" s="8"/>
      <c r="F148" s="8"/>
      <c r="G148" s="8"/>
      <c r="H148" s="8"/>
      <c r="I148" s="8"/>
      <c r="J148" s="8"/>
      <c r="K148" s="8"/>
      <c r="L148" s="8"/>
      <c r="M148" s="8"/>
      <c r="N148" s="8"/>
      <c r="O148" s="8"/>
    </row>
    <row r="149" spans="1:15">
      <c r="A149" s="23" t="s">
        <v>188</v>
      </c>
      <c r="B149" s="24">
        <v>2041</v>
      </c>
      <c r="C149" s="24">
        <v>713</v>
      </c>
      <c r="D149" s="24">
        <v>940</v>
      </c>
      <c r="E149" s="24">
        <v>91</v>
      </c>
      <c r="F149" s="24">
        <v>403</v>
      </c>
      <c r="G149" s="24">
        <v>272</v>
      </c>
      <c r="H149" s="24">
        <v>116</v>
      </c>
      <c r="I149" s="24">
        <v>795</v>
      </c>
      <c r="J149" s="24">
        <v>428</v>
      </c>
      <c r="K149" s="24">
        <v>549</v>
      </c>
      <c r="L149" s="24">
        <v>114</v>
      </c>
      <c r="M149" s="24">
        <v>40</v>
      </c>
      <c r="N149" s="24">
        <v>405</v>
      </c>
      <c r="O149" s="24">
        <v>28</v>
      </c>
    </row>
    <row r="150" spans="1:15">
      <c r="A150" s="10" t="s">
        <v>114</v>
      </c>
      <c r="B150" s="15">
        <v>100</v>
      </c>
      <c r="C150" s="15">
        <v>34.933855999999999</v>
      </c>
      <c r="D150" s="15">
        <v>46.055855000000001</v>
      </c>
      <c r="E150" s="15">
        <v>4.4585990000000004</v>
      </c>
      <c r="F150" s="15">
        <v>19.745222999999999</v>
      </c>
      <c r="G150" s="15">
        <v>13.326801</v>
      </c>
      <c r="H150" s="15">
        <v>5.6834879999999997</v>
      </c>
      <c r="I150" s="15">
        <v>38.951493999999997</v>
      </c>
      <c r="J150" s="15">
        <v>20.970113000000001</v>
      </c>
      <c r="K150" s="15">
        <v>26.898579000000002</v>
      </c>
      <c r="L150" s="15">
        <v>5.5854970000000002</v>
      </c>
      <c r="M150" s="15">
        <v>1.959824</v>
      </c>
      <c r="N150" s="15">
        <v>19.843214</v>
      </c>
      <c r="O150" s="15">
        <v>1.371877</v>
      </c>
    </row>
    <row r="151" spans="1:15">
      <c r="A151" s="23" t="s">
        <v>189</v>
      </c>
      <c r="B151" s="24">
        <v>221</v>
      </c>
      <c r="C151" s="24">
        <v>109</v>
      </c>
      <c r="D151" s="24">
        <v>100</v>
      </c>
      <c r="E151" s="24">
        <v>12</v>
      </c>
      <c r="F151" s="24">
        <v>58</v>
      </c>
      <c r="G151" s="24">
        <v>35</v>
      </c>
      <c r="H151" s="24">
        <v>14</v>
      </c>
      <c r="I151" s="24">
        <v>99</v>
      </c>
      <c r="J151" s="24">
        <v>49</v>
      </c>
      <c r="K151" s="24">
        <v>67</v>
      </c>
      <c r="L151" s="24">
        <v>12</v>
      </c>
      <c r="M151" s="24">
        <v>2</v>
      </c>
      <c r="N151" s="24">
        <v>34</v>
      </c>
      <c r="O151" s="24">
        <v>2</v>
      </c>
    </row>
    <row r="152" spans="1:15">
      <c r="A152" s="10" t="s">
        <v>114</v>
      </c>
      <c r="B152" s="15">
        <v>100</v>
      </c>
      <c r="C152" s="15">
        <v>49.321266999999999</v>
      </c>
      <c r="D152" s="15">
        <v>45.248868999999999</v>
      </c>
      <c r="E152" s="15">
        <v>5.4298640000000002</v>
      </c>
      <c r="F152" s="15">
        <v>26.244344000000002</v>
      </c>
      <c r="G152" s="15">
        <v>15.837104</v>
      </c>
      <c r="H152" s="15">
        <v>6.3348420000000001</v>
      </c>
      <c r="I152" s="15">
        <v>44.796379999999999</v>
      </c>
      <c r="J152" s="15">
        <v>22.171945999999998</v>
      </c>
      <c r="K152" s="15">
        <v>30.316742000000001</v>
      </c>
      <c r="L152" s="15">
        <v>5.4298640000000002</v>
      </c>
      <c r="M152" s="15">
        <v>0.90497700000000003</v>
      </c>
      <c r="N152" s="15">
        <v>15.384615</v>
      </c>
      <c r="O152" s="15">
        <v>0.90497700000000003</v>
      </c>
    </row>
    <row r="153" spans="1:15">
      <c r="A153" s="23" t="s">
        <v>190</v>
      </c>
      <c r="B153" s="24">
        <v>64</v>
      </c>
      <c r="C153" s="24">
        <v>15</v>
      </c>
      <c r="D153" s="24">
        <v>19</v>
      </c>
      <c r="E153" s="24">
        <v>3</v>
      </c>
      <c r="F153" s="24">
        <v>6</v>
      </c>
      <c r="G153" s="24">
        <v>3</v>
      </c>
      <c r="H153" s="24">
        <v>0</v>
      </c>
      <c r="I153" s="24">
        <v>7</v>
      </c>
      <c r="J153" s="24">
        <v>4</v>
      </c>
      <c r="K153" s="24">
        <v>9</v>
      </c>
      <c r="L153" s="24">
        <v>6</v>
      </c>
      <c r="M153" s="24">
        <v>0</v>
      </c>
      <c r="N153" s="24">
        <v>24</v>
      </c>
      <c r="O153" s="24">
        <v>7</v>
      </c>
    </row>
    <row r="154" spans="1:15">
      <c r="A154" s="10" t="s">
        <v>114</v>
      </c>
      <c r="B154" s="15">
        <v>100</v>
      </c>
      <c r="C154" s="15">
        <v>23.4375</v>
      </c>
      <c r="D154" s="15">
        <v>29.6875</v>
      </c>
      <c r="E154" s="15">
        <v>4.6875</v>
      </c>
      <c r="F154" s="15">
        <v>9.375</v>
      </c>
      <c r="G154" s="15">
        <v>4.6875</v>
      </c>
      <c r="H154" s="15">
        <v>0</v>
      </c>
      <c r="I154" s="15">
        <v>10.9375</v>
      </c>
      <c r="J154" s="15">
        <v>6.25</v>
      </c>
      <c r="K154" s="15">
        <v>14.0625</v>
      </c>
      <c r="L154" s="15">
        <v>9.375</v>
      </c>
      <c r="M154" s="15">
        <v>0</v>
      </c>
      <c r="N154" s="15">
        <v>37.5</v>
      </c>
      <c r="O154" s="15">
        <v>10.9375</v>
      </c>
    </row>
    <row r="155" spans="1:15">
      <c r="A155" s="23" t="s">
        <v>191</v>
      </c>
      <c r="B155" s="24">
        <v>158</v>
      </c>
      <c r="C155" s="24">
        <v>27</v>
      </c>
      <c r="D155" s="24">
        <v>61</v>
      </c>
      <c r="E155" s="24">
        <v>7</v>
      </c>
      <c r="F155" s="24">
        <v>15</v>
      </c>
      <c r="G155" s="24">
        <v>19</v>
      </c>
      <c r="H155" s="24">
        <v>3</v>
      </c>
      <c r="I155" s="24">
        <v>34</v>
      </c>
      <c r="J155" s="24">
        <v>10</v>
      </c>
      <c r="K155" s="24">
        <v>28</v>
      </c>
      <c r="L155" s="24">
        <v>5</v>
      </c>
      <c r="M155" s="24">
        <v>0</v>
      </c>
      <c r="N155" s="24">
        <v>55</v>
      </c>
      <c r="O155" s="24">
        <v>6</v>
      </c>
    </row>
    <row r="156" spans="1:15">
      <c r="A156" s="10" t="s">
        <v>114</v>
      </c>
      <c r="B156" s="15">
        <v>100</v>
      </c>
      <c r="C156" s="15">
        <v>17.088608000000001</v>
      </c>
      <c r="D156" s="15">
        <v>38.607595000000003</v>
      </c>
      <c r="E156" s="15">
        <v>4.4303800000000004</v>
      </c>
      <c r="F156" s="15">
        <v>9.4936710000000009</v>
      </c>
      <c r="G156" s="15">
        <v>12.025316</v>
      </c>
      <c r="H156" s="15">
        <v>1.8987339999999999</v>
      </c>
      <c r="I156" s="15">
        <v>21.518986999999999</v>
      </c>
      <c r="J156" s="15">
        <v>6.3291139999999997</v>
      </c>
      <c r="K156" s="15">
        <v>17.721519000000001</v>
      </c>
      <c r="L156" s="15">
        <v>3.1645569999999998</v>
      </c>
      <c r="M156" s="15">
        <v>0</v>
      </c>
      <c r="N156" s="15">
        <v>34.810127000000001</v>
      </c>
      <c r="O156" s="15">
        <v>3.7974679999999998</v>
      </c>
    </row>
    <row r="157" spans="1:15">
      <c r="A157" s="23" t="s">
        <v>192</v>
      </c>
      <c r="B157" s="24">
        <v>120</v>
      </c>
      <c r="C157" s="24">
        <v>37</v>
      </c>
      <c r="D157" s="24">
        <v>55</v>
      </c>
      <c r="E157" s="24">
        <v>3</v>
      </c>
      <c r="F157" s="24">
        <v>23</v>
      </c>
      <c r="G157" s="24">
        <v>13</v>
      </c>
      <c r="H157" s="24">
        <v>5</v>
      </c>
      <c r="I157" s="24">
        <v>32</v>
      </c>
      <c r="J157" s="24">
        <v>17</v>
      </c>
      <c r="K157" s="24">
        <v>28</v>
      </c>
      <c r="L157" s="24">
        <v>6</v>
      </c>
      <c r="M157" s="24">
        <v>4</v>
      </c>
      <c r="N157" s="24">
        <v>33</v>
      </c>
      <c r="O157" s="24">
        <v>1</v>
      </c>
    </row>
    <row r="158" spans="1:15">
      <c r="A158" s="10" t="s">
        <v>114</v>
      </c>
      <c r="B158" s="15">
        <v>100</v>
      </c>
      <c r="C158" s="15">
        <v>30.833333</v>
      </c>
      <c r="D158" s="15">
        <v>45.833333000000003</v>
      </c>
      <c r="E158" s="15">
        <v>2.5</v>
      </c>
      <c r="F158" s="15">
        <v>19.166667</v>
      </c>
      <c r="G158" s="15">
        <v>10.833333</v>
      </c>
      <c r="H158" s="15">
        <v>4.1666670000000003</v>
      </c>
      <c r="I158" s="15">
        <v>26.666667</v>
      </c>
      <c r="J158" s="15">
        <v>14.166667</v>
      </c>
      <c r="K158" s="15">
        <v>23.333333</v>
      </c>
      <c r="L158" s="15">
        <v>5</v>
      </c>
      <c r="M158" s="15">
        <v>3.3333330000000001</v>
      </c>
      <c r="N158" s="15">
        <v>27.5</v>
      </c>
      <c r="O158" s="15">
        <v>0.83333299999999999</v>
      </c>
    </row>
    <row r="159" spans="1:15">
      <c r="A159" s="23" t="s">
        <v>193</v>
      </c>
      <c r="B159" s="24">
        <v>10</v>
      </c>
      <c r="C159" s="24">
        <v>3</v>
      </c>
      <c r="D159" s="24">
        <v>3</v>
      </c>
      <c r="E159" s="24">
        <v>3</v>
      </c>
      <c r="F159" s="24">
        <v>1</v>
      </c>
      <c r="G159" s="24">
        <v>1</v>
      </c>
      <c r="H159" s="24">
        <v>2</v>
      </c>
      <c r="I159" s="24">
        <v>1</v>
      </c>
      <c r="J159" s="24">
        <v>1</v>
      </c>
      <c r="K159" s="24">
        <v>4</v>
      </c>
      <c r="L159" s="24">
        <v>1</v>
      </c>
      <c r="M159" s="24">
        <v>2</v>
      </c>
      <c r="N159" s="24">
        <v>3</v>
      </c>
      <c r="O159" s="24">
        <v>1</v>
      </c>
    </row>
    <row r="160" spans="1:15">
      <c r="A160" s="10" t="s">
        <v>114</v>
      </c>
      <c r="B160" s="15">
        <v>100</v>
      </c>
      <c r="C160" s="15">
        <v>30</v>
      </c>
      <c r="D160" s="15">
        <v>30</v>
      </c>
      <c r="E160" s="15">
        <v>30</v>
      </c>
      <c r="F160" s="15">
        <v>10</v>
      </c>
      <c r="G160" s="15">
        <v>10</v>
      </c>
      <c r="H160" s="15">
        <v>20</v>
      </c>
      <c r="I160" s="15">
        <v>10</v>
      </c>
      <c r="J160" s="15">
        <v>10</v>
      </c>
      <c r="K160" s="15">
        <v>40</v>
      </c>
      <c r="L160" s="15">
        <v>10</v>
      </c>
      <c r="M160" s="15">
        <v>20</v>
      </c>
      <c r="N160" s="15">
        <v>30</v>
      </c>
      <c r="O160" s="15">
        <v>10</v>
      </c>
    </row>
    <row r="161" spans="1:15">
      <c r="A161" s="23" t="s">
        <v>152</v>
      </c>
      <c r="B161" s="24">
        <v>39</v>
      </c>
      <c r="C161" s="24">
        <v>9</v>
      </c>
      <c r="D161" s="24">
        <v>13</v>
      </c>
      <c r="E161" s="24">
        <v>3</v>
      </c>
      <c r="F161" s="24">
        <v>4</v>
      </c>
      <c r="G161" s="24">
        <v>7</v>
      </c>
      <c r="H161" s="24">
        <v>4</v>
      </c>
      <c r="I161" s="24">
        <v>12</v>
      </c>
      <c r="J161" s="24">
        <v>3</v>
      </c>
      <c r="K161" s="24">
        <v>7</v>
      </c>
      <c r="L161" s="24">
        <v>5</v>
      </c>
      <c r="M161" s="24">
        <v>5</v>
      </c>
      <c r="N161" s="24">
        <v>12</v>
      </c>
      <c r="O161" s="24">
        <v>0</v>
      </c>
    </row>
    <row r="162" spans="1:15">
      <c r="A162" s="10" t="s">
        <v>114</v>
      </c>
      <c r="B162" s="15">
        <v>100</v>
      </c>
      <c r="C162" s="15">
        <v>23.076923000000001</v>
      </c>
      <c r="D162" s="15">
        <v>33.333333000000003</v>
      </c>
      <c r="E162" s="15">
        <v>7.6923079999999997</v>
      </c>
      <c r="F162" s="15">
        <v>10.256410000000001</v>
      </c>
      <c r="G162" s="15">
        <v>17.948718</v>
      </c>
      <c r="H162" s="15">
        <v>10.256410000000001</v>
      </c>
      <c r="I162" s="15">
        <v>30.769231000000001</v>
      </c>
      <c r="J162" s="15">
        <v>7.6923079999999997</v>
      </c>
      <c r="K162" s="15">
        <v>17.948718</v>
      </c>
      <c r="L162" s="15">
        <v>12.820513</v>
      </c>
      <c r="M162" s="15">
        <v>12.820513</v>
      </c>
      <c r="N162" s="15">
        <v>30.769231000000001</v>
      </c>
      <c r="O162" s="15">
        <v>0</v>
      </c>
    </row>
    <row r="163" spans="1:15">
      <c r="A163" s="23" t="s">
        <v>128</v>
      </c>
      <c r="B163" s="24">
        <v>24</v>
      </c>
      <c r="C163" s="24">
        <v>6</v>
      </c>
      <c r="D163" s="24">
        <v>7</v>
      </c>
      <c r="E163" s="24">
        <v>1</v>
      </c>
      <c r="F163" s="24">
        <v>3</v>
      </c>
      <c r="G163" s="24">
        <v>1</v>
      </c>
      <c r="H163" s="24">
        <v>0</v>
      </c>
      <c r="I163" s="24">
        <v>6</v>
      </c>
      <c r="J163" s="24">
        <v>1</v>
      </c>
      <c r="K163" s="24">
        <v>3</v>
      </c>
      <c r="L163" s="24">
        <v>1</v>
      </c>
      <c r="M163" s="24">
        <v>0</v>
      </c>
      <c r="N163" s="24">
        <v>4</v>
      </c>
      <c r="O163" s="24">
        <v>8</v>
      </c>
    </row>
    <row r="164" spans="1:15">
      <c r="A164" s="10" t="s">
        <v>114</v>
      </c>
      <c r="B164" s="15">
        <v>100</v>
      </c>
      <c r="C164" s="15">
        <v>25</v>
      </c>
      <c r="D164" s="15">
        <v>29.166667</v>
      </c>
      <c r="E164" s="15">
        <v>4.1666670000000003</v>
      </c>
      <c r="F164" s="15">
        <v>12.5</v>
      </c>
      <c r="G164" s="15">
        <v>4.1666670000000003</v>
      </c>
      <c r="H164" s="15">
        <v>0</v>
      </c>
      <c r="I164" s="15">
        <v>25</v>
      </c>
      <c r="J164" s="15">
        <v>4.1666670000000003</v>
      </c>
      <c r="K164" s="15">
        <v>12.5</v>
      </c>
      <c r="L164" s="15">
        <v>4.1666670000000003</v>
      </c>
      <c r="M164" s="15">
        <v>0</v>
      </c>
      <c r="N164" s="15">
        <v>16.666667</v>
      </c>
      <c r="O164" s="15">
        <v>33.333333000000003</v>
      </c>
    </row>
    <row r="165" spans="1:15">
      <c r="A165" s="8" t="s">
        <v>194</v>
      </c>
      <c r="B165" s="8"/>
      <c r="C165" s="8"/>
      <c r="D165" s="8"/>
      <c r="E165" s="8"/>
      <c r="F165" s="8"/>
      <c r="G165" s="8"/>
      <c r="H165" s="8"/>
      <c r="I165" s="8"/>
      <c r="J165" s="8"/>
      <c r="K165" s="8"/>
      <c r="L165" s="8"/>
      <c r="M165" s="8"/>
      <c r="N165" s="8"/>
      <c r="O165" s="8"/>
    </row>
    <row r="166" spans="1:15">
      <c r="A166" s="23" t="s">
        <v>195</v>
      </c>
      <c r="B166" s="24">
        <v>1341</v>
      </c>
      <c r="C166" s="24">
        <v>545</v>
      </c>
      <c r="D166" s="24">
        <v>687</v>
      </c>
      <c r="E166" s="24">
        <v>69</v>
      </c>
      <c r="F166" s="24">
        <v>316</v>
      </c>
      <c r="G166" s="24">
        <v>201</v>
      </c>
      <c r="H166" s="24">
        <v>82</v>
      </c>
      <c r="I166" s="24">
        <v>585</v>
      </c>
      <c r="J166" s="24">
        <v>305</v>
      </c>
      <c r="K166" s="24">
        <v>383</v>
      </c>
      <c r="L166" s="24">
        <v>79</v>
      </c>
      <c r="M166" s="24">
        <v>22</v>
      </c>
      <c r="N166" s="24">
        <v>237</v>
      </c>
      <c r="O166" s="24">
        <v>22</v>
      </c>
    </row>
    <row r="167" spans="1:15">
      <c r="A167" s="10" t="s">
        <v>114</v>
      </c>
      <c r="B167" s="15">
        <v>100</v>
      </c>
      <c r="C167" s="15">
        <v>40.641311999999999</v>
      </c>
      <c r="D167" s="15">
        <v>51.230424999999997</v>
      </c>
      <c r="E167" s="15">
        <v>5.1454139999999997</v>
      </c>
      <c r="F167" s="15">
        <v>23.564503999999999</v>
      </c>
      <c r="G167" s="15">
        <v>14.988814</v>
      </c>
      <c r="H167" s="15">
        <v>6.1148400000000001</v>
      </c>
      <c r="I167" s="15">
        <v>43.624161000000001</v>
      </c>
      <c r="J167" s="15">
        <v>22.744221</v>
      </c>
      <c r="K167" s="15">
        <v>28.560776000000001</v>
      </c>
      <c r="L167" s="15">
        <v>5.8911259999999999</v>
      </c>
      <c r="M167" s="15">
        <v>1.6405670000000001</v>
      </c>
      <c r="N167" s="15">
        <v>17.673378</v>
      </c>
      <c r="O167" s="15">
        <v>1.6405670000000001</v>
      </c>
    </row>
    <row r="168" spans="1:15">
      <c r="A168" s="23" t="s">
        <v>196</v>
      </c>
      <c r="B168" s="24">
        <v>523</v>
      </c>
      <c r="C168" s="24">
        <v>208</v>
      </c>
      <c r="D168" s="24">
        <v>278</v>
      </c>
      <c r="E168" s="24">
        <v>28</v>
      </c>
      <c r="F168" s="24">
        <v>117</v>
      </c>
      <c r="G168" s="24">
        <v>89</v>
      </c>
      <c r="H168" s="24">
        <v>39</v>
      </c>
      <c r="I168" s="24">
        <v>231</v>
      </c>
      <c r="J168" s="24">
        <v>121</v>
      </c>
      <c r="K168" s="24">
        <v>145</v>
      </c>
      <c r="L168" s="24">
        <v>33</v>
      </c>
      <c r="M168" s="24">
        <v>12</v>
      </c>
      <c r="N168" s="24">
        <v>88</v>
      </c>
      <c r="O168" s="24">
        <v>5</v>
      </c>
    </row>
    <row r="169" spans="1:15">
      <c r="A169" s="10" t="s">
        <v>114</v>
      </c>
      <c r="B169" s="15">
        <v>100</v>
      </c>
      <c r="C169" s="15">
        <v>39.770553999999997</v>
      </c>
      <c r="D169" s="15">
        <v>53.154876000000002</v>
      </c>
      <c r="E169" s="15">
        <v>5.3537280000000003</v>
      </c>
      <c r="F169" s="15">
        <v>22.370937000000001</v>
      </c>
      <c r="G169" s="15">
        <v>17.017208</v>
      </c>
      <c r="H169" s="15">
        <v>7.4569789999999996</v>
      </c>
      <c r="I169" s="15">
        <v>44.168259999999997</v>
      </c>
      <c r="J169" s="15">
        <v>23.135755</v>
      </c>
      <c r="K169" s="15">
        <v>27.724665000000002</v>
      </c>
      <c r="L169" s="15">
        <v>6.3097510000000003</v>
      </c>
      <c r="M169" s="15">
        <v>2.2944550000000001</v>
      </c>
      <c r="N169" s="15">
        <v>16.826004000000001</v>
      </c>
      <c r="O169" s="15">
        <v>0.95602299999999996</v>
      </c>
    </row>
    <row r="170" spans="1:15">
      <c r="A170" s="23" t="s">
        <v>197</v>
      </c>
      <c r="B170" s="24">
        <v>116</v>
      </c>
      <c r="C170" s="24">
        <v>56</v>
      </c>
      <c r="D170" s="24">
        <v>61</v>
      </c>
      <c r="E170" s="24">
        <v>3</v>
      </c>
      <c r="F170" s="24">
        <v>32</v>
      </c>
      <c r="G170" s="24">
        <v>14</v>
      </c>
      <c r="H170" s="24">
        <v>6</v>
      </c>
      <c r="I170" s="24">
        <v>56</v>
      </c>
      <c r="J170" s="24">
        <v>29</v>
      </c>
      <c r="K170" s="24">
        <v>23</v>
      </c>
      <c r="L170" s="24">
        <v>8</v>
      </c>
      <c r="M170" s="24">
        <v>3</v>
      </c>
      <c r="N170" s="24">
        <v>17</v>
      </c>
      <c r="O170" s="24">
        <v>0</v>
      </c>
    </row>
    <row r="171" spans="1:15">
      <c r="A171" s="10" t="s">
        <v>114</v>
      </c>
      <c r="B171" s="15">
        <v>100</v>
      </c>
      <c r="C171" s="15">
        <v>48.275861999999996</v>
      </c>
      <c r="D171" s="15">
        <v>52.586207000000002</v>
      </c>
      <c r="E171" s="15">
        <v>2.5862069999999999</v>
      </c>
      <c r="F171" s="15">
        <v>27.586207000000002</v>
      </c>
      <c r="G171" s="15">
        <v>12.068966</v>
      </c>
      <c r="H171" s="15">
        <v>5.1724139999999998</v>
      </c>
      <c r="I171" s="15">
        <v>48.275861999999996</v>
      </c>
      <c r="J171" s="15">
        <v>25</v>
      </c>
      <c r="K171" s="15">
        <v>19.827586</v>
      </c>
      <c r="L171" s="15">
        <v>6.8965519999999998</v>
      </c>
      <c r="M171" s="15">
        <v>2.5862069999999999</v>
      </c>
      <c r="N171" s="15">
        <v>14.655172</v>
      </c>
      <c r="O171" s="15">
        <v>0</v>
      </c>
    </row>
    <row r="172" spans="1:15">
      <c r="A172" s="23" t="s">
        <v>198</v>
      </c>
      <c r="B172" s="24">
        <v>25</v>
      </c>
      <c r="C172" s="24">
        <v>10</v>
      </c>
      <c r="D172" s="24">
        <v>7</v>
      </c>
      <c r="E172" s="24">
        <v>1</v>
      </c>
      <c r="F172" s="24">
        <v>2</v>
      </c>
      <c r="G172" s="24">
        <v>4</v>
      </c>
      <c r="H172" s="24">
        <v>0</v>
      </c>
      <c r="I172" s="24">
        <v>4</v>
      </c>
      <c r="J172" s="24">
        <v>1</v>
      </c>
      <c r="K172" s="24">
        <v>4</v>
      </c>
      <c r="L172" s="24">
        <v>2</v>
      </c>
      <c r="M172" s="24">
        <v>2</v>
      </c>
      <c r="N172" s="24">
        <v>6</v>
      </c>
      <c r="O172" s="24">
        <v>0</v>
      </c>
    </row>
    <row r="173" spans="1:15">
      <c r="A173" s="10" t="s">
        <v>114</v>
      </c>
      <c r="B173" s="15">
        <v>100</v>
      </c>
      <c r="C173" s="15">
        <v>40</v>
      </c>
      <c r="D173" s="15">
        <v>28</v>
      </c>
      <c r="E173" s="15">
        <v>4</v>
      </c>
      <c r="F173" s="15">
        <v>8</v>
      </c>
      <c r="G173" s="15">
        <v>16</v>
      </c>
      <c r="H173" s="15">
        <v>0</v>
      </c>
      <c r="I173" s="15">
        <v>16</v>
      </c>
      <c r="J173" s="15">
        <v>4</v>
      </c>
      <c r="K173" s="15">
        <v>16</v>
      </c>
      <c r="L173" s="15">
        <v>8</v>
      </c>
      <c r="M173" s="15">
        <v>8</v>
      </c>
      <c r="N173" s="15">
        <v>24</v>
      </c>
      <c r="O173" s="15">
        <v>0</v>
      </c>
    </row>
    <row r="174" spans="1:15">
      <c r="A174" s="23" t="s">
        <v>199</v>
      </c>
      <c r="B174" s="24">
        <v>68</v>
      </c>
      <c r="C174" s="24">
        <v>26</v>
      </c>
      <c r="D174" s="24">
        <v>38</v>
      </c>
      <c r="E174" s="24">
        <v>1</v>
      </c>
      <c r="F174" s="24">
        <v>19</v>
      </c>
      <c r="G174" s="24">
        <v>12</v>
      </c>
      <c r="H174" s="24">
        <v>7</v>
      </c>
      <c r="I174" s="24">
        <v>37</v>
      </c>
      <c r="J174" s="24">
        <v>16</v>
      </c>
      <c r="K174" s="24">
        <v>21</v>
      </c>
      <c r="L174" s="24">
        <v>3</v>
      </c>
      <c r="M174" s="24">
        <v>1</v>
      </c>
      <c r="N174" s="24">
        <v>9</v>
      </c>
      <c r="O174" s="24">
        <v>3</v>
      </c>
    </row>
    <row r="175" spans="1:15">
      <c r="A175" s="10" t="s">
        <v>114</v>
      </c>
      <c r="B175" s="15">
        <v>100</v>
      </c>
      <c r="C175" s="15">
        <v>38.235294000000003</v>
      </c>
      <c r="D175" s="15">
        <v>55.882353000000002</v>
      </c>
      <c r="E175" s="15">
        <v>1.470588</v>
      </c>
      <c r="F175" s="15">
        <v>27.941175999999999</v>
      </c>
      <c r="G175" s="15">
        <v>17.647058999999999</v>
      </c>
      <c r="H175" s="15">
        <v>10.294117999999999</v>
      </c>
      <c r="I175" s="15">
        <v>54.411765000000003</v>
      </c>
      <c r="J175" s="15">
        <v>23.529412000000001</v>
      </c>
      <c r="K175" s="15">
        <v>30.882352999999998</v>
      </c>
      <c r="L175" s="15">
        <v>4.4117649999999999</v>
      </c>
      <c r="M175" s="15">
        <v>1.470588</v>
      </c>
      <c r="N175" s="15">
        <v>13.235294</v>
      </c>
      <c r="O175" s="15">
        <v>4.4117649999999999</v>
      </c>
    </row>
    <row r="176" spans="1:15">
      <c r="A176" s="23" t="s">
        <v>200</v>
      </c>
      <c r="B176" s="24">
        <v>1248</v>
      </c>
      <c r="C176" s="24">
        <v>450</v>
      </c>
      <c r="D176" s="24">
        <v>595</v>
      </c>
      <c r="E176" s="24">
        <v>43</v>
      </c>
      <c r="F176" s="24">
        <v>267</v>
      </c>
      <c r="G176" s="24">
        <v>172</v>
      </c>
      <c r="H176" s="24">
        <v>64</v>
      </c>
      <c r="I176" s="24">
        <v>545</v>
      </c>
      <c r="J176" s="24">
        <v>302</v>
      </c>
      <c r="K176" s="24">
        <v>325</v>
      </c>
      <c r="L176" s="24">
        <v>61</v>
      </c>
      <c r="M176" s="24">
        <v>23</v>
      </c>
      <c r="N176" s="24">
        <v>229</v>
      </c>
      <c r="O176" s="24">
        <v>18</v>
      </c>
    </row>
    <row r="177" spans="1:15">
      <c r="A177" s="10" t="s">
        <v>114</v>
      </c>
      <c r="B177" s="15">
        <v>100</v>
      </c>
      <c r="C177" s="15">
        <v>36.057692000000003</v>
      </c>
      <c r="D177" s="15">
        <v>47.676282</v>
      </c>
      <c r="E177" s="15">
        <v>3.445513</v>
      </c>
      <c r="F177" s="15">
        <v>21.394231000000001</v>
      </c>
      <c r="G177" s="15">
        <v>13.782050999999999</v>
      </c>
      <c r="H177" s="15">
        <v>5.1282050000000003</v>
      </c>
      <c r="I177" s="15">
        <v>43.669871999999998</v>
      </c>
      <c r="J177" s="15">
        <v>24.198718</v>
      </c>
      <c r="K177" s="15">
        <v>26.041667</v>
      </c>
      <c r="L177" s="15">
        <v>4.8878209999999997</v>
      </c>
      <c r="M177" s="15">
        <v>1.8429489999999999</v>
      </c>
      <c r="N177" s="15">
        <v>18.349359</v>
      </c>
      <c r="O177" s="15">
        <v>1.4423079999999999</v>
      </c>
    </row>
    <row r="178" spans="1:15">
      <c r="A178" s="23" t="s">
        <v>201</v>
      </c>
      <c r="B178" s="24">
        <v>725</v>
      </c>
      <c r="C178" s="24">
        <v>260</v>
      </c>
      <c r="D178" s="24">
        <v>358</v>
      </c>
      <c r="E178" s="24">
        <v>48</v>
      </c>
      <c r="F178" s="24">
        <v>130</v>
      </c>
      <c r="G178" s="24">
        <v>108</v>
      </c>
      <c r="H178" s="24">
        <v>42</v>
      </c>
      <c r="I178" s="24">
        <v>286</v>
      </c>
      <c r="J178" s="24">
        <v>134</v>
      </c>
      <c r="K178" s="24">
        <v>212</v>
      </c>
      <c r="L178" s="24">
        <v>46</v>
      </c>
      <c r="M178" s="24">
        <v>12</v>
      </c>
      <c r="N178" s="24">
        <v>142</v>
      </c>
      <c r="O178" s="24">
        <v>12</v>
      </c>
    </row>
    <row r="179" spans="1:15">
      <c r="A179" s="10" t="s">
        <v>114</v>
      </c>
      <c r="B179" s="15">
        <v>100</v>
      </c>
      <c r="C179" s="15">
        <v>35.862068999999998</v>
      </c>
      <c r="D179" s="15">
        <v>49.379309999999997</v>
      </c>
      <c r="E179" s="15">
        <v>6.6206899999999997</v>
      </c>
      <c r="F179" s="15">
        <v>17.931034</v>
      </c>
      <c r="G179" s="15">
        <v>14.896552</v>
      </c>
      <c r="H179" s="15">
        <v>5.7931030000000003</v>
      </c>
      <c r="I179" s="15">
        <v>39.448276</v>
      </c>
      <c r="J179" s="15">
        <v>18.482759000000001</v>
      </c>
      <c r="K179" s="15">
        <v>29.241378999999998</v>
      </c>
      <c r="L179" s="15">
        <v>6.3448279999999997</v>
      </c>
      <c r="M179" s="15">
        <v>1.6551720000000001</v>
      </c>
      <c r="N179" s="15">
        <v>19.586207000000002</v>
      </c>
      <c r="O179" s="15">
        <v>1.6551720000000001</v>
      </c>
    </row>
    <row r="180" spans="1:15">
      <c r="A180" s="23" t="s">
        <v>202</v>
      </c>
      <c r="B180" s="24">
        <v>550</v>
      </c>
      <c r="C180" s="24">
        <v>235</v>
      </c>
      <c r="D180" s="24">
        <v>299</v>
      </c>
      <c r="E180" s="24">
        <v>25</v>
      </c>
      <c r="F180" s="24">
        <v>137</v>
      </c>
      <c r="G180" s="24">
        <v>86</v>
      </c>
      <c r="H180" s="24">
        <v>34</v>
      </c>
      <c r="I180" s="24">
        <v>230</v>
      </c>
      <c r="J180" s="24">
        <v>110</v>
      </c>
      <c r="K180" s="24">
        <v>161</v>
      </c>
      <c r="L180" s="24">
        <v>34</v>
      </c>
      <c r="M180" s="24">
        <v>9</v>
      </c>
      <c r="N180" s="24">
        <v>87</v>
      </c>
      <c r="O180" s="24">
        <v>12</v>
      </c>
    </row>
    <row r="181" spans="1:15">
      <c r="A181" s="10" t="s">
        <v>114</v>
      </c>
      <c r="B181" s="15">
        <v>100</v>
      </c>
      <c r="C181" s="15">
        <v>42.727272999999997</v>
      </c>
      <c r="D181" s="15">
        <v>54.363636</v>
      </c>
      <c r="E181" s="15">
        <v>4.5454549999999996</v>
      </c>
      <c r="F181" s="15">
        <v>24.909091</v>
      </c>
      <c r="G181" s="15">
        <v>15.636364</v>
      </c>
      <c r="H181" s="15">
        <v>6.1818179999999998</v>
      </c>
      <c r="I181" s="15">
        <v>41.818182</v>
      </c>
      <c r="J181" s="15">
        <v>20</v>
      </c>
      <c r="K181" s="15">
        <v>29.272727</v>
      </c>
      <c r="L181" s="15">
        <v>6.1818179999999998</v>
      </c>
      <c r="M181" s="15">
        <v>1.6363639999999999</v>
      </c>
      <c r="N181" s="15">
        <v>15.818182</v>
      </c>
      <c r="O181" s="15">
        <v>2.1818179999999998</v>
      </c>
    </row>
    <row r="182" spans="1:15">
      <c r="A182" s="23" t="s">
        <v>203</v>
      </c>
      <c r="B182" s="24">
        <v>563</v>
      </c>
      <c r="C182" s="24">
        <v>276</v>
      </c>
      <c r="D182" s="24">
        <v>309</v>
      </c>
      <c r="E182" s="24">
        <v>27</v>
      </c>
      <c r="F182" s="24">
        <v>155</v>
      </c>
      <c r="G182" s="24">
        <v>95</v>
      </c>
      <c r="H182" s="24">
        <v>42</v>
      </c>
      <c r="I182" s="24">
        <v>246</v>
      </c>
      <c r="J182" s="24">
        <v>101</v>
      </c>
      <c r="K182" s="24">
        <v>159</v>
      </c>
      <c r="L182" s="24">
        <v>21</v>
      </c>
      <c r="M182" s="24">
        <v>9</v>
      </c>
      <c r="N182" s="24">
        <v>76</v>
      </c>
      <c r="O182" s="24">
        <v>7</v>
      </c>
    </row>
    <row r="183" spans="1:15">
      <c r="A183" s="10" t="s">
        <v>114</v>
      </c>
      <c r="B183" s="15">
        <v>100</v>
      </c>
      <c r="C183" s="15">
        <v>49.023091000000001</v>
      </c>
      <c r="D183" s="15">
        <v>54.884546999999998</v>
      </c>
      <c r="E183" s="15">
        <v>4.7957369999999999</v>
      </c>
      <c r="F183" s="15">
        <v>27.531082999999999</v>
      </c>
      <c r="G183" s="15">
        <v>16.873889999999999</v>
      </c>
      <c r="H183" s="15">
        <v>7.4600359999999997</v>
      </c>
      <c r="I183" s="15">
        <v>43.694493999999999</v>
      </c>
      <c r="J183" s="15">
        <v>17.939609000000001</v>
      </c>
      <c r="K183" s="15">
        <v>28.241562999999999</v>
      </c>
      <c r="L183" s="15">
        <v>3.7300179999999998</v>
      </c>
      <c r="M183" s="15">
        <v>1.598579</v>
      </c>
      <c r="N183" s="15">
        <v>13.499112</v>
      </c>
      <c r="O183" s="15">
        <v>1.243339</v>
      </c>
    </row>
    <row r="184" spans="1:15">
      <c r="A184" s="23" t="s">
        <v>204</v>
      </c>
      <c r="B184" s="24">
        <v>319</v>
      </c>
      <c r="C184" s="24">
        <v>129</v>
      </c>
      <c r="D184" s="24">
        <v>156</v>
      </c>
      <c r="E184" s="24">
        <v>18</v>
      </c>
      <c r="F184" s="24">
        <v>67</v>
      </c>
      <c r="G184" s="24">
        <v>47</v>
      </c>
      <c r="H184" s="24">
        <v>16</v>
      </c>
      <c r="I184" s="24">
        <v>114</v>
      </c>
      <c r="J184" s="24">
        <v>46</v>
      </c>
      <c r="K184" s="24">
        <v>92</v>
      </c>
      <c r="L184" s="24">
        <v>21</v>
      </c>
      <c r="M184" s="24">
        <v>10</v>
      </c>
      <c r="N184" s="24">
        <v>52</v>
      </c>
      <c r="O184" s="24">
        <v>7</v>
      </c>
    </row>
    <row r="185" spans="1:15">
      <c r="A185" s="10" t="s">
        <v>114</v>
      </c>
      <c r="B185" s="15">
        <v>100</v>
      </c>
      <c r="C185" s="15">
        <v>40.438870999999999</v>
      </c>
      <c r="D185" s="15">
        <v>48.902821000000003</v>
      </c>
      <c r="E185" s="15">
        <v>5.642633</v>
      </c>
      <c r="F185" s="15">
        <v>21.003135</v>
      </c>
      <c r="G185" s="15">
        <v>14.733542</v>
      </c>
      <c r="H185" s="15">
        <v>5.0156739999999997</v>
      </c>
      <c r="I185" s="15">
        <v>35.736677</v>
      </c>
      <c r="J185" s="15">
        <v>14.420063000000001</v>
      </c>
      <c r="K185" s="15">
        <v>28.840125</v>
      </c>
      <c r="L185" s="15">
        <v>6.5830719999999996</v>
      </c>
      <c r="M185" s="15">
        <v>3.1347960000000001</v>
      </c>
      <c r="N185" s="15">
        <v>16.300940000000001</v>
      </c>
      <c r="O185" s="15">
        <v>2.1943570000000001</v>
      </c>
    </row>
    <row r="186" spans="1:15">
      <c r="A186" s="23" t="s">
        <v>205</v>
      </c>
      <c r="B186" s="24">
        <v>6</v>
      </c>
      <c r="C186" s="24">
        <v>3</v>
      </c>
      <c r="D186" s="24">
        <v>3</v>
      </c>
      <c r="E186" s="24">
        <v>1</v>
      </c>
      <c r="F186" s="24">
        <v>1</v>
      </c>
      <c r="G186" s="24">
        <v>1</v>
      </c>
      <c r="H186" s="24">
        <v>1</v>
      </c>
      <c r="I186" s="24">
        <v>2</v>
      </c>
      <c r="J186" s="24">
        <v>3</v>
      </c>
      <c r="K186" s="24">
        <v>3</v>
      </c>
      <c r="L186" s="24">
        <v>1</v>
      </c>
      <c r="M186" s="24">
        <v>0</v>
      </c>
      <c r="N186" s="24">
        <v>0</v>
      </c>
      <c r="O186" s="24">
        <v>0</v>
      </c>
    </row>
    <row r="187" spans="1:15">
      <c r="A187" s="10" t="s">
        <v>114</v>
      </c>
      <c r="B187" s="15">
        <v>100</v>
      </c>
      <c r="C187" s="15">
        <v>50</v>
      </c>
      <c r="D187" s="15">
        <v>50</v>
      </c>
      <c r="E187" s="15">
        <v>16.666667</v>
      </c>
      <c r="F187" s="15">
        <v>16.666667</v>
      </c>
      <c r="G187" s="15">
        <v>16.666667</v>
      </c>
      <c r="H187" s="15">
        <v>16.666667</v>
      </c>
      <c r="I187" s="15">
        <v>33.333333000000003</v>
      </c>
      <c r="J187" s="15">
        <v>50</v>
      </c>
      <c r="K187" s="15">
        <v>50</v>
      </c>
      <c r="L187" s="15">
        <v>16.666667</v>
      </c>
      <c r="M187" s="15">
        <v>0</v>
      </c>
      <c r="N187" s="15">
        <v>0</v>
      </c>
      <c r="O187" s="15">
        <v>0</v>
      </c>
    </row>
    <row r="188" spans="1:15">
      <c r="A188" s="23" t="s">
        <v>206</v>
      </c>
      <c r="B188" s="24">
        <v>42</v>
      </c>
      <c r="C188" s="24">
        <v>5</v>
      </c>
      <c r="D188" s="24">
        <v>8</v>
      </c>
      <c r="E188" s="24">
        <v>10</v>
      </c>
      <c r="F188" s="24">
        <v>2</v>
      </c>
      <c r="G188" s="24">
        <v>6</v>
      </c>
      <c r="H188" s="24">
        <v>4</v>
      </c>
      <c r="I188" s="24">
        <v>6</v>
      </c>
      <c r="J188" s="24">
        <v>1</v>
      </c>
      <c r="K188" s="24">
        <v>14</v>
      </c>
      <c r="L188" s="24">
        <v>4</v>
      </c>
      <c r="M188" s="24">
        <v>4</v>
      </c>
      <c r="N188" s="24">
        <v>10</v>
      </c>
      <c r="O188" s="24">
        <v>3</v>
      </c>
    </row>
    <row r="189" spans="1:15">
      <c r="A189" s="10" t="s">
        <v>114</v>
      </c>
      <c r="B189" s="15">
        <v>100</v>
      </c>
      <c r="C189" s="15">
        <v>11.904762</v>
      </c>
      <c r="D189" s="15">
        <v>19.047619000000001</v>
      </c>
      <c r="E189" s="15">
        <v>23.809524</v>
      </c>
      <c r="F189" s="15">
        <v>4.7619049999999996</v>
      </c>
      <c r="G189" s="15">
        <v>14.285714</v>
      </c>
      <c r="H189" s="15">
        <v>9.5238099999999992</v>
      </c>
      <c r="I189" s="15">
        <v>14.285714</v>
      </c>
      <c r="J189" s="15">
        <v>2.3809520000000002</v>
      </c>
      <c r="K189" s="15">
        <v>33.333333000000003</v>
      </c>
      <c r="L189" s="15">
        <v>9.5238099999999992</v>
      </c>
      <c r="M189" s="15">
        <v>9.5238099999999992</v>
      </c>
      <c r="N189" s="15">
        <v>23.809524</v>
      </c>
      <c r="O189" s="15">
        <v>7.1428570000000002</v>
      </c>
    </row>
    <row r="190" spans="1:15">
      <c r="A190" s="23" t="s">
        <v>152</v>
      </c>
      <c r="B190" s="24">
        <v>39</v>
      </c>
      <c r="C190" s="24">
        <v>5</v>
      </c>
      <c r="D190" s="24">
        <v>7</v>
      </c>
      <c r="E190" s="24">
        <v>4</v>
      </c>
      <c r="F190" s="24">
        <v>6</v>
      </c>
      <c r="G190" s="24">
        <v>2</v>
      </c>
      <c r="H190" s="24">
        <v>1</v>
      </c>
      <c r="I190" s="24">
        <v>1</v>
      </c>
      <c r="J190" s="24">
        <v>2</v>
      </c>
      <c r="K190" s="24">
        <v>6</v>
      </c>
      <c r="L190" s="24">
        <v>4</v>
      </c>
      <c r="M190" s="24">
        <v>5</v>
      </c>
      <c r="N190" s="24">
        <v>17</v>
      </c>
      <c r="O190" s="24">
        <v>0</v>
      </c>
    </row>
    <row r="191" spans="1:15">
      <c r="A191" s="10" t="s">
        <v>114</v>
      </c>
      <c r="B191" s="15">
        <v>100</v>
      </c>
      <c r="C191" s="15">
        <v>12.820513</v>
      </c>
      <c r="D191" s="15">
        <v>17.948718</v>
      </c>
      <c r="E191" s="15">
        <v>10.256410000000001</v>
      </c>
      <c r="F191" s="15">
        <v>15.384615</v>
      </c>
      <c r="G191" s="15">
        <v>5.1282050000000003</v>
      </c>
      <c r="H191" s="15">
        <v>2.5641029999999998</v>
      </c>
      <c r="I191" s="15">
        <v>2.5641029999999998</v>
      </c>
      <c r="J191" s="15">
        <v>5.1282050000000003</v>
      </c>
      <c r="K191" s="15">
        <v>15.384615</v>
      </c>
      <c r="L191" s="15">
        <v>10.256410000000001</v>
      </c>
      <c r="M191" s="15">
        <v>12.820513</v>
      </c>
      <c r="N191" s="15">
        <v>43.589744000000003</v>
      </c>
      <c r="O191" s="15">
        <v>0</v>
      </c>
    </row>
    <row r="192" spans="1:15">
      <c r="A192" s="23" t="s">
        <v>128</v>
      </c>
      <c r="B192" s="24">
        <v>193</v>
      </c>
      <c r="C192" s="24">
        <v>49</v>
      </c>
      <c r="D192" s="24">
        <v>60</v>
      </c>
      <c r="E192" s="24">
        <v>5</v>
      </c>
      <c r="F192" s="24">
        <v>24</v>
      </c>
      <c r="G192" s="24">
        <v>27</v>
      </c>
      <c r="H192" s="24">
        <v>10</v>
      </c>
      <c r="I192" s="24">
        <v>52</v>
      </c>
      <c r="J192" s="24">
        <v>37</v>
      </c>
      <c r="K192" s="24">
        <v>45</v>
      </c>
      <c r="L192" s="24">
        <v>11</v>
      </c>
      <c r="M192" s="24">
        <v>1</v>
      </c>
      <c r="N192" s="24">
        <v>50</v>
      </c>
      <c r="O192" s="24">
        <v>11</v>
      </c>
    </row>
    <row r="193" spans="1:15">
      <c r="A193" s="10" t="s">
        <v>114</v>
      </c>
      <c r="B193" s="15">
        <v>100</v>
      </c>
      <c r="C193" s="15">
        <v>25.388601000000001</v>
      </c>
      <c r="D193" s="15">
        <v>31.088083000000001</v>
      </c>
      <c r="E193" s="15">
        <v>2.5906739999999999</v>
      </c>
      <c r="F193" s="15">
        <v>12.435233</v>
      </c>
      <c r="G193" s="15">
        <v>13.989637</v>
      </c>
      <c r="H193" s="15">
        <v>5.1813469999999997</v>
      </c>
      <c r="I193" s="15">
        <v>26.943004999999999</v>
      </c>
      <c r="J193" s="15">
        <v>19.170984000000001</v>
      </c>
      <c r="K193" s="15">
        <v>23.316061999999999</v>
      </c>
      <c r="L193" s="15">
        <v>5.6994819999999997</v>
      </c>
      <c r="M193" s="15">
        <v>0.51813500000000001</v>
      </c>
      <c r="N193" s="15">
        <v>25.906735999999999</v>
      </c>
      <c r="O193" s="15">
        <v>5.6994819999999997</v>
      </c>
    </row>
    <row r="194" spans="1:15">
      <c r="A194" s="8" t="s">
        <v>207</v>
      </c>
      <c r="B194" s="8"/>
      <c r="C194" s="8"/>
      <c r="D194" s="8"/>
      <c r="E194" s="8"/>
      <c r="F194" s="8"/>
      <c r="G194" s="8"/>
      <c r="H194" s="8"/>
      <c r="I194" s="8"/>
      <c r="J194" s="8"/>
      <c r="K194" s="8"/>
      <c r="L194" s="8"/>
      <c r="M194" s="8"/>
      <c r="N194" s="8"/>
      <c r="O194" s="8"/>
    </row>
    <row r="195" spans="1:15">
      <c r="A195" s="23" t="s">
        <v>208</v>
      </c>
      <c r="B195" s="24">
        <v>1480</v>
      </c>
      <c r="C195" s="24">
        <v>558</v>
      </c>
      <c r="D195" s="24">
        <v>714</v>
      </c>
      <c r="E195" s="24">
        <v>86</v>
      </c>
      <c r="F195" s="24">
        <v>310</v>
      </c>
      <c r="G195" s="24">
        <v>219</v>
      </c>
      <c r="H195" s="24">
        <v>99</v>
      </c>
      <c r="I195" s="24">
        <v>570</v>
      </c>
      <c r="J195" s="24">
        <v>310</v>
      </c>
      <c r="K195" s="24">
        <v>410</v>
      </c>
      <c r="L195" s="24">
        <v>90</v>
      </c>
      <c r="M195" s="24">
        <v>23</v>
      </c>
      <c r="N195" s="24">
        <v>271</v>
      </c>
      <c r="O195" s="24">
        <v>23</v>
      </c>
    </row>
    <row r="196" spans="1:15">
      <c r="A196" s="10" t="s">
        <v>114</v>
      </c>
      <c r="B196" s="15">
        <v>100</v>
      </c>
      <c r="C196" s="15">
        <v>37.702703</v>
      </c>
      <c r="D196" s="15">
        <v>48.243243</v>
      </c>
      <c r="E196" s="15">
        <v>5.8108110000000002</v>
      </c>
      <c r="F196" s="15">
        <v>20.945945999999999</v>
      </c>
      <c r="G196" s="15">
        <v>14.797297</v>
      </c>
      <c r="H196" s="15">
        <v>6.6891889999999998</v>
      </c>
      <c r="I196" s="15">
        <v>38.513514000000001</v>
      </c>
      <c r="J196" s="15">
        <v>20.945945999999999</v>
      </c>
      <c r="K196" s="15">
        <v>27.702703</v>
      </c>
      <c r="L196" s="15">
        <v>6.0810810000000002</v>
      </c>
      <c r="M196" s="15">
        <v>1.554054</v>
      </c>
      <c r="N196" s="15">
        <v>18.310811000000001</v>
      </c>
      <c r="O196" s="15">
        <v>1.554054</v>
      </c>
    </row>
    <row r="197" spans="1:15">
      <c r="A197" s="23" t="s">
        <v>209</v>
      </c>
      <c r="B197" s="24">
        <v>1280</v>
      </c>
      <c r="C197" s="24">
        <v>477</v>
      </c>
      <c r="D197" s="24">
        <v>637</v>
      </c>
      <c r="E197" s="24">
        <v>67</v>
      </c>
      <c r="F197" s="24">
        <v>270</v>
      </c>
      <c r="G197" s="24">
        <v>188</v>
      </c>
      <c r="H197" s="24">
        <v>81</v>
      </c>
      <c r="I197" s="24">
        <v>509</v>
      </c>
      <c r="J197" s="24">
        <v>300</v>
      </c>
      <c r="K197" s="24">
        <v>369</v>
      </c>
      <c r="L197" s="24">
        <v>81</v>
      </c>
      <c r="M197" s="24">
        <v>24</v>
      </c>
      <c r="N197" s="24">
        <v>223</v>
      </c>
      <c r="O197" s="24">
        <v>17</v>
      </c>
    </row>
    <row r="198" spans="1:15">
      <c r="A198" s="10" t="s">
        <v>114</v>
      </c>
      <c r="B198" s="15">
        <v>100</v>
      </c>
      <c r="C198" s="15">
        <v>37.265625</v>
      </c>
      <c r="D198" s="15">
        <v>49.765625</v>
      </c>
      <c r="E198" s="15">
        <v>5.234375</v>
      </c>
      <c r="F198" s="15">
        <v>21.09375</v>
      </c>
      <c r="G198" s="15">
        <v>14.6875</v>
      </c>
      <c r="H198" s="15">
        <v>6.328125</v>
      </c>
      <c r="I198" s="15">
        <v>39.765625</v>
      </c>
      <c r="J198" s="15">
        <v>23.4375</v>
      </c>
      <c r="K198" s="15">
        <v>28.828125</v>
      </c>
      <c r="L198" s="15">
        <v>6.328125</v>
      </c>
      <c r="M198" s="15">
        <v>1.875</v>
      </c>
      <c r="N198" s="15">
        <v>17.421875</v>
      </c>
      <c r="O198" s="15">
        <v>1.328125</v>
      </c>
    </row>
    <row r="199" spans="1:15">
      <c r="A199" s="23" t="s">
        <v>210</v>
      </c>
      <c r="B199" s="24">
        <v>1167</v>
      </c>
      <c r="C199" s="24">
        <v>398</v>
      </c>
      <c r="D199" s="24">
        <v>580</v>
      </c>
      <c r="E199" s="24">
        <v>54</v>
      </c>
      <c r="F199" s="24">
        <v>214</v>
      </c>
      <c r="G199" s="24">
        <v>163</v>
      </c>
      <c r="H199" s="24">
        <v>67</v>
      </c>
      <c r="I199" s="24">
        <v>450</v>
      </c>
      <c r="J199" s="24">
        <v>248</v>
      </c>
      <c r="K199" s="24">
        <v>326</v>
      </c>
      <c r="L199" s="24">
        <v>79</v>
      </c>
      <c r="M199" s="24">
        <v>24</v>
      </c>
      <c r="N199" s="24">
        <v>241</v>
      </c>
      <c r="O199" s="24">
        <v>19</v>
      </c>
    </row>
    <row r="200" spans="1:15">
      <c r="A200" s="10" t="s">
        <v>114</v>
      </c>
      <c r="B200" s="15">
        <v>100</v>
      </c>
      <c r="C200" s="15">
        <v>34.104542000000002</v>
      </c>
      <c r="D200" s="15">
        <v>49.700085999999999</v>
      </c>
      <c r="E200" s="15">
        <v>4.6272489999999999</v>
      </c>
      <c r="F200" s="15">
        <v>18.337617999999999</v>
      </c>
      <c r="G200" s="15">
        <v>13.967438</v>
      </c>
      <c r="H200" s="15">
        <v>5.7412169999999998</v>
      </c>
      <c r="I200" s="15">
        <v>38.560411000000002</v>
      </c>
      <c r="J200" s="15">
        <v>21.251071</v>
      </c>
      <c r="K200" s="15">
        <v>27.934875999999999</v>
      </c>
      <c r="L200" s="15">
        <v>6.7694939999999999</v>
      </c>
      <c r="M200" s="15">
        <v>2.0565549999999999</v>
      </c>
      <c r="N200" s="15">
        <v>20.651243000000001</v>
      </c>
      <c r="O200" s="15">
        <v>1.6281060000000001</v>
      </c>
    </row>
    <row r="201" spans="1:15" ht="11.1" customHeight="1">
      <c r="A201" s="23" t="s">
        <v>211</v>
      </c>
      <c r="B201" s="24">
        <v>715</v>
      </c>
      <c r="C201" s="24">
        <v>281</v>
      </c>
      <c r="D201" s="24">
        <v>378</v>
      </c>
      <c r="E201" s="24">
        <v>45</v>
      </c>
      <c r="F201" s="24">
        <v>167</v>
      </c>
      <c r="G201" s="24">
        <v>112</v>
      </c>
      <c r="H201" s="24">
        <v>56</v>
      </c>
      <c r="I201" s="24">
        <v>299</v>
      </c>
      <c r="J201" s="24">
        <v>166</v>
      </c>
      <c r="K201" s="24">
        <v>225</v>
      </c>
      <c r="L201" s="24">
        <v>60</v>
      </c>
      <c r="M201" s="24">
        <v>18</v>
      </c>
      <c r="N201" s="24">
        <v>113</v>
      </c>
      <c r="O201" s="24">
        <v>13</v>
      </c>
    </row>
    <row r="202" spans="1:15" ht="11.1" customHeight="1">
      <c r="A202" s="10" t="s">
        <v>114</v>
      </c>
      <c r="B202" s="15">
        <v>100</v>
      </c>
      <c r="C202" s="15">
        <v>39.300699000000002</v>
      </c>
      <c r="D202" s="15">
        <v>52.867133000000003</v>
      </c>
      <c r="E202" s="15">
        <v>6.2937060000000002</v>
      </c>
      <c r="F202" s="15">
        <v>23.356642999999998</v>
      </c>
      <c r="G202" s="15">
        <v>15.664336</v>
      </c>
      <c r="H202" s="15">
        <v>7.8321680000000002</v>
      </c>
      <c r="I202" s="15">
        <v>41.818182</v>
      </c>
      <c r="J202" s="15">
        <v>23.216783</v>
      </c>
      <c r="K202" s="15">
        <v>31.468530999999999</v>
      </c>
      <c r="L202" s="15">
        <v>8.3916079999999997</v>
      </c>
      <c r="M202" s="15">
        <v>2.5174829999999999</v>
      </c>
      <c r="N202" s="15">
        <v>15.804195999999999</v>
      </c>
      <c r="O202" s="15">
        <v>1.818182</v>
      </c>
    </row>
    <row r="203" spans="1:15" ht="11.1" customHeight="1">
      <c r="A203" s="23" t="s">
        <v>212</v>
      </c>
      <c r="B203" s="24">
        <v>387</v>
      </c>
      <c r="C203" s="24">
        <v>148</v>
      </c>
      <c r="D203" s="24">
        <v>192</v>
      </c>
      <c r="E203" s="24">
        <v>17</v>
      </c>
      <c r="F203" s="24">
        <v>78</v>
      </c>
      <c r="G203" s="24">
        <v>59</v>
      </c>
      <c r="H203" s="24">
        <v>24</v>
      </c>
      <c r="I203" s="24">
        <v>143</v>
      </c>
      <c r="J203" s="24">
        <v>83</v>
      </c>
      <c r="K203" s="24">
        <v>100</v>
      </c>
      <c r="L203" s="24">
        <v>20</v>
      </c>
      <c r="M203" s="24">
        <v>8</v>
      </c>
      <c r="N203" s="24">
        <v>70</v>
      </c>
      <c r="O203" s="24">
        <v>7</v>
      </c>
    </row>
    <row r="204" spans="1:15" ht="11.1" customHeight="1">
      <c r="A204" s="10" t="s">
        <v>114</v>
      </c>
      <c r="B204" s="15">
        <v>100</v>
      </c>
      <c r="C204" s="15">
        <v>38.242894</v>
      </c>
      <c r="D204" s="15">
        <v>49.612403</v>
      </c>
      <c r="E204" s="15">
        <v>4.3927649999999998</v>
      </c>
      <c r="F204" s="15">
        <v>20.155038999999999</v>
      </c>
      <c r="G204" s="15">
        <v>15.245478</v>
      </c>
      <c r="H204" s="15">
        <v>6.2015500000000001</v>
      </c>
      <c r="I204" s="15">
        <v>36.950904000000001</v>
      </c>
      <c r="J204" s="15">
        <v>21.447028</v>
      </c>
      <c r="K204" s="15">
        <v>25.839793</v>
      </c>
      <c r="L204" s="15">
        <v>5.1679589999999997</v>
      </c>
      <c r="M204" s="15">
        <v>2.067183</v>
      </c>
      <c r="N204" s="15">
        <v>18.087855000000001</v>
      </c>
      <c r="O204" s="15">
        <v>1.808786</v>
      </c>
    </row>
    <row r="205" spans="1:15" ht="11.1" customHeight="1">
      <c r="A205" s="23" t="s">
        <v>213</v>
      </c>
      <c r="B205" s="24">
        <v>404</v>
      </c>
      <c r="C205" s="24">
        <v>142</v>
      </c>
      <c r="D205" s="24">
        <v>199</v>
      </c>
      <c r="E205" s="24">
        <v>23</v>
      </c>
      <c r="F205" s="24">
        <v>69</v>
      </c>
      <c r="G205" s="24">
        <v>58</v>
      </c>
      <c r="H205" s="24">
        <v>16</v>
      </c>
      <c r="I205" s="24">
        <v>143</v>
      </c>
      <c r="J205" s="24">
        <v>75</v>
      </c>
      <c r="K205" s="24">
        <v>104</v>
      </c>
      <c r="L205" s="24">
        <v>29</v>
      </c>
      <c r="M205" s="24">
        <v>10</v>
      </c>
      <c r="N205" s="24">
        <v>88</v>
      </c>
      <c r="O205" s="24">
        <v>9</v>
      </c>
    </row>
    <row r="206" spans="1:15" ht="11.1" customHeight="1">
      <c r="A206" s="10" t="s">
        <v>114</v>
      </c>
      <c r="B206" s="15">
        <v>100</v>
      </c>
      <c r="C206" s="15">
        <v>35.148515000000003</v>
      </c>
      <c r="D206" s="15">
        <v>49.257426000000002</v>
      </c>
      <c r="E206" s="15">
        <v>5.6930690000000004</v>
      </c>
      <c r="F206" s="15">
        <v>17.079208000000001</v>
      </c>
      <c r="G206" s="15">
        <v>14.356436</v>
      </c>
      <c r="H206" s="15">
        <v>3.9603959999999998</v>
      </c>
      <c r="I206" s="15">
        <v>35.396039999999999</v>
      </c>
      <c r="J206" s="15">
        <v>18.564356</v>
      </c>
      <c r="K206" s="15">
        <v>25.742574000000001</v>
      </c>
      <c r="L206" s="15">
        <v>7.1782180000000002</v>
      </c>
      <c r="M206" s="15">
        <v>2.4752480000000001</v>
      </c>
      <c r="N206" s="15">
        <v>21.782177999999998</v>
      </c>
      <c r="O206" s="15">
        <v>2.2277230000000001</v>
      </c>
    </row>
    <row r="207" spans="1:15" ht="11.1" customHeight="1">
      <c r="A207" s="23" t="s">
        <v>214</v>
      </c>
      <c r="B207" s="24">
        <v>595</v>
      </c>
      <c r="C207" s="24">
        <v>275</v>
      </c>
      <c r="D207" s="24">
        <v>329</v>
      </c>
      <c r="E207" s="24">
        <v>36</v>
      </c>
      <c r="F207" s="24">
        <v>151</v>
      </c>
      <c r="G207" s="24">
        <v>98</v>
      </c>
      <c r="H207" s="24">
        <v>28</v>
      </c>
      <c r="I207" s="24">
        <v>291</v>
      </c>
      <c r="J207" s="24">
        <v>148</v>
      </c>
      <c r="K207" s="24">
        <v>192</v>
      </c>
      <c r="L207" s="24">
        <v>47</v>
      </c>
      <c r="M207" s="24">
        <v>14</v>
      </c>
      <c r="N207" s="24">
        <v>72</v>
      </c>
      <c r="O207" s="24">
        <v>4</v>
      </c>
    </row>
    <row r="208" spans="1:15" ht="11.1" customHeight="1">
      <c r="A208" s="10" t="s">
        <v>114</v>
      </c>
      <c r="B208" s="15">
        <v>100</v>
      </c>
      <c r="C208" s="15">
        <v>46.218487000000003</v>
      </c>
      <c r="D208" s="15">
        <v>55.294117999999997</v>
      </c>
      <c r="E208" s="15">
        <v>6.0504199999999999</v>
      </c>
      <c r="F208" s="15">
        <v>25.378150999999999</v>
      </c>
      <c r="G208" s="15">
        <v>16.470587999999999</v>
      </c>
      <c r="H208" s="15">
        <v>4.7058819999999999</v>
      </c>
      <c r="I208" s="15">
        <v>48.907563000000003</v>
      </c>
      <c r="J208" s="15">
        <v>24.873950000000001</v>
      </c>
      <c r="K208" s="15">
        <v>32.268908000000003</v>
      </c>
      <c r="L208" s="15">
        <v>7.8991600000000002</v>
      </c>
      <c r="M208" s="15">
        <v>2.3529409999999999</v>
      </c>
      <c r="N208" s="15">
        <v>12.10084</v>
      </c>
      <c r="O208" s="15">
        <v>0.67226900000000001</v>
      </c>
    </row>
    <row r="209" spans="1:15" ht="11.1" customHeight="1">
      <c r="A209" s="23" t="s">
        <v>215</v>
      </c>
      <c r="B209" s="24">
        <v>215</v>
      </c>
      <c r="C209" s="24">
        <v>85</v>
      </c>
      <c r="D209" s="24">
        <v>117</v>
      </c>
      <c r="E209" s="24">
        <v>20</v>
      </c>
      <c r="F209" s="24">
        <v>54</v>
      </c>
      <c r="G209" s="24">
        <v>44</v>
      </c>
      <c r="H209" s="24">
        <v>15</v>
      </c>
      <c r="I209" s="24">
        <v>103</v>
      </c>
      <c r="J209" s="24">
        <v>61</v>
      </c>
      <c r="K209" s="24">
        <v>86</v>
      </c>
      <c r="L209" s="24">
        <v>25</v>
      </c>
      <c r="M209" s="24">
        <v>4</v>
      </c>
      <c r="N209" s="24">
        <v>25</v>
      </c>
      <c r="O209" s="24">
        <v>5</v>
      </c>
    </row>
    <row r="210" spans="1:15" ht="11.1" customHeight="1">
      <c r="A210" s="10" t="s">
        <v>114</v>
      </c>
      <c r="B210" s="15">
        <v>100</v>
      </c>
      <c r="C210" s="15">
        <v>39.534883999999998</v>
      </c>
      <c r="D210" s="15">
        <v>54.418604999999999</v>
      </c>
      <c r="E210" s="15">
        <v>9.3023260000000008</v>
      </c>
      <c r="F210" s="15">
        <v>25.116278999999999</v>
      </c>
      <c r="G210" s="15">
        <v>20.465115999999998</v>
      </c>
      <c r="H210" s="15">
        <v>6.9767440000000001</v>
      </c>
      <c r="I210" s="15">
        <v>47.906976999999998</v>
      </c>
      <c r="J210" s="15">
        <v>28.372093</v>
      </c>
      <c r="K210" s="15">
        <v>40</v>
      </c>
      <c r="L210" s="15">
        <v>11.627907</v>
      </c>
      <c r="M210" s="15">
        <v>1.860465</v>
      </c>
      <c r="N210" s="15">
        <v>11.627907</v>
      </c>
      <c r="O210" s="15">
        <v>2.3255810000000001</v>
      </c>
    </row>
    <row r="211" spans="1:15" ht="11.1" customHeight="1">
      <c r="A211" s="23" t="s">
        <v>216</v>
      </c>
      <c r="B211" s="24">
        <v>248</v>
      </c>
      <c r="C211" s="24">
        <v>81</v>
      </c>
      <c r="D211" s="24">
        <v>115</v>
      </c>
      <c r="E211" s="24">
        <v>11</v>
      </c>
      <c r="F211" s="24">
        <v>41</v>
      </c>
      <c r="G211" s="24">
        <v>57</v>
      </c>
      <c r="H211" s="24">
        <v>17</v>
      </c>
      <c r="I211" s="24">
        <v>103</v>
      </c>
      <c r="J211" s="24">
        <v>56</v>
      </c>
      <c r="K211" s="24">
        <v>77</v>
      </c>
      <c r="L211" s="24">
        <v>22</v>
      </c>
      <c r="M211" s="24">
        <v>6</v>
      </c>
      <c r="N211" s="24">
        <v>48</v>
      </c>
      <c r="O211" s="24">
        <v>4</v>
      </c>
    </row>
    <row r="212" spans="1:15" ht="11.1" customHeight="1">
      <c r="A212" s="10" t="s">
        <v>114</v>
      </c>
      <c r="B212" s="15">
        <v>100</v>
      </c>
      <c r="C212" s="15">
        <v>32.661290000000001</v>
      </c>
      <c r="D212" s="15">
        <v>46.370967999999998</v>
      </c>
      <c r="E212" s="15">
        <v>4.4354839999999998</v>
      </c>
      <c r="F212" s="15">
        <v>16.532257999999999</v>
      </c>
      <c r="G212" s="15">
        <v>22.983871000000001</v>
      </c>
      <c r="H212" s="15">
        <v>6.8548390000000001</v>
      </c>
      <c r="I212" s="15">
        <v>41.532257999999999</v>
      </c>
      <c r="J212" s="15">
        <v>22.580645000000001</v>
      </c>
      <c r="K212" s="15">
        <v>31.048387000000002</v>
      </c>
      <c r="L212" s="15">
        <v>8.8709679999999995</v>
      </c>
      <c r="M212" s="15">
        <v>2.4193549999999999</v>
      </c>
      <c r="N212" s="15">
        <v>19.354838999999998</v>
      </c>
      <c r="O212" s="15">
        <v>1.612903</v>
      </c>
    </row>
    <row r="213" spans="1:15" ht="11.1" customHeight="1">
      <c r="A213" s="23" t="s">
        <v>217</v>
      </c>
      <c r="B213" s="24">
        <v>255</v>
      </c>
      <c r="C213" s="24">
        <v>106</v>
      </c>
      <c r="D213" s="24">
        <v>137</v>
      </c>
      <c r="E213" s="24">
        <v>10</v>
      </c>
      <c r="F213" s="24">
        <v>59</v>
      </c>
      <c r="G213" s="24">
        <v>54</v>
      </c>
      <c r="H213" s="24">
        <v>22</v>
      </c>
      <c r="I213" s="24">
        <v>121</v>
      </c>
      <c r="J213" s="24">
        <v>76</v>
      </c>
      <c r="K213" s="24">
        <v>88</v>
      </c>
      <c r="L213" s="24">
        <v>31</v>
      </c>
      <c r="M213" s="24">
        <v>5</v>
      </c>
      <c r="N213" s="24">
        <v>39</v>
      </c>
      <c r="O213" s="24">
        <v>5</v>
      </c>
    </row>
    <row r="214" spans="1:15" ht="11.1" customHeight="1">
      <c r="A214" s="10" t="s">
        <v>114</v>
      </c>
      <c r="B214" s="15">
        <v>100</v>
      </c>
      <c r="C214" s="15">
        <v>41.568626999999999</v>
      </c>
      <c r="D214" s="15">
        <v>53.725490000000001</v>
      </c>
      <c r="E214" s="15">
        <v>3.9215689999999999</v>
      </c>
      <c r="F214" s="15">
        <v>23.137255</v>
      </c>
      <c r="G214" s="15">
        <v>21.176470999999999</v>
      </c>
      <c r="H214" s="15">
        <v>8.6274510000000006</v>
      </c>
      <c r="I214" s="15">
        <v>47.450980000000001</v>
      </c>
      <c r="J214" s="15">
        <v>29.803922</v>
      </c>
      <c r="K214" s="15">
        <v>34.509804000000003</v>
      </c>
      <c r="L214" s="15">
        <v>12.156863</v>
      </c>
      <c r="M214" s="15">
        <v>1.9607840000000001</v>
      </c>
      <c r="N214" s="15">
        <v>15.294117999999999</v>
      </c>
      <c r="O214" s="15">
        <v>1.9607840000000001</v>
      </c>
    </row>
    <row r="215" spans="1:15" ht="11.1" customHeight="1">
      <c r="A215" s="23" t="s">
        <v>218</v>
      </c>
      <c r="B215" s="24">
        <v>291</v>
      </c>
      <c r="C215" s="24">
        <v>143</v>
      </c>
      <c r="D215" s="24">
        <v>161</v>
      </c>
      <c r="E215" s="24">
        <v>17</v>
      </c>
      <c r="F215" s="24">
        <v>85</v>
      </c>
      <c r="G215" s="24">
        <v>56</v>
      </c>
      <c r="H215" s="24">
        <v>31</v>
      </c>
      <c r="I215" s="24">
        <v>150</v>
      </c>
      <c r="J215" s="24">
        <v>80</v>
      </c>
      <c r="K215" s="24">
        <v>88</v>
      </c>
      <c r="L215" s="24">
        <v>20</v>
      </c>
      <c r="M215" s="24">
        <v>4</v>
      </c>
      <c r="N215" s="24">
        <v>42</v>
      </c>
      <c r="O215" s="24">
        <v>4</v>
      </c>
    </row>
    <row r="216" spans="1:15" ht="11.1" customHeight="1">
      <c r="A216" s="10" t="s">
        <v>114</v>
      </c>
      <c r="B216" s="15">
        <v>100</v>
      </c>
      <c r="C216" s="15">
        <v>49.140892999999998</v>
      </c>
      <c r="D216" s="15">
        <v>55.326459999999997</v>
      </c>
      <c r="E216" s="15">
        <v>5.8419239999999997</v>
      </c>
      <c r="F216" s="15">
        <v>29.209622</v>
      </c>
      <c r="G216" s="15">
        <v>19.243986</v>
      </c>
      <c r="H216" s="15">
        <v>10.652920999999999</v>
      </c>
      <c r="I216" s="15">
        <v>51.546391999999997</v>
      </c>
      <c r="J216" s="15">
        <v>27.491409000000001</v>
      </c>
      <c r="K216" s="15">
        <v>30.240549999999999</v>
      </c>
      <c r="L216" s="15">
        <v>6.872852</v>
      </c>
      <c r="M216" s="15">
        <v>1.3745700000000001</v>
      </c>
      <c r="N216" s="15">
        <v>14.43299</v>
      </c>
      <c r="O216" s="15">
        <v>1.3745700000000001</v>
      </c>
    </row>
    <row r="217" spans="1:15" ht="11.1" customHeight="1">
      <c r="A217" s="23" t="s">
        <v>219</v>
      </c>
      <c r="B217" s="24">
        <v>338</v>
      </c>
      <c r="C217" s="24">
        <v>160</v>
      </c>
      <c r="D217" s="24">
        <v>198</v>
      </c>
      <c r="E217" s="24">
        <v>19</v>
      </c>
      <c r="F217" s="24">
        <v>94</v>
      </c>
      <c r="G217" s="24">
        <v>62</v>
      </c>
      <c r="H217" s="24">
        <v>28</v>
      </c>
      <c r="I217" s="24">
        <v>178</v>
      </c>
      <c r="J217" s="24">
        <v>103</v>
      </c>
      <c r="K217" s="24">
        <v>115</v>
      </c>
      <c r="L217" s="24">
        <v>22</v>
      </c>
      <c r="M217" s="24">
        <v>6</v>
      </c>
      <c r="N217" s="24">
        <v>44</v>
      </c>
      <c r="O217" s="24">
        <v>3</v>
      </c>
    </row>
    <row r="218" spans="1:15" ht="11.1" customHeight="1">
      <c r="A218" s="10" t="s">
        <v>114</v>
      </c>
      <c r="B218" s="15">
        <v>100</v>
      </c>
      <c r="C218" s="15">
        <v>47.337277999999998</v>
      </c>
      <c r="D218" s="15">
        <v>58.579881999999998</v>
      </c>
      <c r="E218" s="15">
        <v>5.621302</v>
      </c>
      <c r="F218" s="15">
        <v>27.810651</v>
      </c>
      <c r="G218" s="15">
        <v>18.343195000000001</v>
      </c>
      <c r="H218" s="15">
        <v>8.2840240000000005</v>
      </c>
      <c r="I218" s="15">
        <v>52.662722000000002</v>
      </c>
      <c r="J218" s="15">
        <v>30.473372999999999</v>
      </c>
      <c r="K218" s="15">
        <v>34.023668999999998</v>
      </c>
      <c r="L218" s="15">
        <v>6.5088759999999999</v>
      </c>
      <c r="M218" s="15">
        <v>1.7751479999999999</v>
      </c>
      <c r="N218" s="15">
        <v>13.017751000000001</v>
      </c>
      <c r="O218" s="15">
        <v>0.88757399999999997</v>
      </c>
    </row>
    <row r="219" spans="1:15" ht="11.1" customHeight="1">
      <c r="A219" s="23" t="s">
        <v>220</v>
      </c>
      <c r="B219" s="24">
        <v>812</v>
      </c>
      <c r="C219" s="24">
        <v>343</v>
      </c>
      <c r="D219" s="24">
        <v>437</v>
      </c>
      <c r="E219" s="24">
        <v>44</v>
      </c>
      <c r="F219" s="24">
        <v>188</v>
      </c>
      <c r="G219" s="24">
        <v>134</v>
      </c>
      <c r="H219" s="24">
        <v>61</v>
      </c>
      <c r="I219" s="24">
        <v>406</v>
      </c>
      <c r="J219" s="24">
        <v>213</v>
      </c>
      <c r="K219" s="24">
        <v>267</v>
      </c>
      <c r="L219" s="24">
        <v>58</v>
      </c>
      <c r="M219" s="24">
        <v>19</v>
      </c>
      <c r="N219" s="24">
        <v>117</v>
      </c>
      <c r="O219" s="24">
        <v>9</v>
      </c>
    </row>
    <row r="220" spans="1:15" ht="11.1" customHeight="1">
      <c r="A220" s="10" t="s">
        <v>114</v>
      </c>
      <c r="B220" s="15">
        <v>100</v>
      </c>
      <c r="C220" s="15">
        <v>42.241379000000002</v>
      </c>
      <c r="D220" s="15">
        <v>53.817734000000002</v>
      </c>
      <c r="E220" s="15">
        <v>5.4187190000000003</v>
      </c>
      <c r="F220" s="15">
        <v>23.152709000000002</v>
      </c>
      <c r="G220" s="15">
        <v>16.502462999999999</v>
      </c>
      <c r="H220" s="15">
        <v>7.5123150000000001</v>
      </c>
      <c r="I220" s="15">
        <v>50</v>
      </c>
      <c r="J220" s="15">
        <v>26.231527</v>
      </c>
      <c r="K220" s="15">
        <v>32.881773000000003</v>
      </c>
      <c r="L220" s="15">
        <v>7.1428570000000002</v>
      </c>
      <c r="M220" s="15">
        <v>2.3399009999999998</v>
      </c>
      <c r="N220" s="15">
        <v>14.408867000000001</v>
      </c>
      <c r="O220" s="15">
        <v>1.108374</v>
      </c>
    </row>
    <row r="221" spans="1:15" ht="11.1" customHeight="1">
      <c r="A221" s="23" t="s">
        <v>221</v>
      </c>
      <c r="B221" s="24">
        <v>816</v>
      </c>
      <c r="C221" s="24">
        <v>365</v>
      </c>
      <c r="D221" s="24">
        <v>453</v>
      </c>
      <c r="E221" s="24">
        <v>48</v>
      </c>
      <c r="F221" s="24">
        <v>205</v>
      </c>
      <c r="G221" s="24">
        <v>137</v>
      </c>
      <c r="H221" s="24">
        <v>61</v>
      </c>
      <c r="I221" s="24">
        <v>415</v>
      </c>
      <c r="J221" s="24">
        <v>211</v>
      </c>
      <c r="K221" s="24">
        <v>269</v>
      </c>
      <c r="L221" s="24">
        <v>70</v>
      </c>
      <c r="M221" s="24">
        <v>21</v>
      </c>
      <c r="N221" s="24">
        <v>103</v>
      </c>
      <c r="O221" s="24">
        <v>9</v>
      </c>
    </row>
    <row r="222" spans="1:15" ht="11.1" customHeight="1">
      <c r="A222" s="10" t="s">
        <v>114</v>
      </c>
      <c r="B222" s="15">
        <v>100</v>
      </c>
      <c r="C222" s="15">
        <v>44.730392000000002</v>
      </c>
      <c r="D222" s="15">
        <v>55.514705999999997</v>
      </c>
      <c r="E222" s="15">
        <v>5.8823530000000002</v>
      </c>
      <c r="F222" s="15">
        <v>25.122548999999999</v>
      </c>
      <c r="G222" s="15">
        <v>16.789216</v>
      </c>
      <c r="H222" s="15">
        <v>7.4754899999999997</v>
      </c>
      <c r="I222" s="15">
        <v>50.857843000000003</v>
      </c>
      <c r="J222" s="15">
        <v>25.857842999999999</v>
      </c>
      <c r="K222" s="15">
        <v>32.965685999999998</v>
      </c>
      <c r="L222" s="15">
        <v>8.5784310000000001</v>
      </c>
      <c r="M222" s="15">
        <v>2.5735290000000002</v>
      </c>
      <c r="N222" s="15">
        <v>12.622548999999999</v>
      </c>
      <c r="O222" s="15">
        <v>1.1029409999999999</v>
      </c>
    </row>
    <row r="223" spans="1:15" ht="11.1" customHeight="1">
      <c r="A223" s="23" t="s">
        <v>152</v>
      </c>
      <c r="B223" s="24">
        <v>69</v>
      </c>
      <c r="C223" s="24">
        <v>19</v>
      </c>
      <c r="D223" s="24">
        <v>23</v>
      </c>
      <c r="E223" s="24">
        <v>2</v>
      </c>
      <c r="F223" s="24">
        <v>11</v>
      </c>
      <c r="G223" s="24">
        <v>6</v>
      </c>
      <c r="H223" s="24">
        <v>1</v>
      </c>
      <c r="I223" s="24">
        <v>21</v>
      </c>
      <c r="J223" s="24">
        <v>10</v>
      </c>
      <c r="K223" s="24">
        <v>12</v>
      </c>
      <c r="L223" s="24">
        <v>3</v>
      </c>
      <c r="M223" s="24">
        <v>12</v>
      </c>
      <c r="N223" s="24">
        <v>21</v>
      </c>
      <c r="O223" s="24">
        <v>1</v>
      </c>
    </row>
    <row r="224" spans="1:15" ht="11.1" customHeight="1">
      <c r="A224" s="10" t="s">
        <v>114</v>
      </c>
      <c r="B224" s="15">
        <v>100</v>
      </c>
      <c r="C224" s="15">
        <v>27.536231999999998</v>
      </c>
      <c r="D224" s="15">
        <v>33.333333000000003</v>
      </c>
      <c r="E224" s="15">
        <v>2.8985509999999999</v>
      </c>
      <c r="F224" s="15">
        <v>15.942029</v>
      </c>
      <c r="G224" s="15">
        <v>8.6956520000000008</v>
      </c>
      <c r="H224" s="15">
        <v>1.4492750000000001</v>
      </c>
      <c r="I224" s="15">
        <v>30.434782999999999</v>
      </c>
      <c r="J224" s="15">
        <v>14.492754</v>
      </c>
      <c r="K224" s="15">
        <v>17.391304000000002</v>
      </c>
      <c r="L224" s="15">
        <v>4.3478260000000004</v>
      </c>
      <c r="M224" s="15">
        <v>17.391304000000002</v>
      </c>
      <c r="N224" s="15">
        <v>30.434782999999999</v>
      </c>
      <c r="O224" s="15">
        <v>1.4492750000000001</v>
      </c>
    </row>
    <row r="225" spans="1:15" ht="11.1" customHeight="1">
      <c r="A225" s="23" t="s">
        <v>222</v>
      </c>
      <c r="B225" s="24">
        <v>246</v>
      </c>
      <c r="C225" s="24">
        <v>48</v>
      </c>
      <c r="D225" s="24">
        <v>82</v>
      </c>
      <c r="E225" s="24">
        <v>8</v>
      </c>
      <c r="F225" s="24">
        <v>31</v>
      </c>
      <c r="G225" s="24">
        <v>23</v>
      </c>
      <c r="H225" s="24">
        <v>10</v>
      </c>
      <c r="I225" s="24">
        <v>64</v>
      </c>
      <c r="J225" s="24">
        <v>27</v>
      </c>
      <c r="K225" s="24">
        <v>46</v>
      </c>
      <c r="L225" s="24">
        <v>10</v>
      </c>
      <c r="M225" s="24">
        <v>5</v>
      </c>
      <c r="N225" s="24">
        <v>86</v>
      </c>
      <c r="O225" s="24">
        <v>6</v>
      </c>
    </row>
    <row r="226" spans="1:15" ht="11.1" customHeight="1">
      <c r="A226" s="10" t="s">
        <v>114</v>
      </c>
      <c r="B226" s="15">
        <v>100</v>
      </c>
      <c r="C226" s="15">
        <v>19.512194999999998</v>
      </c>
      <c r="D226" s="15">
        <v>33.333333000000003</v>
      </c>
      <c r="E226" s="15">
        <v>3.252033</v>
      </c>
      <c r="F226" s="15">
        <v>12.601626</v>
      </c>
      <c r="G226" s="15">
        <v>9.3495930000000005</v>
      </c>
      <c r="H226" s="15">
        <v>4.0650409999999999</v>
      </c>
      <c r="I226" s="15">
        <v>26.016259999999999</v>
      </c>
      <c r="J226" s="15">
        <v>10.97561</v>
      </c>
      <c r="K226" s="15">
        <v>18.699186999999998</v>
      </c>
      <c r="L226" s="15">
        <v>4.0650409999999999</v>
      </c>
      <c r="M226" s="15">
        <v>2.0325199999999999</v>
      </c>
      <c r="N226" s="15">
        <v>34.959350000000001</v>
      </c>
      <c r="O226" s="15">
        <v>2.4390239999999999</v>
      </c>
    </row>
    <row r="227" spans="1:15" ht="11.1" customHeight="1">
      <c r="A227" s="23" t="s">
        <v>128</v>
      </c>
      <c r="B227" s="24">
        <v>47</v>
      </c>
      <c r="C227" s="24">
        <v>11</v>
      </c>
      <c r="D227" s="24">
        <v>15</v>
      </c>
      <c r="E227" s="24">
        <v>3</v>
      </c>
      <c r="F227" s="24">
        <v>7</v>
      </c>
      <c r="G227" s="24">
        <v>6</v>
      </c>
      <c r="H227" s="24">
        <v>5</v>
      </c>
      <c r="I227" s="24">
        <v>12</v>
      </c>
      <c r="J227" s="24">
        <v>6</v>
      </c>
      <c r="K227" s="24">
        <v>12</v>
      </c>
      <c r="L227" s="24">
        <v>5</v>
      </c>
      <c r="M227" s="24">
        <v>1</v>
      </c>
      <c r="N227" s="24">
        <v>13</v>
      </c>
      <c r="O227" s="24">
        <v>10</v>
      </c>
    </row>
    <row r="228" spans="1:15" ht="11.1" customHeight="1">
      <c r="A228" s="11"/>
      <c r="B228" s="16">
        <v>100</v>
      </c>
      <c r="C228" s="16">
        <v>23.404254999999999</v>
      </c>
      <c r="D228" s="16">
        <v>31.914894</v>
      </c>
      <c r="E228" s="16">
        <v>6.3829789999999997</v>
      </c>
      <c r="F228" s="16">
        <v>14.893617000000001</v>
      </c>
      <c r="G228" s="16">
        <v>12.765957</v>
      </c>
      <c r="H228" s="16">
        <v>10.638298000000001</v>
      </c>
      <c r="I228" s="16">
        <v>25.531915000000001</v>
      </c>
      <c r="J228" s="16">
        <v>12.765957</v>
      </c>
      <c r="K228" s="16">
        <v>25.531915000000001</v>
      </c>
      <c r="L228" s="16">
        <v>10.638298000000001</v>
      </c>
      <c r="M228" s="16">
        <v>2.1276600000000001</v>
      </c>
      <c r="N228" s="16">
        <v>27.659573999999999</v>
      </c>
      <c r="O228" s="16">
        <v>21.276596000000001</v>
      </c>
    </row>
    <row r="229" spans="1:15" ht="11.1" customHeight="1"/>
  </sheetData>
  <phoneticPr fontId="2"/>
  <pageMargins left="0.75" right="0.75" top="1" bottom="1" header="0.5" footer="0.5"/>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BB03F-BB25-4731-ACC5-FF52ACB58A96}">
  <sheetPr codeName="Sheet138"/>
  <dimension ref="A1:L229"/>
  <sheetViews>
    <sheetView workbookViewId="0"/>
  </sheetViews>
  <sheetFormatPr defaultRowHeight="12"/>
  <cols>
    <col min="1" max="1" width="52" style="13" bestFit="1" customWidth="1"/>
    <col min="2" max="256" width="7.625" style="13" customWidth="1"/>
    <col min="257" max="16384" width="9" style="13"/>
  </cols>
  <sheetData>
    <row r="1" spans="1:12">
      <c r="A1" s="12" t="s">
        <v>114</v>
      </c>
      <c r="B1" s="6"/>
    </row>
    <row r="2" spans="1:12">
      <c r="A2" s="18" t="str">
        <f xml:space="preserve"> HYPERLINK("#'目次'!B43","[37]")</f>
        <v>[37]</v>
      </c>
    </row>
    <row r="3" spans="1:12">
      <c r="A3" s="6" t="s">
        <v>114</v>
      </c>
      <c r="B3" s="7" t="s">
        <v>434</v>
      </c>
    </row>
    <row r="4" spans="1:12">
      <c r="A4" s="6" t="s">
        <v>114</v>
      </c>
      <c r="B4" s="7" t="s">
        <v>435</v>
      </c>
    </row>
    <row r="5" spans="1:12" s="21" customFormat="1" ht="72">
      <c r="A5" s="19" t="s">
        <v>114</v>
      </c>
      <c r="B5" s="20" t="s">
        <v>118</v>
      </c>
      <c r="C5" s="20" t="s">
        <v>436</v>
      </c>
      <c r="D5" s="20" t="s">
        <v>437</v>
      </c>
      <c r="E5" s="20" t="s">
        <v>438</v>
      </c>
      <c r="F5" s="20" t="s">
        <v>439</v>
      </c>
      <c r="G5" s="20" t="s">
        <v>440</v>
      </c>
      <c r="H5" s="20" t="s">
        <v>441</v>
      </c>
      <c r="I5" s="20" t="s">
        <v>442</v>
      </c>
      <c r="J5" s="20" t="s">
        <v>443</v>
      </c>
      <c r="K5" s="20" t="s">
        <v>152</v>
      </c>
      <c r="L5" s="20" t="s">
        <v>128</v>
      </c>
    </row>
    <row r="6" spans="1:12">
      <c r="A6" s="22" t="s">
        <v>121</v>
      </c>
      <c r="B6" s="9">
        <v>2677</v>
      </c>
      <c r="C6" s="9">
        <v>222</v>
      </c>
      <c r="D6" s="9">
        <v>1191</v>
      </c>
      <c r="E6" s="9">
        <v>419</v>
      </c>
      <c r="F6" s="9">
        <v>218</v>
      </c>
      <c r="G6" s="9">
        <v>562</v>
      </c>
      <c r="H6" s="9">
        <v>309</v>
      </c>
      <c r="I6" s="9">
        <v>103</v>
      </c>
      <c r="J6" s="9">
        <v>169</v>
      </c>
      <c r="K6" s="9">
        <v>163</v>
      </c>
      <c r="L6" s="9">
        <v>203</v>
      </c>
    </row>
    <row r="7" spans="1:12">
      <c r="A7" s="10" t="s">
        <v>114</v>
      </c>
      <c r="B7" s="15">
        <v>100</v>
      </c>
      <c r="C7" s="15">
        <v>8.2928650000000008</v>
      </c>
      <c r="D7" s="15">
        <v>44.490101000000003</v>
      </c>
      <c r="E7" s="15">
        <v>15.651849</v>
      </c>
      <c r="F7" s="15">
        <v>8.1434440000000006</v>
      </c>
      <c r="G7" s="15">
        <v>20.993649999999999</v>
      </c>
      <c r="H7" s="15">
        <v>11.542771999999999</v>
      </c>
      <c r="I7" s="15">
        <v>3.847591</v>
      </c>
      <c r="J7" s="15">
        <v>6.3130369999999996</v>
      </c>
      <c r="K7" s="15">
        <v>6.0889049999999996</v>
      </c>
      <c r="L7" s="15">
        <v>7.5831150000000003</v>
      </c>
    </row>
    <row r="8" spans="1:12">
      <c r="A8" s="8" t="s">
        <v>122</v>
      </c>
      <c r="B8" s="8"/>
      <c r="C8" s="8"/>
      <c r="D8" s="8"/>
      <c r="E8" s="8"/>
      <c r="F8" s="8"/>
      <c r="G8" s="8"/>
      <c r="H8" s="8"/>
      <c r="I8" s="8"/>
      <c r="J8" s="8"/>
      <c r="K8" s="8"/>
      <c r="L8" s="8"/>
    </row>
    <row r="9" spans="1:12">
      <c r="A9" s="23" t="s">
        <v>123</v>
      </c>
      <c r="B9" s="24">
        <v>380</v>
      </c>
      <c r="C9" s="24">
        <v>39</v>
      </c>
      <c r="D9" s="24">
        <v>177</v>
      </c>
      <c r="E9" s="24">
        <v>52</v>
      </c>
      <c r="F9" s="24">
        <v>29</v>
      </c>
      <c r="G9" s="24">
        <v>59</v>
      </c>
      <c r="H9" s="24">
        <v>48</v>
      </c>
      <c r="I9" s="24">
        <v>10</v>
      </c>
      <c r="J9" s="24">
        <v>22</v>
      </c>
      <c r="K9" s="24">
        <v>20</v>
      </c>
      <c r="L9" s="24">
        <v>31</v>
      </c>
    </row>
    <row r="10" spans="1:12">
      <c r="A10" s="10" t="s">
        <v>114</v>
      </c>
      <c r="B10" s="15">
        <v>100</v>
      </c>
      <c r="C10" s="15">
        <v>10.263158000000001</v>
      </c>
      <c r="D10" s="15">
        <v>46.578946999999999</v>
      </c>
      <c r="E10" s="15">
        <v>13.684210999999999</v>
      </c>
      <c r="F10" s="15">
        <v>7.6315790000000003</v>
      </c>
      <c r="G10" s="15">
        <v>15.526316</v>
      </c>
      <c r="H10" s="15">
        <v>12.631579</v>
      </c>
      <c r="I10" s="15">
        <v>2.6315789999999999</v>
      </c>
      <c r="J10" s="15">
        <v>5.7894740000000002</v>
      </c>
      <c r="K10" s="15">
        <v>5.2631579999999998</v>
      </c>
      <c r="L10" s="15">
        <v>8.1578949999999999</v>
      </c>
    </row>
    <row r="11" spans="1:12">
      <c r="A11" s="23" t="s">
        <v>124</v>
      </c>
      <c r="B11" s="24">
        <v>489</v>
      </c>
      <c r="C11" s="24">
        <v>45</v>
      </c>
      <c r="D11" s="24">
        <v>221</v>
      </c>
      <c r="E11" s="24">
        <v>88</v>
      </c>
      <c r="F11" s="24">
        <v>45</v>
      </c>
      <c r="G11" s="24">
        <v>100</v>
      </c>
      <c r="H11" s="24">
        <v>70</v>
      </c>
      <c r="I11" s="24">
        <v>14</v>
      </c>
      <c r="J11" s="24">
        <v>38</v>
      </c>
      <c r="K11" s="24">
        <v>19</v>
      </c>
      <c r="L11" s="24">
        <v>25</v>
      </c>
    </row>
    <row r="12" spans="1:12">
      <c r="A12" s="10" t="s">
        <v>114</v>
      </c>
      <c r="B12" s="15">
        <v>100</v>
      </c>
      <c r="C12" s="15">
        <v>9.2024539999999995</v>
      </c>
      <c r="D12" s="15">
        <v>45.194274</v>
      </c>
      <c r="E12" s="15">
        <v>17.995909999999999</v>
      </c>
      <c r="F12" s="15">
        <v>9.2024539999999995</v>
      </c>
      <c r="G12" s="15">
        <v>20.449898000000001</v>
      </c>
      <c r="H12" s="15">
        <v>14.314928</v>
      </c>
      <c r="I12" s="15">
        <v>2.8629859999999998</v>
      </c>
      <c r="J12" s="15">
        <v>7.7709609999999998</v>
      </c>
      <c r="K12" s="15">
        <v>3.885481</v>
      </c>
      <c r="L12" s="15">
        <v>5.1124739999999997</v>
      </c>
    </row>
    <row r="13" spans="1:12">
      <c r="A13" s="23" t="s">
        <v>125</v>
      </c>
      <c r="B13" s="24">
        <v>1114</v>
      </c>
      <c r="C13" s="24">
        <v>89</v>
      </c>
      <c r="D13" s="24">
        <v>519</v>
      </c>
      <c r="E13" s="24">
        <v>181</v>
      </c>
      <c r="F13" s="24">
        <v>88</v>
      </c>
      <c r="G13" s="24">
        <v>241</v>
      </c>
      <c r="H13" s="24">
        <v>111</v>
      </c>
      <c r="I13" s="24">
        <v>46</v>
      </c>
      <c r="J13" s="24">
        <v>63</v>
      </c>
      <c r="K13" s="24">
        <v>66</v>
      </c>
      <c r="L13" s="24">
        <v>77</v>
      </c>
    </row>
    <row r="14" spans="1:12">
      <c r="A14" s="10" t="s">
        <v>114</v>
      </c>
      <c r="B14" s="15">
        <v>100</v>
      </c>
      <c r="C14" s="15">
        <v>7.9892279999999998</v>
      </c>
      <c r="D14" s="15">
        <v>46.588869000000003</v>
      </c>
      <c r="E14" s="15">
        <v>16.247755999999999</v>
      </c>
      <c r="F14" s="15">
        <v>7.8994609999999996</v>
      </c>
      <c r="G14" s="15">
        <v>21.633752000000001</v>
      </c>
      <c r="H14" s="15">
        <v>9.9640930000000001</v>
      </c>
      <c r="I14" s="15">
        <v>4.129264</v>
      </c>
      <c r="J14" s="15">
        <v>5.6552959999999999</v>
      </c>
      <c r="K14" s="15">
        <v>5.9245960000000002</v>
      </c>
      <c r="L14" s="15">
        <v>6.9120290000000004</v>
      </c>
    </row>
    <row r="15" spans="1:12">
      <c r="A15" s="23" t="s">
        <v>126</v>
      </c>
      <c r="B15" s="24">
        <v>521</v>
      </c>
      <c r="C15" s="24">
        <v>36</v>
      </c>
      <c r="D15" s="24">
        <v>224</v>
      </c>
      <c r="E15" s="24">
        <v>71</v>
      </c>
      <c r="F15" s="24">
        <v>40</v>
      </c>
      <c r="G15" s="24">
        <v>121</v>
      </c>
      <c r="H15" s="24">
        <v>65</v>
      </c>
      <c r="I15" s="24">
        <v>23</v>
      </c>
      <c r="J15" s="24">
        <v>32</v>
      </c>
      <c r="K15" s="24">
        <v>42</v>
      </c>
      <c r="L15" s="24">
        <v>51</v>
      </c>
    </row>
    <row r="16" spans="1:12">
      <c r="A16" s="10" t="s">
        <v>114</v>
      </c>
      <c r="B16" s="15">
        <v>100</v>
      </c>
      <c r="C16" s="15">
        <v>6.909789</v>
      </c>
      <c r="D16" s="15">
        <v>42.994242</v>
      </c>
      <c r="E16" s="15">
        <v>13.627639</v>
      </c>
      <c r="F16" s="15">
        <v>7.677543</v>
      </c>
      <c r="G16" s="15">
        <v>23.224568000000001</v>
      </c>
      <c r="H16" s="15">
        <v>12.476008</v>
      </c>
      <c r="I16" s="15">
        <v>4.414587</v>
      </c>
      <c r="J16" s="15">
        <v>6.1420349999999999</v>
      </c>
      <c r="K16" s="15">
        <v>8.06142</v>
      </c>
      <c r="L16" s="15">
        <v>9.7888680000000008</v>
      </c>
    </row>
    <row r="17" spans="1:12">
      <c r="A17" s="23" t="s">
        <v>127</v>
      </c>
      <c r="B17" s="24">
        <v>129</v>
      </c>
      <c r="C17" s="24">
        <v>11</v>
      </c>
      <c r="D17" s="24">
        <v>38</v>
      </c>
      <c r="E17" s="24">
        <v>18</v>
      </c>
      <c r="F17" s="24">
        <v>12</v>
      </c>
      <c r="G17" s="24">
        <v>30</v>
      </c>
      <c r="H17" s="24">
        <v>13</v>
      </c>
      <c r="I17" s="24">
        <v>3</v>
      </c>
      <c r="J17" s="24">
        <v>11</v>
      </c>
      <c r="K17" s="24">
        <v>13</v>
      </c>
      <c r="L17" s="24">
        <v>14</v>
      </c>
    </row>
    <row r="18" spans="1:12">
      <c r="A18" s="10" t="s">
        <v>114</v>
      </c>
      <c r="B18" s="15">
        <v>100</v>
      </c>
      <c r="C18" s="15">
        <v>8.5271319999999999</v>
      </c>
      <c r="D18" s="15">
        <v>29.457363999999998</v>
      </c>
      <c r="E18" s="15">
        <v>13.953488</v>
      </c>
      <c r="F18" s="15">
        <v>9.3023260000000008</v>
      </c>
      <c r="G18" s="15">
        <v>23.255814000000001</v>
      </c>
      <c r="H18" s="15">
        <v>10.077519000000001</v>
      </c>
      <c r="I18" s="15">
        <v>2.3255810000000001</v>
      </c>
      <c r="J18" s="15">
        <v>8.5271319999999999</v>
      </c>
      <c r="K18" s="15">
        <v>10.077519000000001</v>
      </c>
      <c r="L18" s="15">
        <v>10.852713</v>
      </c>
    </row>
    <row r="19" spans="1:12">
      <c r="A19" s="23" t="s">
        <v>128</v>
      </c>
      <c r="B19" s="24">
        <v>44</v>
      </c>
      <c r="C19" s="24">
        <v>2</v>
      </c>
      <c r="D19" s="24">
        <v>12</v>
      </c>
      <c r="E19" s="24">
        <v>9</v>
      </c>
      <c r="F19" s="24">
        <v>4</v>
      </c>
      <c r="G19" s="24">
        <v>11</v>
      </c>
      <c r="H19" s="24">
        <v>2</v>
      </c>
      <c r="I19" s="24">
        <v>7</v>
      </c>
      <c r="J19" s="24">
        <v>3</v>
      </c>
      <c r="K19" s="24">
        <v>3</v>
      </c>
      <c r="L19" s="24">
        <v>5</v>
      </c>
    </row>
    <row r="20" spans="1:12">
      <c r="A20" s="10" t="s">
        <v>114</v>
      </c>
      <c r="B20" s="15">
        <v>100</v>
      </c>
      <c r="C20" s="15">
        <v>4.5454549999999996</v>
      </c>
      <c r="D20" s="15">
        <v>27.272727</v>
      </c>
      <c r="E20" s="15">
        <v>20.454545</v>
      </c>
      <c r="F20" s="15">
        <v>9.0909089999999999</v>
      </c>
      <c r="G20" s="15">
        <v>25</v>
      </c>
      <c r="H20" s="15">
        <v>4.5454549999999996</v>
      </c>
      <c r="I20" s="15">
        <v>15.909091</v>
      </c>
      <c r="J20" s="15">
        <v>6.8181820000000002</v>
      </c>
      <c r="K20" s="15">
        <v>6.8181820000000002</v>
      </c>
      <c r="L20" s="15">
        <v>11.363636</v>
      </c>
    </row>
    <row r="21" spans="1:12">
      <c r="A21" s="8" t="s">
        <v>129</v>
      </c>
      <c r="B21" s="8"/>
      <c r="C21" s="8"/>
      <c r="D21" s="8"/>
      <c r="E21" s="8"/>
      <c r="F21" s="8"/>
      <c r="G21" s="8"/>
      <c r="H21" s="8"/>
      <c r="I21" s="8"/>
      <c r="J21" s="8"/>
      <c r="K21" s="8"/>
      <c r="L21" s="8"/>
    </row>
    <row r="22" spans="1:12">
      <c r="A22" s="23" t="s">
        <v>130</v>
      </c>
      <c r="B22" s="24">
        <v>799</v>
      </c>
      <c r="C22" s="24">
        <v>86</v>
      </c>
      <c r="D22" s="24">
        <v>345</v>
      </c>
      <c r="E22" s="24">
        <v>138</v>
      </c>
      <c r="F22" s="24">
        <v>68</v>
      </c>
      <c r="G22" s="24">
        <v>154</v>
      </c>
      <c r="H22" s="24">
        <v>112</v>
      </c>
      <c r="I22" s="24">
        <v>29</v>
      </c>
      <c r="J22" s="24">
        <v>60</v>
      </c>
      <c r="K22" s="24">
        <v>34</v>
      </c>
      <c r="L22" s="24">
        <v>56</v>
      </c>
    </row>
    <row r="23" spans="1:12">
      <c r="A23" s="10" t="s">
        <v>114</v>
      </c>
      <c r="B23" s="15">
        <v>100</v>
      </c>
      <c r="C23" s="15">
        <v>10.763453999999999</v>
      </c>
      <c r="D23" s="15">
        <v>43.178973999999997</v>
      </c>
      <c r="E23" s="15">
        <v>17.271588999999999</v>
      </c>
      <c r="F23" s="15">
        <v>8.5106380000000001</v>
      </c>
      <c r="G23" s="15">
        <v>19.274093000000001</v>
      </c>
      <c r="H23" s="15">
        <v>14.017522</v>
      </c>
      <c r="I23" s="15">
        <v>3.629537</v>
      </c>
      <c r="J23" s="15">
        <v>7.5093870000000003</v>
      </c>
      <c r="K23" s="15">
        <v>4.2553190000000001</v>
      </c>
      <c r="L23" s="15">
        <v>7.0087609999999998</v>
      </c>
    </row>
    <row r="24" spans="1:12">
      <c r="A24" s="23" t="s">
        <v>131</v>
      </c>
      <c r="B24" s="24">
        <v>1245</v>
      </c>
      <c r="C24" s="24">
        <v>103</v>
      </c>
      <c r="D24" s="24">
        <v>598</v>
      </c>
      <c r="E24" s="24">
        <v>206</v>
      </c>
      <c r="F24" s="24">
        <v>94</v>
      </c>
      <c r="G24" s="24">
        <v>248</v>
      </c>
      <c r="H24" s="24">
        <v>126</v>
      </c>
      <c r="I24" s="24">
        <v>54</v>
      </c>
      <c r="J24" s="24">
        <v>71</v>
      </c>
      <c r="K24" s="24">
        <v>61</v>
      </c>
      <c r="L24" s="24">
        <v>92</v>
      </c>
    </row>
    <row r="25" spans="1:12">
      <c r="A25" s="10" t="s">
        <v>114</v>
      </c>
      <c r="B25" s="15">
        <v>100</v>
      </c>
      <c r="C25" s="15">
        <v>8.2730920000000001</v>
      </c>
      <c r="D25" s="15">
        <v>48.032128999999998</v>
      </c>
      <c r="E25" s="15">
        <v>16.546185000000001</v>
      </c>
      <c r="F25" s="15">
        <v>7.5502010000000004</v>
      </c>
      <c r="G25" s="15">
        <v>19.919678999999999</v>
      </c>
      <c r="H25" s="15">
        <v>10.120482000000001</v>
      </c>
      <c r="I25" s="15">
        <v>4.3373489999999997</v>
      </c>
      <c r="J25" s="15">
        <v>5.7028109999999996</v>
      </c>
      <c r="K25" s="15">
        <v>4.8995980000000001</v>
      </c>
      <c r="L25" s="15">
        <v>7.3895580000000001</v>
      </c>
    </row>
    <row r="26" spans="1:12">
      <c r="A26" s="23" t="s">
        <v>132</v>
      </c>
      <c r="B26" s="24">
        <v>504</v>
      </c>
      <c r="C26" s="24">
        <v>30</v>
      </c>
      <c r="D26" s="24">
        <v>211</v>
      </c>
      <c r="E26" s="24">
        <v>63</v>
      </c>
      <c r="F26" s="24">
        <v>45</v>
      </c>
      <c r="G26" s="24">
        <v>125</v>
      </c>
      <c r="H26" s="24">
        <v>60</v>
      </c>
      <c r="I26" s="24">
        <v>13</v>
      </c>
      <c r="J26" s="24">
        <v>34</v>
      </c>
      <c r="K26" s="24">
        <v>52</v>
      </c>
      <c r="L26" s="24">
        <v>36</v>
      </c>
    </row>
    <row r="27" spans="1:12">
      <c r="A27" s="10" t="s">
        <v>114</v>
      </c>
      <c r="B27" s="15">
        <v>100</v>
      </c>
      <c r="C27" s="15">
        <v>5.9523809999999999</v>
      </c>
      <c r="D27" s="15">
        <v>41.865079000000001</v>
      </c>
      <c r="E27" s="15">
        <v>12.5</v>
      </c>
      <c r="F27" s="15">
        <v>8.9285709999999998</v>
      </c>
      <c r="G27" s="15">
        <v>24.801587000000001</v>
      </c>
      <c r="H27" s="15">
        <v>11.904762</v>
      </c>
      <c r="I27" s="15">
        <v>2.5793650000000001</v>
      </c>
      <c r="J27" s="15">
        <v>6.7460319999999996</v>
      </c>
      <c r="K27" s="15">
        <v>10.317460000000001</v>
      </c>
      <c r="L27" s="15">
        <v>7.1428570000000002</v>
      </c>
    </row>
    <row r="28" spans="1:12">
      <c r="A28" s="23" t="s">
        <v>133</v>
      </c>
      <c r="B28" s="24">
        <v>82</v>
      </c>
      <c r="C28" s="24">
        <v>1</v>
      </c>
      <c r="D28" s="24">
        <v>22</v>
      </c>
      <c r="E28" s="24">
        <v>6</v>
      </c>
      <c r="F28" s="24">
        <v>7</v>
      </c>
      <c r="G28" s="24">
        <v>24</v>
      </c>
      <c r="H28" s="24">
        <v>7</v>
      </c>
      <c r="I28" s="24">
        <v>2</v>
      </c>
      <c r="J28" s="24">
        <v>2</v>
      </c>
      <c r="K28" s="24">
        <v>13</v>
      </c>
      <c r="L28" s="24">
        <v>11</v>
      </c>
    </row>
    <row r="29" spans="1:12">
      <c r="A29" s="10" t="s">
        <v>114</v>
      </c>
      <c r="B29" s="15">
        <v>100</v>
      </c>
      <c r="C29" s="15">
        <v>1.2195119999999999</v>
      </c>
      <c r="D29" s="15">
        <v>26.829267999999999</v>
      </c>
      <c r="E29" s="15">
        <v>7.3170729999999997</v>
      </c>
      <c r="F29" s="15">
        <v>8.5365850000000005</v>
      </c>
      <c r="G29" s="15">
        <v>29.268293</v>
      </c>
      <c r="H29" s="15">
        <v>8.5365850000000005</v>
      </c>
      <c r="I29" s="15">
        <v>2.4390239999999999</v>
      </c>
      <c r="J29" s="15">
        <v>2.4390239999999999</v>
      </c>
      <c r="K29" s="15">
        <v>15.853659</v>
      </c>
      <c r="L29" s="15">
        <v>13.414634</v>
      </c>
    </row>
    <row r="30" spans="1:12">
      <c r="A30" s="23" t="s">
        <v>128</v>
      </c>
      <c r="B30" s="24">
        <v>47</v>
      </c>
      <c r="C30" s="24">
        <v>2</v>
      </c>
      <c r="D30" s="24">
        <v>15</v>
      </c>
      <c r="E30" s="24">
        <v>6</v>
      </c>
      <c r="F30" s="24">
        <v>4</v>
      </c>
      <c r="G30" s="24">
        <v>11</v>
      </c>
      <c r="H30" s="24">
        <v>4</v>
      </c>
      <c r="I30" s="24">
        <v>5</v>
      </c>
      <c r="J30" s="24">
        <v>2</v>
      </c>
      <c r="K30" s="24">
        <v>3</v>
      </c>
      <c r="L30" s="24">
        <v>8</v>
      </c>
    </row>
    <row r="31" spans="1:12">
      <c r="A31" s="10" t="s">
        <v>114</v>
      </c>
      <c r="B31" s="15">
        <v>100</v>
      </c>
      <c r="C31" s="15">
        <v>4.2553190000000001</v>
      </c>
      <c r="D31" s="15">
        <v>31.914894</v>
      </c>
      <c r="E31" s="15">
        <v>12.765957</v>
      </c>
      <c r="F31" s="15">
        <v>8.5106380000000001</v>
      </c>
      <c r="G31" s="15">
        <v>23.404254999999999</v>
      </c>
      <c r="H31" s="15">
        <v>8.5106380000000001</v>
      </c>
      <c r="I31" s="15">
        <v>10.638298000000001</v>
      </c>
      <c r="J31" s="15">
        <v>4.2553190000000001</v>
      </c>
      <c r="K31" s="15">
        <v>6.3829789999999997</v>
      </c>
      <c r="L31" s="15">
        <v>17.021277000000001</v>
      </c>
    </row>
    <row r="32" spans="1:12">
      <c r="A32" s="8" t="s">
        <v>134</v>
      </c>
      <c r="B32" s="8"/>
      <c r="C32" s="8"/>
      <c r="D32" s="8"/>
      <c r="E32" s="8"/>
      <c r="F32" s="8"/>
      <c r="G32" s="8"/>
      <c r="H32" s="8"/>
      <c r="I32" s="8"/>
      <c r="J32" s="8"/>
      <c r="K32" s="8"/>
      <c r="L32" s="8"/>
    </row>
    <row r="33" spans="1:12">
      <c r="A33" s="23" t="s">
        <v>135</v>
      </c>
      <c r="B33" s="24">
        <v>128</v>
      </c>
      <c r="C33" s="24">
        <v>6</v>
      </c>
      <c r="D33" s="24">
        <v>49</v>
      </c>
      <c r="E33" s="24">
        <v>9</v>
      </c>
      <c r="F33" s="24">
        <v>6</v>
      </c>
      <c r="G33" s="24">
        <v>28</v>
      </c>
      <c r="H33" s="24">
        <v>11</v>
      </c>
      <c r="I33" s="24">
        <v>5</v>
      </c>
      <c r="J33" s="24">
        <v>2</v>
      </c>
      <c r="K33" s="24">
        <v>24</v>
      </c>
      <c r="L33" s="24">
        <v>13</v>
      </c>
    </row>
    <row r="34" spans="1:12">
      <c r="A34" s="10" t="s">
        <v>114</v>
      </c>
      <c r="B34" s="15">
        <v>100</v>
      </c>
      <c r="C34" s="15">
        <v>4.6875</v>
      </c>
      <c r="D34" s="15">
        <v>38.28125</v>
      </c>
      <c r="E34" s="15">
        <v>7.03125</v>
      </c>
      <c r="F34" s="15">
        <v>4.6875</v>
      </c>
      <c r="G34" s="15">
        <v>21.875</v>
      </c>
      <c r="H34" s="15">
        <v>8.59375</v>
      </c>
      <c r="I34" s="15">
        <v>3.90625</v>
      </c>
      <c r="J34" s="15">
        <v>1.5625</v>
      </c>
      <c r="K34" s="15">
        <v>18.75</v>
      </c>
      <c r="L34" s="15">
        <v>10.15625</v>
      </c>
    </row>
    <row r="35" spans="1:12">
      <c r="A35" s="23" t="s">
        <v>136</v>
      </c>
      <c r="B35" s="24">
        <v>138</v>
      </c>
      <c r="C35" s="24">
        <v>9</v>
      </c>
      <c r="D35" s="24">
        <v>55</v>
      </c>
      <c r="E35" s="24">
        <v>12</v>
      </c>
      <c r="F35" s="24">
        <v>19</v>
      </c>
      <c r="G35" s="24">
        <v>37</v>
      </c>
      <c r="H35" s="24">
        <v>12</v>
      </c>
      <c r="I35" s="24">
        <v>7</v>
      </c>
      <c r="J35" s="24">
        <v>4</v>
      </c>
      <c r="K35" s="24">
        <v>20</v>
      </c>
      <c r="L35" s="24">
        <v>8</v>
      </c>
    </row>
    <row r="36" spans="1:12">
      <c r="A36" s="10" t="s">
        <v>114</v>
      </c>
      <c r="B36" s="15">
        <v>100</v>
      </c>
      <c r="C36" s="15">
        <v>6.5217390000000002</v>
      </c>
      <c r="D36" s="15">
        <v>39.855072</v>
      </c>
      <c r="E36" s="15">
        <v>8.6956520000000008</v>
      </c>
      <c r="F36" s="15">
        <v>13.768115999999999</v>
      </c>
      <c r="G36" s="15">
        <v>26.811593999999999</v>
      </c>
      <c r="H36" s="15">
        <v>8.6956520000000008</v>
      </c>
      <c r="I36" s="15">
        <v>5.0724640000000001</v>
      </c>
      <c r="J36" s="15">
        <v>2.8985509999999999</v>
      </c>
      <c r="K36" s="15">
        <v>14.492754</v>
      </c>
      <c r="L36" s="15">
        <v>5.7971009999999996</v>
      </c>
    </row>
    <row r="37" spans="1:12">
      <c r="A37" s="23" t="s">
        <v>137</v>
      </c>
      <c r="B37" s="24">
        <v>119</v>
      </c>
      <c r="C37" s="24">
        <v>8</v>
      </c>
      <c r="D37" s="24">
        <v>52</v>
      </c>
      <c r="E37" s="24">
        <v>9</v>
      </c>
      <c r="F37" s="24">
        <v>12</v>
      </c>
      <c r="G37" s="24">
        <v>23</v>
      </c>
      <c r="H37" s="24">
        <v>14</v>
      </c>
      <c r="I37" s="24">
        <v>8</v>
      </c>
      <c r="J37" s="24">
        <v>5</v>
      </c>
      <c r="K37" s="24">
        <v>10</v>
      </c>
      <c r="L37" s="24">
        <v>7</v>
      </c>
    </row>
    <row r="38" spans="1:12">
      <c r="A38" s="10" t="s">
        <v>114</v>
      </c>
      <c r="B38" s="15">
        <v>100</v>
      </c>
      <c r="C38" s="15">
        <v>6.7226889999999999</v>
      </c>
      <c r="D38" s="15">
        <v>43.697479000000001</v>
      </c>
      <c r="E38" s="15">
        <v>7.5630249999999997</v>
      </c>
      <c r="F38" s="15">
        <v>10.084034000000001</v>
      </c>
      <c r="G38" s="15">
        <v>19.327731</v>
      </c>
      <c r="H38" s="15">
        <v>11.764706</v>
      </c>
      <c r="I38" s="15">
        <v>6.7226889999999999</v>
      </c>
      <c r="J38" s="15">
        <v>4.2016809999999998</v>
      </c>
      <c r="K38" s="15">
        <v>8.4033610000000003</v>
      </c>
      <c r="L38" s="15">
        <v>5.8823530000000002</v>
      </c>
    </row>
    <row r="39" spans="1:12">
      <c r="A39" s="23" t="s">
        <v>138</v>
      </c>
      <c r="B39" s="24">
        <v>142</v>
      </c>
      <c r="C39" s="24">
        <v>5</v>
      </c>
      <c r="D39" s="24">
        <v>65</v>
      </c>
      <c r="E39" s="24">
        <v>20</v>
      </c>
      <c r="F39" s="24">
        <v>9</v>
      </c>
      <c r="G39" s="24">
        <v>25</v>
      </c>
      <c r="H39" s="24">
        <v>12</v>
      </c>
      <c r="I39" s="24">
        <v>5</v>
      </c>
      <c r="J39" s="24">
        <v>9</v>
      </c>
      <c r="K39" s="24">
        <v>7</v>
      </c>
      <c r="L39" s="24">
        <v>11</v>
      </c>
    </row>
    <row r="40" spans="1:12">
      <c r="A40" s="10" t="s">
        <v>114</v>
      </c>
      <c r="B40" s="15">
        <v>100</v>
      </c>
      <c r="C40" s="15">
        <v>3.5211269999999999</v>
      </c>
      <c r="D40" s="15">
        <v>45.774647999999999</v>
      </c>
      <c r="E40" s="15">
        <v>14.084507</v>
      </c>
      <c r="F40" s="15">
        <v>6.3380280000000004</v>
      </c>
      <c r="G40" s="15">
        <v>17.605633999999998</v>
      </c>
      <c r="H40" s="15">
        <v>8.450704</v>
      </c>
      <c r="I40" s="15">
        <v>3.5211269999999999</v>
      </c>
      <c r="J40" s="15">
        <v>6.3380280000000004</v>
      </c>
      <c r="K40" s="15">
        <v>4.9295770000000001</v>
      </c>
      <c r="L40" s="15">
        <v>7.7464789999999999</v>
      </c>
    </row>
    <row r="41" spans="1:12">
      <c r="A41" s="23" t="s">
        <v>139</v>
      </c>
      <c r="B41" s="24">
        <v>170</v>
      </c>
      <c r="C41" s="24">
        <v>8</v>
      </c>
      <c r="D41" s="24">
        <v>80</v>
      </c>
      <c r="E41" s="24">
        <v>29</v>
      </c>
      <c r="F41" s="24">
        <v>15</v>
      </c>
      <c r="G41" s="24">
        <v>39</v>
      </c>
      <c r="H41" s="24">
        <v>18</v>
      </c>
      <c r="I41" s="24">
        <v>7</v>
      </c>
      <c r="J41" s="24">
        <v>13</v>
      </c>
      <c r="K41" s="24">
        <v>11</v>
      </c>
      <c r="L41" s="24">
        <v>9</v>
      </c>
    </row>
    <row r="42" spans="1:12">
      <c r="A42" s="10" t="s">
        <v>114</v>
      </c>
      <c r="B42" s="15">
        <v>100</v>
      </c>
      <c r="C42" s="15">
        <v>4.7058819999999999</v>
      </c>
      <c r="D42" s="15">
        <v>47.058824000000001</v>
      </c>
      <c r="E42" s="15">
        <v>17.058824000000001</v>
      </c>
      <c r="F42" s="15">
        <v>8.8235290000000006</v>
      </c>
      <c r="G42" s="15">
        <v>22.941175999999999</v>
      </c>
      <c r="H42" s="15">
        <v>10.588234999999999</v>
      </c>
      <c r="I42" s="15">
        <v>4.1176469999999998</v>
      </c>
      <c r="J42" s="15">
        <v>7.6470589999999996</v>
      </c>
      <c r="K42" s="15">
        <v>6.4705880000000002</v>
      </c>
      <c r="L42" s="15">
        <v>5.2941180000000001</v>
      </c>
    </row>
    <row r="43" spans="1:12">
      <c r="A43" s="23" t="s">
        <v>140</v>
      </c>
      <c r="B43" s="24">
        <v>192</v>
      </c>
      <c r="C43" s="24">
        <v>6</v>
      </c>
      <c r="D43" s="24">
        <v>75</v>
      </c>
      <c r="E43" s="24">
        <v>36</v>
      </c>
      <c r="F43" s="24">
        <v>19</v>
      </c>
      <c r="G43" s="24">
        <v>48</v>
      </c>
      <c r="H43" s="24">
        <v>26</v>
      </c>
      <c r="I43" s="24">
        <v>3</v>
      </c>
      <c r="J43" s="24">
        <v>10</v>
      </c>
      <c r="K43" s="24">
        <v>13</v>
      </c>
      <c r="L43" s="24">
        <v>19</v>
      </c>
    </row>
    <row r="44" spans="1:12">
      <c r="A44" s="10" t="s">
        <v>114</v>
      </c>
      <c r="B44" s="15">
        <v>100</v>
      </c>
      <c r="C44" s="15">
        <v>3.125</v>
      </c>
      <c r="D44" s="15">
        <v>39.0625</v>
      </c>
      <c r="E44" s="15">
        <v>18.75</v>
      </c>
      <c r="F44" s="15">
        <v>9.8958329999999997</v>
      </c>
      <c r="G44" s="15">
        <v>25</v>
      </c>
      <c r="H44" s="15">
        <v>13.541667</v>
      </c>
      <c r="I44" s="15">
        <v>1.5625</v>
      </c>
      <c r="J44" s="15">
        <v>5.2083329999999997</v>
      </c>
      <c r="K44" s="15">
        <v>6.7708329999999997</v>
      </c>
      <c r="L44" s="15">
        <v>9.8958329999999997</v>
      </c>
    </row>
    <row r="45" spans="1:12">
      <c r="A45" s="23" t="s">
        <v>141</v>
      </c>
      <c r="B45" s="24">
        <v>1405</v>
      </c>
      <c r="C45" s="24">
        <v>145</v>
      </c>
      <c r="D45" s="24">
        <v>630</v>
      </c>
      <c r="E45" s="24">
        <v>249</v>
      </c>
      <c r="F45" s="24">
        <v>105</v>
      </c>
      <c r="G45" s="24">
        <v>285</v>
      </c>
      <c r="H45" s="24">
        <v>174</v>
      </c>
      <c r="I45" s="24">
        <v>50</v>
      </c>
      <c r="J45" s="24">
        <v>92</v>
      </c>
      <c r="K45" s="24">
        <v>64</v>
      </c>
      <c r="L45" s="24">
        <v>106</v>
      </c>
    </row>
    <row r="46" spans="1:12">
      <c r="A46" s="10" t="s">
        <v>114</v>
      </c>
      <c r="B46" s="15">
        <v>100</v>
      </c>
      <c r="C46" s="15">
        <v>10.320285</v>
      </c>
      <c r="D46" s="15">
        <v>44.839858</v>
      </c>
      <c r="E46" s="15">
        <v>17.72242</v>
      </c>
      <c r="F46" s="15">
        <v>7.4733099999999997</v>
      </c>
      <c r="G46" s="15">
        <v>20.284697999999999</v>
      </c>
      <c r="H46" s="15">
        <v>12.384342</v>
      </c>
      <c r="I46" s="15">
        <v>3.558719</v>
      </c>
      <c r="J46" s="15">
        <v>6.5480429999999998</v>
      </c>
      <c r="K46" s="15">
        <v>4.5551599999999999</v>
      </c>
      <c r="L46" s="15">
        <v>7.5444839999999997</v>
      </c>
    </row>
    <row r="47" spans="1:12">
      <c r="A47" s="23" t="s">
        <v>142</v>
      </c>
      <c r="B47" s="24">
        <v>343</v>
      </c>
      <c r="C47" s="24">
        <v>34</v>
      </c>
      <c r="D47" s="24">
        <v>169</v>
      </c>
      <c r="E47" s="24">
        <v>49</v>
      </c>
      <c r="F47" s="24">
        <v>28</v>
      </c>
      <c r="G47" s="24">
        <v>68</v>
      </c>
      <c r="H47" s="24">
        <v>39</v>
      </c>
      <c r="I47" s="24">
        <v>13</v>
      </c>
      <c r="J47" s="24">
        <v>30</v>
      </c>
      <c r="K47" s="24">
        <v>12</v>
      </c>
      <c r="L47" s="24">
        <v>26</v>
      </c>
    </row>
    <row r="48" spans="1:12">
      <c r="A48" s="10" t="s">
        <v>114</v>
      </c>
      <c r="B48" s="15">
        <v>100</v>
      </c>
      <c r="C48" s="15">
        <v>9.9125359999999993</v>
      </c>
      <c r="D48" s="15">
        <v>49.271137000000003</v>
      </c>
      <c r="E48" s="15">
        <v>14.285714</v>
      </c>
      <c r="F48" s="15">
        <v>8.1632650000000009</v>
      </c>
      <c r="G48" s="15">
        <v>19.825073</v>
      </c>
      <c r="H48" s="15">
        <v>11.370262</v>
      </c>
      <c r="I48" s="15">
        <v>3.7900870000000002</v>
      </c>
      <c r="J48" s="15">
        <v>8.7463560000000005</v>
      </c>
      <c r="K48" s="15">
        <v>3.498542</v>
      </c>
      <c r="L48" s="15">
        <v>7.5801749999999997</v>
      </c>
    </row>
    <row r="49" spans="1:12">
      <c r="A49" s="23" t="s">
        <v>128</v>
      </c>
      <c r="B49" s="24">
        <v>40</v>
      </c>
      <c r="C49" s="24">
        <v>1</v>
      </c>
      <c r="D49" s="24">
        <v>16</v>
      </c>
      <c r="E49" s="24">
        <v>6</v>
      </c>
      <c r="F49" s="24">
        <v>5</v>
      </c>
      <c r="G49" s="24">
        <v>9</v>
      </c>
      <c r="H49" s="24">
        <v>3</v>
      </c>
      <c r="I49" s="24">
        <v>5</v>
      </c>
      <c r="J49" s="24">
        <v>4</v>
      </c>
      <c r="K49" s="24">
        <v>2</v>
      </c>
      <c r="L49" s="24">
        <v>4</v>
      </c>
    </row>
    <row r="50" spans="1:12">
      <c r="A50" s="10" t="s">
        <v>114</v>
      </c>
      <c r="B50" s="15">
        <v>100</v>
      </c>
      <c r="C50" s="15">
        <v>2.5</v>
      </c>
      <c r="D50" s="15">
        <v>40</v>
      </c>
      <c r="E50" s="15">
        <v>15</v>
      </c>
      <c r="F50" s="15">
        <v>12.5</v>
      </c>
      <c r="G50" s="15">
        <v>22.5</v>
      </c>
      <c r="H50" s="15">
        <v>7.5</v>
      </c>
      <c r="I50" s="15">
        <v>12.5</v>
      </c>
      <c r="J50" s="15">
        <v>10</v>
      </c>
      <c r="K50" s="15">
        <v>5</v>
      </c>
      <c r="L50" s="15">
        <v>10</v>
      </c>
    </row>
    <row r="51" spans="1:12">
      <c r="A51" s="8" t="s">
        <v>143</v>
      </c>
      <c r="B51" s="8"/>
      <c r="C51" s="8"/>
      <c r="D51" s="8"/>
      <c r="E51" s="8"/>
      <c r="F51" s="8"/>
      <c r="G51" s="8"/>
      <c r="H51" s="8"/>
      <c r="I51" s="8"/>
      <c r="J51" s="8"/>
      <c r="K51" s="8"/>
      <c r="L51" s="8"/>
    </row>
    <row r="52" spans="1:12">
      <c r="A52" s="23" t="s">
        <v>144</v>
      </c>
      <c r="B52" s="24">
        <v>429</v>
      </c>
      <c r="C52" s="24">
        <v>35</v>
      </c>
      <c r="D52" s="24">
        <v>196</v>
      </c>
      <c r="E52" s="24">
        <v>74</v>
      </c>
      <c r="F52" s="24">
        <v>33</v>
      </c>
      <c r="G52" s="24">
        <v>88</v>
      </c>
      <c r="H52" s="24">
        <v>52</v>
      </c>
      <c r="I52" s="24">
        <v>23</v>
      </c>
      <c r="J52" s="24">
        <v>34</v>
      </c>
      <c r="K52" s="24">
        <v>15</v>
      </c>
      <c r="L52" s="24">
        <v>39</v>
      </c>
    </row>
    <row r="53" spans="1:12">
      <c r="A53" s="10" t="s">
        <v>114</v>
      </c>
      <c r="B53" s="15">
        <v>100</v>
      </c>
      <c r="C53" s="15">
        <v>8.1585079999999994</v>
      </c>
      <c r="D53" s="15">
        <v>45.687646000000001</v>
      </c>
      <c r="E53" s="15">
        <v>17.249417000000001</v>
      </c>
      <c r="F53" s="15">
        <v>7.6923079999999997</v>
      </c>
      <c r="G53" s="15">
        <v>20.512820999999999</v>
      </c>
      <c r="H53" s="15">
        <v>12.121212</v>
      </c>
      <c r="I53" s="15">
        <v>5.3613049999999998</v>
      </c>
      <c r="J53" s="15">
        <v>7.925408</v>
      </c>
      <c r="K53" s="15">
        <v>3.4965030000000001</v>
      </c>
      <c r="L53" s="15">
        <v>9.0909089999999999</v>
      </c>
    </row>
    <row r="54" spans="1:12">
      <c r="A54" s="23" t="s">
        <v>145</v>
      </c>
      <c r="B54" s="24">
        <v>319</v>
      </c>
      <c r="C54" s="24">
        <v>37</v>
      </c>
      <c r="D54" s="24">
        <v>151</v>
      </c>
      <c r="E54" s="24">
        <v>60</v>
      </c>
      <c r="F54" s="24">
        <v>20</v>
      </c>
      <c r="G54" s="24">
        <v>77</v>
      </c>
      <c r="H54" s="24">
        <v>43</v>
      </c>
      <c r="I54" s="24">
        <v>13</v>
      </c>
      <c r="J54" s="24">
        <v>30</v>
      </c>
      <c r="K54" s="24">
        <v>8</v>
      </c>
      <c r="L54" s="24">
        <v>21</v>
      </c>
    </row>
    <row r="55" spans="1:12">
      <c r="A55" s="10" t="s">
        <v>114</v>
      </c>
      <c r="B55" s="15">
        <v>100</v>
      </c>
      <c r="C55" s="15">
        <v>11.598746</v>
      </c>
      <c r="D55" s="15">
        <v>47.335422999999999</v>
      </c>
      <c r="E55" s="15">
        <v>18.808776999999999</v>
      </c>
      <c r="F55" s="15">
        <v>6.2695920000000003</v>
      </c>
      <c r="G55" s="15">
        <v>24.137930999999998</v>
      </c>
      <c r="H55" s="15">
        <v>13.479623999999999</v>
      </c>
      <c r="I55" s="15">
        <v>4.0752350000000002</v>
      </c>
      <c r="J55" s="15">
        <v>9.4043890000000001</v>
      </c>
      <c r="K55" s="15">
        <v>2.5078369999999999</v>
      </c>
      <c r="L55" s="15">
        <v>6.5830719999999996</v>
      </c>
    </row>
    <row r="56" spans="1:12">
      <c r="A56" s="23" t="s">
        <v>146</v>
      </c>
      <c r="B56" s="24">
        <v>504</v>
      </c>
      <c r="C56" s="24">
        <v>62</v>
      </c>
      <c r="D56" s="24">
        <v>236</v>
      </c>
      <c r="E56" s="24">
        <v>90</v>
      </c>
      <c r="F56" s="24">
        <v>37</v>
      </c>
      <c r="G56" s="24">
        <v>116</v>
      </c>
      <c r="H56" s="24">
        <v>75</v>
      </c>
      <c r="I56" s="24">
        <v>25</v>
      </c>
      <c r="J56" s="24">
        <v>46</v>
      </c>
      <c r="K56" s="24">
        <v>15</v>
      </c>
      <c r="L56" s="24">
        <v>31</v>
      </c>
    </row>
    <row r="57" spans="1:12">
      <c r="A57" s="10" t="s">
        <v>114</v>
      </c>
      <c r="B57" s="15">
        <v>100</v>
      </c>
      <c r="C57" s="15">
        <v>12.301587</v>
      </c>
      <c r="D57" s="15">
        <v>46.825397000000002</v>
      </c>
      <c r="E57" s="15">
        <v>17.857143000000001</v>
      </c>
      <c r="F57" s="15">
        <v>7.3412699999999997</v>
      </c>
      <c r="G57" s="15">
        <v>23.015872999999999</v>
      </c>
      <c r="H57" s="15">
        <v>14.880952000000001</v>
      </c>
      <c r="I57" s="15">
        <v>4.9603169999999999</v>
      </c>
      <c r="J57" s="15">
        <v>9.1269840000000002</v>
      </c>
      <c r="K57" s="15">
        <v>2.9761899999999999</v>
      </c>
      <c r="L57" s="15">
        <v>6.1507940000000003</v>
      </c>
    </row>
    <row r="58" spans="1:12">
      <c r="A58" s="23" t="s">
        <v>147</v>
      </c>
      <c r="B58" s="24">
        <v>143</v>
      </c>
      <c r="C58" s="24">
        <v>11</v>
      </c>
      <c r="D58" s="24">
        <v>71</v>
      </c>
      <c r="E58" s="24">
        <v>20</v>
      </c>
      <c r="F58" s="24">
        <v>11</v>
      </c>
      <c r="G58" s="24">
        <v>32</v>
      </c>
      <c r="H58" s="24">
        <v>19</v>
      </c>
      <c r="I58" s="24">
        <v>8</v>
      </c>
      <c r="J58" s="24">
        <v>13</v>
      </c>
      <c r="K58" s="24">
        <v>3</v>
      </c>
      <c r="L58" s="24">
        <v>13</v>
      </c>
    </row>
    <row r="59" spans="1:12">
      <c r="A59" s="10" t="s">
        <v>114</v>
      </c>
      <c r="B59" s="15">
        <v>100</v>
      </c>
      <c r="C59" s="15">
        <v>7.6923079999999997</v>
      </c>
      <c r="D59" s="15">
        <v>49.650350000000003</v>
      </c>
      <c r="E59" s="15">
        <v>13.986014000000001</v>
      </c>
      <c r="F59" s="15">
        <v>7.6923079999999997</v>
      </c>
      <c r="G59" s="15">
        <v>22.377621999999999</v>
      </c>
      <c r="H59" s="15">
        <v>13.286713000000001</v>
      </c>
      <c r="I59" s="15">
        <v>5.5944060000000002</v>
      </c>
      <c r="J59" s="15">
        <v>9.0909089999999999</v>
      </c>
      <c r="K59" s="15">
        <v>2.0979019999999999</v>
      </c>
      <c r="L59" s="15">
        <v>9.0909089999999999</v>
      </c>
    </row>
    <row r="60" spans="1:12">
      <c r="A60" s="23" t="s">
        <v>148</v>
      </c>
      <c r="B60" s="24">
        <v>168</v>
      </c>
      <c r="C60" s="24">
        <v>18</v>
      </c>
      <c r="D60" s="24">
        <v>80</v>
      </c>
      <c r="E60" s="24">
        <v>20</v>
      </c>
      <c r="F60" s="24">
        <v>11</v>
      </c>
      <c r="G60" s="24">
        <v>30</v>
      </c>
      <c r="H60" s="24">
        <v>20</v>
      </c>
      <c r="I60" s="24">
        <v>11</v>
      </c>
      <c r="J60" s="24">
        <v>11</v>
      </c>
      <c r="K60" s="24">
        <v>6</v>
      </c>
      <c r="L60" s="24">
        <v>16</v>
      </c>
    </row>
    <row r="61" spans="1:12">
      <c r="A61" s="10" t="s">
        <v>114</v>
      </c>
      <c r="B61" s="15">
        <v>100</v>
      </c>
      <c r="C61" s="15">
        <v>10.714286</v>
      </c>
      <c r="D61" s="15">
        <v>47.619047999999999</v>
      </c>
      <c r="E61" s="15">
        <v>11.904762</v>
      </c>
      <c r="F61" s="15">
        <v>6.5476190000000001</v>
      </c>
      <c r="G61" s="15">
        <v>17.857143000000001</v>
      </c>
      <c r="H61" s="15">
        <v>11.904762</v>
      </c>
      <c r="I61" s="15">
        <v>6.5476190000000001</v>
      </c>
      <c r="J61" s="15">
        <v>6.5476190000000001</v>
      </c>
      <c r="K61" s="15">
        <v>3.5714290000000002</v>
      </c>
      <c r="L61" s="15">
        <v>9.5238099999999992</v>
      </c>
    </row>
    <row r="62" spans="1:12">
      <c r="A62" s="23" t="s">
        <v>149</v>
      </c>
      <c r="B62" s="24">
        <v>1270</v>
      </c>
      <c r="C62" s="24">
        <v>133</v>
      </c>
      <c r="D62" s="24">
        <v>565</v>
      </c>
      <c r="E62" s="24">
        <v>233</v>
      </c>
      <c r="F62" s="24">
        <v>93</v>
      </c>
      <c r="G62" s="24">
        <v>271</v>
      </c>
      <c r="H62" s="24">
        <v>161</v>
      </c>
      <c r="I62" s="24">
        <v>48</v>
      </c>
      <c r="J62" s="24">
        <v>94</v>
      </c>
      <c r="K62" s="24">
        <v>45</v>
      </c>
      <c r="L62" s="24">
        <v>101</v>
      </c>
    </row>
    <row r="63" spans="1:12">
      <c r="A63" s="10" t="s">
        <v>114</v>
      </c>
      <c r="B63" s="15">
        <v>100</v>
      </c>
      <c r="C63" s="15">
        <v>10.472441</v>
      </c>
      <c r="D63" s="15">
        <v>44.488188999999998</v>
      </c>
      <c r="E63" s="15">
        <v>18.346457000000001</v>
      </c>
      <c r="F63" s="15">
        <v>7.3228350000000004</v>
      </c>
      <c r="G63" s="15">
        <v>21.338583</v>
      </c>
      <c r="H63" s="15">
        <v>12.677165</v>
      </c>
      <c r="I63" s="15">
        <v>3.779528</v>
      </c>
      <c r="J63" s="15">
        <v>7.4015750000000002</v>
      </c>
      <c r="K63" s="15">
        <v>3.543307</v>
      </c>
      <c r="L63" s="15">
        <v>7.9527559999999999</v>
      </c>
    </row>
    <row r="64" spans="1:12">
      <c r="A64" s="23" t="s">
        <v>150</v>
      </c>
      <c r="B64" s="24">
        <v>1642</v>
      </c>
      <c r="C64" s="24">
        <v>158</v>
      </c>
      <c r="D64" s="24">
        <v>743</v>
      </c>
      <c r="E64" s="24">
        <v>296</v>
      </c>
      <c r="F64" s="24">
        <v>129</v>
      </c>
      <c r="G64" s="24">
        <v>350</v>
      </c>
      <c r="H64" s="24">
        <v>206</v>
      </c>
      <c r="I64" s="24">
        <v>55</v>
      </c>
      <c r="J64" s="24">
        <v>108</v>
      </c>
      <c r="K64" s="24">
        <v>72</v>
      </c>
      <c r="L64" s="24">
        <v>115</v>
      </c>
    </row>
    <row r="65" spans="1:12">
      <c r="A65" s="10" t="s">
        <v>114</v>
      </c>
      <c r="B65" s="15">
        <v>100</v>
      </c>
      <c r="C65" s="15">
        <v>9.6224120000000006</v>
      </c>
      <c r="D65" s="15">
        <v>45.249695000000003</v>
      </c>
      <c r="E65" s="15">
        <v>18.026796999999998</v>
      </c>
      <c r="F65" s="15">
        <v>7.8562729999999998</v>
      </c>
      <c r="G65" s="15">
        <v>21.315469</v>
      </c>
      <c r="H65" s="15">
        <v>12.545676</v>
      </c>
      <c r="I65" s="15">
        <v>3.3495740000000001</v>
      </c>
      <c r="J65" s="15">
        <v>6.5773450000000002</v>
      </c>
      <c r="K65" s="15">
        <v>4.3848960000000003</v>
      </c>
      <c r="L65" s="15">
        <v>7.003654</v>
      </c>
    </row>
    <row r="66" spans="1:12">
      <c r="A66" s="23" t="s">
        <v>151</v>
      </c>
      <c r="B66" s="24">
        <v>2266</v>
      </c>
      <c r="C66" s="24">
        <v>194</v>
      </c>
      <c r="D66" s="24">
        <v>1031</v>
      </c>
      <c r="E66" s="24">
        <v>368</v>
      </c>
      <c r="F66" s="24">
        <v>184</v>
      </c>
      <c r="G66" s="24">
        <v>479</v>
      </c>
      <c r="H66" s="24">
        <v>274</v>
      </c>
      <c r="I66" s="24">
        <v>82</v>
      </c>
      <c r="J66" s="24">
        <v>144</v>
      </c>
      <c r="K66" s="24">
        <v>126</v>
      </c>
      <c r="L66" s="24">
        <v>169</v>
      </c>
    </row>
    <row r="67" spans="1:12">
      <c r="A67" s="10" t="s">
        <v>114</v>
      </c>
      <c r="B67" s="15">
        <v>100</v>
      </c>
      <c r="C67" s="15">
        <v>8.5613419999999998</v>
      </c>
      <c r="D67" s="15">
        <v>45.498676000000003</v>
      </c>
      <c r="E67" s="15">
        <v>16.240071</v>
      </c>
      <c r="F67" s="15">
        <v>8.1200349999999997</v>
      </c>
      <c r="G67" s="15">
        <v>21.138570000000001</v>
      </c>
      <c r="H67" s="15">
        <v>12.091792</v>
      </c>
      <c r="I67" s="15">
        <v>3.6187109999999998</v>
      </c>
      <c r="J67" s="15">
        <v>6.3548099999999996</v>
      </c>
      <c r="K67" s="15">
        <v>5.5604589999999998</v>
      </c>
      <c r="L67" s="15">
        <v>7.4580760000000001</v>
      </c>
    </row>
    <row r="68" spans="1:12">
      <c r="A68" s="23" t="s">
        <v>152</v>
      </c>
      <c r="B68" s="24">
        <v>121</v>
      </c>
      <c r="C68" s="24">
        <v>8</v>
      </c>
      <c r="D68" s="24">
        <v>53</v>
      </c>
      <c r="E68" s="24">
        <v>17</v>
      </c>
      <c r="F68" s="24">
        <v>10</v>
      </c>
      <c r="G68" s="24">
        <v>30</v>
      </c>
      <c r="H68" s="24">
        <v>13</v>
      </c>
      <c r="I68" s="24">
        <v>4</v>
      </c>
      <c r="J68" s="24">
        <v>5</v>
      </c>
      <c r="K68" s="24">
        <v>22</v>
      </c>
      <c r="L68" s="24">
        <v>9</v>
      </c>
    </row>
    <row r="69" spans="1:12">
      <c r="A69" s="10" t="s">
        <v>114</v>
      </c>
      <c r="B69" s="15">
        <v>100</v>
      </c>
      <c r="C69" s="15">
        <v>6.6115700000000004</v>
      </c>
      <c r="D69" s="15">
        <v>43.801653000000002</v>
      </c>
      <c r="E69" s="15">
        <v>14.049587000000001</v>
      </c>
      <c r="F69" s="15">
        <v>8.2644629999999992</v>
      </c>
      <c r="G69" s="15">
        <v>24.793388</v>
      </c>
      <c r="H69" s="15">
        <v>10.743802000000001</v>
      </c>
      <c r="I69" s="15">
        <v>3.3057850000000002</v>
      </c>
      <c r="J69" s="15">
        <v>4.132231</v>
      </c>
      <c r="K69" s="15">
        <v>18.181818</v>
      </c>
      <c r="L69" s="15">
        <v>7.4380170000000003</v>
      </c>
    </row>
    <row r="70" spans="1:12">
      <c r="A70" s="23" t="s">
        <v>128</v>
      </c>
      <c r="B70" s="24">
        <v>46</v>
      </c>
      <c r="C70" s="24">
        <v>2</v>
      </c>
      <c r="D70" s="24">
        <v>13</v>
      </c>
      <c r="E70" s="24">
        <v>6</v>
      </c>
      <c r="F70" s="24">
        <v>6</v>
      </c>
      <c r="G70" s="24">
        <v>11</v>
      </c>
      <c r="H70" s="24">
        <v>3</v>
      </c>
      <c r="I70" s="24">
        <v>5</v>
      </c>
      <c r="J70" s="24">
        <v>3</v>
      </c>
      <c r="K70" s="24">
        <v>2</v>
      </c>
      <c r="L70" s="24">
        <v>7</v>
      </c>
    </row>
    <row r="71" spans="1:12">
      <c r="A71" s="10" t="s">
        <v>114</v>
      </c>
      <c r="B71" s="15">
        <v>100</v>
      </c>
      <c r="C71" s="15">
        <v>4.3478260000000004</v>
      </c>
      <c r="D71" s="15">
        <v>28.260870000000001</v>
      </c>
      <c r="E71" s="15">
        <v>13.043478</v>
      </c>
      <c r="F71" s="15">
        <v>13.043478</v>
      </c>
      <c r="G71" s="15">
        <v>23.913042999999998</v>
      </c>
      <c r="H71" s="15">
        <v>6.5217390000000002</v>
      </c>
      <c r="I71" s="15">
        <v>10.869565</v>
      </c>
      <c r="J71" s="15">
        <v>6.5217390000000002</v>
      </c>
      <c r="K71" s="15">
        <v>4.3478260000000004</v>
      </c>
      <c r="L71" s="15">
        <v>15.217390999999999</v>
      </c>
    </row>
    <row r="72" spans="1:12">
      <c r="A72" s="8" t="s">
        <v>153</v>
      </c>
      <c r="B72" s="8"/>
      <c r="C72" s="8"/>
      <c r="D72" s="8"/>
      <c r="E72" s="8"/>
      <c r="F72" s="8"/>
      <c r="G72" s="8"/>
      <c r="H72" s="8"/>
      <c r="I72" s="8"/>
      <c r="J72" s="8"/>
      <c r="K72" s="8"/>
      <c r="L72" s="8"/>
    </row>
    <row r="73" spans="1:12">
      <c r="A73" s="23" t="s">
        <v>154</v>
      </c>
      <c r="B73" s="24">
        <v>1344</v>
      </c>
      <c r="C73" s="24">
        <v>135</v>
      </c>
      <c r="D73" s="24">
        <v>613</v>
      </c>
      <c r="E73" s="24">
        <v>246</v>
      </c>
      <c r="F73" s="24">
        <v>111</v>
      </c>
      <c r="G73" s="24">
        <v>296</v>
      </c>
      <c r="H73" s="24">
        <v>163</v>
      </c>
      <c r="I73" s="24">
        <v>57</v>
      </c>
      <c r="J73" s="24">
        <v>107</v>
      </c>
      <c r="K73" s="24">
        <v>42</v>
      </c>
      <c r="L73" s="24">
        <v>102</v>
      </c>
    </row>
    <row r="74" spans="1:12">
      <c r="A74" s="10" t="s">
        <v>114</v>
      </c>
      <c r="B74" s="15">
        <v>100</v>
      </c>
      <c r="C74" s="15">
        <v>10.044643000000001</v>
      </c>
      <c r="D74" s="15">
        <v>45.610118999999997</v>
      </c>
      <c r="E74" s="15">
        <v>18.303571000000002</v>
      </c>
      <c r="F74" s="15">
        <v>8.2589290000000002</v>
      </c>
      <c r="G74" s="15">
        <v>22.023810000000001</v>
      </c>
      <c r="H74" s="15">
        <v>12.127976</v>
      </c>
      <c r="I74" s="15">
        <v>4.2410709999999998</v>
      </c>
      <c r="J74" s="15">
        <v>7.9613100000000001</v>
      </c>
      <c r="K74" s="15">
        <v>3.125</v>
      </c>
      <c r="L74" s="15">
        <v>7.5892860000000004</v>
      </c>
    </row>
    <row r="75" spans="1:12">
      <c r="A75" s="23" t="s">
        <v>155</v>
      </c>
      <c r="B75" s="24">
        <v>1107</v>
      </c>
      <c r="C75" s="24">
        <v>119</v>
      </c>
      <c r="D75" s="24">
        <v>510</v>
      </c>
      <c r="E75" s="24">
        <v>197</v>
      </c>
      <c r="F75" s="24">
        <v>91</v>
      </c>
      <c r="G75" s="24">
        <v>221</v>
      </c>
      <c r="H75" s="24">
        <v>135</v>
      </c>
      <c r="I75" s="24">
        <v>58</v>
      </c>
      <c r="J75" s="24">
        <v>96</v>
      </c>
      <c r="K75" s="24">
        <v>44</v>
      </c>
      <c r="L75" s="24">
        <v>67</v>
      </c>
    </row>
    <row r="76" spans="1:12">
      <c r="A76" s="10" t="s">
        <v>114</v>
      </c>
      <c r="B76" s="15">
        <v>100</v>
      </c>
      <c r="C76" s="15">
        <v>10.749774</v>
      </c>
      <c r="D76" s="15">
        <v>46.070461000000002</v>
      </c>
      <c r="E76" s="15">
        <v>17.795845</v>
      </c>
      <c r="F76" s="15">
        <v>8.2204160000000002</v>
      </c>
      <c r="G76" s="15">
        <v>19.963865999999999</v>
      </c>
      <c r="H76" s="15">
        <v>12.195122</v>
      </c>
      <c r="I76" s="15">
        <v>5.2393859999999997</v>
      </c>
      <c r="J76" s="15">
        <v>8.6720869999999994</v>
      </c>
      <c r="K76" s="15">
        <v>3.9747059999999999</v>
      </c>
      <c r="L76" s="15">
        <v>6.0523939999999996</v>
      </c>
    </row>
    <row r="77" spans="1:12">
      <c r="A77" s="23" t="s">
        <v>156</v>
      </c>
      <c r="B77" s="24">
        <v>1006</v>
      </c>
      <c r="C77" s="24">
        <v>79</v>
      </c>
      <c r="D77" s="24">
        <v>444</v>
      </c>
      <c r="E77" s="24">
        <v>161</v>
      </c>
      <c r="F77" s="24">
        <v>95</v>
      </c>
      <c r="G77" s="24">
        <v>258</v>
      </c>
      <c r="H77" s="24">
        <v>113</v>
      </c>
      <c r="I77" s="24">
        <v>37</v>
      </c>
      <c r="J77" s="24">
        <v>58</v>
      </c>
      <c r="K77" s="24">
        <v>60</v>
      </c>
      <c r="L77" s="24">
        <v>77</v>
      </c>
    </row>
    <row r="78" spans="1:12">
      <c r="A78" s="10" t="s">
        <v>114</v>
      </c>
      <c r="B78" s="15">
        <v>100</v>
      </c>
      <c r="C78" s="15">
        <v>7.8528830000000003</v>
      </c>
      <c r="D78" s="15">
        <v>44.135188999999997</v>
      </c>
      <c r="E78" s="15">
        <v>16.003976000000002</v>
      </c>
      <c r="F78" s="15">
        <v>9.4433399999999992</v>
      </c>
      <c r="G78" s="15">
        <v>25.646122999999999</v>
      </c>
      <c r="H78" s="15">
        <v>11.232604</v>
      </c>
      <c r="I78" s="15">
        <v>3.6779320000000002</v>
      </c>
      <c r="J78" s="15">
        <v>5.7654079999999999</v>
      </c>
      <c r="K78" s="15">
        <v>5.9642150000000003</v>
      </c>
      <c r="L78" s="15">
        <v>7.6540759999999999</v>
      </c>
    </row>
    <row r="79" spans="1:12">
      <c r="A79" s="23" t="s">
        <v>157</v>
      </c>
      <c r="B79" s="24">
        <v>541</v>
      </c>
      <c r="C79" s="24">
        <v>59</v>
      </c>
      <c r="D79" s="24">
        <v>194</v>
      </c>
      <c r="E79" s="24">
        <v>104</v>
      </c>
      <c r="F79" s="24">
        <v>74</v>
      </c>
      <c r="G79" s="24">
        <v>160</v>
      </c>
      <c r="H79" s="24">
        <v>105</v>
      </c>
      <c r="I79" s="24">
        <v>13</v>
      </c>
      <c r="J79" s="24">
        <v>32</v>
      </c>
      <c r="K79" s="24">
        <v>31</v>
      </c>
      <c r="L79" s="24">
        <v>33</v>
      </c>
    </row>
    <row r="80" spans="1:12">
      <c r="A80" s="10" t="s">
        <v>114</v>
      </c>
      <c r="B80" s="15">
        <v>100</v>
      </c>
      <c r="C80" s="15">
        <v>10.90573</v>
      </c>
      <c r="D80" s="15">
        <v>35.859518999999999</v>
      </c>
      <c r="E80" s="15">
        <v>19.223659999999999</v>
      </c>
      <c r="F80" s="15">
        <v>13.678373000000001</v>
      </c>
      <c r="G80" s="15">
        <v>29.574860999999999</v>
      </c>
      <c r="H80" s="15">
        <v>19.408503</v>
      </c>
      <c r="I80" s="15">
        <v>2.4029569999999998</v>
      </c>
      <c r="J80" s="15">
        <v>5.9149719999999997</v>
      </c>
      <c r="K80" s="15">
        <v>5.7301289999999998</v>
      </c>
      <c r="L80" s="15">
        <v>6.0998150000000004</v>
      </c>
    </row>
    <row r="81" spans="1:12">
      <c r="A81" s="23" t="s">
        <v>158</v>
      </c>
      <c r="B81" s="24">
        <v>1510</v>
      </c>
      <c r="C81" s="24">
        <v>151</v>
      </c>
      <c r="D81" s="24">
        <v>653</v>
      </c>
      <c r="E81" s="24">
        <v>275</v>
      </c>
      <c r="F81" s="24">
        <v>137</v>
      </c>
      <c r="G81" s="24">
        <v>349</v>
      </c>
      <c r="H81" s="24">
        <v>209</v>
      </c>
      <c r="I81" s="24">
        <v>53</v>
      </c>
      <c r="J81" s="24">
        <v>98</v>
      </c>
      <c r="K81" s="24">
        <v>74</v>
      </c>
      <c r="L81" s="24">
        <v>93</v>
      </c>
    </row>
    <row r="82" spans="1:12">
      <c r="A82" s="10" t="s">
        <v>114</v>
      </c>
      <c r="B82" s="15">
        <v>100</v>
      </c>
      <c r="C82" s="15">
        <v>10</v>
      </c>
      <c r="D82" s="15">
        <v>43.245032999999999</v>
      </c>
      <c r="E82" s="15">
        <v>18.211921</v>
      </c>
      <c r="F82" s="15">
        <v>9.0728480000000005</v>
      </c>
      <c r="G82" s="15">
        <v>23.112583000000001</v>
      </c>
      <c r="H82" s="15">
        <v>13.841060000000001</v>
      </c>
      <c r="I82" s="15">
        <v>3.5099339999999999</v>
      </c>
      <c r="J82" s="15">
        <v>6.4900659999999997</v>
      </c>
      <c r="K82" s="15">
        <v>4.9006619999999996</v>
      </c>
      <c r="L82" s="15">
        <v>6.1589400000000003</v>
      </c>
    </row>
    <row r="83" spans="1:12">
      <c r="A83" s="23" t="s">
        <v>159</v>
      </c>
      <c r="B83" s="24">
        <v>1011</v>
      </c>
      <c r="C83" s="24">
        <v>91</v>
      </c>
      <c r="D83" s="24">
        <v>437</v>
      </c>
      <c r="E83" s="24">
        <v>212</v>
      </c>
      <c r="F83" s="24">
        <v>91</v>
      </c>
      <c r="G83" s="24">
        <v>225</v>
      </c>
      <c r="H83" s="24">
        <v>128</v>
      </c>
      <c r="I83" s="24">
        <v>34</v>
      </c>
      <c r="J83" s="24">
        <v>62</v>
      </c>
      <c r="K83" s="24">
        <v>53</v>
      </c>
      <c r="L83" s="24">
        <v>53</v>
      </c>
    </row>
    <row r="84" spans="1:12">
      <c r="A84" s="10" t="s">
        <v>114</v>
      </c>
      <c r="B84" s="15">
        <v>100</v>
      </c>
      <c r="C84" s="15">
        <v>9.0009890000000006</v>
      </c>
      <c r="D84" s="15">
        <v>43.224530000000001</v>
      </c>
      <c r="E84" s="15">
        <v>20.969336999999999</v>
      </c>
      <c r="F84" s="15">
        <v>9.0009890000000006</v>
      </c>
      <c r="G84" s="15">
        <v>22.255192999999998</v>
      </c>
      <c r="H84" s="15">
        <v>12.660731999999999</v>
      </c>
      <c r="I84" s="15">
        <v>3.3630070000000001</v>
      </c>
      <c r="J84" s="15">
        <v>6.1325419999999999</v>
      </c>
      <c r="K84" s="15">
        <v>5.2423339999999996</v>
      </c>
      <c r="L84" s="15">
        <v>5.2423339999999996</v>
      </c>
    </row>
    <row r="85" spans="1:12">
      <c r="A85" s="23" t="s">
        <v>160</v>
      </c>
      <c r="B85" s="24">
        <v>1234</v>
      </c>
      <c r="C85" s="24">
        <v>120</v>
      </c>
      <c r="D85" s="24">
        <v>541</v>
      </c>
      <c r="E85" s="24">
        <v>243</v>
      </c>
      <c r="F85" s="24">
        <v>112</v>
      </c>
      <c r="G85" s="24">
        <v>285</v>
      </c>
      <c r="H85" s="24">
        <v>172</v>
      </c>
      <c r="I85" s="24">
        <v>34</v>
      </c>
      <c r="J85" s="24">
        <v>84</v>
      </c>
      <c r="K85" s="24">
        <v>55</v>
      </c>
      <c r="L85" s="24">
        <v>75</v>
      </c>
    </row>
    <row r="86" spans="1:12">
      <c r="A86" s="10" t="s">
        <v>114</v>
      </c>
      <c r="B86" s="15">
        <v>100</v>
      </c>
      <c r="C86" s="15">
        <v>9.7244729999999997</v>
      </c>
      <c r="D86" s="15">
        <v>43.841166999999999</v>
      </c>
      <c r="E86" s="15">
        <v>19.692057999999999</v>
      </c>
      <c r="F86" s="15">
        <v>9.0761749999999992</v>
      </c>
      <c r="G86" s="15">
        <v>23.095624000000001</v>
      </c>
      <c r="H86" s="15">
        <v>13.938412</v>
      </c>
      <c r="I86" s="15">
        <v>2.7552669999999999</v>
      </c>
      <c r="J86" s="15">
        <v>6.807131</v>
      </c>
      <c r="K86" s="15">
        <v>4.4570499999999997</v>
      </c>
      <c r="L86" s="15">
        <v>6.0777960000000002</v>
      </c>
    </row>
    <row r="87" spans="1:12">
      <c r="A87" s="23" t="s">
        <v>161</v>
      </c>
      <c r="B87" s="24">
        <v>443</v>
      </c>
      <c r="C87" s="24">
        <v>48</v>
      </c>
      <c r="D87" s="24">
        <v>201</v>
      </c>
      <c r="E87" s="24">
        <v>84</v>
      </c>
      <c r="F87" s="24">
        <v>42</v>
      </c>
      <c r="G87" s="24">
        <v>94</v>
      </c>
      <c r="H87" s="24">
        <v>53</v>
      </c>
      <c r="I87" s="24">
        <v>17</v>
      </c>
      <c r="J87" s="24">
        <v>36</v>
      </c>
      <c r="K87" s="24">
        <v>17</v>
      </c>
      <c r="L87" s="24">
        <v>37</v>
      </c>
    </row>
    <row r="88" spans="1:12">
      <c r="A88" s="10" t="s">
        <v>114</v>
      </c>
      <c r="B88" s="15">
        <v>100</v>
      </c>
      <c r="C88" s="15">
        <v>10.835214000000001</v>
      </c>
      <c r="D88" s="15">
        <v>45.372459999999997</v>
      </c>
      <c r="E88" s="15">
        <v>18.961625000000002</v>
      </c>
      <c r="F88" s="15">
        <v>9.4808129999999995</v>
      </c>
      <c r="G88" s="15">
        <v>21.218962000000001</v>
      </c>
      <c r="H88" s="15">
        <v>11.963882999999999</v>
      </c>
      <c r="I88" s="15">
        <v>3.837472</v>
      </c>
      <c r="J88" s="15">
        <v>8.1264109999999992</v>
      </c>
      <c r="K88" s="15">
        <v>3.837472</v>
      </c>
      <c r="L88" s="15">
        <v>8.3521439999999991</v>
      </c>
    </row>
    <row r="89" spans="1:12">
      <c r="A89" s="23" t="s">
        <v>162</v>
      </c>
      <c r="B89" s="24">
        <v>1237</v>
      </c>
      <c r="C89" s="24">
        <v>124</v>
      </c>
      <c r="D89" s="24">
        <v>537</v>
      </c>
      <c r="E89" s="24">
        <v>250</v>
      </c>
      <c r="F89" s="24">
        <v>104</v>
      </c>
      <c r="G89" s="24">
        <v>261</v>
      </c>
      <c r="H89" s="24">
        <v>159</v>
      </c>
      <c r="I89" s="24">
        <v>45</v>
      </c>
      <c r="J89" s="24">
        <v>95</v>
      </c>
      <c r="K89" s="24">
        <v>54</v>
      </c>
      <c r="L89" s="24">
        <v>80</v>
      </c>
    </row>
    <row r="90" spans="1:12">
      <c r="A90" s="10" t="s">
        <v>114</v>
      </c>
      <c r="B90" s="15">
        <v>100</v>
      </c>
      <c r="C90" s="15">
        <v>10.024252000000001</v>
      </c>
      <c r="D90" s="15">
        <v>43.411479</v>
      </c>
      <c r="E90" s="15">
        <v>20.210186</v>
      </c>
      <c r="F90" s="15">
        <v>8.4074369999999998</v>
      </c>
      <c r="G90" s="15">
        <v>21.099433999999999</v>
      </c>
      <c r="H90" s="15">
        <v>12.853678</v>
      </c>
      <c r="I90" s="15">
        <v>3.6378330000000001</v>
      </c>
      <c r="J90" s="15">
        <v>7.6798710000000003</v>
      </c>
      <c r="K90" s="15">
        <v>4.3654000000000002</v>
      </c>
      <c r="L90" s="15">
        <v>6.4672590000000003</v>
      </c>
    </row>
    <row r="91" spans="1:12">
      <c r="A91" s="23" t="s">
        <v>152</v>
      </c>
      <c r="B91" s="24">
        <v>81</v>
      </c>
      <c r="C91" s="24">
        <v>2</v>
      </c>
      <c r="D91" s="24">
        <v>29</v>
      </c>
      <c r="E91" s="24">
        <v>10</v>
      </c>
      <c r="F91" s="24">
        <v>12</v>
      </c>
      <c r="G91" s="24">
        <v>17</v>
      </c>
      <c r="H91" s="24">
        <v>7</v>
      </c>
      <c r="I91" s="24">
        <v>4</v>
      </c>
      <c r="J91" s="24">
        <v>5</v>
      </c>
      <c r="K91" s="24">
        <v>26</v>
      </c>
      <c r="L91" s="24">
        <v>6</v>
      </c>
    </row>
    <row r="92" spans="1:12">
      <c r="A92" s="10" t="s">
        <v>114</v>
      </c>
      <c r="B92" s="15">
        <v>100</v>
      </c>
      <c r="C92" s="15">
        <v>2.4691360000000002</v>
      </c>
      <c r="D92" s="15">
        <v>35.802469000000002</v>
      </c>
      <c r="E92" s="15">
        <v>12.345679000000001</v>
      </c>
      <c r="F92" s="15">
        <v>14.814814999999999</v>
      </c>
      <c r="G92" s="15">
        <v>20.987653999999999</v>
      </c>
      <c r="H92" s="15">
        <v>8.6419750000000004</v>
      </c>
      <c r="I92" s="15">
        <v>4.9382720000000004</v>
      </c>
      <c r="J92" s="15">
        <v>6.1728399999999999</v>
      </c>
      <c r="K92" s="15">
        <v>32.098765</v>
      </c>
      <c r="L92" s="15">
        <v>7.4074070000000001</v>
      </c>
    </row>
    <row r="93" spans="1:12">
      <c r="A93" s="23" t="s">
        <v>163</v>
      </c>
      <c r="B93" s="24">
        <v>67</v>
      </c>
      <c r="C93" s="24">
        <v>3</v>
      </c>
      <c r="D93" s="24">
        <v>30</v>
      </c>
      <c r="E93" s="24">
        <v>4</v>
      </c>
      <c r="F93" s="24">
        <v>4</v>
      </c>
      <c r="G93" s="24">
        <v>12</v>
      </c>
      <c r="H93" s="24">
        <v>5</v>
      </c>
      <c r="I93" s="24">
        <v>2</v>
      </c>
      <c r="J93" s="24">
        <v>6</v>
      </c>
      <c r="K93" s="24">
        <v>9</v>
      </c>
      <c r="L93" s="24">
        <v>5</v>
      </c>
    </row>
    <row r="94" spans="1:12">
      <c r="A94" s="10" t="s">
        <v>114</v>
      </c>
      <c r="B94" s="15">
        <v>100</v>
      </c>
      <c r="C94" s="15">
        <v>4.4776119999999997</v>
      </c>
      <c r="D94" s="15">
        <v>44.776119000000001</v>
      </c>
      <c r="E94" s="15">
        <v>5.9701490000000002</v>
      </c>
      <c r="F94" s="15">
        <v>5.9701490000000002</v>
      </c>
      <c r="G94" s="15">
        <v>17.910447999999999</v>
      </c>
      <c r="H94" s="15">
        <v>7.4626869999999998</v>
      </c>
      <c r="I94" s="15">
        <v>2.9850750000000001</v>
      </c>
      <c r="J94" s="15">
        <v>8.9552239999999994</v>
      </c>
      <c r="K94" s="15">
        <v>13.432836</v>
      </c>
      <c r="L94" s="15">
        <v>7.4626869999999998</v>
      </c>
    </row>
    <row r="95" spans="1:12">
      <c r="A95" s="23" t="s">
        <v>128</v>
      </c>
      <c r="B95" s="24">
        <v>52</v>
      </c>
      <c r="C95" s="24">
        <v>2</v>
      </c>
      <c r="D95" s="24">
        <v>13</v>
      </c>
      <c r="E95" s="24">
        <v>6</v>
      </c>
      <c r="F95" s="24">
        <v>5</v>
      </c>
      <c r="G95" s="24">
        <v>10</v>
      </c>
      <c r="H95" s="24">
        <v>3</v>
      </c>
      <c r="I95" s="24">
        <v>6</v>
      </c>
      <c r="J95" s="24">
        <v>3</v>
      </c>
      <c r="K95" s="24">
        <v>1</v>
      </c>
      <c r="L95" s="24">
        <v>16</v>
      </c>
    </row>
    <row r="96" spans="1:12">
      <c r="A96" s="10" t="s">
        <v>114</v>
      </c>
      <c r="B96" s="15">
        <v>100</v>
      </c>
      <c r="C96" s="15">
        <v>3.8461539999999999</v>
      </c>
      <c r="D96" s="15">
        <v>25</v>
      </c>
      <c r="E96" s="15">
        <v>11.538462000000001</v>
      </c>
      <c r="F96" s="15">
        <v>9.6153849999999998</v>
      </c>
      <c r="G96" s="15">
        <v>19.230768999999999</v>
      </c>
      <c r="H96" s="15">
        <v>5.7692310000000004</v>
      </c>
      <c r="I96" s="15">
        <v>11.538462000000001</v>
      </c>
      <c r="J96" s="15">
        <v>5.7692310000000004</v>
      </c>
      <c r="K96" s="15">
        <v>1.9230769999999999</v>
      </c>
      <c r="L96" s="15">
        <v>30.769231000000001</v>
      </c>
    </row>
    <row r="97" spans="1:12">
      <c r="A97" s="8" t="s">
        <v>164</v>
      </c>
      <c r="B97" s="8"/>
      <c r="C97" s="8"/>
      <c r="D97" s="8"/>
      <c r="E97" s="8"/>
      <c r="F97" s="8"/>
      <c r="G97" s="8"/>
      <c r="H97" s="8"/>
      <c r="I97" s="8"/>
      <c r="J97" s="8"/>
      <c r="K97" s="8"/>
      <c r="L97" s="8"/>
    </row>
    <row r="98" spans="1:12">
      <c r="A98" s="23" t="s">
        <v>165</v>
      </c>
      <c r="B98" s="24">
        <v>209</v>
      </c>
      <c r="C98" s="24">
        <v>20</v>
      </c>
      <c r="D98" s="24">
        <v>95</v>
      </c>
      <c r="E98" s="24">
        <v>36</v>
      </c>
      <c r="F98" s="24">
        <v>14</v>
      </c>
      <c r="G98" s="24">
        <v>44</v>
      </c>
      <c r="H98" s="24">
        <v>32</v>
      </c>
      <c r="I98" s="24">
        <v>9</v>
      </c>
      <c r="J98" s="24">
        <v>22</v>
      </c>
      <c r="K98" s="24">
        <v>6</v>
      </c>
      <c r="L98" s="24">
        <v>14</v>
      </c>
    </row>
    <row r="99" spans="1:12">
      <c r="A99" s="10" t="s">
        <v>114</v>
      </c>
      <c r="B99" s="15">
        <v>100</v>
      </c>
      <c r="C99" s="15">
        <v>9.5693780000000004</v>
      </c>
      <c r="D99" s="15">
        <v>45.454545000000003</v>
      </c>
      <c r="E99" s="15">
        <v>17.224879999999999</v>
      </c>
      <c r="F99" s="15">
        <v>6.6985650000000003</v>
      </c>
      <c r="G99" s="15">
        <v>21.052631999999999</v>
      </c>
      <c r="H99" s="15">
        <v>15.311005</v>
      </c>
      <c r="I99" s="15">
        <v>4.3062199999999997</v>
      </c>
      <c r="J99" s="15">
        <v>10.526316</v>
      </c>
      <c r="K99" s="15">
        <v>2.8708130000000001</v>
      </c>
      <c r="L99" s="15">
        <v>6.6985650000000003</v>
      </c>
    </row>
    <row r="100" spans="1:12">
      <c r="A100" s="23" t="s">
        <v>166</v>
      </c>
      <c r="B100" s="24">
        <v>1043</v>
      </c>
      <c r="C100" s="24">
        <v>96</v>
      </c>
      <c r="D100" s="24">
        <v>471</v>
      </c>
      <c r="E100" s="24">
        <v>181</v>
      </c>
      <c r="F100" s="24">
        <v>83</v>
      </c>
      <c r="G100" s="24">
        <v>210</v>
      </c>
      <c r="H100" s="24">
        <v>136</v>
      </c>
      <c r="I100" s="24">
        <v>41</v>
      </c>
      <c r="J100" s="24">
        <v>69</v>
      </c>
      <c r="K100" s="24">
        <v>45</v>
      </c>
      <c r="L100" s="24">
        <v>80</v>
      </c>
    </row>
    <row r="101" spans="1:12">
      <c r="A101" s="10" t="s">
        <v>114</v>
      </c>
      <c r="B101" s="15">
        <v>100</v>
      </c>
      <c r="C101" s="15">
        <v>9.2042190000000002</v>
      </c>
      <c r="D101" s="15">
        <v>45.158197999999999</v>
      </c>
      <c r="E101" s="15">
        <v>17.353787000000001</v>
      </c>
      <c r="F101" s="15">
        <v>7.9578139999999999</v>
      </c>
      <c r="G101" s="15">
        <v>20.134228</v>
      </c>
      <c r="H101" s="15">
        <v>13.03931</v>
      </c>
      <c r="I101" s="15">
        <v>3.930968</v>
      </c>
      <c r="J101" s="15">
        <v>6.615532</v>
      </c>
      <c r="K101" s="15">
        <v>4.3144770000000001</v>
      </c>
      <c r="L101" s="15">
        <v>7.6701819999999996</v>
      </c>
    </row>
    <row r="102" spans="1:12">
      <c r="A102" s="23" t="s">
        <v>167</v>
      </c>
      <c r="B102" s="24">
        <v>963</v>
      </c>
      <c r="C102" s="24">
        <v>82</v>
      </c>
      <c r="D102" s="24">
        <v>429</v>
      </c>
      <c r="E102" s="24">
        <v>153</v>
      </c>
      <c r="F102" s="24">
        <v>82</v>
      </c>
      <c r="G102" s="24">
        <v>205</v>
      </c>
      <c r="H102" s="24">
        <v>102</v>
      </c>
      <c r="I102" s="24">
        <v>41</v>
      </c>
      <c r="J102" s="24">
        <v>53</v>
      </c>
      <c r="K102" s="24">
        <v>58</v>
      </c>
      <c r="L102" s="24">
        <v>69</v>
      </c>
    </row>
    <row r="103" spans="1:12">
      <c r="A103" s="10" t="s">
        <v>114</v>
      </c>
      <c r="B103" s="15">
        <v>100</v>
      </c>
      <c r="C103" s="15">
        <v>8.5150570000000005</v>
      </c>
      <c r="D103" s="15">
        <v>44.548287000000002</v>
      </c>
      <c r="E103" s="15">
        <v>15.88785</v>
      </c>
      <c r="F103" s="15">
        <v>8.5150570000000005</v>
      </c>
      <c r="G103" s="15">
        <v>21.287642999999999</v>
      </c>
      <c r="H103" s="15">
        <v>10.591900000000001</v>
      </c>
      <c r="I103" s="15">
        <v>4.2575289999999999</v>
      </c>
      <c r="J103" s="15">
        <v>5.5036339999999999</v>
      </c>
      <c r="K103" s="15">
        <v>6.0228450000000002</v>
      </c>
      <c r="L103" s="15">
        <v>7.1651090000000002</v>
      </c>
    </row>
    <row r="104" spans="1:12">
      <c r="A104" s="23" t="s">
        <v>168</v>
      </c>
      <c r="B104" s="24">
        <v>338</v>
      </c>
      <c r="C104" s="24">
        <v>21</v>
      </c>
      <c r="D104" s="24">
        <v>149</v>
      </c>
      <c r="E104" s="24">
        <v>35</v>
      </c>
      <c r="F104" s="24">
        <v>27</v>
      </c>
      <c r="G104" s="24">
        <v>80</v>
      </c>
      <c r="H104" s="24">
        <v>26</v>
      </c>
      <c r="I104" s="24">
        <v>9</v>
      </c>
      <c r="J104" s="24">
        <v>21</v>
      </c>
      <c r="K104" s="24">
        <v>36</v>
      </c>
      <c r="L104" s="24">
        <v>24</v>
      </c>
    </row>
    <row r="105" spans="1:12">
      <c r="A105" s="10" t="s">
        <v>114</v>
      </c>
      <c r="B105" s="15">
        <v>100</v>
      </c>
      <c r="C105" s="15">
        <v>6.2130179999999999</v>
      </c>
      <c r="D105" s="15">
        <v>44.082839999999997</v>
      </c>
      <c r="E105" s="15">
        <v>10.355029999999999</v>
      </c>
      <c r="F105" s="15">
        <v>7.9881659999999997</v>
      </c>
      <c r="G105" s="15">
        <v>23.668638999999999</v>
      </c>
      <c r="H105" s="15">
        <v>7.6923079999999997</v>
      </c>
      <c r="I105" s="15">
        <v>2.662722</v>
      </c>
      <c r="J105" s="15">
        <v>6.2130179999999999</v>
      </c>
      <c r="K105" s="15">
        <v>10.650888</v>
      </c>
      <c r="L105" s="15">
        <v>7.1005919999999998</v>
      </c>
    </row>
    <row r="106" spans="1:12">
      <c r="A106" s="23" t="s">
        <v>169</v>
      </c>
      <c r="B106" s="24">
        <v>94</v>
      </c>
      <c r="C106" s="24">
        <v>3</v>
      </c>
      <c r="D106" s="24">
        <v>35</v>
      </c>
      <c r="E106" s="24">
        <v>13</v>
      </c>
      <c r="F106" s="24">
        <v>12</v>
      </c>
      <c r="G106" s="24">
        <v>22</v>
      </c>
      <c r="H106" s="24">
        <v>12</v>
      </c>
      <c r="I106" s="24">
        <v>2</v>
      </c>
      <c r="J106" s="24">
        <v>3</v>
      </c>
      <c r="K106" s="24">
        <v>13</v>
      </c>
      <c r="L106" s="24">
        <v>6</v>
      </c>
    </row>
    <row r="107" spans="1:12">
      <c r="A107" s="10" t="s">
        <v>114</v>
      </c>
      <c r="B107" s="15">
        <v>100</v>
      </c>
      <c r="C107" s="15">
        <v>3.1914889999999998</v>
      </c>
      <c r="D107" s="15">
        <v>37.234043</v>
      </c>
      <c r="E107" s="15">
        <v>13.829787</v>
      </c>
      <c r="F107" s="15">
        <v>12.765957</v>
      </c>
      <c r="G107" s="15">
        <v>23.404254999999999</v>
      </c>
      <c r="H107" s="15">
        <v>12.765957</v>
      </c>
      <c r="I107" s="15">
        <v>2.1276600000000001</v>
      </c>
      <c r="J107" s="15">
        <v>3.1914889999999998</v>
      </c>
      <c r="K107" s="15">
        <v>13.829787</v>
      </c>
      <c r="L107" s="15">
        <v>6.3829789999999997</v>
      </c>
    </row>
    <row r="108" spans="1:12">
      <c r="A108" s="23" t="s">
        <v>128</v>
      </c>
      <c r="B108" s="24">
        <v>30</v>
      </c>
      <c r="C108" s="24">
        <v>0</v>
      </c>
      <c r="D108" s="24">
        <v>12</v>
      </c>
      <c r="E108" s="24">
        <v>1</v>
      </c>
      <c r="F108" s="24">
        <v>0</v>
      </c>
      <c r="G108" s="24">
        <v>1</v>
      </c>
      <c r="H108" s="24">
        <v>1</v>
      </c>
      <c r="I108" s="24">
        <v>1</v>
      </c>
      <c r="J108" s="24">
        <v>1</v>
      </c>
      <c r="K108" s="24">
        <v>5</v>
      </c>
      <c r="L108" s="24">
        <v>10</v>
      </c>
    </row>
    <row r="109" spans="1:12">
      <c r="A109" s="10" t="s">
        <v>114</v>
      </c>
      <c r="B109" s="15">
        <v>100</v>
      </c>
      <c r="C109" s="15">
        <v>0</v>
      </c>
      <c r="D109" s="15">
        <v>40</v>
      </c>
      <c r="E109" s="15">
        <v>3.3333330000000001</v>
      </c>
      <c r="F109" s="15">
        <v>0</v>
      </c>
      <c r="G109" s="15">
        <v>3.3333330000000001</v>
      </c>
      <c r="H109" s="15">
        <v>3.3333330000000001</v>
      </c>
      <c r="I109" s="15">
        <v>3.3333330000000001</v>
      </c>
      <c r="J109" s="15">
        <v>3.3333330000000001</v>
      </c>
      <c r="K109" s="15">
        <v>16.666667</v>
      </c>
      <c r="L109" s="15">
        <v>33.333333000000003</v>
      </c>
    </row>
    <row r="110" spans="1:12">
      <c r="A110" s="8" t="s">
        <v>170</v>
      </c>
      <c r="B110" s="8"/>
      <c r="C110" s="8"/>
      <c r="D110" s="8"/>
      <c r="E110" s="8"/>
      <c r="F110" s="8"/>
      <c r="G110" s="8"/>
      <c r="H110" s="8"/>
      <c r="I110" s="8"/>
      <c r="J110" s="8"/>
      <c r="K110" s="8"/>
      <c r="L110" s="8"/>
    </row>
    <row r="111" spans="1:12">
      <c r="A111" s="23" t="s">
        <v>171</v>
      </c>
      <c r="B111" s="24">
        <v>386</v>
      </c>
      <c r="C111" s="24">
        <v>23</v>
      </c>
      <c r="D111" s="24">
        <v>167</v>
      </c>
      <c r="E111" s="24">
        <v>55</v>
      </c>
      <c r="F111" s="24">
        <v>44</v>
      </c>
      <c r="G111" s="24">
        <v>95</v>
      </c>
      <c r="H111" s="24">
        <v>43</v>
      </c>
      <c r="I111" s="24">
        <v>18</v>
      </c>
      <c r="J111" s="24">
        <v>19</v>
      </c>
      <c r="K111" s="24">
        <v>34</v>
      </c>
      <c r="L111" s="24">
        <v>36</v>
      </c>
    </row>
    <row r="112" spans="1:12">
      <c r="A112" s="10" t="s">
        <v>114</v>
      </c>
      <c r="B112" s="15">
        <v>100</v>
      </c>
      <c r="C112" s="15">
        <v>5.9585489999999997</v>
      </c>
      <c r="D112" s="15">
        <v>43.264249</v>
      </c>
      <c r="E112" s="15">
        <v>14.248704999999999</v>
      </c>
      <c r="F112" s="15">
        <v>11.398963999999999</v>
      </c>
      <c r="G112" s="15">
        <v>24.611398999999999</v>
      </c>
      <c r="H112" s="15">
        <v>11.139896</v>
      </c>
      <c r="I112" s="15">
        <v>4.6632119999999997</v>
      </c>
      <c r="J112" s="15">
        <v>4.9222799999999998</v>
      </c>
      <c r="K112" s="15">
        <v>8.8082899999999995</v>
      </c>
      <c r="L112" s="15">
        <v>9.3264250000000004</v>
      </c>
    </row>
    <row r="113" spans="1:12">
      <c r="A113" s="23" t="s">
        <v>172</v>
      </c>
      <c r="B113" s="24">
        <v>919</v>
      </c>
      <c r="C113" s="24">
        <v>79</v>
      </c>
      <c r="D113" s="24">
        <v>386</v>
      </c>
      <c r="E113" s="24">
        <v>139</v>
      </c>
      <c r="F113" s="24">
        <v>92</v>
      </c>
      <c r="G113" s="24">
        <v>250</v>
      </c>
      <c r="H113" s="24">
        <v>128</v>
      </c>
      <c r="I113" s="24">
        <v>37</v>
      </c>
      <c r="J113" s="24">
        <v>56</v>
      </c>
      <c r="K113" s="24">
        <v>47</v>
      </c>
      <c r="L113" s="24">
        <v>66</v>
      </c>
    </row>
    <row r="114" spans="1:12">
      <c r="A114" s="10" t="s">
        <v>114</v>
      </c>
      <c r="B114" s="15">
        <v>100</v>
      </c>
      <c r="C114" s="15">
        <v>8.5962999999999994</v>
      </c>
      <c r="D114" s="15">
        <v>42.002175999999999</v>
      </c>
      <c r="E114" s="15">
        <v>15.125135999999999</v>
      </c>
      <c r="F114" s="15">
        <v>10.010880999999999</v>
      </c>
      <c r="G114" s="15">
        <v>27.203482000000001</v>
      </c>
      <c r="H114" s="15">
        <v>13.928183000000001</v>
      </c>
      <c r="I114" s="15">
        <v>4.0261149999999999</v>
      </c>
      <c r="J114" s="15">
        <v>6.0935800000000002</v>
      </c>
      <c r="K114" s="15">
        <v>5.114255</v>
      </c>
      <c r="L114" s="15">
        <v>7.1817190000000002</v>
      </c>
    </row>
    <row r="115" spans="1:12">
      <c r="A115" s="23" t="s">
        <v>173</v>
      </c>
      <c r="B115" s="24">
        <v>978</v>
      </c>
      <c r="C115" s="24">
        <v>75</v>
      </c>
      <c r="D115" s="24">
        <v>467</v>
      </c>
      <c r="E115" s="24">
        <v>167</v>
      </c>
      <c r="F115" s="24">
        <v>69</v>
      </c>
      <c r="G115" s="24">
        <v>171</v>
      </c>
      <c r="H115" s="24">
        <v>107</v>
      </c>
      <c r="I115" s="24">
        <v>36</v>
      </c>
      <c r="J115" s="24">
        <v>65</v>
      </c>
      <c r="K115" s="24">
        <v>55</v>
      </c>
      <c r="L115" s="24">
        <v>57</v>
      </c>
    </row>
    <row r="116" spans="1:12">
      <c r="A116" s="10" t="s">
        <v>114</v>
      </c>
      <c r="B116" s="15">
        <v>100</v>
      </c>
      <c r="C116" s="15">
        <v>7.6687120000000002</v>
      </c>
      <c r="D116" s="15">
        <v>47.750511000000003</v>
      </c>
      <c r="E116" s="15">
        <v>17.075665000000001</v>
      </c>
      <c r="F116" s="15">
        <v>7.0552149999999996</v>
      </c>
      <c r="G116" s="15">
        <v>17.484663000000001</v>
      </c>
      <c r="H116" s="15">
        <v>10.940695</v>
      </c>
      <c r="I116" s="15">
        <v>3.6809820000000002</v>
      </c>
      <c r="J116" s="15">
        <v>6.646217</v>
      </c>
      <c r="K116" s="15">
        <v>5.6237219999999999</v>
      </c>
      <c r="L116" s="15">
        <v>5.8282210000000001</v>
      </c>
    </row>
    <row r="117" spans="1:12">
      <c r="A117" s="23" t="s">
        <v>174</v>
      </c>
      <c r="B117" s="24">
        <v>347</v>
      </c>
      <c r="C117" s="24">
        <v>44</v>
      </c>
      <c r="D117" s="24">
        <v>159</v>
      </c>
      <c r="E117" s="24">
        <v>55</v>
      </c>
      <c r="F117" s="24">
        <v>12</v>
      </c>
      <c r="G117" s="24">
        <v>42</v>
      </c>
      <c r="H117" s="24">
        <v>30</v>
      </c>
      <c r="I117" s="24">
        <v>9</v>
      </c>
      <c r="J117" s="24">
        <v>25</v>
      </c>
      <c r="K117" s="24">
        <v>21</v>
      </c>
      <c r="L117" s="24">
        <v>29</v>
      </c>
    </row>
    <row r="118" spans="1:12">
      <c r="A118" s="10" t="s">
        <v>114</v>
      </c>
      <c r="B118" s="15">
        <v>100</v>
      </c>
      <c r="C118" s="15">
        <v>12.680115000000001</v>
      </c>
      <c r="D118" s="15">
        <v>45.821325999999999</v>
      </c>
      <c r="E118" s="15">
        <v>15.850144</v>
      </c>
      <c r="F118" s="15">
        <v>3.4582130000000002</v>
      </c>
      <c r="G118" s="15">
        <v>12.103745999999999</v>
      </c>
      <c r="H118" s="15">
        <v>8.6455330000000004</v>
      </c>
      <c r="I118" s="15">
        <v>2.5936599999999999</v>
      </c>
      <c r="J118" s="15">
        <v>7.2046109999999999</v>
      </c>
      <c r="K118" s="15">
        <v>6.0518729999999996</v>
      </c>
      <c r="L118" s="15">
        <v>8.3573489999999993</v>
      </c>
    </row>
    <row r="119" spans="1:12">
      <c r="A119" s="23" t="s">
        <v>128</v>
      </c>
      <c r="B119" s="24">
        <v>47</v>
      </c>
      <c r="C119" s="24">
        <v>1</v>
      </c>
      <c r="D119" s="24">
        <v>12</v>
      </c>
      <c r="E119" s="24">
        <v>3</v>
      </c>
      <c r="F119" s="24">
        <v>1</v>
      </c>
      <c r="G119" s="24">
        <v>4</v>
      </c>
      <c r="H119" s="24">
        <v>1</v>
      </c>
      <c r="I119" s="24">
        <v>3</v>
      </c>
      <c r="J119" s="24">
        <v>4</v>
      </c>
      <c r="K119" s="24">
        <v>6</v>
      </c>
      <c r="L119" s="24">
        <v>15</v>
      </c>
    </row>
    <row r="120" spans="1:12">
      <c r="A120" s="10" t="s">
        <v>114</v>
      </c>
      <c r="B120" s="15">
        <v>100</v>
      </c>
      <c r="C120" s="15">
        <v>2.1276600000000001</v>
      </c>
      <c r="D120" s="15">
        <v>25.531915000000001</v>
      </c>
      <c r="E120" s="15">
        <v>6.3829789999999997</v>
      </c>
      <c r="F120" s="15">
        <v>2.1276600000000001</v>
      </c>
      <c r="G120" s="15">
        <v>8.5106380000000001</v>
      </c>
      <c r="H120" s="15">
        <v>2.1276600000000001</v>
      </c>
      <c r="I120" s="15">
        <v>6.3829789999999997</v>
      </c>
      <c r="J120" s="15">
        <v>8.5106380000000001</v>
      </c>
      <c r="K120" s="15">
        <v>12.765957</v>
      </c>
      <c r="L120" s="15">
        <v>31.914894</v>
      </c>
    </row>
    <row r="121" spans="1:12">
      <c r="A121" s="8" t="s">
        <v>175</v>
      </c>
      <c r="B121" s="8"/>
      <c r="C121" s="8"/>
      <c r="D121" s="8"/>
      <c r="E121" s="8"/>
      <c r="F121" s="8"/>
      <c r="G121" s="8"/>
      <c r="H121" s="8"/>
      <c r="I121" s="8"/>
      <c r="J121" s="8"/>
      <c r="K121" s="8"/>
      <c r="L121" s="8"/>
    </row>
    <row r="122" spans="1:12">
      <c r="A122" s="23" t="s">
        <v>176</v>
      </c>
      <c r="B122" s="24">
        <v>425</v>
      </c>
      <c r="C122" s="24">
        <v>49</v>
      </c>
      <c r="D122" s="24">
        <v>187</v>
      </c>
      <c r="E122" s="24">
        <v>81</v>
      </c>
      <c r="F122" s="24">
        <v>47</v>
      </c>
      <c r="G122" s="24">
        <v>103</v>
      </c>
      <c r="H122" s="24">
        <v>66</v>
      </c>
      <c r="I122" s="24">
        <v>11</v>
      </c>
      <c r="J122" s="24">
        <v>28</v>
      </c>
      <c r="K122" s="24">
        <v>13</v>
      </c>
      <c r="L122" s="24">
        <v>18</v>
      </c>
    </row>
    <row r="123" spans="1:12">
      <c r="A123" s="10" t="s">
        <v>114</v>
      </c>
      <c r="B123" s="15">
        <v>100</v>
      </c>
      <c r="C123" s="15">
        <v>11.529412000000001</v>
      </c>
      <c r="D123" s="15">
        <v>44</v>
      </c>
      <c r="E123" s="15">
        <v>19.058824000000001</v>
      </c>
      <c r="F123" s="15">
        <v>11.058824</v>
      </c>
      <c r="G123" s="15">
        <v>24.235294</v>
      </c>
      <c r="H123" s="15">
        <v>15.529412000000001</v>
      </c>
      <c r="I123" s="15">
        <v>2.5882350000000001</v>
      </c>
      <c r="J123" s="15">
        <v>6.5882350000000001</v>
      </c>
      <c r="K123" s="15">
        <v>3.058824</v>
      </c>
      <c r="L123" s="15">
        <v>4.2352939999999997</v>
      </c>
    </row>
    <row r="124" spans="1:12">
      <c r="A124" s="23" t="s">
        <v>177</v>
      </c>
      <c r="B124" s="24">
        <v>811</v>
      </c>
      <c r="C124" s="24">
        <v>71</v>
      </c>
      <c r="D124" s="24">
        <v>365</v>
      </c>
      <c r="E124" s="24">
        <v>134</v>
      </c>
      <c r="F124" s="24">
        <v>78</v>
      </c>
      <c r="G124" s="24">
        <v>191</v>
      </c>
      <c r="H124" s="24">
        <v>124</v>
      </c>
      <c r="I124" s="24">
        <v>37</v>
      </c>
      <c r="J124" s="24">
        <v>57</v>
      </c>
      <c r="K124" s="24">
        <v>27</v>
      </c>
      <c r="L124" s="24">
        <v>62</v>
      </c>
    </row>
    <row r="125" spans="1:12">
      <c r="A125" s="10" t="s">
        <v>114</v>
      </c>
      <c r="B125" s="15">
        <v>100</v>
      </c>
      <c r="C125" s="15">
        <v>8.7546239999999997</v>
      </c>
      <c r="D125" s="15">
        <v>45.006165000000003</v>
      </c>
      <c r="E125" s="15">
        <v>16.522811000000001</v>
      </c>
      <c r="F125" s="15">
        <v>9.617756</v>
      </c>
      <c r="G125" s="15">
        <v>23.551171</v>
      </c>
      <c r="H125" s="15">
        <v>15.289766</v>
      </c>
      <c r="I125" s="15">
        <v>4.5622689999999997</v>
      </c>
      <c r="J125" s="15">
        <v>7.0283600000000002</v>
      </c>
      <c r="K125" s="15">
        <v>3.3292229999999998</v>
      </c>
      <c r="L125" s="15">
        <v>7.6448830000000001</v>
      </c>
    </row>
    <row r="126" spans="1:12">
      <c r="A126" s="23" t="s">
        <v>178</v>
      </c>
      <c r="B126" s="24">
        <v>207</v>
      </c>
      <c r="C126" s="24">
        <v>23</v>
      </c>
      <c r="D126" s="24">
        <v>96</v>
      </c>
      <c r="E126" s="24">
        <v>39</v>
      </c>
      <c r="F126" s="24">
        <v>16</v>
      </c>
      <c r="G126" s="24">
        <v>41</v>
      </c>
      <c r="H126" s="24">
        <v>36</v>
      </c>
      <c r="I126" s="24">
        <v>13</v>
      </c>
      <c r="J126" s="24">
        <v>13</v>
      </c>
      <c r="K126" s="24">
        <v>10</v>
      </c>
      <c r="L126" s="24">
        <v>10</v>
      </c>
    </row>
    <row r="127" spans="1:12">
      <c r="A127" s="10" t="s">
        <v>114</v>
      </c>
      <c r="B127" s="15">
        <v>100</v>
      </c>
      <c r="C127" s="15">
        <v>11.111110999999999</v>
      </c>
      <c r="D127" s="15">
        <v>46.376812000000001</v>
      </c>
      <c r="E127" s="15">
        <v>18.840579999999999</v>
      </c>
      <c r="F127" s="15">
        <v>7.7294689999999999</v>
      </c>
      <c r="G127" s="15">
        <v>19.806763</v>
      </c>
      <c r="H127" s="15">
        <v>17.391304000000002</v>
      </c>
      <c r="I127" s="15">
        <v>6.2801929999999997</v>
      </c>
      <c r="J127" s="15">
        <v>6.2801929999999997</v>
      </c>
      <c r="K127" s="15">
        <v>4.8309179999999996</v>
      </c>
      <c r="L127" s="15">
        <v>4.8309179999999996</v>
      </c>
    </row>
    <row r="128" spans="1:12">
      <c r="A128" s="23" t="s">
        <v>179</v>
      </c>
      <c r="B128" s="24">
        <v>154</v>
      </c>
      <c r="C128" s="24">
        <v>17</v>
      </c>
      <c r="D128" s="24">
        <v>61</v>
      </c>
      <c r="E128" s="24">
        <v>41</v>
      </c>
      <c r="F128" s="24">
        <v>13</v>
      </c>
      <c r="G128" s="24">
        <v>27</v>
      </c>
      <c r="H128" s="24">
        <v>25</v>
      </c>
      <c r="I128" s="24">
        <v>3</v>
      </c>
      <c r="J128" s="24">
        <v>9</v>
      </c>
      <c r="K128" s="24">
        <v>4</v>
      </c>
      <c r="L128" s="24">
        <v>10</v>
      </c>
    </row>
    <row r="129" spans="1:12">
      <c r="A129" s="10" t="s">
        <v>114</v>
      </c>
      <c r="B129" s="15">
        <v>100</v>
      </c>
      <c r="C129" s="15">
        <v>11.038961</v>
      </c>
      <c r="D129" s="15">
        <v>39.610390000000002</v>
      </c>
      <c r="E129" s="15">
        <v>26.623377000000001</v>
      </c>
      <c r="F129" s="15">
        <v>8.4415580000000006</v>
      </c>
      <c r="G129" s="15">
        <v>17.532468000000001</v>
      </c>
      <c r="H129" s="15">
        <v>16.233765999999999</v>
      </c>
      <c r="I129" s="15">
        <v>1.9480519999999999</v>
      </c>
      <c r="J129" s="15">
        <v>5.8441559999999999</v>
      </c>
      <c r="K129" s="15">
        <v>2.5974029999999999</v>
      </c>
      <c r="L129" s="15">
        <v>6.493506</v>
      </c>
    </row>
    <row r="130" spans="1:12">
      <c r="A130" s="23" t="s">
        <v>180</v>
      </c>
      <c r="B130" s="24">
        <v>318</v>
      </c>
      <c r="C130" s="24">
        <v>32</v>
      </c>
      <c r="D130" s="24">
        <v>134</v>
      </c>
      <c r="E130" s="24">
        <v>77</v>
      </c>
      <c r="F130" s="24">
        <v>22</v>
      </c>
      <c r="G130" s="24">
        <v>63</v>
      </c>
      <c r="H130" s="24">
        <v>41</v>
      </c>
      <c r="I130" s="24">
        <v>10</v>
      </c>
      <c r="J130" s="24">
        <v>30</v>
      </c>
      <c r="K130" s="24">
        <v>6</v>
      </c>
      <c r="L130" s="24">
        <v>23</v>
      </c>
    </row>
    <row r="131" spans="1:12">
      <c r="A131" s="10" t="s">
        <v>114</v>
      </c>
      <c r="B131" s="15">
        <v>100</v>
      </c>
      <c r="C131" s="15">
        <v>10.062893000000001</v>
      </c>
      <c r="D131" s="15">
        <v>42.138365</v>
      </c>
      <c r="E131" s="15">
        <v>24.213836000000001</v>
      </c>
      <c r="F131" s="15">
        <v>6.9182389999999998</v>
      </c>
      <c r="G131" s="15">
        <v>19.811321</v>
      </c>
      <c r="H131" s="15">
        <v>12.893082</v>
      </c>
      <c r="I131" s="15">
        <v>3.1446540000000001</v>
      </c>
      <c r="J131" s="15">
        <v>9.4339619999999993</v>
      </c>
      <c r="K131" s="15">
        <v>1.886792</v>
      </c>
      <c r="L131" s="15">
        <v>7.232704</v>
      </c>
    </row>
    <row r="132" spans="1:12">
      <c r="A132" s="23" t="s">
        <v>181</v>
      </c>
      <c r="B132" s="24">
        <v>203</v>
      </c>
      <c r="C132" s="24">
        <v>22</v>
      </c>
      <c r="D132" s="24">
        <v>96</v>
      </c>
      <c r="E132" s="24">
        <v>34</v>
      </c>
      <c r="F132" s="24">
        <v>14</v>
      </c>
      <c r="G132" s="24">
        <v>45</v>
      </c>
      <c r="H132" s="24">
        <v>31</v>
      </c>
      <c r="I132" s="24">
        <v>7</v>
      </c>
      <c r="J132" s="24">
        <v>24</v>
      </c>
      <c r="K132" s="24">
        <v>4</v>
      </c>
      <c r="L132" s="24">
        <v>13</v>
      </c>
    </row>
    <row r="133" spans="1:12">
      <c r="A133" s="10" t="s">
        <v>114</v>
      </c>
      <c r="B133" s="15">
        <v>100</v>
      </c>
      <c r="C133" s="15">
        <v>10.837438000000001</v>
      </c>
      <c r="D133" s="15">
        <v>47.290640000000003</v>
      </c>
      <c r="E133" s="15">
        <v>16.748767999999998</v>
      </c>
      <c r="F133" s="15">
        <v>6.8965519999999998</v>
      </c>
      <c r="G133" s="15">
        <v>22.167487999999999</v>
      </c>
      <c r="H133" s="15">
        <v>15.270936000000001</v>
      </c>
      <c r="I133" s="15">
        <v>3.4482759999999999</v>
      </c>
      <c r="J133" s="15">
        <v>11.822660000000001</v>
      </c>
      <c r="K133" s="15">
        <v>1.9704429999999999</v>
      </c>
      <c r="L133" s="15">
        <v>6.4039409999999997</v>
      </c>
    </row>
    <row r="134" spans="1:12">
      <c r="A134" s="23" t="s">
        <v>182</v>
      </c>
      <c r="B134" s="24">
        <v>79</v>
      </c>
      <c r="C134" s="24">
        <v>6</v>
      </c>
      <c r="D134" s="24">
        <v>23</v>
      </c>
      <c r="E134" s="24">
        <v>18</v>
      </c>
      <c r="F134" s="24">
        <v>8</v>
      </c>
      <c r="G134" s="24">
        <v>25</v>
      </c>
      <c r="H134" s="24">
        <v>15</v>
      </c>
      <c r="I134" s="24">
        <v>6</v>
      </c>
      <c r="J134" s="24">
        <v>7</v>
      </c>
      <c r="K134" s="24">
        <v>3</v>
      </c>
      <c r="L134" s="24">
        <v>8</v>
      </c>
    </row>
    <row r="135" spans="1:12">
      <c r="A135" s="10" t="s">
        <v>114</v>
      </c>
      <c r="B135" s="15">
        <v>100</v>
      </c>
      <c r="C135" s="15">
        <v>7.5949369999999998</v>
      </c>
      <c r="D135" s="15">
        <v>29.113924000000001</v>
      </c>
      <c r="E135" s="15">
        <v>22.78481</v>
      </c>
      <c r="F135" s="15">
        <v>10.126582000000001</v>
      </c>
      <c r="G135" s="15">
        <v>31.645569999999999</v>
      </c>
      <c r="H135" s="15">
        <v>18.987342000000002</v>
      </c>
      <c r="I135" s="15">
        <v>7.5949369999999998</v>
      </c>
      <c r="J135" s="15">
        <v>8.8607589999999998</v>
      </c>
      <c r="K135" s="15">
        <v>3.7974679999999998</v>
      </c>
      <c r="L135" s="15">
        <v>10.126582000000001</v>
      </c>
    </row>
    <row r="136" spans="1:12">
      <c r="A136" s="23" t="s">
        <v>183</v>
      </c>
      <c r="B136" s="24">
        <v>68</v>
      </c>
      <c r="C136" s="24">
        <v>5</v>
      </c>
      <c r="D136" s="24">
        <v>30</v>
      </c>
      <c r="E136" s="24">
        <v>17</v>
      </c>
      <c r="F136" s="24">
        <v>4</v>
      </c>
      <c r="G136" s="24">
        <v>9</v>
      </c>
      <c r="H136" s="24">
        <v>6</v>
      </c>
      <c r="I136" s="24">
        <v>2</v>
      </c>
      <c r="J136" s="24">
        <v>4</v>
      </c>
      <c r="K136" s="24">
        <v>4</v>
      </c>
      <c r="L136" s="24">
        <v>5</v>
      </c>
    </row>
    <row r="137" spans="1:12">
      <c r="A137" s="10" t="s">
        <v>114</v>
      </c>
      <c r="B137" s="15">
        <v>100</v>
      </c>
      <c r="C137" s="15">
        <v>7.3529410000000004</v>
      </c>
      <c r="D137" s="15">
        <v>44.117646999999998</v>
      </c>
      <c r="E137" s="15">
        <v>25</v>
      </c>
      <c r="F137" s="15">
        <v>5.8823530000000002</v>
      </c>
      <c r="G137" s="15">
        <v>13.235294</v>
      </c>
      <c r="H137" s="15">
        <v>8.8235290000000006</v>
      </c>
      <c r="I137" s="15">
        <v>2.941176</v>
      </c>
      <c r="J137" s="15">
        <v>5.8823530000000002</v>
      </c>
      <c r="K137" s="15">
        <v>5.8823530000000002</v>
      </c>
      <c r="L137" s="15">
        <v>7.3529410000000004</v>
      </c>
    </row>
    <row r="138" spans="1:12">
      <c r="A138" s="23" t="s">
        <v>184</v>
      </c>
      <c r="B138" s="24">
        <v>586</v>
      </c>
      <c r="C138" s="24">
        <v>57</v>
      </c>
      <c r="D138" s="24">
        <v>273</v>
      </c>
      <c r="E138" s="24">
        <v>117</v>
      </c>
      <c r="F138" s="24">
        <v>42</v>
      </c>
      <c r="G138" s="24">
        <v>123</v>
      </c>
      <c r="H138" s="24">
        <v>76</v>
      </c>
      <c r="I138" s="24">
        <v>21</v>
      </c>
      <c r="J138" s="24">
        <v>48</v>
      </c>
      <c r="K138" s="24">
        <v>13</v>
      </c>
      <c r="L138" s="24">
        <v>41</v>
      </c>
    </row>
    <row r="139" spans="1:12">
      <c r="A139" s="10" t="s">
        <v>114</v>
      </c>
      <c r="B139" s="15">
        <v>100</v>
      </c>
      <c r="C139" s="15">
        <v>9.7269620000000003</v>
      </c>
      <c r="D139" s="15">
        <v>46.587031000000003</v>
      </c>
      <c r="E139" s="15">
        <v>19.965869999999999</v>
      </c>
      <c r="F139" s="15">
        <v>7.1672349999999998</v>
      </c>
      <c r="G139" s="15">
        <v>20.989761000000001</v>
      </c>
      <c r="H139" s="15">
        <v>12.969283000000001</v>
      </c>
      <c r="I139" s="15">
        <v>3.583618</v>
      </c>
      <c r="J139" s="15">
        <v>8.1911260000000006</v>
      </c>
      <c r="K139" s="15">
        <v>2.2184300000000001</v>
      </c>
      <c r="L139" s="15">
        <v>6.9965869999999999</v>
      </c>
    </row>
    <row r="140" spans="1:12">
      <c r="A140" s="23" t="s">
        <v>185</v>
      </c>
      <c r="B140" s="24">
        <v>276</v>
      </c>
      <c r="C140" s="24">
        <v>29</v>
      </c>
      <c r="D140" s="24">
        <v>125</v>
      </c>
      <c r="E140" s="24">
        <v>57</v>
      </c>
      <c r="F140" s="24">
        <v>20</v>
      </c>
      <c r="G140" s="24">
        <v>65</v>
      </c>
      <c r="H140" s="24">
        <v>42</v>
      </c>
      <c r="I140" s="24">
        <v>6</v>
      </c>
      <c r="J140" s="24">
        <v>22</v>
      </c>
      <c r="K140" s="24">
        <v>7</v>
      </c>
      <c r="L140" s="24">
        <v>19</v>
      </c>
    </row>
    <row r="141" spans="1:12">
      <c r="A141" s="10" t="s">
        <v>114</v>
      </c>
      <c r="B141" s="15">
        <v>100</v>
      </c>
      <c r="C141" s="15">
        <v>10.507246</v>
      </c>
      <c r="D141" s="15">
        <v>45.289855000000003</v>
      </c>
      <c r="E141" s="15">
        <v>20.652173999999999</v>
      </c>
      <c r="F141" s="15">
        <v>7.2463769999999998</v>
      </c>
      <c r="G141" s="15">
        <v>23.550725</v>
      </c>
      <c r="H141" s="15">
        <v>15.217390999999999</v>
      </c>
      <c r="I141" s="15">
        <v>2.1739130000000002</v>
      </c>
      <c r="J141" s="15">
        <v>7.9710140000000003</v>
      </c>
      <c r="K141" s="15">
        <v>2.536232</v>
      </c>
      <c r="L141" s="15">
        <v>6.8840579999999996</v>
      </c>
    </row>
    <row r="142" spans="1:12">
      <c r="A142" s="23" t="s">
        <v>152</v>
      </c>
      <c r="B142" s="24">
        <v>197</v>
      </c>
      <c r="C142" s="24">
        <v>14</v>
      </c>
      <c r="D142" s="24">
        <v>90</v>
      </c>
      <c r="E142" s="24">
        <v>30</v>
      </c>
      <c r="F142" s="24">
        <v>17</v>
      </c>
      <c r="G142" s="24">
        <v>37</v>
      </c>
      <c r="H142" s="24">
        <v>18</v>
      </c>
      <c r="I142" s="24">
        <v>5</v>
      </c>
      <c r="J142" s="24">
        <v>11</v>
      </c>
      <c r="K142" s="24">
        <v>33</v>
      </c>
      <c r="L142" s="24">
        <v>6</v>
      </c>
    </row>
    <row r="143" spans="1:12">
      <c r="A143" s="10" t="s">
        <v>114</v>
      </c>
      <c r="B143" s="15">
        <v>100</v>
      </c>
      <c r="C143" s="15">
        <v>7.1065990000000001</v>
      </c>
      <c r="D143" s="15">
        <v>45.685279000000001</v>
      </c>
      <c r="E143" s="15">
        <v>15.228426000000001</v>
      </c>
      <c r="F143" s="15">
        <v>8.6294419999999992</v>
      </c>
      <c r="G143" s="15">
        <v>18.781725999999999</v>
      </c>
      <c r="H143" s="15">
        <v>9.1370559999999994</v>
      </c>
      <c r="I143" s="15">
        <v>2.538071</v>
      </c>
      <c r="J143" s="15">
        <v>5.5837560000000002</v>
      </c>
      <c r="K143" s="15">
        <v>16.751269000000001</v>
      </c>
      <c r="L143" s="15">
        <v>3.0456850000000002</v>
      </c>
    </row>
    <row r="144" spans="1:12">
      <c r="A144" s="23" t="s">
        <v>186</v>
      </c>
      <c r="B144" s="24">
        <v>944</v>
      </c>
      <c r="C144" s="24">
        <v>66</v>
      </c>
      <c r="D144" s="24">
        <v>395</v>
      </c>
      <c r="E144" s="24">
        <v>129</v>
      </c>
      <c r="F144" s="24">
        <v>74</v>
      </c>
      <c r="G144" s="24">
        <v>193</v>
      </c>
      <c r="H144" s="24">
        <v>92</v>
      </c>
      <c r="I144" s="24">
        <v>34</v>
      </c>
      <c r="J144" s="24">
        <v>51</v>
      </c>
      <c r="K144" s="24">
        <v>77</v>
      </c>
      <c r="L144" s="24">
        <v>76</v>
      </c>
    </row>
    <row r="145" spans="1:12">
      <c r="A145" s="10" t="s">
        <v>114</v>
      </c>
      <c r="B145" s="15">
        <v>100</v>
      </c>
      <c r="C145" s="15">
        <v>6.9915250000000002</v>
      </c>
      <c r="D145" s="15">
        <v>41.843220000000002</v>
      </c>
      <c r="E145" s="15">
        <v>13.665253999999999</v>
      </c>
      <c r="F145" s="15">
        <v>7.8389829999999998</v>
      </c>
      <c r="G145" s="15">
        <v>20.444915000000002</v>
      </c>
      <c r="H145" s="15">
        <v>9.7457630000000002</v>
      </c>
      <c r="I145" s="15">
        <v>3.6016949999999999</v>
      </c>
      <c r="J145" s="15">
        <v>5.4025420000000004</v>
      </c>
      <c r="K145" s="15">
        <v>8.1567799999999995</v>
      </c>
      <c r="L145" s="15">
        <v>8.0508469999999992</v>
      </c>
    </row>
    <row r="146" spans="1:12">
      <c r="A146" s="23" t="s">
        <v>128</v>
      </c>
      <c r="B146" s="24">
        <v>41</v>
      </c>
      <c r="C146" s="24">
        <v>1</v>
      </c>
      <c r="D146" s="24">
        <v>11</v>
      </c>
      <c r="E146" s="24">
        <v>2</v>
      </c>
      <c r="F146" s="24">
        <v>2</v>
      </c>
      <c r="G146" s="24">
        <v>4</v>
      </c>
      <c r="H146" s="24">
        <v>4</v>
      </c>
      <c r="I146" s="24">
        <v>1</v>
      </c>
      <c r="J146" s="24">
        <v>3</v>
      </c>
      <c r="K146" s="24">
        <v>0</v>
      </c>
      <c r="L146" s="24">
        <v>20</v>
      </c>
    </row>
    <row r="147" spans="1:12">
      <c r="A147" s="10" t="s">
        <v>114</v>
      </c>
      <c r="B147" s="15">
        <v>100</v>
      </c>
      <c r="C147" s="15">
        <v>2.4390239999999999</v>
      </c>
      <c r="D147" s="15">
        <v>26.829267999999999</v>
      </c>
      <c r="E147" s="15">
        <v>4.8780489999999999</v>
      </c>
      <c r="F147" s="15">
        <v>4.8780489999999999</v>
      </c>
      <c r="G147" s="15">
        <v>9.7560979999999997</v>
      </c>
      <c r="H147" s="15">
        <v>9.7560979999999997</v>
      </c>
      <c r="I147" s="15">
        <v>2.4390239999999999</v>
      </c>
      <c r="J147" s="15">
        <v>7.3170729999999997</v>
      </c>
      <c r="K147" s="15">
        <v>0</v>
      </c>
      <c r="L147" s="15">
        <v>48.780487999999998</v>
      </c>
    </row>
    <row r="148" spans="1:12">
      <c r="A148" s="8" t="s">
        <v>187</v>
      </c>
      <c r="B148" s="8"/>
      <c r="C148" s="8"/>
      <c r="D148" s="8"/>
      <c r="E148" s="8"/>
      <c r="F148" s="8"/>
      <c r="G148" s="8"/>
      <c r="H148" s="8"/>
      <c r="I148" s="8"/>
      <c r="J148" s="8"/>
      <c r="K148" s="8"/>
      <c r="L148" s="8"/>
    </row>
    <row r="149" spans="1:12">
      <c r="A149" s="23" t="s">
        <v>188</v>
      </c>
      <c r="B149" s="24">
        <v>2041</v>
      </c>
      <c r="C149" s="24">
        <v>197</v>
      </c>
      <c r="D149" s="24">
        <v>954</v>
      </c>
      <c r="E149" s="24">
        <v>369</v>
      </c>
      <c r="F149" s="24">
        <v>147</v>
      </c>
      <c r="G149" s="24">
        <v>392</v>
      </c>
      <c r="H149" s="24">
        <v>223</v>
      </c>
      <c r="I149" s="24">
        <v>75</v>
      </c>
      <c r="J149" s="24">
        <v>155</v>
      </c>
      <c r="K149" s="24">
        <v>76</v>
      </c>
      <c r="L149" s="24">
        <v>149</v>
      </c>
    </row>
    <row r="150" spans="1:12">
      <c r="A150" s="10" t="s">
        <v>114</v>
      </c>
      <c r="B150" s="15">
        <v>100</v>
      </c>
      <c r="C150" s="15">
        <v>9.6521310000000007</v>
      </c>
      <c r="D150" s="15">
        <v>46.741793000000001</v>
      </c>
      <c r="E150" s="15">
        <v>18.079373</v>
      </c>
      <c r="F150" s="15">
        <v>7.2023520000000003</v>
      </c>
      <c r="G150" s="15">
        <v>19.206271000000001</v>
      </c>
      <c r="H150" s="15">
        <v>10.926017</v>
      </c>
      <c r="I150" s="15">
        <v>3.6746690000000002</v>
      </c>
      <c r="J150" s="15">
        <v>7.5943170000000002</v>
      </c>
      <c r="K150" s="15">
        <v>3.723665</v>
      </c>
      <c r="L150" s="15">
        <v>7.3003429999999998</v>
      </c>
    </row>
    <row r="151" spans="1:12">
      <c r="A151" s="23" t="s">
        <v>189</v>
      </c>
      <c r="B151" s="24">
        <v>221</v>
      </c>
      <c r="C151" s="24">
        <v>13</v>
      </c>
      <c r="D151" s="24">
        <v>101</v>
      </c>
      <c r="E151" s="24">
        <v>29</v>
      </c>
      <c r="F151" s="24">
        <v>31</v>
      </c>
      <c r="G151" s="24">
        <v>55</v>
      </c>
      <c r="H151" s="24">
        <v>49</v>
      </c>
      <c r="I151" s="24">
        <v>3</v>
      </c>
      <c r="J151" s="24">
        <v>5</v>
      </c>
      <c r="K151" s="24">
        <v>13</v>
      </c>
      <c r="L151" s="24">
        <v>9</v>
      </c>
    </row>
    <row r="152" spans="1:12">
      <c r="A152" s="10" t="s">
        <v>114</v>
      </c>
      <c r="B152" s="15">
        <v>100</v>
      </c>
      <c r="C152" s="15">
        <v>5.8823530000000002</v>
      </c>
      <c r="D152" s="15">
        <v>45.701357000000002</v>
      </c>
      <c r="E152" s="15">
        <v>13.122172000000001</v>
      </c>
      <c r="F152" s="15">
        <v>14.027149</v>
      </c>
      <c r="G152" s="15">
        <v>24.886877999999999</v>
      </c>
      <c r="H152" s="15">
        <v>22.171945999999998</v>
      </c>
      <c r="I152" s="15">
        <v>1.3574660000000001</v>
      </c>
      <c r="J152" s="15">
        <v>2.2624430000000002</v>
      </c>
      <c r="K152" s="15">
        <v>5.8823530000000002</v>
      </c>
      <c r="L152" s="15">
        <v>4.0723979999999997</v>
      </c>
    </row>
    <row r="153" spans="1:12">
      <c r="A153" s="23" t="s">
        <v>190</v>
      </c>
      <c r="B153" s="24">
        <v>64</v>
      </c>
      <c r="C153" s="24">
        <v>1</v>
      </c>
      <c r="D153" s="24">
        <v>23</v>
      </c>
      <c r="E153" s="24">
        <v>5</v>
      </c>
      <c r="F153" s="24">
        <v>5</v>
      </c>
      <c r="G153" s="24">
        <v>16</v>
      </c>
      <c r="H153" s="24">
        <v>6</v>
      </c>
      <c r="I153" s="24">
        <v>2</v>
      </c>
      <c r="J153" s="24">
        <v>1</v>
      </c>
      <c r="K153" s="24">
        <v>8</v>
      </c>
      <c r="L153" s="24">
        <v>10</v>
      </c>
    </row>
    <row r="154" spans="1:12">
      <c r="A154" s="10" t="s">
        <v>114</v>
      </c>
      <c r="B154" s="15">
        <v>100</v>
      </c>
      <c r="C154" s="15">
        <v>1.5625</v>
      </c>
      <c r="D154" s="15">
        <v>35.9375</v>
      </c>
      <c r="E154" s="15">
        <v>7.8125</v>
      </c>
      <c r="F154" s="15">
        <v>7.8125</v>
      </c>
      <c r="G154" s="15">
        <v>25</v>
      </c>
      <c r="H154" s="15">
        <v>9.375</v>
      </c>
      <c r="I154" s="15">
        <v>3.125</v>
      </c>
      <c r="J154" s="15">
        <v>1.5625</v>
      </c>
      <c r="K154" s="15">
        <v>12.5</v>
      </c>
      <c r="L154" s="15">
        <v>15.625</v>
      </c>
    </row>
    <row r="155" spans="1:12">
      <c r="A155" s="23" t="s">
        <v>191</v>
      </c>
      <c r="B155" s="24">
        <v>158</v>
      </c>
      <c r="C155" s="24">
        <v>1</v>
      </c>
      <c r="D155" s="24">
        <v>51</v>
      </c>
      <c r="E155" s="24">
        <v>3</v>
      </c>
      <c r="F155" s="24">
        <v>22</v>
      </c>
      <c r="G155" s="24">
        <v>47</v>
      </c>
      <c r="H155" s="24">
        <v>15</v>
      </c>
      <c r="I155" s="24">
        <v>12</v>
      </c>
      <c r="J155" s="24">
        <v>2</v>
      </c>
      <c r="K155" s="24">
        <v>32</v>
      </c>
      <c r="L155" s="24">
        <v>12</v>
      </c>
    </row>
    <row r="156" spans="1:12">
      <c r="A156" s="10" t="s">
        <v>114</v>
      </c>
      <c r="B156" s="15">
        <v>100</v>
      </c>
      <c r="C156" s="15">
        <v>0.632911</v>
      </c>
      <c r="D156" s="15">
        <v>32.278480999999999</v>
      </c>
      <c r="E156" s="15">
        <v>1.8987339999999999</v>
      </c>
      <c r="F156" s="15">
        <v>13.924051</v>
      </c>
      <c r="G156" s="15">
        <v>29.746835000000001</v>
      </c>
      <c r="H156" s="15">
        <v>9.4936710000000009</v>
      </c>
      <c r="I156" s="15">
        <v>7.5949369999999998</v>
      </c>
      <c r="J156" s="15">
        <v>1.2658229999999999</v>
      </c>
      <c r="K156" s="15">
        <v>20.253164999999999</v>
      </c>
      <c r="L156" s="15">
        <v>7.5949369999999998</v>
      </c>
    </row>
    <row r="157" spans="1:12">
      <c r="A157" s="23" t="s">
        <v>192</v>
      </c>
      <c r="B157" s="24">
        <v>120</v>
      </c>
      <c r="C157" s="24">
        <v>7</v>
      </c>
      <c r="D157" s="24">
        <v>42</v>
      </c>
      <c r="E157" s="24">
        <v>9</v>
      </c>
      <c r="F157" s="24">
        <v>9</v>
      </c>
      <c r="G157" s="24">
        <v>38</v>
      </c>
      <c r="H157" s="24">
        <v>12</v>
      </c>
      <c r="I157" s="24">
        <v>10</v>
      </c>
      <c r="J157" s="24">
        <v>3</v>
      </c>
      <c r="K157" s="24">
        <v>19</v>
      </c>
      <c r="L157" s="24">
        <v>10</v>
      </c>
    </row>
    <row r="158" spans="1:12">
      <c r="A158" s="10" t="s">
        <v>114</v>
      </c>
      <c r="B158" s="15">
        <v>100</v>
      </c>
      <c r="C158" s="15">
        <v>5.8333329999999997</v>
      </c>
      <c r="D158" s="15">
        <v>35</v>
      </c>
      <c r="E158" s="15">
        <v>7.5</v>
      </c>
      <c r="F158" s="15">
        <v>7.5</v>
      </c>
      <c r="G158" s="15">
        <v>31.666667</v>
      </c>
      <c r="H158" s="15">
        <v>10</v>
      </c>
      <c r="I158" s="15">
        <v>8.3333329999999997</v>
      </c>
      <c r="J158" s="15">
        <v>2.5</v>
      </c>
      <c r="K158" s="15">
        <v>15.833333</v>
      </c>
      <c r="L158" s="15">
        <v>8.3333329999999997</v>
      </c>
    </row>
    <row r="159" spans="1:12">
      <c r="A159" s="23" t="s">
        <v>193</v>
      </c>
      <c r="B159" s="24">
        <v>10</v>
      </c>
      <c r="C159" s="24">
        <v>0</v>
      </c>
      <c r="D159" s="24">
        <v>2</v>
      </c>
      <c r="E159" s="24">
        <v>0</v>
      </c>
      <c r="F159" s="24">
        <v>2</v>
      </c>
      <c r="G159" s="24">
        <v>1</v>
      </c>
      <c r="H159" s="24">
        <v>1</v>
      </c>
      <c r="I159" s="24">
        <v>0</v>
      </c>
      <c r="J159" s="24">
        <v>0</v>
      </c>
      <c r="K159" s="24">
        <v>3</v>
      </c>
      <c r="L159" s="24">
        <v>2</v>
      </c>
    </row>
    <row r="160" spans="1:12">
      <c r="A160" s="10" t="s">
        <v>114</v>
      </c>
      <c r="B160" s="15">
        <v>100</v>
      </c>
      <c r="C160" s="15">
        <v>0</v>
      </c>
      <c r="D160" s="15">
        <v>20</v>
      </c>
      <c r="E160" s="15">
        <v>0</v>
      </c>
      <c r="F160" s="15">
        <v>20</v>
      </c>
      <c r="G160" s="15">
        <v>10</v>
      </c>
      <c r="H160" s="15">
        <v>10</v>
      </c>
      <c r="I160" s="15">
        <v>0</v>
      </c>
      <c r="J160" s="15">
        <v>0</v>
      </c>
      <c r="K160" s="15">
        <v>30</v>
      </c>
      <c r="L160" s="15">
        <v>20</v>
      </c>
    </row>
    <row r="161" spans="1:12">
      <c r="A161" s="23" t="s">
        <v>152</v>
      </c>
      <c r="B161" s="24">
        <v>39</v>
      </c>
      <c r="C161" s="24">
        <v>2</v>
      </c>
      <c r="D161" s="24">
        <v>12</v>
      </c>
      <c r="E161" s="24">
        <v>3</v>
      </c>
      <c r="F161" s="24">
        <v>2</v>
      </c>
      <c r="G161" s="24">
        <v>9</v>
      </c>
      <c r="H161" s="24">
        <v>3</v>
      </c>
      <c r="I161" s="24">
        <v>1</v>
      </c>
      <c r="J161" s="24">
        <v>0</v>
      </c>
      <c r="K161" s="24">
        <v>11</v>
      </c>
      <c r="L161" s="24">
        <v>1</v>
      </c>
    </row>
    <row r="162" spans="1:12">
      <c r="A162" s="10" t="s">
        <v>114</v>
      </c>
      <c r="B162" s="15">
        <v>100</v>
      </c>
      <c r="C162" s="15">
        <v>5.1282050000000003</v>
      </c>
      <c r="D162" s="15">
        <v>30.769231000000001</v>
      </c>
      <c r="E162" s="15">
        <v>7.6923079999999997</v>
      </c>
      <c r="F162" s="15">
        <v>5.1282050000000003</v>
      </c>
      <c r="G162" s="15">
        <v>23.076923000000001</v>
      </c>
      <c r="H162" s="15">
        <v>7.6923079999999997</v>
      </c>
      <c r="I162" s="15">
        <v>2.5641029999999998</v>
      </c>
      <c r="J162" s="15">
        <v>0</v>
      </c>
      <c r="K162" s="15">
        <v>28.205127999999998</v>
      </c>
      <c r="L162" s="15">
        <v>2.5641029999999998</v>
      </c>
    </row>
    <row r="163" spans="1:12">
      <c r="A163" s="23" t="s">
        <v>128</v>
      </c>
      <c r="B163" s="24">
        <v>24</v>
      </c>
      <c r="C163" s="24">
        <v>1</v>
      </c>
      <c r="D163" s="24">
        <v>6</v>
      </c>
      <c r="E163" s="24">
        <v>1</v>
      </c>
      <c r="F163" s="24">
        <v>0</v>
      </c>
      <c r="G163" s="24">
        <v>4</v>
      </c>
      <c r="H163" s="24">
        <v>0</v>
      </c>
      <c r="I163" s="24">
        <v>0</v>
      </c>
      <c r="J163" s="24">
        <v>3</v>
      </c>
      <c r="K163" s="24">
        <v>1</v>
      </c>
      <c r="L163" s="24">
        <v>10</v>
      </c>
    </row>
    <row r="164" spans="1:12">
      <c r="A164" s="10" t="s">
        <v>114</v>
      </c>
      <c r="B164" s="15">
        <v>100</v>
      </c>
      <c r="C164" s="15">
        <v>4.1666670000000003</v>
      </c>
      <c r="D164" s="15">
        <v>25</v>
      </c>
      <c r="E164" s="15">
        <v>4.1666670000000003</v>
      </c>
      <c r="F164" s="15">
        <v>0</v>
      </c>
      <c r="G164" s="15">
        <v>16.666667</v>
      </c>
      <c r="H164" s="15">
        <v>0</v>
      </c>
      <c r="I164" s="15">
        <v>0</v>
      </c>
      <c r="J164" s="15">
        <v>12.5</v>
      </c>
      <c r="K164" s="15">
        <v>4.1666670000000003</v>
      </c>
      <c r="L164" s="15">
        <v>41.666666999999997</v>
      </c>
    </row>
    <row r="165" spans="1:12">
      <c r="A165" s="8" t="s">
        <v>194</v>
      </c>
      <c r="B165" s="8"/>
      <c r="C165" s="8"/>
      <c r="D165" s="8"/>
      <c r="E165" s="8"/>
      <c r="F165" s="8"/>
      <c r="G165" s="8"/>
      <c r="H165" s="8"/>
      <c r="I165" s="8"/>
      <c r="J165" s="8"/>
      <c r="K165" s="8"/>
      <c r="L165" s="8"/>
    </row>
    <row r="166" spans="1:12">
      <c r="A166" s="23" t="s">
        <v>195</v>
      </c>
      <c r="B166" s="24">
        <v>1341</v>
      </c>
      <c r="C166" s="24">
        <v>116</v>
      </c>
      <c r="D166" s="24">
        <v>603</v>
      </c>
      <c r="E166" s="24">
        <v>229</v>
      </c>
      <c r="F166" s="24">
        <v>127</v>
      </c>
      <c r="G166" s="24">
        <v>297</v>
      </c>
      <c r="H166" s="24">
        <v>169</v>
      </c>
      <c r="I166" s="24">
        <v>48</v>
      </c>
      <c r="J166" s="24">
        <v>87</v>
      </c>
      <c r="K166" s="24">
        <v>69</v>
      </c>
      <c r="L166" s="24">
        <v>87</v>
      </c>
    </row>
    <row r="167" spans="1:12">
      <c r="A167" s="10" t="s">
        <v>114</v>
      </c>
      <c r="B167" s="15">
        <v>100</v>
      </c>
      <c r="C167" s="15">
        <v>8.6502610000000004</v>
      </c>
      <c r="D167" s="15">
        <v>44.966442999999998</v>
      </c>
      <c r="E167" s="15">
        <v>17.076808</v>
      </c>
      <c r="F167" s="15">
        <v>9.4705440000000003</v>
      </c>
      <c r="G167" s="15">
        <v>22.147651</v>
      </c>
      <c r="H167" s="15">
        <v>12.602535</v>
      </c>
      <c r="I167" s="15">
        <v>3.579418</v>
      </c>
      <c r="J167" s="15">
        <v>6.4876959999999997</v>
      </c>
      <c r="K167" s="15">
        <v>5.1454139999999997</v>
      </c>
      <c r="L167" s="15">
        <v>6.4876959999999997</v>
      </c>
    </row>
    <row r="168" spans="1:12">
      <c r="A168" s="23" t="s">
        <v>196</v>
      </c>
      <c r="B168" s="24">
        <v>523</v>
      </c>
      <c r="C168" s="24">
        <v>40</v>
      </c>
      <c r="D168" s="24">
        <v>247</v>
      </c>
      <c r="E168" s="24">
        <v>70</v>
      </c>
      <c r="F168" s="24">
        <v>47</v>
      </c>
      <c r="G168" s="24">
        <v>105</v>
      </c>
      <c r="H168" s="24">
        <v>60</v>
      </c>
      <c r="I168" s="24">
        <v>20</v>
      </c>
      <c r="J168" s="24">
        <v>39</v>
      </c>
      <c r="K168" s="24">
        <v>33</v>
      </c>
      <c r="L168" s="24">
        <v>41</v>
      </c>
    </row>
    <row r="169" spans="1:12">
      <c r="A169" s="10" t="s">
        <v>114</v>
      </c>
      <c r="B169" s="15">
        <v>100</v>
      </c>
      <c r="C169" s="15">
        <v>7.6481839999999996</v>
      </c>
      <c r="D169" s="15">
        <v>47.227533000000001</v>
      </c>
      <c r="E169" s="15">
        <v>13.384321</v>
      </c>
      <c r="F169" s="15">
        <v>8.9866159999999997</v>
      </c>
      <c r="G169" s="15">
        <v>20.076481999999999</v>
      </c>
      <c r="H169" s="15">
        <v>11.472275</v>
      </c>
      <c r="I169" s="15">
        <v>3.8240919999999998</v>
      </c>
      <c r="J169" s="15">
        <v>7.4569789999999996</v>
      </c>
      <c r="K169" s="15">
        <v>6.3097510000000003</v>
      </c>
      <c r="L169" s="15">
        <v>7.8393879999999996</v>
      </c>
    </row>
    <row r="170" spans="1:12">
      <c r="A170" s="23" t="s">
        <v>197</v>
      </c>
      <c r="B170" s="24">
        <v>116</v>
      </c>
      <c r="C170" s="24">
        <v>9</v>
      </c>
      <c r="D170" s="24">
        <v>60</v>
      </c>
      <c r="E170" s="24">
        <v>26</v>
      </c>
      <c r="F170" s="24">
        <v>7</v>
      </c>
      <c r="G170" s="24">
        <v>24</v>
      </c>
      <c r="H170" s="24">
        <v>14</v>
      </c>
      <c r="I170" s="24">
        <v>3</v>
      </c>
      <c r="J170" s="24">
        <v>7</v>
      </c>
      <c r="K170" s="24">
        <v>6</v>
      </c>
      <c r="L170" s="24">
        <v>7</v>
      </c>
    </row>
    <row r="171" spans="1:12">
      <c r="A171" s="10" t="s">
        <v>114</v>
      </c>
      <c r="B171" s="15">
        <v>100</v>
      </c>
      <c r="C171" s="15">
        <v>7.7586209999999998</v>
      </c>
      <c r="D171" s="15">
        <v>51.724138000000004</v>
      </c>
      <c r="E171" s="15">
        <v>22.413792999999998</v>
      </c>
      <c r="F171" s="15">
        <v>6.0344829999999998</v>
      </c>
      <c r="G171" s="15">
        <v>20.689654999999998</v>
      </c>
      <c r="H171" s="15">
        <v>12.068966</v>
      </c>
      <c r="I171" s="15">
        <v>2.5862069999999999</v>
      </c>
      <c r="J171" s="15">
        <v>6.0344829999999998</v>
      </c>
      <c r="K171" s="15">
        <v>5.1724139999999998</v>
      </c>
      <c r="L171" s="15">
        <v>6.0344829999999998</v>
      </c>
    </row>
    <row r="172" spans="1:12">
      <c r="A172" s="23" t="s">
        <v>198</v>
      </c>
      <c r="B172" s="24">
        <v>25</v>
      </c>
      <c r="C172" s="24">
        <v>2</v>
      </c>
      <c r="D172" s="24">
        <v>9</v>
      </c>
      <c r="E172" s="24">
        <v>10</v>
      </c>
      <c r="F172" s="24">
        <v>1</v>
      </c>
      <c r="G172" s="24">
        <v>7</v>
      </c>
      <c r="H172" s="24">
        <v>3</v>
      </c>
      <c r="I172" s="24">
        <v>1</v>
      </c>
      <c r="J172" s="24">
        <v>2</v>
      </c>
      <c r="K172" s="24">
        <v>1</v>
      </c>
      <c r="L172" s="24">
        <v>1</v>
      </c>
    </row>
    <row r="173" spans="1:12">
      <c r="A173" s="10" t="s">
        <v>114</v>
      </c>
      <c r="B173" s="15">
        <v>100</v>
      </c>
      <c r="C173" s="15">
        <v>8</v>
      </c>
      <c r="D173" s="15">
        <v>36</v>
      </c>
      <c r="E173" s="15">
        <v>40</v>
      </c>
      <c r="F173" s="15">
        <v>4</v>
      </c>
      <c r="G173" s="15">
        <v>28</v>
      </c>
      <c r="H173" s="15">
        <v>12</v>
      </c>
      <c r="I173" s="15">
        <v>4</v>
      </c>
      <c r="J173" s="15">
        <v>8</v>
      </c>
      <c r="K173" s="15">
        <v>4</v>
      </c>
      <c r="L173" s="15">
        <v>4</v>
      </c>
    </row>
    <row r="174" spans="1:12">
      <c r="A174" s="23" t="s">
        <v>199</v>
      </c>
      <c r="B174" s="24">
        <v>68</v>
      </c>
      <c r="C174" s="24">
        <v>8</v>
      </c>
      <c r="D174" s="24">
        <v>28</v>
      </c>
      <c r="E174" s="24">
        <v>9</v>
      </c>
      <c r="F174" s="24">
        <v>4</v>
      </c>
      <c r="G174" s="24">
        <v>16</v>
      </c>
      <c r="H174" s="24">
        <v>8</v>
      </c>
      <c r="I174" s="24">
        <v>3</v>
      </c>
      <c r="J174" s="24">
        <v>3</v>
      </c>
      <c r="K174" s="24">
        <v>3</v>
      </c>
      <c r="L174" s="24">
        <v>12</v>
      </c>
    </row>
    <row r="175" spans="1:12">
      <c r="A175" s="10" t="s">
        <v>114</v>
      </c>
      <c r="B175" s="15">
        <v>100</v>
      </c>
      <c r="C175" s="15">
        <v>11.764706</v>
      </c>
      <c r="D175" s="15">
        <v>41.176470999999999</v>
      </c>
      <c r="E175" s="15">
        <v>13.235294</v>
      </c>
      <c r="F175" s="15">
        <v>5.8823530000000002</v>
      </c>
      <c r="G175" s="15">
        <v>23.529412000000001</v>
      </c>
      <c r="H175" s="15">
        <v>11.764706</v>
      </c>
      <c r="I175" s="15">
        <v>4.4117649999999999</v>
      </c>
      <c r="J175" s="15">
        <v>4.4117649999999999</v>
      </c>
      <c r="K175" s="15">
        <v>4.4117649999999999</v>
      </c>
      <c r="L175" s="15">
        <v>17.647058999999999</v>
      </c>
    </row>
    <row r="176" spans="1:12">
      <c r="A176" s="23" t="s">
        <v>200</v>
      </c>
      <c r="B176" s="24">
        <v>1248</v>
      </c>
      <c r="C176" s="24">
        <v>110</v>
      </c>
      <c r="D176" s="24">
        <v>573</v>
      </c>
      <c r="E176" s="24">
        <v>263</v>
      </c>
      <c r="F176" s="24">
        <v>104</v>
      </c>
      <c r="G176" s="24">
        <v>266</v>
      </c>
      <c r="H176" s="24">
        <v>148</v>
      </c>
      <c r="I176" s="24">
        <v>44</v>
      </c>
      <c r="J176" s="24">
        <v>91</v>
      </c>
      <c r="K176" s="24">
        <v>58</v>
      </c>
      <c r="L176" s="24">
        <v>64</v>
      </c>
    </row>
    <row r="177" spans="1:12">
      <c r="A177" s="10" t="s">
        <v>114</v>
      </c>
      <c r="B177" s="15">
        <v>100</v>
      </c>
      <c r="C177" s="15">
        <v>8.8141029999999994</v>
      </c>
      <c r="D177" s="15">
        <v>45.913462000000003</v>
      </c>
      <c r="E177" s="15">
        <v>21.073718</v>
      </c>
      <c r="F177" s="15">
        <v>8.3333329999999997</v>
      </c>
      <c r="G177" s="15">
        <v>21.314102999999999</v>
      </c>
      <c r="H177" s="15">
        <v>11.858974</v>
      </c>
      <c r="I177" s="15">
        <v>3.5256409999999998</v>
      </c>
      <c r="J177" s="15">
        <v>7.2916670000000003</v>
      </c>
      <c r="K177" s="15">
        <v>4.6474359999999999</v>
      </c>
      <c r="L177" s="15">
        <v>5.1282050000000003</v>
      </c>
    </row>
    <row r="178" spans="1:12">
      <c r="A178" s="23" t="s">
        <v>201</v>
      </c>
      <c r="B178" s="24">
        <v>725</v>
      </c>
      <c r="C178" s="24">
        <v>73</v>
      </c>
      <c r="D178" s="24">
        <v>308</v>
      </c>
      <c r="E178" s="24">
        <v>128</v>
      </c>
      <c r="F178" s="24">
        <v>62</v>
      </c>
      <c r="G178" s="24">
        <v>162</v>
      </c>
      <c r="H178" s="24">
        <v>103</v>
      </c>
      <c r="I178" s="24">
        <v>39</v>
      </c>
      <c r="J178" s="24">
        <v>66</v>
      </c>
      <c r="K178" s="24">
        <v>37</v>
      </c>
      <c r="L178" s="24">
        <v>57</v>
      </c>
    </row>
    <row r="179" spans="1:12">
      <c r="A179" s="10" t="s">
        <v>114</v>
      </c>
      <c r="B179" s="15">
        <v>100</v>
      </c>
      <c r="C179" s="15">
        <v>10.068966</v>
      </c>
      <c r="D179" s="15">
        <v>42.482759000000001</v>
      </c>
      <c r="E179" s="15">
        <v>17.655172</v>
      </c>
      <c r="F179" s="15">
        <v>8.5517240000000001</v>
      </c>
      <c r="G179" s="15">
        <v>22.344828</v>
      </c>
      <c r="H179" s="15">
        <v>14.206897</v>
      </c>
      <c r="I179" s="15">
        <v>5.3793100000000003</v>
      </c>
      <c r="J179" s="15">
        <v>9.1034480000000002</v>
      </c>
      <c r="K179" s="15">
        <v>5.1034480000000002</v>
      </c>
      <c r="L179" s="15">
        <v>7.862069</v>
      </c>
    </row>
    <row r="180" spans="1:12">
      <c r="A180" s="23" t="s">
        <v>202</v>
      </c>
      <c r="B180" s="24">
        <v>550</v>
      </c>
      <c r="C180" s="24">
        <v>36</v>
      </c>
      <c r="D180" s="24">
        <v>247</v>
      </c>
      <c r="E180" s="24">
        <v>76</v>
      </c>
      <c r="F180" s="24">
        <v>56</v>
      </c>
      <c r="G180" s="24">
        <v>136</v>
      </c>
      <c r="H180" s="24">
        <v>73</v>
      </c>
      <c r="I180" s="24">
        <v>19</v>
      </c>
      <c r="J180" s="24">
        <v>25</v>
      </c>
      <c r="K180" s="24">
        <v>36</v>
      </c>
      <c r="L180" s="24">
        <v>38</v>
      </c>
    </row>
    <row r="181" spans="1:12">
      <c r="A181" s="10" t="s">
        <v>114</v>
      </c>
      <c r="B181" s="15">
        <v>100</v>
      </c>
      <c r="C181" s="15">
        <v>6.5454549999999996</v>
      </c>
      <c r="D181" s="15">
        <v>44.909090999999997</v>
      </c>
      <c r="E181" s="15">
        <v>13.818182</v>
      </c>
      <c r="F181" s="15">
        <v>10.181818</v>
      </c>
      <c r="G181" s="15">
        <v>24.727273</v>
      </c>
      <c r="H181" s="15">
        <v>13.272727</v>
      </c>
      <c r="I181" s="15">
        <v>3.454545</v>
      </c>
      <c r="J181" s="15">
        <v>4.5454549999999996</v>
      </c>
      <c r="K181" s="15">
        <v>6.5454549999999996</v>
      </c>
      <c r="L181" s="15">
        <v>6.9090910000000001</v>
      </c>
    </row>
    <row r="182" spans="1:12">
      <c r="A182" s="23" t="s">
        <v>203</v>
      </c>
      <c r="B182" s="24">
        <v>563</v>
      </c>
      <c r="C182" s="24">
        <v>46</v>
      </c>
      <c r="D182" s="24">
        <v>234</v>
      </c>
      <c r="E182" s="24">
        <v>99</v>
      </c>
      <c r="F182" s="24">
        <v>74</v>
      </c>
      <c r="G182" s="24">
        <v>132</v>
      </c>
      <c r="H182" s="24">
        <v>96</v>
      </c>
      <c r="I182" s="24">
        <v>20</v>
      </c>
      <c r="J182" s="24">
        <v>29</v>
      </c>
      <c r="K182" s="24">
        <v>41</v>
      </c>
      <c r="L182" s="24">
        <v>28</v>
      </c>
    </row>
    <row r="183" spans="1:12">
      <c r="A183" s="10" t="s">
        <v>114</v>
      </c>
      <c r="B183" s="15">
        <v>100</v>
      </c>
      <c r="C183" s="15">
        <v>8.170515</v>
      </c>
      <c r="D183" s="15">
        <v>41.563054999999999</v>
      </c>
      <c r="E183" s="15">
        <v>17.584368999999999</v>
      </c>
      <c r="F183" s="15">
        <v>13.143872</v>
      </c>
      <c r="G183" s="15">
        <v>23.445826</v>
      </c>
      <c r="H183" s="15">
        <v>17.05151</v>
      </c>
      <c r="I183" s="15">
        <v>3.5523980000000002</v>
      </c>
      <c r="J183" s="15">
        <v>5.1509770000000001</v>
      </c>
      <c r="K183" s="15">
        <v>7.2824159999999996</v>
      </c>
      <c r="L183" s="15">
        <v>4.973357</v>
      </c>
    </row>
    <row r="184" spans="1:12">
      <c r="A184" s="23" t="s">
        <v>204</v>
      </c>
      <c r="B184" s="24">
        <v>319</v>
      </c>
      <c r="C184" s="24">
        <v>19</v>
      </c>
      <c r="D184" s="24">
        <v>138</v>
      </c>
      <c r="E184" s="24">
        <v>47</v>
      </c>
      <c r="F184" s="24">
        <v>27</v>
      </c>
      <c r="G184" s="24">
        <v>69</v>
      </c>
      <c r="H184" s="24">
        <v>51</v>
      </c>
      <c r="I184" s="24">
        <v>13</v>
      </c>
      <c r="J184" s="24">
        <v>25</v>
      </c>
      <c r="K184" s="24">
        <v>26</v>
      </c>
      <c r="L184" s="24">
        <v>27</v>
      </c>
    </row>
    <row r="185" spans="1:12">
      <c r="A185" s="10" t="s">
        <v>114</v>
      </c>
      <c r="B185" s="15">
        <v>100</v>
      </c>
      <c r="C185" s="15">
        <v>5.9561130000000002</v>
      </c>
      <c r="D185" s="15">
        <v>43.260187999999999</v>
      </c>
      <c r="E185" s="15">
        <v>14.733542</v>
      </c>
      <c r="F185" s="15">
        <v>8.4639500000000005</v>
      </c>
      <c r="G185" s="15">
        <v>21.630094</v>
      </c>
      <c r="H185" s="15">
        <v>15.987461</v>
      </c>
      <c r="I185" s="15">
        <v>4.0752350000000002</v>
      </c>
      <c r="J185" s="15">
        <v>7.8369910000000003</v>
      </c>
      <c r="K185" s="15">
        <v>8.1504700000000003</v>
      </c>
      <c r="L185" s="15">
        <v>8.4639500000000005</v>
      </c>
    </row>
    <row r="186" spans="1:12">
      <c r="A186" s="23" t="s">
        <v>205</v>
      </c>
      <c r="B186" s="24">
        <v>6</v>
      </c>
      <c r="C186" s="24">
        <v>2</v>
      </c>
      <c r="D186" s="24">
        <v>3</v>
      </c>
      <c r="E186" s="24">
        <v>1</v>
      </c>
      <c r="F186" s="24">
        <v>1</v>
      </c>
      <c r="G186" s="24">
        <v>1</v>
      </c>
      <c r="H186" s="24">
        <v>1</v>
      </c>
      <c r="I186" s="24">
        <v>0</v>
      </c>
      <c r="J186" s="24">
        <v>0</v>
      </c>
      <c r="K186" s="24">
        <v>0</v>
      </c>
      <c r="L186" s="24">
        <v>0</v>
      </c>
    </row>
    <row r="187" spans="1:12">
      <c r="A187" s="10" t="s">
        <v>114</v>
      </c>
      <c r="B187" s="15">
        <v>100</v>
      </c>
      <c r="C187" s="15">
        <v>33.333333000000003</v>
      </c>
      <c r="D187" s="15">
        <v>50</v>
      </c>
      <c r="E187" s="15">
        <v>16.666667</v>
      </c>
      <c r="F187" s="15">
        <v>16.666667</v>
      </c>
      <c r="G187" s="15">
        <v>16.666667</v>
      </c>
      <c r="H187" s="15">
        <v>16.666667</v>
      </c>
      <c r="I187" s="15">
        <v>0</v>
      </c>
      <c r="J187" s="15">
        <v>0</v>
      </c>
      <c r="K187" s="15">
        <v>0</v>
      </c>
      <c r="L187" s="15">
        <v>0</v>
      </c>
    </row>
    <row r="188" spans="1:12">
      <c r="A188" s="23" t="s">
        <v>206</v>
      </c>
      <c r="B188" s="24">
        <v>42</v>
      </c>
      <c r="C188" s="24">
        <v>8</v>
      </c>
      <c r="D188" s="24">
        <v>14</v>
      </c>
      <c r="E188" s="24">
        <v>0</v>
      </c>
      <c r="F188" s="24">
        <v>5</v>
      </c>
      <c r="G188" s="24">
        <v>12</v>
      </c>
      <c r="H188" s="24">
        <v>5</v>
      </c>
      <c r="I188" s="24">
        <v>1</v>
      </c>
      <c r="J188" s="24">
        <v>3</v>
      </c>
      <c r="K188" s="24">
        <v>4</v>
      </c>
      <c r="L188" s="24">
        <v>2</v>
      </c>
    </row>
    <row r="189" spans="1:12">
      <c r="A189" s="10" t="s">
        <v>114</v>
      </c>
      <c r="B189" s="15">
        <v>100</v>
      </c>
      <c r="C189" s="15">
        <v>19.047619000000001</v>
      </c>
      <c r="D189" s="15">
        <v>33.333333000000003</v>
      </c>
      <c r="E189" s="15">
        <v>0</v>
      </c>
      <c r="F189" s="15">
        <v>11.904762</v>
      </c>
      <c r="G189" s="15">
        <v>28.571428999999998</v>
      </c>
      <c r="H189" s="15">
        <v>11.904762</v>
      </c>
      <c r="I189" s="15">
        <v>2.3809520000000002</v>
      </c>
      <c r="J189" s="15">
        <v>7.1428570000000002</v>
      </c>
      <c r="K189" s="15">
        <v>9.5238099999999992</v>
      </c>
      <c r="L189" s="15">
        <v>4.7619049999999996</v>
      </c>
    </row>
    <row r="190" spans="1:12">
      <c r="A190" s="23" t="s">
        <v>152</v>
      </c>
      <c r="B190" s="24">
        <v>39</v>
      </c>
      <c r="C190" s="24">
        <v>5</v>
      </c>
      <c r="D190" s="24">
        <v>11</v>
      </c>
      <c r="E190" s="24">
        <v>2</v>
      </c>
      <c r="F190" s="24">
        <v>5</v>
      </c>
      <c r="G190" s="24">
        <v>11</v>
      </c>
      <c r="H190" s="24">
        <v>1</v>
      </c>
      <c r="I190" s="24">
        <v>1</v>
      </c>
      <c r="J190" s="24">
        <v>1</v>
      </c>
      <c r="K190" s="24">
        <v>12</v>
      </c>
      <c r="L190" s="24">
        <v>0</v>
      </c>
    </row>
    <row r="191" spans="1:12">
      <c r="A191" s="10" t="s">
        <v>114</v>
      </c>
      <c r="B191" s="15">
        <v>100</v>
      </c>
      <c r="C191" s="15">
        <v>12.820513</v>
      </c>
      <c r="D191" s="15">
        <v>28.205127999999998</v>
      </c>
      <c r="E191" s="15">
        <v>5.1282050000000003</v>
      </c>
      <c r="F191" s="15">
        <v>12.820513</v>
      </c>
      <c r="G191" s="15">
        <v>28.205127999999998</v>
      </c>
      <c r="H191" s="15">
        <v>2.5641029999999998</v>
      </c>
      <c r="I191" s="15">
        <v>2.5641029999999998</v>
      </c>
      <c r="J191" s="15">
        <v>2.5641029999999998</v>
      </c>
      <c r="K191" s="15">
        <v>30.769231000000001</v>
      </c>
      <c r="L191" s="15">
        <v>0</v>
      </c>
    </row>
    <row r="192" spans="1:12">
      <c r="A192" s="23" t="s">
        <v>128</v>
      </c>
      <c r="B192" s="24">
        <v>193</v>
      </c>
      <c r="C192" s="24">
        <v>14</v>
      </c>
      <c r="D192" s="24">
        <v>72</v>
      </c>
      <c r="E192" s="24">
        <v>20</v>
      </c>
      <c r="F192" s="24">
        <v>16</v>
      </c>
      <c r="G192" s="24">
        <v>41</v>
      </c>
      <c r="H192" s="24">
        <v>21</v>
      </c>
      <c r="I192" s="24">
        <v>7</v>
      </c>
      <c r="J192" s="24">
        <v>8</v>
      </c>
      <c r="K192" s="24">
        <v>9</v>
      </c>
      <c r="L192" s="24">
        <v>34</v>
      </c>
    </row>
    <row r="193" spans="1:12">
      <c r="A193" s="10" t="s">
        <v>114</v>
      </c>
      <c r="B193" s="15">
        <v>100</v>
      </c>
      <c r="C193" s="15">
        <v>7.2538859999999996</v>
      </c>
      <c r="D193" s="15">
        <v>37.305698999999997</v>
      </c>
      <c r="E193" s="15">
        <v>10.362693999999999</v>
      </c>
      <c r="F193" s="15">
        <v>8.2901550000000004</v>
      </c>
      <c r="G193" s="15">
        <v>21.243523</v>
      </c>
      <c r="H193" s="15">
        <v>10.880829</v>
      </c>
      <c r="I193" s="15">
        <v>3.6269429999999998</v>
      </c>
      <c r="J193" s="15">
        <v>4.1450779999999998</v>
      </c>
      <c r="K193" s="15">
        <v>4.6632119999999997</v>
      </c>
      <c r="L193" s="15">
        <v>17.616579999999999</v>
      </c>
    </row>
    <row r="194" spans="1:12">
      <c r="A194" s="8" t="s">
        <v>207</v>
      </c>
      <c r="B194" s="8"/>
      <c r="C194" s="8"/>
      <c r="D194" s="8"/>
      <c r="E194" s="8"/>
      <c r="F194" s="8"/>
      <c r="G194" s="8"/>
      <c r="H194" s="8"/>
      <c r="I194" s="8"/>
      <c r="J194" s="8"/>
      <c r="K194" s="8"/>
      <c r="L194" s="8"/>
    </row>
    <row r="195" spans="1:12">
      <c r="A195" s="23" t="s">
        <v>208</v>
      </c>
      <c r="B195" s="24">
        <v>1480</v>
      </c>
      <c r="C195" s="24">
        <v>143</v>
      </c>
      <c r="D195" s="24">
        <v>623</v>
      </c>
      <c r="E195" s="24">
        <v>274</v>
      </c>
      <c r="F195" s="24">
        <v>144</v>
      </c>
      <c r="G195" s="24">
        <v>395</v>
      </c>
      <c r="H195" s="24">
        <v>201</v>
      </c>
      <c r="I195" s="24">
        <v>54</v>
      </c>
      <c r="J195" s="24">
        <v>99</v>
      </c>
      <c r="K195" s="24">
        <v>76</v>
      </c>
      <c r="L195" s="24">
        <v>95</v>
      </c>
    </row>
    <row r="196" spans="1:12">
      <c r="A196" s="10" t="s">
        <v>114</v>
      </c>
      <c r="B196" s="15">
        <v>100</v>
      </c>
      <c r="C196" s="15">
        <v>9.6621620000000004</v>
      </c>
      <c r="D196" s="15">
        <v>42.094594999999998</v>
      </c>
      <c r="E196" s="15">
        <v>18.513514000000001</v>
      </c>
      <c r="F196" s="15">
        <v>9.72973</v>
      </c>
      <c r="G196" s="15">
        <v>26.689188999999999</v>
      </c>
      <c r="H196" s="15">
        <v>13.581080999999999</v>
      </c>
      <c r="I196" s="15">
        <v>3.6486489999999998</v>
      </c>
      <c r="J196" s="15">
        <v>6.6891889999999998</v>
      </c>
      <c r="K196" s="15">
        <v>5.135135</v>
      </c>
      <c r="L196" s="15">
        <v>6.4189189999999998</v>
      </c>
    </row>
    <row r="197" spans="1:12">
      <c r="A197" s="23" t="s">
        <v>209</v>
      </c>
      <c r="B197" s="24">
        <v>1280</v>
      </c>
      <c r="C197" s="24">
        <v>130</v>
      </c>
      <c r="D197" s="24">
        <v>586</v>
      </c>
      <c r="E197" s="24">
        <v>230</v>
      </c>
      <c r="F197" s="24">
        <v>126</v>
      </c>
      <c r="G197" s="24">
        <v>318</v>
      </c>
      <c r="H197" s="24">
        <v>161</v>
      </c>
      <c r="I197" s="24">
        <v>50</v>
      </c>
      <c r="J197" s="24">
        <v>89</v>
      </c>
      <c r="K197" s="24">
        <v>68</v>
      </c>
      <c r="L197" s="24">
        <v>74</v>
      </c>
    </row>
    <row r="198" spans="1:12">
      <c r="A198" s="10" t="s">
        <v>114</v>
      </c>
      <c r="B198" s="15">
        <v>100</v>
      </c>
      <c r="C198" s="15">
        <v>10.15625</v>
      </c>
      <c r="D198" s="15">
        <v>45.78125</v>
      </c>
      <c r="E198" s="15">
        <v>17.96875</v>
      </c>
      <c r="F198" s="15">
        <v>9.84375</v>
      </c>
      <c r="G198" s="15">
        <v>24.84375</v>
      </c>
      <c r="H198" s="15">
        <v>12.578125</v>
      </c>
      <c r="I198" s="15">
        <v>3.90625</v>
      </c>
      <c r="J198" s="15">
        <v>6.953125</v>
      </c>
      <c r="K198" s="15">
        <v>5.3125</v>
      </c>
      <c r="L198" s="15">
        <v>5.78125</v>
      </c>
    </row>
    <row r="199" spans="1:12">
      <c r="A199" s="23" t="s">
        <v>210</v>
      </c>
      <c r="B199" s="24">
        <v>1167</v>
      </c>
      <c r="C199" s="24">
        <v>93</v>
      </c>
      <c r="D199" s="24">
        <v>521</v>
      </c>
      <c r="E199" s="24">
        <v>205</v>
      </c>
      <c r="F199" s="24">
        <v>111</v>
      </c>
      <c r="G199" s="24">
        <v>262</v>
      </c>
      <c r="H199" s="24">
        <v>124</v>
      </c>
      <c r="I199" s="24">
        <v>51</v>
      </c>
      <c r="J199" s="24">
        <v>73</v>
      </c>
      <c r="K199" s="24">
        <v>72</v>
      </c>
      <c r="L199" s="24">
        <v>79</v>
      </c>
    </row>
    <row r="200" spans="1:12">
      <c r="A200" s="10" t="s">
        <v>114</v>
      </c>
      <c r="B200" s="15">
        <v>100</v>
      </c>
      <c r="C200" s="15">
        <v>7.9691520000000002</v>
      </c>
      <c r="D200" s="15">
        <v>44.644387000000002</v>
      </c>
      <c r="E200" s="15">
        <v>17.566410000000001</v>
      </c>
      <c r="F200" s="15">
        <v>9.5115680000000005</v>
      </c>
      <c r="G200" s="15">
        <v>22.450728000000002</v>
      </c>
      <c r="H200" s="15">
        <v>10.625536</v>
      </c>
      <c r="I200" s="15">
        <v>4.3701800000000004</v>
      </c>
      <c r="J200" s="15">
        <v>6.2553559999999999</v>
      </c>
      <c r="K200" s="15">
        <v>6.1696660000000003</v>
      </c>
      <c r="L200" s="15">
        <v>6.7694939999999999</v>
      </c>
    </row>
    <row r="201" spans="1:12" ht="11.1" customHeight="1">
      <c r="A201" s="23" t="s">
        <v>211</v>
      </c>
      <c r="B201" s="24">
        <v>715</v>
      </c>
      <c r="C201" s="24">
        <v>65</v>
      </c>
      <c r="D201" s="24">
        <v>311</v>
      </c>
      <c r="E201" s="24">
        <v>142</v>
      </c>
      <c r="F201" s="24">
        <v>73</v>
      </c>
      <c r="G201" s="24">
        <v>173</v>
      </c>
      <c r="H201" s="24">
        <v>87</v>
      </c>
      <c r="I201" s="24">
        <v>31</v>
      </c>
      <c r="J201" s="24">
        <v>53</v>
      </c>
      <c r="K201" s="24">
        <v>37</v>
      </c>
      <c r="L201" s="24">
        <v>52</v>
      </c>
    </row>
    <row r="202" spans="1:12" ht="11.1" customHeight="1">
      <c r="A202" s="10" t="s">
        <v>114</v>
      </c>
      <c r="B202" s="15">
        <v>100</v>
      </c>
      <c r="C202" s="15">
        <v>9.0909089999999999</v>
      </c>
      <c r="D202" s="15">
        <v>43.496502999999997</v>
      </c>
      <c r="E202" s="15">
        <v>19.860140000000001</v>
      </c>
      <c r="F202" s="15">
        <v>10.20979</v>
      </c>
      <c r="G202" s="15">
        <v>24.195803999999999</v>
      </c>
      <c r="H202" s="15">
        <v>12.167832000000001</v>
      </c>
      <c r="I202" s="15">
        <v>4.3356640000000004</v>
      </c>
      <c r="J202" s="15">
        <v>7.4125870000000003</v>
      </c>
      <c r="K202" s="15">
        <v>5.1748250000000002</v>
      </c>
      <c r="L202" s="15">
        <v>7.2727269999999997</v>
      </c>
    </row>
    <row r="203" spans="1:12" ht="11.1" customHeight="1">
      <c r="A203" s="23" t="s">
        <v>212</v>
      </c>
      <c r="B203" s="24">
        <v>387</v>
      </c>
      <c r="C203" s="24">
        <v>26</v>
      </c>
      <c r="D203" s="24">
        <v>155</v>
      </c>
      <c r="E203" s="24">
        <v>73</v>
      </c>
      <c r="F203" s="24">
        <v>40</v>
      </c>
      <c r="G203" s="24">
        <v>97</v>
      </c>
      <c r="H203" s="24">
        <v>36</v>
      </c>
      <c r="I203" s="24">
        <v>18</v>
      </c>
      <c r="J203" s="24">
        <v>21</v>
      </c>
      <c r="K203" s="24">
        <v>26</v>
      </c>
      <c r="L203" s="24">
        <v>28</v>
      </c>
    </row>
    <row r="204" spans="1:12" ht="11.1" customHeight="1">
      <c r="A204" s="10" t="s">
        <v>114</v>
      </c>
      <c r="B204" s="15">
        <v>100</v>
      </c>
      <c r="C204" s="15">
        <v>6.7183460000000004</v>
      </c>
      <c r="D204" s="15">
        <v>40.051679999999998</v>
      </c>
      <c r="E204" s="15">
        <v>18.863049</v>
      </c>
      <c r="F204" s="15">
        <v>10.335917</v>
      </c>
      <c r="G204" s="15">
        <v>25.064599000000001</v>
      </c>
      <c r="H204" s="15">
        <v>9.3023260000000008</v>
      </c>
      <c r="I204" s="15">
        <v>4.6511630000000004</v>
      </c>
      <c r="J204" s="15">
        <v>5.4263570000000003</v>
      </c>
      <c r="K204" s="15">
        <v>6.7183460000000004</v>
      </c>
      <c r="L204" s="15">
        <v>7.2351419999999997</v>
      </c>
    </row>
    <row r="205" spans="1:12" ht="11.1" customHeight="1">
      <c r="A205" s="23" t="s">
        <v>213</v>
      </c>
      <c r="B205" s="24">
        <v>404</v>
      </c>
      <c r="C205" s="24">
        <v>25</v>
      </c>
      <c r="D205" s="24">
        <v>125</v>
      </c>
      <c r="E205" s="24">
        <v>75</v>
      </c>
      <c r="F205" s="24">
        <v>76</v>
      </c>
      <c r="G205" s="24">
        <v>144</v>
      </c>
      <c r="H205" s="24">
        <v>66</v>
      </c>
      <c r="I205" s="24">
        <v>16</v>
      </c>
      <c r="J205" s="24">
        <v>15</v>
      </c>
      <c r="K205" s="24">
        <v>38</v>
      </c>
      <c r="L205" s="24">
        <v>30</v>
      </c>
    </row>
    <row r="206" spans="1:12" ht="11.1" customHeight="1">
      <c r="A206" s="10" t="s">
        <v>114</v>
      </c>
      <c r="B206" s="15">
        <v>100</v>
      </c>
      <c r="C206" s="15">
        <v>6.1881190000000004</v>
      </c>
      <c r="D206" s="15">
        <v>30.940594000000001</v>
      </c>
      <c r="E206" s="15">
        <v>18.564356</v>
      </c>
      <c r="F206" s="15">
        <v>18.811881</v>
      </c>
      <c r="G206" s="15">
        <v>35.643563999999998</v>
      </c>
      <c r="H206" s="15">
        <v>16.336634</v>
      </c>
      <c r="I206" s="15">
        <v>3.9603959999999998</v>
      </c>
      <c r="J206" s="15">
        <v>3.7128709999999998</v>
      </c>
      <c r="K206" s="15">
        <v>9.4059410000000003</v>
      </c>
      <c r="L206" s="15">
        <v>7.4257429999999998</v>
      </c>
    </row>
    <row r="207" spans="1:12" ht="11.1" customHeight="1">
      <c r="A207" s="23" t="s">
        <v>214</v>
      </c>
      <c r="B207" s="24">
        <v>595</v>
      </c>
      <c r="C207" s="24">
        <v>67</v>
      </c>
      <c r="D207" s="24">
        <v>237</v>
      </c>
      <c r="E207" s="24">
        <v>151</v>
      </c>
      <c r="F207" s="24">
        <v>64</v>
      </c>
      <c r="G207" s="24">
        <v>154</v>
      </c>
      <c r="H207" s="24">
        <v>88</v>
      </c>
      <c r="I207" s="24">
        <v>24</v>
      </c>
      <c r="J207" s="24">
        <v>49</v>
      </c>
      <c r="K207" s="24">
        <v>24</v>
      </c>
      <c r="L207" s="24">
        <v>33</v>
      </c>
    </row>
    <row r="208" spans="1:12" ht="11.1" customHeight="1">
      <c r="A208" s="10" t="s">
        <v>114</v>
      </c>
      <c r="B208" s="15">
        <v>100</v>
      </c>
      <c r="C208" s="15">
        <v>11.260503999999999</v>
      </c>
      <c r="D208" s="15">
        <v>39.831932999999999</v>
      </c>
      <c r="E208" s="15">
        <v>25.378150999999999</v>
      </c>
      <c r="F208" s="15">
        <v>10.756303000000001</v>
      </c>
      <c r="G208" s="15">
        <v>25.882352999999998</v>
      </c>
      <c r="H208" s="15">
        <v>14.789916</v>
      </c>
      <c r="I208" s="15">
        <v>4.0336129999999999</v>
      </c>
      <c r="J208" s="15">
        <v>8.2352939999999997</v>
      </c>
      <c r="K208" s="15">
        <v>4.0336129999999999</v>
      </c>
      <c r="L208" s="15">
        <v>5.5462179999999996</v>
      </c>
    </row>
    <row r="209" spans="1:12" ht="11.1" customHeight="1">
      <c r="A209" s="23" t="s">
        <v>215</v>
      </c>
      <c r="B209" s="24">
        <v>215</v>
      </c>
      <c r="C209" s="24">
        <v>28</v>
      </c>
      <c r="D209" s="24">
        <v>75</v>
      </c>
      <c r="E209" s="24">
        <v>50</v>
      </c>
      <c r="F209" s="24">
        <v>32</v>
      </c>
      <c r="G209" s="24">
        <v>61</v>
      </c>
      <c r="H209" s="24">
        <v>31</v>
      </c>
      <c r="I209" s="24">
        <v>9</v>
      </c>
      <c r="J209" s="24">
        <v>15</v>
      </c>
      <c r="K209" s="24">
        <v>8</v>
      </c>
      <c r="L209" s="24">
        <v>18</v>
      </c>
    </row>
    <row r="210" spans="1:12" ht="11.1" customHeight="1">
      <c r="A210" s="10" t="s">
        <v>114</v>
      </c>
      <c r="B210" s="15">
        <v>100</v>
      </c>
      <c r="C210" s="15">
        <v>13.023256</v>
      </c>
      <c r="D210" s="15">
        <v>34.883721000000001</v>
      </c>
      <c r="E210" s="15">
        <v>23.255814000000001</v>
      </c>
      <c r="F210" s="15">
        <v>14.883721</v>
      </c>
      <c r="G210" s="15">
        <v>28.372093</v>
      </c>
      <c r="H210" s="15">
        <v>14.418604999999999</v>
      </c>
      <c r="I210" s="15">
        <v>4.1860470000000003</v>
      </c>
      <c r="J210" s="15">
        <v>6.9767440000000001</v>
      </c>
      <c r="K210" s="15">
        <v>3.7209300000000001</v>
      </c>
      <c r="L210" s="15">
        <v>8.3720929999999996</v>
      </c>
    </row>
    <row r="211" spans="1:12" ht="11.1" customHeight="1">
      <c r="A211" s="23" t="s">
        <v>216</v>
      </c>
      <c r="B211" s="24">
        <v>248</v>
      </c>
      <c r="C211" s="24">
        <v>17</v>
      </c>
      <c r="D211" s="24">
        <v>98</v>
      </c>
      <c r="E211" s="24">
        <v>57</v>
      </c>
      <c r="F211" s="24">
        <v>32</v>
      </c>
      <c r="G211" s="24">
        <v>65</v>
      </c>
      <c r="H211" s="24">
        <v>32</v>
      </c>
      <c r="I211" s="24">
        <v>9</v>
      </c>
      <c r="J211" s="24">
        <v>15</v>
      </c>
      <c r="K211" s="24">
        <v>15</v>
      </c>
      <c r="L211" s="24">
        <v>18</v>
      </c>
    </row>
    <row r="212" spans="1:12" ht="11.1" customHeight="1">
      <c r="A212" s="10" t="s">
        <v>114</v>
      </c>
      <c r="B212" s="15">
        <v>100</v>
      </c>
      <c r="C212" s="15">
        <v>6.8548390000000001</v>
      </c>
      <c r="D212" s="15">
        <v>39.516128999999999</v>
      </c>
      <c r="E212" s="15">
        <v>22.983871000000001</v>
      </c>
      <c r="F212" s="15">
        <v>12.903226</v>
      </c>
      <c r="G212" s="15">
        <v>26.209676999999999</v>
      </c>
      <c r="H212" s="15">
        <v>12.903226</v>
      </c>
      <c r="I212" s="15">
        <v>3.629032</v>
      </c>
      <c r="J212" s="15">
        <v>6.048387</v>
      </c>
      <c r="K212" s="15">
        <v>6.048387</v>
      </c>
      <c r="L212" s="15">
        <v>7.2580650000000002</v>
      </c>
    </row>
    <row r="213" spans="1:12" ht="11.1" customHeight="1">
      <c r="A213" s="23" t="s">
        <v>217</v>
      </c>
      <c r="B213" s="24">
        <v>255</v>
      </c>
      <c r="C213" s="24">
        <v>17</v>
      </c>
      <c r="D213" s="24">
        <v>109</v>
      </c>
      <c r="E213" s="24">
        <v>55</v>
      </c>
      <c r="F213" s="24">
        <v>30</v>
      </c>
      <c r="G213" s="24">
        <v>78</v>
      </c>
      <c r="H213" s="24">
        <v>37</v>
      </c>
      <c r="I213" s="24">
        <v>10</v>
      </c>
      <c r="J213" s="24">
        <v>16</v>
      </c>
      <c r="K213" s="24">
        <v>6</v>
      </c>
      <c r="L213" s="24">
        <v>24</v>
      </c>
    </row>
    <row r="214" spans="1:12" ht="11.1" customHeight="1">
      <c r="A214" s="10" t="s">
        <v>114</v>
      </c>
      <c r="B214" s="15">
        <v>100</v>
      </c>
      <c r="C214" s="15">
        <v>6.6666670000000003</v>
      </c>
      <c r="D214" s="15">
        <v>42.745097999999999</v>
      </c>
      <c r="E214" s="15">
        <v>21.568626999999999</v>
      </c>
      <c r="F214" s="15">
        <v>11.764706</v>
      </c>
      <c r="G214" s="15">
        <v>30.588235000000001</v>
      </c>
      <c r="H214" s="15">
        <v>14.509804000000001</v>
      </c>
      <c r="I214" s="15">
        <v>3.9215689999999999</v>
      </c>
      <c r="J214" s="15">
        <v>6.2745100000000003</v>
      </c>
      <c r="K214" s="15">
        <v>2.3529409999999999</v>
      </c>
      <c r="L214" s="15">
        <v>9.4117650000000008</v>
      </c>
    </row>
    <row r="215" spans="1:12" ht="11.1" customHeight="1">
      <c r="A215" s="23" t="s">
        <v>218</v>
      </c>
      <c r="B215" s="24">
        <v>291</v>
      </c>
      <c r="C215" s="24">
        <v>24</v>
      </c>
      <c r="D215" s="24">
        <v>110</v>
      </c>
      <c r="E215" s="24">
        <v>81</v>
      </c>
      <c r="F215" s="24">
        <v>42</v>
      </c>
      <c r="G215" s="24">
        <v>74</v>
      </c>
      <c r="H215" s="24">
        <v>51</v>
      </c>
      <c r="I215" s="24">
        <v>9</v>
      </c>
      <c r="J215" s="24">
        <v>13</v>
      </c>
      <c r="K215" s="24">
        <v>4</v>
      </c>
      <c r="L215" s="24">
        <v>15</v>
      </c>
    </row>
    <row r="216" spans="1:12" ht="11.1" customHeight="1">
      <c r="A216" s="10" t="s">
        <v>114</v>
      </c>
      <c r="B216" s="15">
        <v>100</v>
      </c>
      <c r="C216" s="15">
        <v>8.2474229999999995</v>
      </c>
      <c r="D216" s="15">
        <v>37.800687000000003</v>
      </c>
      <c r="E216" s="15">
        <v>27.835052000000001</v>
      </c>
      <c r="F216" s="15">
        <v>14.43299</v>
      </c>
      <c r="G216" s="15">
        <v>25.429552999999999</v>
      </c>
      <c r="H216" s="15">
        <v>17.525773000000001</v>
      </c>
      <c r="I216" s="15">
        <v>3.092784</v>
      </c>
      <c r="J216" s="15">
        <v>4.4673540000000003</v>
      </c>
      <c r="K216" s="15">
        <v>1.3745700000000001</v>
      </c>
      <c r="L216" s="15">
        <v>5.1546390000000004</v>
      </c>
    </row>
    <row r="217" spans="1:12" ht="11.1" customHeight="1">
      <c r="A217" s="23" t="s">
        <v>219</v>
      </c>
      <c r="B217" s="24">
        <v>338</v>
      </c>
      <c r="C217" s="24">
        <v>37</v>
      </c>
      <c r="D217" s="24">
        <v>129</v>
      </c>
      <c r="E217" s="24">
        <v>75</v>
      </c>
      <c r="F217" s="24">
        <v>29</v>
      </c>
      <c r="G217" s="24">
        <v>76</v>
      </c>
      <c r="H217" s="24">
        <v>51</v>
      </c>
      <c r="I217" s="24">
        <v>11</v>
      </c>
      <c r="J217" s="24">
        <v>27</v>
      </c>
      <c r="K217" s="24">
        <v>18</v>
      </c>
      <c r="L217" s="24">
        <v>25</v>
      </c>
    </row>
    <row r="218" spans="1:12" ht="11.1" customHeight="1">
      <c r="A218" s="10" t="s">
        <v>114</v>
      </c>
      <c r="B218" s="15">
        <v>100</v>
      </c>
      <c r="C218" s="15">
        <v>10.946745999999999</v>
      </c>
      <c r="D218" s="15">
        <v>38.165680000000002</v>
      </c>
      <c r="E218" s="15">
        <v>22.189349</v>
      </c>
      <c r="F218" s="15">
        <v>8.5798819999999996</v>
      </c>
      <c r="G218" s="15">
        <v>22.485206999999999</v>
      </c>
      <c r="H218" s="15">
        <v>15.088756999999999</v>
      </c>
      <c r="I218" s="15">
        <v>3.2544379999999999</v>
      </c>
      <c r="J218" s="15">
        <v>7.9881659999999997</v>
      </c>
      <c r="K218" s="15">
        <v>5.3254440000000001</v>
      </c>
      <c r="L218" s="15">
        <v>7.3964499999999997</v>
      </c>
    </row>
    <row r="219" spans="1:12" ht="11.1" customHeight="1">
      <c r="A219" s="23" t="s">
        <v>220</v>
      </c>
      <c r="B219" s="24">
        <v>812</v>
      </c>
      <c r="C219" s="24">
        <v>70</v>
      </c>
      <c r="D219" s="24">
        <v>330</v>
      </c>
      <c r="E219" s="24">
        <v>183</v>
      </c>
      <c r="F219" s="24">
        <v>77</v>
      </c>
      <c r="G219" s="24">
        <v>190</v>
      </c>
      <c r="H219" s="24">
        <v>112</v>
      </c>
      <c r="I219" s="24">
        <v>26</v>
      </c>
      <c r="J219" s="24">
        <v>56</v>
      </c>
      <c r="K219" s="24">
        <v>37</v>
      </c>
      <c r="L219" s="24">
        <v>59</v>
      </c>
    </row>
    <row r="220" spans="1:12" ht="11.1" customHeight="1">
      <c r="A220" s="10" t="s">
        <v>114</v>
      </c>
      <c r="B220" s="15">
        <v>100</v>
      </c>
      <c r="C220" s="15">
        <v>8.6206899999999997</v>
      </c>
      <c r="D220" s="15">
        <v>40.640394000000001</v>
      </c>
      <c r="E220" s="15">
        <v>22.536946</v>
      </c>
      <c r="F220" s="15">
        <v>9.4827589999999997</v>
      </c>
      <c r="G220" s="15">
        <v>23.399014999999999</v>
      </c>
      <c r="H220" s="15">
        <v>13.793103</v>
      </c>
      <c r="I220" s="15">
        <v>3.2019700000000002</v>
      </c>
      <c r="J220" s="15">
        <v>6.8965519999999998</v>
      </c>
      <c r="K220" s="15">
        <v>4.5566500000000003</v>
      </c>
      <c r="L220" s="15">
        <v>7.2660099999999996</v>
      </c>
    </row>
    <row r="221" spans="1:12" ht="11.1" customHeight="1">
      <c r="A221" s="23" t="s">
        <v>221</v>
      </c>
      <c r="B221" s="24">
        <v>816</v>
      </c>
      <c r="C221" s="24">
        <v>80</v>
      </c>
      <c r="D221" s="24">
        <v>359</v>
      </c>
      <c r="E221" s="24">
        <v>171</v>
      </c>
      <c r="F221" s="24">
        <v>83</v>
      </c>
      <c r="G221" s="24">
        <v>211</v>
      </c>
      <c r="H221" s="24">
        <v>109</v>
      </c>
      <c r="I221" s="24">
        <v>34</v>
      </c>
      <c r="J221" s="24">
        <v>66</v>
      </c>
      <c r="K221" s="24">
        <v>33</v>
      </c>
      <c r="L221" s="24">
        <v>46</v>
      </c>
    </row>
    <row r="222" spans="1:12" ht="11.1" customHeight="1">
      <c r="A222" s="10" t="s">
        <v>114</v>
      </c>
      <c r="B222" s="15">
        <v>100</v>
      </c>
      <c r="C222" s="15">
        <v>9.803922</v>
      </c>
      <c r="D222" s="15">
        <v>43.995097999999999</v>
      </c>
      <c r="E222" s="15">
        <v>20.955881999999999</v>
      </c>
      <c r="F222" s="15">
        <v>10.171569</v>
      </c>
      <c r="G222" s="15">
        <v>25.857842999999999</v>
      </c>
      <c r="H222" s="15">
        <v>13.357843000000001</v>
      </c>
      <c r="I222" s="15">
        <v>4.1666670000000003</v>
      </c>
      <c r="J222" s="15">
        <v>8.0882349999999992</v>
      </c>
      <c r="K222" s="15">
        <v>4.0441180000000001</v>
      </c>
      <c r="L222" s="15">
        <v>5.6372549999999997</v>
      </c>
    </row>
    <row r="223" spans="1:12" ht="11.1" customHeight="1">
      <c r="A223" s="23" t="s">
        <v>152</v>
      </c>
      <c r="B223" s="24">
        <v>69</v>
      </c>
      <c r="C223" s="24">
        <v>4</v>
      </c>
      <c r="D223" s="24">
        <v>31</v>
      </c>
      <c r="E223" s="24">
        <v>15</v>
      </c>
      <c r="F223" s="24">
        <v>6</v>
      </c>
      <c r="G223" s="24">
        <v>11</v>
      </c>
      <c r="H223" s="24">
        <v>14</v>
      </c>
      <c r="I223" s="24">
        <v>2</v>
      </c>
      <c r="J223" s="24">
        <v>2</v>
      </c>
      <c r="K223" s="24">
        <v>18</v>
      </c>
      <c r="L223" s="24">
        <v>2</v>
      </c>
    </row>
    <row r="224" spans="1:12" ht="11.1" customHeight="1">
      <c r="A224" s="10" t="s">
        <v>114</v>
      </c>
      <c r="B224" s="15">
        <v>100</v>
      </c>
      <c r="C224" s="15">
        <v>5.7971009999999996</v>
      </c>
      <c r="D224" s="15">
        <v>44.927536000000003</v>
      </c>
      <c r="E224" s="15">
        <v>21.739129999999999</v>
      </c>
      <c r="F224" s="15">
        <v>8.6956520000000008</v>
      </c>
      <c r="G224" s="15">
        <v>15.942029</v>
      </c>
      <c r="H224" s="15">
        <v>20.289854999999999</v>
      </c>
      <c r="I224" s="15">
        <v>2.8985509999999999</v>
      </c>
      <c r="J224" s="15">
        <v>2.8985509999999999</v>
      </c>
      <c r="K224" s="15">
        <v>26.086957000000002</v>
      </c>
      <c r="L224" s="15">
        <v>2.8985509999999999</v>
      </c>
    </row>
    <row r="225" spans="1:12" ht="11.1" customHeight="1">
      <c r="A225" s="23" t="s">
        <v>222</v>
      </c>
      <c r="B225" s="24">
        <v>246</v>
      </c>
      <c r="C225" s="24">
        <v>14</v>
      </c>
      <c r="D225" s="24">
        <v>131</v>
      </c>
      <c r="E225" s="24">
        <v>8</v>
      </c>
      <c r="F225" s="24">
        <v>9</v>
      </c>
      <c r="G225" s="24">
        <v>21</v>
      </c>
      <c r="H225" s="24">
        <v>18</v>
      </c>
      <c r="I225" s="24">
        <v>11</v>
      </c>
      <c r="J225" s="24">
        <v>16</v>
      </c>
      <c r="K225" s="24">
        <v>24</v>
      </c>
      <c r="L225" s="24">
        <v>22</v>
      </c>
    </row>
    <row r="226" spans="1:12" ht="11.1" customHeight="1">
      <c r="A226" s="10" t="s">
        <v>114</v>
      </c>
      <c r="B226" s="15">
        <v>100</v>
      </c>
      <c r="C226" s="15">
        <v>5.6910569999999998</v>
      </c>
      <c r="D226" s="15">
        <v>53.252032999999997</v>
      </c>
      <c r="E226" s="15">
        <v>3.252033</v>
      </c>
      <c r="F226" s="15">
        <v>3.6585369999999999</v>
      </c>
      <c r="G226" s="15">
        <v>8.5365850000000005</v>
      </c>
      <c r="H226" s="15">
        <v>7.3170729999999997</v>
      </c>
      <c r="I226" s="15">
        <v>4.4715449999999999</v>
      </c>
      <c r="J226" s="15">
        <v>6.5040649999999998</v>
      </c>
      <c r="K226" s="15">
        <v>9.7560979999999997</v>
      </c>
      <c r="L226" s="15">
        <v>8.9430890000000005</v>
      </c>
    </row>
    <row r="227" spans="1:12" ht="11.1" customHeight="1">
      <c r="A227" s="23" t="s">
        <v>128</v>
      </c>
      <c r="B227" s="24">
        <v>47</v>
      </c>
      <c r="C227" s="24">
        <v>1</v>
      </c>
      <c r="D227" s="24">
        <v>13</v>
      </c>
      <c r="E227" s="24">
        <v>0</v>
      </c>
      <c r="F227" s="24">
        <v>0</v>
      </c>
      <c r="G227" s="24">
        <v>8</v>
      </c>
      <c r="H227" s="24">
        <v>6</v>
      </c>
      <c r="I227" s="24">
        <v>0</v>
      </c>
      <c r="J227" s="24">
        <v>3</v>
      </c>
      <c r="K227" s="24">
        <v>4</v>
      </c>
      <c r="L227" s="24">
        <v>19</v>
      </c>
    </row>
    <row r="228" spans="1:12" ht="11.1" customHeight="1">
      <c r="A228" s="11"/>
      <c r="B228" s="16">
        <v>100</v>
      </c>
      <c r="C228" s="16">
        <v>2.1276600000000001</v>
      </c>
      <c r="D228" s="16">
        <v>27.659573999999999</v>
      </c>
      <c r="E228" s="16">
        <v>0</v>
      </c>
      <c r="F228" s="16">
        <v>0</v>
      </c>
      <c r="G228" s="16">
        <v>17.021277000000001</v>
      </c>
      <c r="H228" s="16">
        <v>12.765957</v>
      </c>
      <c r="I228" s="16">
        <v>0</v>
      </c>
      <c r="J228" s="16">
        <v>6.3829789999999997</v>
      </c>
      <c r="K228" s="16">
        <v>8.5106380000000001</v>
      </c>
      <c r="L228" s="16">
        <v>40.425531999999997</v>
      </c>
    </row>
    <row r="229" spans="1:12" ht="11.1" customHeight="1"/>
  </sheetData>
  <phoneticPr fontId="2"/>
  <pageMargins left="0.75" right="0.75" top="1" bottom="1" header="0.5" footer="0.5"/>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10480-91EE-427D-945C-6834BB12AD6D}">
  <sheetPr codeName="Sheet139"/>
  <dimension ref="A1:R232"/>
  <sheetViews>
    <sheetView workbookViewId="0"/>
  </sheetViews>
  <sheetFormatPr defaultRowHeight="12"/>
  <cols>
    <col min="1" max="1" width="52" style="13" bestFit="1" customWidth="1"/>
    <col min="2" max="256" width="7.625" style="13" customWidth="1"/>
    <col min="257" max="16384" width="9" style="13"/>
  </cols>
  <sheetData>
    <row r="1" spans="1:18">
      <c r="A1" s="12" t="s">
        <v>114</v>
      </c>
      <c r="B1" s="6"/>
    </row>
    <row r="2" spans="1:18">
      <c r="A2" s="18" t="str">
        <f xml:space="preserve"> HYPERLINK("#'目次'!B44","[38]")</f>
        <v>[38]</v>
      </c>
    </row>
    <row r="3" spans="1:18">
      <c r="A3" s="6" t="s">
        <v>114</v>
      </c>
      <c r="B3" s="7" t="s">
        <v>444</v>
      </c>
    </row>
    <row r="4" spans="1:18">
      <c r="A4" s="6" t="s">
        <v>114</v>
      </c>
      <c r="B4" s="7" t="s">
        <v>445</v>
      </c>
    </row>
    <row r="5" spans="1:18">
      <c r="A5" s="6" t="s">
        <v>114</v>
      </c>
      <c r="B5" s="7" t="s">
        <v>446</v>
      </c>
    </row>
    <row r="6" spans="1:18">
      <c r="A6" s="6" t="s">
        <v>114</v>
      </c>
      <c r="B6" s="7" t="s">
        <v>447</v>
      </c>
    </row>
    <row r="7" spans="1:18">
      <c r="A7" s="6" t="s">
        <v>114</v>
      </c>
      <c r="B7" s="7" t="s">
        <v>448</v>
      </c>
    </row>
    <row r="8" spans="1:18" s="21" customFormat="1" ht="96">
      <c r="A8" s="19" t="s">
        <v>114</v>
      </c>
      <c r="B8" s="20" t="s">
        <v>118</v>
      </c>
      <c r="C8" s="20" t="s">
        <v>449</v>
      </c>
      <c r="D8" s="20" t="s">
        <v>450</v>
      </c>
      <c r="E8" s="20" t="s">
        <v>451</v>
      </c>
      <c r="F8" s="20" t="s">
        <v>452</v>
      </c>
      <c r="G8" s="20" t="s">
        <v>453</v>
      </c>
      <c r="H8" s="20" t="s">
        <v>454</v>
      </c>
      <c r="I8" s="20" t="s">
        <v>455</v>
      </c>
      <c r="J8" s="20" t="s">
        <v>456</v>
      </c>
      <c r="K8" s="20" t="s">
        <v>457</v>
      </c>
      <c r="L8" s="20" t="s">
        <v>458</v>
      </c>
      <c r="M8" s="20" t="s">
        <v>459</v>
      </c>
      <c r="N8" s="20" t="s">
        <v>460</v>
      </c>
      <c r="O8" s="20" t="s">
        <v>461</v>
      </c>
      <c r="P8" s="20" t="s">
        <v>462</v>
      </c>
      <c r="Q8" s="20" t="s">
        <v>152</v>
      </c>
      <c r="R8" s="20" t="s">
        <v>128</v>
      </c>
    </row>
    <row r="9" spans="1:18">
      <c r="A9" s="22" t="s">
        <v>121</v>
      </c>
      <c r="B9" s="9">
        <v>602</v>
      </c>
      <c r="C9" s="9">
        <v>416</v>
      </c>
      <c r="D9" s="9">
        <v>90</v>
      </c>
      <c r="E9" s="9">
        <v>256</v>
      </c>
      <c r="F9" s="9">
        <v>33</v>
      </c>
      <c r="G9" s="9">
        <v>91</v>
      </c>
      <c r="H9" s="9">
        <v>75</v>
      </c>
      <c r="I9" s="9">
        <v>227</v>
      </c>
      <c r="J9" s="9">
        <v>210</v>
      </c>
      <c r="K9" s="9">
        <v>125</v>
      </c>
      <c r="L9" s="9">
        <v>72</v>
      </c>
      <c r="M9" s="9">
        <v>213</v>
      </c>
      <c r="N9" s="9">
        <v>185</v>
      </c>
      <c r="O9" s="9">
        <v>121</v>
      </c>
      <c r="P9" s="9">
        <v>111</v>
      </c>
      <c r="Q9" s="9">
        <v>29</v>
      </c>
      <c r="R9" s="9">
        <v>12</v>
      </c>
    </row>
    <row r="10" spans="1:18">
      <c r="A10" s="10" t="s">
        <v>114</v>
      </c>
      <c r="B10" s="15">
        <v>100</v>
      </c>
      <c r="C10" s="15">
        <v>69.102990000000005</v>
      </c>
      <c r="D10" s="15">
        <v>14.950165999999999</v>
      </c>
      <c r="E10" s="15">
        <v>42.524917000000002</v>
      </c>
      <c r="F10" s="15">
        <v>5.4817280000000004</v>
      </c>
      <c r="G10" s="15">
        <v>15.116279</v>
      </c>
      <c r="H10" s="15">
        <v>12.458472</v>
      </c>
      <c r="I10" s="15">
        <v>37.707641000000002</v>
      </c>
      <c r="J10" s="15">
        <v>34.883721000000001</v>
      </c>
      <c r="K10" s="15">
        <v>20.764119999999998</v>
      </c>
      <c r="L10" s="15">
        <v>11.960133000000001</v>
      </c>
      <c r="M10" s="15">
        <v>35.382060000000003</v>
      </c>
      <c r="N10" s="15">
        <v>30.730896999999999</v>
      </c>
      <c r="O10" s="15">
        <v>20.099668000000001</v>
      </c>
      <c r="P10" s="15">
        <v>18.438538000000001</v>
      </c>
      <c r="Q10" s="15">
        <v>4.8172759999999997</v>
      </c>
      <c r="R10" s="15">
        <v>1.993355</v>
      </c>
    </row>
    <row r="11" spans="1:18">
      <c r="A11" s="8" t="s">
        <v>122</v>
      </c>
      <c r="B11" s="8"/>
      <c r="C11" s="8"/>
      <c r="D11" s="8"/>
      <c r="E11" s="8"/>
      <c r="F11" s="8"/>
      <c r="G11" s="8"/>
      <c r="H11" s="8"/>
      <c r="I11" s="8"/>
      <c r="J11" s="8"/>
      <c r="K11" s="8"/>
      <c r="L11" s="8"/>
      <c r="M11" s="8"/>
      <c r="N11" s="8"/>
      <c r="O11" s="8"/>
      <c r="P11" s="8"/>
      <c r="Q11" s="8"/>
      <c r="R11" s="8"/>
    </row>
    <row r="12" spans="1:18">
      <c r="A12" s="23" t="s">
        <v>123</v>
      </c>
      <c r="B12" s="24">
        <v>88</v>
      </c>
      <c r="C12" s="24">
        <v>59</v>
      </c>
      <c r="D12" s="24">
        <v>13</v>
      </c>
      <c r="E12" s="24">
        <v>34</v>
      </c>
      <c r="F12" s="24">
        <v>2</v>
      </c>
      <c r="G12" s="24">
        <v>7</v>
      </c>
      <c r="H12" s="24">
        <v>9</v>
      </c>
      <c r="I12" s="24">
        <v>33</v>
      </c>
      <c r="J12" s="24">
        <v>25</v>
      </c>
      <c r="K12" s="24">
        <v>14</v>
      </c>
      <c r="L12" s="24">
        <v>11</v>
      </c>
      <c r="M12" s="24">
        <v>27</v>
      </c>
      <c r="N12" s="24">
        <v>19</v>
      </c>
      <c r="O12" s="24">
        <v>17</v>
      </c>
      <c r="P12" s="24">
        <v>13</v>
      </c>
      <c r="Q12" s="24">
        <v>6</v>
      </c>
      <c r="R12" s="24">
        <v>2</v>
      </c>
    </row>
    <row r="13" spans="1:18">
      <c r="A13" s="10" t="s">
        <v>114</v>
      </c>
      <c r="B13" s="15">
        <v>100</v>
      </c>
      <c r="C13" s="15">
        <v>67.045455000000004</v>
      </c>
      <c r="D13" s="15">
        <v>14.772727</v>
      </c>
      <c r="E13" s="15">
        <v>38.636364</v>
      </c>
      <c r="F13" s="15">
        <v>2.2727270000000002</v>
      </c>
      <c r="G13" s="15">
        <v>7.9545450000000004</v>
      </c>
      <c r="H13" s="15">
        <v>10.227273</v>
      </c>
      <c r="I13" s="15">
        <v>37.5</v>
      </c>
      <c r="J13" s="15">
        <v>28.409091</v>
      </c>
      <c r="K13" s="15">
        <v>15.909091</v>
      </c>
      <c r="L13" s="15">
        <v>12.5</v>
      </c>
      <c r="M13" s="15">
        <v>30.681818</v>
      </c>
      <c r="N13" s="15">
        <v>21.590909</v>
      </c>
      <c r="O13" s="15">
        <v>19.318182</v>
      </c>
      <c r="P13" s="15">
        <v>14.772727</v>
      </c>
      <c r="Q13" s="15">
        <v>6.8181820000000002</v>
      </c>
      <c r="R13" s="15">
        <v>2.2727270000000002</v>
      </c>
    </row>
    <row r="14" spans="1:18">
      <c r="A14" s="23" t="s">
        <v>124</v>
      </c>
      <c r="B14" s="24">
        <v>126</v>
      </c>
      <c r="C14" s="24">
        <v>89</v>
      </c>
      <c r="D14" s="24">
        <v>19</v>
      </c>
      <c r="E14" s="24">
        <v>55</v>
      </c>
      <c r="F14" s="24">
        <v>7</v>
      </c>
      <c r="G14" s="24">
        <v>15</v>
      </c>
      <c r="H14" s="24">
        <v>11</v>
      </c>
      <c r="I14" s="24">
        <v>41</v>
      </c>
      <c r="J14" s="24">
        <v>48</v>
      </c>
      <c r="K14" s="24">
        <v>24</v>
      </c>
      <c r="L14" s="24">
        <v>14</v>
      </c>
      <c r="M14" s="24">
        <v>40</v>
      </c>
      <c r="N14" s="24">
        <v>37</v>
      </c>
      <c r="O14" s="24">
        <v>25</v>
      </c>
      <c r="P14" s="24">
        <v>25</v>
      </c>
      <c r="Q14" s="24">
        <v>5</v>
      </c>
      <c r="R14" s="24">
        <v>2</v>
      </c>
    </row>
    <row r="15" spans="1:18">
      <c r="A15" s="10" t="s">
        <v>114</v>
      </c>
      <c r="B15" s="15">
        <v>100</v>
      </c>
      <c r="C15" s="15">
        <v>70.634921000000006</v>
      </c>
      <c r="D15" s="15">
        <v>15.079364999999999</v>
      </c>
      <c r="E15" s="15">
        <v>43.650793999999998</v>
      </c>
      <c r="F15" s="15">
        <v>5.5555560000000002</v>
      </c>
      <c r="G15" s="15">
        <v>11.904762</v>
      </c>
      <c r="H15" s="15">
        <v>8.7301590000000004</v>
      </c>
      <c r="I15" s="15">
        <v>32.539682999999997</v>
      </c>
      <c r="J15" s="15">
        <v>38.095238000000002</v>
      </c>
      <c r="K15" s="15">
        <v>19.047619000000001</v>
      </c>
      <c r="L15" s="15">
        <v>11.111110999999999</v>
      </c>
      <c r="M15" s="15">
        <v>31.746032</v>
      </c>
      <c r="N15" s="15">
        <v>29.365079000000001</v>
      </c>
      <c r="O15" s="15">
        <v>19.841270000000002</v>
      </c>
      <c r="P15" s="15">
        <v>19.841270000000002</v>
      </c>
      <c r="Q15" s="15">
        <v>3.9682539999999999</v>
      </c>
      <c r="R15" s="15">
        <v>1.587302</v>
      </c>
    </row>
    <row r="16" spans="1:18">
      <c r="A16" s="23" t="s">
        <v>125</v>
      </c>
      <c r="B16" s="24">
        <v>255</v>
      </c>
      <c r="C16" s="24">
        <v>176</v>
      </c>
      <c r="D16" s="24">
        <v>26</v>
      </c>
      <c r="E16" s="24">
        <v>103</v>
      </c>
      <c r="F16" s="24">
        <v>8</v>
      </c>
      <c r="G16" s="24">
        <v>42</v>
      </c>
      <c r="H16" s="24">
        <v>34</v>
      </c>
      <c r="I16" s="24">
        <v>95</v>
      </c>
      <c r="J16" s="24">
        <v>78</v>
      </c>
      <c r="K16" s="24">
        <v>53</v>
      </c>
      <c r="L16" s="24">
        <v>31</v>
      </c>
      <c r="M16" s="24">
        <v>90</v>
      </c>
      <c r="N16" s="24">
        <v>83</v>
      </c>
      <c r="O16" s="24">
        <v>50</v>
      </c>
      <c r="P16" s="24">
        <v>47</v>
      </c>
      <c r="Q16" s="24">
        <v>11</v>
      </c>
      <c r="R16" s="24">
        <v>5</v>
      </c>
    </row>
    <row r="17" spans="1:18">
      <c r="A17" s="10" t="s">
        <v>114</v>
      </c>
      <c r="B17" s="15">
        <v>100</v>
      </c>
      <c r="C17" s="15">
        <v>69.019608000000005</v>
      </c>
      <c r="D17" s="15">
        <v>10.196078</v>
      </c>
      <c r="E17" s="15">
        <v>40.392156999999997</v>
      </c>
      <c r="F17" s="15">
        <v>3.1372550000000001</v>
      </c>
      <c r="G17" s="15">
        <v>16.470587999999999</v>
      </c>
      <c r="H17" s="15">
        <v>13.333333</v>
      </c>
      <c r="I17" s="15">
        <v>37.254902000000001</v>
      </c>
      <c r="J17" s="15">
        <v>30.588235000000001</v>
      </c>
      <c r="K17" s="15">
        <v>20.784313999999998</v>
      </c>
      <c r="L17" s="15">
        <v>12.156863</v>
      </c>
      <c r="M17" s="15">
        <v>35.294117999999997</v>
      </c>
      <c r="N17" s="15">
        <v>32.549019999999999</v>
      </c>
      <c r="O17" s="15">
        <v>19.607842999999999</v>
      </c>
      <c r="P17" s="15">
        <v>18.431373000000001</v>
      </c>
      <c r="Q17" s="15">
        <v>4.3137249999999998</v>
      </c>
      <c r="R17" s="15">
        <v>1.9607840000000001</v>
      </c>
    </row>
    <row r="18" spans="1:18">
      <c r="A18" s="23" t="s">
        <v>126</v>
      </c>
      <c r="B18" s="24">
        <v>98</v>
      </c>
      <c r="C18" s="24">
        <v>69</v>
      </c>
      <c r="D18" s="24">
        <v>22</v>
      </c>
      <c r="E18" s="24">
        <v>49</v>
      </c>
      <c r="F18" s="24">
        <v>10</v>
      </c>
      <c r="G18" s="24">
        <v>17</v>
      </c>
      <c r="H18" s="24">
        <v>16</v>
      </c>
      <c r="I18" s="24">
        <v>42</v>
      </c>
      <c r="J18" s="24">
        <v>42</v>
      </c>
      <c r="K18" s="24">
        <v>23</v>
      </c>
      <c r="L18" s="24">
        <v>11</v>
      </c>
      <c r="M18" s="24">
        <v>38</v>
      </c>
      <c r="N18" s="24">
        <v>34</v>
      </c>
      <c r="O18" s="24">
        <v>21</v>
      </c>
      <c r="P18" s="24">
        <v>20</v>
      </c>
      <c r="Q18" s="24">
        <v>4</v>
      </c>
      <c r="R18" s="24">
        <v>1</v>
      </c>
    </row>
    <row r="19" spans="1:18">
      <c r="A19" s="10" t="s">
        <v>114</v>
      </c>
      <c r="B19" s="15">
        <v>100</v>
      </c>
      <c r="C19" s="15">
        <v>70.408163000000002</v>
      </c>
      <c r="D19" s="15">
        <v>22.448979999999999</v>
      </c>
      <c r="E19" s="15">
        <v>50</v>
      </c>
      <c r="F19" s="15">
        <v>10.204082</v>
      </c>
      <c r="G19" s="15">
        <v>17.346938999999999</v>
      </c>
      <c r="H19" s="15">
        <v>16.326530999999999</v>
      </c>
      <c r="I19" s="15">
        <v>42.857143000000001</v>
      </c>
      <c r="J19" s="15">
        <v>42.857143000000001</v>
      </c>
      <c r="K19" s="15">
        <v>23.469387999999999</v>
      </c>
      <c r="L19" s="15">
        <v>11.224489999999999</v>
      </c>
      <c r="M19" s="15">
        <v>38.775509999999997</v>
      </c>
      <c r="N19" s="15">
        <v>34.693877999999998</v>
      </c>
      <c r="O19" s="15">
        <v>21.428571000000002</v>
      </c>
      <c r="P19" s="15">
        <v>20.408162999999998</v>
      </c>
      <c r="Q19" s="15">
        <v>4.0816330000000001</v>
      </c>
      <c r="R19" s="15">
        <v>1.020408</v>
      </c>
    </row>
    <row r="20" spans="1:18">
      <c r="A20" s="23" t="s">
        <v>127</v>
      </c>
      <c r="B20" s="24">
        <v>24</v>
      </c>
      <c r="C20" s="24">
        <v>17</v>
      </c>
      <c r="D20" s="24">
        <v>10</v>
      </c>
      <c r="E20" s="24">
        <v>13</v>
      </c>
      <c r="F20" s="24">
        <v>5</v>
      </c>
      <c r="G20" s="24">
        <v>9</v>
      </c>
      <c r="H20" s="24">
        <v>3</v>
      </c>
      <c r="I20" s="24">
        <v>10</v>
      </c>
      <c r="J20" s="24">
        <v>14</v>
      </c>
      <c r="K20" s="24">
        <v>8</v>
      </c>
      <c r="L20" s="24">
        <v>4</v>
      </c>
      <c r="M20" s="24">
        <v>14</v>
      </c>
      <c r="N20" s="24">
        <v>11</v>
      </c>
      <c r="O20" s="24">
        <v>7</v>
      </c>
      <c r="P20" s="24">
        <v>6</v>
      </c>
      <c r="Q20" s="24">
        <v>3</v>
      </c>
      <c r="R20" s="24">
        <v>1</v>
      </c>
    </row>
    <row r="21" spans="1:18">
      <c r="A21" s="10" t="s">
        <v>114</v>
      </c>
      <c r="B21" s="15">
        <v>100</v>
      </c>
      <c r="C21" s="15">
        <v>70.833332999999996</v>
      </c>
      <c r="D21" s="15">
        <v>41.666666999999997</v>
      </c>
      <c r="E21" s="15">
        <v>54.166666999999997</v>
      </c>
      <c r="F21" s="15">
        <v>20.833333</v>
      </c>
      <c r="G21" s="15">
        <v>37.5</v>
      </c>
      <c r="H21" s="15">
        <v>12.5</v>
      </c>
      <c r="I21" s="15">
        <v>41.666666999999997</v>
      </c>
      <c r="J21" s="15">
        <v>58.333333000000003</v>
      </c>
      <c r="K21" s="15">
        <v>33.333333000000003</v>
      </c>
      <c r="L21" s="15">
        <v>16.666667</v>
      </c>
      <c r="M21" s="15">
        <v>58.333333000000003</v>
      </c>
      <c r="N21" s="15">
        <v>45.833333000000003</v>
      </c>
      <c r="O21" s="15">
        <v>29.166667</v>
      </c>
      <c r="P21" s="15">
        <v>25</v>
      </c>
      <c r="Q21" s="15">
        <v>12.5</v>
      </c>
      <c r="R21" s="15">
        <v>4.1666670000000003</v>
      </c>
    </row>
    <row r="22" spans="1:18">
      <c r="A22" s="23" t="s">
        <v>128</v>
      </c>
      <c r="B22" s="24">
        <v>11</v>
      </c>
      <c r="C22" s="24">
        <v>6</v>
      </c>
      <c r="D22" s="24">
        <v>0</v>
      </c>
      <c r="E22" s="24">
        <v>2</v>
      </c>
      <c r="F22" s="24">
        <v>1</v>
      </c>
      <c r="G22" s="24">
        <v>1</v>
      </c>
      <c r="H22" s="24">
        <v>2</v>
      </c>
      <c r="I22" s="24">
        <v>6</v>
      </c>
      <c r="J22" s="24">
        <v>3</v>
      </c>
      <c r="K22" s="24">
        <v>3</v>
      </c>
      <c r="L22" s="24">
        <v>1</v>
      </c>
      <c r="M22" s="24">
        <v>4</v>
      </c>
      <c r="N22" s="24">
        <v>1</v>
      </c>
      <c r="O22" s="24">
        <v>1</v>
      </c>
      <c r="P22" s="24">
        <v>0</v>
      </c>
      <c r="Q22" s="24">
        <v>0</v>
      </c>
      <c r="R22" s="24">
        <v>1</v>
      </c>
    </row>
    <row r="23" spans="1:18">
      <c r="A23" s="10" t="s">
        <v>114</v>
      </c>
      <c r="B23" s="15">
        <v>100</v>
      </c>
      <c r="C23" s="15">
        <v>54.545454999999997</v>
      </c>
      <c r="D23" s="15">
        <v>0</v>
      </c>
      <c r="E23" s="15">
        <v>18.181818</v>
      </c>
      <c r="F23" s="15">
        <v>9.0909089999999999</v>
      </c>
      <c r="G23" s="15">
        <v>9.0909089999999999</v>
      </c>
      <c r="H23" s="15">
        <v>18.181818</v>
      </c>
      <c r="I23" s="15">
        <v>54.545454999999997</v>
      </c>
      <c r="J23" s="15">
        <v>27.272727</v>
      </c>
      <c r="K23" s="15">
        <v>27.272727</v>
      </c>
      <c r="L23" s="15">
        <v>9.0909089999999999</v>
      </c>
      <c r="M23" s="15">
        <v>36.363636</v>
      </c>
      <c r="N23" s="15">
        <v>9.0909089999999999</v>
      </c>
      <c r="O23" s="15">
        <v>9.0909089999999999</v>
      </c>
      <c r="P23" s="15">
        <v>0</v>
      </c>
      <c r="Q23" s="15">
        <v>0</v>
      </c>
      <c r="R23" s="15">
        <v>9.0909089999999999</v>
      </c>
    </row>
    <row r="24" spans="1:18">
      <c r="A24" s="8" t="s">
        <v>129</v>
      </c>
      <c r="B24" s="8"/>
      <c r="C24" s="8"/>
      <c r="D24" s="8"/>
      <c r="E24" s="8"/>
      <c r="F24" s="8"/>
      <c r="G24" s="8"/>
      <c r="H24" s="8"/>
      <c r="I24" s="8"/>
      <c r="J24" s="8"/>
      <c r="K24" s="8"/>
      <c r="L24" s="8"/>
      <c r="M24" s="8"/>
      <c r="N24" s="8"/>
      <c r="O24" s="8"/>
      <c r="P24" s="8"/>
      <c r="Q24" s="8"/>
      <c r="R24" s="8"/>
    </row>
    <row r="25" spans="1:18">
      <c r="A25" s="23" t="s">
        <v>130</v>
      </c>
      <c r="B25" s="24">
        <v>214</v>
      </c>
      <c r="C25" s="24">
        <v>147</v>
      </c>
      <c r="D25" s="24">
        <v>36</v>
      </c>
      <c r="E25" s="24">
        <v>87</v>
      </c>
      <c r="F25" s="24">
        <v>10</v>
      </c>
      <c r="G25" s="24">
        <v>25</v>
      </c>
      <c r="H25" s="24">
        <v>23</v>
      </c>
      <c r="I25" s="24">
        <v>76</v>
      </c>
      <c r="J25" s="24">
        <v>63</v>
      </c>
      <c r="K25" s="24">
        <v>36</v>
      </c>
      <c r="L25" s="24">
        <v>15</v>
      </c>
      <c r="M25" s="24">
        <v>68</v>
      </c>
      <c r="N25" s="24">
        <v>57</v>
      </c>
      <c r="O25" s="24">
        <v>40</v>
      </c>
      <c r="P25" s="24">
        <v>41</v>
      </c>
      <c r="Q25" s="24">
        <v>16</v>
      </c>
      <c r="R25" s="24">
        <v>6</v>
      </c>
    </row>
    <row r="26" spans="1:18">
      <c r="A26" s="10" t="s">
        <v>114</v>
      </c>
      <c r="B26" s="15">
        <v>100</v>
      </c>
      <c r="C26" s="15">
        <v>68.691588999999993</v>
      </c>
      <c r="D26" s="15">
        <v>16.822430000000001</v>
      </c>
      <c r="E26" s="15">
        <v>40.654206000000002</v>
      </c>
      <c r="F26" s="15">
        <v>4.6728969999999999</v>
      </c>
      <c r="G26" s="15">
        <v>11.682243</v>
      </c>
      <c r="H26" s="15">
        <v>10.747664</v>
      </c>
      <c r="I26" s="15">
        <v>35.514018999999998</v>
      </c>
      <c r="J26" s="15">
        <v>29.439252</v>
      </c>
      <c r="K26" s="15">
        <v>16.822430000000001</v>
      </c>
      <c r="L26" s="15">
        <v>7.0093459999999999</v>
      </c>
      <c r="M26" s="15">
        <v>31.775701000000002</v>
      </c>
      <c r="N26" s="15">
        <v>26.635514000000001</v>
      </c>
      <c r="O26" s="15">
        <v>18.691589</v>
      </c>
      <c r="P26" s="15">
        <v>19.158878999999999</v>
      </c>
      <c r="Q26" s="15">
        <v>7.4766360000000001</v>
      </c>
      <c r="R26" s="15">
        <v>2.8037380000000001</v>
      </c>
    </row>
    <row r="27" spans="1:18">
      <c r="A27" s="23" t="s">
        <v>131</v>
      </c>
      <c r="B27" s="24">
        <v>290</v>
      </c>
      <c r="C27" s="24">
        <v>203</v>
      </c>
      <c r="D27" s="24">
        <v>31</v>
      </c>
      <c r="E27" s="24">
        <v>123</v>
      </c>
      <c r="F27" s="24">
        <v>14</v>
      </c>
      <c r="G27" s="24">
        <v>44</v>
      </c>
      <c r="H27" s="24">
        <v>39</v>
      </c>
      <c r="I27" s="24">
        <v>107</v>
      </c>
      <c r="J27" s="24">
        <v>106</v>
      </c>
      <c r="K27" s="24">
        <v>60</v>
      </c>
      <c r="L27" s="24">
        <v>38</v>
      </c>
      <c r="M27" s="24">
        <v>101</v>
      </c>
      <c r="N27" s="24">
        <v>95</v>
      </c>
      <c r="O27" s="24">
        <v>56</v>
      </c>
      <c r="P27" s="24">
        <v>50</v>
      </c>
      <c r="Q27" s="24">
        <v>6</v>
      </c>
      <c r="R27" s="24">
        <v>3</v>
      </c>
    </row>
    <row r="28" spans="1:18">
      <c r="A28" s="10" t="s">
        <v>114</v>
      </c>
      <c r="B28" s="15">
        <v>100</v>
      </c>
      <c r="C28" s="15">
        <v>70</v>
      </c>
      <c r="D28" s="15">
        <v>10.689655</v>
      </c>
      <c r="E28" s="15">
        <v>42.413792999999998</v>
      </c>
      <c r="F28" s="15">
        <v>4.8275860000000002</v>
      </c>
      <c r="G28" s="15">
        <v>15.172414</v>
      </c>
      <c r="H28" s="15">
        <v>13.448276</v>
      </c>
      <c r="I28" s="15">
        <v>36.896552</v>
      </c>
      <c r="J28" s="15">
        <v>36.551724</v>
      </c>
      <c r="K28" s="15">
        <v>20.689654999999998</v>
      </c>
      <c r="L28" s="15">
        <v>13.103448</v>
      </c>
      <c r="M28" s="15">
        <v>34.827585999999997</v>
      </c>
      <c r="N28" s="15">
        <v>32.758620999999998</v>
      </c>
      <c r="O28" s="15">
        <v>19.310345000000002</v>
      </c>
      <c r="P28" s="15">
        <v>17.241378999999998</v>
      </c>
      <c r="Q28" s="15">
        <v>2.0689660000000001</v>
      </c>
      <c r="R28" s="15">
        <v>1.034483</v>
      </c>
    </row>
    <row r="29" spans="1:18">
      <c r="A29" s="23" t="s">
        <v>132</v>
      </c>
      <c r="B29" s="24">
        <v>83</v>
      </c>
      <c r="C29" s="24">
        <v>58</v>
      </c>
      <c r="D29" s="24">
        <v>21</v>
      </c>
      <c r="E29" s="24">
        <v>40</v>
      </c>
      <c r="F29" s="24">
        <v>8</v>
      </c>
      <c r="G29" s="24">
        <v>20</v>
      </c>
      <c r="H29" s="24">
        <v>11</v>
      </c>
      <c r="I29" s="24">
        <v>35</v>
      </c>
      <c r="J29" s="24">
        <v>37</v>
      </c>
      <c r="K29" s="24">
        <v>24</v>
      </c>
      <c r="L29" s="24">
        <v>17</v>
      </c>
      <c r="M29" s="24">
        <v>40</v>
      </c>
      <c r="N29" s="24">
        <v>28</v>
      </c>
      <c r="O29" s="24">
        <v>23</v>
      </c>
      <c r="P29" s="24">
        <v>19</v>
      </c>
      <c r="Q29" s="24">
        <v>6</v>
      </c>
      <c r="R29" s="24">
        <v>2</v>
      </c>
    </row>
    <row r="30" spans="1:18">
      <c r="A30" s="10" t="s">
        <v>114</v>
      </c>
      <c r="B30" s="15">
        <v>100</v>
      </c>
      <c r="C30" s="15">
        <v>69.879518000000004</v>
      </c>
      <c r="D30" s="15">
        <v>25.301205</v>
      </c>
      <c r="E30" s="15">
        <v>48.192771</v>
      </c>
      <c r="F30" s="15">
        <v>9.6385539999999992</v>
      </c>
      <c r="G30" s="15">
        <v>24.096385999999999</v>
      </c>
      <c r="H30" s="15">
        <v>13.253012</v>
      </c>
      <c r="I30" s="15">
        <v>42.168675</v>
      </c>
      <c r="J30" s="15">
        <v>44.578313000000001</v>
      </c>
      <c r="K30" s="15">
        <v>28.915662999999999</v>
      </c>
      <c r="L30" s="15">
        <v>20.481928</v>
      </c>
      <c r="M30" s="15">
        <v>48.192771</v>
      </c>
      <c r="N30" s="15">
        <v>33.734940000000002</v>
      </c>
      <c r="O30" s="15">
        <v>27.710843000000001</v>
      </c>
      <c r="P30" s="15">
        <v>22.891566000000001</v>
      </c>
      <c r="Q30" s="15">
        <v>7.2289159999999999</v>
      </c>
      <c r="R30" s="15">
        <v>2.4096389999999999</v>
      </c>
    </row>
    <row r="31" spans="1:18">
      <c r="A31" s="23" t="s">
        <v>133</v>
      </c>
      <c r="B31" s="24">
        <v>7</v>
      </c>
      <c r="C31" s="24">
        <v>3</v>
      </c>
      <c r="D31" s="24">
        <v>2</v>
      </c>
      <c r="E31" s="24">
        <v>3</v>
      </c>
      <c r="F31" s="24">
        <v>0</v>
      </c>
      <c r="G31" s="24">
        <v>1</v>
      </c>
      <c r="H31" s="24">
        <v>0</v>
      </c>
      <c r="I31" s="24">
        <v>2</v>
      </c>
      <c r="J31" s="24">
        <v>1</v>
      </c>
      <c r="K31" s="24">
        <v>2</v>
      </c>
      <c r="L31" s="24">
        <v>1</v>
      </c>
      <c r="M31" s="24">
        <v>2</v>
      </c>
      <c r="N31" s="24">
        <v>4</v>
      </c>
      <c r="O31" s="24">
        <v>1</v>
      </c>
      <c r="P31" s="24">
        <v>1</v>
      </c>
      <c r="Q31" s="24">
        <v>1</v>
      </c>
      <c r="R31" s="24">
        <v>1</v>
      </c>
    </row>
    <row r="32" spans="1:18">
      <c r="A32" s="10" t="s">
        <v>114</v>
      </c>
      <c r="B32" s="15">
        <v>100</v>
      </c>
      <c r="C32" s="15">
        <v>42.857143000000001</v>
      </c>
      <c r="D32" s="15">
        <v>28.571428999999998</v>
      </c>
      <c r="E32" s="15">
        <v>42.857143000000001</v>
      </c>
      <c r="F32" s="15">
        <v>0</v>
      </c>
      <c r="G32" s="15">
        <v>14.285714</v>
      </c>
      <c r="H32" s="15">
        <v>0</v>
      </c>
      <c r="I32" s="15">
        <v>28.571428999999998</v>
      </c>
      <c r="J32" s="15">
        <v>14.285714</v>
      </c>
      <c r="K32" s="15">
        <v>28.571428999999998</v>
      </c>
      <c r="L32" s="15">
        <v>14.285714</v>
      </c>
      <c r="M32" s="15">
        <v>28.571428999999998</v>
      </c>
      <c r="N32" s="15">
        <v>57.142856999999999</v>
      </c>
      <c r="O32" s="15">
        <v>14.285714</v>
      </c>
      <c r="P32" s="15">
        <v>14.285714</v>
      </c>
      <c r="Q32" s="15">
        <v>14.285714</v>
      </c>
      <c r="R32" s="15">
        <v>14.285714</v>
      </c>
    </row>
    <row r="33" spans="1:18">
      <c r="A33" s="23" t="s">
        <v>128</v>
      </c>
      <c r="B33" s="24">
        <v>8</v>
      </c>
      <c r="C33" s="24">
        <v>5</v>
      </c>
      <c r="D33" s="24">
        <v>0</v>
      </c>
      <c r="E33" s="24">
        <v>3</v>
      </c>
      <c r="F33" s="24">
        <v>1</v>
      </c>
      <c r="G33" s="24">
        <v>1</v>
      </c>
      <c r="H33" s="24">
        <v>2</v>
      </c>
      <c r="I33" s="24">
        <v>7</v>
      </c>
      <c r="J33" s="24">
        <v>3</v>
      </c>
      <c r="K33" s="24">
        <v>3</v>
      </c>
      <c r="L33" s="24">
        <v>1</v>
      </c>
      <c r="M33" s="24">
        <v>2</v>
      </c>
      <c r="N33" s="24">
        <v>1</v>
      </c>
      <c r="O33" s="24">
        <v>1</v>
      </c>
      <c r="P33" s="24">
        <v>0</v>
      </c>
      <c r="Q33" s="24">
        <v>0</v>
      </c>
      <c r="R33" s="24">
        <v>0</v>
      </c>
    </row>
    <row r="34" spans="1:18">
      <c r="A34" s="10" t="s">
        <v>114</v>
      </c>
      <c r="B34" s="15">
        <v>100</v>
      </c>
      <c r="C34" s="15">
        <v>62.5</v>
      </c>
      <c r="D34" s="15">
        <v>0</v>
      </c>
      <c r="E34" s="15">
        <v>37.5</v>
      </c>
      <c r="F34" s="15">
        <v>12.5</v>
      </c>
      <c r="G34" s="15">
        <v>12.5</v>
      </c>
      <c r="H34" s="15">
        <v>25</v>
      </c>
      <c r="I34" s="15">
        <v>87.5</v>
      </c>
      <c r="J34" s="15">
        <v>37.5</v>
      </c>
      <c r="K34" s="15">
        <v>37.5</v>
      </c>
      <c r="L34" s="15">
        <v>12.5</v>
      </c>
      <c r="M34" s="15">
        <v>25</v>
      </c>
      <c r="N34" s="15">
        <v>12.5</v>
      </c>
      <c r="O34" s="15">
        <v>12.5</v>
      </c>
      <c r="P34" s="15">
        <v>0</v>
      </c>
      <c r="Q34" s="15">
        <v>0</v>
      </c>
      <c r="R34" s="15">
        <v>0</v>
      </c>
    </row>
    <row r="35" spans="1:18">
      <c r="A35" s="8" t="s">
        <v>134</v>
      </c>
      <c r="B35" s="8"/>
      <c r="C35" s="8"/>
      <c r="D35" s="8"/>
      <c r="E35" s="8"/>
      <c r="F35" s="8"/>
      <c r="G35" s="8"/>
      <c r="H35" s="8"/>
      <c r="I35" s="8"/>
      <c r="J35" s="8"/>
      <c r="K35" s="8"/>
      <c r="L35" s="8"/>
      <c r="M35" s="8"/>
      <c r="N35" s="8"/>
      <c r="O35" s="8"/>
      <c r="P35" s="8"/>
      <c r="Q35" s="8"/>
      <c r="R35" s="8"/>
    </row>
    <row r="36" spans="1:18">
      <c r="A36" s="23" t="s">
        <v>135</v>
      </c>
      <c r="B36" s="24">
        <v>14</v>
      </c>
      <c r="C36" s="24">
        <v>8</v>
      </c>
      <c r="D36" s="24">
        <v>4</v>
      </c>
      <c r="E36" s="24">
        <v>7</v>
      </c>
      <c r="F36" s="24">
        <v>1</v>
      </c>
      <c r="G36" s="24">
        <v>3</v>
      </c>
      <c r="H36" s="24">
        <v>2</v>
      </c>
      <c r="I36" s="24">
        <v>3</v>
      </c>
      <c r="J36" s="24">
        <v>4</v>
      </c>
      <c r="K36" s="24">
        <v>3</v>
      </c>
      <c r="L36" s="24">
        <v>2</v>
      </c>
      <c r="M36" s="24">
        <v>3</v>
      </c>
      <c r="N36" s="24">
        <v>5</v>
      </c>
      <c r="O36" s="24">
        <v>7</v>
      </c>
      <c r="P36" s="24">
        <v>2</v>
      </c>
      <c r="Q36" s="24">
        <v>1</v>
      </c>
      <c r="R36" s="24">
        <v>0</v>
      </c>
    </row>
    <row r="37" spans="1:18">
      <c r="A37" s="10" t="s">
        <v>114</v>
      </c>
      <c r="B37" s="15">
        <v>100</v>
      </c>
      <c r="C37" s="15">
        <v>57.142856999999999</v>
      </c>
      <c r="D37" s="15">
        <v>28.571428999999998</v>
      </c>
      <c r="E37" s="15">
        <v>50</v>
      </c>
      <c r="F37" s="15">
        <v>7.1428570000000002</v>
      </c>
      <c r="G37" s="15">
        <v>21.428571000000002</v>
      </c>
      <c r="H37" s="15">
        <v>14.285714</v>
      </c>
      <c r="I37" s="15">
        <v>21.428571000000002</v>
      </c>
      <c r="J37" s="15">
        <v>28.571428999999998</v>
      </c>
      <c r="K37" s="15">
        <v>21.428571000000002</v>
      </c>
      <c r="L37" s="15">
        <v>14.285714</v>
      </c>
      <c r="M37" s="15">
        <v>21.428571000000002</v>
      </c>
      <c r="N37" s="15">
        <v>35.714286000000001</v>
      </c>
      <c r="O37" s="15">
        <v>50</v>
      </c>
      <c r="P37" s="15">
        <v>14.285714</v>
      </c>
      <c r="Q37" s="15">
        <v>7.1428570000000002</v>
      </c>
      <c r="R37" s="15">
        <v>0</v>
      </c>
    </row>
    <row r="38" spans="1:18">
      <c r="A38" s="23" t="s">
        <v>136</v>
      </c>
      <c r="B38" s="24">
        <v>17</v>
      </c>
      <c r="C38" s="24">
        <v>11</v>
      </c>
      <c r="D38" s="24">
        <v>4</v>
      </c>
      <c r="E38" s="24">
        <v>5</v>
      </c>
      <c r="F38" s="24">
        <v>0</v>
      </c>
      <c r="G38" s="24">
        <v>4</v>
      </c>
      <c r="H38" s="24">
        <v>2</v>
      </c>
      <c r="I38" s="24">
        <v>5</v>
      </c>
      <c r="J38" s="24">
        <v>5</v>
      </c>
      <c r="K38" s="24">
        <v>4</v>
      </c>
      <c r="L38" s="24">
        <v>2</v>
      </c>
      <c r="M38" s="24">
        <v>4</v>
      </c>
      <c r="N38" s="24">
        <v>7</v>
      </c>
      <c r="O38" s="24">
        <v>2</v>
      </c>
      <c r="P38" s="24">
        <v>4</v>
      </c>
      <c r="Q38" s="24">
        <v>1</v>
      </c>
      <c r="R38" s="24">
        <v>1</v>
      </c>
    </row>
    <row r="39" spans="1:18">
      <c r="A39" s="10" t="s">
        <v>114</v>
      </c>
      <c r="B39" s="15">
        <v>100</v>
      </c>
      <c r="C39" s="15">
        <v>64.705882000000003</v>
      </c>
      <c r="D39" s="15">
        <v>23.529412000000001</v>
      </c>
      <c r="E39" s="15">
        <v>29.411764999999999</v>
      </c>
      <c r="F39" s="15">
        <v>0</v>
      </c>
      <c r="G39" s="15">
        <v>23.529412000000001</v>
      </c>
      <c r="H39" s="15">
        <v>11.764706</v>
      </c>
      <c r="I39" s="15">
        <v>29.411764999999999</v>
      </c>
      <c r="J39" s="15">
        <v>29.411764999999999</v>
      </c>
      <c r="K39" s="15">
        <v>23.529412000000001</v>
      </c>
      <c r="L39" s="15">
        <v>11.764706</v>
      </c>
      <c r="M39" s="15">
        <v>23.529412000000001</v>
      </c>
      <c r="N39" s="15">
        <v>41.176470999999999</v>
      </c>
      <c r="O39" s="15">
        <v>11.764706</v>
      </c>
      <c r="P39" s="15">
        <v>23.529412000000001</v>
      </c>
      <c r="Q39" s="15">
        <v>5.8823530000000002</v>
      </c>
      <c r="R39" s="15">
        <v>5.8823530000000002</v>
      </c>
    </row>
    <row r="40" spans="1:18">
      <c r="A40" s="23" t="s">
        <v>137</v>
      </c>
      <c r="B40" s="24">
        <v>15</v>
      </c>
      <c r="C40" s="24">
        <v>8</v>
      </c>
      <c r="D40" s="24">
        <v>1</v>
      </c>
      <c r="E40" s="24">
        <v>6</v>
      </c>
      <c r="F40" s="24">
        <v>1</v>
      </c>
      <c r="G40" s="24">
        <v>1</v>
      </c>
      <c r="H40" s="24">
        <v>0</v>
      </c>
      <c r="I40" s="24">
        <v>5</v>
      </c>
      <c r="J40" s="24">
        <v>5</v>
      </c>
      <c r="K40" s="24">
        <v>2</v>
      </c>
      <c r="L40" s="24">
        <v>1</v>
      </c>
      <c r="M40" s="24">
        <v>4</v>
      </c>
      <c r="N40" s="24">
        <v>5</v>
      </c>
      <c r="O40" s="24">
        <v>5</v>
      </c>
      <c r="P40" s="24">
        <v>3</v>
      </c>
      <c r="Q40" s="24">
        <v>1</v>
      </c>
      <c r="R40" s="24">
        <v>1</v>
      </c>
    </row>
    <row r="41" spans="1:18">
      <c r="A41" s="10" t="s">
        <v>114</v>
      </c>
      <c r="B41" s="15">
        <v>100</v>
      </c>
      <c r="C41" s="15">
        <v>53.333333000000003</v>
      </c>
      <c r="D41" s="15">
        <v>6.6666670000000003</v>
      </c>
      <c r="E41" s="15">
        <v>40</v>
      </c>
      <c r="F41" s="15">
        <v>6.6666670000000003</v>
      </c>
      <c r="G41" s="15">
        <v>6.6666670000000003</v>
      </c>
      <c r="H41" s="15">
        <v>0</v>
      </c>
      <c r="I41" s="15">
        <v>33.333333000000003</v>
      </c>
      <c r="J41" s="15">
        <v>33.333333000000003</v>
      </c>
      <c r="K41" s="15">
        <v>13.333333</v>
      </c>
      <c r="L41" s="15">
        <v>6.6666670000000003</v>
      </c>
      <c r="M41" s="15">
        <v>26.666667</v>
      </c>
      <c r="N41" s="15">
        <v>33.333333000000003</v>
      </c>
      <c r="O41" s="15">
        <v>33.333333000000003</v>
      </c>
      <c r="P41" s="15">
        <v>20</v>
      </c>
      <c r="Q41" s="15">
        <v>6.6666670000000003</v>
      </c>
      <c r="R41" s="15">
        <v>6.6666670000000003</v>
      </c>
    </row>
    <row r="42" spans="1:18">
      <c r="A42" s="23" t="s">
        <v>138</v>
      </c>
      <c r="B42" s="24">
        <v>25</v>
      </c>
      <c r="C42" s="24">
        <v>16</v>
      </c>
      <c r="D42" s="24">
        <v>4</v>
      </c>
      <c r="E42" s="24">
        <v>8</v>
      </c>
      <c r="F42" s="24">
        <v>0</v>
      </c>
      <c r="G42" s="24">
        <v>3</v>
      </c>
      <c r="H42" s="24">
        <v>0</v>
      </c>
      <c r="I42" s="24">
        <v>8</v>
      </c>
      <c r="J42" s="24">
        <v>9</v>
      </c>
      <c r="K42" s="24">
        <v>3</v>
      </c>
      <c r="L42" s="24">
        <v>1</v>
      </c>
      <c r="M42" s="24">
        <v>7</v>
      </c>
      <c r="N42" s="24">
        <v>10</v>
      </c>
      <c r="O42" s="24">
        <v>7</v>
      </c>
      <c r="P42" s="24">
        <v>5</v>
      </c>
      <c r="Q42" s="24">
        <v>0</v>
      </c>
      <c r="R42" s="24">
        <v>0</v>
      </c>
    </row>
    <row r="43" spans="1:18">
      <c r="A43" s="10" t="s">
        <v>114</v>
      </c>
      <c r="B43" s="15">
        <v>100</v>
      </c>
      <c r="C43" s="15">
        <v>64</v>
      </c>
      <c r="D43" s="15">
        <v>16</v>
      </c>
      <c r="E43" s="15">
        <v>32</v>
      </c>
      <c r="F43" s="15">
        <v>0</v>
      </c>
      <c r="G43" s="15">
        <v>12</v>
      </c>
      <c r="H43" s="15">
        <v>0</v>
      </c>
      <c r="I43" s="15">
        <v>32</v>
      </c>
      <c r="J43" s="15">
        <v>36</v>
      </c>
      <c r="K43" s="15">
        <v>12</v>
      </c>
      <c r="L43" s="15">
        <v>4</v>
      </c>
      <c r="M43" s="15">
        <v>28</v>
      </c>
      <c r="N43" s="15">
        <v>40</v>
      </c>
      <c r="O43" s="15">
        <v>28</v>
      </c>
      <c r="P43" s="15">
        <v>20</v>
      </c>
      <c r="Q43" s="15">
        <v>0</v>
      </c>
      <c r="R43" s="15">
        <v>0</v>
      </c>
    </row>
    <row r="44" spans="1:18">
      <c r="A44" s="23" t="s">
        <v>139</v>
      </c>
      <c r="B44" s="24">
        <v>33</v>
      </c>
      <c r="C44" s="24">
        <v>20</v>
      </c>
      <c r="D44" s="24">
        <v>9</v>
      </c>
      <c r="E44" s="24">
        <v>14</v>
      </c>
      <c r="F44" s="24">
        <v>2</v>
      </c>
      <c r="G44" s="24">
        <v>7</v>
      </c>
      <c r="H44" s="24">
        <v>4</v>
      </c>
      <c r="I44" s="24">
        <v>10</v>
      </c>
      <c r="J44" s="24">
        <v>12</v>
      </c>
      <c r="K44" s="24">
        <v>9</v>
      </c>
      <c r="L44" s="24">
        <v>4</v>
      </c>
      <c r="M44" s="24">
        <v>13</v>
      </c>
      <c r="N44" s="24">
        <v>10</v>
      </c>
      <c r="O44" s="24">
        <v>7</v>
      </c>
      <c r="P44" s="24">
        <v>4</v>
      </c>
      <c r="Q44" s="24">
        <v>1</v>
      </c>
      <c r="R44" s="24">
        <v>0</v>
      </c>
    </row>
    <row r="45" spans="1:18">
      <c r="A45" s="10" t="s">
        <v>114</v>
      </c>
      <c r="B45" s="15">
        <v>100</v>
      </c>
      <c r="C45" s="15">
        <v>60.606060999999997</v>
      </c>
      <c r="D45" s="15">
        <v>27.272727</v>
      </c>
      <c r="E45" s="15">
        <v>42.424242</v>
      </c>
      <c r="F45" s="15">
        <v>6.0606059999999999</v>
      </c>
      <c r="G45" s="15">
        <v>21.212121</v>
      </c>
      <c r="H45" s="15">
        <v>12.121212</v>
      </c>
      <c r="I45" s="15">
        <v>30.30303</v>
      </c>
      <c r="J45" s="15">
        <v>36.363636</v>
      </c>
      <c r="K45" s="15">
        <v>27.272727</v>
      </c>
      <c r="L45" s="15">
        <v>12.121212</v>
      </c>
      <c r="M45" s="15">
        <v>39.393939000000003</v>
      </c>
      <c r="N45" s="15">
        <v>30.30303</v>
      </c>
      <c r="O45" s="15">
        <v>21.212121</v>
      </c>
      <c r="P45" s="15">
        <v>12.121212</v>
      </c>
      <c r="Q45" s="15">
        <v>3.030303</v>
      </c>
      <c r="R45" s="15">
        <v>0</v>
      </c>
    </row>
    <row r="46" spans="1:18">
      <c r="A46" s="23" t="s">
        <v>140</v>
      </c>
      <c r="B46" s="24">
        <v>41</v>
      </c>
      <c r="C46" s="24">
        <v>30</v>
      </c>
      <c r="D46" s="24">
        <v>2</v>
      </c>
      <c r="E46" s="24">
        <v>10</v>
      </c>
      <c r="F46" s="24">
        <v>1</v>
      </c>
      <c r="G46" s="24">
        <v>3</v>
      </c>
      <c r="H46" s="24">
        <v>2</v>
      </c>
      <c r="I46" s="24">
        <v>17</v>
      </c>
      <c r="J46" s="24">
        <v>16</v>
      </c>
      <c r="K46" s="24">
        <v>10</v>
      </c>
      <c r="L46" s="24">
        <v>6</v>
      </c>
      <c r="M46" s="24">
        <v>12</v>
      </c>
      <c r="N46" s="24">
        <v>17</v>
      </c>
      <c r="O46" s="24">
        <v>11</v>
      </c>
      <c r="P46" s="24">
        <v>4</v>
      </c>
      <c r="Q46" s="24">
        <v>2</v>
      </c>
      <c r="R46" s="24">
        <v>0</v>
      </c>
    </row>
    <row r="47" spans="1:18">
      <c r="A47" s="10" t="s">
        <v>114</v>
      </c>
      <c r="B47" s="15">
        <v>100</v>
      </c>
      <c r="C47" s="15">
        <v>73.170732000000001</v>
      </c>
      <c r="D47" s="15">
        <v>4.8780489999999999</v>
      </c>
      <c r="E47" s="15">
        <v>24.390243999999999</v>
      </c>
      <c r="F47" s="15">
        <v>2.4390239999999999</v>
      </c>
      <c r="G47" s="15">
        <v>7.3170729999999997</v>
      </c>
      <c r="H47" s="15">
        <v>4.8780489999999999</v>
      </c>
      <c r="I47" s="15">
        <v>41.463414999999998</v>
      </c>
      <c r="J47" s="15">
        <v>39.024389999999997</v>
      </c>
      <c r="K47" s="15">
        <v>24.390243999999999</v>
      </c>
      <c r="L47" s="15">
        <v>14.634145999999999</v>
      </c>
      <c r="M47" s="15">
        <v>29.268293</v>
      </c>
      <c r="N47" s="15">
        <v>41.463414999999998</v>
      </c>
      <c r="O47" s="15">
        <v>26.829267999999999</v>
      </c>
      <c r="P47" s="15">
        <v>9.7560979999999997</v>
      </c>
      <c r="Q47" s="15">
        <v>4.8780489999999999</v>
      </c>
      <c r="R47" s="15">
        <v>0</v>
      </c>
    </row>
    <row r="48" spans="1:18">
      <c r="A48" s="23" t="s">
        <v>141</v>
      </c>
      <c r="B48" s="24">
        <v>370</v>
      </c>
      <c r="C48" s="24">
        <v>263</v>
      </c>
      <c r="D48" s="24">
        <v>55</v>
      </c>
      <c r="E48" s="24">
        <v>166</v>
      </c>
      <c r="F48" s="24">
        <v>20</v>
      </c>
      <c r="G48" s="24">
        <v>55</v>
      </c>
      <c r="H48" s="24">
        <v>52</v>
      </c>
      <c r="I48" s="24">
        <v>147</v>
      </c>
      <c r="J48" s="24">
        <v>126</v>
      </c>
      <c r="K48" s="24">
        <v>74</v>
      </c>
      <c r="L48" s="24">
        <v>43</v>
      </c>
      <c r="M48" s="24">
        <v>138</v>
      </c>
      <c r="N48" s="24">
        <v>105</v>
      </c>
      <c r="O48" s="24">
        <v>68</v>
      </c>
      <c r="P48" s="24">
        <v>77</v>
      </c>
      <c r="Q48" s="24">
        <v>18</v>
      </c>
      <c r="R48" s="24">
        <v>7</v>
      </c>
    </row>
    <row r="49" spans="1:18">
      <c r="A49" s="10" t="s">
        <v>114</v>
      </c>
      <c r="B49" s="15">
        <v>100</v>
      </c>
      <c r="C49" s="15">
        <v>71.081080999999998</v>
      </c>
      <c r="D49" s="15">
        <v>14.864865</v>
      </c>
      <c r="E49" s="15">
        <v>44.864865000000002</v>
      </c>
      <c r="F49" s="15">
        <v>5.405405</v>
      </c>
      <c r="G49" s="15">
        <v>14.864865</v>
      </c>
      <c r="H49" s="15">
        <v>14.054054000000001</v>
      </c>
      <c r="I49" s="15">
        <v>39.729730000000004</v>
      </c>
      <c r="J49" s="15">
        <v>34.054054000000001</v>
      </c>
      <c r="K49" s="15">
        <v>20</v>
      </c>
      <c r="L49" s="15">
        <v>11.621622</v>
      </c>
      <c r="M49" s="15">
        <v>37.297297</v>
      </c>
      <c r="N49" s="15">
        <v>28.378378000000001</v>
      </c>
      <c r="O49" s="15">
        <v>18.378378000000001</v>
      </c>
      <c r="P49" s="15">
        <v>20.810811000000001</v>
      </c>
      <c r="Q49" s="15">
        <v>4.864865</v>
      </c>
      <c r="R49" s="15">
        <v>1.8918919999999999</v>
      </c>
    </row>
    <row r="50" spans="1:18">
      <c r="A50" s="23" t="s">
        <v>142</v>
      </c>
      <c r="B50" s="24">
        <v>80</v>
      </c>
      <c r="C50" s="24">
        <v>56</v>
      </c>
      <c r="D50" s="24">
        <v>11</v>
      </c>
      <c r="E50" s="24">
        <v>38</v>
      </c>
      <c r="F50" s="24">
        <v>7</v>
      </c>
      <c r="G50" s="24">
        <v>15</v>
      </c>
      <c r="H50" s="24">
        <v>12</v>
      </c>
      <c r="I50" s="24">
        <v>26</v>
      </c>
      <c r="J50" s="24">
        <v>31</v>
      </c>
      <c r="K50" s="24">
        <v>18</v>
      </c>
      <c r="L50" s="24">
        <v>12</v>
      </c>
      <c r="M50" s="24">
        <v>30</v>
      </c>
      <c r="N50" s="24">
        <v>25</v>
      </c>
      <c r="O50" s="24">
        <v>13</v>
      </c>
      <c r="P50" s="24">
        <v>12</v>
      </c>
      <c r="Q50" s="24">
        <v>5</v>
      </c>
      <c r="R50" s="24">
        <v>3</v>
      </c>
    </row>
    <row r="51" spans="1:18">
      <c r="A51" s="10" t="s">
        <v>114</v>
      </c>
      <c r="B51" s="15">
        <v>100</v>
      </c>
      <c r="C51" s="15">
        <v>70</v>
      </c>
      <c r="D51" s="15">
        <v>13.75</v>
      </c>
      <c r="E51" s="15">
        <v>47.5</v>
      </c>
      <c r="F51" s="15">
        <v>8.75</v>
      </c>
      <c r="G51" s="15">
        <v>18.75</v>
      </c>
      <c r="H51" s="15">
        <v>15</v>
      </c>
      <c r="I51" s="15">
        <v>32.5</v>
      </c>
      <c r="J51" s="15">
        <v>38.75</v>
      </c>
      <c r="K51" s="15">
        <v>22.5</v>
      </c>
      <c r="L51" s="15">
        <v>15</v>
      </c>
      <c r="M51" s="15">
        <v>37.5</v>
      </c>
      <c r="N51" s="15">
        <v>31.25</v>
      </c>
      <c r="O51" s="15">
        <v>16.25</v>
      </c>
      <c r="P51" s="15">
        <v>15</v>
      </c>
      <c r="Q51" s="15">
        <v>6.25</v>
      </c>
      <c r="R51" s="15">
        <v>3.75</v>
      </c>
    </row>
    <row r="52" spans="1:18">
      <c r="A52" s="23" t="s">
        <v>128</v>
      </c>
      <c r="B52" s="24">
        <v>7</v>
      </c>
      <c r="C52" s="24">
        <v>4</v>
      </c>
      <c r="D52" s="24">
        <v>0</v>
      </c>
      <c r="E52" s="24">
        <v>2</v>
      </c>
      <c r="F52" s="24">
        <v>1</v>
      </c>
      <c r="G52" s="24">
        <v>0</v>
      </c>
      <c r="H52" s="24">
        <v>1</v>
      </c>
      <c r="I52" s="24">
        <v>6</v>
      </c>
      <c r="J52" s="24">
        <v>2</v>
      </c>
      <c r="K52" s="24">
        <v>2</v>
      </c>
      <c r="L52" s="24">
        <v>1</v>
      </c>
      <c r="M52" s="24">
        <v>2</v>
      </c>
      <c r="N52" s="24">
        <v>1</v>
      </c>
      <c r="O52" s="24">
        <v>1</v>
      </c>
      <c r="P52" s="24">
        <v>0</v>
      </c>
      <c r="Q52" s="24">
        <v>0</v>
      </c>
      <c r="R52" s="24">
        <v>0</v>
      </c>
    </row>
    <row r="53" spans="1:18">
      <c r="A53" s="10" t="s">
        <v>114</v>
      </c>
      <c r="B53" s="15">
        <v>100</v>
      </c>
      <c r="C53" s="15">
        <v>57.142856999999999</v>
      </c>
      <c r="D53" s="15">
        <v>0</v>
      </c>
      <c r="E53" s="15">
        <v>28.571428999999998</v>
      </c>
      <c r="F53" s="15">
        <v>14.285714</v>
      </c>
      <c r="G53" s="15">
        <v>0</v>
      </c>
      <c r="H53" s="15">
        <v>14.285714</v>
      </c>
      <c r="I53" s="15">
        <v>85.714286000000001</v>
      </c>
      <c r="J53" s="15">
        <v>28.571428999999998</v>
      </c>
      <c r="K53" s="15">
        <v>28.571428999999998</v>
      </c>
      <c r="L53" s="15">
        <v>14.285714</v>
      </c>
      <c r="M53" s="15">
        <v>28.571428999999998</v>
      </c>
      <c r="N53" s="15">
        <v>14.285714</v>
      </c>
      <c r="O53" s="15">
        <v>14.285714</v>
      </c>
      <c r="P53" s="15">
        <v>0</v>
      </c>
      <c r="Q53" s="15">
        <v>0</v>
      </c>
      <c r="R53" s="15">
        <v>0</v>
      </c>
    </row>
    <row r="54" spans="1:18">
      <c r="A54" s="8" t="s">
        <v>143</v>
      </c>
      <c r="B54" s="8"/>
      <c r="C54" s="8"/>
      <c r="D54" s="8"/>
      <c r="E54" s="8"/>
      <c r="F54" s="8"/>
      <c r="G54" s="8"/>
      <c r="H54" s="8"/>
      <c r="I54" s="8"/>
      <c r="J54" s="8"/>
      <c r="K54" s="8"/>
      <c r="L54" s="8"/>
      <c r="M54" s="8"/>
      <c r="N54" s="8"/>
      <c r="O54" s="8"/>
      <c r="P54" s="8"/>
      <c r="Q54" s="8"/>
      <c r="R54" s="8"/>
    </row>
    <row r="55" spans="1:18">
      <c r="A55" s="23" t="s">
        <v>144</v>
      </c>
      <c r="B55" s="24">
        <v>104</v>
      </c>
      <c r="C55" s="24">
        <v>66</v>
      </c>
      <c r="D55" s="24">
        <v>11</v>
      </c>
      <c r="E55" s="24">
        <v>43</v>
      </c>
      <c r="F55" s="24">
        <v>7</v>
      </c>
      <c r="G55" s="24">
        <v>15</v>
      </c>
      <c r="H55" s="24">
        <v>13</v>
      </c>
      <c r="I55" s="24">
        <v>47</v>
      </c>
      <c r="J55" s="24">
        <v>36</v>
      </c>
      <c r="K55" s="24">
        <v>21</v>
      </c>
      <c r="L55" s="24">
        <v>9</v>
      </c>
      <c r="M55" s="24">
        <v>37</v>
      </c>
      <c r="N55" s="24">
        <v>30</v>
      </c>
      <c r="O55" s="24">
        <v>16</v>
      </c>
      <c r="P55" s="24">
        <v>22</v>
      </c>
      <c r="Q55" s="24">
        <v>5</v>
      </c>
      <c r="R55" s="24">
        <v>5</v>
      </c>
    </row>
    <row r="56" spans="1:18">
      <c r="A56" s="10" t="s">
        <v>114</v>
      </c>
      <c r="B56" s="15">
        <v>100</v>
      </c>
      <c r="C56" s="15">
        <v>63.461537999999997</v>
      </c>
      <c r="D56" s="15">
        <v>10.576923000000001</v>
      </c>
      <c r="E56" s="15">
        <v>41.346153999999999</v>
      </c>
      <c r="F56" s="15">
        <v>6.7307689999999996</v>
      </c>
      <c r="G56" s="15">
        <v>14.423076999999999</v>
      </c>
      <c r="H56" s="15">
        <v>12.5</v>
      </c>
      <c r="I56" s="15">
        <v>45.192307999999997</v>
      </c>
      <c r="J56" s="15">
        <v>34.615385000000003</v>
      </c>
      <c r="K56" s="15">
        <v>20.192308000000001</v>
      </c>
      <c r="L56" s="15">
        <v>8.6538459999999997</v>
      </c>
      <c r="M56" s="15">
        <v>35.576923000000001</v>
      </c>
      <c r="N56" s="15">
        <v>28.846153999999999</v>
      </c>
      <c r="O56" s="15">
        <v>15.384615</v>
      </c>
      <c r="P56" s="15">
        <v>21.153846000000001</v>
      </c>
      <c r="Q56" s="15">
        <v>4.8076920000000003</v>
      </c>
      <c r="R56" s="15">
        <v>4.8076920000000003</v>
      </c>
    </row>
    <row r="57" spans="1:18">
      <c r="A57" s="23" t="s">
        <v>145</v>
      </c>
      <c r="B57" s="24">
        <v>94</v>
      </c>
      <c r="C57" s="24">
        <v>62</v>
      </c>
      <c r="D57" s="24">
        <v>19</v>
      </c>
      <c r="E57" s="24">
        <v>44</v>
      </c>
      <c r="F57" s="24">
        <v>8</v>
      </c>
      <c r="G57" s="24">
        <v>19</v>
      </c>
      <c r="H57" s="24">
        <v>18</v>
      </c>
      <c r="I57" s="24">
        <v>42</v>
      </c>
      <c r="J57" s="24">
        <v>39</v>
      </c>
      <c r="K57" s="24">
        <v>21</v>
      </c>
      <c r="L57" s="24">
        <v>9</v>
      </c>
      <c r="M57" s="24">
        <v>33</v>
      </c>
      <c r="N57" s="24">
        <v>27</v>
      </c>
      <c r="O57" s="24">
        <v>19</v>
      </c>
      <c r="P57" s="24">
        <v>24</v>
      </c>
      <c r="Q57" s="24">
        <v>4</v>
      </c>
      <c r="R57" s="24">
        <v>4</v>
      </c>
    </row>
    <row r="58" spans="1:18">
      <c r="A58" s="10" t="s">
        <v>114</v>
      </c>
      <c r="B58" s="15">
        <v>100</v>
      </c>
      <c r="C58" s="15">
        <v>65.957447000000002</v>
      </c>
      <c r="D58" s="15">
        <v>20.212765999999998</v>
      </c>
      <c r="E58" s="15">
        <v>46.808511000000003</v>
      </c>
      <c r="F58" s="15">
        <v>8.5106380000000001</v>
      </c>
      <c r="G58" s="15">
        <v>20.212765999999998</v>
      </c>
      <c r="H58" s="15">
        <v>19.148935999999999</v>
      </c>
      <c r="I58" s="15">
        <v>44.680850999999997</v>
      </c>
      <c r="J58" s="15">
        <v>41.489362</v>
      </c>
      <c r="K58" s="15">
        <v>22.340426000000001</v>
      </c>
      <c r="L58" s="15">
        <v>9.5744679999999995</v>
      </c>
      <c r="M58" s="15">
        <v>35.106383000000001</v>
      </c>
      <c r="N58" s="15">
        <v>28.723403999999999</v>
      </c>
      <c r="O58" s="15">
        <v>20.212765999999998</v>
      </c>
      <c r="P58" s="15">
        <v>25.531915000000001</v>
      </c>
      <c r="Q58" s="15">
        <v>4.2553190000000001</v>
      </c>
      <c r="R58" s="15">
        <v>4.2553190000000001</v>
      </c>
    </row>
    <row r="59" spans="1:18">
      <c r="A59" s="23" t="s">
        <v>146</v>
      </c>
      <c r="B59" s="24">
        <v>141</v>
      </c>
      <c r="C59" s="24">
        <v>95</v>
      </c>
      <c r="D59" s="24">
        <v>22</v>
      </c>
      <c r="E59" s="24">
        <v>67</v>
      </c>
      <c r="F59" s="24">
        <v>11</v>
      </c>
      <c r="G59" s="24">
        <v>16</v>
      </c>
      <c r="H59" s="24">
        <v>18</v>
      </c>
      <c r="I59" s="24">
        <v>65</v>
      </c>
      <c r="J59" s="24">
        <v>54</v>
      </c>
      <c r="K59" s="24">
        <v>29</v>
      </c>
      <c r="L59" s="24">
        <v>18</v>
      </c>
      <c r="M59" s="24">
        <v>52</v>
      </c>
      <c r="N59" s="24">
        <v>43</v>
      </c>
      <c r="O59" s="24">
        <v>28</v>
      </c>
      <c r="P59" s="24">
        <v>33</v>
      </c>
      <c r="Q59" s="24">
        <v>8</v>
      </c>
      <c r="R59" s="24">
        <v>5</v>
      </c>
    </row>
    <row r="60" spans="1:18">
      <c r="A60" s="10" t="s">
        <v>114</v>
      </c>
      <c r="B60" s="15">
        <v>100</v>
      </c>
      <c r="C60" s="15">
        <v>67.375887000000006</v>
      </c>
      <c r="D60" s="15">
        <v>15.602836999999999</v>
      </c>
      <c r="E60" s="15">
        <v>47.51773</v>
      </c>
      <c r="F60" s="15">
        <v>7.801418</v>
      </c>
      <c r="G60" s="15">
        <v>11.347518000000001</v>
      </c>
      <c r="H60" s="15">
        <v>12.765957</v>
      </c>
      <c r="I60" s="15">
        <v>46.099291000000001</v>
      </c>
      <c r="J60" s="15">
        <v>38.297871999999998</v>
      </c>
      <c r="K60" s="15">
        <v>20.567375999999999</v>
      </c>
      <c r="L60" s="15">
        <v>12.765957</v>
      </c>
      <c r="M60" s="15">
        <v>36.879432999999999</v>
      </c>
      <c r="N60" s="15">
        <v>30.496454</v>
      </c>
      <c r="O60" s="15">
        <v>19.858156000000001</v>
      </c>
      <c r="P60" s="15">
        <v>23.404254999999999</v>
      </c>
      <c r="Q60" s="15">
        <v>5.6737590000000004</v>
      </c>
      <c r="R60" s="15">
        <v>3.5460989999999999</v>
      </c>
    </row>
    <row r="61" spans="1:18">
      <c r="A61" s="23" t="s">
        <v>147</v>
      </c>
      <c r="B61" s="24">
        <v>30</v>
      </c>
      <c r="C61" s="24">
        <v>23</v>
      </c>
      <c r="D61" s="24">
        <v>6</v>
      </c>
      <c r="E61" s="24">
        <v>15</v>
      </c>
      <c r="F61" s="24">
        <v>4</v>
      </c>
      <c r="G61" s="24">
        <v>4</v>
      </c>
      <c r="H61" s="24">
        <v>5</v>
      </c>
      <c r="I61" s="24">
        <v>12</v>
      </c>
      <c r="J61" s="24">
        <v>12</v>
      </c>
      <c r="K61" s="24">
        <v>8</v>
      </c>
      <c r="L61" s="24">
        <v>6</v>
      </c>
      <c r="M61" s="24">
        <v>12</v>
      </c>
      <c r="N61" s="24">
        <v>9</v>
      </c>
      <c r="O61" s="24">
        <v>5</v>
      </c>
      <c r="P61" s="24">
        <v>6</v>
      </c>
      <c r="Q61" s="24">
        <v>2</v>
      </c>
      <c r="R61" s="24">
        <v>1</v>
      </c>
    </row>
    <row r="62" spans="1:18">
      <c r="A62" s="10" t="s">
        <v>114</v>
      </c>
      <c r="B62" s="15">
        <v>100</v>
      </c>
      <c r="C62" s="15">
        <v>76.666667000000004</v>
      </c>
      <c r="D62" s="15">
        <v>20</v>
      </c>
      <c r="E62" s="15">
        <v>50</v>
      </c>
      <c r="F62" s="15">
        <v>13.333333</v>
      </c>
      <c r="G62" s="15">
        <v>13.333333</v>
      </c>
      <c r="H62" s="15">
        <v>16.666667</v>
      </c>
      <c r="I62" s="15">
        <v>40</v>
      </c>
      <c r="J62" s="15">
        <v>40</v>
      </c>
      <c r="K62" s="15">
        <v>26.666667</v>
      </c>
      <c r="L62" s="15">
        <v>20</v>
      </c>
      <c r="M62" s="15">
        <v>40</v>
      </c>
      <c r="N62" s="15">
        <v>30</v>
      </c>
      <c r="O62" s="15">
        <v>16.666667</v>
      </c>
      <c r="P62" s="15">
        <v>20</v>
      </c>
      <c r="Q62" s="15">
        <v>6.6666670000000003</v>
      </c>
      <c r="R62" s="15">
        <v>3.3333330000000001</v>
      </c>
    </row>
    <row r="63" spans="1:18">
      <c r="A63" s="23" t="s">
        <v>148</v>
      </c>
      <c r="B63" s="24">
        <v>36</v>
      </c>
      <c r="C63" s="24">
        <v>25</v>
      </c>
      <c r="D63" s="24">
        <v>5</v>
      </c>
      <c r="E63" s="24">
        <v>15</v>
      </c>
      <c r="F63" s="24">
        <v>3</v>
      </c>
      <c r="G63" s="24">
        <v>2</v>
      </c>
      <c r="H63" s="24">
        <v>3</v>
      </c>
      <c r="I63" s="24">
        <v>12</v>
      </c>
      <c r="J63" s="24">
        <v>11</v>
      </c>
      <c r="K63" s="24">
        <v>5</v>
      </c>
      <c r="L63" s="24">
        <v>2</v>
      </c>
      <c r="M63" s="24">
        <v>9</v>
      </c>
      <c r="N63" s="24">
        <v>10</v>
      </c>
      <c r="O63" s="24">
        <v>6</v>
      </c>
      <c r="P63" s="24">
        <v>5</v>
      </c>
      <c r="Q63" s="24">
        <v>3</v>
      </c>
      <c r="R63" s="24">
        <v>2</v>
      </c>
    </row>
    <row r="64" spans="1:18">
      <c r="A64" s="10" t="s">
        <v>114</v>
      </c>
      <c r="B64" s="15">
        <v>100</v>
      </c>
      <c r="C64" s="15">
        <v>69.444444000000004</v>
      </c>
      <c r="D64" s="15">
        <v>13.888889000000001</v>
      </c>
      <c r="E64" s="15">
        <v>41.666666999999997</v>
      </c>
      <c r="F64" s="15">
        <v>8.3333329999999997</v>
      </c>
      <c r="G64" s="15">
        <v>5.5555560000000002</v>
      </c>
      <c r="H64" s="15">
        <v>8.3333329999999997</v>
      </c>
      <c r="I64" s="15">
        <v>33.333333000000003</v>
      </c>
      <c r="J64" s="15">
        <v>30.555555999999999</v>
      </c>
      <c r="K64" s="15">
        <v>13.888889000000001</v>
      </c>
      <c r="L64" s="15">
        <v>5.5555560000000002</v>
      </c>
      <c r="M64" s="15">
        <v>25</v>
      </c>
      <c r="N64" s="15">
        <v>27.777778000000001</v>
      </c>
      <c r="O64" s="15">
        <v>16.666667</v>
      </c>
      <c r="P64" s="15">
        <v>13.888889000000001</v>
      </c>
      <c r="Q64" s="15">
        <v>8.3333329999999997</v>
      </c>
      <c r="R64" s="15">
        <v>5.5555560000000002</v>
      </c>
    </row>
    <row r="65" spans="1:18">
      <c r="A65" s="23" t="s">
        <v>149</v>
      </c>
      <c r="B65" s="24">
        <v>343</v>
      </c>
      <c r="C65" s="24">
        <v>247</v>
      </c>
      <c r="D65" s="24">
        <v>50</v>
      </c>
      <c r="E65" s="24">
        <v>157</v>
      </c>
      <c r="F65" s="24">
        <v>20</v>
      </c>
      <c r="G65" s="24">
        <v>51</v>
      </c>
      <c r="H65" s="24">
        <v>49</v>
      </c>
      <c r="I65" s="24">
        <v>144</v>
      </c>
      <c r="J65" s="24">
        <v>125</v>
      </c>
      <c r="K65" s="24">
        <v>70</v>
      </c>
      <c r="L65" s="24">
        <v>32</v>
      </c>
      <c r="M65" s="24">
        <v>127</v>
      </c>
      <c r="N65" s="24">
        <v>115</v>
      </c>
      <c r="O65" s="24">
        <v>69</v>
      </c>
      <c r="P65" s="24">
        <v>71</v>
      </c>
      <c r="Q65" s="24">
        <v>15</v>
      </c>
      <c r="R65" s="24">
        <v>8</v>
      </c>
    </row>
    <row r="66" spans="1:18">
      <c r="A66" s="10" t="s">
        <v>114</v>
      </c>
      <c r="B66" s="15">
        <v>100</v>
      </c>
      <c r="C66" s="15">
        <v>72.011662000000001</v>
      </c>
      <c r="D66" s="15">
        <v>14.577259</v>
      </c>
      <c r="E66" s="15">
        <v>45.772595000000003</v>
      </c>
      <c r="F66" s="15">
        <v>5.8309040000000003</v>
      </c>
      <c r="G66" s="15">
        <v>14.868805</v>
      </c>
      <c r="H66" s="15">
        <v>14.285714</v>
      </c>
      <c r="I66" s="15">
        <v>41.982506999999998</v>
      </c>
      <c r="J66" s="15">
        <v>36.443148999999998</v>
      </c>
      <c r="K66" s="15">
        <v>20.408162999999998</v>
      </c>
      <c r="L66" s="15">
        <v>9.3294460000000008</v>
      </c>
      <c r="M66" s="15">
        <v>37.026238999999997</v>
      </c>
      <c r="N66" s="15">
        <v>33.527697000000003</v>
      </c>
      <c r="O66" s="15">
        <v>20.116617999999999</v>
      </c>
      <c r="P66" s="15">
        <v>20.699708000000001</v>
      </c>
      <c r="Q66" s="15">
        <v>4.3731780000000002</v>
      </c>
      <c r="R66" s="15">
        <v>2.3323619999999998</v>
      </c>
    </row>
    <row r="67" spans="1:18">
      <c r="A67" s="23" t="s">
        <v>150</v>
      </c>
      <c r="B67" s="24">
        <v>431</v>
      </c>
      <c r="C67" s="24">
        <v>304</v>
      </c>
      <c r="D67" s="24">
        <v>62</v>
      </c>
      <c r="E67" s="24">
        <v>193</v>
      </c>
      <c r="F67" s="24">
        <v>19</v>
      </c>
      <c r="G67" s="24">
        <v>65</v>
      </c>
      <c r="H67" s="24">
        <v>53</v>
      </c>
      <c r="I67" s="24">
        <v>167</v>
      </c>
      <c r="J67" s="24">
        <v>145</v>
      </c>
      <c r="K67" s="24">
        <v>84</v>
      </c>
      <c r="L67" s="24">
        <v>47</v>
      </c>
      <c r="M67" s="24">
        <v>154</v>
      </c>
      <c r="N67" s="24">
        <v>138</v>
      </c>
      <c r="O67" s="24">
        <v>85</v>
      </c>
      <c r="P67" s="24">
        <v>81</v>
      </c>
      <c r="Q67" s="24">
        <v>21</v>
      </c>
      <c r="R67" s="24">
        <v>9</v>
      </c>
    </row>
    <row r="68" spans="1:18">
      <c r="A68" s="10" t="s">
        <v>114</v>
      </c>
      <c r="B68" s="15">
        <v>100</v>
      </c>
      <c r="C68" s="15">
        <v>70.533642999999998</v>
      </c>
      <c r="D68" s="15">
        <v>14.385151</v>
      </c>
      <c r="E68" s="15">
        <v>44.779581999999998</v>
      </c>
      <c r="F68" s="15">
        <v>4.408353</v>
      </c>
      <c r="G68" s="15">
        <v>15.081206</v>
      </c>
      <c r="H68" s="15">
        <v>12.296984</v>
      </c>
      <c r="I68" s="15">
        <v>38.747100000000003</v>
      </c>
      <c r="J68" s="15">
        <v>33.642690999999999</v>
      </c>
      <c r="K68" s="15">
        <v>19.489559</v>
      </c>
      <c r="L68" s="15">
        <v>10.904871999999999</v>
      </c>
      <c r="M68" s="15">
        <v>35.730857999999998</v>
      </c>
      <c r="N68" s="15">
        <v>32.018560999999998</v>
      </c>
      <c r="O68" s="15">
        <v>19.721578000000001</v>
      </c>
      <c r="P68" s="15">
        <v>18.793503000000001</v>
      </c>
      <c r="Q68" s="15">
        <v>4.8723900000000002</v>
      </c>
      <c r="R68" s="15">
        <v>2.0881669999999999</v>
      </c>
    </row>
    <row r="69" spans="1:18">
      <c r="A69" s="23" t="s">
        <v>151</v>
      </c>
      <c r="B69" s="24">
        <v>530</v>
      </c>
      <c r="C69" s="24">
        <v>371</v>
      </c>
      <c r="D69" s="24">
        <v>81</v>
      </c>
      <c r="E69" s="24">
        <v>230</v>
      </c>
      <c r="F69" s="24">
        <v>29</v>
      </c>
      <c r="G69" s="24">
        <v>80</v>
      </c>
      <c r="H69" s="24">
        <v>67</v>
      </c>
      <c r="I69" s="24">
        <v>201</v>
      </c>
      <c r="J69" s="24">
        <v>184</v>
      </c>
      <c r="K69" s="24">
        <v>113</v>
      </c>
      <c r="L69" s="24">
        <v>62</v>
      </c>
      <c r="M69" s="24">
        <v>189</v>
      </c>
      <c r="N69" s="24">
        <v>168</v>
      </c>
      <c r="O69" s="24">
        <v>106</v>
      </c>
      <c r="P69" s="24">
        <v>99</v>
      </c>
      <c r="Q69" s="24">
        <v>24</v>
      </c>
      <c r="R69" s="24">
        <v>9</v>
      </c>
    </row>
    <row r="70" spans="1:18">
      <c r="A70" s="10" t="s">
        <v>114</v>
      </c>
      <c r="B70" s="15">
        <v>100</v>
      </c>
      <c r="C70" s="15">
        <v>70</v>
      </c>
      <c r="D70" s="15">
        <v>15.283018999999999</v>
      </c>
      <c r="E70" s="15">
        <v>43.396225999999999</v>
      </c>
      <c r="F70" s="15">
        <v>5.471698</v>
      </c>
      <c r="G70" s="15">
        <v>15.094340000000001</v>
      </c>
      <c r="H70" s="15">
        <v>12.641508999999999</v>
      </c>
      <c r="I70" s="15">
        <v>37.924528000000002</v>
      </c>
      <c r="J70" s="15">
        <v>34.716980999999997</v>
      </c>
      <c r="K70" s="15">
        <v>21.320754999999998</v>
      </c>
      <c r="L70" s="15">
        <v>11.698112999999999</v>
      </c>
      <c r="M70" s="15">
        <v>35.660376999999997</v>
      </c>
      <c r="N70" s="15">
        <v>31.698112999999999</v>
      </c>
      <c r="O70" s="15">
        <v>20</v>
      </c>
      <c r="P70" s="15">
        <v>18.679245000000002</v>
      </c>
      <c r="Q70" s="15">
        <v>4.528302</v>
      </c>
      <c r="R70" s="15">
        <v>1.698113</v>
      </c>
    </row>
    <row r="71" spans="1:18">
      <c r="A71" s="23" t="s">
        <v>152</v>
      </c>
      <c r="B71" s="24">
        <v>21</v>
      </c>
      <c r="C71" s="24">
        <v>11</v>
      </c>
      <c r="D71" s="24">
        <v>3</v>
      </c>
      <c r="E71" s="24">
        <v>8</v>
      </c>
      <c r="F71" s="24">
        <v>0</v>
      </c>
      <c r="G71" s="24">
        <v>2</v>
      </c>
      <c r="H71" s="24">
        <v>1</v>
      </c>
      <c r="I71" s="24">
        <v>8</v>
      </c>
      <c r="J71" s="24">
        <v>10</v>
      </c>
      <c r="K71" s="24">
        <v>3</v>
      </c>
      <c r="L71" s="24">
        <v>3</v>
      </c>
      <c r="M71" s="24">
        <v>8</v>
      </c>
      <c r="N71" s="24">
        <v>9</v>
      </c>
      <c r="O71" s="24">
        <v>5</v>
      </c>
      <c r="P71" s="24">
        <v>4</v>
      </c>
      <c r="Q71" s="24">
        <v>4</v>
      </c>
      <c r="R71" s="24">
        <v>0</v>
      </c>
    </row>
    <row r="72" spans="1:18">
      <c r="A72" s="10" t="s">
        <v>114</v>
      </c>
      <c r="B72" s="15">
        <v>100</v>
      </c>
      <c r="C72" s="15">
        <v>52.380952000000001</v>
      </c>
      <c r="D72" s="15">
        <v>14.285714</v>
      </c>
      <c r="E72" s="15">
        <v>38.095238000000002</v>
      </c>
      <c r="F72" s="15">
        <v>0</v>
      </c>
      <c r="G72" s="15">
        <v>9.5238099999999992</v>
      </c>
      <c r="H72" s="15">
        <v>4.7619049999999996</v>
      </c>
      <c r="I72" s="15">
        <v>38.095238000000002</v>
      </c>
      <c r="J72" s="15">
        <v>47.619047999999999</v>
      </c>
      <c r="K72" s="15">
        <v>14.285714</v>
      </c>
      <c r="L72" s="15">
        <v>14.285714</v>
      </c>
      <c r="M72" s="15">
        <v>38.095238000000002</v>
      </c>
      <c r="N72" s="15">
        <v>42.857143000000001</v>
      </c>
      <c r="O72" s="15">
        <v>23.809524</v>
      </c>
      <c r="P72" s="15">
        <v>19.047619000000001</v>
      </c>
      <c r="Q72" s="15">
        <v>19.047619000000001</v>
      </c>
      <c r="R72" s="15">
        <v>0</v>
      </c>
    </row>
    <row r="73" spans="1:18">
      <c r="A73" s="23" t="s">
        <v>128</v>
      </c>
      <c r="B73" s="24">
        <v>8</v>
      </c>
      <c r="C73" s="24">
        <v>5</v>
      </c>
      <c r="D73" s="24">
        <v>1</v>
      </c>
      <c r="E73" s="24">
        <v>3</v>
      </c>
      <c r="F73" s="24">
        <v>1</v>
      </c>
      <c r="G73" s="24">
        <v>1</v>
      </c>
      <c r="H73" s="24">
        <v>1</v>
      </c>
      <c r="I73" s="24">
        <v>6</v>
      </c>
      <c r="J73" s="24">
        <v>3</v>
      </c>
      <c r="K73" s="24">
        <v>2</v>
      </c>
      <c r="L73" s="24">
        <v>1</v>
      </c>
      <c r="M73" s="24">
        <v>2</v>
      </c>
      <c r="N73" s="24">
        <v>2</v>
      </c>
      <c r="O73" s="24">
        <v>2</v>
      </c>
      <c r="P73" s="24">
        <v>0</v>
      </c>
      <c r="Q73" s="24">
        <v>0</v>
      </c>
      <c r="R73" s="24">
        <v>1</v>
      </c>
    </row>
    <row r="74" spans="1:18">
      <c r="A74" s="10" t="s">
        <v>114</v>
      </c>
      <c r="B74" s="15">
        <v>100</v>
      </c>
      <c r="C74" s="15">
        <v>62.5</v>
      </c>
      <c r="D74" s="15">
        <v>12.5</v>
      </c>
      <c r="E74" s="15">
        <v>37.5</v>
      </c>
      <c r="F74" s="15">
        <v>12.5</v>
      </c>
      <c r="G74" s="15">
        <v>12.5</v>
      </c>
      <c r="H74" s="15">
        <v>12.5</v>
      </c>
      <c r="I74" s="15">
        <v>75</v>
      </c>
      <c r="J74" s="15">
        <v>37.5</v>
      </c>
      <c r="K74" s="15">
        <v>25</v>
      </c>
      <c r="L74" s="15">
        <v>12.5</v>
      </c>
      <c r="M74" s="15">
        <v>25</v>
      </c>
      <c r="N74" s="15">
        <v>25</v>
      </c>
      <c r="O74" s="15">
        <v>25</v>
      </c>
      <c r="P74" s="15">
        <v>0</v>
      </c>
      <c r="Q74" s="15">
        <v>0</v>
      </c>
      <c r="R74" s="15">
        <v>12.5</v>
      </c>
    </row>
    <row r="75" spans="1:18">
      <c r="A75" s="8" t="s">
        <v>153</v>
      </c>
      <c r="B75" s="8"/>
      <c r="C75" s="8"/>
      <c r="D75" s="8"/>
      <c r="E75" s="8"/>
      <c r="F75" s="8"/>
      <c r="G75" s="8"/>
      <c r="H75" s="8"/>
      <c r="I75" s="8"/>
      <c r="J75" s="8"/>
      <c r="K75" s="8"/>
      <c r="L75" s="8"/>
      <c r="M75" s="8"/>
      <c r="N75" s="8"/>
      <c r="O75" s="8"/>
      <c r="P75" s="8"/>
      <c r="Q75" s="8"/>
      <c r="R75" s="8"/>
    </row>
    <row r="76" spans="1:18">
      <c r="A76" s="23" t="s">
        <v>154</v>
      </c>
      <c r="B76" s="24">
        <v>359</v>
      </c>
      <c r="C76" s="24">
        <v>260</v>
      </c>
      <c r="D76" s="24">
        <v>57</v>
      </c>
      <c r="E76" s="24">
        <v>161</v>
      </c>
      <c r="F76" s="24">
        <v>18</v>
      </c>
      <c r="G76" s="24">
        <v>56</v>
      </c>
      <c r="H76" s="24">
        <v>48</v>
      </c>
      <c r="I76" s="24">
        <v>144</v>
      </c>
      <c r="J76" s="24">
        <v>125</v>
      </c>
      <c r="K76" s="24">
        <v>72</v>
      </c>
      <c r="L76" s="24">
        <v>35</v>
      </c>
      <c r="M76" s="24">
        <v>133</v>
      </c>
      <c r="N76" s="24">
        <v>123</v>
      </c>
      <c r="O76" s="24">
        <v>74</v>
      </c>
      <c r="P76" s="24">
        <v>75</v>
      </c>
      <c r="Q76" s="24">
        <v>13</v>
      </c>
      <c r="R76" s="24">
        <v>8</v>
      </c>
    </row>
    <row r="77" spans="1:18">
      <c r="A77" s="10" t="s">
        <v>114</v>
      </c>
      <c r="B77" s="15">
        <v>100</v>
      </c>
      <c r="C77" s="15">
        <v>72.423398000000006</v>
      </c>
      <c r="D77" s="15">
        <v>15.877437</v>
      </c>
      <c r="E77" s="15">
        <v>44.846797000000002</v>
      </c>
      <c r="F77" s="15">
        <v>5.0139279999999999</v>
      </c>
      <c r="G77" s="15">
        <v>15.598886</v>
      </c>
      <c r="H77" s="15">
        <v>13.370474</v>
      </c>
      <c r="I77" s="15">
        <v>40.111421</v>
      </c>
      <c r="J77" s="15">
        <v>34.818942</v>
      </c>
      <c r="K77" s="15">
        <v>20.055710000000001</v>
      </c>
      <c r="L77" s="15">
        <v>9.7493040000000004</v>
      </c>
      <c r="M77" s="15">
        <v>37.047353999999999</v>
      </c>
      <c r="N77" s="15">
        <v>34.261837999999997</v>
      </c>
      <c r="O77" s="15">
        <v>20.612812999999999</v>
      </c>
      <c r="P77" s="15">
        <v>20.891365</v>
      </c>
      <c r="Q77" s="15">
        <v>3.6211700000000002</v>
      </c>
      <c r="R77" s="15">
        <v>2.2284120000000001</v>
      </c>
    </row>
    <row r="78" spans="1:18">
      <c r="A78" s="23" t="s">
        <v>155</v>
      </c>
      <c r="B78" s="24">
        <v>295</v>
      </c>
      <c r="C78" s="24">
        <v>228</v>
      </c>
      <c r="D78" s="24">
        <v>47</v>
      </c>
      <c r="E78" s="24">
        <v>142</v>
      </c>
      <c r="F78" s="24">
        <v>21</v>
      </c>
      <c r="G78" s="24">
        <v>53</v>
      </c>
      <c r="H78" s="24">
        <v>42</v>
      </c>
      <c r="I78" s="24">
        <v>116</v>
      </c>
      <c r="J78" s="24">
        <v>108</v>
      </c>
      <c r="K78" s="24">
        <v>55</v>
      </c>
      <c r="L78" s="24">
        <v>34</v>
      </c>
      <c r="M78" s="24">
        <v>104</v>
      </c>
      <c r="N78" s="24">
        <v>86</v>
      </c>
      <c r="O78" s="24">
        <v>63</v>
      </c>
      <c r="P78" s="24">
        <v>60</v>
      </c>
      <c r="Q78" s="24">
        <v>15</v>
      </c>
      <c r="R78" s="24">
        <v>6</v>
      </c>
    </row>
    <row r="79" spans="1:18">
      <c r="A79" s="10" t="s">
        <v>114</v>
      </c>
      <c r="B79" s="15">
        <v>100</v>
      </c>
      <c r="C79" s="15">
        <v>77.288135999999994</v>
      </c>
      <c r="D79" s="15">
        <v>15.932202999999999</v>
      </c>
      <c r="E79" s="15">
        <v>48.135593</v>
      </c>
      <c r="F79" s="15">
        <v>7.1186439999999997</v>
      </c>
      <c r="G79" s="15">
        <v>17.966101999999999</v>
      </c>
      <c r="H79" s="15">
        <v>14.237287999999999</v>
      </c>
      <c r="I79" s="15">
        <v>39.322034000000002</v>
      </c>
      <c r="J79" s="15">
        <v>36.610168999999999</v>
      </c>
      <c r="K79" s="15">
        <v>18.644068000000001</v>
      </c>
      <c r="L79" s="15">
        <v>11.525423999999999</v>
      </c>
      <c r="M79" s="15">
        <v>35.254237000000003</v>
      </c>
      <c r="N79" s="15">
        <v>29.152542</v>
      </c>
      <c r="O79" s="15">
        <v>21.355931999999999</v>
      </c>
      <c r="P79" s="15">
        <v>20.338982999999999</v>
      </c>
      <c r="Q79" s="15">
        <v>5.084746</v>
      </c>
      <c r="R79" s="15">
        <v>2.0338980000000002</v>
      </c>
    </row>
    <row r="80" spans="1:18">
      <c r="A80" s="23" t="s">
        <v>156</v>
      </c>
      <c r="B80" s="24">
        <v>229</v>
      </c>
      <c r="C80" s="24">
        <v>164</v>
      </c>
      <c r="D80" s="24">
        <v>40</v>
      </c>
      <c r="E80" s="24">
        <v>105</v>
      </c>
      <c r="F80" s="24">
        <v>19</v>
      </c>
      <c r="G80" s="24">
        <v>42</v>
      </c>
      <c r="H80" s="24">
        <v>31</v>
      </c>
      <c r="I80" s="24">
        <v>100</v>
      </c>
      <c r="J80" s="24">
        <v>88</v>
      </c>
      <c r="K80" s="24">
        <v>58</v>
      </c>
      <c r="L80" s="24">
        <v>36</v>
      </c>
      <c r="M80" s="24">
        <v>103</v>
      </c>
      <c r="N80" s="24">
        <v>79</v>
      </c>
      <c r="O80" s="24">
        <v>53</v>
      </c>
      <c r="P80" s="24">
        <v>51</v>
      </c>
      <c r="Q80" s="24">
        <v>7</v>
      </c>
      <c r="R80" s="24">
        <v>3</v>
      </c>
    </row>
    <row r="81" spans="1:18">
      <c r="A81" s="10" t="s">
        <v>114</v>
      </c>
      <c r="B81" s="15">
        <v>100</v>
      </c>
      <c r="C81" s="15">
        <v>71.615720999999994</v>
      </c>
      <c r="D81" s="15">
        <v>17.467248999999999</v>
      </c>
      <c r="E81" s="15">
        <v>45.851528000000002</v>
      </c>
      <c r="F81" s="15">
        <v>8.2969430000000006</v>
      </c>
      <c r="G81" s="15">
        <v>18.340610999999999</v>
      </c>
      <c r="H81" s="15">
        <v>13.537118</v>
      </c>
      <c r="I81" s="15">
        <v>43.668121999999997</v>
      </c>
      <c r="J81" s="15">
        <v>38.427948000000001</v>
      </c>
      <c r="K81" s="15">
        <v>25.327511000000001</v>
      </c>
      <c r="L81" s="15">
        <v>15.720523999999999</v>
      </c>
      <c r="M81" s="15">
        <v>44.978166000000002</v>
      </c>
      <c r="N81" s="15">
        <v>34.497816999999998</v>
      </c>
      <c r="O81" s="15">
        <v>23.144105</v>
      </c>
      <c r="P81" s="15">
        <v>22.270741999999998</v>
      </c>
      <c r="Q81" s="15">
        <v>3.0567690000000001</v>
      </c>
      <c r="R81" s="15">
        <v>1.310044</v>
      </c>
    </row>
    <row r="82" spans="1:18">
      <c r="A82" s="23" t="s">
        <v>157</v>
      </c>
      <c r="B82" s="24">
        <v>151</v>
      </c>
      <c r="C82" s="24">
        <v>110</v>
      </c>
      <c r="D82" s="24">
        <v>23</v>
      </c>
      <c r="E82" s="24">
        <v>70</v>
      </c>
      <c r="F82" s="24">
        <v>8</v>
      </c>
      <c r="G82" s="24">
        <v>24</v>
      </c>
      <c r="H82" s="24">
        <v>15</v>
      </c>
      <c r="I82" s="24">
        <v>67</v>
      </c>
      <c r="J82" s="24">
        <v>50</v>
      </c>
      <c r="K82" s="24">
        <v>34</v>
      </c>
      <c r="L82" s="24">
        <v>23</v>
      </c>
      <c r="M82" s="24">
        <v>55</v>
      </c>
      <c r="N82" s="24">
        <v>52</v>
      </c>
      <c r="O82" s="24">
        <v>42</v>
      </c>
      <c r="P82" s="24">
        <v>25</v>
      </c>
      <c r="Q82" s="24">
        <v>9</v>
      </c>
      <c r="R82" s="24">
        <v>3</v>
      </c>
    </row>
    <row r="83" spans="1:18">
      <c r="A83" s="10" t="s">
        <v>114</v>
      </c>
      <c r="B83" s="15">
        <v>100</v>
      </c>
      <c r="C83" s="15">
        <v>72.847682000000006</v>
      </c>
      <c r="D83" s="15">
        <v>15.231788</v>
      </c>
      <c r="E83" s="15">
        <v>46.357616</v>
      </c>
      <c r="F83" s="15">
        <v>5.2980130000000001</v>
      </c>
      <c r="G83" s="15">
        <v>15.89404</v>
      </c>
      <c r="H83" s="15">
        <v>9.9337750000000007</v>
      </c>
      <c r="I83" s="15">
        <v>44.370860999999998</v>
      </c>
      <c r="J83" s="15">
        <v>33.112583000000001</v>
      </c>
      <c r="K83" s="15">
        <v>22.516556000000001</v>
      </c>
      <c r="L83" s="15">
        <v>15.231788</v>
      </c>
      <c r="M83" s="15">
        <v>36.423841000000003</v>
      </c>
      <c r="N83" s="15">
        <v>34.437086000000001</v>
      </c>
      <c r="O83" s="15">
        <v>27.81457</v>
      </c>
      <c r="P83" s="15">
        <v>16.556291000000002</v>
      </c>
      <c r="Q83" s="15">
        <v>5.9602649999999997</v>
      </c>
      <c r="R83" s="15">
        <v>1.986755</v>
      </c>
    </row>
    <row r="84" spans="1:18">
      <c r="A84" s="23" t="s">
        <v>158</v>
      </c>
      <c r="B84" s="24">
        <v>402</v>
      </c>
      <c r="C84" s="24">
        <v>299</v>
      </c>
      <c r="D84" s="24">
        <v>63</v>
      </c>
      <c r="E84" s="24">
        <v>191</v>
      </c>
      <c r="F84" s="24">
        <v>23</v>
      </c>
      <c r="G84" s="24">
        <v>65</v>
      </c>
      <c r="H84" s="24">
        <v>55</v>
      </c>
      <c r="I84" s="24">
        <v>164</v>
      </c>
      <c r="J84" s="24">
        <v>144</v>
      </c>
      <c r="K84" s="24">
        <v>84</v>
      </c>
      <c r="L84" s="24">
        <v>46</v>
      </c>
      <c r="M84" s="24">
        <v>149</v>
      </c>
      <c r="N84" s="24">
        <v>132</v>
      </c>
      <c r="O84" s="24">
        <v>91</v>
      </c>
      <c r="P84" s="24">
        <v>84</v>
      </c>
      <c r="Q84" s="24">
        <v>16</v>
      </c>
      <c r="R84" s="24">
        <v>8</v>
      </c>
    </row>
    <row r="85" spans="1:18">
      <c r="A85" s="10" t="s">
        <v>114</v>
      </c>
      <c r="B85" s="15">
        <v>100</v>
      </c>
      <c r="C85" s="15">
        <v>74.378108999999995</v>
      </c>
      <c r="D85" s="15">
        <v>15.671642</v>
      </c>
      <c r="E85" s="15">
        <v>47.512438000000003</v>
      </c>
      <c r="F85" s="15">
        <v>5.721393</v>
      </c>
      <c r="G85" s="15">
        <v>16.169153999999999</v>
      </c>
      <c r="H85" s="15">
        <v>13.681592</v>
      </c>
      <c r="I85" s="15">
        <v>40.796019999999999</v>
      </c>
      <c r="J85" s="15">
        <v>35.820895999999998</v>
      </c>
      <c r="K85" s="15">
        <v>20.895522</v>
      </c>
      <c r="L85" s="15">
        <v>11.442786</v>
      </c>
      <c r="M85" s="15">
        <v>37.064677000000003</v>
      </c>
      <c r="N85" s="15">
        <v>32.835821000000003</v>
      </c>
      <c r="O85" s="15">
        <v>22.636816</v>
      </c>
      <c r="P85" s="15">
        <v>20.895522</v>
      </c>
      <c r="Q85" s="15">
        <v>3.9801000000000002</v>
      </c>
      <c r="R85" s="15">
        <v>1.9900500000000001</v>
      </c>
    </row>
    <row r="86" spans="1:18">
      <c r="A86" s="23" t="s">
        <v>159</v>
      </c>
      <c r="B86" s="24">
        <v>285</v>
      </c>
      <c r="C86" s="24">
        <v>200</v>
      </c>
      <c r="D86" s="24">
        <v>51</v>
      </c>
      <c r="E86" s="24">
        <v>122</v>
      </c>
      <c r="F86" s="24">
        <v>20</v>
      </c>
      <c r="G86" s="24">
        <v>45</v>
      </c>
      <c r="H86" s="24">
        <v>37</v>
      </c>
      <c r="I86" s="24">
        <v>105</v>
      </c>
      <c r="J86" s="24">
        <v>99</v>
      </c>
      <c r="K86" s="24">
        <v>64</v>
      </c>
      <c r="L86" s="24">
        <v>38</v>
      </c>
      <c r="M86" s="24">
        <v>119</v>
      </c>
      <c r="N86" s="24">
        <v>95</v>
      </c>
      <c r="O86" s="24">
        <v>71</v>
      </c>
      <c r="P86" s="24">
        <v>58</v>
      </c>
      <c r="Q86" s="24">
        <v>16</v>
      </c>
      <c r="R86" s="24">
        <v>3</v>
      </c>
    </row>
    <row r="87" spans="1:18">
      <c r="A87" s="10" t="s">
        <v>114</v>
      </c>
      <c r="B87" s="15">
        <v>100</v>
      </c>
      <c r="C87" s="15">
        <v>70.175438999999997</v>
      </c>
      <c r="D87" s="15">
        <v>17.894736999999999</v>
      </c>
      <c r="E87" s="15">
        <v>42.807017999999999</v>
      </c>
      <c r="F87" s="15">
        <v>7.017544</v>
      </c>
      <c r="G87" s="15">
        <v>15.789474</v>
      </c>
      <c r="H87" s="15">
        <v>12.982456000000001</v>
      </c>
      <c r="I87" s="15">
        <v>36.842104999999997</v>
      </c>
      <c r="J87" s="15">
        <v>34.736842000000003</v>
      </c>
      <c r="K87" s="15">
        <v>22.456140000000001</v>
      </c>
      <c r="L87" s="15">
        <v>13.333333</v>
      </c>
      <c r="M87" s="15">
        <v>41.754385999999997</v>
      </c>
      <c r="N87" s="15">
        <v>33.333333000000003</v>
      </c>
      <c r="O87" s="15">
        <v>24.912281</v>
      </c>
      <c r="P87" s="15">
        <v>20.350877000000001</v>
      </c>
      <c r="Q87" s="15">
        <v>5.6140350000000003</v>
      </c>
      <c r="R87" s="15">
        <v>1.052632</v>
      </c>
    </row>
    <row r="88" spans="1:18">
      <c r="A88" s="23" t="s">
        <v>160</v>
      </c>
      <c r="B88" s="24">
        <v>339</v>
      </c>
      <c r="C88" s="24">
        <v>246</v>
      </c>
      <c r="D88" s="24">
        <v>53</v>
      </c>
      <c r="E88" s="24">
        <v>144</v>
      </c>
      <c r="F88" s="24">
        <v>21</v>
      </c>
      <c r="G88" s="24">
        <v>56</v>
      </c>
      <c r="H88" s="24">
        <v>41</v>
      </c>
      <c r="I88" s="24">
        <v>137</v>
      </c>
      <c r="J88" s="24">
        <v>121</v>
      </c>
      <c r="K88" s="24">
        <v>77</v>
      </c>
      <c r="L88" s="24">
        <v>44</v>
      </c>
      <c r="M88" s="24">
        <v>130</v>
      </c>
      <c r="N88" s="24">
        <v>108</v>
      </c>
      <c r="O88" s="24">
        <v>73</v>
      </c>
      <c r="P88" s="24">
        <v>65</v>
      </c>
      <c r="Q88" s="24">
        <v>17</v>
      </c>
      <c r="R88" s="24">
        <v>6</v>
      </c>
    </row>
    <row r="89" spans="1:18">
      <c r="A89" s="10" t="s">
        <v>114</v>
      </c>
      <c r="B89" s="15">
        <v>100</v>
      </c>
      <c r="C89" s="15">
        <v>72.566372000000001</v>
      </c>
      <c r="D89" s="15">
        <v>15.634218000000001</v>
      </c>
      <c r="E89" s="15">
        <v>42.477876000000002</v>
      </c>
      <c r="F89" s="15">
        <v>6.1946899999999996</v>
      </c>
      <c r="G89" s="15">
        <v>16.519174</v>
      </c>
      <c r="H89" s="15">
        <v>12.094395</v>
      </c>
      <c r="I89" s="15">
        <v>40.412979</v>
      </c>
      <c r="J89" s="15">
        <v>35.693215000000002</v>
      </c>
      <c r="K89" s="15">
        <v>22.713864000000001</v>
      </c>
      <c r="L89" s="15">
        <v>12.979350999999999</v>
      </c>
      <c r="M89" s="15">
        <v>38.348083000000003</v>
      </c>
      <c r="N89" s="15">
        <v>31.858407</v>
      </c>
      <c r="O89" s="15">
        <v>21.533923000000001</v>
      </c>
      <c r="P89" s="15">
        <v>19.174040999999999</v>
      </c>
      <c r="Q89" s="15">
        <v>5.0147490000000001</v>
      </c>
      <c r="R89" s="15">
        <v>1.7699119999999999</v>
      </c>
    </row>
    <row r="90" spans="1:18">
      <c r="A90" s="23" t="s">
        <v>161</v>
      </c>
      <c r="B90" s="24">
        <v>123</v>
      </c>
      <c r="C90" s="24">
        <v>91</v>
      </c>
      <c r="D90" s="24">
        <v>20</v>
      </c>
      <c r="E90" s="24">
        <v>57</v>
      </c>
      <c r="F90" s="24">
        <v>10</v>
      </c>
      <c r="G90" s="24">
        <v>22</v>
      </c>
      <c r="H90" s="24">
        <v>18</v>
      </c>
      <c r="I90" s="24">
        <v>55</v>
      </c>
      <c r="J90" s="24">
        <v>49</v>
      </c>
      <c r="K90" s="24">
        <v>34</v>
      </c>
      <c r="L90" s="24">
        <v>13</v>
      </c>
      <c r="M90" s="24">
        <v>57</v>
      </c>
      <c r="N90" s="24">
        <v>49</v>
      </c>
      <c r="O90" s="24">
        <v>31</v>
      </c>
      <c r="P90" s="24">
        <v>33</v>
      </c>
      <c r="Q90" s="24">
        <v>4</v>
      </c>
      <c r="R90" s="24">
        <v>1</v>
      </c>
    </row>
    <row r="91" spans="1:18">
      <c r="A91" s="10" t="s">
        <v>114</v>
      </c>
      <c r="B91" s="15">
        <v>100</v>
      </c>
      <c r="C91" s="15">
        <v>73.983739999999997</v>
      </c>
      <c r="D91" s="15">
        <v>16.260162999999999</v>
      </c>
      <c r="E91" s="15">
        <v>46.341462999999997</v>
      </c>
      <c r="F91" s="15">
        <v>8.1300810000000006</v>
      </c>
      <c r="G91" s="15">
        <v>17.886178999999998</v>
      </c>
      <c r="H91" s="15">
        <v>14.634145999999999</v>
      </c>
      <c r="I91" s="15">
        <v>44.715446999999998</v>
      </c>
      <c r="J91" s="15">
        <v>39.837398</v>
      </c>
      <c r="K91" s="15">
        <v>27.642275999999999</v>
      </c>
      <c r="L91" s="15">
        <v>10.569106</v>
      </c>
      <c r="M91" s="15">
        <v>46.341462999999997</v>
      </c>
      <c r="N91" s="15">
        <v>39.837398</v>
      </c>
      <c r="O91" s="15">
        <v>25.203251999999999</v>
      </c>
      <c r="P91" s="15">
        <v>26.829267999999999</v>
      </c>
      <c r="Q91" s="15">
        <v>3.252033</v>
      </c>
      <c r="R91" s="15">
        <v>0.81300799999999995</v>
      </c>
    </row>
    <row r="92" spans="1:18">
      <c r="A92" s="23" t="s">
        <v>162</v>
      </c>
      <c r="B92" s="24">
        <v>350</v>
      </c>
      <c r="C92" s="24">
        <v>245</v>
      </c>
      <c r="D92" s="24">
        <v>54</v>
      </c>
      <c r="E92" s="24">
        <v>146</v>
      </c>
      <c r="F92" s="24">
        <v>20</v>
      </c>
      <c r="G92" s="24">
        <v>59</v>
      </c>
      <c r="H92" s="24">
        <v>42</v>
      </c>
      <c r="I92" s="24">
        <v>139</v>
      </c>
      <c r="J92" s="24">
        <v>125</v>
      </c>
      <c r="K92" s="24">
        <v>75</v>
      </c>
      <c r="L92" s="24">
        <v>40</v>
      </c>
      <c r="M92" s="24">
        <v>134</v>
      </c>
      <c r="N92" s="24">
        <v>124</v>
      </c>
      <c r="O92" s="24">
        <v>78</v>
      </c>
      <c r="P92" s="24">
        <v>79</v>
      </c>
      <c r="Q92" s="24">
        <v>16</v>
      </c>
      <c r="R92" s="24">
        <v>5</v>
      </c>
    </row>
    <row r="93" spans="1:18">
      <c r="A93" s="10" t="s">
        <v>114</v>
      </c>
      <c r="B93" s="15">
        <v>100</v>
      </c>
      <c r="C93" s="15">
        <v>70</v>
      </c>
      <c r="D93" s="15">
        <v>15.428571</v>
      </c>
      <c r="E93" s="15">
        <v>41.714286000000001</v>
      </c>
      <c r="F93" s="15">
        <v>5.7142860000000004</v>
      </c>
      <c r="G93" s="15">
        <v>16.857143000000001</v>
      </c>
      <c r="H93" s="15">
        <v>12</v>
      </c>
      <c r="I93" s="15">
        <v>39.714286000000001</v>
      </c>
      <c r="J93" s="15">
        <v>35.714286000000001</v>
      </c>
      <c r="K93" s="15">
        <v>21.428571000000002</v>
      </c>
      <c r="L93" s="15">
        <v>11.428571</v>
      </c>
      <c r="M93" s="15">
        <v>38.285713999999999</v>
      </c>
      <c r="N93" s="15">
        <v>35.428570999999998</v>
      </c>
      <c r="O93" s="15">
        <v>22.285713999999999</v>
      </c>
      <c r="P93" s="15">
        <v>22.571428999999998</v>
      </c>
      <c r="Q93" s="15">
        <v>4.5714290000000002</v>
      </c>
      <c r="R93" s="15">
        <v>1.428571</v>
      </c>
    </row>
    <row r="94" spans="1:18">
      <c r="A94" s="23" t="s">
        <v>152</v>
      </c>
      <c r="B94" s="24">
        <v>11</v>
      </c>
      <c r="C94" s="24">
        <v>5</v>
      </c>
      <c r="D94" s="24">
        <v>2</v>
      </c>
      <c r="E94" s="24">
        <v>6</v>
      </c>
      <c r="F94" s="24">
        <v>0</v>
      </c>
      <c r="G94" s="24">
        <v>1</v>
      </c>
      <c r="H94" s="24">
        <v>0</v>
      </c>
      <c r="I94" s="24">
        <v>5</v>
      </c>
      <c r="J94" s="24">
        <v>4</v>
      </c>
      <c r="K94" s="24">
        <v>1</v>
      </c>
      <c r="L94" s="24">
        <v>2</v>
      </c>
      <c r="M94" s="24">
        <v>3</v>
      </c>
      <c r="N94" s="24">
        <v>3</v>
      </c>
      <c r="O94" s="24">
        <v>2</v>
      </c>
      <c r="P94" s="24">
        <v>1</v>
      </c>
      <c r="Q94" s="24">
        <v>3</v>
      </c>
      <c r="R94" s="24">
        <v>1</v>
      </c>
    </row>
    <row r="95" spans="1:18">
      <c r="A95" s="10" t="s">
        <v>114</v>
      </c>
      <c r="B95" s="15">
        <v>100</v>
      </c>
      <c r="C95" s="15">
        <v>45.454545000000003</v>
      </c>
      <c r="D95" s="15">
        <v>18.181818</v>
      </c>
      <c r="E95" s="15">
        <v>54.545454999999997</v>
      </c>
      <c r="F95" s="15">
        <v>0</v>
      </c>
      <c r="G95" s="15">
        <v>9.0909089999999999</v>
      </c>
      <c r="H95" s="15">
        <v>0</v>
      </c>
      <c r="I95" s="15">
        <v>45.454545000000003</v>
      </c>
      <c r="J95" s="15">
        <v>36.363636</v>
      </c>
      <c r="K95" s="15">
        <v>9.0909089999999999</v>
      </c>
      <c r="L95" s="15">
        <v>18.181818</v>
      </c>
      <c r="M95" s="15">
        <v>27.272727</v>
      </c>
      <c r="N95" s="15">
        <v>27.272727</v>
      </c>
      <c r="O95" s="15">
        <v>18.181818</v>
      </c>
      <c r="P95" s="15">
        <v>9.0909089999999999</v>
      </c>
      <c r="Q95" s="15">
        <v>27.272727</v>
      </c>
      <c r="R95" s="15">
        <v>9.0909089999999999</v>
      </c>
    </row>
    <row r="96" spans="1:18">
      <c r="A96" s="23" t="s">
        <v>163</v>
      </c>
      <c r="B96" s="24">
        <v>6</v>
      </c>
      <c r="C96" s="24">
        <v>5</v>
      </c>
      <c r="D96" s="24">
        <v>1</v>
      </c>
      <c r="E96" s="24">
        <v>2</v>
      </c>
      <c r="F96" s="24">
        <v>0</v>
      </c>
      <c r="G96" s="24">
        <v>2</v>
      </c>
      <c r="H96" s="24">
        <v>0</v>
      </c>
      <c r="I96" s="24">
        <v>3</v>
      </c>
      <c r="J96" s="24">
        <v>3</v>
      </c>
      <c r="K96" s="24">
        <v>0</v>
      </c>
      <c r="L96" s="24">
        <v>0</v>
      </c>
      <c r="M96" s="24">
        <v>2</v>
      </c>
      <c r="N96" s="24">
        <v>2</v>
      </c>
      <c r="O96" s="24">
        <v>1</v>
      </c>
      <c r="P96" s="24">
        <v>1</v>
      </c>
      <c r="Q96" s="24">
        <v>0</v>
      </c>
      <c r="R96" s="24">
        <v>0</v>
      </c>
    </row>
    <row r="97" spans="1:18">
      <c r="A97" s="10" t="s">
        <v>114</v>
      </c>
      <c r="B97" s="15">
        <v>100</v>
      </c>
      <c r="C97" s="15">
        <v>83.333332999999996</v>
      </c>
      <c r="D97" s="15">
        <v>16.666667</v>
      </c>
      <c r="E97" s="15">
        <v>33.333333000000003</v>
      </c>
      <c r="F97" s="15">
        <v>0</v>
      </c>
      <c r="G97" s="15">
        <v>33.333333000000003</v>
      </c>
      <c r="H97" s="15">
        <v>0</v>
      </c>
      <c r="I97" s="15">
        <v>50</v>
      </c>
      <c r="J97" s="15">
        <v>50</v>
      </c>
      <c r="K97" s="15">
        <v>0</v>
      </c>
      <c r="L97" s="15">
        <v>0</v>
      </c>
      <c r="M97" s="15">
        <v>33.333333000000003</v>
      </c>
      <c r="N97" s="15">
        <v>33.333333000000003</v>
      </c>
      <c r="O97" s="15">
        <v>16.666667</v>
      </c>
      <c r="P97" s="15">
        <v>16.666667</v>
      </c>
      <c r="Q97" s="15">
        <v>0</v>
      </c>
      <c r="R97" s="15">
        <v>0</v>
      </c>
    </row>
    <row r="98" spans="1:18">
      <c r="A98" s="23" t="s">
        <v>128</v>
      </c>
      <c r="B98" s="24">
        <v>8</v>
      </c>
      <c r="C98" s="24">
        <v>6</v>
      </c>
      <c r="D98" s="24">
        <v>1</v>
      </c>
      <c r="E98" s="24">
        <v>3</v>
      </c>
      <c r="F98" s="24">
        <v>2</v>
      </c>
      <c r="G98" s="24">
        <v>0</v>
      </c>
      <c r="H98" s="24">
        <v>2</v>
      </c>
      <c r="I98" s="24">
        <v>6</v>
      </c>
      <c r="J98" s="24">
        <v>3</v>
      </c>
      <c r="K98" s="24">
        <v>3</v>
      </c>
      <c r="L98" s="24">
        <v>2</v>
      </c>
      <c r="M98" s="24">
        <v>2</v>
      </c>
      <c r="N98" s="24">
        <v>2</v>
      </c>
      <c r="O98" s="24">
        <v>1</v>
      </c>
      <c r="P98" s="24">
        <v>0</v>
      </c>
      <c r="Q98" s="24">
        <v>0</v>
      </c>
      <c r="R98" s="24">
        <v>0</v>
      </c>
    </row>
    <row r="99" spans="1:18">
      <c r="A99" s="10" t="s">
        <v>114</v>
      </c>
      <c r="B99" s="15">
        <v>100</v>
      </c>
      <c r="C99" s="15">
        <v>75</v>
      </c>
      <c r="D99" s="15">
        <v>12.5</v>
      </c>
      <c r="E99" s="15">
        <v>37.5</v>
      </c>
      <c r="F99" s="15">
        <v>25</v>
      </c>
      <c r="G99" s="15">
        <v>0</v>
      </c>
      <c r="H99" s="15">
        <v>25</v>
      </c>
      <c r="I99" s="15">
        <v>75</v>
      </c>
      <c r="J99" s="15">
        <v>37.5</v>
      </c>
      <c r="K99" s="15">
        <v>37.5</v>
      </c>
      <c r="L99" s="15">
        <v>25</v>
      </c>
      <c r="M99" s="15">
        <v>25</v>
      </c>
      <c r="N99" s="15">
        <v>25</v>
      </c>
      <c r="O99" s="15">
        <v>12.5</v>
      </c>
      <c r="P99" s="15">
        <v>0</v>
      </c>
      <c r="Q99" s="15">
        <v>0</v>
      </c>
      <c r="R99" s="15">
        <v>0</v>
      </c>
    </row>
    <row r="100" spans="1:18">
      <c r="A100" s="8" t="s">
        <v>164</v>
      </c>
      <c r="B100" s="8"/>
      <c r="C100" s="8"/>
      <c r="D100" s="8"/>
      <c r="E100" s="8"/>
      <c r="F100" s="8"/>
      <c r="G100" s="8"/>
      <c r="H100" s="8"/>
      <c r="I100" s="8"/>
      <c r="J100" s="8"/>
      <c r="K100" s="8"/>
      <c r="L100" s="8"/>
      <c r="M100" s="8"/>
      <c r="N100" s="8"/>
      <c r="O100" s="8"/>
      <c r="P100" s="8"/>
      <c r="Q100" s="8"/>
      <c r="R100" s="8"/>
    </row>
    <row r="101" spans="1:18">
      <c r="A101" s="23" t="s">
        <v>165</v>
      </c>
      <c r="B101" s="24">
        <v>54</v>
      </c>
      <c r="C101" s="24">
        <v>34</v>
      </c>
      <c r="D101" s="24">
        <v>7</v>
      </c>
      <c r="E101" s="24">
        <v>24</v>
      </c>
      <c r="F101" s="24">
        <v>5</v>
      </c>
      <c r="G101" s="24">
        <v>6</v>
      </c>
      <c r="H101" s="24">
        <v>8</v>
      </c>
      <c r="I101" s="24">
        <v>20</v>
      </c>
      <c r="J101" s="24">
        <v>21</v>
      </c>
      <c r="K101" s="24">
        <v>13</v>
      </c>
      <c r="L101" s="24">
        <v>5</v>
      </c>
      <c r="M101" s="24">
        <v>24</v>
      </c>
      <c r="N101" s="24">
        <v>17</v>
      </c>
      <c r="O101" s="24">
        <v>9</v>
      </c>
      <c r="P101" s="24">
        <v>15</v>
      </c>
      <c r="Q101" s="24">
        <v>2</v>
      </c>
      <c r="R101" s="24">
        <v>2</v>
      </c>
    </row>
    <row r="102" spans="1:18">
      <c r="A102" s="10" t="s">
        <v>114</v>
      </c>
      <c r="B102" s="15">
        <v>100</v>
      </c>
      <c r="C102" s="15">
        <v>62.962963000000002</v>
      </c>
      <c r="D102" s="15">
        <v>12.962963</v>
      </c>
      <c r="E102" s="15">
        <v>44.444443999999997</v>
      </c>
      <c r="F102" s="15">
        <v>9.2592590000000001</v>
      </c>
      <c r="G102" s="15">
        <v>11.111110999999999</v>
      </c>
      <c r="H102" s="15">
        <v>14.814814999999999</v>
      </c>
      <c r="I102" s="15">
        <v>37.037036999999998</v>
      </c>
      <c r="J102" s="15">
        <v>38.888888999999999</v>
      </c>
      <c r="K102" s="15">
        <v>24.074074</v>
      </c>
      <c r="L102" s="15">
        <v>9.2592590000000001</v>
      </c>
      <c r="M102" s="15">
        <v>44.444443999999997</v>
      </c>
      <c r="N102" s="15">
        <v>31.481480999999999</v>
      </c>
      <c r="O102" s="15">
        <v>16.666667</v>
      </c>
      <c r="P102" s="15">
        <v>27.777778000000001</v>
      </c>
      <c r="Q102" s="15">
        <v>3.7037040000000001</v>
      </c>
      <c r="R102" s="15">
        <v>3.7037040000000001</v>
      </c>
    </row>
    <row r="103" spans="1:18">
      <c r="A103" s="23" t="s">
        <v>166</v>
      </c>
      <c r="B103" s="24">
        <v>259</v>
      </c>
      <c r="C103" s="24">
        <v>182</v>
      </c>
      <c r="D103" s="24">
        <v>38</v>
      </c>
      <c r="E103" s="24">
        <v>104</v>
      </c>
      <c r="F103" s="24">
        <v>10</v>
      </c>
      <c r="G103" s="24">
        <v>37</v>
      </c>
      <c r="H103" s="24">
        <v>27</v>
      </c>
      <c r="I103" s="24">
        <v>93</v>
      </c>
      <c r="J103" s="24">
        <v>76</v>
      </c>
      <c r="K103" s="24">
        <v>51</v>
      </c>
      <c r="L103" s="24">
        <v>29</v>
      </c>
      <c r="M103" s="24">
        <v>84</v>
      </c>
      <c r="N103" s="24">
        <v>86</v>
      </c>
      <c r="O103" s="24">
        <v>50</v>
      </c>
      <c r="P103" s="24">
        <v>55</v>
      </c>
      <c r="Q103" s="24">
        <v>11</v>
      </c>
      <c r="R103" s="24">
        <v>5</v>
      </c>
    </row>
    <row r="104" spans="1:18">
      <c r="A104" s="10" t="s">
        <v>114</v>
      </c>
      <c r="B104" s="15">
        <v>100</v>
      </c>
      <c r="C104" s="15">
        <v>70.270269999999996</v>
      </c>
      <c r="D104" s="15">
        <v>14.671815</v>
      </c>
      <c r="E104" s="15">
        <v>40.154440000000001</v>
      </c>
      <c r="F104" s="15">
        <v>3.8610039999999999</v>
      </c>
      <c r="G104" s="15">
        <v>14.285714</v>
      </c>
      <c r="H104" s="15">
        <v>10.424709999999999</v>
      </c>
      <c r="I104" s="15">
        <v>35.907336000000001</v>
      </c>
      <c r="J104" s="15">
        <v>29.343629</v>
      </c>
      <c r="K104" s="15">
        <v>19.691120000000002</v>
      </c>
      <c r="L104" s="15">
        <v>11.196911</v>
      </c>
      <c r="M104" s="15">
        <v>32.432431999999999</v>
      </c>
      <c r="N104" s="15">
        <v>33.204633000000001</v>
      </c>
      <c r="O104" s="15">
        <v>19.305019000000001</v>
      </c>
      <c r="P104" s="15">
        <v>21.235520999999999</v>
      </c>
      <c r="Q104" s="15">
        <v>4.2471040000000002</v>
      </c>
      <c r="R104" s="15">
        <v>1.9305019999999999</v>
      </c>
    </row>
    <row r="105" spans="1:18">
      <c r="A105" s="23" t="s">
        <v>167</v>
      </c>
      <c r="B105" s="24">
        <v>221</v>
      </c>
      <c r="C105" s="24">
        <v>158</v>
      </c>
      <c r="D105" s="24">
        <v>35</v>
      </c>
      <c r="E105" s="24">
        <v>98</v>
      </c>
      <c r="F105" s="24">
        <v>13</v>
      </c>
      <c r="G105" s="24">
        <v>32</v>
      </c>
      <c r="H105" s="24">
        <v>31</v>
      </c>
      <c r="I105" s="24">
        <v>85</v>
      </c>
      <c r="J105" s="24">
        <v>89</v>
      </c>
      <c r="K105" s="24">
        <v>46</v>
      </c>
      <c r="L105" s="24">
        <v>26</v>
      </c>
      <c r="M105" s="24">
        <v>77</v>
      </c>
      <c r="N105" s="24">
        <v>60</v>
      </c>
      <c r="O105" s="24">
        <v>44</v>
      </c>
      <c r="P105" s="24">
        <v>28</v>
      </c>
      <c r="Q105" s="24">
        <v>11</v>
      </c>
      <c r="R105" s="24">
        <v>4</v>
      </c>
    </row>
    <row r="106" spans="1:18">
      <c r="A106" s="10" t="s">
        <v>114</v>
      </c>
      <c r="B106" s="15">
        <v>100</v>
      </c>
      <c r="C106" s="15">
        <v>71.493212999999997</v>
      </c>
      <c r="D106" s="15">
        <v>15.837104</v>
      </c>
      <c r="E106" s="15">
        <v>44.343890999999999</v>
      </c>
      <c r="F106" s="15">
        <v>5.8823530000000002</v>
      </c>
      <c r="G106" s="15">
        <v>14.479638</v>
      </c>
      <c r="H106" s="15">
        <v>14.027149</v>
      </c>
      <c r="I106" s="15">
        <v>38.461537999999997</v>
      </c>
      <c r="J106" s="15">
        <v>40.271493</v>
      </c>
      <c r="K106" s="15">
        <v>20.81448</v>
      </c>
      <c r="L106" s="15">
        <v>11.764706</v>
      </c>
      <c r="M106" s="15">
        <v>34.841628999999998</v>
      </c>
      <c r="N106" s="15">
        <v>27.149321</v>
      </c>
      <c r="O106" s="15">
        <v>19.909502</v>
      </c>
      <c r="P106" s="15">
        <v>12.669682999999999</v>
      </c>
      <c r="Q106" s="15">
        <v>4.9773759999999996</v>
      </c>
      <c r="R106" s="15">
        <v>1.809955</v>
      </c>
    </row>
    <row r="107" spans="1:18">
      <c r="A107" s="23" t="s">
        <v>168</v>
      </c>
      <c r="B107" s="24">
        <v>52</v>
      </c>
      <c r="C107" s="24">
        <v>31</v>
      </c>
      <c r="D107" s="24">
        <v>7</v>
      </c>
      <c r="E107" s="24">
        <v>23</v>
      </c>
      <c r="F107" s="24">
        <v>4</v>
      </c>
      <c r="G107" s="24">
        <v>11</v>
      </c>
      <c r="H107" s="24">
        <v>5</v>
      </c>
      <c r="I107" s="24">
        <v>23</v>
      </c>
      <c r="J107" s="24">
        <v>17</v>
      </c>
      <c r="K107" s="24">
        <v>13</v>
      </c>
      <c r="L107" s="24">
        <v>7</v>
      </c>
      <c r="M107" s="24">
        <v>21</v>
      </c>
      <c r="N107" s="24">
        <v>16</v>
      </c>
      <c r="O107" s="24">
        <v>13</v>
      </c>
      <c r="P107" s="24">
        <v>11</v>
      </c>
      <c r="Q107" s="24">
        <v>3</v>
      </c>
      <c r="R107" s="24">
        <v>1</v>
      </c>
    </row>
    <row r="108" spans="1:18">
      <c r="A108" s="10" t="s">
        <v>114</v>
      </c>
      <c r="B108" s="15">
        <v>100</v>
      </c>
      <c r="C108" s="15">
        <v>59.615385000000003</v>
      </c>
      <c r="D108" s="15">
        <v>13.461537999999999</v>
      </c>
      <c r="E108" s="15">
        <v>44.230769000000002</v>
      </c>
      <c r="F108" s="15">
        <v>7.6923079999999997</v>
      </c>
      <c r="G108" s="15">
        <v>21.153846000000001</v>
      </c>
      <c r="H108" s="15">
        <v>9.6153849999999998</v>
      </c>
      <c r="I108" s="15">
        <v>44.230769000000002</v>
      </c>
      <c r="J108" s="15">
        <v>32.692307999999997</v>
      </c>
      <c r="K108" s="15">
        <v>25</v>
      </c>
      <c r="L108" s="15">
        <v>13.461537999999999</v>
      </c>
      <c r="M108" s="15">
        <v>40.384614999999997</v>
      </c>
      <c r="N108" s="15">
        <v>30.769231000000001</v>
      </c>
      <c r="O108" s="15">
        <v>25</v>
      </c>
      <c r="P108" s="15">
        <v>21.153846000000001</v>
      </c>
      <c r="Q108" s="15">
        <v>5.7692310000000004</v>
      </c>
      <c r="R108" s="15">
        <v>1.9230769999999999</v>
      </c>
    </row>
    <row r="109" spans="1:18">
      <c r="A109" s="23" t="s">
        <v>169</v>
      </c>
      <c r="B109" s="24">
        <v>15</v>
      </c>
      <c r="C109" s="24">
        <v>10</v>
      </c>
      <c r="D109" s="24">
        <v>3</v>
      </c>
      <c r="E109" s="24">
        <v>6</v>
      </c>
      <c r="F109" s="24">
        <v>1</v>
      </c>
      <c r="G109" s="24">
        <v>5</v>
      </c>
      <c r="H109" s="24">
        <v>4</v>
      </c>
      <c r="I109" s="24">
        <v>5</v>
      </c>
      <c r="J109" s="24">
        <v>6</v>
      </c>
      <c r="K109" s="24">
        <v>2</v>
      </c>
      <c r="L109" s="24">
        <v>4</v>
      </c>
      <c r="M109" s="24">
        <v>7</v>
      </c>
      <c r="N109" s="24">
        <v>6</v>
      </c>
      <c r="O109" s="24">
        <v>5</v>
      </c>
      <c r="P109" s="24">
        <v>2</v>
      </c>
      <c r="Q109" s="24">
        <v>2</v>
      </c>
      <c r="R109" s="24">
        <v>0</v>
      </c>
    </row>
    <row r="110" spans="1:18">
      <c r="A110" s="10" t="s">
        <v>114</v>
      </c>
      <c r="B110" s="15">
        <v>100</v>
      </c>
      <c r="C110" s="15">
        <v>66.666667000000004</v>
      </c>
      <c r="D110" s="15">
        <v>20</v>
      </c>
      <c r="E110" s="15">
        <v>40</v>
      </c>
      <c r="F110" s="15">
        <v>6.6666670000000003</v>
      </c>
      <c r="G110" s="15">
        <v>33.333333000000003</v>
      </c>
      <c r="H110" s="15">
        <v>26.666667</v>
      </c>
      <c r="I110" s="15">
        <v>33.333333000000003</v>
      </c>
      <c r="J110" s="15">
        <v>40</v>
      </c>
      <c r="K110" s="15">
        <v>13.333333</v>
      </c>
      <c r="L110" s="15">
        <v>26.666667</v>
      </c>
      <c r="M110" s="15">
        <v>46.666666999999997</v>
      </c>
      <c r="N110" s="15">
        <v>40</v>
      </c>
      <c r="O110" s="15">
        <v>33.333333000000003</v>
      </c>
      <c r="P110" s="15">
        <v>13.333333</v>
      </c>
      <c r="Q110" s="15">
        <v>13.333333</v>
      </c>
      <c r="R110" s="15">
        <v>0</v>
      </c>
    </row>
    <row r="111" spans="1:18">
      <c r="A111" s="23" t="s">
        <v>128</v>
      </c>
      <c r="B111" s="24">
        <v>1</v>
      </c>
      <c r="C111" s="24">
        <v>1</v>
      </c>
      <c r="D111" s="24">
        <v>0</v>
      </c>
      <c r="E111" s="24">
        <v>1</v>
      </c>
      <c r="F111" s="24">
        <v>0</v>
      </c>
      <c r="G111" s="24">
        <v>0</v>
      </c>
      <c r="H111" s="24">
        <v>0</v>
      </c>
      <c r="I111" s="24">
        <v>1</v>
      </c>
      <c r="J111" s="24">
        <v>1</v>
      </c>
      <c r="K111" s="24">
        <v>0</v>
      </c>
      <c r="L111" s="24">
        <v>1</v>
      </c>
      <c r="M111" s="24">
        <v>0</v>
      </c>
      <c r="N111" s="24">
        <v>0</v>
      </c>
      <c r="O111" s="24">
        <v>0</v>
      </c>
      <c r="P111" s="24">
        <v>0</v>
      </c>
      <c r="Q111" s="24">
        <v>0</v>
      </c>
      <c r="R111" s="24">
        <v>0</v>
      </c>
    </row>
    <row r="112" spans="1:18">
      <c r="A112" s="10" t="s">
        <v>114</v>
      </c>
      <c r="B112" s="15">
        <v>100</v>
      </c>
      <c r="C112" s="15">
        <v>100</v>
      </c>
      <c r="D112" s="15">
        <v>0</v>
      </c>
      <c r="E112" s="15">
        <v>100</v>
      </c>
      <c r="F112" s="15">
        <v>0</v>
      </c>
      <c r="G112" s="15">
        <v>0</v>
      </c>
      <c r="H112" s="15">
        <v>0</v>
      </c>
      <c r="I112" s="15">
        <v>100</v>
      </c>
      <c r="J112" s="15">
        <v>100</v>
      </c>
      <c r="K112" s="15">
        <v>0</v>
      </c>
      <c r="L112" s="15">
        <v>100</v>
      </c>
      <c r="M112" s="15">
        <v>0</v>
      </c>
      <c r="N112" s="15">
        <v>0</v>
      </c>
      <c r="O112" s="15">
        <v>0</v>
      </c>
      <c r="P112" s="15">
        <v>0</v>
      </c>
      <c r="Q112" s="15">
        <v>0</v>
      </c>
      <c r="R112" s="15">
        <v>0</v>
      </c>
    </row>
    <row r="113" spans="1:18">
      <c r="A113" s="8" t="s">
        <v>170</v>
      </c>
      <c r="B113" s="8"/>
      <c r="C113" s="8"/>
      <c r="D113" s="8"/>
      <c r="E113" s="8"/>
      <c r="F113" s="8"/>
      <c r="G113" s="8"/>
      <c r="H113" s="8"/>
      <c r="I113" s="8"/>
      <c r="J113" s="8"/>
      <c r="K113" s="8"/>
      <c r="L113" s="8"/>
      <c r="M113" s="8"/>
      <c r="N113" s="8"/>
      <c r="O113" s="8"/>
      <c r="P113" s="8"/>
      <c r="Q113" s="8"/>
      <c r="R113" s="8"/>
    </row>
    <row r="114" spans="1:18">
      <c r="A114" s="23" t="s">
        <v>171</v>
      </c>
      <c r="B114" s="24">
        <v>71</v>
      </c>
      <c r="C114" s="24">
        <v>52</v>
      </c>
      <c r="D114" s="24">
        <v>19</v>
      </c>
      <c r="E114" s="24">
        <v>35</v>
      </c>
      <c r="F114" s="24">
        <v>4</v>
      </c>
      <c r="G114" s="24">
        <v>17</v>
      </c>
      <c r="H114" s="24">
        <v>10</v>
      </c>
      <c r="I114" s="24">
        <v>25</v>
      </c>
      <c r="J114" s="24">
        <v>30</v>
      </c>
      <c r="K114" s="24">
        <v>24</v>
      </c>
      <c r="L114" s="24">
        <v>14</v>
      </c>
      <c r="M114" s="24">
        <v>33</v>
      </c>
      <c r="N114" s="24">
        <v>40</v>
      </c>
      <c r="O114" s="24">
        <v>17</v>
      </c>
      <c r="P114" s="24">
        <v>16</v>
      </c>
      <c r="Q114" s="24">
        <v>4</v>
      </c>
      <c r="R114" s="24">
        <v>0</v>
      </c>
    </row>
    <row r="115" spans="1:18">
      <c r="A115" s="10" t="s">
        <v>114</v>
      </c>
      <c r="B115" s="15">
        <v>100</v>
      </c>
      <c r="C115" s="15">
        <v>73.239436999999995</v>
      </c>
      <c r="D115" s="15">
        <v>26.760563000000001</v>
      </c>
      <c r="E115" s="15">
        <v>49.295774999999999</v>
      </c>
      <c r="F115" s="15">
        <v>5.6338030000000003</v>
      </c>
      <c r="G115" s="15">
        <v>23.943662</v>
      </c>
      <c r="H115" s="15">
        <v>14.084507</v>
      </c>
      <c r="I115" s="15">
        <v>35.211267999999997</v>
      </c>
      <c r="J115" s="15">
        <v>42.253520999999999</v>
      </c>
      <c r="K115" s="15">
        <v>33.802816999999997</v>
      </c>
      <c r="L115" s="15">
        <v>19.718309999999999</v>
      </c>
      <c r="M115" s="15">
        <v>46.478873</v>
      </c>
      <c r="N115" s="15">
        <v>56.338028000000001</v>
      </c>
      <c r="O115" s="15">
        <v>23.943662</v>
      </c>
      <c r="P115" s="15">
        <v>22.535211</v>
      </c>
      <c r="Q115" s="15">
        <v>5.6338030000000003</v>
      </c>
      <c r="R115" s="15">
        <v>0</v>
      </c>
    </row>
    <row r="116" spans="1:18">
      <c r="A116" s="23" t="s">
        <v>172</v>
      </c>
      <c r="B116" s="24">
        <v>203</v>
      </c>
      <c r="C116" s="24">
        <v>134</v>
      </c>
      <c r="D116" s="24">
        <v>23</v>
      </c>
      <c r="E116" s="24">
        <v>76</v>
      </c>
      <c r="F116" s="24">
        <v>12</v>
      </c>
      <c r="G116" s="24">
        <v>30</v>
      </c>
      <c r="H116" s="24">
        <v>23</v>
      </c>
      <c r="I116" s="24">
        <v>86</v>
      </c>
      <c r="J116" s="24">
        <v>76</v>
      </c>
      <c r="K116" s="24">
        <v>47</v>
      </c>
      <c r="L116" s="24">
        <v>22</v>
      </c>
      <c r="M116" s="24">
        <v>77</v>
      </c>
      <c r="N116" s="24">
        <v>55</v>
      </c>
      <c r="O116" s="24">
        <v>38</v>
      </c>
      <c r="P116" s="24">
        <v>34</v>
      </c>
      <c r="Q116" s="24">
        <v>7</v>
      </c>
      <c r="R116" s="24">
        <v>6</v>
      </c>
    </row>
    <row r="117" spans="1:18">
      <c r="A117" s="10" t="s">
        <v>114</v>
      </c>
      <c r="B117" s="15">
        <v>100</v>
      </c>
      <c r="C117" s="15">
        <v>66.009851999999995</v>
      </c>
      <c r="D117" s="15">
        <v>11.330049000000001</v>
      </c>
      <c r="E117" s="15">
        <v>37.438423999999998</v>
      </c>
      <c r="F117" s="15">
        <v>5.9113300000000004</v>
      </c>
      <c r="G117" s="15">
        <v>14.778325000000001</v>
      </c>
      <c r="H117" s="15">
        <v>11.330049000000001</v>
      </c>
      <c r="I117" s="15">
        <v>42.364531999999997</v>
      </c>
      <c r="J117" s="15">
        <v>37.438423999999998</v>
      </c>
      <c r="K117" s="15">
        <v>23.152709000000002</v>
      </c>
      <c r="L117" s="15">
        <v>10.837438000000001</v>
      </c>
      <c r="M117" s="15">
        <v>37.931033999999997</v>
      </c>
      <c r="N117" s="15">
        <v>27.093596000000002</v>
      </c>
      <c r="O117" s="15">
        <v>18.719211999999999</v>
      </c>
      <c r="P117" s="15">
        <v>16.748767999999998</v>
      </c>
      <c r="Q117" s="15">
        <v>3.4482759999999999</v>
      </c>
      <c r="R117" s="15">
        <v>2.9556650000000002</v>
      </c>
    </row>
    <row r="118" spans="1:18">
      <c r="A118" s="23" t="s">
        <v>173</v>
      </c>
      <c r="B118" s="24">
        <v>231</v>
      </c>
      <c r="C118" s="24">
        <v>167</v>
      </c>
      <c r="D118" s="24">
        <v>32</v>
      </c>
      <c r="E118" s="24">
        <v>103</v>
      </c>
      <c r="F118" s="24">
        <v>9</v>
      </c>
      <c r="G118" s="24">
        <v>28</v>
      </c>
      <c r="H118" s="24">
        <v>28</v>
      </c>
      <c r="I118" s="24">
        <v>83</v>
      </c>
      <c r="J118" s="24">
        <v>71</v>
      </c>
      <c r="K118" s="24">
        <v>39</v>
      </c>
      <c r="L118" s="24">
        <v>25</v>
      </c>
      <c r="M118" s="24">
        <v>71</v>
      </c>
      <c r="N118" s="24">
        <v>70</v>
      </c>
      <c r="O118" s="24">
        <v>44</v>
      </c>
      <c r="P118" s="24">
        <v>39</v>
      </c>
      <c r="Q118" s="24">
        <v>10</v>
      </c>
      <c r="R118" s="24">
        <v>1</v>
      </c>
    </row>
    <row r="119" spans="1:18">
      <c r="A119" s="10" t="s">
        <v>114</v>
      </c>
      <c r="B119" s="15">
        <v>100</v>
      </c>
      <c r="C119" s="15">
        <v>72.294371999999996</v>
      </c>
      <c r="D119" s="15">
        <v>13.852814</v>
      </c>
      <c r="E119" s="15">
        <v>44.588745000000003</v>
      </c>
      <c r="F119" s="15">
        <v>3.8961039999999998</v>
      </c>
      <c r="G119" s="15">
        <v>12.121212</v>
      </c>
      <c r="H119" s="15">
        <v>12.121212</v>
      </c>
      <c r="I119" s="15">
        <v>35.930736000000003</v>
      </c>
      <c r="J119" s="15">
        <v>30.735931000000001</v>
      </c>
      <c r="K119" s="15">
        <v>16.883116999999999</v>
      </c>
      <c r="L119" s="15">
        <v>10.822511</v>
      </c>
      <c r="M119" s="15">
        <v>30.735931000000001</v>
      </c>
      <c r="N119" s="15">
        <v>30.30303</v>
      </c>
      <c r="O119" s="15">
        <v>19.047619000000001</v>
      </c>
      <c r="P119" s="15">
        <v>16.883116999999999</v>
      </c>
      <c r="Q119" s="15">
        <v>4.3290040000000003</v>
      </c>
      <c r="R119" s="15">
        <v>0.43290000000000001</v>
      </c>
    </row>
    <row r="120" spans="1:18">
      <c r="A120" s="23" t="s">
        <v>174</v>
      </c>
      <c r="B120" s="24">
        <v>93</v>
      </c>
      <c r="C120" s="24">
        <v>60</v>
      </c>
      <c r="D120" s="24">
        <v>15</v>
      </c>
      <c r="E120" s="24">
        <v>40</v>
      </c>
      <c r="F120" s="24">
        <v>8</v>
      </c>
      <c r="G120" s="24">
        <v>14</v>
      </c>
      <c r="H120" s="24">
        <v>13</v>
      </c>
      <c r="I120" s="24">
        <v>31</v>
      </c>
      <c r="J120" s="24">
        <v>30</v>
      </c>
      <c r="K120" s="24">
        <v>14</v>
      </c>
      <c r="L120" s="24">
        <v>10</v>
      </c>
      <c r="M120" s="24">
        <v>30</v>
      </c>
      <c r="N120" s="24">
        <v>19</v>
      </c>
      <c r="O120" s="24">
        <v>21</v>
      </c>
      <c r="P120" s="24">
        <v>22</v>
      </c>
      <c r="Q120" s="24">
        <v>8</v>
      </c>
      <c r="R120" s="24">
        <v>4</v>
      </c>
    </row>
    <row r="121" spans="1:18">
      <c r="A121" s="10" t="s">
        <v>114</v>
      </c>
      <c r="B121" s="15">
        <v>100</v>
      </c>
      <c r="C121" s="15">
        <v>64.516129000000006</v>
      </c>
      <c r="D121" s="15">
        <v>16.129031999999999</v>
      </c>
      <c r="E121" s="15">
        <v>43.010753000000001</v>
      </c>
      <c r="F121" s="15">
        <v>8.6021509999999992</v>
      </c>
      <c r="G121" s="15">
        <v>15.053763</v>
      </c>
      <c r="H121" s="15">
        <v>13.978495000000001</v>
      </c>
      <c r="I121" s="15">
        <v>33.333333000000003</v>
      </c>
      <c r="J121" s="15">
        <v>32.258065000000002</v>
      </c>
      <c r="K121" s="15">
        <v>15.053763</v>
      </c>
      <c r="L121" s="15">
        <v>10.752687999999999</v>
      </c>
      <c r="M121" s="15">
        <v>32.258065000000002</v>
      </c>
      <c r="N121" s="15">
        <v>20.430108000000001</v>
      </c>
      <c r="O121" s="15">
        <v>22.580645000000001</v>
      </c>
      <c r="P121" s="15">
        <v>23.655913999999999</v>
      </c>
      <c r="Q121" s="15">
        <v>8.6021509999999992</v>
      </c>
      <c r="R121" s="15">
        <v>4.301075</v>
      </c>
    </row>
    <row r="122" spans="1:18">
      <c r="A122" s="23" t="s">
        <v>128</v>
      </c>
      <c r="B122" s="24">
        <v>4</v>
      </c>
      <c r="C122" s="24">
        <v>3</v>
      </c>
      <c r="D122" s="24">
        <v>1</v>
      </c>
      <c r="E122" s="24">
        <v>2</v>
      </c>
      <c r="F122" s="24">
        <v>0</v>
      </c>
      <c r="G122" s="24">
        <v>2</v>
      </c>
      <c r="H122" s="24">
        <v>1</v>
      </c>
      <c r="I122" s="24">
        <v>2</v>
      </c>
      <c r="J122" s="24">
        <v>3</v>
      </c>
      <c r="K122" s="24">
        <v>1</v>
      </c>
      <c r="L122" s="24">
        <v>1</v>
      </c>
      <c r="M122" s="24">
        <v>2</v>
      </c>
      <c r="N122" s="24">
        <v>1</v>
      </c>
      <c r="O122" s="24">
        <v>1</v>
      </c>
      <c r="P122" s="24">
        <v>0</v>
      </c>
      <c r="Q122" s="24">
        <v>0</v>
      </c>
      <c r="R122" s="24">
        <v>1</v>
      </c>
    </row>
    <row r="123" spans="1:18">
      <c r="A123" s="10" t="s">
        <v>114</v>
      </c>
      <c r="B123" s="15">
        <v>100</v>
      </c>
      <c r="C123" s="15">
        <v>75</v>
      </c>
      <c r="D123" s="15">
        <v>25</v>
      </c>
      <c r="E123" s="15">
        <v>50</v>
      </c>
      <c r="F123" s="15">
        <v>0</v>
      </c>
      <c r="G123" s="15">
        <v>50</v>
      </c>
      <c r="H123" s="15">
        <v>25</v>
      </c>
      <c r="I123" s="15">
        <v>50</v>
      </c>
      <c r="J123" s="15">
        <v>75</v>
      </c>
      <c r="K123" s="15">
        <v>25</v>
      </c>
      <c r="L123" s="15">
        <v>25</v>
      </c>
      <c r="M123" s="15">
        <v>50</v>
      </c>
      <c r="N123" s="15">
        <v>25</v>
      </c>
      <c r="O123" s="15">
        <v>25</v>
      </c>
      <c r="P123" s="15">
        <v>0</v>
      </c>
      <c r="Q123" s="15">
        <v>0</v>
      </c>
      <c r="R123" s="15">
        <v>25</v>
      </c>
    </row>
    <row r="124" spans="1:18">
      <c r="A124" s="8" t="s">
        <v>175</v>
      </c>
      <c r="B124" s="8"/>
      <c r="C124" s="8"/>
      <c r="D124" s="8"/>
      <c r="E124" s="8"/>
      <c r="F124" s="8"/>
      <c r="G124" s="8"/>
      <c r="H124" s="8"/>
      <c r="I124" s="8"/>
      <c r="J124" s="8"/>
      <c r="K124" s="8"/>
      <c r="L124" s="8"/>
      <c r="M124" s="8"/>
      <c r="N124" s="8"/>
      <c r="O124" s="8"/>
      <c r="P124" s="8"/>
      <c r="Q124" s="8"/>
      <c r="R124" s="8"/>
    </row>
    <row r="125" spans="1:18">
      <c r="A125" s="23" t="s">
        <v>176</v>
      </c>
      <c r="B125" s="24">
        <v>125</v>
      </c>
      <c r="C125" s="24">
        <v>95</v>
      </c>
      <c r="D125" s="24">
        <v>20</v>
      </c>
      <c r="E125" s="24">
        <v>56</v>
      </c>
      <c r="F125" s="24">
        <v>8</v>
      </c>
      <c r="G125" s="24">
        <v>22</v>
      </c>
      <c r="H125" s="24">
        <v>16</v>
      </c>
      <c r="I125" s="24">
        <v>56</v>
      </c>
      <c r="J125" s="24">
        <v>49</v>
      </c>
      <c r="K125" s="24">
        <v>28</v>
      </c>
      <c r="L125" s="24">
        <v>11</v>
      </c>
      <c r="M125" s="24">
        <v>41</v>
      </c>
      <c r="N125" s="24">
        <v>31</v>
      </c>
      <c r="O125" s="24">
        <v>19</v>
      </c>
      <c r="P125" s="24">
        <v>29</v>
      </c>
      <c r="Q125" s="24">
        <v>6</v>
      </c>
      <c r="R125" s="24">
        <v>1</v>
      </c>
    </row>
    <row r="126" spans="1:18">
      <c r="A126" s="10" t="s">
        <v>114</v>
      </c>
      <c r="B126" s="15">
        <v>100</v>
      </c>
      <c r="C126" s="15">
        <v>76</v>
      </c>
      <c r="D126" s="15">
        <v>16</v>
      </c>
      <c r="E126" s="15">
        <v>44.8</v>
      </c>
      <c r="F126" s="15">
        <v>6.4</v>
      </c>
      <c r="G126" s="15">
        <v>17.600000000000001</v>
      </c>
      <c r="H126" s="15">
        <v>12.8</v>
      </c>
      <c r="I126" s="15">
        <v>44.8</v>
      </c>
      <c r="J126" s="15">
        <v>39.200000000000003</v>
      </c>
      <c r="K126" s="15">
        <v>22.4</v>
      </c>
      <c r="L126" s="15">
        <v>8.8000000000000007</v>
      </c>
      <c r="M126" s="15">
        <v>32.799999999999997</v>
      </c>
      <c r="N126" s="15">
        <v>24.8</v>
      </c>
      <c r="O126" s="15">
        <v>15.2</v>
      </c>
      <c r="P126" s="15">
        <v>23.2</v>
      </c>
      <c r="Q126" s="15">
        <v>4.8</v>
      </c>
      <c r="R126" s="15">
        <v>0.8</v>
      </c>
    </row>
    <row r="127" spans="1:18">
      <c r="A127" s="23" t="s">
        <v>177</v>
      </c>
      <c r="B127" s="24">
        <v>197</v>
      </c>
      <c r="C127" s="24">
        <v>136</v>
      </c>
      <c r="D127" s="24">
        <v>25</v>
      </c>
      <c r="E127" s="24">
        <v>78</v>
      </c>
      <c r="F127" s="24">
        <v>7</v>
      </c>
      <c r="G127" s="24">
        <v>29</v>
      </c>
      <c r="H127" s="24">
        <v>23</v>
      </c>
      <c r="I127" s="24">
        <v>75</v>
      </c>
      <c r="J127" s="24">
        <v>54</v>
      </c>
      <c r="K127" s="24">
        <v>37</v>
      </c>
      <c r="L127" s="24">
        <v>21</v>
      </c>
      <c r="M127" s="24">
        <v>66</v>
      </c>
      <c r="N127" s="24">
        <v>62</v>
      </c>
      <c r="O127" s="24">
        <v>43</v>
      </c>
      <c r="P127" s="24">
        <v>33</v>
      </c>
      <c r="Q127" s="24">
        <v>5</v>
      </c>
      <c r="R127" s="24">
        <v>7</v>
      </c>
    </row>
    <row r="128" spans="1:18">
      <c r="A128" s="10" t="s">
        <v>114</v>
      </c>
      <c r="B128" s="15">
        <v>100</v>
      </c>
      <c r="C128" s="15">
        <v>69.035533000000001</v>
      </c>
      <c r="D128" s="15">
        <v>12.690355</v>
      </c>
      <c r="E128" s="15">
        <v>39.593908999999996</v>
      </c>
      <c r="F128" s="15">
        <v>3.553299</v>
      </c>
      <c r="G128" s="15">
        <v>14.720812</v>
      </c>
      <c r="H128" s="15">
        <v>11.675127</v>
      </c>
      <c r="I128" s="15">
        <v>38.071066000000002</v>
      </c>
      <c r="J128" s="15">
        <v>27.411168</v>
      </c>
      <c r="K128" s="15">
        <v>18.781725999999999</v>
      </c>
      <c r="L128" s="15">
        <v>10.659898</v>
      </c>
      <c r="M128" s="15">
        <v>33.502538000000001</v>
      </c>
      <c r="N128" s="15">
        <v>31.472080999999999</v>
      </c>
      <c r="O128" s="15">
        <v>21.827411000000001</v>
      </c>
      <c r="P128" s="15">
        <v>16.751269000000001</v>
      </c>
      <c r="Q128" s="15">
        <v>2.538071</v>
      </c>
      <c r="R128" s="15">
        <v>3.553299</v>
      </c>
    </row>
    <row r="129" spans="1:18">
      <c r="A129" s="23" t="s">
        <v>178</v>
      </c>
      <c r="B129" s="24">
        <v>59</v>
      </c>
      <c r="C129" s="24">
        <v>42</v>
      </c>
      <c r="D129" s="24">
        <v>13</v>
      </c>
      <c r="E129" s="24">
        <v>28</v>
      </c>
      <c r="F129" s="24">
        <v>6</v>
      </c>
      <c r="G129" s="24">
        <v>10</v>
      </c>
      <c r="H129" s="24">
        <v>10</v>
      </c>
      <c r="I129" s="24">
        <v>27</v>
      </c>
      <c r="J129" s="24">
        <v>28</v>
      </c>
      <c r="K129" s="24">
        <v>15</v>
      </c>
      <c r="L129" s="24">
        <v>7</v>
      </c>
      <c r="M129" s="24">
        <v>26</v>
      </c>
      <c r="N129" s="24">
        <v>23</v>
      </c>
      <c r="O129" s="24">
        <v>14</v>
      </c>
      <c r="P129" s="24">
        <v>8</v>
      </c>
      <c r="Q129" s="24">
        <v>1</v>
      </c>
      <c r="R129" s="24">
        <v>2</v>
      </c>
    </row>
    <row r="130" spans="1:18">
      <c r="A130" s="10" t="s">
        <v>114</v>
      </c>
      <c r="B130" s="15">
        <v>100</v>
      </c>
      <c r="C130" s="15">
        <v>71.186441000000002</v>
      </c>
      <c r="D130" s="15">
        <v>22.033898000000001</v>
      </c>
      <c r="E130" s="15">
        <v>47.457627000000002</v>
      </c>
      <c r="F130" s="15">
        <v>10.169492</v>
      </c>
      <c r="G130" s="15">
        <v>16.949152999999999</v>
      </c>
      <c r="H130" s="15">
        <v>16.949152999999999</v>
      </c>
      <c r="I130" s="15">
        <v>45.762712000000001</v>
      </c>
      <c r="J130" s="15">
        <v>47.457627000000002</v>
      </c>
      <c r="K130" s="15">
        <v>25.423729000000002</v>
      </c>
      <c r="L130" s="15">
        <v>11.864407</v>
      </c>
      <c r="M130" s="15">
        <v>44.067796999999999</v>
      </c>
      <c r="N130" s="15">
        <v>38.983051000000003</v>
      </c>
      <c r="O130" s="15">
        <v>23.728814</v>
      </c>
      <c r="P130" s="15">
        <v>13.559322</v>
      </c>
      <c r="Q130" s="15">
        <v>1.6949149999999999</v>
      </c>
      <c r="R130" s="15">
        <v>3.389831</v>
      </c>
    </row>
    <row r="131" spans="1:18">
      <c r="A131" s="23" t="s">
        <v>179</v>
      </c>
      <c r="B131" s="24">
        <v>57</v>
      </c>
      <c r="C131" s="24">
        <v>47</v>
      </c>
      <c r="D131" s="24">
        <v>12</v>
      </c>
      <c r="E131" s="24">
        <v>31</v>
      </c>
      <c r="F131" s="24">
        <v>7</v>
      </c>
      <c r="G131" s="24">
        <v>10</v>
      </c>
      <c r="H131" s="24">
        <v>9</v>
      </c>
      <c r="I131" s="24">
        <v>28</v>
      </c>
      <c r="J131" s="24">
        <v>21</v>
      </c>
      <c r="K131" s="24">
        <v>11</v>
      </c>
      <c r="L131" s="24">
        <v>10</v>
      </c>
      <c r="M131" s="24">
        <v>27</v>
      </c>
      <c r="N131" s="24">
        <v>18</v>
      </c>
      <c r="O131" s="24">
        <v>15</v>
      </c>
      <c r="P131" s="24">
        <v>10</v>
      </c>
      <c r="Q131" s="24">
        <v>3</v>
      </c>
      <c r="R131" s="24">
        <v>0</v>
      </c>
    </row>
    <row r="132" spans="1:18">
      <c r="A132" s="10" t="s">
        <v>114</v>
      </c>
      <c r="B132" s="15">
        <v>100</v>
      </c>
      <c r="C132" s="15">
        <v>82.456140000000005</v>
      </c>
      <c r="D132" s="15">
        <v>21.052631999999999</v>
      </c>
      <c r="E132" s="15">
        <v>54.385964999999999</v>
      </c>
      <c r="F132" s="15">
        <v>12.280702</v>
      </c>
      <c r="G132" s="15">
        <v>17.543859999999999</v>
      </c>
      <c r="H132" s="15">
        <v>15.789474</v>
      </c>
      <c r="I132" s="15">
        <v>49.122807000000002</v>
      </c>
      <c r="J132" s="15">
        <v>36.842104999999997</v>
      </c>
      <c r="K132" s="15">
        <v>19.298245999999999</v>
      </c>
      <c r="L132" s="15">
        <v>17.543859999999999</v>
      </c>
      <c r="M132" s="15">
        <v>47.368420999999998</v>
      </c>
      <c r="N132" s="15">
        <v>31.578946999999999</v>
      </c>
      <c r="O132" s="15">
        <v>26.315788999999999</v>
      </c>
      <c r="P132" s="15">
        <v>17.543859999999999</v>
      </c>
      <c r="Q132" s="15">
        <v>5.2631579999999998</v>
      </c>
      <c r="R132" s="15">
        <v>0</v>
      </c>
    </row>
    <row r="133" spans="1:18">
      <c r="A133" s="23" t="s">
        <v>180</v>
      </c>
      <c r="B133" s="24">
        <v>108</v>
      </c>
      <c r="C133" s="24">
        <v>79</v>
      </c>
      <c r="D133" s="24">
        <v>20</v>
      </c>
      <c r="E133" s="24">
        <v>44</v>
      </c>
      <c r="F133" s="24">
        <v>6</v>
      </c>
      <c r="G133" s="24">
        <v>15</v>
      </c>
      <c r="H133" s="24">
        <v>13</v>
      </c>
      <c r="I133" s="24">
        <v>47</v>
      </c>
      <c r="J133" s="24">
        <v>31</v>
      </c>
      <c r="K133" s="24">
        <v>25</v>
      </c>
      <c r="L133" s="24">
        <v>14</v>
      </c>
      <c r="M133" s="24">
        <v>46</v>
      </c>
      <c r="N133" s="24">
        <v>38</v>
      </c>
      <c r="O133" s="24">
        <v>17</v>
      </c>
      <c r="P133" s="24">
        <v>26</v>
      </c>
      <c r="Q133" s="24">
        <v>4</v>
      </c>
      <c r="R133" s="24">
        <v>3</v>
      </c>
    </row>
    <row r="134" spans="1:18">
      <c r="A134" s="10" t="s">
        <v>114</v>
      </c>
      <c r="B134" s="15">
        <v>100</v>
      </c>
      <c r="C134" s="15">
        <v>73.148148000000006</v>
      </c>
      <c r="D134" s="15">
        <v>18.518519000000001</v>
      </c>
      <c r="E134" s="15">
        <v>40.740741</v>
      </c>
      <c r="F134" s="15">
        <v>5.5555560000000002</v>
      </c>
      <c r="G134" s="15">
        <v>13.888889000000001</v>
      </c>
      <c r="H134" s="15">
        <v>12.037037</v>
      </c>
      <c r="I134" s="15">
        <v>43.518518999999998</v>
      </c>
      <c r="J134" s="15">
        <v>28.703703999999998</v>
      </c>
      <c r="K134" s="15">
        <v>23.148147999999999</v>
      </c>
      <c r="L134" s="15">
        <v>12.962963</v>
      </c>
      <c r="M134" s="15">
        <v>42.592593000000001</v>
      </c>
      <c r="N134" s="15">
        <v>35.185184999999997</v>
      </c>
      <c r="O134" s="15">
        <v>15.740741</v>
      </c>
      <c r="P134" s="15">
        <v>24.074074</v>
      </c>
      <c r="Q134" s="15">
        <v>3.7037040000000001</v>
      </c>
      <c r="R134" s="15">
        <v>2.7777780000000001</v>
      </c>
    </row>
    <row r="135" spans="1:18">
      <c r="A135" s="23" t="s">
        <v>181</v>
      </c>
      <c r="B135" s="24">
        <v>53</v>
      </c>
      <c r="C135" s="24">
        <v>39</v>
      </c>
      <c r="D135" s="24">
        <v>13</v>
      </c>
      <c r="E135" s="24">
        <v>22</v>
      </c>
      <c r="F135" s="24">
        <v>7</v>
      </c>
      <c r="G135" s="24">
        <v>6</v>
      </c>
      <c r="H135" s="24">
        <v>10</v>
      </c>
      <c r="I135" s="24">
        <v>20</v>
      </c>
      <c r="J135" s="24">
        <v>17</v>
      </c>
      <c r="K135" s="24">
        <v>16</v>
      </c>
      <c r="L135" s="24">
        <v>9</v>
      </c>
      <c r="M135" s="24">
        <v>20</v>
      </c>
      <c r="N135" s="24">
        <v>18</v>
      </c>
      <c r="O135" s="24">
        <v>9</v>
      </c>
      <c r="P135" s="24">
        <v>14</v>
      </c>
      <c r="Q135" s="24">
        <v>2</v>
      </c>
      <c r="R135" s="24">
        <v>2</v>
      </c>
    </row>
    <row r="136" spans="1:18">
      <c r="A136" s="10" t="s">
        <v>114</v>
      </c>
      <c r="B136" s="15">
        <v>100</v>
      </c>
      <c r="C136" s="15">
        <v>73.584906000000004</v>
      </c>
      <c r="D136" s="15">
        <v>24.528302</v>
      </c>
      <c r="E136" s="15">
        <v>41.509433999999999</v>
      </c>
      <c r="F136" s="15">
        <v>13.207547</v>
      </c>
      <c r="G136" s="15">
        <v>11.320755</v>
      </c>
      <c r="H136" s="15">
        <v>18.867925</v>
      </c>
      <c r="I136" s="15">
        <v>37.735849000000002</v>
      </c>
      <c r="J136" s="15">
        <v>32.075471999999998</v>
      </c>
      <c r="K136" s="15">
        <v>30.188679</v>
      </c>
      <c r="L136" s="15">
        <v>16.981131999999999</v>
      </c>
      <c r="M136" s="15">
        <v>37.735849000000002</v>
      </c>
      <c r="N136" s="15">
        <v>33.962263999999998</v>
      </c>
      <c r="O136" s="15">
        <v>16.981131999999999</v>
      </c>
      <c r="P136" s="15">
        <v>26.415094</v>
      </c>
      <c r="Q136" s="15">
        <v>3.7735850000000002</v>
      </c>
      <c r="R136" s="15">
        <v>3.7735850000000002</v>
      </c>
    </row>
    <row r="137" spans="1:18">
      <c r="A137" s="23" t="s">
        <v>182</v>
      </c>
      <c r="B137" s="24">
        <v>23</v>
      </c>
      <c r="C137" s="24">
        <v>14</v>
      </c>
      <c r="D137" s="24">
        <v>4</v>
      </c>
      <c r="E137" s="24">
        <v>11</v>
      </c>
      <c r="F137" s="24">
        <v>3</v>
      </c>
      <c r="G137" s="24">
        <v>4</v>
      </c>
      <c r="H137" s="24">
        <v>2</v>
      </c>
      <c r="I137" s="24">
        <v>10</v>
      </c>
      <c r="J137" s="24">
        <v>6</v>
      </c>
      <c r="K137" s="24">
        <v>3</v>
      </c>
      <c r="L137" s="24">
        <v>1</v>
      </c>
      <c r="M137" s="24">
        <v>9</v>
      </c>
      <c r="N137" s="24">
        <v>5</v>
      </c>
      <c r="O137" s="24">
        <v>5</v>
      </c>
      <c r="P137" s="24">
        <v>3</v>
      </c>
      <c r="Q137" s="24">
        <v>1</v>
      </c>
      <c r="R137" s="24">
        <v>1</v>
      </c>
    </row>
    <row r="138" spans="1:18">
      <c r="A138" s="10" t="s">
        <v>114</v>
      </c>
      <c r="B138" s="15">
        <v>100</v>
      </c>
      <c r="C138" s="15">
        <v>60.869565000000001</v>
      </c>
      <c r="D138" s="15">
        <v>17.391304000000002</v>
      </c>
      <c r="E138" s="15">
        <v>47.826087000000001</v>
      </c>
      <c r="F138" s="15">
        <v>13.043478</v>
      </c>
      <c r="G138" s="15">
        <v>17.391304000000002</v>
      </c>
      <c r="H138" s="15">
        <v>8.6956520000000008</v>
      </c>
      <c r="I138" s="15">
        <v>43.478261000000003</v>
      </c>
      <c r="J138" s="15">
        <v>26.086957000000002</v>
      </c>
      <c r="K138" s="15">
        <v>13.043478</v>
      </c>
      <c r="L138" s="15">
        <v>4.3478260000000004</v>
      </c>
      <c r="M138" s="15">
        <v>39.130434999999999</v>
      </c>
      <c r="N138" s="15">
        <v>21.739129999999999</v>
      </c>
      <c r="O138" s="15">
        <v>21.739129999999999</v>
      </c>
      <c r="P138" s="15">
        <v>13.043478</v>
      </c>
      <c r="Q138" s="15">
        <v>4.3478260000000004</v>
      </c>
      <c r="R138" s="15">
        <v>4.3478260000000004</v>
      </c>
    </row>
    <row r="139" spans="1:18">
      <c r="A139" s="23" t="s">
        <v>183</v>
      </c>
      <c r="B139" s="24">
        <v>21</v>
      </c>
      <c r="C139" s="24">
        <v>17</v>
      </c>
      <c r="D139" s="24">
        <v>3</v>
      </c>
      <c r="E139" s="24">
        <v>12</v>
      </c>
      <c r="F139" s="24">
        <v>2</v>
      </c>
      <c r="G139" s="24">
        <v>3</v>
      </c>
      <c r="H139" s="24">
        <v>1</v>
      </c>
      <c r="I139" s="24">
        <v>7</v>
      </c>
      <c r="J139" s="24">
        <v>6</v>
      </c>
      <c r="K139" s="24">
        <v>5</v>
      </c>
      <c r="L139" s="24">
        <v>1</v>
      </c>
      <c r="M139" s="24">
        <v>9</v>
      </c>
      <c r="N139" s="24">
        <v>8</v>
      </c>
      <c r="O139" s="24">
        <v>4</v>
      </c>
      <c r="P139" s="24">
        <v>3</v>
      </c>
      <c r="Q139" s="24">
        <v>1</v>
      </c>
      <c r="R139" s="24">
        <v>0</v>
      </c>
    </row>
    <row r="140" spans="1:18">
      <c r="A140" s="10" t="s">
        <v>114</v>
      </c>
      <c r="B140" s="15">
        <v>100</v>
      </c>
      <c r="C140" s="15">
        <v>80.952381000000003</v>
      </c>
      <c r="D140" s="15">
        <v>14.285714</v>
      </c>
      <c r="E140" s="15">
        <v>57.142856999999999</v>
      </c>
      <c r="F140" s="15">
        <v>9.5238099999999992</v>
      </c>
      <c r="G140" s="15">
        <v>14.285714</v>
      </c>
      <c r="H140" s="15">
        <v>4.7619049999999996</v>
      </c>
      <c r="I140" s="15">
        <v>33.333333000000003</v>
      </c>
      <c r="J140" s="15">
        <v>28.571428999999998</v>
      </c>
      <c r="K140" s="15">
        <v>23.809524</v>
      </c>
      <c r="L140" s="15">
        <v>4.7619049999999996</v>
      </c>
      <c r="M140" s="15">
        <v>42.857143000000001</v>
      </c>
      <c r="N140" s="15">
        <v>38.095238000000002</v>
      </c>
      <c r="O140" s="15">
        <v>19.047619000000001</v>
      </c>
      <c r="P140" s="15">
        <v>14.285714</v>
      </c>
      <c r="Q140" s="15">
        <v>4.7619049999999996</v>
      </c>
      <c r="R140" s="15">
        <v>0</v>
      </c>
    </row>
    <row r="141" spans="1:18">
      <c r="A141" s="23" t="s">
        <v>184</v>
      </c>
      <c r="B141" s="24">
        <v>167</v>
      </c>
      <c r="C141" s="24">
        <v>126</v>
      </c>
      <c r="D141" s="24">
        <v>22</v>
      </c>
      <c r="E141" s="24">
        <v>77</v>
      </c>
      <c r="F141" s="24">
        <v>16</v>
      </c>
      <c r="G141" s="24">
        <v>32</v>
      </c>
      <c r="H141" s="24">
        <v>28</v>
      </c>
      <c r="I141" s="24">
        <v>63</v>
      </c>
      <c r="J141" s="24">
        <v>58</v>
      </c>
      <c r="K141" s="24">
        <v>38</v>
      </c>
      <c r="L141" s="24">
        <v>26</v>
      </c>
      <c r="M141" s="24">
        <v>63</v>
      </c>
      <c r="N141" s="24">
        <v>50</v>
      </c>
      <c r="O141" s="24">
        <v>32</v>
      </c>
      <c r="P141" s="24">
        <v>40</v>
      </c>
      <c r="Q141" s="24">
        <v>7</v>
      </c>
      <c r="R141" s="24">
        <v>5</v>
      </c>
    </row>
    <row r="142" spans="1:18">
      <c r="A142" s="10" t="s">
        <v>114</v>
      </c>
      <c r="B142" s="15">
        <v>100</v>
      </c>
      <c r="C142" s="15">
        <v>75.449101999999996</v>
      </c>
      <c r="D142" s="15">
        <v>13.173653</v>
      </c>
      <c r="E142" s="15">
        <v>46.107784000000002</v>
      </c>
      <c r="F142" s="15">
        <v>9.580838</v>
      </c>
      <c r="G142" s="15">
        <v>19.161677000000001</v>
      </c>
      <c r="H142" s="15">
        <v>16.766466999999999</v>
      </c>
      <c r="I142" s="15">
        <v>37.724550999999998</v>
      </c>
      <c r="J142" s="15">
        <v>34.730539</v>
      </c>
      <c r="K142" s="15">
        <v>22.754491000000002</v>
      </c>
      <c r="L142" s="15">
        <v>15.568861999999999</v>
      </c>
      <c r="M142" s="15">
        <v>37.724550999999998</v>
      </c>
      <c r="N142" s="15">
        <v>29.94012</v>
      </c>
      <c r="O142" s="15">
        <v>19.161677000000001</v>
      </c>
      <c r="P142" s="15">
        <v>23.952096000000001</v>
      </c>
      <c r="Q142" s="15">
        <v>4.1916169999999999</v>
      </c>
      <c r="R142" s="15">
        <v>2.9940120000000001</v>
      </c>
    </row>
    <row r="143" spans="1:18">
      <c r="A143" s="23" t="s">
        <v>185</v>
      </c>
      <c r="B143" s="24">
        <v>80</v>
      </c>
      <c r="C143" s="24">
        <v>50</v>
      </c>
      <c r="D143" s="24">
        <v>12</v>
      </c>
      <c r="E143" s="24">
        <v>35</v>
      </c>
      <c r="F143" s="24">
        <v>7</v>
      </c>
      <c r="G143" s="24">
        <v>8</v>
      </c>
      <c r="H143" s="24">
        <v>11</v>
      </c>
      <c r="I143" s="24">
        <v>35</v>
      </c>
      <c r="J143" s="24">
        <v>24</v>
      </c>
      <c r="K143" s="24">
        <v>19</v>
      </c>
      <c r="L143" s="24">
        <v>12</v>
      </c>
      <c r="M143" s="24">
        <v>32</v>
      </c>
      <c r="N143" s="24">
        <v>23</v>
      </c>
      <c r="O143" s="24">
        <v>17</v>
      </c>
      <c r="P143" s="24">
        <v>24</v>
      </c>
      <c r="Q143" s="24">
        <v>3</v>
      </c>
      <c r="R143" s="24">
        <v>3</v>
      </c>
    </row>
    <row r="144" spans="1:18">
      <c r="A144" s="10" t="s">
        <v>114</v>
      </c>
      <c r="B144" s="15">
        <v>100</v>
      </c>
      <c r="C144" s="15">
        <v>62.5</v>
      </c>
      <c r="D144" s="15">
        <v>15</v>
      </c>
      <c r="E144" s="15">
        <v>43.75</v>
      </c>
      <c r="F144" s="15">
        <v>8.75</v>
      </c>
      <c r="G144" s="15">
        <v>10</v>
      </c>
      <c r="H144" s="15">
        <v>13.75</v>
      </c>
      <c r="I144" s="15">
        <v>43.75</v>
      </c>
      <c r="J144" s="15">
        <v>30</v>
      </c>
      <c r="K144" s="15">
        <v>23.75</v>
      </c>
      <c r="L144" s="15">
        <v>15</v>
      </c>
      <c r="M144" s="15">
        <v>40</v>
      </c>
      <c r="N144" s="15">
        <v>28.75</v>
      </c>
      <c r="O144" s="15">
        <v>21.25</v>
      </c>
      <c r="P144" s="15">
        <v>30</v>
      </c>
      <c r="Q144" s="15">
        <v>3.75</v>
      </c>
      <c r="R144" s="15">
        <v>3.75</v>
      </c>
    </row>
    <row r="145" spans="1:18">
      <c r="A145" s="23" t="s">
        <v>152</v>
      </c>
      <c r="B145" s="24">
        <v>41</v>
      </c>
      <c r="C145" s="24">
        <v>23</v>
      </c>
      <c r="D145" s="24">
        <v>7</v>
      </c>
      <c r="E145" s="24">
        <v>14</v>
      </c>
      <c r="F145" s="24">
        <v>1</v>
      </c>
      <c r="G145" s="24">
        <v>7</v>
      </c>
      <c r="H145" s="24">
        <v>3</v>
      </c>
      <c r="I145" s="24">
        <v>13</v>
      </c>
      <c r="J145" s="24">
        <v>15</v>
      </c>
      <c r="K145" s="24">
        <v>9</v>
      </c>
      <c r="L145" s="24">
        <v>6</v>
      </c>
      <c r="M145" s="24">
        <v>14</v>
      </c>
      <c r="N145" s="24">
        <v>15</v>
      </c>
      <c r="O145" s="24">
        <v>7</v>
      </c>
      <c r="P145" s="24">
        <v>5</v>
      </c>
      <c r="Q145" s="24">
        <v>3</v>
      </c>
      <c r="R145" s="24">
        <v>0</v>
      </c>
    </row>
    <row r="146" spans="1:18">
      <c r="A146" s="10" t="s">
        <v>114</v>
      </c>
      <c r="B146" s="15">
        <v>100</v>
      </c>
      <c r="C146" s="15">
        <v>56.097560999999999</v>
      </c>
      <c r="D146" s="15">
        <v>17.073170999999999</v>
      </c>
      <c r="E146" s="15">
        <v>34.146341</v>
      </c>
      <c r="F146" s="15">
        <v>2.4390239999999999</v>
      </c>
      <c r="G146" s="15">
        <v>17.073170999999999</v>
      </c>
      <c r="H146" s="15">
        <v>7.3170729999999997</v>
      </c>
      <c r="I146" s="15">
        <v>31.707317</v>
      </c>
      <c r="J146" s="15">
        <v>36.585366</v>
      </c>
      <c r="K146" s="15">
        <v>21.951219999999999</v>
      </c>
      <c r="L146" s="15">
        <v>14.634145999999999</v>
      </c>
      <c r="M146" s="15">
        <v>34.146341</v>
      </c>
      <c r="N146" s="15">
        <v>36.585366</v>
      </c>
      <c r="O146" s="15">
        <v>17.073170999999999</v>
      </c>
      <c r="P146" s="15">
        <v>12.195122</v>
      </c>
      <c r="Q146" s="15">
        <v>7.3170729999999997</v>
      </c>
      <c r="R146" s="15">
        <v>0</v>
      </c>
    </row>
    <row r="147" spans="1:18">
      <c r="A147" s="23" t="s">
        <v>186</v>
      </c>
      <c r="B147" s="24">
        <v>178</v>
      </c>
      <c r="C147" s="24">
        <v>123</v>
      </c>
      <c r="D147" s="24">
        <v>29</v>
      </c>
      <c r="E147" s="24">
        <v>77</v>
      </c>
      <c r="F147" s="24">
        <v>10</v>
      </c>
      <c r="G147" s="24">
        <v>28</v>
      </c>
      <c r="H147" s="24">
        <v>24</v>
      </c>
      <c r="I147" s="24">
        <v>65</v>
      </c>
      <c r="J147" s="24">
        <v>62</v>
      </c>
      <c r="K147" s="24">
        <v>36</v>
      </c>
      <c r="L147" s="24">
        <v>23</v>
      </c>
      <c r="M147" s="24">
        <v>67</v>
      </c>
      <c r="N147" s="24">
        <v>56</v>
      </c>
      <c r="O147" s="24">
        <v>43</v>
      </c>
      <c r="P147" s="24">
        <v>35</v>
      </c>
      <c r="Q147" s="24">
        <v>11</v>
      </c>
      <c r="R147" s="24">
        <v>1</v>
      </c>
    </row>
    <row r="148" spans="1:18">
      <c r="A148" s="10" t="s">
        <v>114</v>
      </c>
      <c r="B148" s="15">
        <v>100</v>
      </c>
      <c r="C148" s="15">
        <v>69.101123999999999</v>
      </c>
      <c r="D148" s="15">
        <v>16.292134999999998</v>
      </c>
      <c r="E148" s="15">
        <v>43.258426999999998</v>
      </c>
      <c r="F148" s="15">
        <v>5.6179779999999999</v>
      </c>
      <c r="G148" s="15">
        <v>15.730337</v>
      </c>
      <c r="H148" s="15">
        <v>13.483146</v>
      </c>
      <c r="I148" s="15">
        <v>36.516854000000002</v>
      </c>
      <c r="J148" s="15">
        <v>34.831460999999997</v>
      </c>
      <c r="K148" s="15">
        <v>20.224719</v>
      </c>
      <c r="L148" s="15">
        <v>12.921348</v>
      </c>
      <c r="M148" s="15">
        <v>37.640448999999997</v>
      </c>
      <c r="N148" s="15">
        <v>31.460674000000001</v>
      </c>
      <c r="O148" s="15">
        <v>24.157302999999999</v>
      </c>
      <c r="P148" s="15">
        <v>19.662921000000001</v>
      </c>
      <c r="Q148" s="15">
        <v>6.1797750000000002</v>
      </c>
      <c r="R148" s="15">
        <v>0.56179800000000002</v>
      </c>
    </row>
    <row r="149" spans="1:18">
      <c r="A149" s="23" t="s">
        <v>128</v>
      </c>
      <c r="B149" s="24">
        <v>3</v>
      </c>
      <c r="C149" s="24">
        <v>1</v>
      </c>
      <c r="D149" s="24">
        <v>0</v>
      </c>
      <c r="E149" s="24">
        <v>2</v>
      </c>
      <c r="F149" s="24">
        <v>0</v>
      </c>
      <c r="G149" s="24">
        <v>0</v>
      </c>
      <c r="H149" s="24">
        <v>0</v>
      </c>
      <c r="I149" s="24">
        <v>1</v>
      </c>
      <c r="J149" s="24">
        <v>2</v>
      </c>
      <c r="K149" s="24">
        <v>0</v>
      </c>
      <c r="L149" s="24">
        <v>1</v>
      </c>
      <c r="M149" s="24">
        <v>0</v>
      </c>
      <c r="N149" s="24">
        <v>0</v>
      </c>
      <c r="O149" s="24">
        <v>0</v>
      </c>
      <c r="P149" s="24">
        <v>0</v>
      </c>
      <c r="Q149" s="24">
        <v>0</v>
      </c>
      <c r="R149" s="24">
        <v>1</v>
      </c>
    </row>
    <row r="150" spans="1:18">
      <c r="A150" s="10" t="s">
        <v>114</v>
      </c>
      <c r="B150" s="15">
        <v>100</v>
      </c>
      <c r="C150" s="15">
        <v>33.333333000000003</v>
      </c>
      <c r="D150" s="15">
        <v>0</v>
      </c>
      <c r="E150" s="15">
        <v>66.666667000000004</v>
      </c>
      <c r="F150" s="15">
        <v>0</v>
      </c>
      <c r="G150" s="15">
        <v>0</v>
      </c>
      <c r="H150" s="15">
        <v>0</v>
      </c>
      <c r="I150" s="15">
        <v>33.333333000000003</v>
      </c>
      <c r="J150" s="15">
        <v>66.666667000000004</v>
      </c>
      <c r="K150" s="15">
        <v>0</v>
      </c>
      <c r="L150" s="15">
        <v>33.333333000000003</v>
      </c>
      <c r="M150" s="15">
        <v>0</v>
      </c>
      <c r="N150" s="15">
        <v>0</v>
      </c>
      <c r="O150" s="15">
        <v>0</v>
      </c>
      <c r="P150" s="15">
        <v>0</v>
      </c>
      <c r="Q150" s="15">
        <v>0</v>
      </c>
      <c r="R150" s="15">
        <v>33.333333000000003</v>
      </c>
    </row>
    <row r="151" spans="1:18">
      <c r="A151" s="8" t="s">
        <v>187</v>
      </c>
      <c r="B151" s="8"/>
      <c r="C151" s="8"/>
      <c r="D151" s="8"/>
      <c r="E151" s="8"/>
      <c r="F151" s="8"/>
      <c r="G151" s="8"/>
      <c r="H151" s="8"/>
      <c r="I151" s="8"/>
      <c r="J151" s="8"/>
      <c r="K151" s="8"/>
      <c r="L151" s="8"/>
      <c r="M151" s="8"/>
      <c r="N151" s="8"/>
      <c r="O151" s="8"/>
      <c r="P151" s="8"/>
      <c r="Q151" s="8"/>
      <c r="R151" s="8"/>
    </row>
    <row r="152" spans="1:18">
      <c r="A152" s="23" t="s">
        <v>188</v>
      </c>
      <c r="B152" s="24">
        <v>533</v>
      </c>
      <c r="C152" s="24">
        <v>372</v>
      </c>
      <c r="D152" s="24">
        <v>77</v>
      </c>
      <c r="E152" s="24">
        <v>235</v>
      </c>
      <c r="F152" s="24">
        <v>31</v>
      </c>
      <c r="G152" s="24">
        <v>80</v>
      </c>
      <c r="H152" s="24">
        <v>70</v>
      </c>
      <c r="I152" s="24">
        <v>205</v>
      </c>
      <c r="J152" s="24">
        <v>186</v>
      </c>
      <c r="K152" s="24">
        <v>110</v>
      </c>
      <c r="L152" s="24">
        <v>68</v>
      </c>
      <c r="M152" s="24">
        <v>189</v>
      </c>
      <c r="N152" s="24">
        <v>165</v>
      </c>
      <c r="O152" s="24">
        <v>109</v>
      </c>
      <c r="P152" s="24">
        <v>102</v>
      </c>
      <c r="Q152" s="24">
        <v>27</v>
      </c>
      <c r="R152" s="24">
        <v>11</v>
      </c>
    </row>
    <row r="153" spans="1:18">
      <c r="A153" s="10" t="s">
        <v>114</v>
      </c>
      <c r="B153" s="15">
        <v>100</v>
      </c>
      <c r="C153" s="15">
        <v>69.793621000000002</v>
      </c>
      <c r="D153" s="15">
        <v>14.446529</v>
      </c>
      <c r="E153" s="15">
        <v>44.090055999999997</v>
      </c>
      <c r="F153" s="15">
        <v>5.8161350000000001</v>
      </c>
      <c r="G153" s="15">
        <v>15.009380999999999</v>
      </c>
      <c r="H153" s="15">
        <v>13.133208</v>
      </c>
      <c r="I153" s="15">
        <v>38.461537999999997</v>
      </c>
      <c r="J153" s="15">
        <v>34.896811</v>
      </c>
      <c r="K153" s="15">
        <v>20.637899000000001</v>
      </c>
      <c r="L153" s="15">
        <v>12.757974000000001</v>
      </c>
      <c r="M153" s="15">
        <v>35.459662000000002</v>
      </c>
      <c r="N153" s="15">
        <v>30.956848000000001</v>
      </c>
      <c r="O153" s="15">
        <v>20.450281</v>
      </c>
      <c r="P153" s="15">
        <v>19.136960999999999</v>
      </c>
      <c r="Q153" s="15">
        <v>5.0656660000000002</v>
      </c>
      <c r="R153" s="15">
        <v>2.06379</v>
      </c>
    </row>
    <row r="154" spans="1:18">
      <c r="A154" s="23" t="s">
        <v>189</v>
      </c>
      <c r="B154" s="24">
        <v>39</v>
      </c>
      <c r="C154" s="24">
        <v>30</v>
      </c>
      <c r="D154" s="24">
        <v>7</v>
      </c>
      <c r="E154" s="24">
        <v>10</v>
      </c>
      <c r="F154" s="24">
        <v>1</v>
      </c>
      <c r="G154" s="24">
        <v>5</v>
      </c>
      <c r="H154" s="24">
        <v>1</v>
      </c>
      <c r="I154" s="24">
        <v>11</v>
      </c>
      <c r="J154" s="24">
        <v>14</v>
      </c>
      <c r="K154" s="24">
        <v>10</v>
      </c>
      <c r="L154" s="24">
        <v>3</v>
      </c>
      <c r="M154" s="24">
        <v>14</v>
      </c>
      <c r="N154" s="24">
        <v>12</v>
      </c>
      <c r="O154" s="24">
        <v>6</v>
      </c>
      <c r="P154" s="24">
        <v>4</v>
      </c>
      <c r="Q154" s="24">
        <v>2</v>
      </c>
      <c r="R154" s="24">
        <v>0</v>
      </c>
    </row>
    <row r="155" spans="1:18">
      <c r="A155" s="10" t="s">
        <v>114</v>
      </c>
      <c r="B155" s="15">
        <v>100</v>
      </c>
      <c r="C155" s="15">
        <v>76.923077000000006</v>
      </c>
      <c r="D155" s="15">
        <v>17.948718</v>
      </c>
      <c r="E155" s="15">
        <v>25.641026</v>
      </c>
      <c r="F155" s="15">
        <v>2.5641029999999998</v>
      </c>
      <c r="G155" s="15">
        <v>12.820513</v>
      </c>
      <c r="H155" s="15">
        <v>2.5641029999999998</v>
      </c>
      <c r="I155" s="15">
        <v>28.205127999999998</v>
      </c>
      <c r="J155" s="15">
        <v>35.897435999999999</v>
      </c>
      <c r="K155" s="15">
        <v>25.641026</v>
      </c>
      <c r="L155" s="15">
        <v>7.6923079999999997</v>
      </c>
      <c r="M155" s="15">
        <v>35.897435999999999</v>
      </c>
      <c r="N155" s="15">
        <v>30.769231000000001</v>
      </c>
      <c r="O155" s="15">
        <v>15.384615</v>
      </c>
      <c r="P155" s="15">
        <v>10.256410000000001</v>
      </c>
      <c r="Q155" s="15">
        <v>5.1282050000000003</v>
      </c>
      <c r="R155" s="15">
        <v>0</v>
      </c>
    </row>
    <row r="156" spans="1:18">
      <c r="A156" s="23" t="s">
        <v>190</v>
      </c>
      <c r="B156" s="24">
        <v>5</v>
      </c>
      <c r="C156" s="24">
        <v>4</v>
      </c>
      <c r="D156" s="24">
        <v>3</v>
      </c>
      <c r="E156" s="24">
        <v>3</v>
      </c>
      <c r="F156" s="24">
        <v>0</v>
      </c>
      <c r="G156" s="24">
        <v>3</v>
      </c>
      <c r="H156" s="24">
        <v>1</v>
      </c>
      <c r="I156" s="24">
        <v>1</v>
      </c>
      <c r="J156" s="24">
        <v>3</v>
      </c>
      <c r="K156" s="24">
        <v>0</v>
      </c>
      <c r="L156" s="24">
        <v>0</v>
      </c>
      <c r="M156" s="24">
        <v>1</v>
      </c>
      <c r="N156" s="24">
        <v>3</v>
      </c>
      <c r="O156" s="24">
        <v>2</v>
      </c>
      <c r="P156" s="24">
        <v>1</v>
      </c>
      <c r="Q156" s="24">
        <v>0</v>
      </c>
      <c r="R156" s="24">
        <v>0</v>
      </c>
    </row>
    <row r="157" spans="1:18">
      <c r="A157" s="10" t="s">
        <v>114</v>
      </c>
      <c r="B157" s="15">
        <v>100</v>
      </c>
      <c r="C157" s="15">
        <v>80</v>
      </c>
      <c r="D157" s="15">
        <v>60</v>
      </c>
      <c r="E157" s="15">
        <v>60</v>
      </c>
      <c r="F157" s="15">
        <v>0</v>
      </c>
      <c r="G157" s="15">
        <v>60</v>
      </c>
      <c r="H157" s="15">
        <v>20</v>
      </c>
      <c r="I157" s="15">
        <v>20</v>
      </c>
      <c r="J157" s="15">
        <v>60</v>
      </c>
      <c r="K157" s="15">
        <v>0</v>
      </c>
      <c r="L157" s="15">
        <v>0</v>
      </c>
      <c r="M157" s="15">
        <v>20</v>
      </c>
      <c r="N157" s="15">
        <v>60</v>
      </c>
      <c r="O157" s="15">
        <v>40</v>
      </c>
      <c r="P157" s="15">
        <v>20</v>
      </c>
      <c r="Q157" s="15">
        <v>0</v>
      </c>
      <c r="R157" s="15">
        <v>0</v>
      </c>
    </row>
    <row r="158" spans="1:18">
      <c r="A158" s="23" t="s">
        <v>191</v>
      </c>
      <c r="B158" s="24">
        <v>4</v>
      </c>
      <c r="C158" s="24">
        <v>1</v>
      </c>
      <c r="D158" s="24">
        <v>1</v>
      </c>
      <c r="E158" s="24">
        <v>2</v>
      </c>
      <c r="F158" s="24">
        <v>0</v>
      </c>
      <c r="G158" s="24">
        <v>0</v>
      </c>
      <c r="H158" s="24">
        <v>1</v>
      </c>
      <c r="I158" s="24">
        <v>0</v>
      </c>
      <c r="J158" s="24">
        <v>1</v>
      </c>
      <c r="K158" s="24">
        <v>1</v>
      </c>
      <c r="L158" s="24">
        <v>0</v>
      </c>
      <c r="M158" s="24">
        <v>1</v>
      </c>
      <c r="N158" s="24">
        <v>0</v>
      </c>
      <c r="O158" s="24">
        <v>1</v>
      </c>
      <c r="P158" s="24">
        <v>1</v>
      </c>
      <c r="Q158" s="24">
        <v>0</v>
      </c>
      <c r="R158" s="24">
        <v>0</v>
      </c>
    </row>
    <row r="159" spans="1:18">
      <c r="A159" s="10" t="s">
        <v>114</v>
      </c>
      <c r="B159" s="15">
        <v>100</v>
      </c>
      <c r="C159" s="15">
        <v>25</v>
      </c>
      <c r="D159" s="15">
        <v>25</v>
      </c>
      <c r="E159" s="15">
        <v>50</v>
      </c>
      <c r="F159" s="15">
        <v>0</v>
      </c>
      <c r="G159" s="15">
        <v>0</v>
      </c>
      <c r="H159" s="15">
        <v>25</v>
      </c>
      <c r="I159" s="15">
        <v>0</v>
      </c>
      <c r="J159" s="15">
        <v>25</v>
      </c>
      <c r="K159" s="15">
        <v>25</v>
      </c>
      <c r="L159" s="15">
        <v>0</v>
      </c>
      <c r="M159" s="15">
        <v>25</v>
      </c>
      <c r="N159" s="15">
        <v>0</v>
      </c>
      <c r="O159" s="15">
        <v>25</v>
      </c>
      <c r="P159" s="15">
        <v>25</v>
      </c>
      <c r="Q159" s="15">
        <v>0</v>
      </c>
      <c r="R159" s="15">
        <v>0</v>
      </c>
    </row>
    <row r="160" spans="1:18">
      <c r="A160" s="23" t="s">
        <v>192</v>
      </c>
      <c r="B160" s="24">
        <v>15</v>
      </c>
      <c r="C160" s="24">
        <v>7</v>
      </c>
      <c r="D160" s="24">
        <v>2</v>
      </c>
      <c r="E160" s="24">
        <v>5</v>
      </c>
      <c r="F160" s="24">
        <v>1</v>
      </c>
      <c r="G160" s="24">
        <v>3</v>
      </c>
      <c r="H160" s="24">
        <v>2</v>
      </c>
      <c r="I160" s="24">
        <v>7</v>
      </c>
      <c r="J160" s="24">
        <v>5</v>
      </c>
      <c r="K160" s="24">
        <v>2</v>
      </c>
      <c r="L160" s="24">
        <v>1</v>
      </c>
      <c r="M160" s="24">
        <v>8</v>
      </c>
      <c r="N160" s="24">
        <v>5</v>
      </c>
      <c r="O160" s="24">
        <v>2</v>
      </c>
      <c r="P160" s="24">
        <v>2</v>
      </c>
      <c r="Q160" s="24">
        <v>0</v>
      </c>
      <c r="R160" s="24">
        <v>1</v>
      </c>
    </row>
    <row r="161" spans="1:18">
      <c r="A161" s="10" t="s">
        <v>114</v>
      </c>
      <c r="B161" s="15">
        <v>100</v>
      </c>
      <c r="C161" s="15">
        <v>46.666666999999997</v>
      </c>
      <c r="D161" s="15">
        <v>13.333333</v>
      </c>
      <c r="E161" s="15">
        <v>33.333333000000003</v>
      </c>
      <c r="F161" s="15">
        <v>6.6666670000000003</v>
      </c>
      <c r="G161" s="15">
        <v>20</v>
      </c>
      <c r="H161" s="15">
        <v>13.333333</v>
      </c>
      <c r="I161" s="15">
        <v>46.666666999999997</v>
      </c>
      <c r="J161" s="15">
        <v>33.333333000000003</v>
      </c>
      <c r="K161" s="15">
        <v>13.333333</v>
      </c>
      <c r="L161" s="15">
        <v>6.6666670000000003</v>
      </c>
      <c r="M161" s="15">
        <v>53.333333000000003</v>
      </c>
      <c r="N161" s="15">
        <v>33.333333000000003</v>
      </c>
      <c r="O161" s="15">
        <v>13.333333</v>
      </c>
      <c r="P161" s="15">
        <v>13.333333</v>
      </c>
      <c r="Q161" s="15">
        <v>0</v>
      </c>
      <c r="R161" s="15">
        <v>6.6666670000000003</v>
      </c>
    </row>
    <row r="162" spans="1:18">
      <c r="A162" s="23" t="s">
        <v>193</v>
      </c>
      <c r="B162" s="24">
        <v>0</v>
      </c>
      <c r="C162" s="24">
        <v>0</v>
      </c>
      <c r="D162" s="24">
        <v>0</v>
      </c>
      <c r="E162" s="24">
        <v>0</v>
      </c>
      <c r="F162" s="24">
        <v>0</v>
      </c>
      <c r="G162" s="24">
        <v>0</v>
      </c>
      <c r="H162" s="24">
        <v>0</v>
      </c>
      <c r="I162" s="24">
        <v>0</v>
      </c>
      <c r="J162" s="24">
        <v>0</v>
      </c>
      <c r="K162" s="24">
        <v>0</v>
      </c>
      <c r="L162" s="24">
        <v>0</v>
      </c>
      <c r="M162" s="24">
        <v>0</v>
      </c>
      <c r="N162" s="24">
        <v>0</v>
      </c>
      <c r="O162" s="24">
        <v>0</v>
      </c>
      <c r="P162" s="24">
        <v>0</v>
      </c>
      <c r="Q162" s="24">
        <v>0</v>
      </c>
      <c r="R162" s="24">
        <v>0</v>
      </c>
    </row>
    <row r="163" spans="1:18">
      <c r="A163" s="10" t="s">
        <v>114</v>
      </c>
      <c r="B163" s="15">
        <v>0</v>
      </c>
      <c r="C163" s="15">
        <v>0</v>
      </c>
      <c r="D163" s="15">
        <v>0</v>
      </c>
      <c r="E163" s="15">
        <v>0</v>
      </c>
      <c r="F163" s="15">
        <v>0</v>
      </c>
      <c r="G163" s="15">
        <v>0</v>
      </c>
      <c r="H163" s="15">
        <v>0</v>
      </c>
      <c r="I163" s="15">
        <v>0</v>
      </c>
      <c r="J163" s="15">
        <v>0</v>
      </c>
      <c r="K163" s="15">
        <v>0</v>
      </c>
      <c r="L163" s="15">
        <v>0</v>
      </c>
      <c r="M163" s="15">
        <v>0</v>
      </c>
      <c r="N163" s="15">
        <v>0</v>
      </c>
      <c r="O163" s="15">
        <v>0</v>
      </c>
      <c r="P163" s="15">
        <v>0</v>
      </c>
      <c r="Q163" s="15">
        <v>0</v>
      </c>
      <c r="R163" s="15">
        <v>0</v>
      </c>
    </row>
    <row r="164" spans="1:18">
      <c r="A164" s="23" t="s">
        <v>152</v>
      </c>
      <c r="B164" s="24">
        <v>4</v>
      </c>
      <c r="C164" s="24">
        <v>2</v>
      </c>
      <c r="D164" s="24">
        <v>0</v>
      </c>
      <c r="E164" s="24">
        <v>1</v>
      </c>
      <c r="F164" s="24">
        <v>0</v>
      </c>
      <c r="G164" s="24">
        <v>0</v>
      </c>
      <c r="H164" s="24">
        <v>0</v>
      </c>
      <c r="I164" s="24">
        <v>3</v>
      </c>
      <c r="J164" s="24">
        <v>1</v>
      </c>
      <c r="K164" s="24">
        <v>0</v>
      </c>
      <c r="L164" s="24">
        <v>0</v>
      </c>
      <c r="M164" s="24">
        <v>0</v>
      </c>
      <c r="N164" s="24">
        <v>0</v>
      </c>
      <c r="O164" s="24">
        <v>0</v>
      </c>
      <c r="P164" s="24">
        <v>1</v>
      </c>
      <c r="Q164" s="24">
        <v>0</v>
      </c>
      <c r="R164" s="24">
        <v>0</v>
      </c>
    </row>
    <row r="165" spans="1:18">
      <c r="A165" s="10" t="s">
        <v>114</v>
      </c>
      <c r="B165" s="15">
        <v>100</v>
      </c>
      <c r="C165" s="15">
        <v>50</v>
      </c>
      <c r="D165" s="15">
        <v>0</v>
      </c>
      <c r="E165" s="15">
        <v>25</v>
      </c>
      <c r="F165" s="15">
        <v>0</v>
      </c>
      <c r="G165" s="15">
        <v>0</v>
      </c>
      <c r="H165" s="15">
        <v>0</v>
      </c>
      <c r="I165" s="15">
        <v>75</v>
      </c>
      <c r="J165" s="15">
        <v>25</v>
      </c>
      <c r="K165" s="15">
        <v>0</v>
      </c>
      <c r="L165" s="15">
        <v>0</v>
      </c>
      <c r="M165" s="15">
        <v>0</v>
      </c>
      <c r="N165" s="15">
        <v>0</v>
      </c>
      <c r="O165" s="15">
        <v>0</v>
      </c>
      <c r="P165" s="15">
        <v>25</v>
      </c>
      <c r="Q165" s="15">
        <v>0</v>
      </c>
      <c r="R165" s="15">
        <v>0</v>
      </c>
    </row>
    <row r="166" spans="1:18">
      <c r="A166" s="23" t="s">
        <v>128</v>
      </c>
      <c r="B166" s="24">
        <v>2</v>
      </c>
      <c r="C166" s="24">
        <v>0</v>
      </c>
      <c r="D166" s="24">
        <v>0</v>
      </c>
      <c r="E166" s="24">
        <v>0</v>
      </c>
      <c r="F166" s="24">
        <v>0</v>
      </c>
      <c r="G166" s="24">
        <v>0</v>
      </c>
      <c r="H166" s="24">
        <v>0</v>
      </c>
      <c r="I166" s="24">
        <v>0</v>
      </c>
      <c r="J166" s="24">
        <v>0</v>
      </c>
      <c r="K166" s="24">
        <v>2</v>
      </c>
      <c r="L166" s="24">
        <v>0</v>
      </c>
      <c r="M166" s="24">
        <v>0</v>
      </c>
      <c r="N166" s="24">
        <v>0</v>
      </c>
      <c r="O166" s="24">
        <v>1</v>
      </c>
      <c r="P166" s="24">
        <v>0</v>
      </c>
      <c r="Q166" s="24">
        <v>0</v>
      </c>
      <c r="R166" s="24">
        <v>0</v>
      </c>
    </row>
    <row r="167" spans="1:18">
      <c r="A167" s="10" t="s">
        <v>114</v>
      </c>
      <c r="B167" s="15">
        <v>100</v>
      </c>
      <c r="C167" s="15">
        <v>0</v>
      </c>
      <c r="D167" s="15">
        <v>0</v>
      </c>
      <c r="E167" s="15">
        <v>0</v>
      </c>
      <c r="F167" s="15">
        <v>0</v>
      </c>
      <c r="G167" s="15">
        <v>0</v>
      </c>
      <c r="H167" s="15">
        <v>0</v>
      </c>
      <c r="I167" s="15">
        <v>0</v>
      </c>
      <c r="J167" s="15">
        <v>0</v>
      </c>
      <c r="K167" s="15">
        <v>100</v>
      </c>
      <c r="L167" s="15">
        <v>0</v>
      </c>
      <c r="M167" s="15">
        <v>0</v>
      </c>
      <c r="N167" s="15">
        <v>0</v>
      </c>
      <c r="O167" s="15">
        <v>50</v>
      </c>
      <c r="P167" s="15">
        <v>0</v>
      </c>
      <c r="Q167" s="15">
        <v>0</v>
      </c>
      <c r="R167" s="15">
        <v>0</v>
      </c>
    </row>
    <row r="168" spans="1:18">
      <c r="A168" s="8" t="s">
        <v>194</v>
      </c>
      <c r="B168" s="8"/>
      <c r="C168" s="8"/>
      <c r="D168" s="8"/>
      <c r="E168" s="8"/>
      <c r="F168" s="8"/>
      <c r="G168" s="8"/>
      <c r="H168" s="8"/>
      <c r="I168" s="8"/>
      <c r="J168" s="8"/>
      <c r="K168" s="8"/>
      <c r="L168" s="8"/>
      <c r="M168" s="8"/>
      <c r="N168" s="8"/>
      <c r="O168" s="8"/>
      <c r="P168" s="8"/>
      <c r="Q168" s="8"/>
      <c r="R168" s="8"/>
    </row>
    <row r="169" spans="1:18">
      <c r="A169" s="23" t="s">
        <v>195</v>
      </c>
      <c r="B169" s="24">
        <v>327</v>
      </c>
      <c r="C169" s="24">
        <v>231</v>
      </c>
      <c r="D169" s="24">
        <v>51</v>
      </c>
      <c r="E169" s="24">
        <v>144</v>
      </c>
      <c r="F169" s="24">
        <v>17</v>
      </c>
      <c r="G169" s="24">
        <v>48</v>
      </c>
      <c r="H169" s="24">
        <v>39</v>
      </c>
      <c r="I169" s="24">
        <v>128</v>
      </c>
      <c r="J169" s="24">
        <v>119</v>
      </c>
      <c r="K169" s="24">
        <v>70</v>
      </c>
      <c r="L169" s="24">
        <v>39</v>
      </c>
      <c r="M169" s="24">
        <v>117</v>
      </c>
      <c r="N169" s="24">
        <v>106</v>
      </c>
      <c r="O169" s="24">
        <v>66</v>
      </c>
      <c r="P169" s="24">
        <v>65</v>
      </c>
      <c r="Q169" s="24">
        <v>19</v>
      </c>
      <c r="R169" s="24">
        <v>3</v>
      </c>
    </row>
    <row r="170" spans="1:18">
      <c r="A170" s="10" t="s">
        <v>114</v>
      </c>
      <c r="B170" s="15">
        <v>100</v>
      </c>
      <c r="C170" s="15">
        <v>70.642201999999997</v>
      </c>
      <c r="D170" s="15">
        <v>15.59633</v>
      </c>
      <c r="E170" s="15">
        <v>44.036696999999997</v>
      </c>
      <c r="F170" s="15">
        <v>5.1987769999999998</v>
      </c>
      <c r="G170" s="15">
        <v>14.678898999999999</v>
      </c>
      <c r="H170" s="15">
        <v>11.926606</v>
      </c>
      <c r="I170" s="15">
        <v>39.143731000000002</v>
      </c>
      <c r="J170" s="15">
        <v>36.391437000000003</v>
      </c>
      <c r="K170" s="15">
        <v>21.406728000000001</v>
      </c>
      <c r="L170" s="15">
        <v>11.926606</v>
      </c>
      <c r="M170" s="15">
        <v>35.779817000000001</v>
      </c>
      <c r="N170" s="15">
        <v>32.415902000000003</v>
      </c>
      <c r="O170" s="15">
        <v>20.183485999999998</v>
      </c>
      <c r="P170" s="15">
        <v>19.877676000000001</v>
      </c>
      <c r="Q170" s="15">
        <v>5.8103980000000002</v>
      </c>
      <c r="R170" s="15">
        <v>0.917431</v>
      </c>
    </row>
    <row r="171" spans="1:18">
      <c r="A171" s="23" t="s">
        <v>196</v>
      </c>
      <c r="B171" s="24">
        <v>108</v>
      </c>
      <c r="C171" s="24">
        <v>69</v>
      </c>
      <c r="D171" s="24">
        <v>17</v>
      </c>
      <c r="E171" s="24">
        <v>45</v>
      </c>
      <c r="F171" s="24">
        <v>9</v>
      </c>
      <c r="G171" s="24">
        <v>16</v>
      </c>
      <c r="H171" s="24">
        <v>17</v>
      </c>
      <c r="I171" s="24">
        <v>42</v>
      </c>
      <c r="J171" s="24">
        <v>37</v>
      </c>
      <c r="K171" s="24">
        <v>25</v>
      </c>
      <c r="L171" s="24">
        <v>14</v>
      </c>
      <c r="M171" s="24">
        <v>48</v>
      </c>
      <c r="N171" s="24">
        <v>31</v>
      </c>
      <c r="O171" s="24">
        <v>23</v>
      </c>
      <c r="P171" s="24">
        <v>25</v>
      </c>
      <c r="Q171" s="24">
        <v>10</v>
      </c>
      <c r="R171" s="24">
        <v>2</v>
      </c>
    </row>
    <row r="172" spans="1:18">
      <c r="A172" s="10" t="s">
        <v>114</v>
      </c>
      <c r="B172" s="15">
        <v>100</v>
      </c>
      <c r="C172" s="15">
        <v>63.888888999999999</v>
      </c>
      <c r="D172" s="15">
        <v>15.740741</v>
      </c>
      <c r="E172" s="15">
        <v>41.666666999999997</v>
      </c>
      <c r="F172" s="15">
        <v>8.3333329999999997</v>
      </c>
      <c r="G172" s="15">
        <v>14.814814999999999</v>
      </c>
      <c r="H172" s="15">
        <v>15.740741</v>
      </c>
      <c r="I172" s="15">
        <v>38.888888999999999</v>
      </c>
      <c r="J172" s="15">
        <v>34.259259</v>
      </c>
      <c r="K172" s="15">
        <v>23.148147999999999</v>
      </c>
      <c r="L172" s="15">
        <v>12.962963</v>
      </c>
      <c r="M172" s="15">
        <v>44.444443999999997</v>
      </c>
      <c r="N172" s="15">
        <v>28.703703999999998</v>
      </c>
      <c r="O172" s="15">
        <v>21.296296000000002</v>
      </c>
      <c r="P172" s="15">
        <v>23.148147999999999</v>
      </c>
      <c r="Q172" s="15">
        <v>9.2592590000000001</v>
      </c>
      <c r="R172" s="15">
        <v>1.8518520000000001</v>
      </c>
    </row>
    <row r="173" spans="1:18">
      <c r="A173" s="23" t="s">
        <v>197</v>
      </c>
      <c r="B173" s="24">
        <v>32</v>
      </c>
      <c r="C173" s="24">
        <v>22</v>
      </c>
      <c r="D173" s="24">
        <v>5</v>
      </c>
      <c r="E173" s="24">
        <v>17</v>
      </c>
      <c r="F173" s="24">
        <v>1</v>
      </c>
      <c r="G173" s="24">
        <v>5</v>
      </c>
      <c r="H173" s="24">
        <v>4</v>
      </c>
      <c r="I173" s="24">
        <v>12</v>
      </c>
      <c r="J173" s="24">
        <v>12</v>
      </c>
      <c r="K173" s="24">
        <v>5</v>
      </c>
      <c r="L173" s="24">
        <v>4</v>
      </c>
      <c r="M173" s="24">
        <v>13</v>
      </c>
      <c r="N173" s="24">
        <v>9</v>
      </c>
      <c r="O173" s="24">
        <v>10</v>
      </c>
      <c r="P173" s="24">
        <v>7</v>
      </c>
      <c r="Q173" s="24">
        <v>0</v>
      </c>
      <c r="R173" s="24">
        <v>0</v>
      </c>
    </row>
    <row r="174" spans="1:18">
      <c r="A174" s="10" t="s">
        <v>114</v>
      </c>
      <c r="B174" s="15">
        <v>100</v>
      </c>
      <c r="C174" s="15">
        <v>68.75</v>
      </c>
      <c r="D174" s="15">
        <v>15.625</v>
      </c>
      <c r="E174" s="15">
        <v>53.125</v>
      </c>
      <c r="F174" s="15">
        <v>3.125</v>
      </c>
      <c r="G174" s="15">
        <v>15.625</v>
      </c>
      <c r="H174" s="15">
        <v>12.5</v>
      </c>
      <c r="I174" s="15">
        <v>37.5</v>
      </c>
      <c r="J174" s="15">
        <v>37.5</v>
      </c>
      <c r="K174" s="15">
        <v>15.625</v>
      </c>
      <c r="L174" s="15">
        <v>12.5</v>
      </c>
      <c r="M174" s="15">
        <v>40.625</v>
      </c>
      <c r="N174" s="15">
        <v>28.125</v>
      </c>
      <c r="O174" s="15">
        <v>31.25</v>
      </c>
      <c r="P174" s="15">
        <v>21.875</v>
      </c>
      <c r="Q174" s="15">
        <v>0</v>
      </c>
      <c r="R174" s="15">
        <v>0</v>
      </c>
    </row>
    <row r="175" spans="1:18">
      <c r="A175" s="23" t="s">
        <v>198</v>
      </c>
      <c r="B175" s="24">
        <v>11</v>
      </c>
      <c r="C175" s="24">
        <v>7</v>
      </c>
      <c r="D175" s="24">
        <v>1</v>
      </c>
      <c r="E175" s="24">
        <v>4</v>
      </c>
      <c r="F175" s="24">
        <v>0</v>
      </c>
      <c r="G175" s="24">
        <v>0</v>
      </c>
      <c r="H175" s="24">
        <v>0</v>
      </c>
      <c r="I175" s="24">
        <v>2</v>
      </c>
      <c r="J175" s="24">
        <v>4</v>
      </c>
      <c r="K175" s="24">
        <v>1</v>
      </c>
      <c r="L175" s="24">
        <v>1</v>
      </c>
      <c r="M175" s="24">
        <v>2</v>
      </c>
      <c r="N175" s="24">
        <v>2</v>
      </c>
      <c r="O175" s="24">
        <v>2</v>
      </c>
      <c r="P175" s="24">
        <v>2</v>
      </c>
      <c r="Q175" s="24">
        <v>0</v>
      </c>
      <c r="R175" s="24">
        <v>0</v>
      </c>
    </row>
    <row r="176" spans="1:18">
      <c r="A176" s="10" t="s">
        <v>114</v>
      </c>
      <c r="B176" s="15">
        <v>100</v>
      </c>
      <c r="C176" s="15">
        <v>63.636364</v>
      </c>
      <c r="D176" s="15">
        <v>9.0909089999999999</v>
      </c>
      <c r="E176" s="15">
        <v>36.363636</v>
      </c>
      <c r="F176" s="15">
        <v>0</v>
      </c>
      <c r="G176" s="15">
        <v>0</v>
      </c>
      <c r="H176" s="15">
        <v>0</v>
      </c>
      <c r="I176" s="15">
        <v>18.181818</v>
      </c>
      <c r="J176" s="15">
        <v>36.363636</v>
      </c>
      <c r="K176" s="15">
        <v>9.0909089999999999</v>
      </c>
      <c r="L176" s="15">
        <v>9.0909089999999999</v>
      </c>
      <c r="M176" s="15">
        <v>18.181818</v>
      </c>
      <c r="N176" s="15">
        <v>18.181818</v>
      </c>
      <c r="O176" s="15">
        <v>18.181818</v>
      </c>
      <c r="P176" s="15">
        <v>18.181818</v>
      </c>
      <c r="Q176" s="15">
        <v>0</v>
      </c>
      <c r="R176" s="15">
        <v>0</v>
      </c>
    </row>
    <row r="177" spans="1:18">
      <c r="A177" s="23" t="s">
        <v>199</v>
      </c>
      <c r="B177" s="24">
        <v>16</v>
      </c>
      <c r="C177" s="24">
        <v>10</v>
      </c>
      <c r="D177" s="24">
        <v>5</v>
      </c>
      <c r="E177" s="24">
        <v>7</v>
      </c>
      <c r="F177" s="24">
        <v>2</v>
      </c>
      <c r="G177" s="24">
        <v>4</v>
      </c>
      <c r="H177" s="24">
        <v>2</v>
      </c>
      <c r="I177" s="24">
        <v>9</v>
      </c>
      <c r="J177" s="24">
        <v>7</v>
      </c>
      <c r="K177" s="24">
        <v>7</v>
      </c>
      <c r="L177" s="24">
        <v>1</v>
      </c>
      <c r="M177" s="24">
        <v>8</v>
      </c>
      <c r="N177" s="24">
        <v>9</v>
      </c>
      <c r="O177" s="24">
        <v>2</v>
      </c>
      <c r="P177" s="24">
        <v>5</v>
      </c>
      <c r="Q177" s="24">
        <v>1</v>
      </c>
      <c r="R177" s="24">
        <v>0</v>
      </c>
    </row>
    <row r="178" spans="1:18">
      <c r="A178" s="10" t="s">
        <v>114</v>
      </c>
      <c r="B178" s="15">
        <v>100</v>
      </c>
      <c r="C178" s="15">
        <v>62.5</v>
      </c>
      <c r="D178" s="15">
        <v>31.25</v>
      </c>
      <c r="E178" s="15">
        <v>43.75</v>
      </c>
      <c r="F178" s="15">
        <v>12.5</v>
      </c>
      <c r="G178" s="15">
        <v>25</v>
      </c>
      <c r="H178" s="15">
        <v>12.5</v>
      </c>
      <c r="I178" s="15">
        <v>56.25</v>
      </c>
      <c r="J178" s="15">
        <v>43.75</v>
      </c>
      <c r="K178" s="15">
        <v>43.75</v>
      </c>
      <c r="L178" s="15">
        <v>6.25</v>
      </c>
      <c r="M178" s="15">
        <v>50</v>
      </c>
      <c r="N178" s="15">
        <v>56.25</v>
      </c>
      <c r="O178" s="15">
        <v>12.5</v>
      </c>
      <c r="P178" s="15">
        <v>31.25</v>
      </c>
      <c r="Q178" s="15">
        <v>6.25</v>
      </c>
      <c r="R178" s="15">
        <v>0</v>
      </c>
    </row>
    <row r="179" spans="1:18">
      <c r="A179" s="23" t="s">
        <v>200</v>
      </c>
      <c r="B179" s="24">
        <v>355</v>
      </c>
      <c r="C179" s="24">
        <v>254</v>
      </c>
      <c r="D179" s="24">
        <v>46</v>
      </c>
      <c r="E179" s="24">
        <v>145</v>
      </c>
      <c r="F179" s="24">
        <v>16</v>
      </c>
      <c r="G179" s="24">
        <v>48</v>
      </c>
      <c r="H179" s="24">
        <v>37</v>
      </c>
      <c r="I179" s="24">
        <v>126</v>
      </c>
      <c r="J179" s="24">
        <v>112</v>
      </c>
      <c r="K179" s="24">
        <v>72</v>
      </c>
      <c r="L179" s="24">
        <v>44</v>
      </c>
      <c r="M179" s="24">
        <v>116</v>
      </c>
      <c r="N179" s="24">
        <v>111</v>
      </c>
      <c r="O179" s="24">
        <v>59</v>
      </c>
      <c r="P179" s="24">
        <v>55</v>
      </c>
      <c r="Q179" s="24">
        <v>13</v>
      </c>
      <c r="R179" s="24">
        <v>4</v>
      </c>
    </row>
    <row r="180" spans="1:18">
      <c r="A180" s="10" t="s">
        <v>114</v>
      </c>
      <c r="B180" s="15">
        <v>100</v>
      </c>
      <c r="C180" s="15">
        <v>71.549295999999998</v>
      </c>
      <c r="D180" s="15">
        <v>12.957746</v>
      </c>
      <c r="E180" s="15">
        <v>40.84507</v>
      </c>
      <c r="F180" s="15">
        <v>4.5070420000000002</v>
      </c>
      <c r="G180" s="15">
        <v>13.521127</v>
      </c>
      <c r="H180" s="15">
        <v>10.422535</v>
      </c>
      <c r="I180" s="15">
        <v>35.492958000000002</v>
      </c>
      <c r="J180" s="15">
        <v>31.549295999999998</v>
      </c>
      <c r="K180" s="15">
        <v>20.281690000000001</v>
      </c>
      <c r="L180" s="15">
        <v>12.394366</v>
      </c>
      <c r="M180" s="15">
        <v>32.676056000000003</v>
      </c>
      <c r="N180" s="15">
        <v>31.267606000000001</v>
      </c>
      <c r="O180" s="15">
        <v>16.619717999999999</v>
      </c>
      <c r="P180" s="15">
        <v>15.492958</v>
      </c>
      <c r="Q180" s="15">
        <v>3.661972</v>
      </c>
      <c r="R180" s="15">
        <v>1.1267609999999999</v>
      </c>
    </row>
    <row r="181" spans="1:18">
      <c r="A181" s="23" t="s">
        <v>201</v>
      </c>
      <c r="B181" s="24">
        <v>188</v>
      </c>
      <c r="C181" s="24">
        <v>134</v>
      </c>
      <c r="D181" s="24">
        <v>29</v>
      </c>
      <c r="E181" s="24">
        <v>83</v>
      </c>
      <c r="F181" s="24">
        <v>10</v>
      </c>
      <c r="G181" s="24">
        <v>30</v>
      </c>
      <c r="H181" s="24">
        <v>26</v>
      </c>
      <c r="I181" s="24">
        <v>79</v>
      </c>
      <c r="J181" s="24">
        <v>79</v>
      </c>
      <c r="K181" s="24">
        <v>38</v>
      </c>
      <c r="L181" s="24">
        <v>22</v>
      </c>
      <c r="M181" s="24">
        <v>68</v>
      </c>
      <c r="N181" s="24">
        <v>54</v>
      </c>
      <c r="O181" s="24">
        <v>35</v>
      </c>
      <c r="P181" s="24">
        <v>29</v>
      </c>
      <c r="Q181" s="24">
        <v>10</v>
      </c>
      <c r="R181" s="24">
        <v>5</v>
      </c>
    </row>
    <row r="182" spans="1:18">
      <c r="A182" s="10" t="s">
        <v>114</v>
      </c>
      <c r="B182" s="15">
        <v>100</v>
      </c>
      <c r="C182" s="15">
        <v>71.276595999999998</v>
      </c>
      <c r="D182" s="15">
        <v>15.425532</v>
      </c>
      <c r="E182" s="15">
        <v>44.148935999999999</v>
      </c>
      <c r="F182" s="15">
        <v>5.3191490000000003</v>
      </c>
      <c r="G182" s="15">
        <v>15.957447</v>
      </c>
      <c r="H182" s="15">
        <v>13.829787</v>
      </c>
      <c r="I182" s="15">
        <v>42.021276999999998</v>
      </c>
      <c r="J182" s="15">
        <v>42.021276999999998</v>
      </c>
      <c r="K182" s="15">
        <v>20.212765999999998</v>
      </c>
      <c r="L182" s="15">
        <v>11.702128</v>
      </c>
      <c r="M182" s="15">
        <v>36.170212999999997</v>
      </c>
      <c r="N182" s="15">
        <v>28.723403999999999</v>
      </c>
      <c r="O182" s="15">
        <v>18.617021000000001</v>
      </c>
      <c r="P182" s="15">
        <v>15.425532</v>
      </c>
      <c r="Q182" s="15">
        <v>5.3191490000000003</v>
      </c>
      <c r="R182" s="15">
        <v>2.6595740000000001</v>
      </c>
    </row>
    <row r="183" spans="1:18">
      <c r="A183" s="23" t="s">
        <v>202</v>
      </c>
      <c r="B183" s="24">
        <v>107</v>
      </c>
      <c r="C183" s="24">
        <v>78</v>
      </c>
      <c r="D183" s="24">
        <v>18</v>
      </c>
      <c r="E183" s="24">
        <v>48</v>
      </c>
      <c r="F183" s="24">
        <v>7</v>
      </c>
      <c r="G183" s="24">
        <v>16</v>
      </c>
      <c r="H183" s="24">
        <v>10</v>
      </c>
      <c r="I183" s="24">
        <v>39</v>
      </c>
      <c r="J183" s="24">
        <v>40</v>
      </c>
      <c r="K183" s="24">
        <v>22</v>
      </c>
      <c r="L183" s="24">
        <v>9</v>
      </c>
      <c r="M183" s="24">
        <v>40</v>
      </c>
      <c r="N183" s="24">
        <v>37</v>
      </c>
      <c r="O183" s="24">
        <v>24</v>
      </c>
      <c r="P183" s="24">
        <v>19</v>
      </c>
      <c r="Q183" s="24">
        <v>6</v>
      </c>
      <c r="R183" s="24">
        <v>2</v>
      </c>
    </row>
    <row r="184" spans="1:18">
      <c r="A184" s="10" t="s">
        <v>114</v>
      </c>
      <c r="B184" s="15">
        <v>100</v>
      </c>
      <c r="C184" s="15">
        <v>72.897195999999994</v>
      </c>
      <c r="D184" s="15">
        <v>16.822430000000001</v>
      </c>
      <c r="E184" s="15">
        <v>44.859813000000003</v>
      </c>
      <c r="F184" s="15">
        <v>6.5420559999999996</v>
      </c>
      <c r="G184" s="15">
        <v>14.953271000000001</v>
      </c>
      <c r="H184" s="15">
        <v>9.3457939999999997</v>
      </c>
      <c r="I184" s="15">
        <v>36.448597999999997</v>
      </c>
      <c r="J184" s="15">
        <v>37.383178000000001</v>
      </c>
      <c r="K184" s="15">
        <v>20.560748</v>
      </c>
      <c r="L184" s="15">
        <v>8.4112150000000003</v>
      </c>
      <c r="M184" s="15">
        <v>37.383178000000001</v>
      </c>
      <c r="N184" s="15">
        <v>34.579439000000001</v>
      </c>
      <c r="O184" s="15">
        <v>22.429907</v>
      </c>
      <c r="P184" s="15">
        <v>17.757009</v>
      </c>
      <c r="Q184" s="15">
        <v>5.6074770000000003</v>
      </c>
      <c r="R184" s="15">
        <v>1.869159</v>
      </c>
    </row>
    <row r="185" spans="1:18">
      <c r="A185" s="23" t="s">
        <v>203</v>
      </c>
      <c r="B185" s="24">
        <v>140</v>
      </c>
      <c r="C185" s="24">
        <v>96</v>
      </c>
      <c r="D185" s="24">
        <v>20</v>
      </c>
      <c r="E185" s="24">
        <v>62</v>
      </c>
      <c r="F185" s="24">
        <v>7</v>
      </c>
      <c r="G185" s="24">
        <v>22</v>
      </c>
      <c r="H185" s="24">
        <v>14</v>
      </c>
      <c r="I185" s="24">
        <v>56</v>
      </c>
      <c r="J185" s="24">
        <v>49</v>
      </c>
      <c r="K185" s="24">
        <v>32</v>
      </c>
      <c r="L185" s="24">
        <v>14</v>
      </c>
      <c r="M185" s="24">
        <v>46</v>
      </c>
      <c r="N185" s="24">
        <v>45</v>
      </c>
      <c r="O185" s="24">
        <v>36</v>
      </c>
      <c r="P185" s="24">
        <v>28</v>
      </c>
      <c r="Q185" s="24">
        <v>12</v>
      </c>
      <c r="R185" s="24">
        <v>2</v>
      </c>
    </row>
    <row r="186" spans="1:18">
      <c r="A186" s="10" t="s">
        <v>114</v>
      </c>
      <c r="B186" s="15">
        <v>100</v>
      </c>
      <c r="C186" s="15">
        <v>68.571428999999995</v>
      </c>
      <c r="D186" s="15">
        <v>14.285714</v>
      </c>
      <c r="E186" s="15">
        <v>44.285713999999999</v>
      </c>
      <c r="F186" s="15">
        <v>5</v>
      </c>
      <c r="G186" s="15">
        <v>15.714286</v>
      </c>
      <c r="H186" s="15">
        <v>10</v>
      </c>
      <c r="I186" s="15">
        <v>40</v>
      </c>
      <c r="J186" s="15">
        <v>35</v>
      </c>
      <c r="K186" s="15">
        <v>22.857143000000001</v>
      </c>
      <c r="L186" s="15">
        <v>10</v>
      </c>
      <c r="M186" s="15">
        <v>32.857143000000001</v>
      </c>
      <c r="N186" s="15">
        <v>32.142856999999999</v>
      </c>
      <c r="O186" s="15">
        <v>25.714286000000001</v>
      </c>
      <c r="P186" s="15">
        <v>20</v>
      </c>
      <c r="Q186" s="15">
        <v>8.5714290000000002</v>
      </c>
      <c r="R186" s="15">
        <v>1.428571</v>
      </c>
    </row>
    <row r="187" spans="1:18">
      <c r="A187" s="23" t="s">
        <v>204</v>
      </c>
      <c r="B187" s="24">
        <v>63</v>
      </c>
      <c r="C187" s="24">
        <v>48</v>
      </c>
      <c r="D187" s="24">
        <v>11</v>
      </c>
      <c r="E187" s="24">
        <v>38</v>
      </c>
      <c r="F187" s="24">
        <v>5</v>
      </c>
      <c r="G187" s="24">
        <v>17</v>
      </c>
      <c r="H187" s="24">
        <v>9</v>
      </c>
      <c r="I187" s="24">
        <v>33</v>
      </c>
      <c r="J187" s="24">
        <v>28</v>
      </c>
      <c r="K187" s="24">
        <v>15</v>
      </c>
      <c r="L187" s="24">
        <v>8</v>
      </c>
      <c r="M187" s="24">
        <v>29</v>
      </c>
      <c r="N187" s="24">
        <v>19</v>
      </c>
      <c r="O187" s="24">
        <v>20</v>
      </c>
      <c r="P187" s="24">
        <v>18</v>
      </c>
      <c r="Q187" s="24">
        <v>4</v>
      </c>
      <c r="R187" s="24">
        <v>3</v>
      </c>
    </row>
    <row r="188" spans="1:18">
      <c r="A188" s="10" t="s">
        <v>114</v>
      </c>
      <c r="B188" s="15">
        <v>100</v>
      </c>
      <c r="C188" s="15">
        <v>76.190476000000004</v>
      </c>
      <c r="D188" s="15">
        <v>17.460317</v>
      </c>
      <c r="E188" s="15">
        <v>60.317459999999997</v>
      </c>
      <c r="F188" s="15">
        <v>7.9365079999999999</v>
      </c>
      <c r="G188" s="15">
        <v>26.984127000000001</v>
      </c>
      <c r="H188" s="15">
        <v>14.285714</v>
      </c>
      <c r="I188" s="15">
        <v>52.380952000000001</v>
      </c>
      <c r="J188" s="15">
        <v>44.444443999999997</v>
      </c>
      <c r="K188" s="15">
        <v>23.809524</v>
      </c>
      <c r="L188" s="15">
        <v>12.698413</v>
      </c>
      <c r="M188" s="15">
        <v>46.031745999999998</v>
      </c>
      <c r="N188" s="15">
        <v>30.158729999999998</v>
      </c>
      <c r="O188" s="15">
        <v>31.746032</v>
      </c>
      <c r="P188" s="15">
        <v>28.571428999999998</v>
      </c>
      <c r="Q188" s="15">
        <v>6.3492059999999997</v>
      </c>
      <c r="R188" s="15">
        <v>4.7619049999999996</v>
      </c>
    </row>
    <row r="189" spans="1:18">
      <c r="A189" s="23" t="s">
        <v>205</v>
      </c>
      <c r="B189" s="24">
        <v>2</v>
      </c>
      <c r="C189" s="24">
        <v>2</v>
      </c>
      <c r="D189" s="24">
        <v>1</v>
      </c>
      <c r="E189" s="24">
        <v>0</v>
      </c>
      <c r="F189" s="24">
        <v>0</v>
      </c>
      <c r="G189" s="24">
        <v>1</v>
      </c>
      <c r="H189" s="24">
        <v>0</v>
      </c>
      <c r="I189" s="24">
        <v>2</v>
      </c>
      <c r="J189" s="24">
        <v>1</v>
      </c>
      <c r="K189" s="24">
        <v>2</v>
      </c>
      <c r="L189" s="24">
        <v>0</v>
      </c>
      <c r="M189" s="24">
        <v>2</v>
      </c>
      <c r="N189" s="24">
        <v>2</v>
      </c>
      <c r="O189" s="24">
        <v>0</v>
      </c>
      <c r="P189" s="24">
        <v>2</v>
      </c>
      <c r="Q189" s="24">
        <v>0</v>
      </c>
      <c r="R189" s="24">
        <v>0</v>
      </c>
    </row>
    <row r="190" spans="1:18">
      <c r="A190" s="10" t="s">
        <v>114</v>
      </c>
      <c r="B190" s="15">
        <v>100</v>
      </c>
      <c r="C190" s="15">
        <v>100</v>
      </c>
      <c r="D190" s="15">
        <v>50</v>
      </c>
      <c r="E190" s="15">
        <v>0</v>
      </c>
      <c r="F190" s="15">
        <v>0</v>
      </c>
      <c r="G190" s="15">
        <v>50</v>
      </c>
      <c r="H190" s="15">
        <v>0</v>
      </c>
      <c r="I190" s="15">
        <v>100</v>
      </c>
      <c r="J190" s="15">
        <v>50</v>
      </c>
      <c r="K190" s="15">
        <v>100</v>
      </c>
      <c r="L190" s="15">
        <v>0</v>
      </c>
      <c r="M190" s="15">
        <v>100</v>
      </c>
      <c r="N190" s="15">
        <v>100</v>
      </c>
      <c r="O190" s="15">
        <v>0</v>
      </c>
      <c r="P190" s="15">
        <v>100</v>
      </c>
      <c r="Q190" s="15">
        <v>0</v>
      </c>
      <c r="R190" s="15">
        <v>0</v>
      </c>
    </row>
    <row r="191" spans="1:18">
      <c r="A191" s="23" t="s">
        <v>206</v>
      </c>
      <c r="B191" s="24">
        <v>8</v>
      </c>
      <c r="C191" s="24">
        <v>5</v>
      </c>
      <c r="D191" s="24">
        <v>2</v>
      </c>
      <c r="E191" s="24">
        <v>3</v>
      </c>
      <c r="F191" s="24">
        <v>1</v>
      </c>
      <c r="G191" s="24">
        <v>1</v>
      </c>
      <c r="H191" s="24">
        <v>2</v>
      </c>
      <c r="I191" s="24">
        <v>4</v>
      </c>
      <c r="J191" s="24">
        <v>1</v>
      </c>
      <c r="K191" s="24">
        <v>2</v>
      </c>
      <c r="L191" s="24">
        <v>2</v>
      </c>
      <c r="M191" s="24">
        <v>3</v>
      </c>
      <c r="N191" s="24">
        <v>1</v>
      </c>
      <c r="O191" s="24">
        <v>2</v>
      </c>
      <c r="P191" s="24">
        <v>1</v>
      </c>
      <c r="Q191" s="24">
        <v>2</v>
      </c>
      <c r="R191" s="24">
        <v>1</v>
      </c>
    </row>
    <row r="192" spans="1:18">
      <c r="A192" s="10" t="s">
        <v>114</v>
      </c>
      <c r="B192" s="15">
        <v>100</v>
      </c>
      <c r="C192" s="15">
        <v>62.5</v>
      </c>
      <c r="D192" s="15">
        <v>25</v>
      </c>
      <c r="E192" s="15">
        <v>37.5</v>
      </c>
      <c r="F192" s="15">
        <v>12.5</v>
      </c>
      <c r="G192" s="15">
        <v>12.5</v>
      </c>
      <c r="H192" s="15">
        <v>25</v>
      </c>
      <c r="I192" s="15">
        <v>50</v>
      </c>
      <c r="J192" s="15">
        <v>12.5</v>
      </c>
      <c r="K192" s="15">
        <v>25</v>
      </c>
      <c r="L192" s="15">
        <v>25</v>
      </c>
      <c r="M192" s="15">
        <v>37.5</v>
      </c>
      <c r="N192" s="15">
        <v>12.5</v>
      </c>
      <c r="O192" s="15">
        <v>25</v>
      </c>
      <c r="P192" s="15">
        <v>12.5</v>
      </c>
      <c r="Q192" s="15">
        <v>25</v>
      </c>
      <c r="R192" s="15">
        <v>12.5</v>
      </c>
    </row>
    <row r="193" spans="1:18">
      <c r="A193" s="23" t="s">
        <v>152</v>
      </c>
      <c r="B193" s="24">
        <v>6</v>
      </c>
      <c r="C193" s="24">
        <v>5</v>
      </c>
      <c r="D193" s="24">
        <v>1</v>
      </c>
      <c r="E193" s="24">
        <v>3</v>
      </c>
      <c r="F193" s="24">
        <v>1</v>
      </c>
      <c r="G193" s="24">
        <v>0</v>
      </c>
      <c r="H193" s="24">
        <v>2</v>
      </c>
      <c r="I193" s="24">
        <v>5</v>
      </c>
      <c r="J193" s="24">
        <v>4</v>
      </c>
      <c r="K193" s="24">
        <v>2</v>
      </c>
      <c r="L193" s="24">
        <v>2</v>
      </c>
      <c r="M193" s="24">
        <v>2</v>
      </c>
      <c r="N193" s="24">
        <v>0</v>
      </c>
      <c r="O193" s="24">
        <v>1</v>
      </c>
      <c r="P193" s="24">
        <v>1</v>
      </c>
      <c r="Q193" s="24">
        <v>3</v>
      </c>
      <c r="R193" s="24">
        <v>0</v>
      </c>
    </row>
    <row r="194" spans="1:18">
      <c r="A194" s="10" t="s">
        <v>114</v>
      </c>
      <c r="B194" s="15">
        <v>100</v>
      </c>
      <c r="C194" s="15">
        <v>83.333332999999996</v>
      </c>
      <c r="D194" s="15">
        <v>16.666667</v>
      </c>
      <c r="E194" s="15">
        <v>50</v>
      </c>
      <c r="F194" s="15">
        <v>16.666667</v>
      </c>
      <c r="G194" s="15">
        <v>0</v>
      </c>
      <c r="H194" s="15">
        <v>33.333333000000003</v>
      </c>
      <c r="I194" s="15">
        <v>83.333332999999996</v>
      </c>
      <c r="J194" s="15">
        <v>66.666667000000004</v>
      </c>
      <c r="K194" s="15">
        <v>33.333333000000003</v>
      </c>
      <c r="L194" s="15">
        <v>33.333333000000003</v>
      </c>
      <c r="M194" s="15">
        <v>33.333333000000003</v>
      </c>
      <c r="N194" s="15">
        <v>0</v>
      </c>
      <c r="O194" s="15">
        <v>16.666667</v>
      </c>
      <c r="P194" s="15">
        <v>16.666667</v>
      </c>
      <c r="Q194" s="15">
        <v>50</v>
      </c>
      <c r="R194" s="15">
        <v>0</v>
      </c>
    </row>
    <row r="195" spans="1:18">
      <c r="A195" s="23" t="s">
        <v>128</v>
      </c>
      <c r="B195" s="24">
        <v>29</v>
      </c>
      <c r="C195" s="24">
        <v>17</v>
      </c>
      <c r="D195" s="24">
        <v>6</v>
      </c>
      <c r="E195" s="24">
        <v>12</v>
      </c>
      <c r="F195" s="24">
        <v>3</v>
      </c>
      <c r="G195" s="24">
        <v>9</v>
      </c>
      <c r="H195" s="24">
        <v>2</v>
      </c>
      <c r="I195" s="24">
        <v>13</v>
      </c>
      <c r="J195" s="24">
        <v>12</v>
      </c>
      <c r="K195" s="24">
        <v>6</v>
      </c>
      <c r="L195" s="24">
        <v>4</v>
      </c>
      <c r="M195" s="24">
        <v>13</v>
      </c>
      <c r="N195" s="24">
        <v>11</v>
      </c>
      <c r="O195" s="24">
        <v>10</v>
      </c>
      <c r="P195" s="24">
        <v>6</v>
      </c>
      <c r="Q195" s="24">
        <v>0</v>
      </c>
      <c r="R195" s="24">
        <v>2</v>
      </c>
    </row>
    <row r="196" spans="1:18">
      <c r="A196" s="10" t="s">
        <v>114</v>
      </c>
      <c r="B196" s="15">
        <v>100</v>
      </c>
      <c r="C196" s="15">
        <v>58.620690000000003</v>
      </c>
      <c r="D196" s="15">
        <v>20.689654999999998</v>
      </c>
      <c r="E196" s="15">
        <v>41.379309999999997</v>
      </c>
      <c r="F196" s="15">
        <v>10.344828</v>
      </c>
      <c r="G196" s="15">
        <v>31.034483000000002</v>
      </c>
      <c r="H196" s="15">
        <v>6.8965519999999998</v>
      </c>
      <c r="I196" s="15">
        <v>44.827585999999997</v>
      </c>
      <c r="J196" s="15">
        <v>41.379309999999997</v>
      </c>
      <c r="K196" s="15">
        <v>20.689654999999998</v>
      </c>
      <c r="L196" s="15">
        <v>13.793103</v>
      </c>
      <c r="M196" s="15">
        <v>44.827585999999997</v>
      </c>
      <c r="N196" s="15">
        <v>37.931033999999997</v>
      </c>
      <c r="O196" s="15">
        <v>34.482759000000001</v>
      </c>
      <c r="P196" s="15">
        <v>20.689654999999998</v>
      </c>
      <c r="Q196" s="15">
        <v>0</v>
      </c>
      <c r="R196" s="15">
        <v>6.8965519999999998</v>
      </c>
    </row>
    <row r="197" spans="1:18">
      <c r="A197" s="8" t="s">
        <v>207</v>
      </c>
      <c r="B197" s="8"/>
      <c r="C197" s="8"/>
      <c r="D197" s="8"/>
      <c r="E197" s="8"/>
      <c r="F197" s="8"/>
      <c r="G197" s="8"/>
      <c r="H197" s="8"/>
      <c r="I197" s="8"/>
      <c r="J197" s="8"/>
      <c r="K197" s="8"/>
      <c r="L197" s="8"/>
      <c r="M197" s="8"/>
      <c r="N197" s="8"/>
      <c r="O197" s="8"/>
      <c r="P197" s="8"/>
      <c r="Q197" s="8"/>
      <c r="R197" s="8"/>
    </row>
    <row r="198" spans="1:18">
      <c r="A198" s="23" t="s">
        <v>208</v>
      </c>
      <c r="B198" s="24">
        <v>385</v>
      </c>
      <c r="C198" s="24">
        <v>283</v>
      </c>
      <c r="D198" s="24">
        <v>57</v>
      </c>
      <c r="E198" s="24">
        <v>176</v>
      </c>
      <c r="F198" s="24">
        <v>19</v>
      </c>
      <c r="G198" s="24">
        <v>67</v>
      </c>
      <c r="H198" s="24">
        <v>57</v>
      </c>
      <c r="I198" s="24">
        <v>164</v>
      </c>
      <c r="J198" s="24">
        <v>151</v>
      </c>
      <c r="K198" s="24">
        <v>83</v>
      </c>
      <c r="L198" s="24">
        <v>47</v>
      </c>
      <c r="M198" s="24">
        <v>150</v>
      </c>
      <c r="N198" s="24">
        <v>129</v>
      </c>
      <c r="O198" s="24">
        <v>80</v>
      </c>
      <c r="P198" s="24">
        <v>83</v>
      </c>
      <c r="Q198" s="24">
        <v>17</v>
      </c>
      <c r="R198" s="24">
        <v>4</v>
      </c>
    </row>
    <row r="199" spans="1:18">
      <c r="A199" s="10" t="s">
        <v>114</v>
      </c>
      <c r="B199" s="15">
        <v>100</v>
      </c>
      <c r="C199" s="15">
        <v>73.506494000000004</v>
      </c>
      <c r="D199" s="15">
        <v>14.805194999999999</v>
      </c>
      <c r="E199" s="15">
        <v>45.714286000000001</v>
      </c>
      <c r="F199" s="15">
        <v>4.9350649999999998</v>
      </c>
      <c r="G199" s="15">
        <v>17.402597</v>
      </c>
      <c r="H199" s="15">
        <v>14.805194999999999</v>
      </c>
      <c r="I199" s="15">
        <v>42.597403</v>
      </c>
      <c r="J199" s="15">
        <v>39.220779</v>
      </c>
      <c r="K199" s="15">
        <v>21.558441999999999</v>
      </c>
      <c r="L199" s="15">
        <v>12.207792</v>
      </c>
      <c r="M199" s="15">
        <v>38.961039</v>
      </c>
      <c r="N199" s="15">
        <v>33.506494000000004</v>
      </c>
      <c r="O199" s="15">
        <v>20.779221</v>
      </c>
      <c r="P199" s="15">
        <v>21.558441999999999</v>
      </c>
      <c r="Q199" s="15">
        <v>4.415584</v>
      </c>
      <c r="R199" s="15">
        <v>1.038961</v>
      </c>
    </row>
    <row r="200" spans="1:18">
      <c r="A200" s="23" t="s">
        <v>209</v>
      </c>
      <c r="B200" s="24">
        <v>333</v>
      </c>
      <c r="C200" s="24">
        <v>245</v>
      </c>
      <c r="D200" s="24">
        <v>58</v>
      </c>
      <c r="E200" s="24">
        <v>153</v>
      </c>
      <c r="F200" s="24">
        <v>20</v>
      </c>
      <c r="G200" s="24">
        <v>58</v>
      </c>
      <c r="H200" s="24">
        <v>45</v>
      </c>
      <c r="I200" s="24">
        <v>139</v>
      </c>
      <c r="J200" s="24">
        <v>129</v>
      </c>
      <c r="K200" s="24">
        <v>78</v>
      </c>
      <c r="L200" s="24">
        <v>38</v>
      </c>
      <c r="M200" s="24">
        <v>124</v>
      </c>
      <c r="N200" s="24">
        <v>112</v>
      </c>
      <c r="O200" s="24">
        <v>65</v>
      </c>
      <c r="P200" s="24">
        <v>71</v>
      </c>
      <c r="Q200" s="24">
        <v>17</v>
      </c>
      <c r="R200" s="24">
        <v>3</v>
      </c>
    </row>
    <row r="201" spans="1:18" ht="11.1" customHeight="1">
      <c r="A201" s="10" t="s">
        <v>114</v>
      </c>
      <c r="B201" s="15">
        <v>100</v>
      </c>
      <c r="C201" s="15">
        <v>73.573573999999994</v>
      </c>
      <c r="D201" s="15">
        <v>17.417417</v>
      </c>
      <c r="E201" s="15">
        <v>45.945945999999999</v>
      </c>
      <c r="F201" s="15">
        <v>6.0060060000000002</v>
      </c>
      <c r="G201" s="15">
        <v>17.417417</v>
      </c>
      <c r="H201" s="15">
        <v>13.513514000000001</v>
      </c>
      <c r="I201" s="15">
        <v>41.741742000000002</v>
      </c>
      <c r="J201" s="15">
        <v>38.738739000000002</v>
      </c>
      <c r="K201" s="15">
        <v>23.423423</v>
      </c>
      <c r="L201" s="15">
        <v>11.411410999999999</v>
      </c>
      <c r="M201" s="15">
        <v>37.237237</v>
      </c>
      <c r="N201" s="15">
        <v>33.633634000000001</v>
      </c>
      <c r="O201" s="15">
        <v>19.51952</v>
      </c>
      <c r="P201" s="15">
        <v>21.321321000000001</v>
      </c>
      <c r="Q201" s="15">
        <v>5.105105</v>
      </c>
      <c r="R201" s="15">
        <v>0.90090099999999995</v>
      </c>
    </row>
    <row r="202" spans="1:18" ht="11.1" customHeight="1">
      <c r="A202" s="23" t="s">
        <v>210</v>
      </c>
      <c r="B202" s="24">
        <v>280</v>
      </c>
      <c r="C202" s="24">
        <v>206</v>
      </c>
      <c r="D202" s="24">
        <v>55</v>
      </c>
      <c r="E202" s="24">
        <v>129</v>
      </c>
      <c r="F202" s="24">
        <v>19</v>
      </c>
      <c r="G202" s="24">
        <v>53</v>
      </c>
      <c r="H202" s="24">
        <v>43</v>
      </c>
      <c r="I202" s="24">
        <v>122</v>
      </c>
      <c r="J202" s="24">
        <v>109</v>
      </c>
      <c r="K202" s="24">
        <v>68</v>
      </c>
      <c r="L202" s="24">
        <v>41</v>
      </c>
      <c r="M202" s="24">
        <v>119</v>
      </c>
      <c r="N202" s="24">
        <v>96</v>
      </c>
      <c r="O202" s="24">
        <v>67</v>
      </c>
      <c r="P202" s="24">
        <v>65</v>
      </c>
      <c r="Q202" s="24">
        <v>15</v>
      </c>
      <c r="R202" s="24">
        <v>3</v>
      </c>
    </row>
    <row r="203" spans="1:18" ht="11.1" customHeight="1">
      <c r="A203" s="10" t="s">
        <v>114</v>
      </c>
      <c r="B203" s="15">
        <v>100</v>
      </c>
      <c r="C203" s="15">
        <v>73.571428999999995</v>
      </c>
      <c r="D203" s="15">
        <v>19.642856999999999</v>
      </c>
      <c r="E203" s="15">
        <v>46.071429000000002</v>
      </c>
      <c r="F203" s="15">
        <v>6.7857139999999996</v>
      </c>
      <c r="G203" s="15">
        <v>18.928571000000002</v>
      </c>
      <c r="H203" s="15">
        <v>15.357143000000001</v>
      </c>
      <c r="I203" s="15">
        <v>43.571429000000002</v>
      </c>
      <c r="J203" s="15">
        <v>38.928570999999998</v>
      </c>
      <c r="K203" s="15">
        <v>24.285713999999999</v>
      </c>
      <c r="L203" s="15">
        <v>14.642856999999999</v>
      </c>
      <c r="M203" s="15">
        <v>42.5</v>
      </c>
      <c r="N203" s="15">
        <v>34.285713999999999</v>
      </c>
      <c r="O203" s="15">
        <v>23.928571000000002</v>
      </c>
      <c r="P203" s="15">
        <v>23.214286000000001</v>
      </c>
      <c r="Q203" s="15">
        <v>5.3571429999999998</v>
      </c>
      <c r="R203" s="15">
        <v>1.071429</v>
      </c>
    </row>
    <row r="204" spans="1:18" ht="11.1" customHeight="1">
      <c r="A204" s="23" t="s">
        <v>211</v>
      </c>
      <c r="B204" s="24">
        <v>194</v>
      </c>
      <c r="C204" s="24">
        <v>152</v>
      </c>
      <c r="D204" s="24">
        <v>38</v>
      </c>
      <c r="E204" s="24">
        <v>100</v>
      </c>
      <c r="F204" s="24">
        <v>19</v>
      </c>
      <c r="G204" s="24">
        <v>33</v>
      </c>
      <c r="H204" s="24">
        <v>31</v>
      </c>
      <c r="I204" s="24">
        <v>93</v>
      </c>
      <c r="J204" s="24">
        <v>78</v>
      </c>
      <c r="K204" s="24">
        <v>51</v>
      </c>
      <c r="L204" s="24">
        <v>27</v>
      </c>
      <c r="M204" s="24">
        <v>84</v>
      </c>
      <c r="N204" s="24">
        <v>67</v>
      </c>
      <c r="O204" s="24">
        <v>43</v>
      </c>
      <c r="P204" s="24">
        <v>47</v>
      </c>
      <c r="Q204" s="24">
        <v>13</v>
      </c>
      <c r="R204" s="24">
        <v>1</v>
      </c>
    </row>
    <row r="205" spans="1:18" ht="11.1" customHeight="1">
      <c r="A205" s="10" t="s">
        <v>114</v>
      </c>
      <c r="B205" s="15">
        <v>100</v>
      </c>
      <c r="C205" s="15">
        <v>78.350515000000001</v>
      </c>
      <c r="D205" s="15">
        <v>19.587629</v>
      </c>
      <c r="E205" s="15">
        <v>51.546391999999997</v>
      </c>
      <c r="F205" s="15">
        <v>9.7938139999999994</v>
      </c>
      <c r="G205" s="15">
        <v>17.010308999999999</v>
      </c>
      <c r="H205" s="15">
        <v>15.979381</v>
      </c>
      <c r="I205" s="15">
        <v>47.938144000000001</v>
      </c>
      <c r="J205" s="15">
        <v>40.206186000000002</v>
      </c>
      <c r="K205" s="15">
        <v>26.28866</v>
      </c>
      <c r="L205" s="15">
        <v>13.917526000000001</v>
      </c>
      <c r="M205" s="15">
        <v>43.298969</v>
      </c>
      <c r="N205" s="15">
        <v>34.536082</v>
      </c>
      <c r="O205" s="15">
        <v>22.164947999999999</v>
      </c>
      <c r="P205" s="15">
        <v>24.226804000000001</v>
      </c>
      <c r="Q205" s="15">
        <v>6.7010310000000004</v>
      </c>
      <c r="R205" s="15">
        <v>0.51546400000000003</v>
      </c>
    </row>
    <row r="206" spans="1:18" ht="11.1" customHeight="1">
      <c r="A206" s="23" t="s">
        <v>212</v>
      </c>
      <c r="B206" s="24">
        <v>92</v>
      </c>
      <c r="C206" s="24">
        <v>65</v>
      </c>
      <c r="D206" s="24">
        <v>16</v>
      </c>
      <c r="E206" s="24">
        <v>39</v>
      </c>
      <c r="F206" s="24">
        <v>5</v>
      </c>
      <c r="G206" s="24">
        <v>18</v>
      </c>
      <c r="H206" s="24">
        <v>13</v>
      </c>
      <c r="I206" s="24">
        <v>38</v>
      </c>
      <c r="J206" s="24">
        <v>30</v>
      </c>
      <c r="K206" s="24">
        <v>29</v>
      </c>
      <c r="L206" s="24">
        <v>15</v>
      </c>
      <c r="M206" s="24">
        <v>40</v>
      </c>
      <c r="N206" s="24">
        <v>39</v>
      </c>
      <c r="O206" s="24">
        <v>28</v>
      </c>
      <c r="P206" s="24">
        <v>26</v>
      </c>
      <c r="Q206" s="24">
        <v>5</v>
      </c>
      <c r="R206" s="24">
        <v>0</v>
      </c>
    </row>
    <row r="207" spans="1:18" ht="11.1" customHeight="1">
      <c r="A207" s="10" t="s">
        <v>114</v>
      </c>
      <c r="B207" s="15">
        <v>100</v>
      </c>
      <c r="C207" s="15">
        <v>70.652174000000002</v>
      </c>
      <c r="D207" s="15">
        <v>17.391304000000002</v>
      </c>
      <c r="E207" s="15">
        <v>42.391303999999998</v>
      </c>
      <c r="F207" s="15">
        <v>5.4347830000000004</v>
      </c>
      <c r="G207" s="15">
        <v>19.565217000000001</v>
      </c>
      <c r="H207" s="15">
        <v>14.130435</v>
      </c>
      <c r="I207" s="15">
        <v>41.304347999999997</v>
      </c>
      <c r="J207" s="15">
        <v>32.608696000000002</v>
      </c>
      <c r="K207" s="15">
        <v>31.521739</v>
      </c>
      <c r="L207" s="15">
        <v>16.304348000000001</v>
      </c>
      <c r="M207" s="15">
        <v>43.478261000000003</v>
      </c>
      <c r="N207" s="15">
        <v>42.391303999999998</v>
      </c>
      <c r="O207" s="15">
        <v>30.434782999999999</v>
      </c>
      <c r="P207" s="15">
        <v>28.260870000000001</v>
      </c>
      <c r="Q207" s="15">
        <v>5.4347830000000004</v>
      </c>
      <c r="R207" s="15">
        <v>0</v>
      </c>
    </row>
    <row r="208" spans="1:18" ht="11.1" customHeight="1">
      <c r="A208" s="23" t="s">
        <v>213</v>
      </c>
      <c r="B208" s="24">
        <v>91</v>
      </c>
      <c r="C208" s="24">
        <v>66</v>
      </c>
      <c r="D208" s="24">
        <v>25</v>
      </c>
      <c r="E208" s="24">
        <v>45</v>
      </c>
      <c r="F208" s="24">
        <v>7</v>
      </c>
      <c r="G208" s="24">
        <v>20</v>
      </c>
      <c r="H208" s="24">
        <v>16</v>
      </c>
      <c r="I208" s="24">
        <v>44</v>
      </c>
      <c r="J208" s="24">
        <v>46</v>
      </c>
      <c r="K208" s="24">
        <v>27</v>
      </c>
      <c r="L208" s="24">
        <v>18</v>
      </c>
      <c r="M208" s="24">
        <v>43</v>
      </c>
      <c r="N208" s="24">
        <v>45</v>
      </c>
      <c r="O208" s="24">
        <v>29</v>
      </c>
      <c r="P208" s="24">
        <v>29</v>
      </c>
      <c r="Q208" s="24">
        <v>5</v>
      </c>
      <c r="R208" s="24">
        <v>0</v>
      </c>
    </row>
    <row r="209" spans="1:18" ht="11.1" customHeight="1">
      <c r="A209" s="10" t="s">
        <v>114</v>
      </c>
      <c r="B209" s="15">
        <v>100</v>
      </c>
      <c r="C209" s="15">
        <v>72.527473000000001</v>
      </c>
      <c r="D209" s="15">
        <v>27.472526999999999</v>
      </c>
      <c r="E209" s="15">
        <v>49.450549000000002</v>
      </c>
      <c r="F209" s="15">
        <v>7.6923079999999997</v>
      </c>
      <c r="G209" s="15">
        <v>21.978021999999999</v>
      </c>
      <c r="H209" s="15">
        <v>17.582418000000001</v>
      </c>
      <c r="I209" s="15">
        <v>48.351647999999997</v>
      </c>
      <c r="J209" s="15">
        <v>50.549450999999998</v>
      </c>
      <c r="K209" s="15">
        <v>29.67033</v>
      </c>
      <c r="L209" s="15">
        <v>19.78022</v>
      </c>
      <c r="M209" s="15">
        <v>47.252746999999999</v>
      </c>
      <c r="N209" s="15">
        <v>49.450549000000002</v>
      </c>
      <c r="O209" s="15">
        <v>31.868131999999999</v>
      </c>
      <c r="P209" s="15">
        <v>31.868131999999999</v>
      </c>
      <c r="Q209" s="15">
        <v>5.4945050000000002</v>
      </c>
      <c r="R209" s="15">
        <v>0</v>
      </c>
    </row>
    <row r="210" spans="1:18" ht="11.1" customHeight="1">
      <c r="A210" s="23" t="s">
        <v>214</v>
      </c>
      <c r="B210" s="24">
        <v>199</v>
      </c>
      <c r="C210" s="24">
        <v>150</v>
      </c>
      <c r="D210" s="24">
        <v>37</v>
      </c>
      <c r="E210" s="24">
        <v>89</v>
      </c>
      <c r="F210" s="24">
        <v>16</v>
      </c>
      <c r="G210" s="24">
        <v>33</v>
      </c>
      <c r="H210" s="24">
        <v>24</v>
      </c>
      <c r="I210" s="24">
        <v>82</v>
      </c>
      <c r="J210" s="24">
        <v>75</v>
      </c>
      <c r="K210" s="24">
        <v>44</v>
      </c>
      <c r="L210" s="24">
        <v>25</v>
      </c>
      <c r="M210" s="24">
        <v>82</v>
      </c>
      <c r="N210" s="24">
        <v>71</v>
      </c>
      <c r="O210" s="24">
        <v>48</v>
      </c>
      <c r="P210" s="24">
        <v>50</v>
      </c>
      <c r="Q210" s="24">
        <v>8</v>
      </c>
      <c r="R210" s="24">
        <v>2</v>
      </c>
    </row>
    <row r="211" spans="1:18" ht="11.1" customHeight="1">
      <c r="A211" s="10" t="s">
        <v>114</v>
      </c>
      <c r="B211" s="15">
        <v>100</v>
      </c>
      <c r="C211" s="15">
        <v>75.376884000000004</v>
      </c>
      <c r="D211" s="15">
        <v>18.592965</v>
      </c>
      <c r="E211" s="15">
        <v>44.723618000000002</v>
      </c>
      <c r="F211" s="15">
        <v>8.0402009999999997</v>
      </c>
      <c r="G211" s="15">
        <v>16.582915</v>
      </c>
      <c r="H211" s="15">
        <v>12.060302</v>
      </c>
      <c r="I211" s="15">
        <v>41.206029999999998</v>
      </c>
      <c r="J211" s="15">
        <v>37.688442000000002</v>
      </c>
      <c r="K211" s="15">
        <v>22.110552999999999</v>
      </c>
      <c r="L211" s="15">
        <v>12.562813999999999</v>
      </c>
      <c r="M211" s="15">
        <v>41.206029999999998</v>
      </c>
      <c r="N211" s="15">
        <v>35.678392000000002</v>
      </c>
      <c r="O211" s="15">
        <v>24.120602999999999</v>
      </c>
      <c r="P211" s="15">
        <v>25.125627999999999</v>
      </c>
      <c r="Q211" s="15">
        <v>4.0201010000000004</v>
      </c>
      <c r="R211" s="15">
        <v>1.0050250000000001</v>
      </c>
    </row>
    <row r="212" spans="1:18" ht="11.1" customHeight="1">
      <c r="A212" s="23" t="s">
        <v>215</v>
      </c>
      <c r="B212" s="24">
        <v>74</v>
      </c>
      <c r="C212" s="24">
        <v>60</v>
      </c>
      <c r="D212" s="24">
        <v>20</v>
      </c>
      <c r="E212" s="24">
        <v>40</v>
      </c>
      <c r="F212" s="24">
        <v>10</v>
      </c>
      <c r="G212" s="24">
        <v>20</v>
      </c>
      <c r="H212" s="24">
        <v>13</v>
      </c>
      <c r="I212" s="24">
        <v>38</v>
      </c>
      <c r="J212" s="24">
        <v>36</v>
      </c>
      <c r="K212" s="24">
        <v>26</v>
      </c>
      <c r="L212" s="24">
        <v>13</v>
      </c>
      <c r="M212" s="24">
        <v>37</v>
      </c>
      <c r="N212" s="24">
        <v>26</v>
      </c>
      <c r="O212" s="24">
        <v>25</v>
      </c>
      <c r="P212" s="24">
        <v>25</v>
      </c>
      <c r="Q212" s="24">
        <v>5</v>
      </c>
      <c r="R212" s="24">
        <v>1</v>
      </c>
    </row>
    <row r="213" spans="1:18" ht="11.1" customHeight="1">
      <c r="A213" s="10" t="s">
        <v>114</v>
      </c>
      <c r="B213" s="15">
        <v>100</v>
      </c>
      <c r="C213" s="15">
        <v>81.081080999999998</v>
      </c>
      <c r="D213" s="15">
        <v>27.027027</v>
      </c>
      <c r="E213" s="15">
        <v>54.054054000000001</v>
      </c>
      <c r="F213" s="15">
        <v>13.513514000000001</v>
      </c>
      <c r="G213" s="15">
        <v>27.027027</v>
      </c>
      <c r="H213" s="15">
        <v>17.567568000000001</v>
      </c>
      <c r="I213" s="15">
        <v>51.351351000000001</v>
      </c>
      <c r="J213" s="15">
        <v>48.648648999999999</v>
      </c>
      <c r="K213" s="15">
        <v>35.135134999999998</v>
      </c>
      <c r="L213" s="15">
        <v>17.567568000000001</v>
      </c>
      <c r="M213" s="15">
        <v>50</v>
      </c>
      <c r="N213" s="15">
        <v>35.135134999999998</v>
      </c>
      <c r="O213" s="15">
        <v>33.783783999999997</v>
      </c>
      <c r="P213" s="15">
        <v>33.783783999999997</v>
      </c>
      <c r="Q213" s="15">
        <v>6.7567570000000003</v>
      </c>
      <c r="R213" s="15">
        <v>1.351351</v>
      </c>
    </row>
    <row r="214" spans="1:18" ht="11.1" customHeight="1">
      <c r="A214" s="23" t="s">
        <v>216</v>
      </c>
      <c r="B214" s="24">
        <v>66</v>
      </c>
      <c r="C214" s="24">
        <v>42</v>
      </c>
      <c r="D214" s="24">
        <v>17</v>
      </c>
      <c r="E214" s="24">
        <v>35</v>
      </c>
      <c r="F214" s="24">
        <v>6</v>
      </c>
      <c r="G214" s="24">
        <v>20</v>
      </c>
      <c r="H214" s="24">
        <v>9</v>
      </c>
      <c r="I214" s="24">
        <v>35</v>
      </c>
      <c r="J214" s="24">
        <v>27</v>
      </c>
      <c r="K214" s="24">
        <v>17</v>
      </c>
      <c r="L214" s="24">
        <v>12</v>
      </c>
      <c r="M214" s="24">
        <v>35</v>
      </c>
      <c r="N214" s="24">
        <v>31</v>
      </c>
      <c r="O214" s="24">
        <v>17</v>
      </c>
      <c r="P214" s="24">
        <v>20</v>
      </c>
      <c r="Q214" s="24">
        <v>4</v>
      </c>
      <c r="R214" s="24">
        <v>0</v>
      </c>
    </row>
    <row r="215" spans="1:18" ht="11.1" customHeight="1">
      <c r="A215" s="10" t="s">
        <v>114</v>
      </c>
      <c r="B215" s="15">
        <v>100</v>
      </c>
      <c r="C215" s="15">
        <v>63.636364</v>
      </c>
      <c r="D215" s="15">
        <v>25.757576</v>
      </c>
      <c r="E215" s="15">
        <v>53.030303000000004</v>
      </c>
      <c r="F215" s="15">
        <v>9.0909089999999999</v>
      </c>
      <c r="G215" s="15">
        <v>30.30303</v>
      </c>
      <c r="H215" s="15">
        <v>13.636364</v>
      </c>
      <c r="I215" s="15">
        <v>53.030303000000004</v>
      </c>
      <c r="J215" s="15">
        <v>40.909090999999997</v>
      </c>
      <c r="K215" s="15">
        <v>25.757576</v>
      </c>
      <c r="L215" s="15">
        <v>18.181818</v>
      </c>
      <c r="M215" s="15">
        <v>53.030303000000004</v>
      </c>
      <c r="N215" s="15">
        <v>46.969696999999996</v>
      </c>
      <c r="O215" s="15">
        <v>25.757576</v>
      </c>
      <c r="P215" s="15">
        <v>30.30303</v>
      </c>
      <c r="Q215" s="15">
        <v>6.0606059999999999</v>
      </c>
      <c r="R215" s="15">
        <v>0</v>
      </c>
    </row>
    <row r="216" spans="1:18" ht="11.1" customHeight="1">
      <c r="A216" s="23" t="s">
        <v>217</v>
      </c>
      <c r="B216" s="24">
        <v>66</v>
      </c>
      <c r="C216" s="24">
        <v>47</v>
      </c>
      <c r="D216" s="24">
        <v>16</v>
      </c>
      <c r="E216" s="24">
        <v>34</v>
      </c>
      <c r="F216" s="24">
        <v>8</v>
      </c>
      <c r="G216" s="24">
        <v>16</v>
      </c>
      <c r="H216" s="24">
        <v>11</v>
      </c>
      <c r="I216" s="24">
        <v>36</v>
      </c>
      <c r="J216" s="24">
        <v>34</v>
      </c>
      <c r="K216" s="24">
        <v>24</v>
      </c>
      <c r="L216" s="24">
        <v>16</v>
      </c>
      <c r="M216" s="24">
        <v>29</v>
      </c>
      <c r="N216" s="24">
        <v>29</v>
      </c>
      <c r="O216" s="24">
        <v>18</v>
      </c>
      <c r="P216" s="24">
        <v>21</v>
      </c>
      <c r="Q216" s="24">
        <v>3</v>
      </c>
      <c r="R216" s="24">
        <v>0</v>
      </c>
    </row>
    <row r="217" spans="1:18" ht="11.1" customHeight="1">
      <c r="A217" s="10" t="s">
        <v>114</v>
      </c>
      <c r="B217" s="15">
        <v>100</v>
      </c>
      <c r="C217" s="15">
        <v>71.212120999999996</v>
      </c>
      <c r="D217" s="15">
        <v>24.242424</v>
      </c>
      <c r="E217" s="15">
        <v>51.515152</v>
      </c>
      <c r="F217" s="15">
        <v>12.121212</v>
      </c>
      <c r="G217" s="15">
        <v>24.242424</v>
      </c>
      <c r="H217" s="15">
        <v>16.666667</v>
      </c>
      <c r="I217" s="15">
        <v>54.545454999999997</v>
      </c>
      <c r="J217" s="15">
        <v>51.515152</v>
      </c>
      <c r="K217" s="15">
        <v>36.363636</v>
      </c>
      <c r="L217" s="15">
        <v>24.242424</v>
      </c>
      <c r="M217" s="15">
        <v>43.939394</v>
      </c>
      <c r="N217" s="15">
        <v>43.939394</v>
      </c>
      <c r="O217" s="15">
        <v>27.272727</v>
      </c>
      <c r="P217" s="15">
        <v>31.818182</v>
      </c>
      <c r="Q217" s="15">
        <v>4.5454549999999996</v>
      </c>
      <c r="R217" s="15">
        <v>0</v>
      </c>
    </row>
    <row r="218" spans="1:18" ht="11.1" customHeight="1">
      <c r="A218" s="23" t="s">
        <v>218</v>
      </c>
      <c r="B218" s="24">
        <v>101</v>
      </c>
      <c r="C218" s="24">
        <v>72</v>
      </c>
      <c r="D218" s="24">
        <v>14</v>
      </c>
      <c r="E218" s="24">
        <v>55</v>
      </c>
      <c r="F218" s="24">
        <v>10</v>
      </c>
      <c r="G218" s="24">
        <v>24</v>
      </c>
      <c r="H218" s="24">
        <v>11</v>
      </c>
      <c r="I218" s="24">
        <v>47</v>
      </c>
      <c r="J218" s="24">
        <v>37</v>
      </c>
      <c r="K218" s="24">
        <v>26</v>
      </c>
      <c r="L218" s="24">
        <v>14</v>
      </c>
      <c r="M218" s="24">
        <v>44</v>
      </c>
      <c r="N218" s="24">
        <v>38</v>
      </c>
      <c r="O218" s="24">
        <v>20</v>
      </c>
      <c r="P218" s="24">
        <v>24</v>
      </c>
      <c r="Q218" s="24">
        <v>4</v>
      </c>
      <c r="R218" s="24">
        <v>0</v>
      </c>
    </row>
    <row r="219" spans="1:18" ht="11.1" customHeight="1">
      <c r="A219" s="10" t="s">
        <v>114</v>
      </c>
      <c r="B219" s="15">
        <v>100</v>
      </c>
      <c r="C219" s="15">
        <v>71.287128999999993</v>
      </c>
      <c r="D219" s="15">
        <v>13.861386</v>
      </c>
      <c r="E219" s="15">
        <v>54.455446000000002</v>
      </c>
      <c r="F219" s="15">
        <v>9.9009900000000002</v>
      </c>
      <c r="G219" s="15">
        <v>23.762376</v>
      </c>
      <c r="H219" s="15">
        <v>10.891088999999999</v>
      </c>
      <c r="I219" s="15">
        <v>46.534652999999999</v>
      </c>
      <c r="J219" s="15">
        <v>36.633662999999999</v>
      </c>
      <c r="K219" s="15">
        <v>25.742574000000001</v>
      </c>
      <c r="L219" s="15">
        <v>13.861386</v>
      </c>
      <c r="M219" s="15">
        <v>43.564355999999997</v>
      </c>
      <c r="N219" s="15">
        <v>37.623761999999999</v>
      </c>
      <c r="O219" s="15">
        <v>19.80198</v>
      </c>
      <c r="P219" s="15">
        <v>23.762376</v>
      </c>
      <c r="Q219" s="15">
        <v>3.9603959999999998</v>
      </c>
      <c r="R219" s="15">
        <v>0</v>
      </c>
    </row>
    <row r="220" spans="1:18" ht="11.1" customHeight="1">
      <c r="A220" s="23" t="s">
        <v>219</v>
      </c>
      <c r="B220" s="24">
        <v>104</v>
      </c>
      <c r="C220" s="24">
        <v>71</v>
      </c>
      <c r="D220" s="24">
        <v>21</v>
      </c>
      <c r="E220" s="24">
        <v>50</v>
      </c>
      <c r="F220" s="24">
        <v>6</v>
      </c>
      <c r="G220" s="24">
        <v>17</v>
      </c>
      <c r="H220" s="24">
        <v>15</v>
      </c>
      <c r="I220" s="24">
        <v>49</v>
      </c>
      <c r="J220" s="24">
        <v>41</v>
      </c>
      <c r="K220" s="24">
        <v>28</v>
      </c>
      <c r="L220" s="24">
        <v>13</v>
      </c>
      <c r="M220" s="24">
        <v>46</v>
      </c>
      <c r="N220" s="24">
        <v>39</v>
      </c>
      <c r="O220" s="24">
        <v>21</v>
      </c>
      <c r="P220" s="24">
        <v>21</v>
      </c>
      <c r="Q220" s="24">
        <v>7</v>
      </c>
      <c r="R220" s="24">
        <v>2</v>
      </c>
    </row>
    <row r="221" spans="1:18" ht="11.1" customHeight="1">
      <c r="A221" s="10" t="s">
        <v>114</v>
      </c>
      <c r="B221" s="15">
        <v>100</v>
      </c>
      <c r="C221" s="15">
        <v>68.269231000000005</v>
      </c>
      <c r="D221" s="15">
        <v>20.192308000000001</v>
      </c>
      <c r="E221" s="15">
        <v>48.076923000000001</v>
      </c>
      <c r="F221" s="15">
        <v>5.7692310000000004</v>
      </c>
      <c r="G221" s="15">
        <v>16.346153999999999</v>
      </c>
      <c r="H221" s="15">
        <v>14.423076999999999</v>
      </c>
      <c r="I221" s="15">
        <v>47.115385000000003</v>
      </c>
      <c r="J221" s="15">
        <v>39.423076999999999</v>
      </c>
      <c r="K221" s="15">
        <v>26.923076999999999</v>
      </c>
      <c r="L221" s="15">
        <v>12.5</v>
      </c>
      <c r="M221" s="15">
        <v>44.230769000000002</v>
      </c>
      <c r="N221" s="15">
        <v>37.5</v>
      </c>
      <c r="O221" s="15">
        <v>20.192308000000001</v>
      </c>
      <c r="P221" s="15">
        <v>20.192308000000001</v>
      </c>
      <c r="Q221" s="15">
        <v>6.7307689999999996</v>
      </c>
      <c r="R221" s="15">
        <v>1.9230769999999999</v>
      </c>
    </row>
    <row r="222" spans="1:18" ht="11.1" customHeight="1">
      <c r="A222" s="23" t="s">
        <v>220</v>
      </c>
      <c r="B222" s="24">
        <v>243</v>
      </c>
      <c r="C222" s="24">
        <v>181</v>
      </c>
      <c r="D222" s="24">
        <v>42</v>
      </c>
      <c r="E222" s="24">
        <v>109</v>
      </c>
      <c r="F222" s="24">
        <v>14</v>
      </c>
      <c r="G222" s="24">
        <v>38</v>
      </c>
      <c r="H222" s="24">
        <v>30</v>
      </c>
      <c r="I222" s="24">
        <v>105</v>
      </c>
      <c r="J222" s="24">
        <v>84</v>
      </c>
      <c r="K222" s="24">
        <v>58</v>
      </c>
      <c r="L222" s="24">
        <v>31</v>
      </c>
      <c r="M222" s="24">
        <v>95</v>
      </c>
      <c r="N222" s="24">
        <v>88</v>
      </c>
      <c r="O222" s="24">
        <v>62</v>
      </c>
      <c r="P222" s="24">
        <v>55</v>
      </c>
      <c r="Q222" s="24">
        <v>8</v>
      </c>
      <c r="R222" s="24">
        <v>2</v>
      </c>
    </row>
    <row r="223" spans="1:18" ht="11.1" customHeight="1">
      <c r="A223" s="10" t="s">
        <v>114</v>
      </c>
      <c r="B223" s="15">
        <v>100</v>
      </c>
      <c r="C223" s="15">
        <v>74.485596999999999</v>
      </c>
      <c r="D223" s="15">
        <v>17.283950999999998</v>
      </c>
      <c r="E223" s="15">
        <v>44.855967</v>
      </c>
      <c r="F223" s="15">
        <v>5.761317</v>
      </c>
      <c r="G223" s="15">
        <v>15.63786</v>
      </c>
      <c r="H223" s="15">
        <v>12.345679000000001</v>
      </c>
      <c r="I223" s="15">
        <v>43.209876999999999</v>
      </c>
      <c r="J223" s="15">
        <v>34.567900999999999</v>
      </c>
      <c r="K223" s="15">
        <v>23.868313000000001</v>
      </c>
      <c r="L223" s="15">
        <v>12.757201999999999</v>
      </c>
      <c r="M223" s="15">
        <v>39.094650000000001</v>
      </c>
      <c r="N223" s="15">
        <v>36.213991999999998</v>
      </c>
      <c r="O223" s="15">
        <v>25.514403000000001</v>
      </c>
      <c r="P223" s="15">
        <v>22.633745000000001</v>
      </c>
      <c r="Q223" s="15">
        <v>3.2921809999999998</v>
      </c>
      <c r="R223" s="15">
        <v>0.82304500000000003</v>
      </c>
    </row>
    <row r="224" spans="1:18" ht="11.1" customHeight="1">
      <c r="A224" s="23" t="s">
        <v>221</v>
      </c>
      <c r="B224" s="24">
        <v>235</v>
      </c>
      <c r="C224" s="24">
        <v>176</v>
      </c>
      <c r="D224" s="24">
        <v>42</v>
      </c>
      <c r="E224" s="24">
        <v>108</v>
      </c>
      <c r="F224" s="24">
        <v>13</v>
      </c>
      <c r="G224" s="24">
        <v>45</v>
      </c>
      <c r="H224" s="24">
        <v>31</v>
      </c>
      <c r="I224" s="24">
        <v>96</v>
      </c>
      <c r="J224" s="24">
        <v>94</v>
      </c>
      <c r="K224" s="24">
        <v>56</v>
      </c>
      <c r="L224" s="24">
        <v>25</v>
      </c>
      <c r="M224" s="24">
        <v>90</v>
      </c>
      <c r="N224" s="24">
        <v>97</v>
      </c>
      <c r="O224" s="24">
        <v>59</v>
      </c>
      <c r="P224" s="24">
        <v>61</v>
      </c>
      <c r="Q224" s="24">
        <v>13</v>
      </c>
      <c r="R224" s="24">
        <v>1</v>
      </c>
    </row>
    <row r="225" spans="1:18" ht="11.1" customHeight="1">
      <c r="A225" s="10" t="s">
        <v>114</v>
      </c>
      <c r="B225" s="15">
        <v>100</v>
      </c>
      <c r="C225" s="15">
        <v>74.893617000000006</v>
      </c>
      <c r="D225" s="15">
        <v>17.872340000000001</v>
      </c>
      <c r="E225" s="15">
        <v>45.957447000000002</v>
      </c>
      <c r="F225" s="15">
        <v>5.5319149999999997</v>
      </c>
      <c r="G225" s="15">
        <v>19.148935999999999</v>
      </c>
      <c r="H225" s="15">
        <v>13.191489000000001</v>
      </c>
      <c r="I225" s="15">
        <v>40.851064000000001</v>
      </c>
      <c r="J225" s="15">
        <v>40</v>
      </c>
      <c r="K225" s="15">
        <v>23.829787</v>
      </c>
      <c r="L225" s="15">
        <v>10.638298000000001</v>
      </c>
      <c r="M225" s="15">
        <v>38.297871999999998</v>
      </c>
      <c r="N225" s="15">
        <v>41.276595999999998</v>
      </c>
      <c r="O225" s="15">
        <v>25.106383000000001</v>
      </c>
      <c r="P225" s="15">
        <v>25.957446999999998</v>
      </c>
      <c r="Q225" s="15">
        <v>5.5319149999999997</v>
      </c>
      <c r="R225" s="15">
        <v>0.42553200000000002</v>
      </c>
    </row>
    <row r="226" spans="1:18" ht="11.1" customHeight="1">
      <c r="A226" s="23" t="s">
        <v>152</v>
      </c>
      <c r="B226" s="24">
        <v>18</v>
      </c>
      <c r="C226" s="24">
        <v>10</v>
      </c>
      <c r="D226" s="24">
        <v>3</v>
      </c>
      <c r="E226" s="24">
        <v>6</v>
      </c>
      <c r="F226" s="24">
        <v>1</v>
      </c>
      <c r="G226" s="24">
        <v>5</v>
      </c>
      <c r="H226" s="24">
        <v>2</v>
      </c>
      <c r="I226" s="24">
        <v>5</v>
      </c>
      <c r="J226" s="24">
        <v>7</v>
      </c>
      <c r="K226" s="24">
        <v>3</v>
      </c>
      <c r="L226" s="24">
        <v>2</v>
      </c>
      <c r="M226" s="24">
        <v>8</v>
      </c>
      <c r="N226" s="24">
        <v>6</v>
      </c>
      <c r="O226" s="24">
        <v>6</v>
      </c>
      <c r="P226" s="24">
        <v>3</v>
      </c>
      <c r="Q226" s="24">
        <v>7</v>
      </c>
      <c r="R226" s="24">
        <v>1</v>
      </c>
    </row>
    <row r="227" spans="1:18" ht="11.1" customHeight="1">
      <c r="A227" s="10" t="s">
        <v>114</v>
      </c>
      <c r="B227" s="15">
        <v>100</v>
      </c>
      <c r="C227" s="15">
        <v>55.555556000000003</v>
      </c>
      <c r="D227" s="15">
        <v>16.666667</v>
      </c>
      <c r="E227" s="15">
        <v>33.333333000000003</v>
      </c>
      <c r="F227" s="15">
        <v>5.5555560000000002</v>
      </c>
      <c r="G227" s="15">
        <v>27.777778000000001</v>
      </c>
      <c r="H227" s="15">
        <v>11.111110999999999</v>
      </c>
      <c r="I227" s="15">
        <v>27.777778000000001</v>
      </c>
      <c r="J227" s="15">
        <v>38.888888999999999</v>
      </c>
      <c r="K227" s="15">
        <v>16.666667</v>
      </c>
      <c r="L227" s="15">
        <v>11.111110999999999</v>
      </c>
      <c r="M227" s="15">
        <v>44.444443999999997</v>
      </c>
      <c r="N227" s="15">
        <v>33.333333000000003</v>
      </c>
      <c r="O227" s="15">
        <v>33.333333000000003</v>
      </c>
      <c r="P227" s="15">
        <v>16.666667</v>
      </c>
      <c r="Q227" s="15">
        <v>38.888888999999999</v>
      </c>
      <c r="R227" s="15">
        <v>5.5555560000000002</v>
      </c>
    </row>
    <row r="228" spans="1:18" ht="11.1" customHeight="1">
      <c r="A228" s="23" t="s">
        <v>222</v>
      </c>
      <c r="B228" s="24">
        <v>21</v>
      </c>
      <c r="C228" s="24">
        <v>12</v>
      </c>
      <c r="D228" s="24">
        <v>2</v>
      </c>
      <c r="E228" s="24">
        <v>11</v>
      </c>
      <c r="F228" s="24">
        <v>0</v>
      </c>
      <c r="G228" s="24">
        <v>1</v>
      </c>
      <c r="H228" s="24">
        <v>1</v>
      </c>
      <c r="I228" s="24">
        <v>4</v>
      </c>
      <c r="J228" s="24">
        <v>3</v>
      </c>
      <c r="K228" s="24">
        <v>3</v>
      </c>
      <c r="L228" s="24">
        <v>1</v>
      </c>
      <c r="M228" s="24">
        <v>2</v>
      </c>
      <c r="N228" s="24">
        <v>5</v>
      </c>
      <c r="O228" s="24">
        <v>2</v>
      </c>
      <c r="P228" s="24">
        <v>2</v>
      </c>
      <c r="Q228" s="24">
        <v>1</v>
      </c>
      <c r="R228" s="24">
        <v>2</v>
      </c>
    </row>
    <row r="229" spans="1:18" ht="11.1" customHeight="1">
      <c r="A229" s="10" t="s">
        <v>114</v>
      </c>
      <c r="B229" s="15">
        <v>100</v>
      </c>
      <c r="C229" s="15">
        <v>57.142856999999999</v>
      </c>
      <c r="D229" s="15">
        <v>9.5238099999999992</v>
      </c>
      <c r="E229" s="15">
        <v>52.380952000000001</v>
      </c>
      <c r="F229" s="15">
        <v>0</v>
      </c>
      <c r="G229" s="15">
        <v>4.7619049999999996</v>
      </c>
      <c r="H229" s="15">
        <v>4.7619049999999996</v>
      </c>
      <c r="I229" s="15">
        <v>19.047619000000001</v>
      </c>
      <c r="J229" s="15">
        <v>14.285714</v>
      </c>
      <c r="K229" s="15">
        <v>14.285714</v>
      </c>
      <c r="L229" s="15">
        <v>4.7619049999999996</v>
      </c>
      <c r="M229" s="15">
        <v>9.5238099999999992</v>
      </c>
      <c r="N229" s="15">
        <v>23.809524</v>
      </c>
      <c r="O229" s="15">
        <v>9.5238099999999992</v>
      </c>
      <c r="P229" s="15">
        <v>9.5238099999999992</v>
      </c>
      <c r="Q229" s="15">
        <v>4.7619049999999996</v>
      </c>
      <c r="R229" s="15">
        <v>9.5238099999999992</v>
      </c>
    </row>
    <row r="230" spans="1:18" ht="11.1" customHeight="1">
      <c r="A230" s="23" t="s">
        <v>128</v>
      </c>
      <c r="B230" s="24">
        <v>1</v>
      </c>
      <c r="C230" s="24">
        <v>0</v>
      </c>
      <c r="D230" s="24">
        <v>0</v>
      </c>
      <c r="E230" s="24">
        <v>0</v>
      </c>
      <c r="F230" s="24">
        <v>0</v>
      </c>
      <c r="G230" s="24">
        <v>0</v>
      </c>
      <c r="H230" s="24">
        <v>0</v>
      </c>
      <c r="I230" s="24">
        <v>0</v>
      </c>
      <c r="J230" s="24">
        <v>0</v>
      </c>
      <c r="K230" s="24">
        <v>0</v>
      </c>
      <c r="L230" s="24">
        <v>0</v>
      </c>
      <c r="M230" s="24">
        <v>0</v>
      </c>
      <c r="N230" s="24">
        <v>0</v>
      </c>
      <c r="O230" s="24">
        <v>0</v>
      </c>
      <c r="P230" s="24">
        <v>0</v>
      </c>
      <c r="Q230" s="24">
        <v>0</v>
      </c>
      <c r="R230" s="24">
        <v>1</v>
      </c>
    </row>
    <row r="231" spans="1:18" ht="11.1" customHeight="1">
      <c r="A231" s="11"/>
      <c r="B231" s="16">
        <v>100</v>
      </c>
      <c r="C231" s="16">
        <v>0</v>
      </c>
      <c r="D231" s="16">
        <v>0</v>
      </c>
      <c r="E231" s="16">
        <v>0</v>
      </c>
      <c r="F231" s="16">
        <v>0</v>
      </c>
      <c r="G231" s="16">
        <v>0</v>
      </c>
      <c r="H231" s="16">
        <v>0</v>
      </c>
      <c r="I231" s="16">
        <v>0</v>
      </c>
      <c r="J231" s="16">
        <v>0</v>
      </c>
      <c r="K231" s="16">
        <v>0</v>
      </c>
      <c r="L231" s="16">
        <v>0</v>
      </c>
      <c r="M231" s="16">
        <v>0</v>
      </c>
      <c r="N231" s="16">
        <v>0</v>
      </c>
      <c r="O231" s="16">
        <v>0</v>
      </c>
      <c r="P231" s="16">
        <v>0</v>
      </c>
      <c r="Q231" s="16">
        <v>0</v>
      </c>
      <c r="R231" s="16">
        <v>100</v>
      </c>
    </row>
    <row r="232" spans="1:18" ht="11.1" customHeight="1"/>
  </sheetData>
  <phoneticPr fontId="2"/>
  <pageMargins left="0.75" right="0.75" top="1" bottom="1" header="0.5" footer="0.5"/>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36DAF-B770-43E8-A147-61866EA13D43}">
  <sheetPr codeName="Sheet140"/>
  <dimension ref="A1:S230"/>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HYPERLINK("#'目次'!B45","[39]")</f>
        <v>[39]</v>
      </c>
    </row>
    <row r="3" spans="1:19">
      <c r="A3" s="6" t="s">
        <v>114</v>
      </c>
      <c r="B3" s="7" t="s">
        <v>116</v>
      </c>
    </row>
    <row r="4" spans="1:19">
      <c r="A4" s="6" t="s">
        <v>114</v>
      </c>
      <c r="B4" s="7" t="s">
        <v>463</v>
      </c>
    </row>
    <row r="5" spans="1:19">
      <c r="A5" s="6" t="s">
        <v>114</v>
      </c>
      <c r="B5" s="7" t="s">
        <v>464</v>
      </c>
    </row>
    <row r="6" spans="1:19" s="21" customFormat="1" ht="108">
      <c r="A6" s="19" t="s">
        <v>114</v>
      </c>
      <c r="B6" s="20" t="s">
        <v>118</v>
      </c>
      <c r="C6" s="20" t="s">
        <v>465</v>
      </c>
      <c r="D6" s="20" t="s">
        <v>466</v>
      </c>
      <c r="E6" s="20" t="s">
        <v>467</v>
      </c>
      <c r="F6" s="20" t="s">
        <v>468</v>
      </c>
      <c r="G6" s="20" t="s">
        <v>469</v>
      </c>
      <c r="H6" s="20" t="s">
        <v>470</v>
      </c>
      <c r="I6" s="20" t="s">
        <v>471</v>
      </c>
      <c r="J6" s="20" t="s">
        <v>472</v>
      </c>
      <c r="K6" s="20" t="s">
        <v>473</v>
      </c>
      <c r="L6" s="20" t="s">
        <v>474</v>
      </c>
      <c r="M6" s="20" t="s">
        <v>475</v>
      </c>
      <c r="N6" s="20" t="s">
        <v>476</v>
      </c>
      <c r="O6" s="20" t="s">
        <v>477</v>
      </c>
      <c r="P6" s="20" t="s">
        <v>478</v>
      </c>
      <c r="Q6" s="20" t="s">
        <v>152</v>
      </c>
      <c r="R6" s="20" t="s">
        <v>222</v>
      </c>
      <c r="S6" s="20" t="s">
        <v>128</v>
      </c>
    </row>
    <row r="7" spans="1:19">
      <c r="A7" s="22" t="s">
        <v>121</v>
      </c>
      <c r="B7" s="9">
        <v>2677</v>
      </c>
      <c r="C7" s="9">
        <v>493</v>
      </c>
      <c r="D7" s="9">
        <v>1107</v>
      </c>
      <c r="E7" s="9">
        <v>876</v>
      </c>
      <c r="F7" s="9">
        <v>499</v>
      </c>
      <c r="G7" s="9">
        <v>730</v>
      </c>
      <c r="H7" s="9">
        <v>553</v>
      </c>
      <c r="I7" s="9">
        <v>533</v>
      </c>
      <c r="J7" s="9">
        <v>279</v>
      </c>
      <c r="K7" s="9">
        <v>1447</v>
      </c>
      <c r="L7" s="9">
        <v>892</v>
      </c>
      <c r="M7" s="9">
        <v>122</v>
      </c>
      <c r="N7" s="9">
        <v>826</v>
      </c>
      <c r="O7" s="9">
        <v>463</v>
      </c>
      <c r="P7" s="9">
        <v>1643</v>
      </c>
      <c r="Q7" s="9">
        <v>42</v>
      </c>
      <c r="R7" s="9">
        <v>194</v>
      </c>
      <c r="S7" s="9">
        <v>133</v>
      </c>
    </row>
    <row r="8" spans="1:19">
      <c r="A8" s="10" t="s">
        <v>114</v>
      </c>
      <c r="B8" s="15">
        <v>100</v>
      </c>
      <c r="C8" s="15">
        <v>18.416136999999999</v>
      </c>
      <c r="D8" s="15">
        <v>41.352260000000001</v>
      </c>
      <c r="E8" s="15">
        <v>32.723197999999996</v>
      </c>
      <c r="F8" s="15">
        <v>18.640269</v>
      </c>
      <c r="G8" s="15">
        <v>27.269331000000001</v>
      </c>
      <c r="H8" s="15">
        <v>20.657451999999999</v>
      </c>
      <c r="I8" s="15">
        <v>19.910347000000002</v>
      </c>
      <c r="J8" s="15">
        <v>10.422114000000001</v>
      </c>
      <c r="K8" s="15">
        <v>54.053044</v>
      </c>
      <c r="L8" s="15">
        <v>33.320881999999997</v>
      </c>
      <c r="M8" s="15">
        <v>4.5573399999999999</v>
      </c>
      <c r="N8" s="15">
        <v>30.855435</v>
      </c>
      <c r="O8" s="15">
        <v>17.295480000000001</v>
      </c>
      <c r="P8" s="15">
        <v>61.374673000000001</v>
      </c>
      <c r="Q8" s="15">
        <v>1.5689200000000001</v>
      </c>
      <c r="R8" s="15">
        <v>7.246918</v>
      </c>
      <c r="S8" s="15">
        <v>4.968248</v>
      </c>
    </row>
    <row r="9" spans="1:19">
      <c r="A9" s="8" t="s">
        <v>122</v>
      </c>
      <c r="B9" s="8"/>
      <c r="C9" s="8"/>
      <c r="D9" s="8"/>
      <c r="E9" s="8"/>
      <c r="F9" s="8"/>
      <c r="G9" s="8"/>
      <c r="H9" s="8"/>
      <c r="I9" s="8"/>
      <c r="J9" s="8"/>
      <c r="K9" s="8"/>
      <c r="L9" s="8"/>
      <c r="M9" s="8"/>
      <c r="N9" s="8"/>
      <c r="O9" s="8"/>
      <c r="P9" s="8"/>
      <c r="Q9" s="8"/>
      <c r="R9" s="8"/>
      <c r="S9" s="8"/>
    </row>
    <row r="10" spans="1:19">
      <c r="A10" s="23" t="s">
        <v>123</v>
      </c>
      <c r="B10" s="24">
        <v>380</v>
      </c>
      <c r="C10" s="24">
        <v>78</v>
      </c>
      <c r="D10" s="24">
        <v>136</v>
      </c>
      <c r="E10" s="24">
        <v>126</v>
      </c>
      <c r="F10" s="24">
        <v>71</v>
      </c>
      <c r="G10" s="24">
        <v>105</v>
      </c>
      <c r="H10" s="24">
        <v>75</v>
      </c>
      <c r="I10" s="24">
        <v>73</v>
      </c>
      <c r="J10" s="24">
        <v>36</v>
      </c>
      <c r="K10" s="24">
        <v>219</v>
      </c>
      <c r="L10" s="24">
        <v>137</v>
      </c>
      <c r="M10" s="24">
        <v>21</v>
      </c>
      <c r="N10" s="24">
        <v>141</v>
      </c>
      <c r="O10" s="24">
        <v>88</v>
      </c>
      <c r="P10" s="24">
        <v>228</v>
      </c>
      <c r="Q10" s="24">
        <v>4</v>
      </c>
      <c r="R10" s="24">
        <v>30</v>
      </c>
      <c r="S10" s="24">
        <v>20</v>
      </c>
    </row>
    <row r="11" spans="1:19">
      <c r="A11" s="10" t="s">
        <v>114</v>
      </c>
      <c r="B11" s="15">
        <v>100</v>
      </c>
      <c r="C11" s="15">
        <v>20.526316000000001</v>
      </c>
      <c r="D11" s="15">
        <v>35.789473999999998</v>
      </c>
      <c r="E11" s="15">
        <v>33.157895000000003</v>
      </c>
      <c r="F11" s="15">
        <v>18.684211000000001</v>
      </c>
      <c r="G11" s="15">
        <v>27.631578999999999</v>
      </c>
      <c r="H11" s="15">
        <v>19.736841999999999</v>
      </c>
      <c r="I11" s="15">
        <v>19.210526000000002</v>
      </c>
      <c r="J11" s="15">
        <v>9.4736840000000004</v>
      </c>
      <c r="K11" s="15">
        <v>57.631579000000002</v>
      </c>
      <c r="L11" s="15">
        <v>36.052632000000003</v>
      </c>
      <c r="M11" s="15">
        <v>5.5263159999999996</v>
      </c>
      <c r="N11" s="15">
        <v>37.105263000000001</v>
      </c>
      <c r="O11" s="15">
        <v>23.157895</v>
      </c>
      <c r="P11" s="15">
        <v>60</v>
      </c>
      <c r="Q11" s="15">
        <v>1.052632</v>
      </c>
      <c r="R11" s="15">
        <v>7.8947370000000001</v>
      </c>
      <c r="S11" s="15">
        <v>5.2631579999999998</v>
      </c>
    </row>
    <row r="12" spans="1:19">
      <c r="A12" s="23" t="s">
        <v>124</v>
      </c>
      <c r="B12" s="24">
        <v>489</v>
      </c>
      <c r="C12" s="24">
        <v>100</v>
      </c>
      <c r="D12" s="24">
        <v>193</v>
      </c>
      <c r="E12" s="24">
        <v>176</v>
      </c>
      <c r="F12" s="24">
        <v>99</v>
      </c>
      <c r="G12" s="24">
        <v>152</v>
      </c>
      <c r="H12" s="24">
        <v>110</v>
      </c>
      <c r="I12" s="24">
        <v>93</v>
      </c>
      <c r="J12" s="24">
        <v>48</v>
      </c>
      <c r="K12" s="24">
        <v>277</v>
      </c>
      <c r="L12" s="24">
        <v>176</v>
      </c>
      <c r="M12" s="24">
        <v>27</v>
      </c>
      <c r="N12" s="24">
        <v>172</v>
      </c>
      <c r="O12" s="24">
        <v>119</v>
      </c>
      <c r="P12" s="24">
        <v>311</v>
      </c>
      <c r="Q12" s="24">
        <v>6</v>
      </c>
      <c r="R12" s="24">
        <v>26</v>
      </c>
      <c r="S12" s="24">
        <v>17</v>
      </c>
    </row>
    <row r="13" spans="1:19">
      <c r="A13" s="10" t="s">
        <v>114</v>
      </c>
      <c r="B13" s="15">
        <v>100</v>
      </c>
      <c r="C13" s="15">
        <v>20.449898000000001</v>
      </c>
      <c r="D13" s="15">
        <v>39.468302999999999</v>
      </c>
      <c r="E13" s="15">
        <v>35.991819999999997</v>
      </c>
      <c r="F13" s="15">
        <v>20.245398999999999</v>
      </c>
      <c r="G13" s="15">
        <v>31.083845</v>
      </c>
      <c r="H13" s="15">
        <v>22.494888</v>
      </c>
      <c r="I13" s="15">
        <v>19.018405000000001</v>
      </c>
      <c r="J13" s="15">
        <v>9.8159510000000001</v>
      </c>
      <c r="K13" s="15">
        <v>56.646217</v>
      </c>
      <c r="L13" s="15">
        <v>35.991819999999997</v>
      </c>
      <c r="M13" s="15">
        <v>5.5214720000000002</v>
      </c>
      <c r="N13" s="15">
        <v>35.173824000000003</v>
      </c>
      <c r="O13" s="15">
        <v>24.335377999999999</v>
      </c>
      <c r="P13" s="15">
        <v>63.599181999999999</v>
      </c>
      <c r="Q13" s="15">
        <v>1.2269939999999999</v>
      </c>
      <c r="R13" s="15">
        <v>5.3169729999999999</v>
      </c>
      <c r="S13" s="15">
        <v>3.476483</v>
      </c>
    </row>
    <row r="14" spans="1:19">
      <c r="A14" s="23" t="s">
        <v>125</v>
      </c>
      <c r="B14" s="24">
        <v>1114</v>
      </c>
      <c r="C14" s="24">
        <v>208</v>
      </c>
      <c r="D14" s="24">
        <v>481</v>
      </c>
      <c r="E14" s="24">
        <v>372</v>
      </c>
      <c r="F14" s="24">
        <v>207</v>
      </c>
      <c r="G14" s="24">
        <v>302</v>
      </c>
      <c r="H14" s="24">
        <v>235</v>
      </c>
      <c r="I14" s="24">
        <v>230</v>
      </c>
      <c r="J14" s="24">
        <v>114</v>
      </c>
      <c r="K14" s="24">
        <v>614</v>
      </c>
      <c r="L14" s="24">
        <v>378</v>
      </c>
      <c r="M14" s="24">
        <v>55</v>
      </c>
      <c r="N14" s="24">
        <v>345</v>
      </c>
      <c r="O14" s="24">
        <v>170</v>
      </c>
      <c r="P14" s="24">
        <v>679</v>
      </c>
      <c r="Q14" s="24">
        <v>18</v>
      </c>
      <c r="R14" s="24">
        <v>80</v>
      </c>
      <c r="S14" s="24">
        <v>46</v>
      </c>
    </row>
    <row r="15" spans="1:19">
      <c r="A15" s="10" t="s">
        <v>114</v>
      </c>
      <c r="B15" s="15">
        <v>100</v>
      </c>
      <c r="C15" s="15">
        <v>18.671454000000001</v>
      </c>
      <c r="D15" s="15">
        <v>43.177737999999998</v>
      </c>
      <c r="E15" s="15">
        <v>33.393177999999999</v>
      </c>
      <c r="F15" s="15">
        <v>18.581688</v>
      </c>
      <c r="G15" s="15">
        <v>27.109514999999998</v>
      </c>
      <c r="H15" s="15">
        <v>21.095153</v>
      </c>
      <c r="I15" s="15">
        <v>20.646319999999999</v>
      </c>
      <c r="J15" s="15">
        <v>10.233393</v>
      </c>
      <c r="K15" s="15">
        <v>55.116697000000002</v>
      </c>
      <c r="L15" s="15">
        <v>33.931776999999997</v>
      </c>
      <c r="M15" s="15">
        <v>4.937163</v>
      </c>
      <c r="N15" s="15">
        <v>30.969479</v>
      </c>
      <c r="O15" s="15">
        <v>15.260323</v>
      </c>
      <c r="P15" s="15">
        <v>60.951526000000001</v>
      </c>
      <c r="Q15" s="15">
        <v>1.615799</v>
      </c>
      <c r="R15" s="15">
        <v>7.1813289999999999</v>
      </c>
      <c r="S15" s="15">
        <v>4.129264</v>
      </c>
    </row>
    <row r="16" spans="1:19">
      <c r="A16" s="23" t="s">
        <v>126</v>
      </c>
      <c r="B16" s="24">
        <v>521</v>
      </c>
      <c r="C16" s="24">
        <v>82</v>
      </c>
      <c r="D16" s="24">
        <v>221</v>
      </c>
      <c r="E16" s="24">
        <v>151</v>
      </c>
      <c r="F16" s="24">
        <v>90</v>
      </c>
      <c r="G16" s="24">
        <v>129</v>
      </c>
      <c r="H16" s="24">
        <v>99</v>
      </c>
      <c r="I16" s="24">
        <v>108</v>
      </c>
      <c r="J16" s="24">
        <v>62</v>
      </c>
      <c r="K16" s="24">
        <v>262</v>
      </c>
      <c r="L16" s="24">
        <v>153</v>
      </c>
      <c r="M16" s="24">
        <v>14</v>
      </c>
      <c r="N16" s="24">
        <v>127</v>
      </c>
      <c r="O16" s="24">
        <v>65</v>
      </c>
      <c r="P16" s="24">
        <v>317</v>
      </c>
      <c r="Q16" s="24">
        <v>5</v>
      </c>
      <c r="R16" s="24">
        <v>46</v>
      </c>
      <c r="S16" s="24">
        <v>34</v>
      </c>
    </row>
    <row r="17" spans="1:19">
      <c r="A17" s="10" t="s">
        <v>114</v>
      </c>
      <c r="B17" s="15">
        <v>100</v>
      </c>
      <c r="C17" s="15">
        <v>15.738963999999999</v>
      </c>
      <c r="D17" s="15">
        <v>42.418425999999997</v>
      </c>
      <c r="E17" s="15">
        <v>28.982726</v>
      </c>
      <c r="F17" s="15">
        <v>17.274471999999999</v>
      </c>
      <c r="G17" s="15">
        <v>24.760076999999999</v>
      </c>
      <c r="H17" s="15">
        <v>19.001919000000001</v>
      </c>
      <c r="I17" s="15">
        <v>20.729367</v>
      </c>
      <c r="J17" s="15">
        <v>11.900192000000001</v>
      </c>
      <c r="K17" s="15">
        <v>50.287908000000002</v>
      </c>
      <c r="L17" s="15">
        <v>29.366603000000001</v>
      </c>
      <c r="M17" s="15">
        <v>2.6871399999999999</v>
      </c>
      <c r="N17" s="15">
        <v>24.376200000000001</v>
      </c>
      <c r="O17" s="15">
        <v>12.476008</v>
      </c>
      <c r="P17" s="15">
        <v>60.844529999999999</v>
      </c>
      <c r="Q17" s="15">
        <v>0.95969300000000002</v>
      </c>
      <c r="R17" s="15">
        <v>8.8291749999999993</v>
      </c>
      <c r="S17" s="15">
        <v>6.5259119999999999</v>
      </c>
    </row>
    <row r="18" spans="1:19">
      <c r="A18" s="23" t="s">
        <v>127</v>
      </c>
      <c r="B18" s="24">
        <v>129</v>
      </c>
      <c r="C18" s="24">
        <v>17</v>
      </c>
      <c r="D18" s="24">
        <v>63</v>
      </c>
      <c r="E18" s="24">
        <v>39</v>
      </c>
      <c r="F18" s="24">
        <v>27</v>
      </c>
      <c r="G18" s="24">
        <v>32</v>
      </c>
      <c r="H18" s="24">
        <v>22</v>
      </c>
      <c r="I18" s="24">
        <v>22</v>
      </c>
      <c r="J18" s="24">
        <v>14</v>
      </c>
      <c r="K18" s="24">
        <v>54</v>
      </c>
      <c r="L18" s="24">
        <v>34</v>
      </c>
      <c r="M18" s="24">
        <v>2</v>
      </c>
      <c r="N18" s="24">
        <v>29</v>
      </c>
      <c r="O18" s="24">
        <v>15</v>
      </c>
      <c r="P18" s="24">
        <v>83</v>
      </c>
      <c r="Q18" s="24">
        <v>8</v>
      </c>
      <c r="R18" s="24">
        <v>11</v>
      </c>
      <c r="S18" s="24">
        <v>11</v>
      </c>
    </row>
    <row r="19" spans="1:19">
      <c r="A19" s="10" t="s">
        <v>114</v>
      </c>
      <c r="B19" s="15">
        <v>100</v>
      </c>
      <c r="C19" s="15">
        <v>13.178295</v>
      </c>
      <c r="D19" s="15">
        <v>48.837209000000001</v>
      </c>
      <c r="E19" s="15">
        <v>30.232558000000001</v>
      </c>
      <c r="F19" s="15">
        <v>20.930233000000001</v>
      </c>
      <c r="G19" s="15">
        <v>24.806201999999999</v>
      </c>
      <c r="H19" s="15">
        <v>17.054264</v>
      </c>
      <c r="I19" s="15">
        <v>17.054264</v>
      </c>
      <c r="J19" s="15">
        <v>10.852713</v>
      </c>
      <c r="K19" s="15">
        <v>41.860464999999998</v>
      </c>
      <c r="L19" s="15">
        <v>26.356589</v>
      </c>
      <c r="M19" s="15">
        <v>1.5503880000000001</v>
      </c>
      <c r="N19" s="15">
        <v>22.480619999999998</v>
      </c>
      <c r="O19" s="15">
        <v>11.627907</v>
      </c>
      <c r="P19" s="15">
        <v>64.341085000000007</v>
      </c>
      <c r="Q19" s="15">
        <v>6.2015500000000001</v>
      </c>
      <c r="R19" s="15">
        <v>8.5271319999999999</v>
      </c>
      <c r="S19" s="15">
        <v>8.5271319999999999</v>
      </c>
    </row>
    <row r="20" spans="1:19">
      <c r="A20" s="23" t="s">
        <v>128</v>
      </c>
      <c r="B20" s="24">
        <v>44</v>
      </c>
      <c r="C20" s="24">
        <v>8</v>
      </c>
      <c r="D20" s="24">
        <v>13</v>
      </c>
      <c r="E20" s="24">
        <v>12</v>
      </c>
      <c r="F20" s="24">
        <v>5</v>
      </c>
      <c r="G20" s="24">
        <v>10</v>
      </c>
      <c r="H20" s="24">
        <v>12</v>
      </c>
      <c r="I20" s="24">
        <v>7</v>
      </c>
      <c r="J20" s="24">
        <v>5</v>
      </c>
      <c r="K20" s="24">
        <v>21</v>
      </c>
      <c r="L20" s="24">
        <v>14</v>
      </c>
      <c r="M20" s="24">
        <v>3</v>
      </c>
      <c r="N20" s="24">
        <v>12</v>
      </c>
      <c r="O20" s="24">
        <v>6</v>
      </c>
      <c r="P20" s="24">
        <v>25</v>
      </c>
      <c r="Q20" s="24">
        <v>1</v>
      </c>
      <c r="R20" s="24">
        <v>1</v>
      </c>
      <c r="S20" s="24">
        <v>5</v>
      </c>
    </row>
    <row r="21" spans="1:19">
      <c r="A21" s="10" t="s">
        <v>114</v>
      </c>
      <c r="B21" s="15">
        <v>100</v>
      </c>
      <c r="C21" s="15">
        <v>18.181818</v>
      </c>
      <c r="D21" s="15">
        <v>29.545455</v>
      </c>
      <c r="E21" s="15">
        <v>27.272727</v>
      </c>
      <c r="F21" s="15">
        <v>11.363636</v>
      </c>
      <c r="G21" s="15">
        <v>22.727273</v>
      </c>
      <c r="H21" s="15">
        <v>27.272727</v>
      </c>
      <c r="I21" s="15">
        <v>15.909091</v>
      </c>
      <c r="J21" s="15">
        <v>11.363636</v>
      </c>
      <c r="K21" s="15">
        <v>47.727272999999997</v>
      </c>
      <c r="L21" s="15">
        <v>31.818182</v>
      </c>
      <c r="M21" s="15">
        <v>6.8181820000000002</v>
      </c>
      <c r="N21" s="15">
        <v>27.272727</v>
      </c>
      <c r="O21" s="15">
        <v>13.636364</v>
      </c>
      <c r="P21" s="15">
        <v>56.818182</v>
      </c>
      <c r="Q21" s="15">
        <v>2.2727270000000002</v>
      </c>
      <c r="R21" s="15">
        <v>2.2727270000000002</v>
      </c>
      <c r="S21" s="15">
        <v>11.363636</v>
      </c>
    </row>
    <row r="22" spans="1:19">
      <c r="A22" s="8" t="s">
        <v>129</v>
      </c>
      <c r="B22" s="8"/>
      <c r="C22" s="8"/>
      <c r="D22" s="8"/>
      <c r="E22" s="8"/>
      <c r="F22" s="8"/>
      <c r="G22" s="8"/>
      <c r="H22" s="8"/>
      <c r="I22" s="8"/>
      <c r="J22" s="8"/>
      <c r="K22" s="8"/>
      <c r="L22" s="8"/>
      <c r="M22" s="8"/>
      <c r="N22" s="8"/>
      <c r="O22" s="8"/>
      <c r="P22" s="8"/>
      <c r="Q22" s="8"/>
      <c r="R22" s="8"/>
      <c r="S22" s="8"/>
    </row>
    <row r="23" spans="1:19">
      <c r="A23" s="23" t="s">
        <v>130</v>
      </c>
      <c r="B23" s="24">
        <v>799</v>
      </c>
      <c r="C23" s="24">
        <v>186</v>
      </c>
      <c r="D23" s="24">
        <v>345</v>
      </c>
      <c r="E23" s="24">
        <v>285</v>
      </c>
      <c r="F23" s="24">
        <v>156</v>
      </c>
      <c r="G23" s="24">
        <v>242</v>
      </c>
      <c r="H23" s="24">
        <v>191</v>
      </c>
      <c r="I23" s="24">
        <v>189</v>
      </c>
      <c r="J23" s="24">
        <v>85</v>
      </c>
      <c r="K23" s="24">
        <v>479</v>
      </c>
      <c r="L23" s="24">
        <v>313</v>
      </c>
      <c r="M23" s="24">
        <v>51</v>
      </c>
      <c r="N23" s="24">
        <v>310</v>
      </c>
      <c r="O23" s="24">
        <v>190</v>
      </c>
      <c r="P23" s="24">
        <v>515</v>
      </c>
      <c r="Q23" s="24">
        <v>13</v>
      </c>
      <c r="R23" s="24">
        <v>41</v>
      </c>
      <c r="S23" s="24">
        <v>31</v>
      </c>
    </row>
    <row r="24" spans="1:19">
      <c r="A24" s="10" t="s">
        <v>114</v>
      </c>
      <c r="B24" s="15">
        <v>100</v>
      </c>
      <c r="C24" s="15">
        <v>23.279098999999999</v>
      </c>
      <c r="D24" s="15">
        <v>43.178973999999997</v>
      </c>
      <c r="E24" s="15">
        <v>35.669587</v>
      </c>
      <c r="F24" s="15">
        <v>19.524405999999999</v>
      </c>
      <c r="G24" s="15">
        <v>30.287859999999998</v>
      </c>
      <c r="H24" s="15">
        <v>23.904881</v>
      </c>
      <c r="I24" s="15">
        <v>23.654568000000001</v>
      </c>
      <c r="J24" s="15">
        <v>10.638298000000001</v>
      </c>
      <c r="K24" s="15">
        <v>59.949936999999998</v>
      </c>
      <c r="L24" s="15">
        <v>39.173966999999998</v>
      </c>
      <c r="M24" s="15">
        <v>6.3829789999999997</v>
      </c>
      <c r="N24" s="15">
        <v>38.798498000000002</v>
      </c>
      <c r="O24" s="15">
        <v>23.779724999999999</v>
      </c>
      <c r="P24" s="15">
        <v>64.455568999999997</v>
      </c>
      <c r="Q24" s="15">
        <v>1.6270340000000001</v>
      </c>
      <c r="R24" s="15">
        <v>5.1314140000000004</v>
      </c>
      <c r="S24" s="15">
        <v>3.8798499999999998</v>
      </c>
    </row>
    <row r="25" spans="1:19">
      <c r="A25" s="23" t="s">
        <v>131</v>
      </c>
      <c r="B25" s="24">
        <v>1245</v>
      </c>
      <c r="C25" s="24">
        <v>212</v>
      </c>
      <c r="D25" s="24">
        <v>523</v>
      </c>
      <c r="E25" s="24">
        <v>430</v>
      </c>
      <c r="F25" s="24">
        <v>229</v>
      </c>
      <c r="G25" s="24">
        <v>330</v>
      </c>
      <c r="H25" s="24">
        <v>258</v>
      </c>
      <c r="I25" s="24">
        <v>258</v>
      </c>
      <c r="J25" s="24">
        <v>133</v>
      </c>
      <c r="K25" s="24">
        <v>685</v>
      </c>
      <c r="L25" s="24">
        <v>427</v>
      </c>
      <c r="M25" s="24">
        <v>59</v>
      </c>
      <c r="N25" s="24">
        <v>372</v>
      </c>
      <c r="O25" s="24">
        <v>221</v>
      </c>
      <c r="P25" s="24">
        <v>786</v>
      </c>
      <c r="Q25" s="24">
        <v>13</v>
      </c>
      <c r="R25" s="24">
        <v>75</v>
      </c>
      <c r="S25" s="24">
        <v>57</v>
      </c>
    </row>
    <row r="26" spans="1:19">
      <c r="A26" s="10" t="s">
        <v>114</v>
      </c>
      <c r="B26" s="15">
        <v>100</v>
      </c>
      <c r="C26" s="15">
        <v>17.028112</v>
      </c>
      <c r="D26" s="15">
        <v>42.008032</v>
      </c>
      <c r="E26" s="15">
        <v>34.538153000000001</v>
      </c>
      <c r="F26" s="15">
        <v>18.393574000000001</v>
      </c>
      <c r="G26" s="15">
        <v>26.506024</v>
      </c>
      <c r="H26" s="15">
        <v>20.722892000000002</v>
      </c>
      <c r="I26" s="15">
        <v>20.722892000000002</v>
      </c>
      <c r="J26" s="15">
        <v>10.682731</v>
      </c>
      <c r="K26" s="15">
        <v>55.02008</v>
      </c>
      <c r="L26" s="15">
        <v>34.297189000000003</v>
      </c>
      <c r="M26" s="15">
        <v>4.7389559999999999</v>
      </c>
      <c r="N26" s="15">
        <v>29.879518000000001</v>
      </c>
      <c r="O26" s="15">
        <v>17.751003999999998</v>
      </c>
      <c r="P26" s="15">
        <v>63.132530000000003</v>
      </c>
      <c r="Q26" s="15">
        <v>1.0441769999999999</v>
      </c>
      <c r="R26" s="15">
        <v>6.0240960000000001</v>
      </c>
      <c r="S26" s="15">
        <v>4.5783129999999996</v>
      </c>
    </row>
    <row r="27" spans="1:19">
      <c r="A27" s="23" t="s">
        <v>132</v>
      </c>
      <c r="B27" s="24">
        <v>504</v>
      </c>
      <c r="C27" s="24">
        <v>78</v>
      </c>
      <c r="D27" s="24">
        <v>196</v>
      </c>
      <c r="E27" s="24">
        <v>134</v>
      </c>
      <c r="F27" s="24">
        <v>99</v>
      </c>
      <c r="G27" s="24">
        <v>136</v>
      </c>
      <c r="H27" s="24">
        <v>80</v>
      </c>
      <c r="I27" s="24">
        <v>67</v>
      </c>
      <c r="J27" s="24">
        <v>49</v>
      </c>
      <c r="K27" s="24">
        <v>236</v>
      </c>
      <c r="L27" s="24">
        <v>123</v>
      </c>
      <c r="M27" s="24">
        <v>9</v>
      </c>
      <c r="N27" s="24">
        <v>118</v>
      </c>
      <c r="O27" s="24">
        <v>45</v>
      </c>
      <c r="P27" s="24">
        <v>281</v>
      </c>
      <c r="Q27" s="24">
        <v>10</v>
      </c>
      <c r="R27" s="24">
        <v>59</v>
      </c>
      <c r="S27" s="24">
        <v>29</v>
      </c>
    </row>
    <row r="28" spans="1:19">
      <c r="A28" s="10" t="s">
        <v>114</v>
      </c>
      <c r="B28" s="15">
        <v>100</v>
      </c>
      <c r="C28" s="15">
        <v>15.476190000000001</v>
      </c>
      <c r="D28" s="15">
        <v>38.888888999999999</v>
      </c>
      <c r="E28" s="15">
        <v>26.587302000000001</v>
      </c>
      <c r="F28" s="15">
        <v>19.642856999999999</v>
      </c>
      <c r="G28" s="15">
        <v>26.984127000000001</v>
      </c>
      <c r="H28" s="15">
        <v>15.873016</v>
      </c>
      <c r="I28" s="15">
        <v>13.293651000000001</v>
      </c>
      <c r="J28" s="15">
        <v>9.7222220000000004</v>
      </c>
      <c r="K28" s="15">
        <v>46.825397000000002</v>
      </c>
      <c r="L28" s="15">
        <v>24.404762000000002</v>
      </c>
      <c r="M28" s="15">
        <v>1.785714</v>
      </c>
      <c r="N28" s="15">
        <v>23.412697999999999</v>
      </c>
      <c r="O28" s="15">
        <v>8.9285709999999998</v>
      </c>
      <c r="P28" s="15">
        <v>55.753968</v>
      </c>
      <c r="Q28" s="15">
        <v>1.984127</v>
      </c>
      <c r="R28" s="15">
        <v>11.706348999999999</v>
      </c>
      <c r="S28" s="15">
        <v>5.7539680000000004</v>
      </c>
    </row>
    <row r="29" spans="1:19">
      <c r="A29" s="23" t="s">
        <v>133</v>
      </c>
      <c r="B29" s="24">
        <v>82</v>
      </c>
      <c r="C29" s="24">
        <v>8</v>
      </c>
      <c r="D29" s="24">
        <v>30</v>
      </c>
      <c r="E29" s="24">
        <v>19</v>
      </c>
      <c r="F29" s="24">
        <v>11</v>
      </c>
      <c r="G29" s="24">
        <v>13</v>
      </c>
      <c r="H29" s="24">
        <v>11</v>
      </c>
      <c r="I29" s="24">
        <v>11</v>
      </c>
      <c r="J29" s="24">
        <v>7</v>
      </c>
      <c r="K29" s="24">
        <v>29</v>
      </c>
      <c r="L29" s="24">
        <v>17</v>
      </c>
      <c r="M29" s="24">
        <v>1</v>
      </c>
      <c r="N29" s="24">
        <v>15</v>
      </c>
      <c r="O29" s="24">
        <v>1</v>
      </c>
      <c r="P29" s="24">
        <v>36</v>
      </c>
      <c r="Q29" s="24">
        <v>3</v>
      </c>
      <c r="R29" s="24">
        <v>19</v>
      </c>
      <c r="S29" s="24">
        <v>5</v>
      </c>
    </row>
    <row r="30" spans="1:19">
      <c r="A30" s="10" t="s">
        <v>114</v>
      </c>
      <c r="B30" s="15">
        <v>100</v>
      </c>
      <c r="C30" s="15">
        <v>9.7560979999999997</v>
      </c>
      <c r="D30" s="15">
        <v>36.585366</v>
      </c>
      <c r="E30" s="15">
        <v>23.170732000000001</v>
      </c>
      <c r="F30" s="15">
        <v>13.414634</v>
      </c>
      <c r="G30" s="15">
        <v>15.853659</v>
      </c>
      <c r="H30" s="15">
        <v>13.414634</v>
      </c>
      <c r="I30" s="15">
        <v>13.414634</v>
      </c>
      <c r="J30" s="15">
        <v>8.5365850000000005</v>
      </c>
      <c r="K30" s="15">
        <v>35.365853999999999</v>
      </c>
      <c r="L30" s="15">
        <v>20.731707</v>
      </c>
      <c r="M30" s="15">
        <v>1.2195119999999999</v>
      </c>
      <c r="N30" s="15">
        <v>18.292683</v>
      </c>
      <c r="O30" s="15">
        <v>1.2195119999999999</v>
      </c>
      <c r="P30" s="15">
        <v>43.902439000000001</v>
      </c>
      <c r="Q30" s="15">
        <v>3.6585369999999999</v>
      </c>
      <c r="R30" s="15">
        <v>23.170732000000001</v>
      </c>
      <c r="S30" s="15">
        <v>6.0975609999999998</v>
      </c>
    </row>
    <row r="31" spans="1:19">
      <c r="A31" s="23" t="s">
        <v>128</v>
      </c>
      <c r="B31" s="24">
        <v>47</v>
      </c>
      <c r="C31" s="24">
        <v>9</v>
      </c>
      <c r="D31" s="24">
        <v>13</v>
      </c>
      <c r="E31" s="24">
        <v>8</v>
      </c>
      <c r="F31" s="24">
        <v>4</v>
      </c>
      <c r="G31" s="24">
        <v>9</v>
      </c>
      <c r="H31" s="24">
        <v>13</v>
      </c>
      <c r="I31" s="24">
        <v>8</v>
      </c>
      <c r="J31" s="24">
        <v>5</v>
      </c>
      <c r="K31" s="24">
        <v>18</v>
      </c>
      <c r="L31" s="24">
        <v>12</v>
      </c>
      <c r="M31" s="24">
        <v>2</v>
      </c>
      <c r="N31" s="24">
        <v>11</v>
      </c>
      <c r="O31" s="24">
        <v>6</v>
      </c>
      <c r="P31" s="24">
        <v>25</v>
      </c>
      <c r="Q31" s="24">
        <v>3</v>
      </c>
      <c r="R31" s="24">
        <v>0</v>
      </c>
      <c r="S31" s="24">
        <v>11</v>
      </c>
    </row>
    <row r="32" spans="1:19">
      <c r="A32" s="10" t="s">
        <v>114</v>
      </c>
      <c r="B32" s="15">
        <v>100</v>
      </c>
      <c r="C32" s="15">
        <v>19.148935999999999</v>
      </c>
      <c r="D32" s="15">
        <v>27.659573999999999</v>
      </c>
      <c r="E32" s="15">
        <v>17.021277000000001</v>
      </c>
      <c r="F32" s="15">
        <v>8.5106380000000001</v>
      </c>
      <c r="G32" s="15">
        <v>19.148935999999999</v>
      </c>
      <c r="H32" s="15">
        <v>27.659573999999999</v>
      </c>
      <c r="I32" s="15">
        <v>17.021277000000001</v>
      </c>
      <c r="J32" s="15">
        <v>10.638298000000001</v>
      </c>
      <c r="K32" s="15">
        <v>38.297871999999998</v>
      </c>
      <c r="L32" s="15">
        <v>25.531915000000001</v>
      </c>
      <c r="M32" s="15">
        <v>4.2553190000000001</v>
      </c>
      <c r="N32" s="15">
        <v>23.404254999999999</v>
      </c>
      <c r="O32" s="15">
        <v>12.765957</v>
      </c>
      <c r="P32" s="15">
        <v>53.191488999999997</v>
      </c>
      <c r="Q32" s="15">
        <v>6.3829789999999997</v>
      </c>
      <c r="R32" s="15">
        <v>0</v>
      </c>
      <c r="S32" s="15">
        <v>23.404254999999999</v>
      </c>
    </row>
    <row r="33" spans="1:19">
      <c r="A33" s="8" t="s">
        <v>134</v>
      </c>
      <c r="B33" s="8"/>
      <c r="C33" s="8"/>
      <c r="D33" s="8"/>
      <c r="E33" s="8"/>
      <c r="F33" s="8"/>
      <c r="G33" s="8"/>
      <c r="H33" s="8"/>
      <c r="I33" s="8"/>
      <c r="J33" s="8"/>
      <c r="K33" s="8"/>
      <c r="L33" s="8"/>
      <c r="M33" s="8"/>
      <c r="N33" s="8"/>
      <c r="O33" s="8"/>
      <c r="P33" s="8"/>
      <c r="Q33" s="8"/>
      <c r="R33" s="8"/>
      <c r="S33" s="8"/>
    </row>
    <row r="34" spans="1:19">
      <c r="A34" s="23" t="s">
        <v>135</v>
      </c>
      <c r="B34" s="24">
        <v>128</v>
      </c>
      <c r="C34" s="24">
        <v>30</v>
      </c>
      <c r="D34" s="24">
        <v>41</v>
      </c>
      <c r="E34" s="24">
        <v>31</v>
      </c>
      <c r="F34" s="24">
        <v>25</v>
      </c>
      <c r="G34" s="24">
        <v>36</v>
      </c>
      <c r="H34" s="24">
        <v>17</v>
      </c>
      <c r="I34" s="24">
        <v>14</v>
      </c>
      <c r="J34" s="24">
        <v>19</v>
      </c>
      <c r="K34" s="24">
        <v>58</v>
      </c>
      <c r="L34" s="24">
        <v>36</v>
      </c>
      <c r="M34" s="24">
        <v>5</v>
      </c>
      <c r="N34" s="24">
        <v>31</v>
      </c>
      <c r="O34" s="24">
        <v>16</v>
      </c>
      <c r="P34" s="24">
        <v>53</v>
      </c>
      <c r="Q34" s="24">
        <v>4</v>
      </c>
      <c r="R34" s="24">
        <v>21</v>
      </c>
      <c r="S34" s="24">
        <v>4</v>
      </c>
    </row>
    <row r="35" spans="1:19">
      <c r="A35" s="10" t="s">
        <v>114</v>
      </c>
      <c r="B35" s="15">
        <v>100</v>
      </c>
      <c r="C35" s="15">
        <v>23.4375</v>
      </c>
      <c r="D35" s="15">
        <v>32.03125</v>
      </c>
      <c r="E35" s="15">
        <v>24.21875</v>
      </c>
      <c r="F35" s="15">
        <v>19.53125</v>
      </c>
      <c r="G35" s="15">
        <v>28.125</v>
      </c>
      <c r="H35" s="15">
        <v>13.28125</v>
      </c>
      <c r="I35" s="15">
        <v>10.9375</v>
      </c>
      <c r="J35" s="15">
        <v>14.84375</v>
      </c>
      <c r="K35" s="15">
        <v>45.3125</v>
      </c>
      <c r="L35" s="15">
        <v>28.125</v>
      </c>
      <c r="M35" s="15">
        <v>3.90625</v>
      </c>
      <c r="N35" s="15">
        <v>24.21875</v>
      </c>
      <c r="O35" s="15">
        <v>12.5</v>
      </c>
      <c r="P35" s="15">
        <v>41.40625</v>
      </c>
      <c r="Q35" s="15">
        <v>3.125</v>
      </c>
      <c r="R35" s="15">
        <v>16.40625</v>
      </c>
      <c r="S35" s="15">
        <v>3.125</v>
      </c>
    </row>
    <row r="36" spans="1:19">
      <c r="A36" s="23" t="s">
        <v>136</v>
      </c>
      <c r="B36" s="24">
        <v>138</v>
      </c>
      <c r="C36" s="24">
        <v>20</v>
      </c>
      <c r="D36" s="24">
        <v>49</v>
      </c>
      <c r="E36" s="24">
        <v>37</v>
      </c>
      <c r="F36" s="24">
        <v>27</v>
      </c>
      <c r="G36" s="24">
        <v>39</v>
      </c>
      <c r="H36" s="24">
        <v>20</v>
      </c>
      <c r="I36" s="24">
        <v>17</v>
      </c>
      <c r="J36" s="24">
        <v>21</v>
      </c>
      <c r="K36" s="24">
        <v>72</v>
      </c>
      <c r="L36" s="24">
        <v>38</v>
      </c>
      <c r="M36" s="24">
        <v>11</v>
      </c>
      <c r="N36" s="24">
        <v>34</v>
      </c>
      <c r="O36" s="24">
        <v>19</v>
      </c>
      <c r="P36" s="24">
        <v>78</v>
      </c>
      <c r="Q36" s="24">
        <v>3</v>
      </c>
      <c r="R36" s="24">
        <v>17</v>
      </c>
      <c r="S36" s="24">
        <v>6</v>
      </c>
    </row>
    <row r="37" spans="1:19">
      <c r="A37" s="10" t="s">
        <v>114</v>
      </c>
      <c r="B37" s="15">
        <v>100</v>
      </c>
      <c r="C37" s="15">
        <v>14.492754</v>
      </c>
      <c r="D37" s="15">
        <v>35.507246000000002</v>
      </c>
      <c r="E37" s="15">
        <v>26.811593999999999</v>
      </c>
      <c r="F37" s="15">
        <v>19.565217000000001</v>
      </c>
      <c r="G37" s="15">
        <v>28.260870000000001</v>
      </c>
      <c r="H37" s="15">
        <v>14.492754</v>
      </c>
      <c r="I37" s="15">
        <v>12.318841000000001</v>
      </c>
      <c r="J37" s="15">
        <v>15.217390999999999</v>
      </c>
      <c r="K37" s="15">
        <v>52.173912999999999</v>
      </c>
      <c r="L37" s="15">
        <v>27.536231999999998</v>
      </c>
      <c r="M37" s="15">
        <v>7.9710140000000003</v>
      </c>
      <c r="N37" s="15">
        <v>24.637681000000001</v>
      </c>
      <c r="O37" s="15">
        <v>13.768115999999999</v>
      </c>
      <c r="P37" s="15">
        <v>56.521738999999997</v>
      </c>
      <c r="Q37" s="15">
        <v>2.1739130000000002</v>
      </c>
      <c r="R37" s="15">
        <v>12.318841000000001</v>
      </c>
      <c r="S37" s="15">
        <v>4.3478260000000004</v>
      </c>
    </row>
    <row r="38" spans="1:19">
      <c r="A38" s="23" t="s">
        <v>137</v>
      </c>
      <c r="B38" s="24">
        <v>119</v>
      </c>
      <c r="C38" s="24">
        <v>22</v>
      </c>
      <c r="D38" s="24">
        <v>37</v>
      </c>
      <c r="E38" s="24">
        <v>26</v>
      </c>
      <c r="F38" s="24">
        <v>11</v>
      </c>
      <c r="G38" s="24">
        <v>34</v>
      </c>
      <c r="H38" s="24">
        <v>22</v>
      </c>
      <c r="I38" s="24">
        <v>17</v>
      </c>
      <c r="J38" s="24">
        <v>13</v>
      </c>
      <c r="K38" s="24">
        <v>59</v>
      </c>
      <c r="L38" s="24">
        <v>29</v>
      </c>
      <c r="M38" s="24">
        <v>7</v>
      </c>
      <c r="N38" s="24">
        <v>31</v>
      </c>
      <c r="O38" s="24">
        <v>11</v>
      </c>
      <c r="P38" s="24">
        <v>53</v>
      </c>
      <c r="Q38" s="24">
        <v>0</v>
      </c>
      <c r="R38" s="24">
        <v>11</v>
      </c>
      <c r="S38" s="24">
        <v>6</v>
      </c>
    </row>
    <row r="39" spans="1:19">
      <c r="A39" s="10" t="s">
        <v>114</v>
      </c>
      <c r="B39" s="15">
        <v>100</v>
      </c>
      <c r="C39" s="15">
        <v>18.487394999999999</v>
      </c>
      <c r="D39" s="15">
        <v>31.092437</v>
      </c>
      <c r="E39" s="15">
        <v>21.848738999999998</v>
      </c>
      <c r="F39" s="15">
        <v>9.2436969999999992</v>
      </c>
      <c r="G39" s="15">
        <v>28.571428999999998</v>
      </c>
      <c r="H39" s="15">
        <v>18.487394999999999</v>
      </c>
      <c r="I39" s="15">
        <v>14.285714</v>
      </c>
      <c r="J39" s="15">
        <v>10.92437</v>
      </c>
      <c r="K39" s="15">
        <v>49.579832000000003</v>
      </c>
      <c r="L39" s="15">
        <v>24.369748000000001</v>
      </c>
      <c r="M39" s="15">
        <v>5.8823530000000002</v>
      </c>
      <c r="N39" s="15">
        <v>26.050419999999999</v>
      </c>
      <c r="O39" s="15">
        <v>9.2436969999999992</v>
      </c>
      <c r="P39" s="15">
        <v>44.537815000000002</v>
      </c>
      <c r="Q39" s="15">
        <v>0</v>
      </c>
      <c r="R39" s="15">
        <v>9.2436969999999992</v>
      </c>
      <c r="S39" s="15">
        <v>5.0420170000000004</v>
      </c>
    </row>
    <row r="40" spans="1:19">
      <c r="A40" s="23" t="s">
        <v>138</v>
      </c>
      <c r="B40" s="24">
        <v>142</v>
      </c>
      <c r="C40" s="24">
        <v>24</v>
      </c>
      <c r="D40" s="24">
        <v>46</v>
      </c>
      <c r="E40" s="24">
        <v>47</v>
      </c>
      <c r="F40" s="24">
        <v>21</v>
      </c>
      <c r="G40" s="24">
        <v>34</v>
      </c>
      <c r="H40" s="24">
        <v>22</v>
      </c>
      <c r="I40" s="24">
        <v>17</v>
      </c>
      <c r="J40" s="24">
        <v>17</v>
      </c>
      <c r="K40" s="24">
        <v>80</v>
      </c>
      <c r="L40" s="24">
        <v>50</v>
      </c>
      <c r="M40" s="24">
        <v>6</v>
      </c>
      <c r="N40" s="24">
        <v>43</v>
      </c>
      <c r="O40" s="24">
        <v>20</v>
      </c>
      <c r="P40" s="24">
        <v>81</v>
      </c>
      <c r="Q40" s="24">
        <v>3</v>
      </c>
      <c r="R40" s="24">
        <v>15</v>
      </c>
      <c r="S40" s="24">
        <v>5</v>
      </c>
    </row>
    <row r="41" spans="1:19">
      <c r="A41" s="10" t="s">
        <v>114</v>
      </c>
      <c r="B41" s="15">
        <v>100</v>
      </c>
      <c r="C41" s="15">
        <v>16.901408</v>
      </c>
      <c r="D41" s="15">
        <v>32.394365999999998</v>
      </c>
      <c r="E41" s="15">
        <v>33.098591999999996</v>
      </c>
      <c r="F41" s="15">
        <v>14.788732</v>
      </c>
      <c r="G41" s="15">
        <v>23.943662</v>
      </c>
      <c r="H41" s="15">
        <v>15.492958</v>
      </c>
      <c r="I41" s="15">
        <v>11.971831</v>
      </c>
      <c r="J41" s="15">
        <v>11.971831</v>
      </c>
      <c r="K41" s="15">
        <v>56.338028000000001</v>
      </c>
      <c r="L41" s="15">
        <v>35.211267999999997</v>
      </c>
      <c r="M41" s="15">
        <v>4.225352</v>
      </c>
      <c r="N41" s="15">
        <v>30.281690000000001</v>
      </c>
      <c r="O41" s="15">
        <v>14.084507</v>
      </c>
      <c r="P41" s="15">
        <v>57.042254</v>
      </c>
      <c r="Q41" s="15">
        <v>2.112676</v>
      </c>
      <c r="R41" s="15">
        <v>10.56338</v>
      </c>
      <c r="S41" s="15">
        <v>3.5211269999999999</v>
      </c>
    </row>
    <row r="42" spans="1:19">
      <c r="A42" s="23" t="s">
        <v>139</v>
      </c>
      <c r="B42" s="24">
        <v>170</v>
      </c>
      <c r="C42" s="24">
        <v>32</v>
      </c>
      <c r="D42" s="24">
        <v>63</v>
      </c>
      <c r="E42" s="24">
        <v>54</v>
      </c>
      <c r="F42" s="24">
        <v>33</v>
      </c>
      <c r="G42" s="24">
        <v>62</v>
      </c>
      <c r="H42" s="24">
        <v>28</v>
      </c>
      <c r="I42" s="24">
        <v>24</v>
      </c>
      <c r="J42" s="24">
        <v>19</v>
      </c>
      <c r="K42" s="24">
        <v>105</v>
      </c>
      <c r="L42" s="24">
        <v>62</v>
      </c>
      <c r="M42" s="24">
        <v>10</v>
      </c>
      <c r="N42" s="24">
        <v>53</v>
      </c>
      <c r="O42" s="24">
        <v>38</v>
      </c>
      <c r="P42" s="24">
        <v>98</v>
      </c>
      <c r="Q42" s="24">
        <v>3</v>
      </c>
      <c r="R42" s="24">
        <v>10</v>
      </c>
      <c r="S42" s="24">
        <v>3</v>
      </c>
    </row>
    <row r="43" spans="1:19">
      <c r="A43" s="10" t="s">
        <v>114</v>
      </c>
      <c r="B43" s="15">
        <v>100</v>
      </c>
      <c r="C43" s="15">
        <v>18.823529000000001</v>
      </c>
      <c r="D43" s="15">
        <v>37.058824000000001</v>
      </c>
      <c r="E43" s="15">
        <v>31.764706</v>
      </c>
      <c r="F43" s="15">
        <v>19.411764999999999</v>
      </c>
      <c r="G43" s="15">
        <v>36.470587999999999</v>
      </c>
      <c r="H43" s="15">
        <v>16.470587999999999</v>
      </c>
      <c r="I43" s="15">
        <v>14.117647</v>
      </c>
      <c r="J43" s="15">
        <v>11.176470999999999</v>
      </c>
      <c r="K43" s="15">
        <v>61.764705999999997</v>
      </c>
      <c r="L43" s="15">
        <v>36.470587999999999</v>
      </c>
      <c r="M43" s="15">
        <v>5.8823530000000002</v>
      </c>
      <c r="N43" s="15">
        <v>31.176470999999999</v>
      </c>
      <c r="O43" s="15">
        <v>22.352941000000001</v>
      </c>
      <c r="P43" s="15">
        <v>57.647058999999999</v>
      </c>
      <c r="Q43" s="15">
        <v>1.7647060000000001</v>
      </c>
      <c r="R43" s="15">
        <v>5.8823530000000002</v>
      </c>
      <c r="S43" s="15">
        <v>1.7647060000000001</v>
      </c>
    </row>
    <row r="44" spans="1:19">
      <c r="A44" s="23" t="s">
        <v>140</v>
      </c>
      <c r="B44" s="24">
        <v>192</v>
      </c>
      <c r="C44" s="24">
        <v>32</v>
      </c>
      <c r="D44" s="24">
        <v>70</v>
      </c>
      <c r="E44" s="24">
        <v>54</v>
      </c>
      <c r="F44" s="24">
        <v>37</v>
      </c>
      <c r="G44" s="24">
        <v>52</v>
      </c>
      <c r="H44" s="24">
        <v>28</v>
      </c>
      <c r="I44" s="24">
        <v>24</v>
      </c>
      <c r="J44" s="24">
        <v>20</v>
      </c>
      <c r="K44" s="24">
        <v>106</v>
      </c>
      <c r="L44" s="24">
        <v>63</v>
      </c>
      <c r="M44" s="24">
        <v>9</v>
      </c>
      <c r="N44" s="24">
        <v>56</v>
      </c>
      <c r="O44" s="24">
        <v>31</v>
      </c>
      <c r="P44" s="24">
        <v>123</v>
      </c>
      <c r="Q44" s="24">
        <v>0</v>
      </c>
      <c r="R44" s="24">
        <v>20</v>
      </c>
      <c r="S44" s="24">
        <v>9</v>
      </c>
    </row>
    <row r="45" spans="1:19">
      <c r="A45" s="10" t="s">
        <v>114</v>
      </c>
      <c r="B45" s="15">
        <v>100</v>
      </c>
      <c r="C45" s="15">
        <v>16.666667</v>
      </c>
      <c r="D45" s="15">
        <v>36.458333000000003</v>
      </c>
      <c r="E45" s="15">
        <v>28.125</v>
      </c>
      <c r="F45" s="15">
        <v>19.270833</v>
      </c>
      <c r="G45" s="15">
        <v>27.083333</v>
      </c>
      <c r="H45" s="15">
        <v>14.583333</v>
      </c>
      <c r="I45" s="15">
        <v>12.5</v>
      </c>
      <c r="J45" s="15">
        <v>10.416667</v>
      </c>
      <c r="K45" s="15">
        <v>55.208333000000003</v>
      </c>
      <c r="L45" s="15">
        <v>32.8125</v>
      </c>
      <c r="M45" s="15">
        <v>4.6875</v>
      </c>
      <c r="N45" s="15">
        <v>29.166667</v>
      </c>
      <c r="O45" s="15">
        <v>16.145833</v>
      </c>
      <c r="P45" s="15">
        <v>64.0625</v>
      </c>
      <c r="Q45" s="15">
        <v>0</v>
      </c>
      <c r="R45" s="15">
        <v>10.416667</v>
      </c>
      <c r="S45" s="15">
        <v>4.6875</v>
      </c>
    </row>
    <row r="46" spans="1:19">
      <c r="A46" s="23" t="s">
        <v>141</v>
      </c>
      <c r="B46" s="24">
        <v>1405</v>
      </c>
      <c r="C46" s="24">
        <v>247</v>
      </c>
      <c r="D46" s="24">
        <v>637</v>
      </c>
      <c r="E46" s="24">
        <v>511</v>
      </c>
      <c r="F46" s="24">
        <v>276</v>
      </c>
      <c r="G46" s="24">
        <v>378</v>
      </c>
      <c r="H46" s="24">
        <v>317</v>
      </c>
      <c r="I46" s="24">
        <v>331</v>
      </c>
      <c r="J46" s="24">
        <v>134</v>
      </c>
      <c r="K46" s="24">
        <v>790</v>
      </c>
      <c r="L46" s="24">
        <v>504</v>
      </c>
      <c r="M46" s="24">
        <v>55</v>
      </c>
      <c r="N46" s="24">
        <v>459</v>
      </c>
      <c r="O46" s="24">
        <v>261</v>
      </c>
      <c r="P46" s="24">
        <v>932</v>
      </c>
      <c r="Q46" s="24">
        <v>19</v>
      </c>
      <c r="R46" s="24">
        <v>79</v>
      </c>
      <c r="S46" s="24">
        <v>72</v>
      </c>
    </row>
    <row r="47" spans="1:19">
      <c r="A47" s="10" t="s">
        <v>114</v>
      </c>
      <c r="B47" s="15">
        <v>100</v>
      </c>
      <c r="C47" s="15">
        <v>17.580071</v>
      </c>
      <c r="D47" s="15">
        <v>45.338078000000003</v>
      </c>
      <c r="E47" s="15">
        <v>36.370106999999997</v>
      </c>
      <c r="F47" s="15">
        <v>19.644127999999998</v>
      </c>
      <c r="G47" s="15">
        <v>26.903915000000001</v>
      </c>
      <c r="H47" s="15">
        <v>22.562277999999999</v>
      </c>
      <c r="I47" s="15">
        <v>23.558719</v>
      </c>
      <c r="J47" s="15">
        <v>9.5373669999999997</v>
      </c>
      <c r="K47" s="15">
        <v>56.227758000000001</v>
      </c>
      <c r="L47" s="15">
        <v>35.871886000000003</v>
      </c>
      <c r="M47" s="15">
        <v>3.9145910000000002</v>
      </c>
      <c r="N47" s="15">
        <v>32.669038999999998</v>
      </c>
      <c r="O47" s="15">
        <v>18.576512000000001</v>
      </c>
      <c r="P47" s="15">
        <v>66.334519999999998</v>
      </c>
      <c r="Q47" s="15">
        <v>1.3523130000000001</v>
      </c>
      <c r="R47" s="15">
        <v>5.622776</v>
      </c>
      <c r="S47" s="15">
        <v>5.124555</v>
      </c>
    </row>
    <row r="48" spans="1:19">
      <c r="A48" s="23" t="s">
        <v>142</v>
      </c>
      <c r="B48" s="24">
        <v>343</v>
      </c>
      <c r="C48" s="24">
        <v>77</v>
      </c>
      <c r="D48" s="24">
        <v>152</v>
      </c>
      <c r="E48" s="24">
        <v>108</v>
      </c>
      <c r="F48" s="24">
        <v>66</v>
      </c>
      <c r="G48" s="24">
        <v>84</v>
      </c>
      <c r="H48" s="24">
        <v>87</v>
      </c>
      <c r="I48" s="24">
        <v>79</v>
      </c>
      <c r="J48" s="24">
        <v>31</v>
      </c>
      <c r="K48" s="24">
        <v>160</v>
      </c>
      <c r="L48" s="24">
        <v>100</v>
      </c>
      <c r="M48" s="24">
        <v>17</v>
      </c>
      <c r="N48" s="24">
        <v>109</v>
      </c>
      <c r="O48" s="24">
        <v>62</v>
      </c>
      <c r="P48" s="24">
        <v>205</v>
      </c>
      <c r="Q48" s="24">
        <v>8</v>
      </c>
      <c r="R48" s="24">
        <v>19</v>
      </c>
      <c r="S48" s="24">
        <v>23</v>
      </c>
    </row>
    <row r="49" spans="1:19">
      <c r="A49" s="10" t="s">
        <v>114</v>
      </c>
      <c r="B49" s="15">
        <v>100</v>
      </c>
      <c r="C49" s="15">
        <v>22.448979999999999</v>
      </c>
      <c r="D49" s="15">
        <v>44.314869000000002</v>
      </c>
      <c r="E49" s="15">
        <v>31.486879999999999</v>
      </c>
      <c r="F49" s="15">
        <v>19.241983000000001</v>
      </c>
      <c r="G49" s="15">
        <v>24.489795999999998</v>
      </c>
      <c r="H49" s="15">
        <v>25.364431</v>
      </c>
      <c r="I49" s="15">
        <v>23.032070000000001</v>
      </c>
      <c r="J49" s="15">
        <v>9.0379009999999997</v>
      </c>
      <c r="K49" s="15">
        <v>46.64723</v>
      </c>
      <c r="L49" s="15">
        <v>29.154519000000001</v>
      </c>
      <c r="M49" s="15">
        <v>4.9562679999999997</v>
      </c>
      <c r="N49" s="15">
        <v>31.778426</v>
      </c>
      <c r="O49" s="15">
        <v>18.075801999999999</v>
      </c>
      <c r="P49" s="15">
        <v>59.766764000000002</v>
      </c>
      <c r="Q49" s="15">
        <v>2.3323619999999998</v>
      </c>
      <c r="R49" s="15">
        <v>5.5393590000000001</v>
      </c>
      <c r="S49" s="15">
        <v>6.7055389999999999</v>
      </c>
    </row>
    <row r="50" spans="1:19">
      <c r="A50" s="23" t="s">
        <v>128</v>
      </c>
      <c r="B50" s="24">
        <v>40</v>
      </c>
      <c r="C50" s="24">
        <v>9</v>
      </c>
      <c r="D50" s="24">
        <v>12</v>
      </c>
      <c r="E50" s="24">
        <v>8</v>
      </c>
      <c r="F50" s="24">
        <v>3</v>
      </c>
      <c r="G50" s="24">
        <v>11</v>
      </c>
      <c r="H50" s="24">
        <v>12</v>
      </c>
      <c r="I50" s="24">
        <v>10</v>
      </c>
      <c r="J50" s="24">
        <v>5</v>
      </c>
      <c r="K50" s="24">
        <v>17</v>
      </c>
      <c r="L50" s="24">
        <v>10</v>
      </c>
      <c r="M50" s="24">
        <v>2</v>
      </c>
      <c r="N50" s="24">
        <v>10</v>
      </c>
      <c r="O50" s="24">
        <v>5</v>
      </c>
      <c r="P50" s="24">
        <v>20</v>
      </c>
      <c r="Q50" s="24">
        <v>2</v>
      </c>
      <c r="R50" s="24">
        <v>2</v>
      </c>
      <c r="S50" s="24">
        <v>5</v>
      </c>
    </row>
    <row r="51" spans="1:19">
      <c r="A51" s="10" t="s">
        <v>114</v>
      </c>
      <c r="B51" s="15">
        <v>100</v>
      </c>
      <c r="C51" s="15">
        <v>22.5</v>
      </c>
      <c r="D51" s="15">
        <v>30</v>
      </c>
      <c r="E51" s="15">
        <v>20</v>
      </c>
      <c r="F51" s="15">
        <v>7.5</v>
      </c>
      <c r="G51" s="15">
        <v>27.5</v>
      </c>
      <c r="H51" s="15">
        <v>30</v>
      </c>
      <c r="I51" s="15">
        <v>25</v>
      </c>
      <c r="J51" s="15">
        <v>12.5</v>
      </c>
      <c r="K51" s="15">
        <v>42.5</v>
      </c>
      <c r="L51" s="15">
        <v>25</v>
      </c>
      <c r="M51" s="15">
        <v>5</v>
      </c>
      <c r="N51" s="15">
        <v>25</v>
      </c>
      <c r="O51" s="15">
        <v>12.5</v>
      </c>
      <c r="P51" s="15">
        <v>50</v>
      </c>
      <c r="Q51" s="15">
        <v>5</v>
      </c>
      <c r="R51" s="15">
        <v>5</v>
      </c>
      <c r="S51" s="15">
        <v>12.5</v>
      </c>
    </row>
    <row r="52" spans="1:19">
      <c r="A52" s="8" t="s">
        <v>143</v>
      </c>
      <c r="B52" s="8"/>
      <c r="C52" s="8"/>
      <c r="D52" s="8"/>
      <c r="E52" s="8"/>
      <c r="F52" s="8"/>
      <c r="G52" s="8"/>
      <c r="H52" s="8"/>
      <c r="I52" s="8"/>
      <c r="J52" s="8"/>
      <c r="K52" s="8"/>
      <c r="L52" s="8"/>
      <c r="M52" s="8"/>
      <c r="N52" s="8"/>
      <c r="O52" s="8"/>
      <c r="P52" s="8"/>
      <c r="Q52" s="8"/>
      <c r="R52" s="8"/>
      <c r="S52" s="8"/>
    </row>
    <row r="53" spans="1:19">
      <c r="A53" s="23" t="s">
        <v>144</v>
      </c>
      <c r="B53" s="24">
        <v>429</v>
      </c>
      <c r="C53" s="24">
        <v>97</v>
      </c>
      <c r="D53" s="24">
        <v>208</v>
      </c>
      <c r="E53" s="24">
        <v>165</v>
      </c>
      <c r="F53" s="24">
        <v>86</v>
      </c>
      <c r="G53" s="24">
        <v>113</v>
      </c>
      <c r="H53" s="24">
        <v>126</v>
      </c>
      <c r="I53" s="24">
        <v>192</v>
      </c>
      <c r="J53" s="24">
        <v>42</v>
      </c>
      <c r="K53" s="24">
        <v>240</v>
      </c>
      <c r="L53" s="24">
        <v>177</v>
      </c>
      <c r="M53" s="24">
        <v>20</v>
      </c>
      <c r="N53" s="24">
        <v>155</v>
      </c>
      <c r="O53" s="24">
        <v>119</v>
      </c>
      <c r="P53" s="24">
        <v>297</v>
      </c>
      <c r="Q53" s="24">
        <v>8</v>
      </c>
      <c r="R53" s="24">
        <v>19</v>
      </c>
      <c r="S53" s="24">
        <v>16</v>
      </c>
    </row>
    <row r="54" spans="1:19">
      <c r="A54" s="10" t="s">
        <v>114</v>
      </c>
      <c r="B54" s="15">
        <v>100</v>
      </c>
      <c r="C54" s="15">
        <v>22.610723</v>
      </c>
      <c r="D54" s="15">
        <v>48.484848</v>
      </c>
      <c r="E54" s="15">
        <v>38.461537999999997</v>
      </c>
      <c r="F54" s="15">
        <v>20.046620000000001</v>
      </c>
      <c r="G54" s="15">
        <v>26.340326000000001</v>
      </c>
      <c r="H54" s="15">
        <v>29.370629000000001</v>
      </c>
      <c r="I54" s="15">
        <v>44.755245000000002</v>
      </c>
      <c r="J54" s="15">
        <v>9.7902100000000001</v>
      </c>
      <c r="K54" s="15">
        <v>55.944056000000003</v>
      </c>
      <c r="L54" s="15">
        <v>41.258741000000001</v>
      </c>
      <c r="M54" s="15">
        <v>4.6620049999999997</v>
      </c>
      <c r="N54" s="15">
        <v>36.130535999999999</v>
      </c>
      <c r="O54" s="15">
        <v>27.738928000000001</v>
      </c>
      <c r="P54" s="15">
        <v>69.230768999999995</v>
      </c>
      <c r="Q54" s="15">
        <v>1.8648020000000001</v>
      </c>
      <c r="R54" s="15">
        <v>4.4289040000000002</v>
      </c>
      <c r="S54" s="15">
        <v>3.7296040000000001</v>
      </c>
    </row>
    <row r="55" spans="1:19">
      <c r="A55" s="23" t="s">
        <v>145</v>
      </c>
      <c r="B55" s="24">
        <v>319</v>
      </c>
      <c r="C55" s="24">
        <v>76</v>
      </c>
      <c r="D55" s="24">
        <v>158</v>
      </c>
      <c r="E55" s="24">
        <v>146</v>
      </c>
      <c r="F55" s="24">
        <v>69</v>
      </c>
      <c r="G55" s="24">
        <v>86</v>
      </c>
      <c r="H55" s="24">
        <v>95</v>
      </c>
      <c r="I55" s="24">
        <v>142</v>
      </c>
      <c r="J55" s="24">
        <v>31</v>
      </c>
      <c r="K55" s="24">
        <v>187</v>
      </c>
      <c r="L55" s="24">
        <v>133</v>
      </c>
      <c r="M55" s="24">
        <v>11</v>
      </c>
      <c r="N55" s="24">
        <v>118</v>
      </c>
      <c r="O55" s="24">
        <v>121</v>
      </c>
      <c r="P55" s="24">
        <v>229</v>
      </c>
      <c r="Q55" s="24">
        <v>4</v>
      </c>
      <c r="R55" s="24">
        <v>8</v>
      </c>
      <c r="S55" s="24">
        <v>13</v>
      </c>
    </row>
    <row r="56" spans="1:19">
      <c r="A56" s="10" t="s">
        <v>114</v>
      </c>
      <c r="B56" s="15">
        <v>100</v>
      </c>
      <c r="C56" s="15">
        <v>23.824451</v>
      </c>
      <c r="D56" s="15">
        <v>49.529781</v>
      </c>
      <c r="E56" s="15">
        <v>45.768025000000002</v>
      </c>
      <c r="F56" s="15">
        <v>21.630094</v>
      </c>
      <c r="G56" s="15">
        <v>26.959247999999999</v>
      </c>
      <c r="H56" s="15">
        <v>29.780563999999998</v>
      </c>
      <c r="I56" s="15">
        <v>44.514107000000003</v>
      </c>
      <c r="J56" s="15">
        <v>9.7178679999999993</v>
      </c>
      <c r="K56" s="15">
        <v>58.620690000000003</v>
      </c>
      <c r="L56" s="15">
        <v>41.692790000000002</v>
      </c>
      <c r="M56" s="15">
        <v>3.4482759999999999</v>
      </c>
      <c r="N56" s="15">
        <v>36.990595999999996</v>
      </c>
      <c r="O56" s="15">
        <v>37.931033999999997</v>
      </c>
      <c r="P56" s="15">
        <v>71.786833999999999</v>
      </c>
      <c r="Q56" s="15">
        <v>1.2539180000000001</v>
      </c>
      <c r="R56" s="15">
        <v>2.5078369999999999</v>
      </c>
      <c r="S56" s="15">
        <v>4.0752350000000002</v>
      </c>
    </row>
    <row r="57" spans="1:19">
      <c r="A57" s="23" t="s">
        <v>146</v>
      </c>
      <c r="B57" s="24">
        <v>504</v>
      </c>
      <c r="C57" s="24">
        <v>112</v>
      </c>
      <c r="D57" s="24">
        <v>250</v>
      </c>
      <c r="E57" s="24">
        <v>223</v>
      </c>
      <c r="F57" s="24">
        <v>110</v>
      </c>
      <c r="G57" s="24">
        <v>158</v>
      </c>
      <c r="H57" s="24">
        <v>154</v>
      </c>
      <c r="I57" s="24">
        <v>197</v>
      </c>
      <c r="J57" s="24">
        <v>45</v>
      </c>
      <c r="K57" s="24">
        <v>297</v>
      </c>
      <c r="L57" s="24">
        <v>215</v>
      </c>
      <c r="M57" s="24">
        <v>25</v>
      </c>
      <c r="N57" s="24">
        <v>207</v>
      </c>
      <c r="O57" s="24">
        <v>139</v>
      </c>
      <c r="P57" s="24">
        <v>352</v>
      </c>
      <c r="Q57" s="24">
        <v>9</v>
      </c>
      <c r="R57" s="24">
        <v>22</v>
      </c>
      <c r="S57" s="24">
        <v>28</v>
      </c>
    </row>
    <row r="58" spans="1:19">
      <c r="A58" s="10" t="s">
        <v>114</v>
      </c>
      <c r="B58" s="15">
        <v>100</v>
      </c>
      <c r="C58" s="15">
        <v>22.222221999999999</v>
      </c>
      <c r="D58" s="15">
        <v>49.603175</v>
      </c>
      <c r="E58" s="15">
        <v>44.246032</v>
      </c>
      <c r="F58" s="15">
        <v>21.825396999999999</v>
      </c>
      <c r="G58" s="15">
        <v>31.349205999999999</v>
      </c>
      <c r="H58" s="15">
        <v>30.555555999999999</v>
      </c>
      <c r="I58" s="15">
        <v>39.087302000000001</v>
      </c>
      <c r="J58" s="15">
        <v>8.9285709999999998</v>
      </c>
      <c r="K58" s="15">
        <v>58.928570999999998</v>
      </c>
      <c r="L58" s="15">
        <v>42.658729999999998</v>
      </c>
      <c r="M58" s="15">
        <v>4.9603169999999999</v>
      </c>
      <c r="N58" s="15">
        <v>41.071429000000002</v>
      </c>
      <c r="O58" s="15">
        <v>27.579364999999999</v>
      </c>
      <c r="P58" s="15">
        <v>69.841269999999994</v>
      </c>
      <c r="Q58" s="15">
        <v>1.785714</v>
      </c>
      <c r="R58" s="15">
        <v>4.3650789999999997</v>
      </c>
      <c r="S58" s="15">
        <v>5.5555560000000002</v>
      </c>
    </row>
    <row r="59" spans="1:19">
      <c r="A59" s="23" t="s">
        <v>147</v>
      </c>
      <c r="B59" s="24">
        <v>143</v>
      </c>
      <c r="C59" s="24">
        <v>26</v>
      </c>
      <c r="D59" s="24">
        <v>66</v>
      </c>
      <c r="E59" s="24">
        <v>55</v>
      </c>
      <c r="F59" s="24">
        <v>28</v>
      </c>
      <c r="G59" s="24">
        <v>44</v>
      </c>
      <c r="H59" s="24">
        <v>36</v>
      </c>
      <c r="I59" s="24">
        <v>55</v>
      </c>
      <c r="J59" s="24">
        <v>14</v>
      </c>
      <c r="K59" s="24">
        <v>84</v>
      </c>
      <c r="L59" s="24">
        <v>59</v>
      </c>
      <c r="M59" s="24">
        <v>8</v>
      </c>
      <c r="N59" s="24">
        <v>52</v>
      </c>
      <c r="O59" s="24">
        <v>33</v>
      </c>
      <c r="P59" s="24">
        <v>94</v>
      </c>
      <c r="Q59" s="24">
        <v>4</v>
      </c>
      <c r="R59" s="24">
        <v>8</v>
      </c>
      <c r="S59" s="24">
        <v>9</v>
      </c>
    </row>
    <row r="60" spans="1:19">
      <c r="A60" s="10" t="s">
        <v>114</v>
      </c>
      <c r="B60" s="15">
        <v>100</v>
      </c>
      <c r="C60" s="15">
        <v>18.181818</v>
      </c>
      <c r="D60" s="15">
        <v>46.153846000000001</v>
      </c>
      <c r="E60" s="15">
        <v>38.461537999999997</v>
      </c>
      <c r="F60" s="15">
        <v>19.58042</v>
      </c>
      <c r="G60" s="15">
        <v>30.769231000000001</v>
      </c>
      <c r="H60" s="15">
        <v>25.174824999999998</v>
      </c>
      <c r="I60" s="15">
        <v>38.461537999999997</v>
      </c>
      <c r="J60" s="15">
        <v>9.7902100000000001</v>
      </c>
      <c r="K60" s="15">
        <v>58.741258999999999</v>
      </c>
      <c r="L60" s="15">
        <v>41.258741000000001</v>
      </c>
      <c r="M60" s="15">
        <v>5.5944060000000002</v>
      </c>
      <c r="N60" s="15">
        <v>36.363636</v>
      </c>
      <c r="O60" s="15">
        <v>23.076923000000001</v>
      </c>
      <c r="P60" s="15">
        <v>65.734266000000005</v>
      </c>
      <c r="Q60" s="15">
        <v>2.7972030000000001</v>
      </c>
      <c r="R60" s="15">
        <v>5.5944060000000002</v>
      </c>
      <c r="S60" s="15">
        <v>6.2937060000000002</v>
      </c>
    </row>
    <row r="61" spans="1:19">
      <c r="A61" s="23" t="s">
        <v>148</v>
      </c>
      <c r="B61" s="24">
        <v>168</v>
      </c>
      <c r="C61" s="24">
        <v>36</v>
      </c>
      <c r="D61" s="24">
        <v>77</v>
      </c>
      <c r="E61" s="24">
        <v>70</v>
      </c>
      <c r="F61" s="24">
        <v>32</v>
      </c>
      <c r="G61" s="24">
        <v>48</v>
      </c>
      <c r="H61" s="24">
        <v>48</v>
      </c>
      <c r="I61" s="24">
        <v>77</v>
      </c>
      <c r="J61" s="24">
        <v>13</v>
      </c>
      <c r="K61" s="24">
        <v>88</v>
      </c>
      <c r="L61" s="24">
        <v>74</v>
      </c>
      <c r="M61" s="24">
        <v>8</v>
      </c>
      <c r="N61" s="24">
        <v>58</v>
      </c>
      <c r="O61" s="24">
        <v>49</v>
      </c>
      <c r="P61" s="24">
        <v>109</v>
      </c>
      <c r="Q61" s="24">
        <v>8</v>
      </c>
      <c r="R61" s="24">
        <v>6</v>
      </c>
      <c r="S61" s="24">
        <v>15</v>
      </c>
    </row>
    <row r="62" spans="1:19">
      <c r="A62" s="10" t="s">
        <v>114</v>
      </c>
      <c r="B62" s="15">
        <v>100</v>
      </c>
      <c r="C62" s="15">
        <v>21.428571000000002</v>
      </c>
      <c r="D62" s="15">
        <v>45.833333000000003</v>
      </c>
      <c r="E62" s="15">
        <v>41.666666999999997</v>
      </c>
      <c r="F62" s="15">
        <v>19.047619000000001</v>
      </c>
      <c r="G62" s="15">
        <v>28.571428999999998</v>
      </c>
      <c r="H62" s="15">
        <v>28.571428999999998</v>
      </c>
      <c r="I62" s="15">
        <v>45.833333000000003</v>
      </c>
      <c r="J62" s="15">
        <v>7.7380950000000004</v>
      </c>
      <c r="K62" s="15">
        <v>52.380952000000001</v>
      </c>
      <c r="L62" s="15">
        <v>44.047618999999997</v>
      </c>
      <c r="M62" s="15">
        <v>4.7619049999999996</v>
      </c>
      <c r="N62" s="15">
        <v>34.523809999999997</v>
      </c>
      <c r="O62" s="15">
        <v>29.166667</v>
      </c>
      <c r="P62" s="15">
        <v>64.880951999999994</v>
      </c>
      <c r="Q62" s="15">
        <v>4.7619049999999996</v>
      </c>
      <c r="R62" s="15">
        <v>3.5714290000000002</v>
      </c>
      <c r="S62" s="15">
        <v>8.9285709999999998</v>
      </c>
    </row>
    <row r="63" spans="1:19">
      <c r="A63" s="23" t="s">
        <v>149</v>
      </c>
      <c r="B63" s="24">
        <v>1270</v>
      </c>
      <c r="C63" s="24">
        <v>246</v>
      </c>
      <c r="D63" s="24">
        <v>614</v>
      </c>
      <c r="E63" s="24">
        <v>476</v>
      </c>
      <c r="F63" s="24">
        <v>263</v>
      </c>
      <c r="G63" s="24">
        <v>345</v>
      </c>
      <c r="H63" s="24">
        <v>323</v>
      </c>
      <c r="I63" s="24">
        <v>375</v>
      </c>
      <c r="J63" s="24">
        <v>143</v>
      </c>
      <c r="K63" s="24">
        <v>712</v>
      </c>
      <c r="L63" s="24">
        <v>476</v>
      </c>
      <c r="M63" s="24">
        <v>50</v>
      </c>
      <c r="N63" s="24">
        <v>439</v>
      </c>
      <c r="O63" s="24">
        <v>277</v>
      </c>
      <c r="P63" s="24">
        <v>849</v>
      </c>
      <c r="Q63" s="24">
        <v>24</v>
      </c>
      <c r="R63" s="24">
        <v>53</v>
      </c>
      <c r="S63" s="24">
        <v>62</v>
      </c>
    </row>
    <row r="64" spans="1:19">
      <c r="A64" s="10" t="s">
        <v>114</v>
      </c>
      <c r="B64" s="15">
        <v>100</v>
      </c>
      <c r="C64" s="15">
        <v>19.370079</v>
      </c>
      <c r="D64" s="15">
        <v>48.346457000000001</v>
      </c>
      <c r="E64" s="15">
        <v>37.480314999999997</v>
      </c>
      <c r="F64" s="15">
        <v>20.708660999999999</v>
      </c>
      <c r="G64" s="15">
        <v>27.165354000000001</v>
      </c>
      <c r="H64" s="15">
        <v>25.433071000000002</v>
      </c>
      <c r="I64" s="15">
        <v>29.527559</v>
      </c>
      <c r="J64" s="15">
        <v>11.259843</v>
      </c>
      <c r="K64" s="15">
        <v>56.062992000000001</v>
      </c>
      <c r="L64" s="15">
        <v>37.480314999999997</v>
      </c>
      <c r="M64" s="15">
        <v>3.9370080000000001</v>
      </c>
      <c r="N64" s="15">
        <v>34.566929000000002</v>
      </c>
      <c r="O64" s="15">
        <v>21.811024</v>
      </c>
      <c r="P64" s="15">
        <v>66.850393999999994</v>
      </c>
      <c r="Q64" s="15">
        <v>1.889764</v>
      </c>
      <c r="R64" s="15">
        <v>4.1732279999999999</v>
      </c>
      <c r="S64" s="15">
        <v>4.8818900000000003</v>
      </c>
    </row>
    <row r="65" spans="1:19">
      <c r="A65" s="23" t="s">
        <v>150</v>
      </c>
      <c r="B65" s="24">
        <v>1642</v>
      </c>
      <c r="C65" s="24">
        <v>338</v>
      </c>
      <c r="D65" s="24">
        <v>756</v>
      </c>
      <c r="E65" s="24">
        <v>621</v>
      </c>
      <c r="F65" s="24">
        <v>341</v>
      </c>
      <c r="G65" s="24">
        <v>465</v>
      </c>
      <c r="H65" s="24">
        <v>380</v>
      </c>
      <c r="I65" s="24">
        <v>407</v>
      </c>
      <c r="J65" s="24">
        <v>182</v>
      </c>
      <c r="K65" s="24">
        <v>979</v>
      </c>
      <c r="L65" s="24">
        <v>634</v>
      </c>
      <c r="M65" s="24">
        <v>76</v>
      </c>
      <c r="N65" s="24">
        <v>573</v>
      </c>
      <c r="O65" s="24">
        <v>344</v>
      </c>
      <c r="P65" s="24">
        <v>1092</v>
      </c>
      <c r="Q65" s="24">
        <v>24</v>
      </c>
      <c r="R65" s="24">
        <v>82</v>
      </c>
      <c r="S65" s="24">
        <v>67</v>
      </c>
    </row>
    <row r="66" spans="1:19">
      <c r="A66" s="10" t="s">
        <v>114</v>
      </c>
      <c r="B66" s="15">
        <v>100</v>
      </c>
      <c r="C66" s="15">
        <v>20.584652999999999</v>
      </c>
      <c r="D66" s="15">
        <v>46.041412999999999</v>
      </c>
      <c r="E66" s="15">
        <v>37.819732000000002</v>
      </c>
      <c r="F66" s="15">
        <v>20.767357000000001</v>
      </c>
      <c r="G66" s="15">
        <v>28.319123000000001</v>
      </c>
      <c r="H66" s="15">
        <v>23.142509</v>
      </c>
      <c r="I66" s="15">
        <v>24.786845</v>
      </c>
      <c r="J66" s="15">
        <v>11.084044</v>
      </c>
      <c r="K66" s="15">
        <v>59.622411999999997</v>
      </c>
      <c r="L66" s="15">
        <v>38.611449</v>
      </c>
      <c r="M66" s="15">
        <v>4.6285020000000001</v>
      </c>
      <c r="N66" s="15">
        <v>34.896467999999999</v>
      </c>
      <c r="O66" s="15">
        <v>20.950061000000002</v>
      </c>
      <c r="P66" s="15">
        <v>66.504262999999995</v>
      </c>
      <c r="Q66" s="15">
        <v>1.461632</v>
      </c>
      <c r="R66" s="15">
        <v>4.9939099999999996</v>
      </c>
      <c r="S66" s="15">
        <v>4.0803900000000004</v>
      </c>
    </row>
    <row r="67" spans="1:19">
      <c r="A67" s="23" t="s">
        <v>151</v>
      </c>
      <c r="B67" s="24">
        <v>2266</v>
      </c>
      <c r="C67" s="24">
        <v>421</v>
      </c>
      <c r="D67" s="24">
        <v>968</v>
      </c>
      <c r="E67" s="24">
        <v>784</v>
      </c>
      <c r="F67" s="24">
        <v>443</v>
      </c>
      <c r="G67" s="24">
        <v>647</v>
      </c>
      <c r="H67" s="24">
        <v>470</v>
      </c>
      <c r="I67" s="24">
        <v>463</v>
      </c>
      <c r="J67" s="24">
        <v>240</v>
      </c>
      <c r="K67" s="24">
        <v>1275</v>
      </c>
      <c r="L67" s="24">
        <v>791</v>
      </c>
      <c r="M67" s="24">
        <v>108</v>
      </c>
      <c r="N67" s="24">
        <v>719</v>
      </c>
      <c r="O67" s="24">
        <v>410</v>
      </c>
      <c r="P67" s="24">
        <v>1421</v>
      </c>
      <c r="Q67" s="24">
        <v>33</v>
      </c>
      <c r="R67" s="24">
        <v>155</v>
      </c>
      <c r="S67" s="24">
        <v>107</v>
      </c>
    </row>
    <row r="68" spans="1:19">
      <c r="A68" s="10" t="s">
        <v>114</v>
      </c>
      <c r="B68" s="15">
        <v>100</v>
      </c>
      <c r="C68" s="15">
        <v>18.578994000000002</v>
      </c>
      <c r="D68" s="15">
        <v>42.718446999999998</v>
      </c>
      <c r="E68" s="15">
        <v>34.598410999999999</v>
      </c>
      <c r="F68" s="15">
        <v>19.549868</v>
      </c>
      <c r="G68" s="15">
        <v>28.552515</v>
      </c>
      <c r="H68" s="15">
        <v>20.741395000000001</v>
      </c>
      <c r="I68" s="15">
        <v>20.432480000000002</v>
      </c>
      <c r="J68" s="15">
        <v>10.59135</v>
      </c>
      <c r="K68" s="15">
        <v>56.266548999999998</v>
      </c>
      <c r="L68" s="15">
        <v>34.907325999999998</v>
      </c>
      <c r="M68" s="15">
        <v>4.766108</v>
      </c>
      <c r="N68" s="15">
        <v>31.729921000000001</v>
      </c>
      <c r="O68" s="15">
        <v>18.093557000000001</v>
      </c>
      <c r="P68" s="15">
        <v>62.709620000000001</v>
      </c>
      <c r="Q68" s="15">
        <v>1.4563109999999999</v>
      </c>
      <c r="R68" s="15">
        <v>6.8402469999999997</v>
      </c>
      <c r="S68" s="15">
        <v>4.7219769999999999</v>
      </c>
    </row>
    <row r="69" spans="1:19">
      <c r="A69" s="23" t="s">
        <v>152</v>
      </c>
      <c r="B69" s="24">
        <v>121</v>
      </c>
      <c r="C69" s="24">
        <v>20</v>
      </c>
      <c r="D69" s="24">
        <v>48</v>
      </c>
      <c r="E69" s="24">
        <v>40</v>
      </c>
      <c r="F69" s="24">
        <v>17</v>
      </c>
      <c r="G69" s="24">
        <v>35</v>
      </c>
      <c r="H69" s="24">
        <v>25</v>
      </c>
      <c r="I69" s="24">
        <v>18</v>
      </c>
      <c r="J69" s="24">
        <v>6</v>
      </c>
      <c r="K69" s="24">
        <v>57</v>
      </c>
      <c r="L69" s="24">
        <v>51</v>
      </c>
      <c r="M69" s="24">
        <v>6</v>
      </c>
      <c r="N69" s="24">
        <v>38</v>
      </c>
      <c r="O69" s="24">
        <v>16</v>
      </c>
      <c r="P69" s="24">
        <v>79</v>
      </c>
      <c r="Q69" s="24">
        <v>7</v>
      </c>
      <c r="R69" s="24">
        <v>14</v>
      </c>
      <c r="S69" s="24">
        <v>8</v>
      </c>
    </row>
    <row r="70" spans="1:19">
      <c r="A70" s="10" t="s">
        <v>114</v>
      </c>
      <c r="B70" s="15">
        <v>100</v>
      </c>
      <c r="C70" s="15">
        <v>16.528925999999998</v>
      </c>
      <c r="D70" s="15">
        <v>39.669421</v>
      </c>
      <c r="E70" s="15">
        <v>33.057850999999999</v>
      </c>
      <c r="F70" s="15">
        <v>14.049587000000001</v>
      </c>
      <c r="G70" s="15">
        <v>28.925619999999999</v>
      </c>
      <c r="H70" s="15">
        <v>20.661156999999999</v>
      </c>
      <c r="I70" s="15">
        <v>14.876033</v>
      </c>
      <c r="J70" s="15">
        <v>4.9586779999999999</v>
      </c>
      <c r="K70" s="15">
        <v>47.107438000000002</v>
      </c>
      <c r="L70" s="15">
        <v>42.148760000000003</v>
      </c>
      <c r="M70" s="15">
        <v>4.9586779999999999</v>
      </c>
      <c r="N70" s="15">
        <v>31.404959000000002</v>
      </c>
      <c r="O70" s="15">
        <v>13.223140000000001</v>
      </c>
      <c r="P70" s="15">
        <v>65.289255999999995</v>
      </c>
      <c r="Q70" s="15">
        <v>5.7851239999999997</v>
      </c>
      <c r="R70" s="15">
        <v>11.570247999999999</v>
      </c>
      <c r="S70" s="15">
        <v>6.6115700000000004</v>
      </c>
    </row>
    <row r="71" spans="1:19">
      <c r="A71" s="23" t="s">
        <v>128</v>
      </c>
      <c r="B71" s="24">
        <v>46</v>
      </c>
      <c r="C71" s="24">
        <v>7</v>
      </c>
      <c r="D71" s="24">
        <v>18</v>
      </c>
      <c r="E71" s="24">
        <v>11</v>
      </c>
      <c r="F71" s="24">
        <v>4</v>
      </c>
      <c r="G71" s="24">
        <v>13</v>
      </c>
      <c r="H71" s="24">
        <v>13</v>
      </c>
      <c r="I71" s="24">
        <v>9</v>
      </c>
      <c r="J71" s="24">
        <v>4</v>
      </c>
      <c r="K71" s="24">
        <v>16</v>
      </c>
      <c r="L71" s="24">
        <v>13</v>
      </c>
      <c r="M71" s="24">
        <v>2</v>
      </c>
      <c r="N71" s="24">
        <v>8</v>
      </c>
      <c r="O71" s="24">
        <v>5</v>
      </c>
      <c r="P71" s="24">
        <v>24</v>
      </c>
      <c r="Q71" s="24">
        <v>2</v>
      </c>
      <c r="R71" s="24">
        <v>1</v>
      </c>
      <c r="S71" s="24">
        <v>6</v>
      </c>
    </row>
    <row r="72" spans="1:19">
      <c r="A72" s="10" t="s">
        <v>114</v>
      </c>
      <c r="B72" s="15">
        <v>100</v>
      </c>
      <c r="C72" s="15">
        <v>15.217390999999999</v>
      </c>
      <c r="D72" s="15">
        <v>39.130434999999999</v>
      </c>
      <c r="E72" s="15">
        <v>23.913042999999998</v>
      </c>
      <c r="F72" s="15">
        <v>8.6956520000000008</v>
      </c>
      <c r="G72" s="15">
        <v>28.260870000000001</v>
      </c>
      <c r="H72" s="15">
        <v>28.260870000000001</v>
      </c>
      <c r="I72" s="15">
        <v>19.565217000000001</v>
      </c>
      <c r="J72" s="15">
        <v>8.6956520000000008</v>
      </c>
      <c r="K72" s="15">
        <v>34.782609000000001</v>
      </c>
      <c r="L72" s="15">
        <v>28.260870000000001</v>
      </c>
      <c r="M72" s="15">
        <v>4.3478260000000004</v>
      </c>
      <c r="N72" s="15">
        <v>17.391304000000002</v>
      </c>
      <c r="O72" s="15">
        <v>10.869565</v>
      </c>
      <c r="P72" s="15">
        <v>52.173912999999999</v>
      </c>
      <c r="Q72" s="15">
        <v>4.3478260000000004</v>
      </c>
      <c r="R72" s="15">
        <v>2.1739130000000002</v>
      </c>
      <c r="S72" s="15">
        <v>13.043478</v>
      </c>
    </row>
    <row r="73" spans="1:19">
      <c r="A73" s="8" t="s">
        <v>153</v>
      </c>
      <c r="B73" s="8"/>
      <c r="C73" s="8"/>
      <c r="D73" s="8"/>
      <c r="E73" s="8"/>
      <c r="F73" s="8"/>
      <c r="G73" s="8"/>
      <c r="H73" s="8"/>
      <c r="I73" s="8"/>
      <c r="J73" s="8"/>
      <c r="K73" s="8"/>
      <c r="L73" s="8"/>
      <c r="M73" s="8"/>
      <c r="N73" s="8"/>
      <c r="O73" s="8"/>
      <c r="P73" s="8"/>
      <c r="Q73" s="8"/>
      <c r="R73" s="8"/>
      <c r="S73" s="8"/>
    </row>
    <row r="74" spans="1:19">
      <c r="A74" s="23" t="s">
        <v>154</v>
      </c>
      <c r="B74" s="24">
        <v>1344</v>
      </c>
      <c r="C74" s="24">
        <v>289</v>
      </c>
      <c r="D74" s="24">
        <v>682</v>
      </c>
      <c r="E74" s="24">
        <v>535</v>
      </c>
      <c r="F74" s="24">
        <v>298</v>
      </c>
      <c r="G74" s="24">
        <v>396</v>
      </c>
      <c r="H74" s="24">
        <v>358</v>
      </c>
      <c r="I74" s="24">
        <v>392</v>
      </c>
      <c r="J74" s="24">
        <v>145</v>
      </c>
      <c r="K74" s="24">
        <v>776</v>
      </c>
      <c r="L74" s="24">
        <v>538</v>
      </c>
      <c r="M74" s="24">
        <v>71</v>
      </c>
      <c r="N74" s="24">
        <v>511</v>
      </c>
      <c r="O74" s="24">
        <v>310</v>
      </c>
      <c r="P74" s="24">
        <v>917</v>
      </c>
      <c r="Q74" s="24">
        <v>17</v>
      </c>
      <c r="R74" s="24">
        <v>48</v>
      </c>
      <c r="S74" s="24">
        <v>62</v>
      </c>
    </row>
    <row r="75" spans="1:19">
      <c r="A75" s="10" t="s">
        <v>114</v>
      </c>
      <c r="B75" s="15">
        <v>100</v>
      </c>
      <c r="C75" s="15">
        <v>21.502976</v>
      </c>
      <c r="D75" s="15">
        <v>50.744047999999999</v>
      </c>
      <c r="E75" s="15">
        <v>39.806547999999999</v>
      </c>
      <c r="F75" s="15">
        <v>22.172619000000001</v>
      </c>
      <c r="G75" s="15">
        <v>29.464286000000001</v>
      </c>
      <c r="H75" s="15">
        <v>26.636904999999999</v>
      </c>
      <c r="I75" s="15">
        <v>29.166667</v>
      </c>
      <c r="J75" s="15">
        <v>10.788690000000001</v>
      </c>
      <c r="K75" s="15">
        <v>57.738095000000001</v>
      </c>
      <c r="L75" s="15">
        <v>40.029761999999998</v>
      </c>
      <c r="M75" s="15">
        <v>5.2827380000000002</v>
      </c>
      <c r="N75" s="15">
        <v>38.020833000000003</v>
      </c>
      <c r="O75" s="15">
        <v>23.065476</v>
      </c>
      <c r="P75" s="15">
        <v>68.229167000000004</v>
      </c>
      <c r="Q75" s="15">
        <v>1.2648809999999999</v>
      </c>
      <c r="R75" s="15">
        <v>3.5714290000000002</v>
      </c>
      <c r="S75" s="15">
        <v>4.6130950000000004</v>
      </c>
    </row>
    <row r="76" spans="1:19">
      <c r="A76" s="23" t="s">
        <v>155</v>
      </c>
      <c r="B76" s="24">
        <v>1107</v>
      </c>
      <c r="C76" s="24">
        <v>240</v>
      </c>
      <c r="D76" s="24">
        <v>559</v>
      </c>
      <c r="E76" s="24">
        <v>442</v>
      </c>
      <c r="F76" s="24">
        <v>242</v>
      </c>
      <c r="G76" s="24">
        <v>341</v>
      </c>
      <c r="H76" s="24">
        <v>338</v>
      </c>
      <c r="I76" s="24">
        <v>290</v>
      </c>
      <c r="J76" s="24">
        <v>105</v>
      </c>
      <c r="K76" s="24">
        <v>639</v>
      </c>
      <c r="L76" s="24">
        <v>427</v>
      </c>
      <c r="M76" s="24">
        <v>63</v>
      </c>
      <c r="N76" s="24">
        <v>382</v>
      </c>
      <c r="O76" s="24">
        <v>232</v>
      </c>
      <c r="P76" s="24">
        <v>763</v>
      </c>
      <c r="Q76" s="24">
        <v>17</v>
      </c>
      <c r="R76" s="24">
        <v>40</v>
      </c>
      <c r="S76" s="24">
        <v>49</v>
      </c>
    </row>
    <row r="77" spans="1:19">
      <c r="A77" s="10" t="s">
        <v>114</v>
      </c>
      <c r="B77" s="15">
        <v>100</v>
      </c>
      <c r="C77" s="15">
        <v>21.680216999999999</v>
      </c>
      <c r="D77" s="15">
        <v>50.496837999999997</v>
      </c>
      <c r="E77" s="15">
        <v>39.927733000000003</v>
      </c>
      <c r="F77" s="15">
        <v>21.860885</v>
      </c>
      <c r="G77" s="15">
        <v>30.803975000000001</v>
      </c>
      <c r="H77" s="15">
        <v>30.532972000000001</v>
      </c>
      <c r="I77" s="15">
        <v>26.196929000000001</v>
      </c>
      <c r="J77" s="15">
        <v>9.4850949999999994</v>
      </c>
      <c r="K77" s="15">
        <v>57.723576999999999</v>
      </c>
      <c r="L77" s="15">
        <v>38.572718999999999</v>
      </c>
      <c r="M77" s="15">
        <v>5.6910569999999998</v>
      </c>
      <c r="N77" s="15">
        <v>34.507677999999999</v>
      </c>
      <c r="O77" s="15">
        <v>20.957543000000001</v>
      </c>
      <c r="P77" s="15">
        <v>68.925022999999996</v>
      </c>
      <c r="Q77" s="15">
        <v>1.535682</v>
      </c>
      <c r="R77" s="15">
        <v>3.6133690000000001</v>
      </c>
      <c r="S77" s="15">
        <v>4.4263779999999997</v>
      </c>
    </row>
    <row r="78" spans="1:19">
      <c r="A78" s="23" t="s">
        <v>156</v>
      </c>
      <c r="B78" s="24">
        <v>1006</v>
      </c>
      <c r="C78" s="24">
        <v>212</v>
      </c>
      <c r="D78" s="24">
        <v>457</v>
      </c>
      <c r="E78" s="24">
        <v>376</v>
      </c>
      <c r="F78" s="24">
        <v>233</v>
      </c>
      <c r="G78" s="24">
        <v>305</v>
      </c>
      <c r="H78" s="24">
        <v>235</v>
      </c>
      <c r="I78" s="24">
        <v>224</v>
      </c>
      <c r="J78" s="24">
        <v>112</v>
      </c>
      <c r="K78" s="24">
        <v>578</v>
      </c>
      <c r="L78" s="24">
        <v>381</v>
      </c>
      <c r="M78" s="24">
        <v>50</v>
      </c>
      <c r="N78" s="24">
        <v>355</v>
      </c>
      <c r="O78" s="24">
        <v>196</v>
      </c>
      <c r="P78" s="24">
        <v>673</v>
      </c>
      <c r="Q78" s="24">
        <v>18</v>
      </c>
      <c r="R78" s="24">
        <v>61</v>
      </c>
      <c r="S78" s="24">
        <v>42</v>
      </c>
    </row>
    <row r="79" spans="1:19">
      <c r="A79" s="10" t="s">
        <v>114</v>
      </c>
      <c r="B79" s="15">
        <v>100</v>
      </c>
      <c r="C79" s="15">
        <v>21.073558999999999</v>
      </c>
      <c r="D79" s="15">
        <v>45.427435000000003</v>
      </c>
      <c r="E79" s="15">
        <v>37.375745999999999</v>
      </c>
      <c r="F79" s="15">
        <v>23.161034000000001</v>
      </c>
      <c r="G79" s="15">
        <v>30.318090999999999</v>
      </c>
      <c r="H79" s="15">
        <v>23.359840999999999</v>
      </c>
      <c r="I79" s="15">
        <v>22.266401999999999</v>
      </c>
      <c r="J79" s="15">
        <v>11.133201</v>
      </c>
      <c r="K79" s="15">
        <v>57.455267999999997</v>
      </c>
      <c r="L79" s="15">
        <v>37.872762999999999</v>
      </c>
      <c r="M79" s="15">
        <v>4.9701789999999999</v>
      </c>
      <c r="N79" s="15">
        <v>35.288269999999997</v>
      </c>
      <c r="O79" s="15">
        <v>19.483101000000001</v>
      </c>
      <c r="P79" s="15">
        <v>66.898607999999996</v>
      </c>
      <c r="Q79" s="15">
        <v>1.789264</v>
      </c>
      <c r="R79" s="15">
        <v>6.063618</v>
      </c>
      <c r="S79" s="15">
        <v>4.1749499999999999</v>
      </c>
    </row>
    <row r="80" spans="1:19">
      <c r="A80" s="23" t="s">
        <v>157</v>
      </c>
      <c r="B80" s="24">
        <v>541</v>
      </c>
      <c r="C80" s="24">
        <v>124</v>
      </c>
      <c r="D80" s="24">
        <v>299</v>
      </c>
      <c r="E80" s="24">
        <v>243</v>
      </c>
      <c r="F80" s="24">
        <v>143</v>
      </c>
      <c r="G80" s="24">
        <v>193</v>
      </c>
      <c r="H80" s="24">
        <v>128</v>
      </c>
      <c r="I80" s="24">
        <v>155</v>
      </c>
      <c r="J80" s="24">
        <v>55</v>
      </c>
      <c r="K80" s="24">
        <v>341</v>
      </c>
      <c r="L80" s="24">
        <v>241</v>
      </c>
      <c r="M80" s="24">
        <v>35</v>
      </c>
      <c r="N80" s="24">
        <v>196</v>
      </c>
      <c r="O80" s="24">
        <v>127</v>
      </c>
      <c r="P80" s="24">
        <v>415</v>
      </c>
      <c r="Q80" s="24">
        <v>15</v>
      </c>
      <c r="R80" s="24">
        <v>11</v>
      </c>
      <c r="S80" s="24">
        <v>23</v>
      </c>
    </row>
    <row r="81" spans="1:19">
      <c r="A81" s="10" t="s">
        <v>114</v>
      </c>
      <c r="B81" s="15">
        <v>100</v>
      </c>
      <c r="C81" s="15">
        <v>22.920518000000001</v>
      </c>
      <c r="D81" s="15">
        <v>55.268022000000002</v>
      </c>
      <c r="E81" s="15">
        <v>44.916820999999999</v>
      </c>
      <c r="F81" s="15">
        <v>26.432531999999998</v>
      </c>
      <c r="G81" s="15">
        <v>35.674677000000003</v>
      </c>
      <c r="H81" s="15">
        <v>23.659889</v>
      </c>
      <c r="I81" s="15">
        <v>28.650646999999999</v>
      </c>
      <c r="J81" s="15">
        <v>10.166359</v>
      </c>
      <c r="K81" s="15">
        <v>63.031422999999997</v>
      </c>
      <c r="L81" s="15">
        <v>44.547134999999997</v>
      </c>
      <c r="M81" s="15">
        <v>6.4695010000000002</v>
      </c>
      <c r="N81" s="15">
        <v>36.229205</v>
      </c>
      <c r="O81" s="15">
        <v>23.475045999999999</v>
      </c>
      <c r="P81" s="15">
        <v>76.709796999999995</v>
      </c>
      <c r="Q81" s="15">
        <v>2.772643</v>
      </c>
      <c r="R81" s="15">
        <v>2.0332720000000002</v>
      </c>
      <c r="S81" s="15">
        <v>4.2513860000000001</v>
      </c>
    </row>
    <row r="82" spans="1:19">
      <c r="A82" s="23" t="s">
        <v>158</v>
      </c>
      <c r="B82" s="24">
        <v>1510</v>
      </c>
      <c r="C82" s="24">
        <v>329</v>
      </c>
      <c r="D82" s="24">
        <v>749</v>
      </c>
      <c r="E82" s="24">
        <v>608</v>
      </c>
      <c r="F82" s="24">
        <v>322</v>
      </c>
      <c r="G82" s="24">
        <v>481</v>
      </c>
      <c r="H82" s="24">
        <v>362</v>
      </c>
      <c r="I82" s="24">
        <v>366</v>
      </c>
      <c r="J82" s="24">
        <v>167</v>
      </c>
      <c r="K82" s="24">
        <v>925</v>
      </c>
      <c r="L82" s="24">
        <v>606</v>
      </c>
      <c r="M82" s="24">
        <v>78</v>
      </c>
      <c r="N82" s="24">
        <v>541</v>
      </c>
      <c r="O82" s="24">
        <v>322</v>
      </c>
      <c r="P82" s="24">
        <v>1123</v>
      </c>
      <c r="Q82" s="24">
        <v>19</v>
      </c>
      <c r="R82" s="24">
        <v>59</v>
      </c>
      <c r="S82" s="24">
        <v>58</v>
      </c>
    </row>
    <row r="83" spans="1:19">
      <c r="A83" s="10" t="s">
        <v>114</v>
      </c>
      <c r="B83" s="15">
        <v>100</v>
      </c>
      <c r="C83" s="15">
        <v>21.788079</v>
      </c>
      <c r="D83" s="15">
        <v>49.602649</v>
      </c>
      <c r="E83" s="15">
        <v>40.264901000000002</v>
      </c>
      <c r="F83" s="15">
        <v>21.324503</v>
      </c>
      <c r="G83" s="15">
        <v>31.854305</v>
      </c>
      <c r="H83" s="15">
        <v>23.973510000000001</v>
      </c>
      <c r="I83" s="15">
        <v>24.238410999999999</v>
      </c>
      <c r="J83" s="15">
        <v>11.059602999999999</v>
      </c>
      <c r="K83" s="15">
        <v>61.258277999999997</v>
      </c>
      <c r="L83" s="15">
        <v>40.132449999999999</v>
      </c>
      <c r="M83" s="15">
        <v>5.1655629999999997</v>
      </c>
      <c r="N83" s="15">
        <v>35.827815000000001</v>
      </c>
      <c r="O83" s="15">
        <v>21.324503</v>
      </c>
      <c r="P83" s="15">
        <v>74.370861000000005</v>
      </c>
      <c r="Q83" s="15">
        <v>1.258278</v>
      </c>
      <c r="R83" s="15">
        <v>3.9072849999999999</v>
      </c>
      <c r="S83" s="15">
        <v>3.8410600000000001</v>
      </c>
    </row>
    <row r="84" spans="1:19">
      <c r="A84" s="23" t="s">
        <v>159</v>
      </c>
      <c r="B84" s="24">
        <v>1011</v>
      </c>
      <c r="C84" s="24">
        <v>247</v>
      </c>
      <c r="D84" s="24">
        <v>473</v>
      </c>
      <c r="E84" s="24">
        <v>412</v>
      </c>
      <c r="F84" s="24">
        <v>264</v>
      </c>
      <c r="G84" s="24">
        <v>379</v>
      </c>
      <c r="H84" s="24">
        <v>243</v>
      </c>
      <c r="I84" s="24">
        <v>227</v>
      </c>
      <c r="J84" s="24">
        <v>125</v>
      </c>
      <c r="K84" s="24">
        <v>633</v>
      </c>
      <c r="L84" s="24">
        <v>431</v>
      </c>
      <c r="M84" s="24">
        <v>63</v>
      </c>
      <c r="N84" s="24">
        <v>394</v>
      </c>
      <c r="O84" s="24">
        <v>221</v>
      </c>
      <c r="P84" s="24">
        <v>702</v>
      </c>
      <c r="Q84" s="24">
        <v>17</v>
      </c>
      <c r="R84" s="24">
        <v>47</v>
      </c>
      <c r="S84" s="24">
        <v>33</v>
      </c>
    </row>
    <row r="85" spans="1:19">
      <c r="A85" s="10" t="s">
        <v>114</v>
      </c>
      <c r="B85" s="15">
        <v>100</v>
      </c>
      <c r="C85" s="15">
        <v>24.431256000000001</v>
      </c>
      <c r="D85" s="15">
        <v>46.785361000000002</v>
      </c>
      <c r="E85" s="15">
        <v>40.751730999999999</v>
      </c>
      <c r="F85" s="15">
        <v>26.112760000000002</v>
      </c>
      <c r="G85" s="15">
        <v>37.487636000000002</v>
      </c>
      <c r="H85" s="15">
        <v>24.035608</v>
      </c>
      <c r="I85" s="15">
        <v>22.453016999999999</v>
      </c>
      <c r="J85" s="15">
        <v>12.363996</v>
      </c>
      <c r="K85" s="15">
        <v>62.611275999999997</v>
      </c>
      <c r="L85" s="15">
        <v>42.631058000000003</v>
      </c>
      <c r="M85" s="15">
        <v>6.2314540000000003</v>
      </c>
      <c r="N85" s="15">
        <v>38.971316000000002</v>
      </c>
      <c r="O85" s="15">
        <v>21.859545000000001</v>
      </c>
      <c r="P85" s="15">
        <v>69.436201999999994</v>
      </c>
      <c r="Q85" s="15">
        <v>1.681503</v>
      </c>
      <c r="R85" s="15">
        <v>4.6488630000000004</v>
      </c>
      <c r="S85" s="15">
        <v>3.2640950000000002</v>
      </c>
    </row>
    <row r="86" spans="1:19">
      <c r="A86" s="23" t="s">
        <v>160</v>
      </c>
      <c r="B86" s="24">
        <v>1234</v>
      </c>
      <c r="C86" s="24">
        <v>277</v>
      </c>
      <c r="D86" s="24">
        <v>602</v>
      </c>
      <c r="E86" s="24">
        <v>505</v>
      </c>
      <c r="F86" s="24">
        <v>284</v>
      </c>
      <c r="G86" s="24">
        <v>428</v>
      </c>
      <c r="H86" s="24">
        <v>275</v>
      </c>
      <c r="I86" s="24">
        <v>285</v>
      </c>
      <c r="J86" s="24">
        <v>141</v>
      </c>
      <c r="K86" s="24">
        <v>856</v>
      </c>
      <c r="L86" s="24">
        <v>538</v>
      </c>
      <c r="M86" s="24">
        <v>52</v>
      </c>
      <c r="N86" s="24">
        <v>461</v>
      </c>
      <c r="O86" s="24">
        <v>289</v>
      </c>
      <c r="P86" s="24">
        <v>896</v>
      </c>
      <c r="Q86" s="24">
        <v>18</v>
      </c>
      <c r="R86" s="24">
        <v>37</v>
      </c>
      <c r="S86" s="24">
        <v>47</v>
      </c>
    </row>
    <row r="87" spans="1:19">
      <c r="A87" s="10" t="s">
        <v>114</v>
      </c>
      <c r="B87" s="15">
        <v>100</v>
      </c>
      <c r="C87" s="15">
        <v>22.447326</v>
      </c>
      <c r="D87" s="15">
        <v>48.784441000000001</v>
      </c>
      <c r="E87" s="15">
        <v>40.923825000000001</v>
      </c>
      <c r="F87" s="15">
        <v>23.014586999999999</v>
      </c>
      <c r="G87" s="15">
        <v>34.683954999999997</v>
      </c>
      <c r="H87" s="15">
        <v>22.285250999999999</v>
      </c>
      <c r="I87" s="15">
        <v>23.095624000000001</v>
      </c>
      <c r="J87" s="15">
        <v>11.426256</v>
      </c>
      <c r="K87" s="15">
        <v>69.367908999999997</v>
      </c>
      <c r="L87" s="15">
        <v>43.598055000000002</v>
      </c>
      <c r="M87" s="15">
        <v>4.2139379999999997</v>
      </c>
      <c r="N87" s="15">
        <v>37.358184999999999</v>
      </c>
      <c r="O87" s="15">
        <v>23.419772999999999</v>
      </c>
      <c r="P87" s="15">
        <v>72.609399999999994</v>
      </c>
      <c r="Q87" s="15">
        <v>1.4586710000000001</v>
      </c>
      <c r="R87" s="15">
        <v>2.9983789999999999</v>
      </c>
      <c r="S87" s="15">
        <v>3.8087520000000001</v>
      </c>
    </row>
    <row r="88" spans="1:19">
      <c r="A88" s="23" t="s">
        <v>161</v>
      </c>
      <c r="B88" s="24">
        <v>443</v>
      </c>
      <c r="C88" s="24">
        <v>119</v>
      </c>
      <c r="D88" s="24">
        <v>245</v>
      </c>
      <c r="E88" s="24">
        <v>213</v>
      </c>
      <c r="F88" s="24">
        <v>127</v>
      </c>
      <c r="G88" s="24">
        <v>162</v>
      </c>
      <c r="H88" s="24">
        <v>151</v>
      </c>
      <c r="I88" s="24">
        <v>167</v>
      </c>
      <c r="J88" s="24">
        <v>42</v>
      </c>
      <c r="K88" s="24">
        <v>271</v>
      </c>
      <c r="L88" s="24">
        <v>219</v>
      </c>
      <c r="M88" s="24">
        <v>31</v>
      </c>
      <c r="N88" s="24">
        <v>196</v>
      </c>
      <c r="O88" s="24">
        <v>150</v>
      </c>
      <c r="P88" s="24">
        <v>331</v>
      </c>
      <c r="Q88" s="24">
        <v>13</v>
      </c>
      <c r="R88" s="24">
        <v>2</v>
      </c>
      <c r="S88" s="24">
        <v>22</v>
      </c>
    </row>
    <row r="89" spans="1:19">
      <c r="A89" s="10" t="s">
        <v>114</v>
      </c>
      <c r="B89" s="15">
        <v>100</v>
      </c>
      <c r="C89" s="15">
        <v>26.862302</v>
      </c>
      <c r="D89" s="15">
        <v>55.304740000000002</v>
      </c>
      <c r="E89" s="15">
        <v>48.081263999999997</v>
      </c>
      <c r="F89" s="15">
        <v>28.668171999999998</v>
      </c>
      <c r="G89" s="15">
        <v>36.568849</v>
      </c>
      <c r="H89" s="15">
        <v>34.085779000000002</v>
      </c>
      <c r="I89" s="15">
        <v>37.697516999999998</v>
      </c>
      <c r="J89" s="15">
        <v>9.4808129999999995</v>
      </c>
      <c r="K89" s="15">
        <v>61.173814999999998</v>
      </c>
      <c r="L89" s="15">
        <v>49.435665999999998</v>
      </c>
      <c r="M89" s="15">
        <v>6.9977429999999998</v>
      </c>
      <c r="N89" s="15">
        <v>44.243791999999999</v>
      </c>
      <c r="O89" s="15">
        <v>33.860045</v>
      </c>
      <c r="P89" s="15">
        <v>74.717832999999999</v>
      </c>
      <c r="Q89" s="15">
        <v>2.9345370000000002</v>
      </c>
      <c r="R89" s="15">
        <v>0.45146700000000001</v>
      </c>
      <c r="S89" s="15">
        <v>4.9661400000000002</v>
      </c>
    </row>
    <row r="90" spans="1:19">
      <c r="A90" s="23" t="s">
        <v>162</v>
      </c>
      <c r="B90" s="24">
        <v>1237</v>
      </c>
      <c r="C90" s="24">
        <v>291</v>
      </c>
      <c r="D90" s="24">
        <v>614</v>
      </c>
      <c r="E90" s="24">
        <v>559</v>
      </c>
      <c r="F90" s="24">
        <v>298</v>
      </c>
      <c r="G90" s="24">
        <v>455</v>
      </c>
      <c r="H90" s="24">
        <v>317</v>
      </c>
      <c r="I90" s="24">
        <v>316</v>
      </c>
      <c r="J90" s="24">
        <v>138</v>
      </c>
      <c r="K90" s="24">
        <v>795</v>
      </c>
      <c r="L90" s="24">
        <v>577</v>
      </c>
      <c r="M90" s="24">
        <v>72</v>
      </c>
      <c r="N90" s="24">
        <v>506</v>
      </c>
      <c r="O90" s="24">
        <v>288</v>
      </c>
      <c r="P90" s="24">
        <v>899</v>
      </c>
      <c r="Q90" s="24">
        <v>18</v>
      </c>
      <c r="R90" s="24">
        <v>38</v>
      </c>
      <c r="S90" s="24">
        <v>46</v>
      </c>
    </row>
    <row r="91" spans="1:19">
      <c r="A91" s="10" t="s">
        <v>114</v>
      </c>
      <c r="B91" s="15">
        <v>100</v>
      </c>
      <c r="C91" s="15">
        <v>23.524656</v>
      </c>
      <c r="D91" s="15">
        <v>49.636217000000002</v>
      </c>
      <c r="E91" s="15">
        <v>45.189976000000001</v>
      </c>
      <c r="F91" s="15">
        <v>24.090541999999999</v>
      </c>
      <c r="G91" s="15">
        <v>36.782538000000002</v>
      </c>
      <c r="H91" s="15">
        <v>25.626515999999999</v>
      </c>
      <c r="I91" s="15">
        <v>25.545674999999999</v>
      </c>
      <c r="J91" s="15">
        <v>11.156022999999999</v>
      </c>
      <c r="K91" s="15">
        <v>64.268390999999994</v>
      </c>
      <c r="L91" s="15">
        <v>46.645108999999998</v>
      </c>
      <c r="M91" s="15">
        <v>5.8205340000000003</v>
      </c>
      <c r="N91" s="15">
        <v>40.905416000000002</v>
      </c>
      <c r="O91" s="15">
        <v>23.282133999999999</v>
      </c>
      <c r="P91" s="15">
        <v>72.675828999999993</v>
      </c>
      <c r="Q91" s="15">
        <v>1.455133</v>
      </c>
      <c r="R91" s="15">
        <v>3.0719479999999999</v>
      </c>
      <c r="S91" s="15">
        <v>3.718674</v>
      </c>
    </row>
    <row r="92" spans="1:19">
      <c r="A92" s="23" t="s">
        <v>152</v>
      </c>
      <c r="B92" s="24">
        <v>81</v>
      </c>
      <c r="C92" s="24">
        <v>20</v>
      </c>
      <c r="D92" s="24">
        <v>29</v>
      </c>
      <c r="E92" s="24">
        <v>31</v>
      </c>
      <c r="F92" s="24">
        <v>21</v>
      </c>
      <c r="G92" s="24">
        <v>26</v>
      </c>
      <c r="H92" s="24">
        <v>12</v>
      </c>
      <c r="I92" s="24">
        <v>17</v>
      </c>
      <c r="J92" s="24">
        <v>8</v>
      </c>
      <c r="K92" s="24">
        <v>42</v>
      </c>
      <c r="L92" s="24">
        <v>33</v>
      </c>
      <c r="M92" s="24">
        <v>5</v>
      </c>
      <c r="N92" s="24">
        <v>24</v>
      </c>
      <c r="O92" s="24">
        <v>15</v>
      </c>
      <c r="P92" s="24">
        <v>51</v>
      </c>
      <c r="Q92" s="24">
        <v>10</v>
      </c>
      <c r="R92" s="24">
        <v>16</v>
      </c>
      <c r="S92" s="24">
        <v>3</v>
      </c>
    </row>
    <row r="93" spans="1:19">
      <c r="A93" s="10" t="s">
        <v>114</v>
      </c>
      <c r="B93" s="15">
        <v>100</v>
      </c>
      <c r="C93" s="15">
        <v>24.691358000000001</v>
      </c>
      <c r="D93" s="15">
        <v>35.802469000000002</v>
      </c>
      <c r="E93" s="15">
        <v>38.271605000000001</v>
      </c>
      <c r="F93" s="15">
        <v>25.925926</v>
      </c>
      <c r="G93" s="15">
        <v>32.098765</v>
      </c>
      <c r="H93" s="15">
        <v>14.814814999999999</v>
      </c>
      <c r="I93" s="15">
        <v>20.987653999999999</v>
      </c>
      <c r="J93" s="15">
        <v>9.8765429999999999</v>
      </c>
      <c r="K93" s="15">
        <v>51.851852000000001</v>
      </c>
      <c r="L93" s="15">
        <v>40.740741</v>
      </c>
      <c r="M93" s="15">
        <v>6.1728399999999999</v>
      </c>
      <c r="N93" s="15">
        <v>29.629629999999999</v>
      </c>
      <c r="O93" s="15">
        <v>18.518519000000001</v>
      </c>
      <c r="P93" s="15">
        <v>62.962963000000002</v>
      </c>
      <c r="Q93" s="15">
        <v>12.345679000000001</v>
      </c>
      <c r="R93" s="15">
        <v>19.753086</v>
      </c>
      <c r="S93" s="15">
        <v>3.7037040000000001</v>
      </c>
    </row>
    <row r="94" spans="1:19">
      <c r="A94" s="23" t="s">
        <v>163</v>
      </c>
      <c r="B94" s="24">
        <v>67</v>
      </c>
      <c r="C94" s="24">
        <v>11</v>
      </c>
      <c r="D94" s="24">
        <v>12</v>
      </c>
      <c r="E94" s="24">
        <v>7</v>
      </c>
      <c r="F94" s="24">
        <v>3</v>
      </c>
      <c r="G94" s="24">
        <v>10</v>
      </c>
      <c r="H94" s="24">
        <v>4</v>
      </c>
      <c r="I94" s="24">
        <v>7</v>
      </c>
      <c r="J94" s="24">
        <v>3</v>
      </c>
      <c r="K94" s="24">
        <v>21</v>
      </c>
      <c r="L94" s="24">
        <v>14</v>
      </c>
      <c r="M94" s="24">
        <v>4</v>
      </c>
      <c r="N94" s="24">
        <v>8</v>
      </c>
      <c r="O94" s="24">
        <v>6</v>
      </c>
      <c r="P94" s="24">
        <v>17</v>
      </c>
      <c r="Q94" s="24">
        <v>1</v>
      </c>
      <c r="R94" s="24">
        <v>23</v>
      </c>
      <c r="S94" s="24">
        <v>3</v>
      </c>
    </row>
    <row r="95" spans="1:19">
      <c r="A95" s="10" t="s">
        <v>114</v>
      </c>
      <c r="B95" s="15">
        <v>100</v>
      </c>
      <c r="C95" s="15">
        <v>16.417909999999999</v>
      </c>
      <c r="D95" s="15">
        <v>17.910447999999999</v>
      </c>
      <c r="E95" s="15">
        <v>10.447761</v>
      </c>
      <c r="F95" s="15">
        <v>4.4776119999999997</v>
      </c>
      <c r="G95" s="15">
        <v>14.925373</v>
      </c>
      <c r="H95" s="15">
        <v>5.9701490000000002</v>
      </c>
      <c r="I95" s="15">
        <v>10.447761</v>
      </c>
      <c r="J95" s="15">
        <v>4.4776119999999997</v>
      </c>
      <c r="K95" s="15">
        <v>31.343284000000001</v>
      </c>
      <c r="L95" s="15">
        <v>20.895522</v>
      </c>
      <c r="M95" s="15">
        <v>5.9701490000000002</v>
      </c>
      <c r="N95" s="15">
        <v>11.940299</v>
      </c>
      <c r="O95" s="15">
        <v>8.9552239999999994</v>
      </c>
      <c r="P95" s="15">
        <v>25.373134</v>
      </c>
      <c r="Q95" s="15">
        <v>1.492537</v>
      </c>
      <c r="R95" s="15">
        <v>34.328358000000001</v>
      </c>
      <c r="S95" s="15">
        <v>4.4776119999999997</v>
      </c>
    </row>
    <row r="96" spans="1:19">
      <c r="A96" s="23" t="s">
        <v>128</v>
      </c>
      <c r="B96" s="24">
        <v>52</v>
      </c>
      <c r="C96" s="24">
        <v>7</v>
      </c>
      <c r="D96" s="24">
        <v>14</v>
      </c>
      <c r="E96" s="24">
        <v>11</v>
      </c>
      <c r="F96" s="24">
        <v>3</v>
      </c>
      <c r="G96" s="24">
        <v>11</v>
      </c>
      <c r="H96" s="24">
        <v>13</v>
      </c>
      <c r="I96" s="24">
        <v>11</v>
      </c>
      <c r="J96" s="24">
        <v>5</v>
      </c>
      <c r="K96" s="24">
        <v>20</v>
      </c>
      <c r="L96" s="24">
        <v>11</v>
      </c>
      <c r="M96" s="24">
        <v>3</v>
      </c>
      <c r="N96" s="24">
        <v>9</v>
      </c>
      <c r="O96" s="24">
        <v>6</v>
      </c>
      <c r="P96" s="24">
        <v>22</v>
      </c>
      <c r="Q96" s="24">
        <v>0</v>
      </c>
      <c r="R96" s="24">
        <v>2</v>
      </c>
      <c r="S96" s="24">
        <v>14</v>
      </c>
    </row>
    <row r="97" spans="1:19">
      <c r="A97" s="10" t="s">
        <v>114</v>
      </c>
      <c r="B97" s="15">
        <v>100</v>
      </c>
      <c r="C97" s="15">
        <v>13.461537999999999</v>
      </c>
      <c r="D97" s="15">
        <v>26.923076999999999</v>
      </c>
      <c r="E97" s="15">
        <v>21.153846000000001</v>
      </c>
      <c r="F97" s="15">
        <v>5.7692310000000004</v>
      </c>
      <c r="G97" s="15">
        <v>21.153846000000001</v>
      </c>
      <c r="H97" s="15">
        <v>25</v>
      </c>
      <c r="I97" s="15">
        <v>21.153846000000001</v>
      </c>
      <c r="J97" s="15">
        <v>9.6153849999999998</v>
      </c>
      <c r="K97" s="15">
        <v>38.461537999999997</v>
      </c>
      <c r="L97" s="15">
        <v>21.153846000000001</v>
      </c>
      <c r="M97" s="15">
        <v>5.7692310000000004</v>
      </c>
      <c r="N97" s="15">
        <v>17.307691999999999</v>
      </c>
      <c r="O97" s="15">
        <v>11.538462000000001</v>
      </c>
      <c r="P97" s="15">
        <v>42.307692000000003</v>
      </c>
      <c r="Q97" s="15">
        <v>0</v>
      </c>
      <c r="R97" s="15">
        <v>3.8461539999999999</v>
      </c>
      <c r="S97" s="15">
        <v>26.923076999999999</v>
      </c>
    </row>
    <row r="98" spans="1:19">
      <c r="A98" s="8" t="s">
        <v>164</v>
      </c>
      <c r="B98" s="8"/>
      <c r="C98" s="8"/>
      <c r="D98" s="8"/>
      <c r="E98" s="8"/>
      <c r="F98" s="8"/>
      <c r="G98" s="8"/>
      <c r="H98" s="8"/>
      <c r="I98" s="8"/>
      <c r="J98" s="8"/>
      <c r="K98" s="8"/>
      <c r="L98" s="8"/>
      <c r="M98" s="8"/>
      <c r="N98" s="8"/>
      <c r="O98" s="8"/>
      <c r="P98" s="8"/>
      <c r="Q98" s="8"/>
      <c r="R98" s="8"/>
      <c r="S98" s="8"/>
    </row>
    <row r="99" spans="1:19">
      <c r="A99" s="23" t="s">
        <v>165</v>
      </c>
      <c r="B99" s="24">
        <v>209</v>
      </c>
      <c r="C99" s="24">
        <v>45</v>
      </c>
      <c r="D99" s="24">
        <v>104</v>
      </c>
      <c r="E99" s="24">
        <v>91</v>
      </c>
      <c r="F99" s="24">
        <v>51</v>
      </c>
      <c r="G99" s="24">
        <v>58</v>
      </c>
      <c r="H99" s="24">
        <v>58</v>
      </c>
      <c r="I99" s="24">
        <v>86</v>
      </c>
      <c r="J99" s="24">
        <v>19</v>
      </c>
      <c r="K99" s="24">
        <v>119</v>
      </c>
      <c r="L99" s="24">
        <v>91</v>
      </c>
      <c r="M99" s="24">
        <v>8</v>
      </c>
      <c r="N99" s="24">
        <v>78</v>
      </c>
      <c r="O99" s="24">
        <v>66</v>
      </c>
      <c r="P99" s="24">
        <v>138</v>
      </c>
      <c r="Q99" s="24">
        <v>2</v>
      </c>
      <c r="R99" s="24">
        <v>6</v>
      </c>
      <c r="S99" s="24">
        <v>14</v>
      </c>
    </row>
    <row r="100" spans="1:19">
      <c r="A100" s="10" t="s">
        <v>114</v>
      </c>
      <c r="B100" s="15">
        <v>100</v>
      </c>
      <c r="C100" s="15">
        <v>21.531099999999999</v>
      </c>
      <c r="D100" s="15">
        <v>49.760765999999997</v>
      </c>
      <c r="E100" s="15">
        <v>43.540669999999999</v>
      </c>
      <c r="F100" s="15">
        <v>24.401914000000001</v>
      </c>
      <c r="G100" s="15">
        <v>27.751196</v>
      </c>
      <c r="H100" s="15">
        <v>27.751196</v>
      </c>
      <c r="I100" s="15">
        <v>41.148325</v>
      </c>
      <c r="J100" s="15">
        <v>9.0909089999999999</v>
      </c>
      <c r="K100" s="15">
        <v>56.937798999999998</v>
      </c>
      <c r="L100" s="15">
        <v>43.540669999999999</v>
      </c>
      <c r="M100" s="15">
        <v>3.8277510000000001</v>
      </c>
      <c r="N100" s="15">
        <v>37.320574000000001</v>
      </c>
      <c r="O100" s="15">
        <v>31.578946999999999</v>
      </c>
      <c r="P100" s="15">
        <v>66.028707999999995</v>
      </c>
      <c r="Q100" s="15">
        <v>0.95693799999999996</v>
      </c>
      <c r="R100" s="15">
        <v>2.8708130000000001</v>
      </c>
      <c r="S100" s="15">
        <v>6.6985650000000003</v>
      </c>
    </row>
    <row r="101" spans="1:19">
      <c r="A101" s="23" t="s">
        <v>166</v>
      </c>
      <c r="B101" s="24">
        <v>1043</v>
      </c>
      <c r="C101" s="24">
        <v>203</v>
      </c>
      <c r="D101" s="24">
        <v>454</v>
      </c>
      <c r="E101" s="24">
        <v>371</v>
      </c>
      <c r="F101" s="24">
        <v>195</v>
      </c>
      <c r="G101" s="24">
        <v>279</v>
      </c>
      <c r="H101" s="24">
        <v>244</v>
      </c>
      <c r="I101" s="24">
        <v>269</v>
      </c>
      <c r="J101" s="24">
        <v>113</v>
      </c>
      <c r="K101" s="24">
        <v>581</v>
      </c>
      <c r="L101" s="24">
        <v>351</v>
      </c>
      <c r="M101" s="24">
        <v>55</v>
      </c>
      <c r="N101" s="24">
        <v>362</v>
      </c>
      <c r="O101" s="24">
        <v>246</v>
      </c>
      <c r="P101" s="24">
        <v>672</v>
      </c>
      <c r="Q101" s="24">
        <v>14</v>
      </c>
      <c r="R101" s="24">
        <v>60</v>
      </c>
      <c r="S101" s="24">
        <v>56</v>
      </c>
    </row>
    <row r="102" spans="1:19">
      <c r="A102" s="10" t="s">
        <v>114</v>
      </c>
      <c r="B102" s="15">
        <v>100</v>
      </c>
      <c r="C102" s="15">
        <v>19.463087000000002</v>
      </c>
      <c r="D102" s="15">
        <v>43.528283999999999</v>
      </c>
      <c r="E102" s="15">
        <v>35.57047</v>
      </c>
      <c r="F102" s="15">
        <v>18.696069000000001</v>
      </c>
      <c r="G102" s="15">
        <v>26.749759999999998</v>
      </c>
      <c r="H102" s="15">
        <v>23.394055999999999</v>
      </c>
      <c r="I102" s="15">
        <v>25.790987999999999</v>
      </c>
      <c r="J102" s="15">
        <v>10.834132</v>
      </c>
      <c r="K102" s="15">
        <v>55.704698</v>
      </c>
      <c r="L102" s="15">
        <v>33.652923999999999</v>
      </c>
      <c r="M102" s="15">
        <v>5.27325</v>
      </c>
      <c r="N102" s="15">
        <v>34.707574000000001</v>
      </c>
      <c r="O102" s="15">
        <v>23.585809999999999</v>
      </c>
      <c r="P102" s="15">
        <v>64.42953</v>
      </c>
      <c r="Q102" s="15">
        <v>1.342282</v>
      </c>
      <c r="R102" s="15">
        <v>5.752637</v>
      </c>
      <c r="S102" s="15">
        <v>5.3691279999999999</v>
      </c>
    </row>
    <row r="103" spans="1:19">
      <c r="A103" s="23" t="s">
        <v>167</v>
      </c>
      <c r="B103" s="24">
        <v>963</v>
      </c>
      <c r="C103" s="24">
        <v>180</v>
      </c>
      <c r="D103" s="24">
        <v>379</v>
      </c>
      <c r="E103" s="24">
        <v>301</v>
      </c>
      <c r="F103" s="24">
        <v>175</v>
      </c>
      <c r="G103" s="24">
        <v>270</v>
      </c>
      <c r="H103" s="24">
        <v>182</v>
      </c>
      <c r="I103" s="24">
        <v>147</v>
      </c>
      <c r="J103" s="24">
        <v>103</v>
      </c>
      <c r="K103" s="24">
        <v>534</v>
      </c>
      <c r="L103" s="24">
        <v>321</v>
      </c>
      <c r="M103" s="24">
        <v>45</v>
      </c>
      <c r="N103" s="24">
        <v>280</v>
      </c>
      <c r="O103" s="24">
        <v>126</v>
      </c>
      <c r="P103" s="24">
        <v>580</v>
      </c>
      <c r="Q103" s="24">
        <v>18</v>
      </c>
      <c r="R103" s="24">
        <v>64</v>
      </c>
      <c r="S103" s="24">
        <v>45</v>
      </c>
    </row>
    <row r="104" spans="1:19">
      <c r="A104" s="10" t="s">
        <v>114</v>
      </c>
      <c r="B104" s="15">
        <v>100</v>
      </c>
      <c r="C104" s="15">
        <v>18.691589</v>
      </c>
      <c r="D104" s="15">
        <v>39.356178999999997</v>
      </c>
      <c r="E104" s="15">
        <v>31.256489999999999</v>
      </c>
      <c r="F104" s="15">
        <v>18.172377999999998</v>
      </c>
      <c r="G104" s="15">
        <v>28.037382999999998</v>
      </c>
      <c r="H104" s="15">
        <v>18.899273000000001</v>
      </c>
      <c r="I104" s="15">
        <v>15.264798000000001</v>
      </c>
      <c r="J104" s="15">
        <v>10.695741999999999</v>
      </c>
      <c r="K104" s="15">
        <v>55.451712999999998</v>
      </c>
      <c r="L104" s="15">
        <v>33.333333000000003</v>
      </c>
      <c r="M104" s="15">
        <v>4.6728969999999999</v>
      </c>
      <c r="N104" s="15">
        <v>29.075804999999999</v>
      </c>
      <c r="O104" s="15">
        <v>13.084111999999999</v>
      </c>
      <c r="P104" s="15">
        <v>60.228453000000002</v>
      </c>
      <c r="Q104" s="15">
        <v>1.869159</v>
      </c>
      <c r="R104" s="15">
        <v>6.6458979999999999</v>
      </c>
      <c r="S104" s="15">
        <v>4.6728969999999999</v>
      </c>
    </row>
    <row r="105" spans="1:19">
      <c r="A105" s="23" t="s">
        <v>168</v>
      </c>
      <c r="B105" s="24">
        <v>338</v>
      </c>
      <c r="C105" s="24">
        <v>50</v>
      </c>
      <c r="D105" s="24">
        <v>125</v>
      </c>
      <c r="E105" s="24">
        <v>95</v>
      </c>
      <c r="F105" s="24">
        <v>62</v>
      </c>
      <c r="G105" s="24">
        <v>93</v>
      </c>
      <c r="H105" s="24">
        <v>48</v>
      </c>
      <c r="I105" s="24">
        <v>20</v>
      </c>
      <c r="J105" s="24">
        <v>30</v>
      </c>
      <c r="K105" s="24">
        <v>164</v>
      </c>
      <c r="L105" s="24">
        <v>102</v>
      </c>
      <c r="M105" s="24">
        <v>11</v>
      </c>
      <c r="N105" s="24">
        <v>86</v>
      </c>
      <c r="O105" s="24">
        <v>18</v>
      </c>
      <c r="P105" s="24">
        <v>190</v>
      </c>
      <c r="Q105" s="24">
        <v>4</v>
      </c>
      <c r="R105" s="24">
        <v>42</v>
      </c>
      <c r="S105" s="24">
        <v>15</v>
      </c>
    </row>
    <row r="106" spans="1:19">
      <c r="A106" s="10" t="s">
        <v>114</v>
      </c>
      <c r="B106" s="15">
        <v>100</v>
      </c>
      <c r="C106" s="15">
        <v>14.792899</v>
      </c>
      <c r="D106" s="15">
        <v>36.982249000000003</v>
      </c>
      <c r="E106" s="15">
        <v>28.106508999999999</v>
      </c>
      <c r="F106" s="15">
        <v>18.343195000000001</v>
      </c>
      <c r="G106" s="15">
        <v>27.514793000000001</v>
      </c>
      <c r="H106" s="15">
        <v>14.201183</v>
      </c>
      <c r="I106" s="15">
        <v>5.91716</v>
      </c>
      <c r="J106" s="15">
        <v>8.8757400000000004</v>
      </c>
      <c r="K106" s="15">
        <v>48.520710000000001</v>
      </c>
      <c r="L106" s="15">
        <v>30.177515</v>
      </c>
      <c r="M106" s="15">
        <v>3.2544379999999999</v>
      </c>
      <c r="N106" s="15">
        <v>25.443787</v>
      </c>
      <c r="O106" s="15">
        <v>5.3254440000000001</v>
      </c>
      <c r="P106" s="15">
        <v>56.213017999999998</v>
      </c>
      <c r="Q106" s="15">
        <v>1.183432</v>
      </c>
      <c r="R106" s="15">
        <v>12.426036</v>
      </c>
      <c r="S106" s="15">
        <v>4.4378700000000002</v>
      </c>
    </row>
    <row r="107" spans="1:19">
      <c r="A107" s="23" t="s">
        <v>169</v>
      </c>
      <c r="B107" s="24">
        <v>94</v>
      </c>
      <c r="C107" s="24">
        <v>10</v>
      </c>
      <c r="D107" s="24">
        <v>39</v>
      </c>
      <c r="E107" s="24">
        <v>16</v>
      </c>
      <c r="F107" s="24">
        <v>16</v>
      </c>
      <c r="G107" s="24">
        <v>25</v>
      </c>
      <c r="H107" s="24">
        <v>13</v>
      </c>
      <c r="I107" s="24">
        <v>5</v>
      </c>
      <c r="J107" s="24">
        <v>10</v>
      </c>
      <c r="K107" s="24">
        <v>40</v>
      </c>
      <c r="L107" s="24">
        <v>23</v>
      </c>
      <c r="M107" s="24">
        <v>2</v>
      </c>
      <c r="N107" s="24">
        <v>15</v>
      </c>
      <c r="O107" s="24">
        <v>3</v>
      </c>
      <c r="P107" s="24">
        <v>53</v>
      </c>
      <c r="Q107" s="24">
        <v>2</v>
      </c>
      <c r="R107" s="24">
        <v>15</v>
      </c>
      <c r="S107" s="24">
        <v>1</v>
      </c>
    </row>
    <row r="108" spans="1:19">
      <c r="A108" s="10" t="s">
        <v>114</v>
      </c>
      <c r="B108" s="15">
        <v>100</v>
      </c>
      <c r="C108" s="15">
        <v>10.638298000000001</v>
      </c>
      <c r="D108" s="15">
        <v>41.489362</v>
      </c>
      <c r="E108" s="15">
        <v>17.021277000000001</v>
      </c>
      <c r="F108" s="15">
        <v>17.021277000000001</v>
      </c>
      <c r="G108" s="15">
        <v>26.595745000000001</v>
      </c>
      <c r="H108" s="15">
        <v>13.829787</v>
      </c>
      <c r="I108" s="15">
        <v>5.3191490000000003</v>
      </c>
      <c r="J108" s="15">
        <v>10.638298000000001</v>
      </c>
      <c r="K108" s="15">
        <v>42.553190999999998</v>
      </c>
      <c r="L108" s="15">
        <v>24.468084999999999</v>
      </c>
      <c r="M108" s="15">
        <v>2.1276600000000001</v>
      </c>
      <c r="N108" s="15">
        <v>15.957447</v>
      </c>
      <c r="O108" s="15">
        <v>3.1914889999999998</v>
      </c>
      <c r="P108" s="15">
        <v>56.382978999999999</v>
      </c>
      <c r="Q108" s="15">
        <v>2.1276600000000001</v>
      </c>
      <c r="R108" s="15">
        <v>15.957447</v>
      </c>
      <c r="S108" s="15">
        <v>1.0638300000000001</v>
      </c>
    </row>
    <row r="109" spans="1:19">
      <c r="A109" s="23" t="s">
        <v>128</v>
      </c>
      <c r="B109" s="24">
        <v>30</v>
      </c>
      <c r="C109" s="24">
        <v>5</v>
      </c>
      <c r="D109" s="24">
        <v>6</v>
      </c>
      <c r="E109" s="24">
        <v>2</v>
      </c>
      <c r="F109" s="24">
        <v>0</v>
      </c>
      <c r="G109" s="24">
        <v>5</v>
      </c>
      <c r="H109" s="24">
        <v>8</v>
      </c>
      <c r="I109" s="24">
        <v>6</v>
      </c>
      <c r="J109" s="24">
        <v>4</v>
      </c>
      <c r="K109" s="24">
        <v>9</v>
      </c>
      <c r="L109" s="24">
        <v>4</v>
      </c>
      <c r="M109" s="24">
        <v>1</v>
      </c>
      <c r="N109" s="24">
        <v>5</v>
      </c>
      <c r="O109" s="24">
        <v>4</v>
      </c>
      <c r="P109" s="24">
        <v>10</v>
      </c>
      <c r="Q109" s="24">
        <v>2</v>
      </c>
      <c r="R109" s="24">
        <v>7</v>
      </c>
      <c r="S109" s="24">
        <v>2</v>
      </c>
    </row>
    <row r="110" spans="1:19">
      <c r="A110" s="10" t="s">
        <v>114</v>
      </c>
      <c r="B110" s="15">
        <v>100</v>
      </c>
      <c r="C110" s="15">
        <v>16.666667</v>
      </c>
      <c r="D110" s="15">
        <v>20</v>
      </c>
      <c r="E110" s="15">
        <v>6.6666670000000003</v>
      </c>
      <c r="F110" s="15">
        <v>0</v>
      </c>
      <c r="G110" s="15">
        <v>16.666667</v>
      </c>
      <c r="H110" s="15">
        <v>26.666667</v>
      </c>
      <c r="I110" s="15">
        <v>20</v>
      </c>
      <c r="J110" s="15">
        <v>13.333333</v>
      </c>
      <c r="K110" s="15">
        <v>30</v>
      </c>
      <c r="L110" s="15">
        <v>13.333333</v>
      </c>
      <c r="M110" s="15">
        <v>3.3333330000000001</v>
      </c>
      <c r="N110" s="15">
        <v>16.666667</v>
      </c>
      <c r="O110" s="15">
        <v>13.333333</v>
      </c>
      <c r="P110" s="15">
        <v>33.333333000000003</v>
      </c>
      <c r="Q110" s="15">
        <v>6.6666670000000003</v>
      </c>
      <c r="R110" s="15">
        <v>23.333333</v>
      </c>
      <c r="S110" s="15">
        <v>6.6666670000000003</v>
      </c>
    </row>
    <row r="111" spans="1:19">
      <c r="A111" s="8" t="s">
        <v>170</v>
      </c>
      <c r="B111" s="8"/>
      <c r="C111" s="8"/>
      <c r="D111" s="8"/>
      <c r="E111" s="8"/>
      <c r="F111" s="8"/>
      <c r="G111" s="8"/>
      <c r="H111" s="8"/>
      <c r="I111" s="8"/>
      <c r="J111" s="8"/>
      <c r="K111" s="8"/>
      <c r="L111" s="8"/>
      <c r="M111" s="8"/>
      <c r="N111" s="8"/>
      <c r="O111" s="8"/>
      <c r="P111" s="8"/>
      <c r="Q111" s="8"/>
      <c r="R111" s="8"/>
      <c r="S111" s="8"/>
    </row>
    <row r="112" spans="1:19">
      <c r="A112" s="23" t="s">
        <v>171</v>
      </c>
      <c r="B112" s="24">
        <v>386</v>
      </c>
      <c r="C112" s="24">
        <v>68</v>
      </c>
      <c r="D112" s="24">
        <v>152</v>
      </c>
      <c r="E112" s="24">
        <v>136</v>
      </c>
      <c r="F112" s="24">
        <v>71</v>
      </c>
      <c r="G112" s="24">
        <v>102</v>
      </c>
      <c r="H112" s="24">
        <v>72</v>
      </c>
      <c r="I112" s="24">
        <v>90</v>
      </c>
      <c r="J112" s="24">
        <v>38</v>
      </c>
      <c r="K112" s="24">
        <v>197</v>
      </c>
      <c r="L112" s="24">
        <v>130</v>
      </c>
      <c r="M112" s="24">
        <v>13</v>
      </c>
      <c r="N112" s="24">
        <v>111</v>
      </c>
      <c r="O112" s="24">
        <v>65</v>
      </c>
      <c r="P112" s="24">
        <v>226</v>
      </c>
      <c r="Q112" s="24">
        <v>4</v>
      </c>
      <c r="R112" s="24">
        <v>29</v>
      </c>
      <c r="S112" s="24">
        <v>33</v>
      </c>
    </row>
    <row r="113" spans="1:19">
      <c r="A113" s="10" t="s">
        <v>114</v>
      </c>
      <c r="B113" s="15">
        <v>100</v>
      </c>
      <c r="C113" s="15">
        <v>17.616579999999999</v>
      </c>
      <c r="D113" s="15">
        <v>39.378238000000003</v>
      </c>
      <c r="E113" s="15">
        <v>35.233161000000003</v>
      </c>
      <c r="F113" s="15">
        <v>18.393782000000002</v>
      </c>
      <c r="G113" s="15">
        <v>26.424869999999999</v>
      </c>
      <c r="H113" s="15">
        <v>18.652850000000001</v>
      </c>
      <c r="I113" s="15">
        <v>23.316061999999999</v>
      </c>
      <c r="J113" s="15">
        <v>9.8445599999999995</v>
      </c>
      <c r="K113" s="15">
        <v>51.036268999999997</v>
      </c>
      <c r="L113" s="15">
        <v>33.678756</v>
      </c>
      <c r="M113" s="15">
        <v>3.3678759999999999</v>
      </c>
      <c r="N113" s="15">
        <v>28.756477</v>
      </c>
      <c r="O113" s="15">
        <v>16.839378</v>
      </c>
      <c r="P113" s="15">
        <v>58.549222999999998</v>
      </c>
      <c r="Q113" s="15">
        <v>1.0362690000000001</v>
      </c>
      <c r="R113" s="15">
        <v>7.5129530000000004</v>
      </c>
      <c r="S113" s="15">
        <v>8.5492229999999996</v>
      </c>
    </row>
    <row r="114" spans="1:19">
      <c r="A114" s="23" t="s">
        <v>172</v>
      </c>
      <c r="B114" s="24">
        <v>919</v>
      </c>
      <c r="C114" s="24">
        <v>165</v>
      </c>
      <c r="D114" s="24">
        <v>392</v>
      </c>
      <c r="E114" s="24">
        <v>307</v>
      </c>
      <c r="F114" s="24">
        <v>183</v>
      </c>
      <c r="G114" s="24">
        <v>248</v>
      </c>
      <c r="H114" s="24">
        <v>168</v>
      </c>
      <c r="I114" s="24">
        <v>181</v>
      </c>
      <c r="J114" s="24">
        <v>91</v>
      </c>
      <c r="K114" s="24">
        <v>500</v>
      </c>
      <c r="L114" s="24">
        <v>294</v>
      </c>
      <c r="M114" s="24">
        <v>39</v>
      </c>
      <c r="N114" s="24">
        <v>290</v>
      </c>
      <c r="O114" s="24">
        <v>162</v>
      </c>
      <c r="P114" s="24">
        <v>576</v>
      </c>
      <c r="Q114" s="24">
        <v>20</v>
      </c>
      <c r="R114" s="24">
        <v>64</v>
      </c>
      <c r="S114" s="24">
        <v>37</v>
      </c>
    </row>
    <row r="115" spans="1:19">
      <c r="A115" s="10" t="s">
        <v>114</v>
      </c>
      <c r="B115" s="15">
        <v>100</v>
      </c>
      <c r="C115" s="15">
        <v>17.954298000000001</v>
      </c>
      <c r="D115" s="15">
        <v>42.655059999999999</v>
      </c>
      <c r="E115" s="15">
        <v>33.405875999999999</v>
      </c>
      <c r="F115" s="15">
        <v>19.912949000000001</v>
      </c>
      <c r="G115" s="15">
        <v>26.985854</v>
      </c>
      <c r="H115" s="15">
        <v>18.280740000000002</v>
      </c>
      <c r="I115" s="15">
        <v>19.695321</v>
      </c>
      <c r="J115" s="15">
        <v>9.9020670000000006</v>
      </c>
      <c r="K115" s="15">
        <v>54.406964000000002</v>
      </c>
      <c r="L115" s="15">
        <v>31.991295000000001</v>
      </c>
      <c r="M115" s="15">
        <v>4.2437430000000003</v>
      </c>
      <c r="N115" s="15">
        <v>31.556038999999998</v>
      </c>
      <c r="O115" s="15">
        <v>17.627856000000001</v>
      </c>
      <c r="P115" s="15">
        <v>62.676822999999999</v>
      </c>
      <c r="Q115" s="15">
        <v>2.1762790000000001</v>
      </c>
      <c r="R115" s="15">
        <v>6.9640909999999998</v>
      </c>
      <c r="S115" s="15">
        <v>4.0261149999999999</v>
      </c>
    </row>
    <row r="116" spans="1:19">
      <c r="A116" s="23" t="s">
        <v>173</v>
      </c>
      <c r="B116" s="24">
        <v>978</v>
      </c>
      <c r="C116" s="24">
        <v>186</v>
      </c>
      <c r="D116" s="24">
        <v>412</v>
      </c>
      <c r="E116" s="24">
        <v>324</v>
      </c>
      <c r="F116" s="24">
        <v>175</v>
      </c>
      <c r="G116" s="24">
        <v>283</v>
      </c>
      <c r="H116" s="24">
        <v>203</v>
      </c>
      <c r="I116" s="24">
        <v>185</v>
      </c>
      <c r="J116" s="24">
        <v>99</v>
      </c>
      <c r="K116" s="24">
        <v>543</v>
      </c>
      <c r="L116" s="24">
        <v>335</v>
      </c>
      <c r="M116" s="24">
        <v>44</v>
      </c>
      <c r="N116" s="24">
        <v>307</v>
      </c>
      <c r="O116" s="24">
        <v>158</v>
      </c>
      <c r="P116" s="24">
        <v>611</v>
      </c>
      <c r="Q116" s="24">
        <v>11</v>
      </c>
      <c r="R116" s="24">
        <v>56</v>
      </c>
      <c r="S116" s="24">
        <v>38</v>
      </c>
    </row>
    <row r="117" spans="1:19">
      <c r="A117" s="10" t="s">
        <v>114</v>
      </c>
      <c r="B117" s="15">
        <v>100</v>
      </c>
      <c r="C117" s="15">
        <v>19.018405000000001</v>
      </c>
      <c r="D117" s="15">
        <v>42.126789000000002</v>
      </c>
      <c r="E117" s="15">
        <v>33.128833999999998</v>
      </c>
      <c r="F117" s="15">
        <v>17.893661000000002</v>
      </c>
      <c r="G117" s="15">
        <v>28.936605</v>
      </c>
      <c r="H117" s="15">
        <v>20.756646</v>
      </c>
      <c r="I117" s="15">
        <v>18.916155</v>
      </c>
      <c r="J117" s="15">
        <v>10.122699000000001</v>
      </c>
      <c r="K117" s="15">
        <v>55.521472000000003</v>
      </c>
      <c r="L117" s="15">
        <v>34.253579000000002</v>
      </c>
      <c r="M117" s="15">
        <v>4.4989780000000001</v>
      </c>
      <c r="N117" s="15">
        <v>31.390592999999999</v>
      </c>
      <c r="O117" s="15">
        <v>16.155418999999998</v>
      </c>
      <c r="P117" s="15">
        <v>62.474437999999999</v>
      </c>
      <c r="Q117" s="15">
        <v>1.124744</v>
      </c>
      <c r="R117" s="15">
        <v>5.7259710000000004</v>
      </c>
      <c r="S117" s="15">
        <v>3.885481</v>
      </c>
    </row>
    <row r="118" spans="1:19">
      <c r="A118" s="23" t="s">
        <v>174</v>
      </c>
      <c r="B118" s="24">
        <v>347</v>
      </c>
      <c r="C118" s="24">
        <v>66</v>
      </c>
      <c r="D118" s="24">
        <v>137</v>
      </c>
      <c r="E118" s="24">
        <v>102</v>
      </c>
      <c r="F118" s="24">
        <v>66</v>
      </c>
      <c r="G118" s="24">
        <v>91</v>
      </c>
      <c r="H118" s="24">
        <v>99</v>
      </c>
      <c r="I118" s="24">
        <v>68</v>
      </c>
      <c r="J118" s="24">
        <v>46</v>
      </c>
      <c r="K118" s="24">
        <v>193</v>
      </c>
      <c r="L118" s="24">
        <v>122</v>
      </c>
      <c r="M118" s="24">
        <v>24</v>
      </c>
      <c r="N118" s="24">
        <v>111</v>
      </c>
      <c r="O118" s="24">
        <v>72</v>
      </c>
      <c r="P118" s="24">
        <v>210</v>
      </c>
      <c r="Q118" s="24">
        <v>5</v>
      </c>
      <c r="R118" s="24">
        <v>38</v>
      </c>
      <c r="S118" s="24">
        <v>15</v>
      </c>
    </row>
    <row r="119" spans="1:19">
      <c r="A119" s="10" t="s">
        <v>114</v>
      </c>
      <c r="B119" s="15">
        <v>100</v>
      </c>
      <c r="C119" s="15">
        <v>19.020173</v>
      </c>
      <c r="D119" s="15">
        <v>39.481268</v>
      </c>
      <c r="E119" s="15">
        <v>29.394812999999999</v>
      </c>
      <c r="F119" s="15">
        <v>19.020173</v>
      </c>
      <c r="G119" s="15">
        <v>26.224784</v>
      </c>
      <c r="H119" s="15">
        <v>28.530259000000001</v>
      </c>
      <c r="I119" s="15">
        <v>19.596541999999999</v>
      </c>
      <c r="J119" s="15">
        <v>13.256484</v>
      </c>
      <c r="K119" s="15">
        <v>55.619596999999999</v>
      </c>
      <c r="L119" s="15">
        <v>35.158501000000001</v>
      </c>
      <c r="M119" s="15">
        <v>6.9164269999999997</v>
      </c>
      <c r="N119" s="15">
        <v>31.988472999999999</v>
      </c>
      <c r="O119" s="15">
        <v>20.749279999999999</v>
      </c>
      <c r="P119" s="15">
        <v>60.518732</v>
      </c>
      <c r="Q119" s="15">
        <v>1.440922</v>
      </c>
      <c r="R119" s="15">
        <v>10.951009000000001</v>
      </c>
      <c r="S119" s="15">
        <v>4.3227669999999998</v>
      </c>
    </row>
    <row r="120" spans="1:19">
      <c r="A120" s="23" t="s">
        <v>128</v>
      </c>
      <c r="B120" s="24">
        <v>47</v>
      </c>
      <c r="C120" s="24">
        <v>8</v>
      </c>
      <c r="D120" s="24">
        <v>14</v>
      </c>
      <c r="E120" s="24">
        <v>7</v>
      </c>
      <c r="F120" s="24">
        <v>4</v>
      </c>
      <c r="G120" s="24">
        <v>6</v>
      </c>
      <c r="H120" s="24">
        <v>11</v>
      </c>
      <c r="I120" s="24">
        <v>9</v>
      </c>
      <c r="J120" s="24">
        <v>5</v>
      </c>
      <c r="K120" s="24">
        <v>14</v>
      </c>
      <c r="L120" s="24">
        <v>11</v>
      </c>
      <c r="M120" s="24">
        <v>2</v>
      </c>
      <c r="N120" s="24">
        <v>7</v>
      </c>
      <c r="O120" s="24">
        <v>6</v>
      </c>
      <c r="P120" s="24">
        <v>20</v>
      </c>
      <c r="Q120" s="24">
        <v>2</v>
      </c>
      <c r="R120" s="24">
        <v>7</v>
      </c>
      <c r="S120" s="24">
        <v>10</v>
      </c>
    </row>
    <row r="121" spans="1:19">
      <c r="A121" s="10" t="s">
        <v>114</v>
      </c>
      <c r="B121" s="15">
        <v>100</v>
      </c>
      <c r="C121" s="15">
        <v>17.021277000000001</v>
      </c>
      <c r="D121" s="15">
        <v>29.787234000000002</v>
      </c>
      <c r="E121" s="15">
        <v>14.893617000000001</v>
      </c>
      <c r="F121" s="15">
        <v>8.5106380000000001</v>
      </c>
      <c r="G121" s="15">
        <v>12.765957</v>
      </c>
      <c r="H121" s="15">
        <v>23.404254999999999</v>
      </c>
      <c r="I121" s="15">
        <v>19.148935999999999</v>
      </c>
      <c r="J121" s="15">
        <v>10.638298000000001</v>
      </c>
      <c r="K121" s="15">
        <v>29.787234000000002</v>
      </c>
      <c r="L121" s="15">
        <v>23.404254999999999</v>
      </c>
      <c r="M121" s="15">
        <v>4.2553190000000001</v>
      </c>
      <c r="N121" s="15">
        <v>14.893617000000001</v>
      </c>
      <c r="O121" s="15">
        <v>12.765957</v>
      </c>
      <c r="P121" s="15">
        <v>42.553190999999998</v>
      </c>
      <c r="Q121" s="15">
        <v>4.2553190000000001</v>
      </c>
      <c r="R121" s="15">
        <v>14.893617000000001</v>
      </c>
      <c r="S121" s="15">
        <v>21.276596000000001</v>
      </c>
    </row>
    <row r="122" spans="1:19">
      <c r="A122" s="8" t="s">
        <v>175</v>
      </c>
      <c r="B122" s="8"/>
      <c r="C122" s="8"/>
      <c r="D122" s="8"/>
      <c r="E122" s="8"/>
      <c r="F122" s="8"/>
      <c r="G122" s="8"/>
      <c r="H122" s="8"/>
      <c r="I122" s="8"/>
      <c r="J122" s="8"/>
      <c r="K122" s="8"/>
      <c r="L122" s="8"/>
      <c r="M122" s="8"/>
      <c r="N122" s="8"/>
      <c r="O122" s="8"/>
      <c r="P122" s="8"/>
      <c r="Q122" s="8"/>
      <c r="R122" s="8"/>
      <c r="S122" s="8"/>
    </row>
    <row r="123" spans="1:19">
      <c r="A123" s="23" t="s">
        <v>176</v>
      </c>
      <c r="B123" s="24">
        <v>425</v>
      </c>
      <c r="C123" s="24">
        <v>97</v>
      </c>
      <c r="D123" s="24">
        <v>205</v>
      </c>
      <c r="E123" s="24">
        <v>178</v>
      </c>
      <c r="F123" s="24">
        <v>96</v>
      </c>
      <c r="G123" s="24">
        <v>147</v>
      </c>
      <c r="H123" s="24">
        <v>101</v>
      </c>
      <c r="I123" s="24">
        <v>113</v>
      </c>
      <c r="J123" s="24">
        <v>40</v>
      </c>
      <c r="K123" s="24">
        <v>273</v>
      </c>
      <c r="L123" s="24">
        <v>173</v>
      </c>
      <c r="M123" s="24">
        <v>18</v>
      </c>
      <c r="N123" s="24">
        <v>155</v>
      </c>
      <c r="O123" s="24">
        <v>134</v>
      </c>
      <c r="P123" s="24">
        <v>292</v>
      </c>
      <c r="Q123" s="24">
        <v>4</v>
      </c>
      <c r="R123" s="24">
        <v>12</v>
      </c>
      <c r="S123" s="24">
        <v>15</v>
      </c>
    </row>
    <row r="124" spans="1:19">
      <c r="A124" s="10" t="s">
        <v>114</v>
      </c>
      <c r="B124" s="15">
        <v>100</v>
      </c>
      <c r="C124" s="15">
        <v>22.823529000000001</v>
      </c>
      <c r="D124" s="15">
        <v>48.235294000000003</v>
      </c>
      <c r="E124" s="15">
        <v>41.882353000000002</v>
      </c>
      <c r="F124" s="15">
        <v>22.588235000000001</v>
      </c>
      <c r="G124" s="15">
        <v>34.588234999999997</v>
      </c>
      <c r="H124" s="15">
        <v>23.764706</v>
      </c>
      <c r="I124" s="15">
        <v>26.588235000000001</v>
      </c>
      <c r="J124" s="15">
        <v>9.4117650000000008</v>
      </c>
      <c r="K124" s="15">
        <v>64.235293999999996</v>
      </c>
      <c r="L124" s="15">
        <v>40.705882000000003</v>
      </c>
      <c r="M124" s="15">
        <v>4.2352939999999997</v>
      </c>
      <c r="N124" s="15">
        <v>36.470587999999999</v>
      </c>
      <c r="O124" s="15">
        <v>31.529412000000001</v>
      </c>
      <c r="P124" s="15">
        <v>68.705882000000003</v>
      </c>
      <c r="Q124" s="15">
        <v>0.94117600000000001</v>
      </c>
      <c r="R124" s="15">
        <v>2.8235290000000002</v>
      </c>
      <c r="S124" s="15">
        <v>3.5294120000000002</v>
      </c>
    </row>
    <row r="125" spans="1:19">
      <c r="A125" s="23" t="s">
        <v>177</v>
      </c>
      <c r="B125" s="24">
        <v>811</v>
      </c>
      <c r="C125" s="24">
        <v>184</v>
      </c>
      <c r="D125" s="24">
        <v>362</v>
      </c>
      <c r="E125" s="24">
        <v>331</v>
      </c>
      <c r="F125" s="24">
        <v>176</v>
      </c>
      <c r="G125" s="24">
        <v>219</v>
      </c>
      <c r="H125" s="24">
        <v>181</v>
      </c>
      <c r="I125" s="24">
        <v>213</v>
      </c>
      <c r="J125" s="24">
        <v>82</v>
      </c>
      <c r="K125" s="24">
        <v>489</v>
      </c>
      <c r="L125" s="24">
        <v>314</v>
      </c>
      <c r="M125" s="24">
        <v>34</v>
      </c>
      <c r="N125" s="24">
        <v>295</v>
      </c>
      <c r="O125" s="24">
        <v>254</v>
      </c>
      <c r="P125" s="24">
        <v>541</v>
      </c>
      <c r="Q125" s="24">
        <v>10</v>
      </c>
      <c r="R125" s="24">
        <v>27</v>
      </c>
      <c r="S125" s="24">
        <v>39</v>
      </c>
    </row>
    <row r="126" spans="1:19">
      <c r="A126" s="10" t="s">
        <v>114</v>
      </c>
      <c r="B126" s="15">
        <v>100</v>
      </c>
      <c r="C126" s="15">
        <v>22.688039</v>
      </c>
      <c r="D126" s="15">
        <v>44.636251999999999</v>
      </c>
      <c r="E126" s="15">
        <v>40.813809999999997</v>
      </c>
      <c r="F126" s="15">
        <v>21.701602999999999</v>
      </c>
      <c r="G126" s="15">
        <v>27.003699000000001</v>
      </c>
      <c r="H126" s="15">
        <v>22.318125999999999</v>
      </c>
      <c r="I126" s="15">
        <v>26.263871999999999</v>
      </c>
      <c r="J126" s="15">
        <v>10.110974000000001</v>
      </c>
      <c r="K126" s="15">
        <v>60.295931000000003</v>
      </c>
      <c r="L126" s="15">
        <v>38.717632999999999</v>
      </c>
      <c r="M126" s="15">
        <v>4.1923550000000001</v>
      </c>
      <c r="N126" s="15">
        <v>36.374845999999998</v>
      </c>
      <c r="O126" s="15">
        <v>31.319358999999999</v>
      </c>
      <c r="P126" s="15">
        <v>66.707768000000002</v>
      </c>
      <c r="Q126" s="15">
        <v>1.2330460000000001</v>
      </c>
      <c r="R126" s="15">
        <v>3.3292229999999998</v>
      </c>
      <c r="S126" s="15">
        <v>4.808878</v>
      </c>
    </row>
    <row r="127" spans="1:19">
      <c r="A127" s="23" t="s">
        <v>178</v>
      </c>
      <c r="B127" s="24">
        <v>207</v>
      </c>
      <c r="C127" s="24">
        <v>49</v>
      </c>
      <c r="D127" s="24">
        <v>100</v>
      </c>
      <c r="E127" s="24">
        <v>89</v>
      </c>
      <c r="F127" s="24">
        <v>49</v>
      </c>
      <c r="G127" s="24">
        <v>68</v>
      </c>
      <c r="H127" s="24">
        <v>67</v>
      </c>
      <c r="I127" s="24">
        <v>69</v>
      </c>
      <c r="J127" s="24">
        <v>32</v>
      </c>
      <c r="K127" s="24">
        <v>128</v>
      </c>
      <c r="L127" s="24">
        <v>81</v>
      </c>
      <c r="M127" s="24">
        <v>16</v>
      </c>
      <c r="N127" s="24">
        <v>89</v>
      </c>
      <c r="O127" s="24">
        <v>55</v>
      </c>
      <c r="P127" s="24">
        <v>148</v>
      </c>
      <c r="Q127" s="24">
        <v>3</v>
      </c>
      <c r="R127" s="24">
        <v>1</v>
      </c>
      <c r="S127" s="24">
        <v>8</v>
      </c>
    </row>
    <row r="128" spans="1:19">
      <c r="A128" s="10" t="s">
        <v>114</v>
      </c>
      <c r="B128" s="15">
        <v>100</v>
      </c>
      <c r="C128" s="15">
        <v>23.671498</v>
      </c>
      <c r="D128" s="15">
        <v>48.309179</v>
      </c>
      <c r="E128" s="15">
        <v>42.995168999999997</v>
      </c>
      <c r="F128" s="15">
        <v>23.671498</v>
      </c>
      <c r="G128" s="15">
        <v>32.850242000000001</v>
      </c>
      <c r="H128" s="15">
        <v>32.367150000000002</v>
      </c>
      <c r="I128" s="15">
        <v>33.333333000000003</v>
      </c>
      <c r="J128" s="15">
        <v>15.458937000000001</v>
      </c>
      <c r="K128" s="15">
        <v>61.835749</v>
      </c>
      <c r="L128" s="15">
        <v>39.130434999999999</v>
      </c>
      <c r="M128" s="15">
        <v>7.7294689999999999</v>
      </c>
      <c r="N128" s="15">
        <v>42.995168999999997</v>
      </c>
      <c r="O128" s="15">
        <v>26.570048</v>
      </c>
      <c r="P128" s="15">
        <v>71.497585000000001</v>
      </c>
      <c r="Q128" s="15">
        <v>1.4492750000000001</v>
      </c>
      <c r="R128" s="15">
        <v>0.48309200000000002</v>
      </c>
      <c r="S128" s="15">
        <v>3.8647339999999999</v>
      </c>
    </row>
    <row r="129" spans="1:19">
      <c r="A129" s="23" t="s">
        <v>179</v>
      </c>
      <c r="B129" s="24">
        <v>154</v>
      </c>
      <c r="C129" s="24">
        <v>34</v>
      </c>
      <c r="D129" s="24">
        <v>77</v>
      </c>
      <c r="E129" s="24">
        <v>75</v>
      </c>
      <c r="F129" s="24">
        <v>43</v>
      </c>
      <c r="G129" s="24">
        <v>61</v>
      </c>
      <c r="H129" s="24">
        <v>41</v>
      </c>
      <c r="I129" s="24">
        <v>40</v>
      </c>
      <c r="J129" s="24">
        <v>17</v>
      </c>
      <c r="K129" s="24">
        <v>92</v>
      </c>
      <c r="L129" s="24">
        <v>75</v>
      </c>
      <c r="M129" s="24">
        <v>12</v>
      </c>
      <c r="N129" s="24">
        <v>70</v>
      </c>
      <c r="O129" s="24">
        <v>54</v>
      </c>
      <c r="P129" s="24">
        <v>114</v>
      </c>
      <c r="Q129" s="24">
        <v>3</v>
      </c>
      <c r="R129" s="24">
        <v>3</v>
      </c>
      <c r="S129" s="24">
        <v>9</v>
      </c>
    </row>
    <row r="130" spans="1:19">
      <c r="A130" s="10" t="s">
        <v>114</v>
      </c>
      <c r="B130" s="15">
        <v>100</v>
      </c>
      <c r="C130" s="15">
        <v>22.077922000000001</v>
      </c>
      <c r="D130" s="15">
        <v>50</v>
      </c>
      <c r="E130" s="15">
        <v>48.701298999999999</v>
      </c>
      <c r="F130" s="15">
        <v>27.922077999999999</v>
      </c>
      <c r="G130" s="15">
        <v>39.610390000000002</v>
      </c>
      <c r="H130" s="15">
        <v>26.623377000000001</v>
      </c>
      <c r="I130" s="15">
        <v>25.974025999999999</v>
      </c>
      <c r="J130" s="15">
        <v>11.038961</v>
      </c>
      <c r="K130" s="15">
        <v>59.740259999999999</v>
      </c>
      <c r="L130" s="15">
        <v>48.701298999999999</v>
      </c>
      <c r="M130" s="15">
        <v>7.7922079999999996</v>
      </c>
      <c r="N130" s="15">
        <v>45.454545000000003</v>
      </c>
      <c r="O130" s="15">
        <v>35.064934999999998</v>
      </c>
      <c r="P130" s="15">
        <v>74.025974000000005</v>
      </c>
      <c r="Q130" s="15">
        <v>1.9480519999999999</v>
      </c>
      <c r="R130" s="15">
        <v>1.9480519999999999</v>
      </c>
      <c r="S130" s="15">
        <v>5.8441559999999999</v>
      </c>
    </row>
    <row r="131" spans="1:19">
      <c r="A131" s="23" t="s">
        <v>180</v>
      </c>
      <c r="B131" s="24">
        <v>318</v>
      </c>
      <c r="C131" s="24">
        <v>74</v>
      </c>
      <c r="D131" s="24">
        <v>160</v>
      </c>
      <c r="E131" s="24">
        <v>148</v>
      </c>
      <c r="F131" s="24">
        <v>81</v>
      </c>
      <c r="G131" s="24">
        <v>103</v>
      </c>
      <c r="H131" s="24">
        <v>92</v>
      </c>
      <c r="I131" s="24">
        <v>106</v>
      </c>
      <c r="J131" s="24">
        <v>39</v>
      </c>
      <c r="K131" s="24">
        <v>191</v>
      </c>
      <c r="L131" s="24">
        <v>140</v>
      </c>
      <c r="M131" s="24">
        <v>16</v>
      </c>
      <c r="N131" s="24">
        <v>136</v>
      </c>
      <c r="O131" s="24">
        <v>94</v>
      </c>
      <c r="P131" s="24">
        <v>232</v>
      </c>
      <c r="Q131" s="24">
        <v>4</v>
      </c>
      <c r="R131" s="24">
        <v>4</v>
      </c>
      <c r="S131" s="24">
        <v>11</v>
      </c>
    </row>
    <row r="132" spans="1:19">
      <c r="A132" s="10" t="s">
        <v>114</v>
      </c>
      <c r="B132" s="15">
        <v>100</v>
      </c>
      <c r="C132" s="15">
        <v>23.270440000000001</v>
      </c>
      <c r="D132" s="15">
        <v>50.314464999999998</v>
      </c>
      <c r="E132" s="15">
        <v>46.540880999999999</v>
      </c>
      <c r="F132" s="15">
        <v>25.471698</v>
      </c>
      <c r="G132" s="15">
        <v>32.389937000000003</v>
      </c>
      <c r="H132" s="15">
        <v>28.930817999999999</v>
      </c>
      <c r="I132" s="15">
        <v>33.333333000000003</v>
      </c>
      <c r="J132" s="15">
        <v>12.264151</v>
      </c>
      <c r="K132" s="15">
        <v>60.062893000000003</v>
      </c>
      <c r="L132" s="15">
        <v>44.025157</v>
      </c>
      <c r="M132" s="15">
        <v>5.031447</v>
      </c>
      <c r="N132" s="15">
        <v>42.767296000000002</v>
      </c>
      <c r="O132" s="15">
        <v>29.559747999999999</v>
      </c>
      <c r="P132" s="15">
        <v>72.955974999999995</v>
      </c>
      <c r="Q132" s="15">
        <v>1.257862</v>
      </c>
      <c r="R132" s="15">
        <v>1.257862</v>
      </c>
      <c r="S132" s="15">
        <v>3.4591189999999998</v>
      </c>
    </row>
    <row r="133" spans="1:19">
      <c r="A133" s="23" t="s">
        <v>181</v>
      </c>
      <c r="B133" s="24">
        <v>203</v>
      </c>
      <c r="C133" s="24">
        <v>59</v>
      </c>
      <c r="D133" s="24">
        <v>89</v>
      </c>
      <c r="E133" s="24">
        <v>93</v>
      </c>
      <c r="F133" s="24">
        <v>53</v>
      </c>
      <c r="G133" s="24">
        <v>64</v>
      </c>
      <c r="H133" s="24">
        <v>56</v>
      </c>
      <c r="I133" s="24">
        <v>70</v>
      </c>
      <c r="J133" s="24">
        <v>26</v>
      </c>
      <c r="K133" s="24">
        <v>127</v>
      </c>
      <c r="L133" s="24">
        <v>96</v>
      </c>
      <c r="M133" s="24">
        <v>15</v>
      </c>
      <c r="N133" s="24">
        <v>100</v>
      </c>
      <c r="O133" s="24">
        <v>68</v>
      </c>
      <c r="P133" s="24">
        <v>143</v>
      </c>
      <c r="Q133" s="24">
        <v>4</v>
      </c>
      <c r="R133" s="24">
        <v>4</v>
      </c>
      <c r="S133" s="24">
        <v>11</v>
      </c>
    </row>
    <row r="134" spans="1:19">
      <c r="A134" s="10" t="s">
        <v>114</v>
      </c>
      <c r="B134" s="15">
        <v>100</v>
      </c>
      <c r="C134" s="15">
        <v>29.064039000000001</v>
      </c>
      <c r="D134" s="15">
        <v>43.842365000000001</v>
      </c>
      <c r="E134" s="15">
        <v>45.812807999999997</v>
      </c>
      <c r="F134" s="15">
        <v>26.108374000000001</v>
      </c>
      <c r="G134" s="15">
        <v>31.527094000000002</v>
      </c>
      <c r="H134" s="15">
        <v>27.586207000000002</v>
      </c>
      <c r="I134" s="15">
        <v>34.482759000000001</v>
      </c>
      <c r="J134" s="15">
        <v>12.807881999999999</v>
      </c>
      <c r="K134" s="15">
        <v>62.561576000000002</v>
      </c>
      <c r="L134" s="15">
        <v>47.290640000000003</v>
      </c>
      <c r="M134" s="15">
        <v>7.3891629999999999</v>
      </c>
      <c r="N134" s="15">
        <v>49.261083999999997</v>
      </c>
      <c r="O134" s="15">
        <v>33.497537000000001</v>
      </c>
      <c r="P134" s="15">
        <v>70.443349999999995</v>
      </c>
      <c r="Q134" s="15">
        <v>1.9704429999999999</v>
      </c>
      <c r="R134" s="15">
        <v>1.9704429999999999</v>
      </c>
      <c r="S134" s="15">
        <v>5.4187190000000003</v>
      </c>
    </row>
    <row r="135" spans="1:19">
      <c r="A135" s="23" t="s">
        <v>182</v>
      </c>
      <c r="B135" s="24">
        <v>79</v>
      </c>
      <c r="C135" s="24">
        <v>16</v>
      </c>
      <c r="D135" s="24">
        <v>41</v>
      </c>
      <c r="E135" s="24">
        <v>43</v>
      </c>
      <c r="F135" s="24">
        <v>21</v>
      </c>
      <c r="G135" s="24">
        <v>29</v>
      </c>
      <c r="H135" s="24">
        <v>22</v>
      </c>
      <c r="I135" s="24">
        <v>25</v>
      </c>
      <c r="J135" s="24">
        <v>6</v>
      </c>
      <c r="K135" s="24">
        <v>45</v>
      </c>
      <c r="L135" s="24">
        <v>31</v>
      </c>
      <c r="M135" s="24">
        <v>3</v>
      </c>
      <c r="N135" s="24">
        <v>26</v>
      </c>
      <c r="O135" s="24">
        <v>18</v>
      </c>
      <c r="P135" s="24">
        <v>62</v>
      </c>
      <c r="Q135" s="24">
        <v>0</v>
      </c>
      <c r="R135" s="24">
        <v>4</v>
      </c>
      <c r="S135" s="24">
        <v>3</v>
      </c>
    </row>
    <row r="136" spans="1:19">
      <c r="A136" s="10" t="s">
        <v>114</v>
      </c>
      <c r="B136" s="15">
        <v>100</v>
      </c>
      <c r="C136" s="15">
        <v>20.253164999999999</v>
      </c>
      <c r="D136" s="15">
        <v>51.898733999999997</v>
      </c>
      <c r="E136" s="15">
        <v>54.43038</v>
      </c>
      <c r="F136" s="15">
        <v>26.582277999999999</v>
      </c>
      <c r="G136" s="15">
        <v>36.708860999999999</v>
      </c>
      <c r="H136" s="15">
        <v>27.848101</v>
      </c>
      <c r="I136" s="15">
        <v>31.645569999999999</v>
      </c>
      <c r="J136" s="15">
        <v>7.5949369999999998</v>
      </c>
      <c r="K136" s="15">
        <v>56.962024999999997</v>
      </c>
      <c r="L136" s="15">
        <v>39.240506000000003</v>
      </c>
      <c r="M136" s="15">
        <v>3.7974679999999998</v>
      </c>
      <c r="N136" s="15">
        <v>32.911391999999999</v>
      </c>
      <c r="O136" s="15">
        <v>22.78481</v>
      </c>
      <c r="P136" s="15">
        <v>78.481013000000004</v>
      </c>
      <c r="Q136" s="15">
        <v>0</v>
      </c>
      <c r="R136" s="15">
        <v>5.0632910000000004</v>
      </c>
      <c r="S136" s="15">
        <v>3.7974679999999998</v>
      </c>
    </row>
    <row r="137" spans="1:19">
      <c r="A137" s="23" t="s">
        <v>183</v>
      </c>
      <c r="B137" s="24">
        <v>68</v>
      </c>
      <c r="C137" s="24">
        <v>18</v>
      </c>
      <c r="D137" s="24">
        <v>38</v>
      </c>
      <c r="E137" s="24">
        <v>34</v>
      </c>
      <c r="F137" s="24">
        <v>24</v>
      </c>
      <c r="G137" s="24">
        <v>26</v>
      </c>
      <c r="H137" s="24">
        <v>27</v>
      </c>
      <c r="I137" s="24">
        <v>19</v>
      </c>
      <c r="J137" s="24">
        <v>5</v>
      </c>
      <c r="K137" s="24">
        <v>49</v>
      </c>
      <c r="L137" s="24">
        <v>40</v>
      </c>
      <c r="M137" s="24">
        <v>4</v>
      </c>
      <c r="N137" s="24">
        <v>33</v>
      </c>
      <c r="O137" s="24">
        <v>28</v>
      </c>
      <c r="P137" s="24">
        <v>59</v>
      </c>
      <c r="Q137" s="24">
        <v>0</v>
      </c>
      <c r="R137" s="24">
        <v>1</v>
      </c>
      <c r="S137" s="24">
        <v>4</v>
      </c>
    </row>
    <row r="138" spans="1:19">
      <c r="A138" s="10" t="s">
        <v>114</v>
      </c>
      <c r="B138" s="15">
        <v>100</v>
      </c>
      <c r="C138" s="15">
        <v>26.470587999999999</v>
      </c>
      <c r="D138" s="15">
        <v>55.882353000000002</v>
      </c>
      <c r="E138" s="15">
        <v>50</v>
      </c>
      <c r="F138" s="15">
        <v>35.294117999999997</v>
      </c>
      <c r="G138" s="15">
        <v>38.235294000000003</v>
      </c>
      <c r="H138" s="15">
        <v>39.705882000000003</v>
      </c>
      <c r="I138" s="15">
        <v>27.941175999999999</v>
      </c>
      <c r="J138" s="15">
        <v>7.3529410000000004</v>
      </c>
      <c r="K138" s="15">
        <v>72.058824000000001</v>
      </c>
      <c r="L138" s="15">
        <v>58.823529000000001</v>
      </c>
      <c r="M138" s="15">
        <v>5.8823530000000002</v>
      </c>
      <c r="N138" s="15">
        <v>48.529412000000001</v>
      </c>
      <c r="O138" s="15">
        <v>41.176470999999999</v>
      </c>
      <c r="P138" s="15">
        <v>86.764706000000004</v>
      </c>
      <c r="Q138" s="15">
        <v>0</v>
      </c>
      <c r="R138" s="15">
        <v>1.470588</v>
      </c>
      <c r="S138" s="15">
        <v>5.8823530000000002</v>
      </c>
    </row>
    <row r="139" spans="1:19">
      <c r="A139" s="23" t="s">
        <v>184</v>
      </c>
      <c r="B139" s="24">
        <v>586</v>
      </c>
      <c r="C139" s="24">
        <v>117</v>
      </c>
      <c r="D139" s="24">
        <v>294</v>
      </c>
      <c r="E139" s="24">
        <v>232</v>
      </c>
      <c r="F139" s="24">
        <v>137</v>
      </c>
      <c r="G139" s="24">
        <v>172</v>
      </c>
      <c r="H139" s="24">
        <v>154</v>
      </c>
      <c r="I139" s="24">
        <v>167</v>
      </c>
      <c r="J139" s="24">
        <v>74</v>
      </c>
      <c r="K139" s="24">
        <v>332</v>
      </c>
      <c r="L139" s="24">
        <v>236</v>
      </c>
      <c r="M139" s="24">
        <v>32</v>
      </c>
      <c r="N139" s="24">
        <v>215</v>
      </c>
      <c r="O139" s="24">
        <v>153</v>
      </c>
      <c r="P139" s="24">
        <v>401</v>
      </c>
      <c r="Q139" s="24">
        <v>8</v>
      </c>
      <c r="R139" s="24">
        <v>18</v>
      </c>
      <c r="S139" s="24">
        <v>27</v>
      </c>
    </row>
    <row r="140" spans="1:19">
      <c r="A140" s="10" t="s">
        <v>114</v>
      </c>
      <c r="B140" s="15">
        <v>100</v>
      </c>
      <c r="C140" s="15">
        <v>19.965869999999999</v>
      </c>
      <c r="D140" s="15">
        <v>50.170648</v>
      </c>
      <c r="E140" s="15">
        <v>39.590443999999998</v>
      </c>
      <c r="F140" s="15">
        <v>23.37884</v>
      </c>
      <c r="G140" s="15">
        <v>29.351535999999999</v>
      </c>
      <c r="H140" s="15">
        <v>26.279862999999999</v>
      </c>
      <c r="I140" s="15">
        <v>28.498294000000001</v>
      </c>
      <c r="J140" s="15">
        <v>12.627986</v>
      </c>
      <c r="K140" s="15">
        <v>56.655290000000001</v>
      </c>
      <c r="L140" s="15">
        <v>40.273038</v>
      </c>
      <c r="M140" s="15">
        <v>5.4607510000000001</v>
      </c>
      <c r="N140" s="15">
        <v>36.689419999999998</v>
      </c>
      <c r="O140" s="15">
        <v>26.109214999999999</v>
      </c>
      <c r="P140" s="15">
        <v>68.430034000000006</v>
      </c>
      <c r="Q140" s="15">
        <v>1.3651880000000001</v>
      </c>
      <c r="R140" s="15">
        <v>3.071672</v>
      </c>
      <c r="S140" s="15">
        <v>4.6075090000000003</v>
      </c>
    </row>
    <row r="141" spans="1:19">
      <c r="A141" s="23" t="s">
        <v>185</v>
      </c>
      <c r="B141" s="24">
        <v>276</v>
      </c>
      <c r="C141" s="24">
        <v>66</v>
      </c>
      <c r="D141" s="24">
        <v>138</v>
      </c>
      <c r="E141" s="24">
        <v>123</v>
      </c>
      <c r="F141" s="24">
        <v>72</v>
      </c>
      <c r="G141" s="24">
        <v>82</v>
      </c>
      <c r="H141" s="24">
        <v>79</v>
      </c>
      <c r="I141" s="24">
        <v>86</v>
      </c>
      <c r="J141" s="24">
        <v>37</v>
      </c>
      <c r="K141" s="24">
        <v>164</v>
      </c>
      <c r="L141" s="24">
        <v>127</v>
      </c>
      <c r="M141" s="24">
        <v>17</v>
      </c>
      <c r="N141" s="24">
        <v>111</v>
      </c>
      <c r="O141" s="24">
        <v>81</v>
      </c>
      <c r="P141" s="24">
        <v>201</v>
      </c>
      <c r="Q141" s="24">
        <v>2</v>
      </c>
      <c r="R141" s="24">
        <v>8</v>
      </c>
      <c r="S141" s="24">
        <v>13</v>
      </c>
    </row>
    <row r="142" spans="1:19">
      <c r="A142" s="10" t="s">
        <v>114</v>
      </c>
      <c r="B142" s="15">
        <v>100</v>
      </c>
      <c r="C142" s="15">
        <v>23.913042999999998</v>
      </c>
      <c r="D142" s="15">
        <v>50</v>
      </c>
      <c r="E142" s="15">
        <v>44.565216999999997</v>
      </c>
      <c r="F142" s="15">
        <v>26.086957000000002</v>
      </c>
      <c r="G142" s="15">
        <v>29.710145000000001</v>
      </c>
      <c r="H142" s="15">
        <v>28.623187999999999</v>
      </c>
      <c r="I142" s="15">
        <v>31.159420000000001</v>
      </c>
      <c r="J142" s="15">
        <v>13.405797</v>
      </c>
      <c r="K142" s="15">
        <v>59.420290000000001</v>
      </c>
      <c r="L142" s="15">
        <v>46.014493000000002</v>
      </c>
      <c r="M142" s="15">
        <v>6.1594199999999999</v>
      </c>
      <c r="N142" s="15">
        <v>40.217390999999999</v>
      </c>
      <c r="O142" s="15">
        <v>29.347826000000001</v>
      </c>
      <c r="P142" s="15">
        <v>72.826087000000001</v>
      </c>
      <c r="Q142" s="15">
        <v>0.724638</v>
      </c>
      <c r="R142" s="15">
        <v>2.8985509999999999</v>
      </c>
      <c r="S142" s="15">
        <v>4.7101449999999998</v>
      </c>
    </row>
    <row r="143" spans="1:19">
      <c r="A143" s="23" t="s">
        <v>152</v>
      </c>
      <c r="B143" s="24">
        <v>197</v>
      </c>
      <c r="C143" s="24">
        <v>33</v>
      </c>
      <c r="D143" s="24">
        <v>70</v>
      </c>
      <c r="E143" s="24">
        <v>62</v>
      </c>
      <c r="F143" s="24">
        <v>34</v>
      </c>
      <c r="G143" s="24">
        <v>53</v>
      </c>
      <c r="H143" s="24">
        <v>31</v>
      </c>
      <c r="I143" s="24">
        <v>35</v>
      </c>
      <c r="J143" s="24">
        <v>13</v>
      </c>
      <c r="K143" s="24">
        <v>89</v>
      </c>
      <c r="L143" s="24">
        <v>62</v>
      </c>
      <c r="M143" s="24">
        <v>6</v>
      </c>
      <c r="N143" s="24">
        <v>62</v>
      </c>
      <c r="O143" s="24">
        <v>31</v>
      </c>
      <c r="P143" s="24">
        <v>112</v>
      </c>
      <c r="Q143" s="24">
        <v>11</v>
      </c>
      <c r="R143" s="24">
        <v>23</v>
      </c>
      <c r="S143" s="24">
        <v>8</v>
      </c>
    </row>
    <row r="144" spans="1:19">
      <c r="A144" s="10" t="s">
        <v>114</v>
      </c>
      <c r="B144" s="15">
        <v>100</v>
      </c>
      <c r="C144" s="15">
        <v>16.751269000000001</v>
      </c>
      <c r="D144" s="15">
        <v>35.532995</v>
      </c>
      <c r="E144" s="15">
        <v>31.472080999999999</v>
      </c>
      <c r="F144" s="15">
        <v>17.258883000000001</v>
      </c>
      <c r="G144" s="15">
        <v>26.903552999999999</v>
      </c>
      <c r="H144" s="15">
        <v>15.736041</v>
      </c>
      <c r="I144" s="15">
        <v>17.766497000000001</v>
      </c>
      <c r="J144" s="15">
        <v>6.5989849999999999</v>
      </c>
      <c r="K144" s="15">
        <v>45.177664999999998</v>
      </c>
      <c r="L144" s="15">
        <v>31.472080999999999</v>
      </c>
      <c r="M144" s="15">
        <v>3.0456850000000002</v>
      </c>
      <c r="N144" s="15">
        <v>31.472080999999999</v>
      </c>
      <c r="O144" s="15">
        <v>15.736041</v>
      </c>
      <c r="P144" s="15">
        <v>56.852792000000001</v>
      </c>
      <c r="Q144" s="15">
        <v>5.5837560000000002</v>
      </c>
      <c r="R144" s="15">
        <v>11.675127</v>
      </c>
      <c r="S144" s="15">
        <v>4.0609140000000004</v>
      </c>
    </row>
    <row r="145" spans="1:19">
      <c r="A145" s="23" t="s">
        <v>186</v>
      </c>
      <c r="B145" s="24">
        <v>944</v>
      </c>
      <c r="C145" s="24">
        <v>142</v>
      </c>
      <c r="D145" s="24">
        <v>357</v>
      </c>
      <c r="E145" s="24">
        <v>239</v>
      </c>
      <c r="F145" s="24">
        <v>148</v>
      </c>
      <c r="G145" s="24">
        <v>252</v>
      </c>
      <c r="H145" s="24">
        <v>162</v>
      </c>
      <c r="I145" s="24">
        <v>122</v>
      </c>
      <c r="J145" s="24">
        <v>94</v>
      </c>
      <c r="K145" s="24">
        <v>471</v>
      </c>
      <c r="L145" s="24">
        <v>285</v>
      </c>
      <c r="M145" s="24">
        <v>49</v>
      </c>
      <c r="N145" s="24">
        <v>233</v>
      </c>
      <c r="O145" s="24">
        <v>68</v>
      </c>
      <c r="P145" s="24">
        <v>526</v>
      </c>
      <c r="Q145" s="24">
        <v>17</v>
      </c>
      <c r="R145" s="24">
        <v>112</v>
      </c>
      <c r="S145" s="24">
        <v>49</v>
      </c>
    </row>
    <row r="146" spans="1:19">
      <c r="A146" s="10" t="s">
        <v>114</v>
      </c>
      <c r="B146" s="15">
        <v>100</v>
      </c>
      <c r="C146" s="15">
        <v>15.042373</v>
      </c>
      <c r="D146" s="15">
        <v>37.817796999999999</v>
      </c>
      <c r="E146" s="15">
        <v>25.317796999999999</v>
      </c>
      <c r="F146" s="15">
        <v>15.677966</v>
      </c>
      <c r="G146" s="15">
        <v>26.694915000000002</v>
      </c>
      <c r="H146" s="15">
        <v>17.161017000000001</v>
      </c>
      <c r="I146" s="15">
        <v>12.923729</v>
      </c>
      <c r="J146" s="15">
        <v>9.9576270000000005</v>
      </c>
      <c r="K146" s="15">
        <v>49.894067999999997</v>
      </c>
      <c r="L146" s="15">
        <v>30.190677999999998</v>
      </c>
      <c r="M146" s="15">
        <v>5.1906780000000001</v>
      </c>
      <c r="N146" s="15">
        <v>24.682203000000001</v>
      </c>
      <c r="O146" s="15">
        <v>7.2033899999999997</v>
      </c>
      <c r="P146" s="15">
        <v>55.720339000000003</v>
      </c>
      <c r="Q146" s="15">
        <v>1.8008470000000001</v>
      </c>
      <c r="R146" s="15">
        <v>11.864407</v>
      </c>
      <c r="S146" s="15">
        <v>5.1906780000000001</v>
      </c>
    </row>
    <row r="147" spans="1:19">
      <c r="A147" s="23" t="s">
        <v>128</v>
      </c>
      <c r="B147" s="24">
        <v>41</v>
      </c>
      <c r="C147" s="24">
        <v>7</v>
      </c>
      <c r="D147" s="24">
        <v>5</v>
      </c>
      <c r="E147" s="24">
        <v>4</v>
      </c>
      <c r="F147" s="24">
        <v>2</v>
      </c>
      <c r="G147" s="24">
        <v>6</v>
      </c>
      <c r="H147" s="24">
        <v>8</v>
      </c>
      <c r="I147" s="24">
        <v>6</v>
      </c>
      <c r="J147" s="24">
        <v>2</v>
      </c>
      <c r="K147" s="24">
        <v>8</v>
      </c>
      <c r="L147" s="24">
        <v>5</v>
      </c>
      <c r="M147" s="24">
        <v>2</v>
      </c>
      <c r="N147" s="24">
        <v>9</v>
      </c>
      <c r="O147" s="24">
        <v>4</v>
      </c>
      <c r="P147" s="24">
        <v>13</v>
      </c>
      <c r="Q147" s="24">
        <v>0</v>
      </c>
      <c r="R147" s="24">
        <v>3</v>
      </c>
      <c r="S147" s="24">
        <v>17</v>
      </c>
    </row>
    <row r="148" spans="1:19">
      <c r="A148" s="10" t="s">
        <v>114</v>
      </c>
      <c r="B148" s="15">
        <v>100</v>
      </c>
      <c r="C148" s="15">
        <v>17.073170999999999</v>
      </c>
      <c r="D148" s="15">
        <v>12.195122</v>
      </c>
      <c r="E148" s="15">
        <v>9.7560979999999997</v>
      </c>
      <c r="F148" s="15">
        <v>4.8780489999999999</v>
      </c>
      <c r="G148" s="15">
        <v>14.634145999999999</v>
      </c>
      <c r="H148" s="15">
        <v>19.512194999999998</v>
      </c>
      <c r="I148" s="15">
        <v>14.634145999999999</v>
      </c>
      <c r="J148" s="15">
        <v>4.8780489999999999</v>
      </c>
      <c r="K148" s="15">
        <v>19.512194999999998</v>
      </c>
      <c r="L148" s="15">
        <v>12.195122</v>
      </c>
      <c r="M148" s="15">
        <v>4.8780489999999999</v>
      </c>
      <c r="N148" s="15">
        <v>21.951219999999999</v>
      </c>
      <c r="O148" s="15">
        <v>9.7560979999999997</v>
      </c>
      <c r="P148" s="15">
        <v>31.707317</v>
      </c>
      <c r="Q148" s="15">
        <v>0</v>
      </c>
      <c r="R148" s="15">
        <v>7.3170729999999997</v>
      </c>
      <c r="S148" s="15">
        <v>41.463414999999998</v>
      </c>
    </row>
    <row r="149" spans="1:19">
      <c r="A149" s="8" t="s">
        <v>187</v>
      </c>
      <c r="B149" s="8"/>
      <c r="C149" s="8"/>
      <c r="D149" s="8"/>
      <c r="E149" s="8"/>
      <c r="F149" s="8"/>
      <c r="G149" s="8"/>
      <c r="H149" s="8"/>
      <c r="I149" s="8"/>
      <c r="J149" s="8"/>
      <c r="K149" s="8"/>
      <c r="L149" s="8"/>
      <c r="M149" s="8"/>
      <c r="N149" s="8"/>
      <c r="O149" s="8"/>
      <c r="P149" s="8"/>
      <c r="Q149" s="8"/>
      <c r="R149" s="8"/>
      <c r="S149" s="8"/>
    </row>
    <row r="150" spans="1:19">
      <c r="A150" s="23" t="s">
        <v>188</v>
      </c>
      <c r="B150" s="24">
        <v>2041</v>
      </c>
      <c r="C150" s="24">
        <v>389</v>
      </c>
      <c r="D150" s="24">
        <v>915</v>
      </c>
      <c r="E150" s="24">
        <v>702</v>
      </c>
      <c r="F150" s="24">
        <v>412</v>
      </c>
      <c r="G150" s="24">
        <v>542</v>
      </c>
      <c r="H150" s="24">
        <v>476</v>
      </c>
      <c r="I150" s="24">
        <v>451</v>
      </c>
      <c r="J150" s="24">
        <v>208</v>
      </c>
      <c r="K150" s="24">
        <v>1111</v>
      </c>
      <c r="L150" s="24">
        <v>696</v>
      </c>
      <c r="M150" s="24">
        <v>78</v>
      </c>
      <c r="N150" s="24">
        <v>653</v>
      </c>
      <c r="O150" s="24">
        <v>380</v>
      </c>
      <c r="P150" s="24">
        <v>1310</v>
      </c>
      <c r="Q150" s="24">
        <v>27</v>
      </c>
      <c r="R150" s="24">
        <v>120</v>
      </c>
      <c r="S150" s="24">
        <v>93</v>
      </c>
    </row>
    <row r="151" spans="1:19">
      <c r="A151" s="10" t="s">
        <v>114</v>
      </c>
      <c r="B151" s="15">
        <v>100</v>
      </c>
      <c r="C151" s="15">
        <v>19.059284999999999</v>
      </c>
      <c r="D151" s="15">
        <v>44.830964999999999</v>
      </c>
      <c r="E151" s="15">
        <v>34.394903999999997</v>
      </c>
      <c r="F151" s="15">
        <v>20.186183</v>
      </c>
      <c r="G151" s="15">
        <v>26.555610000000001</v>
      </c>
      <c r="H151" s="15">
        <v>23.321901</v>
      </c>
      <c r="I151" s="15">
        <v>22.097010999999998</v>
      </c>
      <c r="J151" s="15">
        <v>10.191083000000001</v>
      </c>
      <c r="K151" s="15">
        <v>54.434100999999998</v>
      </c>
      <c r="L151" s="15">
        <v>34.100931000000003</v>
      </c>
      <c r="M151" s="15">
        <v>3.8216559999999999</v>
      </c>
      <c r="N151" s="15">
        <v>31.994121</v>
      </c>
      <c r="O151" s="15">
        <v>18.618324000000001</v>
      </c>
      <c r="P151" s="15">
        <v>64.184223000000003</v>
      </c>
      <c r="Q151" s="15">
        <v>1.322881</v>
      </c>
      <c r="R151" s="15">
        <v>5.8794709999999997</v>
      </c>
      <c r="S151" s="15">
        <v>4.5565899999999999</v>
      </c>
    </row>
    <row r="152" spans="1:19">
      <c r="A152" s="23" t="s">
        <v>189</v>
      </c>
      <c r="B152" s="24">
        <v>221</v>
      </c>
      <c r="C152" s="24">
        <v>47</v>
      </c>
      <c r="D152" s="24">
        <v>71</v>
      </c>
      <c r="E152" s="24">
        <v>84</v>
      </c>
      <c r="F152" s="24">
        <v>36</v>
      </c>
      <c r="G152" s="24">
        <v>91</v>
      </c>
      <c r="H152" s="24">
        <v>30</v>
      </c>
      <c r="I152" s="24">
        <v>26</v>
      </c>
      <c r="J152" s="24">
        <v>32</v>
      </c>
      <c r="K152" s="24">
        <v>158</v>
      </c>
      <c r="L152" s="24">
        <v>94</v>
      </c>
      <c r="M152" s="24">
        <v>7</v>
      </c>
      <c r="N152" s="24">
        <v>75</v>
      </c>
      <c r="O152" s="24">
        <v>44</v>
      </c>
      <c r="P152" s="24">
        <v>148</v>
      </c>
      <c r="Q152" s="24">
        <v>2</v>
      </c>
      <c r="R152" s="24">
        <v>10</v>
      </c>
      <c r="S152" s="24">
        <v>7</v>
      </c>
    </row>
    <row r="153" spans="1:19">
      <c r="A153" s="10" t="s">
        <v>114</v>
      </c>
      <c r="B153" s="15">
        <v>100</v>
      </c>
      <c r="C153" s="15">
        <v>21.266967999999999</v>
      </c>
      <c r="D153" s="15">
        <v>32.126697</v>
      </c>
      <c r="E153" s="15">
        <v>38.009050000000002</v>
      </c>
      <c r="F153" s="15">
        <v>16.289593</v>
      </c>
      <c r="G153" s="15">
        <v>41.176470999999999</v>
      </c>
      <c r="H153" s="15">
        <v>13.574661000000001</v>
      </c>
      <c r="I153" s="15">
        <v>11.764706</v>
      </c>
      <c r="J153" s="15">
        <v>14.479638</v>
      </c>
      <c r="K153" s="15">
        <v>71.493212999999997</v>
      </c>
      <c r="L153" s="15">
        <v>42.533937000000002</v>
      </c>
      <c r="M153" s="15">
        <v>3.167421</v>
      </c>
      <c r="N153" s="15">
        <v>33.936652000000002</v>
      </c>
      <c r="O153" s="15">
        <v>19.909502</v>
      </c>
      <c r="P153" s="15">
        <v>66.968326000000005</v>
      </c>
      <c r="Q153" s="15">
        <v>0.90497700000000003</v>
      </c>
      <c r="R153" s="15">
        <v>4.5248869999999997</v>
      </c>
      <c r="S153" s="15">
        <v>3.167421</v>
      </c>
    </row>
    <row r="154" spans="1:19">
      <c r="A154" s="23" t="s">
        <v>190</v>
      </c>
      <c r="B154" s="24">
        <v>64</v>
      </c>
      <c r="C154" s="24">
        <v>8</v>
      </c>
      <c r="D154" s="24">
        <v>16</v>
      </c>
      <c r="E154" s="24">
        <v>8</v>
      </c>
      <c r="F154" s="24">
        <v>10</v>
      </c>
      <c r="G154" s="24">
        <v>8</v>
      </c>
      <c r="H154" s="24">
        <v>4</v>
      </c>
      <c r="I154" s="24">
        <v>7</v>
      </c>
      <c r="J154" s="24">
        <v>7</v>
      </c>
      <c r="K154" s="24">
        <v>22</v>
      </c>
      <c r="L154" s="24">
        <v>10</v>
      </c>
      <c r="M154" s="24">
        <v>5</v>
      </c>
      <c r="N154" s="24">
        <v>14</v>
      </c>
      <c r="O154" s="24">
        <v>8</v>
      </c>
      <c r="P154" s="24">
        <v>28</v>
      </c>
      <c r="Q154" s="24">
        <v>1</v>
      </c>
      <c r="R154" s="24">
        <v>10</v>
      </c>
      <c r="S154" s="24">
        <v>6</v>
      </c>
    </row>
    <row r="155" spans="1:19">
      <c r="A155" s="10" t="s">
        <v>114</v>
      </c>
      <c r="B155" s="15">
        <v>100</v>
      </c>
      <c r="C155" s="15">
        <v>12.5</v>
      </c>
      <c r="D155" s="15">
        <v>25</v>
      </c>
      <c r="E155" s="15">
        <v>12.5</v>
      </c>
      <c r="F155" s="15">
        <v>15.625</v>
      </c>
      <c r="G155" s="15">
        <v>12.5</v>
      </c>
      <c r="H155" s="15">
        <v>6.25</v>
      </c>
      <c r="I155" s="15">
        <v>10.9375</v>
      </c>
      <c r="J155" s="15">
        <v>10.9375</v>
      </c>
      <c r="K155" s="15">
        <v>34.375</v>
      </c>
      <c r="L155" s="15">
        <v>15.625</v>
      </c>
      <c r="M155" s="15">
        <v>7.8125</v>
      </c>
      <c r="N155" s="15">
        <v>21.875</v>
      </c>
      <c r="O155" s="15">
        <v>12.5</v>
      </c>
      <c r="P155" s="15">
        <v>43.75</v>
      </c>
      <c r="Q155" s="15">
        <v>1.5625</v>
      </c>
      <c r="R155" s="15">
        <v>15.625</v>
      </c>
      <c r="S155" s="15">
        <v>9.375</v>
      </c>
    </row>
    <row r="156" spans="1:19">
      <c r="A156" s="23" t="s">
        <v>191</v>
      </c>
      <c r="B156" s="24">
        <v>158</v>
      </c>
      <c r="C156" s="24">
        <v>22</v>
      </c>
      <c r="D156" s="24">
        <v>42</v>
      </c>
      <c r="E156" s="24">
        <v>32</v>
      </c>
      <c r="F156" s="24">
        <v>20</v>
      </c>
      <c r="G156" s="24">
        <v>41</v>
      </c>
      <c r="H156" s="24">
        <v>16</v>
      </c>
      <c r="I156" s="24">
        <v>19</v>
      </c>
      <c r="J156" s="24">
        <v>20</v>
      </c>
      <c r="K156" s="24">
        <v>76</v>
      </c>
      <c r="L156" s="24">
        <v>43</v>
      </c>
      <c r="M156" s="24">
        <v>20</v>
      </c>
      <c r="N156" s="24">
        <v>34</v>
      </c>
      <c r="O156" s="24">
        <v>15</v>
      </c>
      <c r="P156" s="24">
        <v>60</v>
      </c>
      <c r="Q156" s="24">
        <v>2</v>
      </c>
      <c r="R156" s="24">
        <v>23</v>
      </c>
      <c r="S156" s="24">
        <v>10</v>
      </c>
    </row>
    <row r="157" spans="1:19">
      <c r="A157" s="10" t="s">
        <v>114</v>
      </c>
      <c r="B157" s="15">
        <v>100</v>
      </c>
      <c r="C157" s="15">
        <v>13.924051</v>
      </c>
      <c r="D157" s="15">
        <v>26.582277999999999</v>
      </c>
      <c r="E157" s="15">
        <v>20.253164999999999</v>
      </c>
      <c r="F157" s="15">
        <v>12.658227999999999</v>
      </c>
      <c r="G157" s="15">
        <v>25.949366999999999</v>
      </c>
      <c r="H157" s="15">
        <v>10.126582000000001</v>
      </c>
      <c r="I157" s="15">
        <v>12.025316</v>
      </c>
      <c r="J157" s="15">
        <v>12.658227999999999</v>
      </c>
      <c r="K157" s="15">
        <v>48.101266000000003</v>
      </c>
      <c r="L157" s="15">
        <v>27.21519</v>
      </c>
      <c r="M157" s="15">
        <v>12.658227999999999</v>
      </c>
      <c r="N157" s="15">
        <v>21.518986999999999</v>
      </c>
      <c r="O157" s="15">
        <v>9.4936710000000009</v>
      </c>
      <c r="P157" s="15">
        <v>37.974684000000003</v>
      </c>
      <c r="Q157" s="15">
        <v>1.2658229999999999</v>
      </c>
      <c r="R157" s="15">
        <v>14.556962</v>
      </c>
      <c r="S157" s="15">
        <v>6.3291139999999997</v>
      </c>
    </row>
    <row r="158" spans="1:19">
      <c r="A158" s="23" t="s">
        <v>192</v>
      </c>
      <c r="B158" s="24">
        <v>120</v>
      </c>
      <c r="C158" s="24">
        <v>16</v>
      </c>
      <c r="D158" s="24">
        <v>37</v>
      </c>
      <c r="E158" s="24">
        <v>29</v>
      </c>
      <c r="F158" s="24">
        <v>11</v>
      </c>
      <c r="G158" s="24">
        <v>30</v>
      </c>
      <c r="H158" s="24">
        <v>15</v>
      </c>
      <c r="I158" s="24">
        <v>16</v>
      </c>
      <c r="J158" s="24">
        <v>10</v>
      </c>
      <c r="K158" s="24">
        <v>55</v>
      </c>
      <c r="L158" s="24">
        <v>31</v>
      </c>
      <c r="M158" s="24">
        <v>9</v>
      </c>
      <c r="N158" s="24">
        <v>29</v>
      </c>
      <c r="O158" s="24">
        <v>9</v>
      </c>
      <c r="P158" s="24">
        <v>59</v>
      </c>
      <c r="Q158" s="24">
        <v>6</v>
      </c>
      <c r="R158" s="24">
        <v>20</v>
      </c>
      <c r="S158" s="24">
        <v>8</v>
      </c>
    </row>
    <row r="159" spans="1:19">
      <c r="A159" s="10" t="s">
        <v>114</v>
      </c>
      <c r="B159" s="15">
        <v>100</v>
      </c>
      <c r="C159" s="15">
        <v>13.333333</v>
      </c>
      <c r="D159" s="15">
        <v>30.833333</v>
      </c>
      <c r="E159" s="15">
        <v>24.166667</v>
      </c>
      <c r="F159" s="15">
        <v>9.1666670000000003</v>
      </c>
      <c r="G159" s="15">
        <v>25</v>
      </c>
      <c r="H159" s="15">
        <v>12.5</v>
      </c>
      <c r="I159" s="15">
        <v>13.333333</v>
      </c>
      <c r="J159" s="15">
        <v>8.3333329999999997</v>
      </c>
      <c r="K159" s="15">
        <v>45.833333000000003</v>
      </c>
      <c r="L159" s="15">
        <v>25.833333</v>
      </c>
      <c r="M159" s="15">
        <v>7.5</v>
      </c>
      <c r="N159" s="15">
        <v>24.166667</v>
      </c>
      <c r="O159" s="15">
        <v>7.5</v>
      </c>
      <c r="P159" s="15">
        <v>49.166666999999997</v>
      </c>
      <c r="Q159" s="15">
        <v>5</v>
      </c>
      <c r="R159" s="15">
        <v>16.666667</v>
      </c>
      <c r="S159" s="15">
        <v>6.6666670000000003</v>
      </c>
    </row>
    <row r="160" spans="1:19">
      <c r="A160" s="23" t="s">
        <v>193</v>
      </c>
      <c r="B160" s="24">
        <v>10</v>
      </c>
      <c r="C160" s="24">
        <v>3</v>
      </c>
      <c r="D160" s="24">
        <v>5</v>
      </c>
      <c r="E160" s="24">
        <v>4</v>
      </c>
      <c r="F160" s="24">
        <v>1</v>
      </c>
      <c r="G160" s="24">
        <v>3</v>
      </c>
      <c r="H160" s="24">
        <v>2</v>
      </c>
      <c r="I160" s="24">
        <v>2</v>
      </c>
      <c r="J160" s="24">
        <v>1</v>
      </c>
      <c r="K160" s="24">
        <v>3</v>
      </c>
      <c r="L160" s="24">
        <v>4</v>
      </c>
      <c r="M160" s="24">
        <v>1</v>
      </c>
      <c r="N160" s="24">
        <v>4</v>
      </c>
      <c r="O160" s="24">
        <v>0</v>
      </c>
      <c r="P160" s="24">
        <v>8</v>
      </c>
      <c r="Q160" s="24">
        <v>0</v>
      </c>
      <c r="R160" s="24">
        <v>1</v>
      </c>
      <c r="S160" s="24">
        <v>0</v>
      </c>
    </row>
    <row r="161" spans="1:19">
      <c r="A161" s="10" t="s">
        <v>114</v>
      </c>
      <c r="B161" s="15">
        <v>100</v>
      </c>
      <c r="C161" s="15">
        <v>30</v>
      </c>
      <c r="D161" s="15">
        <v>50</v>
      </c>
      <c r="E161" s="15">
        <v>40</v>
      </c>
      <c r="F161" s="15">
        <v>10</v>
      </c>
      <c r="G161" s="15">
        <v>30</v>
      </c>
      <c r="H161" s="15">
        <v>20</v>
      </c>
      <c r="I161" s="15">
        <v>20</v>
      </c>
      <c r="J161" s="15">
        <v>10</v>
      </c>
      <c r="K161" s="15">
        <v>30</v>
      </c>
      <c r="L161" s="15">
        <v>40</v>
      </c>
      <c r="M161" s="15">
        <v>10</v>
      </c>
      <c r="N161" s="15">
        <v>40</v>
      </c>
      <c r="O161" s="15">
        <v>0</v>
      </c>
      <c r="P161" s="15">
        <v>80</v>
      </c>
      <c r="Q161" s="15">
        <v>0</v>
      </c>
      <c r="R161" s="15">
        <v>10</v>
      </c>
      <c r="S161" s="15">
        <v>0</v>
      </c>
    </row>
    <row r="162" spans="1:19">
      <c r="A162" s="23" t="s">
        <v>152</v>
      </c>
      <c r="B162" s="24">
        <v>39</v>
      </c>
      <c r="C162" s="24">
        <v>6</v>
      </c>
      <c r="D162" s="24">
        <v>16</v>
      </c>
      <c r="E162" s="24">
        <v>14</v>
      </c>
      <c r="F162" s="24">
        <v>8</v>
      </c>
      <c r="G162" s="24">
        <v>11</v>
      </c>
      <c r="H162" s="24">
        <v>8</v>
      </c>
      <c r="I162" s="24">
        <v>8</v>
      </c>
      <c r="J162" s="24">
        <v>1</v>
      </c>
      <c r="K162" s="24">
        <v>17</v>
      </c>
      <c r="L162" s="24">
        <v>11</v>
      </c>
      <c r="M162" s="24">
        <v>2</v>
      </c>
      <c r="N162" s="24">
        <v>12</v>
      </c>
      <c r="O162" s="24">
        <v>6</v>
      </c>
      <c r="P162" s="24">
        <v>20</v>
      </c>
      <c r="Q162" s="24">
        <v>4</v>
      </c>
      <c r="R162" s="24">
        <v>9</v>
      </c>
      <c r="S162" s="24">
        <v>1</v>
      </c>
    </row>
    <row r="163" spans="1:19">
      <c r="A163" s="10" t="s">
        <v>114</v>
      </c>
      <c r="B163" s="15">
        <v>100</v>
      </c>
      <c r="C163" s="15">
        <v>15.384615</v>
      </c>
      <c r="D163" s="15">
        <v>41.025641</v>
      </c>
      <c r="E163" s="15">
        <v>35.897435999999999</v>
      </c>
      <c r="F163" s="15">
        <v>20.512820999999999</v>
      </c>
      <c r="G163" s="15">
        <v>28.205127999999998</v>
      </c>
      <c r="H163" s="15">
        <v>20.512820999999999</v>
      </c>
      <c r="I163" s="15">
        <v>20.512820999999999</v>
      </c>
      <c r="J163" s="15">
        <v>2.5641029999999998</v>
      </c>
      <c r="K163" s="15">
        <v>43.589744000000003</v>
      </c>
      <c r="L163" s="15">
        <v>28.205127999999998</v>
      </c>
      <c r="M163" s="15">
        <v>5.1282050000000003</v>
      </c>
      <c r="N163" s="15">
        <v>30.769231000000001</v>
      </c>
      <c r="O163" s="15">
        <v>15.384615</v>
      </c>
      <c r="P163" s="15">
        <v>51.282051000000003</v>
      </c>
      <c r="Q163" s="15">
        <v>10.256410000000001</v>
      </c>
      <c r="R163" s="15">
        <v>23.076923000000001</v>
      </c>
      <c r="S163" s="15">
        <v>2.5641029999999998</v>
      </c>
    </row>
    <row r="164" spans="1:19">
      <c r="A164" s="23" t="s">
        <v>128</v>
      </c>
      <c r="B164" s="24">
        <v>24</v>
      </c>
      <c r="C164" s="24">
        <v>2</v>
      </c>
      <c r="D164" s="24">
        <v>5</v>
      </c>
      <c r="E164" s="24">
        <v>3</v>
      </c>
      <c r="F164" s="24">
        <v>1</v>
      </c>
      <c r="G164" s="24">
        <v>4</v>
      </c>
      <c r="H164" s="24">
        <v>2</v>
      </c>
      <c r="I164" s="24">
        <v>4</v>
      </c>
      <c r="J164" s="24">
        <v>0</v>
      </c>
      <c r="K164" s="24">
        <v>5</v>
      </c>
      <c r="L164" s="24">
        <v>3</v>
      </c>
      <c r="M164" s="24">
        <v>0</v>
      </c>
      <c r="N164" s="24">
        <v>5</v>
      </c>
      <c r="O164" s="24">
        <v>1</v>
      </c>
      <c r="P164" s="24">
        <v>10</v>
      </c>
      <c r="Q164" s="24">
        <v>0</v>
      </c>
      <c r="R164" s="24">
        <v>1</v>
      </c>
      <c r="S164" s="24">
        <v>8</v>
      </c>
    </row>
    <row r="165" spans="1:19">
      <c r="A165" s="10" t="s">
        <v>114</v>
      </c>
      <c r="B165" s="15">
        <v>100</v>
      </c>
      <c r="C165" s="15">
        <v>8.3333329999999997</v>
      </c>
      <c r="D165" s="15">
        <v>20.833333</v>
      </c>
      <c r="E165" s="15">
        <v>12.5</v>
      </c>
      <c r="F165" s="15">
        <v>4.1666670000000003</v>
      </c>
      <c r="G165" s="15">
        <v>16.666667</v>
      </c>
      <c r="H165" s="15">
        <v>8.3333329999999997</v>
      </c>
      <c r="I165" s="15">
        <v>16.666667</v>
      </c>
      <c r="J165" s="15">
        <v>0</v>
      </c>
      <c r="K165" s="15">
        <v>20.833333</v>
      </c>
      <c r="L165" s="15">
        <v>12.5</v>
      </c>
      <c r="M165" s="15">
        <v>0</v>
      </c>
      <c r="N165" s="15">
        <v>20.833333</v>
      </c>
      <c r="O165" s="15">
        <v>4.1666670000000003</v>
      </c>
      <c r="P165" s="15">
        <v>41.666666999999997</v>
      </c>
      <c r="Q165" s="15">
        <v>0</v>
      </c>
      <c r="R165" s="15">
        <v>4.1666670000000003</v>
      </c>
      <c r="S165" s="15">
        <v>33.333333000000003</v>
      </c>
    </row>
    <row r="166" spans="1:19">
      <c r="A166" s="8" t="s">
        <v>194</v>
      </c>
      <c r="B166" s="8"/>
      <c r="C166" s="8"/>
      <c r="D166" s="8"/>
      <c r="E166" s="8"/>
      <c r="F166" s="8"/>
      <c r="G166" s="8"/>
      <c r="H166" s="8"/>
      <c r="I166" s="8"/>
      <c r="J166" s="8"/>
      <c r="K166" s="8"/>
      <c r="L166" s="8"/>
      <c r="M166" s="8"/>
      <c r="N166" s="8"/>
      <c r="O166" s="8"/>
      <c r="P166" s="8"/>
      <c r="Q166" s="8"/>
      <c r="R166" s="8"/>
      <c r="S166" s="8"/>
    </row>
    <row r="167" spans="1:19">
      <c r="A167" s="23" t="s">
        <v>195</v>
      </c>
      <c r="B167" s="24">
        <v>1341</v>
      </c>
      <c r="C167" s="24">
        <v>275</v>
      </c>
      <c r="D167" s="24">
        <v>580</v>
      </c>
      <c r="E167" s="24">
        <v>496</v>
      </c>
      <c r="F167" s="24">
        <v>282</v>
      </c>
      <c r="G167" s="24">
        <v>435</v>
      </c>
      <c r="H167" s="24">
        <v>273</v>
      </c>
      <c r="I167" s="24">
        <v>285</v>
      </c>
      <c r="J167" s="24">
        <v>149</v>
      </c>
      <c r="K167" s="24">
        <v>842</v>
      </c>
      <c r="L167" s="24">
        <v>551</v>
      </c>
      <c r="M167" s="24">
        <v>66</v>
      </c>
      <c r="N167" s="24">
        <v>486</v>
      </c>
      <c r="O167" s="24">
        <v>290</v>
      </c>
      <c r="P167" s="24">
        <v>863</v>
      </c>
      <c r="Q167" s="24">
        <v>13</v>
      </c>
      <c r="R167" s="24">
        <v>68</v>
      </c>
      <c r="S167" s="24">
        <v>61</v>
      </c>
    </row>
    <row r="168" spans="1:19">
      <c r="A168" s="10" t="s">
        <v>114</v>
      </c>
      <c r="B168" s="15">
        <v>100</v>
      </c>
      <c r="C168" s="15">
        <v>20.507083999999999</v>
      </c>
      <c r="D168" s="15">
        <v>43.251305000000002</v>
      </c>
      <c r="E168" s="15">
        <v>36.987323000000004</v>
      </c>
      <c r="F168" s="15">
        <v>21.029083</v>
      </c>
      <c r="G168" s="15">
        <v>32.438479000000001</v>
      </c>
      <c r="H168" s="15">
        <v>20.357942000000001</v>
      </c>
      <c r="I168" s="15">
        <v>21.252796</v>
      </c>
      <c r="J168" s="15">
        <v>11.111110999999999</v>
      </c>
      <c r="K168" s="15">
        <v>62.788963000000003</v>
      </c>
      <c r="L168" s="15">
        <v>41.088740000000001</v>
      </c>
      <c r="M168" s="15">
        <v>4.9217000000000004</v>
      </c>
      <c r="N168" s="15">
        <v>36.241610999999999</v>
      </c>
      <c r="O168" s="15">
        <v>21.625651999999999</v>
      </c>
      <c r="P168" s="15">
        <v>64.354958999999994</v>
      </c>
      <c r="Q168" s="15">
        <v>0.96942600000000001</v>
      </c>
      <c r="R168" s="15">
        <v>5.070843</v>
      </c>
      <c r="S168" s="15">
        <v>4.5488439999999999</v>
      </c>
    </row>
    <row r="169" spans="1:19">
      <c r="A169" s="23" t="s">
        <v>196</v>
      </c>
      <c r="B169" s="24">
        <v>523</v>
      </c>
      <c r="C169" s="24">
        <v>107</v>
      </c>
      <c r="D169" s="24">
        <v>199</v>
      </c>
      <c r="E169" s="24">
        <v>187</v>
      </c>
      <c r="F169" s="24">
        <v>115</v>
      </c>
      <c r="G169" s="24">
        <v>161</v>
      </c>
      <c r="H169" s="24">
        <v>95</v>
      </c>
      <c r="I169" s="24">
        <v>104</v>
      </c>
      <c r="J169" s="24">
        <v>58</v>
      </c>
      <c r="K169" s="24">
        <v>298</v>
      </c>
      <c r="L169" s="24">
        <v>202</v>
      </c>
      <c r="M169" s="24">
        <v>31</v>
      </c>
      <c r="N169" s="24">
        <v>159</v>
      </c>
      <c r="O169" s="24">
        <v>103</v>
      </c>
      <c r="P169" s="24">
        <v>302</v>
      </c>
      <c r="Q169" s="24">
        <v>4</v>
      </c>
      <c r="R169" s="24">
        <v>39</v>
      </c>
      <c r="S169" s="24">
        <v>33</v>
      </c>
    </row>
    <row r="170" spans="1:19">
      <c r="A170" s="10" t="s">
        <v>114</v>
      </c>
      <c r="B170" s="15">
        <v>100</v>
      </c>
      <c r="C170" s="15">
        <v>20.458891000000001</v>
      </c>
      <c r="D170" s="15">
        <v>38.049712999999997</v>
      </c>
      <c r="E170" s="15">
        <v>35.755257999999998</v>
      </c>
      <c r="F170" s="15">
        <v>21.988527999999999</v>
      </c>
      <c r="G170" s="15">
        <v>30.783939</v>
      </c>
      <c r="H170" s="15">
        <v>18.164435999999998</v>
      </c>
      <c r="I170" s="15">
        <v>19.885276999999999</v>
      </c>
      <c r="J170" s="15">
        <v>11.089866000000001</v>
      </c>
      <c r="K170" s="15">
        <v>56.978966999999997</v>
      </c>
      <c r="L170" s="15">
        <v>38.623327000000003</v>
      </c>
      <c r="M170" s="15">
        <v>5.9273420000000003</v>
      </c>
      <c r="N170" s="15">
        <v>30.401530000000001</v>
      </c>
      <c r="O170" s="15">
        <v>19.694072999999999</v>
      </c>
      <c r="P170" s="15">
        <v>57.743786</v>
      </c>
      <c r="Q170" s="15">
        <v>0.764818</v>
      </c>
      <c r="R170" s="15">
        <v>7.4569789999999996</v>
      </c>
      <c r="S170" s="15">
        <v>6.3097510000000003</v>
      </c>
    </row>
    <row r="171" spans="1:19">
      <c r="A171" s="23" t="s">
        <v>197</v>
      </c>
      <c r="B171" s="24">
        <v>116</v>
      </c>
      <c r="C171" s="24">
        <v>28</v>
      </c>
      <c r="D171" s="24">
        <v>48</v>
      </c>
      <c r="E171" s="24">
        <v>43</v>
      </c>
      <c r="F171" s="24">
        <v>19</v>
      </c>
      <c r="G171" s="24">
        <v>30</v>
      </c>
      <c r="H171" s="24">
        <v>22</v>
      </c>
      <c r="I171" s="24">
        <v>26</v>
      </c>
      <c r="J171" s="24">
        <v>12</v>
      </c>
      <c r="K171" s="24">
        <v>80</v>
      </c>
      <c r="L171" s="24">
        <v>44</v>
      </c>
      <c r="M171" s="24">
        <v>6</v>
      </c>
      <c r="N171" s="24">
        <v>45</v>
      </c>
      <c r="O171" s="24">
        <v>24</v>
      </c>
      <c r="P171" s="24">
        <v>81</v>
      </c>
      <c r="Q171" s="24">
        <v>2</v>
      </c>
      <c r="R171" s="24">
        <v>7</v>
      </c>
      <c r="S171" s="24">
        <v>6</v>
      </c>
    </row>
    <row r="172" spans="1:19">
      <c r="A172" s="10" t="s">
        <v>114</v>
      </c>
      <c r="B172" s="15">
        <v>100</v>
      </c>
      <c r="C172" s="15">
        <v>24.137930999999998</v>
      </c>
      <c r="D172" s="15">
        <v>41.379309999999997</v>
      </c>
      <c r="E172" s="15">
        <v>37.068966000000003</v>
      </c>
      <c r="F172" s="15">
        <v>16.37931</v>
      </c>
      <c r="G172" s="15">
        <v>25.862069000000002</v>
      </c>
      <c r="H172" s="15">
        <v>18.965516999999998</v>
      </c>
      <c r="I172" s="15">
        <v>22.413792999999998</v>
      </c>
      <c r="J172" s="15">
        <v>10.344828</v>
      </c>
      <c r="K172" s="15">
        <v>68.965517000000006</v>
      </c>
      <c r="L172" s="15">
        <v>37.931033999999997</v>
      </c>
      <c r="M172" s="15">
        <v>5.1724139999999998</v>
      </c>
      <c r="N172" s="15">
        <v>38.793103000000002</v>
      </c>
      <c r="O172" s="15">
        <v>20.689654999999998</v>
      </c>
      <c r="P172" s="15">
        <v>69.827585999999997</v>
      </c>
      <c r="Q172" s="15">
        <v>1.7241379999999999</v>
      </c>
      <c r="R172" s="15">
        <v>6.0344829999999998</v>
      </c>
      <c r="S172" s="15">
        <v>5.1724139999999998</v>
      </c>
    </row>
    <row r="173" spans="1:19">
      <c r="A173" s="23" t="s">
        <v>198</v>
      </c>
      <c r="B173" s="24">
        <v>25</v>
      </c>
      <c r="C173" s="24">
        <v>3</v>
      </c>
      <c r="D173" s="24">
        <v>9</v>
      </c>
      <c r="E173" s="24">
        <v>5</v>
      </c>
      <c r="F173" s="24">
        <v>5</v>
      </c>
      <c r="G173" s="24">
        <v>5</v>
      </c>
      <c r="H173" s="24">
        <v>6</v>
      </c>
      <c r="I173" s="24">
        <v>5</v>
      </c>
      <c r="J173" s="24">
        <v>4</v>
      </c>
      <c r="K173" s="24">
        <v>13</v>
      </c>
      <c r="L173" s="24">
        <v>9</v>
      </c>
      <c r="M173" s="24">
        <v>0</v>
      </c>
      <c r="N173" s="24">
        <v>5</v>
      </c>
      <c r="O173" s="24">
        <v>0</v>
      </c>
      <c r="P173" s="24">
        <v>16</v>
      </c>
      <c r="Q173" s="24">
        <v>1</v>
      </c>
      <c r="R173" s="24">
        <v>3</v>
      </c>
      <c r="S173" s="24">
        <v>0</v>
      </c>
    </row>
    <row r="174" spans="1:19">
      <c r="A174" s="10" t="s">
        <v>114</v>
      </c>
      <c r="B174" s="15">
        <v>100</v>
      </c>
      <c r="C174" s="15">
        <v>12</v>
      </c>
      <c r="D174" s="15">
        <v>36</v>
      </c>
      <c r="E174" s="15">
        <v>20</v>
      </c>
      <c r="F174" s="15">
        <v>20</v>
      </c>
      <c r="G174" s="15">
        <v>20</v>
      </c>
      <c r="H174" s="15">
        <v>24</v>
      </c>
      <c r="I174" s="15">
        <v>20</v>
      </c>
      <c r="J174" s="15">
        <v>16</v>
      </c>
      <c r="K174" s="15">
        <v>52</v>
      </c>
      <c r="L174" s="15">
        <v>36</v>
      </c>
      <c r="M174" s="15">
        <v>0</v>
      </c>
      <c r="N174" s="15">
        <v>20</v>
      </c>
      <c r="O174" s="15">
        <v>0</v>
      </c>
      <c r="P174" s="15">
        <v>64</v>
      </c>
      <c r="Q174" s="15">
        <v>4</v>
      </c>
      <c r="R174" s="15">
        <v>12</v>
      </c>
      <c r="S174" s="15">
        <v>0</v>
      </c>
    </row>
    <row r="175" spans="1:19">
      <c r="A175" s="23" t="s">
        <v>199</v>
      </c>
      <c r="B175" s="24">
        <v>68</v>
      </c>
      <c r="C175" s="24">
        <v>19</v>
      </c>
      <c r="D175" s="24">
        <v>31</v>
      </c>
      <c r="E175" s="24">
        <v>26</v>
      </c>
      <c r="F175" s="24">
        <v>19</v>
      </c>
      <c r="G175" s="24">
        <v>21</v>
      </c>
      <c r="H175" s="24">
        <v>16</v>
      </c>
      <c r="I175" s="24">
        <v>14</v>
      </c>
      <c r="J175" s="24">
        <v>10</v>
      </c>
      <c r="K175" s="24">
        <v>39</v>
      </c>
      <c r="L175" s="24">
        <v>27</v>
      </c>
      <c r="M175" s="24">
        <v>4</v>
      </c>
      <c r="N175" s="24">
        <v>31</v>
      </c>
      <c r="O175" s="24">
        <v>18</v>
      </c>
      <c r="P175" s="24">
        <v>43</v>
      </c>
      <c r="Q175" s="24">
        <v>2</v>
      </c>
      <c r="R175" s="24">
        <v>3</v>
      </c>
      <c r="S175" s="24">
        <v>1</v>
      </c>
    </row>
    <row r="176" spans="1:19">
      <c r="A176" s="10" t="s">
        <v>114</v>
      </c>
      <c r="B176" s="15">
        <v>100</v>
      </c>
      <c r="C176" s="15">
        <v>27.941175999999999</v>
      </c>
      <c r="D176" s="15">
        <v>45.588234999999997</v>
      </c>
      <c r="E176" s="15">
        <v>38.235294000000003</v>
      </c>
      <c r="F176" s="15">
        <v>27.941175999999999</v>
      </c>
      <c r="G176" s="15">
        <v>30.882352999999998</v>
      </c>
      <c r="H176" s="15">
        <v>23.529412000000001</v>
      </c>
      <c r="I176" s="15">
        <v>20.588235000000001</v>
      </c>
      <c r="J176" s="15">
        <v>14.705882000000001</v>
      </c>
      <c r="K176" s="15">
        <v>57.352941000000001</v>
      </c>
      <c r="L176" s="15">
        <v>39.705882000000003</v>
      </c>
      <c r="M176" s="15">
        <v>5.8823530000000002</v>
      </c>
      <c r="N176" s="15">
        <v>45.588234999999997</v>
      </c>
      <c r="O176" s="15">
        <v>26.470587999999999</v>
      </c>
      <c r="P176" s="15">
        <v>63.235294000000003</v>
      </c>
      <c r="Q176" s="15">
        <v>2.941176</v>
      </c>
      <c r="R176" s="15">
        <v>4.4117649999999999</v>
      </c>
      <c r="S176" s="15">
        <v>1.470588</v>
      </c>
    </row>
    <row r="177" spans="1:19">
      <c r="A177" s="23" t="s">
        <v>200</v>
      </c>
      <c r="B177" s="24">
        <v>1248</v>
      </c>
      <c r="C177" s="24">
        <v>244</v>
      </c>
      <c r="D177" s="24">
        <v>531</v>
      </c>
      <c r="E177" s="24">
        <v>446</v>
      </c>
      <c r="F177" s="24">
        <v>252</v>
      </c>
      <c r="G177" s="24">
        <v>365</v>
      </c>
      <c r="H177" s="24">
        <v>268</v>
      </c>
      <c r="I177" s="24">
        <v>261</v>
      </c>
      <c r="J177" s="24">
        <v>152</v>
      </c>
      <c r="K177" s="24">
        <v>697</v>
      </c>
      <c r="L177" s="24">
        <v>413</v>
      </c>
      <c r="M177" s="24">
        <v>61</v>
      </c>
      <c r="N177" s="24">
        <v>427</v>
      </c>
      <c r="O177" s="24">
        <v>272</v>
      </c>
      <c r="P177" s="24">
        <v>802</v>
      </c>
      <c r="Q177" s="24">
        <v>22</v>
      </c>
      <c r="R177" s="24">
        <v>67</v>
      </c>
      <c r="S177" s="24">
        <v>45</v>
      </c>
    </row>
    <row r="178" spans="1:19">
      <c r="A178" s="10" t="s">
        <v>114</v>
      </c>
      <c r="B178" s="15">
        <v>100</v>
      </c>
      <c r="C178" s="15">
        <v>19.551282</v>
      </c>
      <c r="D178" s="15">
        <v>42.548076999999999</v>
      </c>
      <c r="E178" s="15">
        <v>35.737178999999998</v>
      </c>
      <c r="F178" s="15">
        <v>20.192308000000001</v>
      </c>
      <c r="G178" s="15">
        <v>29.246794999999999</v>
      </c>
      <c r="H178" s="15">
        <v>21.474359</v>
      </c>
      <c r="I178" s="15">
        <v>20.913461999999999</v>
      </c>
      <c r="J178" s="15">
        <v>12.179487</v>
      </c>
      <c r="K178" s="15">
        <v>55.849359</v>
      </c>
      <c r="L178" s="15">
        <v>33.092948999999997</v>
      </c>
      <c r="M178" s="15">
        <v>4.8878209999999997</v>
      </c>
      <c r="N178" s="15">
        <v>34.214744000000003</v>
      </c>
      <c r="O178" s="15">
        <v>21.794872000000002</v>
      </c>
      <c r="P178" s="15">
        <v>64.262821000000002</v>
      </c>
      <c r="Q178" s="15">
        <v>1.762821</v>
      </c>
      <c r="R178" s="15">
        <v>5.3685900000000002</v>
      </c>
      <c r="S178" s="15">
        <v>3.605769</v>
      </c>
    </row>
    <row r="179" spans="1:19">
      <c r="A179" s="23" t="s">
        <v>201</v>
      </c>
      <c r="B179" s="24">
        <v>725</v>
      </c>
      <c r="C179" s="24">
        <v>153</v>
      </c>
      <c r="D179" s="24">
        <v>381</v>
      </c>
      <c r="E179" s="24">
        <v>268</v>
      </c>
      <c r="F179" s="24">
        <v>154</v>
      </c>
      <c r="G179" s="24">
        <v>217</v>
      </c>
      <c r="H179" s="24">
        <v>200</v>
      </c>
      <c r="I179" s="24">
        <v>173</v>
      </c>
      <c r="J179" s="24">
        <v>96</v>
      </c>
      <c r="K179" s="24">
        <v>407</v>
      </c>
      <c r="L179" s="24">
        <v>274</v>
      </c>
      <c r="M179" s="24">
        <v>28</v>
      </c>
      <c r="N179" s="24">
        <v>239</v>
      </c>
      <c r="O179" s="24">
        <v>122</v>
      </c>
      <c r="P179" s="24">
        <v>500</v>
      </c>
      <c r="Q179" s="24">
        <v>13</v>
      </c>
      <c r="R179" s="24">
        <v>37</v>
      </c>
      <c r="S179" s="24">
        <v>33</v>
      </c>
    </row>
    <row r="180" spans="1:19">
      <c r="A180" s="10" t="s">
        <v>114</v>
      </c>
      <c r="B180" s="15">
        <v>100</v>
      </c>
      <c r="C180" s="15">
        <v>21.103448</v>
      </c>
      <c r="D180" s="15">
        <v>52.551724</v>
      </c>
      <c r="E180" s="15">
        <v>36.965516999999998</v>
      </c>
      <c r="F180" s="15">
        <v>21.241378999999998</v>
      </c>
      <c r="G180" s="15">
        <v>29.931034</v>
      </c>
      <c r="H180" s="15">
        <v>27.586207000000002</v>
      </c>
      <c r="I180" s="15">
        <v>23.862069000000002</v>
      </c>
      <c r="J180" s="15">
        <v>13.241379</v>
      </c>
      <c r="K180" s="15">
        <v>56.137931000000002</v>
      </c>
      <c r="L180" s="15">
        <v>37.793103000000002</v>
      </c>
      <c r="M180" s="15">
        <v>3.862069</v>
      </c>
      <c r="N180" s="15">
        <v>32.965516999999998</v>
      </c>
      <c r="O180" s="15">
        <v>16.827586</v>
      </c>
      <c r="P180" s="15">
        <v>68.965517000000006</v>
      </c>
      <c r="Q180" s="15">
        <v>1.7931029999999999</v>
      </c>
      <c r="R180" s="15">
        <v>5.1034480000000002</v>
      </c>
      <c r="S180" s="15">
        <v>4.5517240000000001</v>
      </c>
    </row>
    <row r="181" spans="1:19">
      <c r="A181" s="23" t="s">
        <v>202</v>
      </c>
      <c r="B181" s="24">
        <v>550</v>
      </c>
      <c r="C181" s="24">
        <v>117</v>
      </c>
      <c r="D181" s="24">
        <v>224</v>
      </c>
      <c r="E181" s="24">
        <v>200</v>
      </c>
      <c r="F181" s="24">
        <v>107</v>
      </c>
      <c r="G181" s="24">
        <v>179</v>
      </c>
      <c r="H181" s="24">
        <v>100</v>
      </c>
      <c r="I181" s="24">
        <v>122</v>
      </c>
      <c r="J181" s="24">
        <v>57</v>
      </c>
      <c r="K181" s="24">
        <v>366</v>
      </c>
      <c r="L181" s="24">
        <v>235</v>
      </c>
      <c r="M181" s="24">
        <v>25</v>
      </c>
      <c r="N181" s="24">
        <v>191</v>
      </c>
      <c r="O181" s="24">
        <v>105</v>
      </c>
      <c r="P181" s="24">
        <v>345</v>
      </c>
      <c r="Q181" s="24">
        <v>7</v>
      </c>
      <c r="R181" s="24">
        <v>27</v>
      </c>
      <c r="S181" s="24">
        <v>28</v>
      </c>
    </row>
    <row r="182" spans="1:19">
      <c r="A182" s="10" t="s">
        <v>114</v>
      </c>
      <c r="B182" s="15">
        <v>100</v>
      </c>
      <c r="C182" s="15">
        <v>21.272727</v>
      </c>
      <c r="D182" s="15">
        <v>40.727272999999997</v>
      </c>
      <c r="E182" s="15">
        <v>36.363636</v>
      </c>
      <c r="F182" s="15">
        <v>19.454545</v>
      </c>
      <c r="G182" s="15">
        <v>32.545454999999997</v>
      </c>
      <c r="H182" s="15">
        <v>18.181818</v>
      </c>
      <c r="I182" s="15">
        <v>22.181818</v>
      </c>
      <c r="J182" s="15">
        <v>10.363636</v>
      </c>
      <c r="K182" s="15">
        <v>66.545455000000004</v>
      </c>
      <c r="L182" s="15">
        <v>42.727272999999997</v>
      </c>
      <c r="M182" s="15">
        <v>4.5454549999999996</v>
      </c>
      <c r="N182" s="15">
        <v>34.727272999999997</v>
      </c>
      <c r="O182" s="15">
        <v>19.090909</v>
      </c>
      <c r="P182" s="15">
        <v>62.727272999999997</v>
      </c>
      <c r="Q182" s="15">
        <v>1.2727269999999999</v>
      </c>
      <c r="R182" s="15">
        <v>4.9090910000000001</v>
      </c>
      <c r="S182" s="15">
        <v>5.0909089999999999</v>
      </c>
    </row>
    <row r="183" spans="1:19">
      <c r="A183" s="23" t="s">
        <v>203</v>
      </c>
      <c r="B183" s="24">
        <v>563</v>
      </c>
      <c r="C183" s="24">
        <v>137</v>
      </c>
      <c r="D183" s="24">
        <v>243</v>
      </c>
      <c r="E183" s="24">
        <v>223</v>
      </c>
      <c r="F183" s="24">
        <v>121</v>
      </c>
      <c r="G183" s="24">
        <v>212</v>
      </c>
      <c r="H183" s="24">
        <v>109</v>
      </c>
      <c r="I183" s="24">
        <v>121</v>
      </c>
      <c r="J183" s="24">
        <v>54</v>
      </c>
      <c r="K183" s="24">
        <v>413</v>
      </c>
      <c r="L183" s="24">
        <v>249</v>
      </c>
      <c r="M183" s="24">
        <v>28</v>
      </c>
      <c r="N183" s="24">
        <v>209</v>
      </c>
      <c r="O183" s="24">
        <v>135</v>
      </c>
      <c r="P183" s="24">
        <v>383</v>
      </c>
      <c r="Q183" s="24">
        <v>5</v>
      </c>
      <c r="R183" s="24">
        <v>26</v>
      </c>
      <c r="S183" s="24">
        <v>17</v>
      </c>
    </row>
    <row r="184" spans="1:19">
      <c r="A184" s="10" t="s">
        <v>114</v>
      </c>
      <c r="B184" s="15">
        <v>100</v>
      </c>
      <c r="C184" s="15">
        <v>24.333925000000001</v>
      </c>
      <c r="D184" s="15">
        <v>43.161633999999999</v>
      </c>
      <c r="E184" s="15">
        <v>39.609236000000003</v>
      </c>
      <c r="F184" s="15">
        <v>21.492007000000001</v>
      </c>
      <c r="G184" s="15">
        <v>37.655417</v>
      </c>
      <c r="H184" s="15">
        <v>19.360568000000001</v>
      </c>
      <c r="I184" s="15">
        <v>21.492007000000001</v>
      </c>
      <c r="J184" s="15">
        <v>9.5914739999999998</v>
      </c>
      <c r="K184" s="15">
        <v>73.357016000000002</v>
      </c>
      <c r="L184" s="15">
        <v>44.227353000000001</v>
      </c>
      <c r="M184" s="15">
        <v>4.973357</v>
      </c>
      <c r="N184" s="15">
        <v>37.122557999999998</v>
      </c>
      <c r="O184" s="15">
        <v>23.978686</v>
      </c>
      <c r="P184" s="15">
        <v>68.028419</v>
      </c>
      <c r="Q184" s="15">
        <v>0.88809899999999997</v>
      </c>
      <c r="R184" s="15">
        <v>4.6181169999999998</v>
      </c>
      <c r="S184" s="15">
        <v>3.0195379999999998</v>
      </c>
    </row>
    <row r="185" spans="1:19">
      <c r="A185" s="23" t="s">
        <v>204</v>
      </c>
      <c r="B185" s="24">
        <v>319</v>
      </c>
      <c r="C185" s="24">
        <v>61</v>
      </c>
      <c r="D185" s="24">
        <v>150</v>
      </c>
      <c r="E185" s="24">
        <v>129</v>
      </c>
      <c r="F185" s="24">
        <v>64</v>
      </c>
      <c r="G185" s="24">
        <v>103</v>
      </c>
      <c r="H185" s="24">
        <v>68</v>
      </c>
      <c r="I185" s="24">
        <v>88</v>
      </c>
      <c r="J185" s="24">
        <v>29</v>
      </c>
      <c r="K185" s="24">
        <v>190</v>
      </c>
      <c r="L185" s="24">
        <v>132</v>
      </c>
      <c r="M185" s="24">
        <v>15</v>
      </c>
      <c r="N185" s="24">
        <v>108</v>
      </c>
      <c r="O185" s="24">
        <v>56</v>
      </c>
      <c r="P185" s="24">
        <v>213</v>
      </c>
      <c r="Q185" s="24">
        <v>6</v>
      </c>
      <c r="R185" s="24">
        <v>15</v>
      </c>
      <c r="S185" s="24">
        <v>20</v>
      </c>
    </row>
    <row r="186" spans="1:19">
      <c r="A186" s="10" t="s">
        <v>114</v>
      </c>
      <c r="B186" s="15">
        <v>100</v>
      </c>
      <c r="C186" s="15">
        <v>19.122257000000001</v>
      </c>
      <c r="D186" s="15">
        <v>47.021943999999998</v>
      </c>
      <c r="E186" s="15">
        <v>40.438870999999999</v>
      </c>
      <c r="F186" s="15">
        <v>20.062695999999999</v>
      </c>
      <c r="G186" s="15">
        <v>32.288401</v>
      </c>
      <c r="H186" s="15">
        <v>21.316614000000001</v>
      </c>
      <c r="I186" s="15">
        <v>27.586207000000002</v>
      </c>
      <c r="J186" s="15">
        <v>9.0909089999999999</v>
      </c>
      <c r="K186" s="15">
        <v>59.561129000000001</v>
      </c>
      <c r="L186" s="15">
        <v>41.379309999999997</v>
      </c>
      <c r="M186" s="15">
        <v>4.7021940000000004</v>
      </c>
      <c r="N186" s="15">
        <v>33.855798999999998</v>
      </c>
      <c r="O186" s="15">
        <v>17.554859</v>
      </c>
      <c r="P186" s="15">
        <v>66.771159999999995</v>
      </c>
      <c r="Q186" s="15">
        <v>1.880878</v>
      </c>
      <c r="R186" s="15">
        <v>4.7021940000000004</v>
      </c>
      <c r="S186" s="15">
        <v>6.2695920000000003</v>
      </c>
    </row>
    <row r="187" spans="1:19">
      <c r="A187" s="23" t="s">
        <v>205</v>
      </c>
      <c r="B187" s="24">
        <v>6</v>
      </c>
      <c r="C187" s="24">
        <v>2</v>
      </c>
      <c r="D187" s="24">
        <v>3</v>
      </c>
      <c r="E187" s="24">
        <v>2</v>
      </c>
      <c r="F187" s="24">
        <v>3</v>
      </c>
      <c r="G187" s="24">
        <v>3</v>
      </c>
      <c r="H187" s="24">
        <v>2</v>
      </c>
      <c r="I187" s="24">
        <v>2</v>
      </c>
      <c r="J187" s="24">
        <v>0</v>
      </c>
      <c r="K187" s="24">
        <v>4</v>
      </c>
      <c r="L187" s="24">
        <v>2</v>
      </c>
      <c r="M187" s="24">
        <v>0</v>
      </c>
      <c r="N187" s="24">
        <v>2</v>
      </c>
      <c r="O187" s="24">
        <v>3</v>
      </c>
      <c r="P187" s="24">
        <v>5</v>
      </c>
      <c r="Q187" s="24">
        <v>0</v>
      </c>
      <c r="R187" s="24">
        <v>0</v>
      </c>
      <c r="S187" s="24">
        <v>1</v>
      </c>
    </row>
    <row r="188" spans="1:19">
      <c r="A188" s="10" t="s">
        <v>114</v>
      </c>
      <c r="B188" s="15">
        <v>100</v>
      </c>
      <c r="C188" s="15">
        <v>33.333333000000003</v>
      </c>
      <c r="D188" s="15">
        <v>50</v>
      </c>
      <c r="E188" s="15">
        <v>33.333333000000003</v>
      </c>
      <c r="F188" s="15">
        <v>50</v>
      </c>
      <c r="G188" s="15">
        <v>50</v>
      </c>
      <c r="H188" s="15">
        <v>33.333333000000003</v>
      </c>
      <c r="I188" s="15">
        <v>33.333333000000003</v>
      </c>
      <c r="J188" s="15">
        <v>0</v>
      </c>
      <c r="K188" s="15">
        <v>66.666667000000004</v>
      </c>
      <c r="L188" s="15">
        <v>33.333333000000003</v>
      </c>
      <c r="M188" s="15">
        <v>0</v>
      </c>
      <c r="N188" s="15">
        <v>33.333333000000003</v>
      </c>
      <c r="O188" s="15">
        <v>50</v>
      </c>
      <c r="P188" s="15">
        <v>83.333332999999996</v>
      </c>
      <c r="Q188" s="15">
        <v>0</v>
      </c>
      <c r="R188" s="15">
        <v>0</v>
      </c>
      <c r="S188" s="15">
        <v>16.666667</v>
      </c>
    </row>
    <row r="189" spans="1:19">
      <c r="A189" s="23" t="s">
        <v>206</v>
      </c>
      <c r="B189" s="24">
        <v>42</v>
      </c>
      <c r="C189" s="24">
        <v>3</v>
      </c>
      <c r="D189" s="24">
        <v>24</v>
      </c>
      <c r="E189" s="24">
        <v>13</v>
      </c>
      <c r="F189" s="24">
        <v>7</v>
      </c>
      <c r="G189" s="24">
        <v>9</v>
      </c>
      <c r="H189" s="24">
        <v>6</v>
      </c>
      <c r="I189" s="24">
        <v>6</v>
      </c>
      <c r="J189" s="24">
        <v>3</v>
      </c>
      <c r="K189" s="24">
        <v>10</v>
      </c>
      <c r="L189" s="24">
        <v>10</v>
      </c>
      <c r="M189" s="24">
        <v>0</v>
      </c>
      <c r="N189" s="24">
        <v>6</v>
      </c>
      <c r="O189" s="24">
        <v>0</v>
      </c>
      <c r="P189" s="24">
        <v>32</v>
      </c>
      <c r="Q189" s="24">
        <v>1</v>
      </c>
      <c r="R189" s="24">
        <v>2</v>
      </c>
      <c r="S189" s="24">
        <v>2</v>
      </c>
    </row>
    <row r="190" spans="1:19">
      <c r="A190" s="10" t="s">
        <v>114</v>
      </c>
      <c r="B190" s="15">
        <v>100</v>
      </c>
      <c r="C190" s="15">
        <v>7.1428570000000002</v>
      </c>
      <c r="D190" s="15">
        <v>57.142856999999999</v>
      </c>
      <c r="E190" s="15">
        <v>30.952380999999999</v>
      </c>
      <c r="F190" s="15">
        <v>16.666667</v>
      </c>
      <c r="G190" s="15">
        <v>21.428571000000002</v>
      </c>
      <c r="H190" s="15">
        <v>14.285714</v>
      </c>
      <c r="I190" s="15">
        <v>14.285714</v>
      </c>
      <c r="J190" s="15">
        <v>7.1428570000000002</v>
      </c>
      <c r="K190" s="15">
        <v>23.809524</v>
      </c>
      <c r="L190" s="15">
        <v>23.809524</v>
      </c>
      <c r="M190" s="15">
        <v>0</v>
      </c>
      <c r="N190" s="15">
        <v>14.285714</v>
      </c>
      <c r="O190" s="15">
        <v>0</v>
      </c>
      <c r="P190" s="15">
        <v>76.190476000000004</v>
      </c>
      <c r="Q190" s="15">
        <v>2.3809520000000002</v>
      </c>
      <c r="R190" s="15">
        <v>4.7619049999999996</v>
      </c>
      <c r="S190" s="15">
        <v>4.7619049999999996</v>
      </c>
    </row>
    <row r="191" spans="1:19">
      <c r="A191" s="23" t="s">
        <v>152</v>
      </c>
      <c r="B191" s="24">
        <v>39</v>
      </c>
      <c r="C191" s="24">
        <v>3</v>
      </c>
      <c r="D191" s="24">
        <v>19</v>
      </c>
      <c r="E191" s="24">
        <v>9</v>
      </c>
      <c r="F191" s="24">
        <v>5</v>
      </c>
      <c r="G191" s="24">
        <v>7</v>
      </c>
      <c r="H191" s="24">
        <v>6</v>
      </c>
      <c r="I191" s="24">
        <v>8</v>
      </c>
      <c r="J191" s="24">
        <v>4</v>
      </c>
      <c r="K191" s="24">
        <v>17</v>
      </c>
      <c r="L191" s="24">
        <v>16</v>
      </c>
      <c r="M191" s="24">
        <v>1</v>
      </c>
      <c r="N191" s="24">
        <v>5</v>
      </c>
      <c r="O191" s="24">
        <v>4</v>
      </c>
      <c r="P191" s="24">
        <v>20</v>
      </c>
      <c r="Q191" s="24">
        <v>4</v>
      </c>
      <c r="R191" s="24">
        <v>7</v>
      </c>
      <c r="S191" s="24">
        <v>0</v>
      </c>
    </row>
    <row r="192" spans="1:19">
      <c r="A192" s="10" t="s">
        <v>114</v>
      </c>
      <c r="B192" s="15">
        <v>100</v>
      </c>
      <c r="C192" s="15">
        <v>7.6923079999999997</v>
      </c>
      <c r="D192" s="15">
        <v>48.717948999999997</v>
      </c>
      <c r="E192" s="15">
        <v>23.076923000000001</v>
      </c>
      <c r="F192" s="15">
        <v>12.820513</v>
      </c>
      <c r="G192" s="15">
        <v>17.948718</v>
      </c>
      <c r="H192" s="15">
        <v>15.384615</v>
      </c>
      <c r="I192" s="15">
        <v>20.512820999999999</v>
      </c>
      <c r="J192" s="15">
        <v>10.256410000000001</v>
      </c>
      <c r="K192" s="15">
        <v>43.589744000000003</v>
      </c>
      <c r="L192" s="15">
        <v>41.025641</v>
      </c>
      <c r="M192" s="15">
        <v>2.5641029999999998</v>
      </c>
      <c r="N192" s="15">
        <v>12.820513</v>
      </c>
      <c r="O192" s="15">
        <v>10.256410000000001</v>
      </c>
      <c r="P192" s="15">
        <v>51.282051000000003</v>
      </c>
      <c r="Q192" s="15">
        <v>10.256410000000001</v>
      </c>
      <c r="R192" s="15">
        <v>17.948718</v>
      </c>
      <c r="S192" s="15">
        <v>0</v>
      </c>
    </row>
    <row r="193" spans="1:19">
      <c r="A193" s="23" t="s">
        <v>128</v>
      </c>
      <c r="B193" s="24">
        <v>193</v>
      </c>
      <c r="C193" s="24">
        <v>40</v>
      </c>
      <c r="D193" s="24">
        <v>63</v>
      </c>
      <c r="E193" s="24">
        <v>48</v>
      </c>
      <c r="F193" s="24">
        <v>36</v>
      </c>
      <c r="G193" s="24">
        <v>45</v>
      </c>
      <c r="H193" s="24">
        <v>45</v>
      </c>
      <c r="I193" s="24">
        <v>28</v>
      </c>
      <c r="J193" s="24">
        <v>17</v>
      </c>
      <c r="K193" s="24">
        <v>86</v>
      </c>
      <c r="L193" s="24">
        <v>47</v>
      </c>
      <c r="M193" s="24">
        <v>9</v>
      </c>
      <c r="N193" s="24">
        <v>59</v>
      </c>
      <c r="O193" s="24">
        <v>25</v>
      </c>
      <c r="P193" s="24">
        <v>96</v>
      </c>
      <c r="Q193" s="24">
        <v>3</v>
      </c>
      <c r="R193" s="24">
        <v>23</v>
      </c>
      <c r="S193" s="24">
        <v>18</v>
      </c>
    </row>
    <row r="194" spans="1:19">
      <c r="A194" s="10" t="s">
        <v>114</v>
      </c>
      <c r="B194" s="15">
        <v>100</v>
      </c>
      <c r="C194" s="15">
        <v>20.725389</v>
      </c>
      <c r="D194" s="15">
        <v>32.642487000000003</v>
      </c>
      <c r="E194" s="15">
        <v>24.870466</v>
      </c>
      <c r="F194" s="15">
        <v>18.652850000000001</v>
      </c>
      <c r="G194" s="15">
        <v>23.316061999999999</v>
      </c>
      <c r="H194" s="15">
        <v>23.316061999999999</v>
      </c>
      <c r="I194" s="15">
        <v>14.507771999999999</v>
      </c>
      <c r="J194" s="15">
        <v>8.8082899999999995</v>
      </c>
      <c r="K194" s="15">
        <v>44.559584999999998</v>
      </c>
      <c r="L194" s="15">
        <v>24.352332000000001</v>
      </c>
      <c r="M194" s="15">
        <v>4.6632119999999997</v>
      </c>
      <c r="N194" s="15">
        <v>30.569948</v>
      </c>
      <c r="O194" s="15">
        <v>12.953367999999999</v>
      </c>
      <c r="P194" s="15">
        <v>49.740932999999998</v>
      </c>
      <c r="Q194" s="15">
        <v>1.5544039999999999</v>
      </c>
      <c r="R194" s="15">
        <v>11.917097999999999</v>
      </c>
      <c r="S194" s="15">
        <v>9.3264250000000004</v>
      </c>
    </row>
    <row r="195" spans="1:19">
      <c r="A195" s="8" t="s">
        <v>207</v>
      </c>
      <c r="B195" s="8"/>
      <c r="C195" s="8"/>
      <c r="D195" s="8"/>
      <c r="E195" s="8"/>
      <c r="F195" s="8"/>
      <c r="G195" s="8"/>
      <c r="H195" s="8"/>
      <c r="I195" s="8"/>
      <c r="J195" s="8"/>
      <c r="K195" s="8"/>
      <c r="L195" s="8"/>
      <c r="M195" s="8"/>
      <c r="N195" s="8"/>
      <c r="O195" s="8"/>
      <c r="P195" s="8"/>
      <c r="Q195" s="8"/>
      <c r="R195" s="8"/>
      <c r="S195" s="8"/>
    </row>
    <row r="196" spans="1:19">
      <c r="A196" s="23" t="s">
        <v>208</v>
      </c>
      <c r="B196" s="24">
        <v>1480</v>
      </c>
      <c r="C196" s="24">
        <v>308</v>
      </c>
      <c r="D196" s="24">
        <v>730</v>
      </c>
      <c r="E196" s="24">
        <v>583</v>
      </c>
      <c r="F196" s="24">
        <v>324</v>
      </c>
      <c r="G196" s="24">
        <v>466</v>
      </c>
      <c r="H196" s="24">
        <v>352</v>
      </c>
      <c r="I196" s="24">
        <v>353</v>
      </c>
      <c r="J196" s="24">
        <v>151</v>
      </c>
      <c r="K196" s="24">
        <v>885</v>
      </c>
      <c r="L196" s="24">
        <v>575</v>
      </c>
      <c r="M196" s="24">
        <v>72</v>
      </c>
      <c r="N196" s="24">
        <v>503</v>
      </c>
      <c r="O196" s="24">
        <v>307</v>
      </c>
      <c r="P196" s="24">
        <v>1077</v>
      </c>
      <c r="Q196" s="24">
        <v>19</v>
      </c>
      <c r="R196" s="24">
        <v>58</v>
      </c>
      <c r="S196" s="24">
        <v>51</v>
      </c>
    </row>
    <row r="197" spans="1:19">
      <c r="A197" s="10" t="s">
        <v>114</v>
      </c>
      <c r="B197" s="15">
        <v>100</v>
      </c>
      <c r="C197" s="15">
        <v>20.810811000000001</v>
      </c>
      <c r="D197" s="15">
        <v>49.324323999999997</v>
      </c>
      <c r="E197" s="15">
        <v>39.391891999999999</v>
      </c>
      <c r="F197" s="15">
        <v>21.891891999999999</v>
      </c>
      <c r="G197" s="15">
        <v>31.486485999999999</v>
      </c>
      <c r="H197" s="15">
        <v>23.783784000000001</v>
      </c>
      <c r="I197" s="15">
        <v>23.851351000000001</v>
      </c>
      <c r="J197" s="15">
        <v>10.202703</v>
      </c>
      <c r="K197" s="15">
        <v>59.797297</v>
      </c>
      <c r="L197" s="15">
        <v>38.851351000000001</v>
      </c>
      <c r="M197" s="15">
        <v>4.864865</v>
      </c>
      <c r="N197" s="15">
        <v>33.986485999999999</v>
      </c>
      <c r="O197" s="15">
        <v>20.743243</v>
      </c>
      <c r="P197" s="15">
        <v>72.770269999999996</v>
      </c>
      <c r="Q197" s="15">
        <v>1.283784</v>
      </c>
      <c r="R197" s="15">
        <v>3.9189189999999998</v>
      </c>
      <c r="S197" s="15">
        <v>3.4459460000000002</v>
      </c>
    </row>
    <row r="198" spans="1:19">
      <c r="A198" s="23" t="s">
        <v>209</v>
      </c>
      <c r="B198" s="24">
        <v>1280</v>
      </c>
      <c r="C198" s="24">
        <v>277</v>
      </c>
      <c r="D198" s="24">
        <v>647</v>
      </c>
      <c r="E198" s="24">
        <v>524</v>
      </c>
      <c r="F198" s="24">
        <v>290</v>
      </c>
      <c r="G198" s="24">
        <v>413</v>
      </c>
      <c r="H198" s="24">
        <v>312</v>
      </c>
      <c r="I198" s="24">
        <v>307</v>
      </c>
      <c r="J198" s="24">
        <v>139</v>
      </c>
      <c r="K198" s="24">
        <v>790</v>
      </c>
      <c r="L198" s="24">
        <v>509</v>
      </c>
      <c r="M198" s="24">
        <v>62</v>
      </c>
      <c r="N198" s="24">
        <v>442</v>
      </c>
      <c r="O198" s="24">
        <v>262</v>
      </c>
      <c r="P198" s="24">
        <v>942</v>
      </c>
      <c r="Q198" s="24">
        <v>17</v>
      </c>
      <c r="R198" s="24">
        <v>45</v>
      </c>
      <c r="S198" s="24">
        <v>46</v>
      </c>
    </row>
    <row r="199" spans="1:19">
      <c r="A199" s="10" t="s">
        <v>114</v>
      </c>
      <c r="B199" s="15">
        <v>100</v>
      </c>
      <c r="C199" s="15">
        <v>21.640625</v>
      </c>
      <c r="D199" s="15">
        <v>50.546875</v>
      </c>
      <c r="E199" s="15">
        <v>40.9375</v>
      </c>
      <c r="F199" s="15">
        <v>22.65625</v>
      </c>
      <c r="G199" s="15">
        <v>32.265625</v>
      </c>
      <c r="H199" s="15">
        <v>24.375</v>
      </c>
      <c r="I199" s="15">
        <v>23.984375</v>
      </c>
      <c r="J199" s="15">
        <v>10.859375</v>
      </c>
      <c r="K199" s="15">
        <v>61.71875</v>
      </c>
      <c r="L199" s="15">
        <v>39.765625</v>
      </c>
      <c r="M199" s="15">
        <v>4.84375</v>
      </c>
      <c r="N199" s="15">
        <v>34.53125</v>
      </c>
      <c r="O199" s="15">
        <v>20.46875</v>
      </c>
      <c r="P199" s="15">
        <v>73.59375</v>
      </c>
      <c r="Q199" s="15">
        <v>1.328125</v>
      </c>
      <c r="R199" s="15">
        <v>3.515625</v>
      </c>
      <c r="S199" s="15">
        <v>3.59375</v>
      </c>
    </row>
    <row r="200" spans="1:19">
      <c r="A200" s="23" t="s">
        <v>210</v>
      </c>
      <c r="B200" s="24">
        <v>1167</v>
      </c>
      <c r="C200" s="24">
        <v>264</v>
      </c>
      <c r="D200" s="24">
        <v>552</v>
      </c>
      <c r="E200" s="24">
        <v>445</v>
      </c>
      <c r="F200" s="24">
        <v>285</v>
      </c>
      <c r="G200" s="24">
        <v>374</v>
      </c>
      <c r="H200" s="24">
        <v>297</v>
      </c>
      <c r="I200" s="24">
        <v>261</v>
      </c>
      <c r="J200" s="24">
        <v>145</v>
      </c>
      <c r="K200" s="24">
        <v>678</v>
      </c>
      <c r="L200" s="24">
        <v>447</v>
      </c>
      <c r="M200" s="24">
        <v>67</v>
      </c>
      <c r="N200" s="24">
        <v>423</v>
      </c>
      <c r="O200" s="24">
        <v>239</v>
      </c>
      <c r="P200" s="24">
        <v>770</v>
      </c>
      <c r="Q200" s="24">
        <v>19</v>
      </c>
      <c r="R200" s="24">
        <v>58</v>
      </c>
      <c r="S200" s="24">
        <v>45</v>
      </c>
    </row>
    <row r="201" spans="1:19" ht="11.1" customHeight="1">
      <c r="A201" s="10" t="s">
        <v>114</v>
      </c>
      <c r="B201" s="15">
        <v>100</v>
      </c>
      <c r="C201" s="15">
        <v>22.622108000000001</v>
      </c>
      <c r="D201" s="15">
        <v>47.300770999999997</v>
      </c>
      <c r="E201" s="15">
        <v>38.131962000000001</v>
      </c>
      <c r="F201" s="15">
        <v>24.421593999999999</v>
      </c>
      <c r="G201" s="15">
        <v>32.047986000000002</v>
      </c>
      <c r="H201" s="15">
        <v>25.449871000000002</v>
      </c>
      <c r="I201" s="15">
        <v>22.365038999999999</v>
      </c>
      <c r="J201" s="15">
        <v>12.425020999999999</v>
      </c>
      <c r="K201" s="15">
        <v>58.097686000000003</v>
      </c>
      <c r="L201" s="15">
        <v>38.303342000000001</v>
      </c>
      <c r="M201" s="15">
        <v>5.7412169999999998</v>
      </c>
      <c r="N201" s="15">
        <v>36.246786999999998</v>
      </c>
      <c r="O201" s="15">
        <v>20.479863000000002</v>
      </c>
      <c r="P201" s="15">
        <v>65.981148000000005</v>
      </c>
      <c r="Q201" s="15">
        <v>1.6281060000000001</v>
      </c>
      <c r="R201" s="15">
        <v>4.9700090000000001</v>
      </c>
      <c r="S201" s="15">
        <v>3.8560409999999998</v>
      </c>
    </row>
    <row r="202" spans="1:19" ht="11.1" customHeight="1">
      <c r="A202" s="23" t="s">
        <v>211</v>
      </c>
      <c r="B202" s="24">
        <v>715</v>
      </c>
      <c r="C202" s="24">
        <v>183</v>
      </c>
      <c r="D202" s="24">
        <v>389</v>
      </c>
      <c r="E202" s="24">
        <v>326</v>
      </c>
      <c r="F202" s="24">
        <v>185</v>
      </c>
      <c r="G202" s="24">
        <v>264</v>
      </c>
      <c r="H202" s="24">
        <v>203</v>
      </c>
      <c r="I202" s="24">
        <v>195</v>
      </c>
      <c r="J202" s="24">
        <v>89</v>
      </c>
      <c r="K202" s="24">
        <v>441</v>
      </c>
      <c r="L202" s="24">
        <v>337</v>
      </c>
      <c r="M202" s="24">
        <v>36</v>
      </c>
      <c r="N202" s="24">
        <v>294</v>
      </c>
      <c r="O202" s="24">
        <v>188</v>
      </c>
      <c r="P202" s="24">
        <v>512</v>
      </c>
      <c r="Q202" s="24">
        <v>14</v>
      </c>
      <c r="R202" s="24">
        <v>10</v>
      </c>
      <c r="S202" s="24">
        <v>36</v>
      </c>
    </row>
    <row r="203" spans="1:19" ht="11.1" customHeight="1">
      <c r="A203" s="10" t="s">
        <v>114</v>
      </c>
      <c r="B203" s="15">
        <v>100</v>
      </c>
      <c r="C203" s="15">
        <v>25.594405999999999</v>
      </c>
      <c r="D203" s="15">
        <v>54.405594000000001</v>
      </c>
      <c r="E203" s="15">
        <v>45.594405999999999</v>
      </c>
      <c r="F203" s="15">
        <v>25.874126</v>
      </c>
      <c r="G203" s="15">
        <v>36.923076999999999</v>
      </c>
      <c r="H203" s="15">
        <v>28.391608000000002</v>
      </c>
      <c r="I203" s="15">
        <v>27.272727</v>
      </c>
      <c r="J203" s="15">
        <v>12.447552</v>
      </c>
      <c r="K203" s="15">
        <v>61.678322000000001</v>
      </c>
      <c r="L203" s="15">
        <v>47.132866999999997</v>
      </c>
      <c r="M203" s="15">
        <v>5.0349649999999997</v>
      </c>
      <c r="N203" s="15">
        <v>41.118881000000002</v>
      </c>
      <c r="O203" s="15">
        <v>26.293706</v>
      </c>
      <c r="P203" s="15">
        <v>71.608391999999995</v>
      </c>
      <c r="Q203" s="15">
        <v>1.9580420000000001</v>
      </c>
      <c r="R203" s="15">
        <v>1.398601</v>
      </c>
      <c r="S203" s="15">
        <v>5.0349649999999997</v>
      </c>
    </row>
    <row r="204" spans="1:19" ht="11.1" customHeight="1">
      <c r="A204" s="23" t="s">
        <v>212</v>
      </c>
      <c r="B204" s="24">
        <v>387</v>
      </c>
      <c r="C204" s="24">
        <v>94</v>
      </c>
      <c r="D204" s="24">
        <v>176</v>
      </c>
      <c r="E204" s="24">
        <v>156</v>
      </c>
      <c r="F204" s="24">
        <v>118</v>
      </c>
      <c r="G204" s="24">
        <v>145</v>
      </c>
      <c r="H204" s="24">
        <v>95</v>
      </c>
      <c r="I204" s="24">
        <v>90</v>
      </c>
      <c r="J204" s="24">
        <v>59</v>
      </c>
      <c r="K204" s="24">
        <v>245</v>
      </c>
      <c r="L204" s="24">
        <v>159</v>
      </c>
      <c r="M204" s="24">
        <v>53</v>
      </c>
      <c r="N204" s="24">
        <v>158</v>
      </c>
      <c r="O204" s="24">
        <v>90</v>
      </c>
      <c r="P204" s="24">
        <v>248</v>
      </c>
      <c r="Q204" s="24">
        <v>4</v>
      </c>
      <c r="R204" s="24">
        <v>19</v>
      </c>
      <c r="S204" s="24">
        <v>17</v>
      </c>
    </row>
    <row r="205" spans="1:19" ht="11.1" customHeight="1">
      <c r="A205" s="10" t="s">
        <v>114</v>
      </c>
      <c r="B205" s="15">
        <v>100</v>
      </c>
      <c r="C205" s="15">
        <v>24.289406</v>
      </c>
      <c r="D205" s="15">
        <v>45.478036000000003</v>
      </c>
      <c r="E205" s="15">
        <v>40.310077999999997</v>
      </c>
      <c r="F205" s="15">
        <v>30.490956000000001</v>
      </c>
      <c r="G205" s="15">
        <v>37.467700000000001</v>
      </c>
      <c r="H205" s="15">
        <v>24.547803999999999</v>
      </c>
      <c r="I205" s="15">
        <v>23.255814000000001</v>
      </c>
      <c r="J205" s="15">
        <v>15.245478</v>
      </c>
      <c r="K205" s="15">
        <v>63.307493999999998</v>
      </c>
      <c r="L205" s="15">
        <v>41.085270999999999</v>
      </c>
      <c r="M205" s="15">
        <v>13.69509</v>
      </c>
      <c r="N205" s="15">
        <v>40.826872999999999</v>
      </c>
      <c r="O205" s="15">
        <v>23.255814000000001</v>
      </c>
      <c r="P205" s="15">
        <v>64.082687000000007</v>
      </c>
      <c r="Q205" s="15">
        <v>1.0335920000000001</v>
      </c>
      <c r="R205" s="15">
        <v>4.9095610000000001</v>
      </c>
      <c r="S205" s="15">
        <v>4.3927649999999998</v>
      </c>
    </row>
    <row r="206" spans="1:19" ht="11.1" customHeight="1">
      <c r="A206" s="23" t="s">
        <v>213</v>
      </c>
      <c r="B206" s="24">
        <v>404</v>
      </c>
      <c r="C206" s="24">
        <v>95</v>
      </c>
      <c r="D206" s="24">
        <v>211</v>
      </c>
      <c r="E206" s="24">
        <v>167</v>
      </c>
      <c r="F206" s="24">
        <v>116</v>
      </c>
      <c r="G206" s="24">
        <v>147</v>
      </c>
      <c r="H206" s="24">
        <v>89</v>
      </c>
      <c r="I206" s="24">
        <v>101</v>
      </c>
      <c r="J206" s="24">
        <v>54</v>
      </c>
      <c r="K206" s="24">
        <v>267</v>
      </c>
      <c r="L206" s="24">
        <v>174</v>
      </c>
      <c r="M206" s="24">
        <v>38</v>
      </c>
      <c r="N206" s="24">
        <v>144</v>
      </c>
      <c r="O206" s="24">
        <v>96</v>
      </c>
      <c r="P206" s="24">
        <v>284</v>
      </c>
      <c r="Q206" s="24">
        <v>8</v>
      </c>
      <c r="R206" s="24">
        <v>10</v>
      </c>
      <c r="S206" s="24">
        <v>19</v>
      </c>
    </row>
    <row r="207" spans="1:19" ht="11.1" customHeight="1">
      <c r="A207" s="10" t="s">
        <v>114</v>
      </c>
      <c r="B207" s="15">
        <v>100</v>
      </c>
      <c r="C207" s="15">
        <v>23.514851</v>
      </c>
      <c r="D207" s="15">
        <v>52.227722999999997</v>
      </c>
      <c r="E207" s="15">
        <v>41.336633999999997</v>
      </c>
      <c r="F207" s="15">
        <v>28.712871</v>
      </c>
      <c r="G207" s="15">
        <v>36.386139</v>
      </c>
      <c r="H207" s="15">
        <v>22.029703000000001</v>
      </c>
      <c r="I207" s="15">
        <v>25</v>
      </c>
      <c r="J207" s="15">
        <v>13.366337</v>
      </c>
      <c r="K207" s="15">
        <v>66.089108999999993</v>
      </c>
      <c r="L207" s="15">
        <v>43.069307000000002</v>
      </c>
      <c r="M207" s="15">
        <v>9.4059410000000003</v>
      </c>
      <c r="N207" s="15">
        <v>35.643563999999998</v>
      </c>
      <c r="O207" s="15">
        <v>23.762376</v>
      </c>
      <c r="P207" s="15">
        <v>70.297030000000007</v>
      </c>
      <c r="Q207" s="15">
        <v>1.9801979999999999</v>
      </c>
      <c r="R207" s="15">
        <v>2.4752480000000001</v>
      </c>
      <c r="S207" s="15">
        <v>4.7029699999999997</v>
      </c>
    </row>
    <row r="208" spans="1:19" ht="11.1" customHeight="1">
      <c r="A208" s="23" t="s">
        <v>214</v>
      </c>
      <c r="B208" s="24">
        <v>595</v>
      </c>
      <c r="C208" s="24">
        <v>166</v>
      </c>
      <c r="D208" s="24">
        <v>341</v>
      </c>
      <c r="E208" s="24">
        <v>330</v>
      </c>
      <c r="F208" s="24">
        <v>174</v>
      </c>
      <c r="G208" s="24">
        <v>252</v>
      </c>
      <c r="H208" s="24">
        <v>160</v>
      </c>
      <c r="I208" s="24">
        <v>174</v>
      </c>
      <c r="J208" s="24">
        <v>69</v>
      </c>
      <c r="K208" s="24">
        <v>406</v>
      </c>
      <c r="L208" s="24">
        <v>322</v>
      </c>
      <c r="M208" s="24">
        <v>33</v>
      </c>
      <c r="N208" s="24">
        <v>251</v>
      </c>
      <c r="O208" s="24">
        <v>172</v>
      </c>
      <c r="P208" s="24">
        <v>455</v>
      </c>
      <c r="Q208" s="24">
        <v>9</v>
      </c>
      <c r="R208" s="24">
        <v>4</v>
      </c>
      <c r="S208" s="24">
        <v>21</v>
      </c>
    </row>
    <row r="209" spans="1:19" ht="11.1" customHeight="1">
      <c r="A209" s="10" t="s">
        <v>114</v>
      </c>
      <c r="B209" s="15">
        <v>100</v>
      </c>
      <c r="C209" s="15">
        <v>27.899159999999998</v>
      </c>
      <c r="D209" s="15">
        <v>57.310924</v>
      </c>
      <c r="E209" s="15">
        <v>55.462184999999998</v>
      </c>
      <c r="F209" s="15">
        <v>29.243697000000001</v>
      </c>
      <c r="G209" s="15">
        <v>42.352941000000001</v>
      </c>
      <c r="H209" s="15">
        <v>26.890756</v>
      </c>
      <c r="I209" s="15">
        <v>29.243697000000001</v>
      </c>
      <c r="J209" s="15">
        <v>11.596639</v>
      </c>
      <c r="K209" s="15">
        <v>68.235293999999996</v>
      </c>
      <c r="L209" s="15">
        <v>54.117646999999998</v>
      </c>
      <c r="M209" s="15">
        <v>5.5462179999999996</v>
      </c>
      <c r="N209" s="15">
        <v>42.184874000000001</v>
      </c>
      <c r="O209" s="15">
        <v>28.907563</v>
      </c>
      <c r="P209" s="15">
        <v>76.470588000000006</v>
      </c>
      <c r="Q209" s="15">
        <v>1.512605</v>
      </c>
      <c r="R209" s="15">
        <v>0.67226900000000001</v>
      </c>
      <c r="S209" s="15">
        <v>3.5294120000000002</v>
      </c>
    </row>
    <row r="210" spans="1:19" ht="11.1" customHeight="1">
      <c r="A210" s="23" t="s">
        <v>215</v>
      </c>
      <c r="B210" s="24">
        <v>215</v>
      </c>
      <c r="C210" s="24">
        <v>75</v>
      </c>
      <c r="D210" s="24">
        <v>132</v>
      </c>
      <c r="E210" s="24">
        <v>129</v>
      </c>
      <c r="F210" s="24">
        <v>83</v>
      </c>
      <c r="G210" s="24">
        <v>105</v>
      </c>
      <c r="H210" s="24">
        <v>69</v>
      </c>
      <c r="I210" s="24">
        <v>82</v>
      </c>
      <c r="J210" s="24">
        <v>26</v>
      </c>
      <c r="K210" s="24">
        <v>154</v>
      </c>
      <c r="L210" s="24">
        <v>124</v>
      </c>
      <c r="M210" s="24">
        <v>24</v>
      </c>
      <c r="N210" s="24">
        <v>100</v>
      </c>
      <c r="O210" s="24">
        <v>73</v>
      </c>
      <c r="P210" s="24">
        <v>172</v>
      </c>
      <c r="Q210" s="24">
        <v>3</v>
      </c>
      <c r="R210" s="24">
        <v>5</v>
      </c>
      <c r="S210" s="24">
        <v>8</v>
      </c>
    </row>
    <row r="211" spans="1:19" ht="11.1" customHeight="1">
      <c r="A211" s="10" t="s">
        <v>114</v>
      </c>
      <c r="B211" s="15">
        <v>100</v>
      </c>
      <c r="C211" s="15">
        <v>34.883721000000001</v>
      </c>
      <c r="D211" s="15">
        <v>61.395349000000003</v>
      </c>
      <c r="E211" s="15">
        <v>60</v>
      </c>
      <c r="F211" s="15">
        <v>38.604650999999997</v>
      </c>
      <c r="G211" s="15">
        <v>48.837209000000001</v>
      </c>
      <c r="H211" s="15">
        <v>32.093023000000002</v>
      </c>
      <c r="I211" s="15">
        <v>38.139535000000002</v>
      </c>
      <c r="J211" s="15">
        <v>12.093023000000001</v>
      </c>
      <c r="K211" s="15">
        <v>71.627906999999993</v>
      </c>
      <c r="L211" s="15">
        <v>57.674419</v>
      </c>
      <c r="M211" s="15">
        <v>11.162791</v>
      </c>
      <c r="N211" s="15">
        <v>46.511628000000002</v>
      </c>
      <c r="O211" s="15">
        <v>33.953488</v>
      </c>
      <c r="P211" s="15">
        <v>80</v>
      </c>
      <c r="Q211" s="15">
        <v>1.395349</v>
      </c>
      <c r="R211" s="15">
        <v>2.3255810000000001</v>
      </c>
      <c r="S211" s="15">
        <v>3.7209300000000001</v>
      </c>
    </row>
    <row r="212" spans="1:19" ht="11.1" customHeight="1">
      <c r="A212" s="23" t="s">
        <v>216</v>
      </c>
      <c r="B212" s="24">
        <v>248</v>
      </c>
      <c r="C212" s="24">
        <v>73</v>
      </c>
      <c r="D212" s="24">
        <v>121</v>
      </c>
      <c r="E212" s="24">
        <v>108</v>
      </c>
      <c r="F212" s="24">
        <v>88</v>
      </c>
      <c r="G212" s="24">
        <v>101</v>
      </c>
      <c r="H212" s="24">
        <v>76</v>
      </c>
      <c r="I212" s="24">
        <v>66</v>
      </c>
      <c r="J212" s="24">
        <v>27</v>
      </c>
      <c r="K212" s="24">
        <v>148</v>
      </c>
      <c r="L212" s="24">
        <v>100</v>
      </c>
      <c r="M212" s="24">
        <v>18</v>
      </c>
      <c r="N212" s="24">
        <v>91</v>
      </c>
      <c r="O212" s="24">
        <v>73</v>
      </c>
      <c r="P212" s="24">
        <v>164</v>
      </c>
      <c r="Q212" s="24">
        <v>6</v>
      </c>
      <c r="R212" s="24">
        <v>8</v>
      </c>
      <c r="S212" s="24">
        <v>19</v>
      </c>
    </row>
    <row r="213" spans="1:19" ht="11.1" customHeight="1">
      <c r="A213" s="10" t="s">
        <v>114</v>
      </c>
      <c r="B213" s="15">
        <v>100</v>
      </c>
      <c r="C213" s="15">
        <v>29.435483999999999</v>
      </c>
      <c r="D213" s="15">
        <v>48.790323000000001</v>
      </c>
      <c r="E213" s="15">
        <v>43.548386999999998</v>
      </c>
      <c r="F213" s="15">
        <v>35.483871000000001</v>
      </c>
      <c r="G213" s="15">
        <v>40.725805999999999</v>
      </c>
      <c r="H213" s="15">
        <v>30.645161000000002</v>
      </c>
      <c r="I213" s="15">
        <v>26.612902999999999</v>
      </c>
      <c r="J213" s="15">
        <v>10.887097000000001</v>
      </c>
      <c r="K213" s="15">
        <v>59.677419</v>
      </c>
      <c r="L213" s="15">
        <v>40.322581</v>
      </c>
      <c r="M213" s="15">
        <v>7.2580650000000002</v>
      </c>
      <c r="N213" s="15">
        <v>36.693548</v>
      </c>
      <c r="O213" s="15">
        <v>29.435483999999999</v>
      </c>
      <c r="P213" s="15">
        <v>66.129031999999995</v>
      </c>
      <c r="Q213" s="15">
        <v>2.4193549999999999</v>
      </c>
      <c r="R213" s="15">
        <v>3.225806</v>
      </c>
      <c r="S213" s="15">
        <v>7.6612900000000002</v>
      </c>
    </row>
    <row r="214" spans="1:19" ht="11.1" customHeight="1">
      <c r="A214" s="23" t="s">
        <v>217</v>
      </c>
      <c r="B214" s="24">
        <v>255</v>
      </c>
      <c r="C214" s="24">
        <v>79</v>
      </c>
      <c r="D214" s="24">
        <v>133</v>
      </c>
      <c r="E214" s="24">
        <v>122</v>
      </c>
      <c r="F214" s="24">
        <v>84</v>
      </c>
      <c r="G214" s="24">
        <v>95</v>
      </c>
      <c r="H214" s="24">
        <v>73</v>
      </c>
      <c r="I214" s="24">
        <v>80</v>
      </c>
      <c r="J214" s="24">
        <v>42</v>
      </c>
      <c r="K214" s="24">
        <v>167</v>
      </c>
      <c r="L214" s="24">
        <v>129</v>
      </c>
      <c r="M214" s="24">
        <v>27</v>
      </c>
      <c r="N214" s="24">
        <v>122</v>
      </c>
      <c r="O214" s="24">
        <v>81</v>
      </c>
      <c r="P214" s="24">
        <v>186</v>
      </c>
      <c r="Q214" s="24">
        <v>6</v>
      </c>
      <c r="R214" s="24">
        <v>1</v>
      </c>
      <c r="S214" s="24">
        <v>12</v>
      </c>
    </row>
    <row r="215" spans="1:19" ht="11.1" customHeight="1">
      <c r="A215" s="10" t="s">
        <v>114</v>
      </c>
      <c r="B215" s="15">
        <v>100</v>
      </c>
      <c r="C215" s="15">
        <v>30.980391999999998</v>
      </c>
      <c r="D215" s="15">
        <v>52.156863000000001</v>
      </c>
      <c r="E215" s="15">
        <v>47.843136999999999</v>
      </c>
      <c r="F215" s="15">
        <v>32.941175999999999</v>
      </c>
      <c r="G215" s="15">
        <v>37.254902000000001</v>
      </c>
      <c r="H215" s="15">
        <v>28.627451000000001</v>
      </c>
      <c r="I215" s="15">
        <v>31.372548999999999</v>
      </c>
      <c r="J215" s="15">
        <v>16.470587999999999</v>
      </c>
      <c r="K215" s="15">
        <v>65.490195999999997</v>
      </c>
      <c r="L215" s="15">
        <v>50.588234999999997</v>
      </c>
      <c r="M215" s="15">
        <v>10.588234999999999</v>
      </c>
      <c r="N215" s="15">
        <v>47.843136999999999</v>
      </c>
      <c r="O215" s="15">
        <v>31.764706</v>
      </c>
      <c r="P215" s="15">
        <v>72.941175999999999</v>
      </c>
      <c r="Q215" s="15">
        <v>2.3529409999999999</v>
      </c>
      <c r="R215" s="15">
        <v>0.39215699999999998</v>
      </c>
      <c r="S215" s="15">
        <v>4.7058819999999999</v>
      </c>
    </row>
    <row r="216" spans="1:19" ht="11.1" customHeight="1">
      <c r="A216" s="23" t="s">
        <v>218</v>
      </c>
      <c r="B216" s="24">
        <v>291</v>
      </c>
      <c r="C216" s="24">
        <v>88</v>
      </c>
      <c r="D216" s="24">
        <v>156</v>
      </c>
      <c r="E216" s="24">
        <v>155</v>
      </c>
      <c r="F216" s="24">
        <v>99</v>
      </c>
      <c r="G216" s="24">
        <v>127</v>
      </c>
      <c r="H216" s="24">
        <v>79</v>
      </c>
      <c r="I216" s="24">
        <v>73</v>
      </c>
      <c r="J216" s="24">
        <v>35</v>
      </c>
      <c r="K216" s="24">
        <v>205</v>
      </c>
      <c r="L216" s="24">
        <v>147</v>
      </c>
      <c r="M216" s="24">
        <v>26</v>
      </c>
      <c r="N216" s="24">
        <v>134</v>
      </c>
      <c r="O216" s="24">
        <v>125</v>
      </c>
      <c r="P216" s="24">
        <v>222</v>
      </c>
      <c r="Q216" s="24">
        <v>3</v>
      </c>
      <c r="R216" s="24">
        <v>1</v>
      </c>
      <c r="S216" s="24">
        <v>10</v>
      </c>
    </row>
    <row r="217" spans="1:19" ht="11.1" customHeight="1">
      <c r="A217" s="10" t="s">
        <v>114</v>
      </c>
      <c r="B217" s="15">
        <v>100</v>
      </c>
      <c r="C217" s="15">
        <v>30.240549999999999</v>
      </c>
      <c r="D217" s="15">
        <v>53.608246999999999</v>
      </c>
      <c r="E217" s="15">
        <v>53.264605000000003</v>
      </c>
      <c r="F217" s="15">
        <v>34.020619000000003</v>
      </c>
      <c r="G217" s="15">
        <v>43.642612</v>
      </c>
      <c r="H217" s="15">
        <v>27.147766000000001</v>
      </c>
      <c r="I217" s="15">
        <v>25.085910999999999</v>
      </c>
      <c r="J217" s="15">
        <v>12.027490999999999</v>
      </c>
      <c r="K217" s="15">
        <v>70.446735000000004</v>
      </c>
      <c r="L217" s="15">
        <v>50.515464000000001</v>
      </c>
      <c r="M217" s="15">
        <v>8.9347080000000005</v>
      </c>
      <c r="N217" s="15">
        <v>46.048110000000001</v>
      </c>
      <c r="O217" s="15">
        <v>42.955325999999999</v>
      </c>
      <c r="P217" s="15">
        <v>76.288659999999993</v>
      </c>
      <c r="Q217" s="15">
        <v>1.0309280000000001</v>
      </c>
      <c r="R217" s="15">
        <v>0.34364299999999998</v>
      </c>
      <c r="S217" s="15">
        <v>3.436426</v>
      </c>
    </row>
    <row r="218" spans="1:19" ht="11.1" customHeight="1">
      <c r="A218" s="23" t="s">
        <v>219</v>
      </c>
      <c r="B218" s="24">
        <v>338</v>
      </c>
      <c r="C218" s="24">
        <v>106</v>
      </c>
      <c r="D218" s="24">
        <v>160</v>
      </c>
      <c r="E218" s="24">
        <v>170</v>
      </c>
      <c r="F218" s="24">
        <v>112</v>
      </c>
      <c r="G218" s="24">
        <v>132</v>
      </c>
      <c r="H218" s="24">
        <v>115</v>
      </c>
      <c r="I218" s="24">
        <v>99</v>
      </c>
      <c r="J218" s="24">
        <v>42</v>
      </c>
      <c r="K218" s="24">
        <v>230</v>
      </c>
      <c r="L218" s="24">
        <v>169</v>
      </c>
      <c r="M218" s="24">
        <v>31</v>
      </c>
      <c r="N218" s="24">
        <v>167</v>
      </c>
      <c r="O218" s="24">
        <v>89</v>
      </c>
      <c r="P218" s="24">
        <v>252</v>
      </c>
      <c r="Q218" s="24">
        <v>7</v>
      </c>
      <c r="R218" s="24">
        <v>8</v>
      </c>
      <c r="S218" s="24">
        <v>11</v>
      </c>
    </row>
    <row r="219" spans="1:19" ht="11.1" customHeight="1">
      <c r="A219" s="10" t="s">
        <v>114</v>
      </c>
      <c r="B219" s="15">
        <v>100</v>
      </c>
      <c r="C219" s="15">
        <v>31.360946999999999</v>
      </c>
      <c r="D219" s="15">
        <v>47.337277999999998</v>
      </c>
      <c r="E219" s="15">
        <v>50.295858000000003</v>
      </c>
      <c r="F219" s="15">
        <v>33.136094999999997</v>
      </c>
      <c r="G219" s="15">
        <v>39.053254000000003</v>
      </c>
      <c r="H219" s="15">
        <v>34.023668999999998</v>
      </c>
      <c r="I219" s="15">
        <v>29.289940999999999</v>
      </c>
      <c r="J219" s="15">
        <v>12.426036</v>
      </c>
      <c r="K219" s="15">
        <v>68.047336999999999</v>
      </c>
      <c r="L219" s="15">
        <v>50</v>
      </c>
      <c r="M219" s="15">
        <v>9.1715979999999995</v>
      </c>
      <c r="N219" s="15">
        <v>49.408284000000002</v>
      </c>
      <c r="O219" s="15">
        <v>26.331361000000001</v>
      </c>
      <c r="P219" s="15">
        <v>74.556213</v>
      </c>
      <c r="Q219" s="15">
        <v>2.0710060000000001</v>
      </c>
      <c r="R219" s="15">
        <v>2.3668640000000001</v>
      </c>
      <c r="S219" s="15">
        <v>3.2544379999999999</v>
      </c>
    </row>
    <row r="220" spans="1:19" ht="11.1" customHeight="1">
      <c r="A220" s="23" t="s">
        <v>220</v>
      </c>
      <c r="B220" s="24">
        <v>812</v>
      </c>
      <c r="C220" s="24">
        <v>208</v>
      </c>
      <c r="D220" s="24">
        <v>405</v>
      </c>
      <c r="E220" s="24">
        <v>368</v>
      </c>
      <c r="F220" s="24">
        <v>223</v>
      </c>
      <c r="G220" s="24">
        <v>287</v>
      </c>
      <c r="H220" s="24">
        <v>245</v>
      </c>
      <c r="I220" s="24">
        <v>223</v>
      </c>
      <c r="J220" s="24">
        <v>101</v>
      </c>
      <c r="K220" s="24">
        <v>541</v>
      </c>
      <c r="L220" s="24">
        <v>383</v>
      </c>
      <c r="M220" s="24">
        <v>48</v>
      </c>
      <c r="N220" s="24">
        <v>359</v>
      </c>
      <c r="O220" s="24">
        <v>200</v>
      </c>
      <c r="P220" s="24">
        <v>598</v>
      </c>
      <c r="Q220" s="24">
        <v>11</v>
      </c>
      <c r="R220" s="24">
        <v>17</v>
      </c>
      <c r="S220" s="24">
        <v>25</v>
      </c>
    </row>
    <row r="221" spans="1:19" ht="11.1" customHeight="1">
      <c r="A221" s="10" t="s">
        <v>114</v>
      </c>
      <c r="B221" s="15">
        <v>100</v>
      </c>
      <c r="C221" s="15">
        <v>25.615763999999999</v>
      </c>
      <c r="D221" s="15">
        <v>49.876846999999998</v>
      </c>
      <c r="E221" s="15">
        <v>45.320197</v>
      </c>
      <c r="F221" s="15">
        <v>27.463054</v>
      </c>
      <c r="G221" s="15">
        <v>35.344828</v>
      </c>
      <c r="H221" s="15">
        <v>30.172414</v>
      </c>
      <c r="I221" s="15">
        <v>27.463054</v>
      </c>
      <c r="J221" s="15">
        <v>12.438423999999999</v>
      </c>
      <c r="K221" s="15">
        <v>66.625615999999994</v>
      </c>
      <c r="L221" s="15">
        <v>47.167487999999999</v>
      </c>
      <c r="M221" s="15">
        <v>5.9113300000000004</v>
      </c>
      <c r="N221" s="15">
        <v>44.211823000000003</v>
      </c>
      <c r="O221" s="15">
        <v>24.630541999999998</v>
      </c>
      <c r="P221" s="15">
        <v>73.645319999999998</v>
      </c>
      <c r="Q221" s="15">
        <v>1.3546800000000001</v>
      </c>
      <c r="R221" s="15">
        <v>2.0935959999999998</v>
      </c>
      <c r="S221" s="15">
        <v>3.0788180000000001</v>
      </c>
    </row>
    <row r="222" spans="1:19" ht="11.1" customHeight="1">
      <c r="A222" s="23" t="s">
        <v>221</v>
      </c>
      <c r="B222" s="24">
        <v>816</v>
      </c>
      <c r="C222" s="24">
        <v>194</v>
      </c>
      <c r="D222" s="24">
        <v>435</v>
      </c>
      <c r="E222" s="24">
        <v>431</v>
      </c>
      <c r="F222" s="24">
        <v>226</v>
      </c>
      <c r="G222" s="24">
        <v>332</v>
      </c>
      <c r="H222" s="24">
        <v>217</v>
      </c>
      <c r="I222" s="24">
        <v>217</v>
      </c>
      <c r="J222" s="24">
        <v>107</v>
      </c>
      <c r="K222" s="24">
        <v>540</v>
      </c>
      <c r="L222" s="24">
        <v>409</v>
      </c>
      <c r="M222" s="24">
        <v>49</v>
      </c>
      <c r="N222" s="24">
        <v>351</v>
      </c>
      <c r="O222" s="24">
        <v>208</v>
      </c>
      <c r="P222" s="24">
        <v>636</v>
      </c>
      <c r="Q222" s="24">
        <v>10</v>
      </c>
      <c r="R222" s="24">
        <v>12</v>
      </c>
      <c r="S222" s="24">
        <v>27</v>
      </c>
    </row>
    <row r="223" spans="1:19" ht="11.1" customHeight="1">
      <c r="A223" s="10" t="s">
        <v>114</v>
      </c>
      <c r="B223" s="15">
        <v>100</v>
      </c>
      <c r="C223" s="15">
        <v>23.774509999999999</v>
      </c>
      <c r="D223" s="15">
        <v>53.308824000000001</v>
      </c>
      <c r="E223" s="15">
        <v>52.818626999999999</v>
      </c>
      <c r="F223" s="15">
        <v>27.696078</v>
      </c>
      <c r="G223" s="15">
        <v>40.686275000000002</v>
      </c>
      <c r="H223" s="15">
        <v>26.593136999999999</v>
      </c>
      <c r="I223" s="15">
        <v>26.593136999999999</v>
      </c>
      <c r="J223" s="15">
        <v>13.112745</v>
      </c>
      <c r="K223" s="15">
        <v>66.176471000000006</v>
      </c>
      <c r="L223" s="15">
        <v>50.122548999999999</v>
      </c>
      <c r="M223" s="15">
        <v>6.0049020000000004</v>
      </c>
      <c r="N223" s="15">
        <v>43.014705999999997</v>
      </c>
      <c r="O223" s="15">
        <v>25.490196000000001</v>
      </c>
      <c r="P223" s="15">
        <v>77.941175999999999</v>
      </c>
      <c r="Q223" s="15">
        <v>1.22549</v>
      </c>
      <c r="R223" s="15">
        <v>1.470588</v>
      </c>
      <c r="S223" s="15">
        <v>3.308824</v>
      </c>
    </row>
    <row r="224" spans="1:19" ht="11.1" customHeight="1">
      <c r="A224" s="23" t="s">
        <v>152</v>
      </c>
      <c r="B224" s="24">
        <v>69</v>
      </c>
      <c r="C224" s="24">
        <v>12</v>
      </c>
      <c r="D224" s="24">
        <v>29</v>
      </c>
      <c r="E224" s="24">
        <v>22</v>
      </c>
      <c r="F224" s="24">
        <v>13</v>
      </c>
      <c r="G224" s="24">
        <v>22</v>
      </c>
      <c r="H224" s="24">
        <v>5</v>
      </c>
      <c r="I224" s="24">
        <v>12</v>
      </c>
      <c r="J224" s="24">
        <v>7</v>
      </c>
      <c r="K224" s="24">
        <v>34</v>
      </c>
      <c r="L224" s="24">
        <v>28</v>
      </c>
      <c r="M224" s="24">
        <v>2</v>
      </c>
      <c r="N224" s="24">
        <v>23</v>
      </c>
      <c r="O224" s="24">
        <v>11</v>
      </c>
      <c r="P224" s="24">
        <v>43</v>
      </c>
      <c r="Q224" s="24">
        <v>20</v>
      </c>
      <c r="R224" s="24">
        <v>5</v>
      </c>
      <c r="S224" s="24">
        <v>5</v>
      </c>
    </row>
    <row r="225" spans="1:19" ht="11.1" customHeight="1">
      <c r="A225" s="10" t="s">
        <v>114</v>
      </c>
      <c r="B225" s="15">
        <v>100</v>
      </c>
      <c r="C225" s="15">
        <v>17.391304000000002</v>
      </c>
      <c r="D225" s="15">
        <v>42.028986000000003</v>
      </c>
      <c r="E225" s="15">
        <v>31.884058</v>
      </c>
      <c r="F225" s="15">
        <v>18.840579999999999</v>
      </c>
      <c r="G225" s="15">
        <v>31.884058</v>
      </c>
      <c r="H225" s="15">
        <v>7.2463769999999998</v>
      </c>
      <c r="I225" s="15">
        <v>17.391304000000002</v>
      </c>
      <c r="J225" s="15">
        <v>10.144928</v>
      </c>
      <c r="K225" s="15">
        <v>49.275362000000001</v>
      </c>
      <c r="L225" s="15">
        <v>40.579709999999999</v>
      </c>
      <c r="M225" s="15">
        <v>2.8985509999999999</v>
      </c>
      <c r="N225" s="15">
        <v>33.333333000000003</v>
      </c>
      <c r="O225" s="15">
        <v>15.942029</v>
      </c>
      <c r="P225" s="15">
        <v>62.318840999999999</v>
      </c>
      <c r="Q225" s="15">
        <v>28.985506999999998</v>
      </c>
      <c r="R225" s="15">
        <v>7.2463769999999998</v>
      </c>
      <c r="S225" s="15">
        <v>7.2463769999999998</v>
      </c>
    </row>
    <row r="226" spans="1:19" ht="11.1" customHeight="1">
      <c r="A226" s="23" t="s">
        <v>222</v>
      </c>
      <c r="B226" s="24">
        <v>246</v>
      </c>
      <c r="C226" s="24">
        <v>33</v>
      </c>
      <c r="D226" s="24">
        <v>53</v>
      </c>
      <c r="E226" s="24">
        <v>28</v>
      </c>
      <c r="F226" s="24">
        <v>19</v>
      </c>
      <c r="G226" s="24">
        <v>40</v>
      </c>
      <c r="H226" s="24">
        <v>23</v>
      </c>
      <c r="I226" s="24">
        <v>30</v>
      </c>
      <c r="J226" s="24">
        <v>18</v>
      </c>
      <c r="K226" s="24">
        <v>78</v>
      </c>
      <c r="L226" s="24">
        <v>51</v>
      </c>
      <c r="M226" s="24">
        <v>10</v>
      </c>
      <c r="N226" s="24">
        <v>44</v>
      </c>
      <c r="O226" s="24">
        <v>22</v>
      </c>
      <c r="P226" s="24">
        <v>77</v>
      </c>
      <c r="Q226" s="24">
        <v>6</v>
      </c>
      <c r="R226" s="24">
        <v>65</v>
      </c>
      <c r="S226" s="24">
        <v>14</v>
      </c>
    </row>
    <row r="227" spans="1:19" ht="11.1" customHeight="1">
      <c r="A227" s="10" t="s">
        <v>114</v>
      </c>
      <c r="B227" s="15">
        <v>100</v>
      </c>
      <c r="C227" s="15">
        <v>13.414634</v>
      </c>
      <c r="D227" s="15">
        <v>21.544715</v>
      </c>
      <c r="E227" s="15">
        <v>11.382114</v>
      </c>
      <c r="F227" s="15">
        <v>7.7235769999999997</v>
      </c>
      <c r="G227" s="15">
        <v>16.260162999999999</v>
      </c>
      <c r="H227" s="15">
        <v>9.3495930000000005</v>
      </c>
      <c r="I227" s="15">
        <v>12.195122</v>
      </c>
      <c r="J227" s="15">
        <v>7.3170729999999997</v>
      </c>
      <c r="K227" s="15">
        <v>31.707317</v>
      </c>
      <c r="L227" s="15">
        <v>20.731707</v>
      </c>
      <c r="M227" s="15">
        <v>4.0650409999999999</v>
      </c>
      <c r="N227" s="15">
        <v>17.886178999999998</v>
      </c>
      <c r="O227" s="15">
        <v>8.9430890000000005</v>
      </c>
      <c r="P227" s="15">
        <v>31.300813000000002</v>
      </c>
      <c r="Q227" s="15">
        <v>2.4390239999999999</v>
      </c>
      <c r="R227" s="15">
        <v>26.422764000000001</v>
      </c>
      <c r="S227" s="15">
        <v>5.6910569999999998</v>
      </c>
    </row>
    <row r="228" spans="1:19" ht="11.1" customHeight="1">
      <c r="A228" s="23" t="s">
        <v>128</v>
      </c>
      <c r="B228" s="24">
        <v>47</v>
      </c>
      <c r="C228" s="24">
        <v>4</v>
      </c>
      <c r="D228" s="24">
        <v>13</v>
      </c>
      <c r="E228" s="24">
        <v>3</v>
      </c>
      <c r="F228" s="24">
        <v>6</v>
      </c>
      <c r="G228" s="24">
        <v>9</v>
      </c>
      <c r="H228" s="24">
        <v>5</v>
      </c>
      <c r="I228" s="24">
        <v>8</v>
      </c>
      <c r="J228" s="24">
        <v>2</v>
      </c>
      <c r="K228" s="24">
        <v>14</v>
      </c>
      <c r="L228" s="24">
        <v>9</v>
      </c>
      <c r="M228" s="24">
        <v>0</v>
      </c>
      <c r="N228" s="24">
        <v>9</v>
      </c>
      <c r="O228" s="24">
        <v>8</v>
      </c>
      <c r="P228" s="24">
        <v>14</v>
      </c>
      <c r="Q228" s="24">
        <v>0</v>
      </c>
      <c r="R228" s="24">
        <v>3</v>
      </c>
      <c r="S228" s="24">
        <v>20</v>
      </c>
    </row>
    <row r="229" spans="1:19" ht="11.1" customHeight="1">
      <c r="A229" s="11"/>
      <c r="B229" s="16">
        <v>100</v>
      </c>
      <c r="C229" s="16">
        <v>8.5106380000000001</v>
      </c>
      <c r="D229" s="16">
        <v>27.659573999999999</v>
      </c>
      <c r="E229" s="16">
        <v>6.3829789999999997</v>
      </c>
      <c r="F229" s="16">
        <v>12.765957</v>
      </c>
      <c r="G229" s="16">
        <v>19.148935999999999</v>
      </c>
      <c r="H229" s="16">
        <v>10.638298000000001</v>
      </c>
      <c r="I229" s="16">
        <v>17.021277000000001</v>
      </c>
      <c r="J229" s="16">
        <v>4.2553190000000001</v>
      </c>
      <c r="K229" s="16">
        <v>29.787234000000002</v>
      </c>
      <c r="L229" s="16">
        <v>19.148935999999999</v>
      </c>
      <c r="M229" s="16">
        <v>0</v>
      </c>
      <c r="N229" s="16">
        <v>19.148935999999999</v>
      </c>
      <c r="O229" s="16">
        <v>17.021277000000001</v>
      </c>
      <c r="P229" s="16">
        <v>29.787234000000002</v>
      </c>
      <c r="Q229" s="16">
        <v>0</v>
      </c>
      <c r="R229" s="16">
        <v>6.3829789999999997</v>
      </c>
      <c r="S229" s="16">
        <v>42.553190999999998</v>
      </c>
    </row>
    <row r="230" spans="1:19" ht="11.1" customHeight="1"/>
  </sheetData>
  <phoneticPr fontId="2"/>
  <pageMargins left="0.75" right="0.75" top="1" bottom="1" header="0.5" footer="0.5"/>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74B7C-A498-411E-9FBB-187B1EF83E4C}">
  <sheetPr codeName="Sheet141"/>
  <dimension ref="A1:G232"/>
  <sheetViews>
    <sheetView workbookViewId="0"/>
  </sheetViews>
  <sheetFormatPr defaultRowHeight="12"/>
  <cols>
    <col min="1" max="1" width="52" style="13" bestFit="1" customWidth="1"/>
    <col min="2" max="256" width="7.625" style="13" customWidth="1"/>
    <col min="257" max="16384" width="9" style="13"/>
  </cols>
  <sheetData>
    <row r="1" spans="1:7">
      <c r="A1" s="12" t="s">
        <v>114</v>
      </c>
      <c r="B1" s="6"/>
    </row>
    <row r="2" spans="1:7">
      <c r="A2" s="18" t="str">
        <f xml:space="preserve"> HYPERLINK("#'目次'!B46","[40]")</f>
        <v>[40]</v>
      </c>
    </row>
    <row r="3" spans="1:7">
      <c r="A3" s="6" t="s">
        <v>114</v>
      </c>
      <c r="B3" s="7" t="s">
        <v>479</v>
      </c>
    </row>
    <row r="4" spans="1:7">
      <c r="A4" s="6" t="s">
        <v>114</v>
      </c>
      <c r="B4" s="7" t="s">
        <v>480</v>
      </c>
    </row>
    <row r="5" spans="1:7">
      <c r="A5" s="6" t="s">
        <v>114</v>
      </c>
      <c r="B5" s="7" t="s">
        <v>481</v>
      </c>
    </row>
    <row r="6" spans="1:7">
      <c r="A6" s="6" t="s">
        <v>114</v>
      </c>
      <c r="B6" s="7" t="s">
        <v>482</v>
      </c>
    </row>
    <row r="7" spans="1:7">
      <c r="A7" s="6" t="s">
        <v>114</v>
      </c>
      <c r="B7" s="7" t="s">
        <v>483</v>
      </c>
    </row>
    <row r="8" spans="1:7" s="21" customFormat="1" ht="36">
      <c r="A8" s="19" t="s">
        <v>114</v>
      </c>
      <c r="B8" s="20" t="s">
        <v>118</v>
      </c>
      <c r="C8" s="20" t="s">
        <v>484</v>
      </c>
      <c r="D8" s="20" t="s">
        <v>485</v>
      </c>
      <c r="E8" s="20" t="s">
        <v>486</v>
      </c>
      <c r="F8" s="20" t="s">
        <v>487</v>
      </c>
      <c r="G8" s="20" t="s">
        <v>128</v>
      </c>
    </row>
    <row r="9" spans="1:7">
      <c r="A9" s="22" t="s">
        <v>121</v>
      </c>
      <c r="B9" s="9">
        <v>2335</v>
      </c>
      <c r="C9" s="9">
        <v>542</v>
      </c>
      <c r="D9" s="9">
        <v>767</v>
      </c>
      <c r="E9" s="9">
        <v>302</v>
      </c>
      <c r="F9" s="9">
        <v>329</v>
      </c>
      <c r="G9" s="9">
        <v>395</v>
      </c>
    </row>
    <row r="10" spans="1:7">
      <c r="A10" s="10" t="s">
        <v>114</v>
      </c>
      <c r="B10" s="15">
        <v>100</v>
      </c>
      <c r="C10" s="15">
        <v>23.211991000000001</v>
      </c>
      <c r="D10" s="15">
        <v>32.847966</v>
      </c>
      <c r="E10" s="15">
        <v>12.933619</v>
      </c>
      <c r="F10" s="15">
        <v>14.089936</v>
      </c>
      <c r="G10" s="15">
        <v>16.916488000000001</v>
      </c>
    </row>
    <row r="11" spans="1:7">
      <c r="A11" s="8" t="s">
        <v>122</v>
      </c>
      <c r="B11" s="8"/>
      <c r="C11" s="8"/>
      <c r="D11" s="8"/>
      <c r="E11" s="8"/>
      <c r="F11" s="8"/>
      <c r="G11" s="8"/>
    </row>
    <row r="12" spans="1:7">
      <c r="A12" s="23" t="s">
        <v>123</v>
      </c>
      <c r="B12" s="24">
        <v>327</v>
      </c>
      <c r="C12" s="24">
        <v>59</v>
      </c>
      <c r="D12" s="24">
        <v>119</v>
      </c>
      <c r="E12" s="24">
        <v>46</v>
      </c>
      <c r="F12" s="24">
        <v>52</v>
      </c>
      <c r="G12" s="24">
        <v>51</v>
      </c>
    </row>
    <row r="13" spans="1:7">
      <c r="A13" s="10" t="s">
        <v>114</v>
      </c>
      <c r="B13" s="15">
        <v>100</v>
      </c>
      <c r="C13" s="15">
        <v>18.042812999999999</v>
      </c>
      <c r="D13" s="15">
        <v>36.391437000000003</v>
      </c>
      <c r="E13" s="15">
        <v>14.067278</v>
      </c>
      <c r="F13" s="15">
        <v>15.902141</v>
      </c>
      <c r="G13" s="15">
        <v>15.59633</v>
      </c>
    </row>
    <row r="14" spans="1:7">
      <c r="A14" s="23" t="s">
        <v>124</v>
      </c>
      <c r="B14" s="24">
        <v>433</v>
      </c>
      <c r="C14" s="24">
        <v>101</v>
      </c>
      <c r="D14" s="24">
        <v>156</v>
      </c>
      <c r="E14" s="24">
        <v>56</v>
      </c>
      <c r="F14" s="24">
        <v>70</v>
      </c>
      <c r="G14" s="24">
        <v>50</v>
      </c>
    </row>
    <row r="15" spans="1:7">
      <c r="A15" s="10" t="s">
        <v>114</v>
      </c>
      <c r="B15" s="15">
        <v>100</v>
      </c>
      <c r="C15" s="15">
        <v>23.325634999999998</v>
      </c>
      <c r="D15" s="15">
        <v>36.027714000000003</v>
      </c>
      <c r="E15" s="15">
        <v>12.933025000000001</v>
      </c>
      <c r="F15" s="15">
        <v>16.166281999999999</v>
      </c>
      <c r="G15" s="15">
        <v>11.547344000000001</v>
      </c>
    </row>
    <row r="16" spans="1:7">
      <c r="A16" s="23" t="s">
        <v>125</v>
      </c>
      <c r="B16" s="24">
        <v>988</v>
      </c>
      <c r="C16" s="24">
        <v>244</v>
      </c>
      <c r="D16" s="24">
        <v>341</v>
      </c>
      <c r="E16" s="24">
        <v>128</v>
      </c>
      <c r="F16" s="24">
        <v>119</v>
      </c>
      <c r="G16" s="24">
        <v>156</v>
      </c>
    </row>
    <row r="17" spans="1:7">
      <c r="A17" s="10" t="s">
        <v>114</v>
      </c>
      <c r="B17" s="15">
        <v>100</v>
      </c>
      <c r="C17" s="15">
        <v>24.696356000000002</v>
      </c>
      <c r="D17" s="15">
        <v>34.51417</v>
      </c>
      <c r="E17" s="15">
        <v>12.955465999999999</v>
      </c>
      <c r="F17" s="15">
        <v>12.044534000000001</v>
      </c>
      <c r="G17" s="15">
        <v>15.789474</v>
      </c>
    </row>
    <row r="18" spans="1:7">
      <c r="A18" s="23" t="s">
        <v>126</v>
      </c>
      <c r="B18" s="24">
        <v>440</v>
      </c>
      <c r="C18" s="24">
        <v>108</v>
      </c>
      <c r="D18" s="24">
        <v>120</v>
      </c>
      <c r="E18" s="24">
        <v>52</v>
      </c>
      <c r="F18" s="24">
        <v>67</v>
      </c>
      <c r="G18" s="24">
        <v>93</v>
      </c>
    </row>
    <row r="19" spans="1:7">
      <c r="A19" s="10" t="s">
        <v>114</v>
      </c>
      <c r="B19" s="15">
        <v>100</v>
      </c>
      <c r="C19" s="15">
        <v>24.545455</v>
      </c>
      <c r="D19" s="15">
        <v>27.272727</v>
      </c>
      <c r="E19" s="15">
        <v>11.818182</v>
      </c>
      <c r="F19" s="15">
        <v>15.227273</v>
      </c>
      <c r="G19" s="15">
        <v>21.136364</v>
      </c>
    </row>
    <row r="20" spans="1:7">
      <c r="A20" s="23" t="s">
        <v>127</v>
      </c>
      <c r="B20" s="24">
        <v>108</v>
      </c>
      <c r="C20" s="24">
        <v>23</v>
      </c>
      <c r="D20" s="24">
        <v>25</v>
      </c>
      <c r="E20" s="24">
        <v>15</v>
      </c>
      <c r="F20" s="24">
        <v>16</v>
      </c>
      <c r="G20" s="24">
        <v>29</v>
      </c>
    </row>
    <row r="21" spans="1:7">
      <c r="A21" s="10" t="s">
        <v>114</v>
      </c>
      <c r="B21" s="15">
        <v>100</v>
      </c>
      <c r="C21" s="15">
        <v>21.296296000000002</v>
      </c>
      <c r="D21" s="15">
        <v>23.148147999999999</v>
      </c>
      <c r="E21" s="15">
        <v>13.888889000000001</v>
      </c>
      <c r="F21" s="15">
        <v>14.814814999999999</v>
      </c>
      <c r="G21" s="15">
        <v>26.851852000000001</v>
      </c>
    </row>
    <row r="22" spans="1:7">
      <c r="A22" s="23" t="s">
        <v>128</v>
      </c>
      <c r="B22" s="24">
        <v>39</v>
      </c>
      <c r="C22" s="24">
        <v>7</v>
      </c>
      <c r="D22" s="24">
        <v>6</v>
      </c>
      <c r="E22" s="24">
        <v>5</v>
      </c>
      <c r="F22" s="24">
        <v>5</v>
      </c>
      <c r="G22" s="24">
        <v>16</v>
      </c>
    </row>
    <row r="23" spans="1:7">
      <c r="A23" s="10" t="s">
        <v>114</v>
      </c>
      <c r="B23" s="15">
        <v>100</v>
      </c>
      <c r="C23" s="15">
        <v>17.948718</v>
      </c>
      <c r="D23" s="15">
        <v>15.384615</v>
      </c>
      <c r="E23" s="15">
        <v>12.820513</v>
      </c>
      <c r="F23" s="15">
        <v>12.820513</v>
      </c>
      <c r="G23" s="15">
        <v>41.025641</v>
      </c>
    </row>
    <row r="24" spans="1:7">
      <c r="A24" s="8" t="s">
        <v>129</v>
      </c>
      <c r="B24" s="8"/>
      <c r="C24" s="8"/>
      <c r="D24" s="8"/>
      <c r="E24" s="8"/>
      <c r="F24" s="8"/>
      <c r="G24" s="8"/>
    </row>
    <row r="25" spans="1:7">
      <c r="A25" s="23" t="s">
        <v>130</v>
      </c>
      <c r="B25" s="24">
        <v>707</v>
      </c>
      <c r="C25" s="24">
        <v>162</v>
      </c>
      <c r="D25" s="24">
        <v>256</v>
      </c>
      <c r="E25" s="24">
        <v>95</v>
      </c>
      <c r="F25" s="24">
        <v>103</v>
      </c>
      <c r="G25" s="24">
        <v>91</v>
      </c>
    </row>
    <row r="26" spans="1:7">
      <c r="A26" s="10" t="s">
        <v>114</v>
      </c>
      <c r="B26" s="15">
        <v>100</v>
      </c>
      <c r="C26" s="15">
        <v>22.913720000000001</v>
      </c>
      <c r="D26" s="15">
        <v>36.209335000000003</v>
      </c>
      <c r="E26" s="15">
        <v>13.437058</v>
      </c>
      <c r="F26" s="15">
        <v>14.5686</v>
      </c>
      <c r="G26" s="15">
        <v>12.871287000000001</v>
      </c>
    </row>
    <row r="27" spans="1:7">
      <c r="A27" s="23" t="s">
        <v>131</v>
      </c>
      <c r="B27" s="24">
        <v>1104</v>
      </c>
      <c r="C27" s="24">
        <v>251</v>
      </c>
      <c r="D27" s="24">
        <v>387</v>
      </c>
      <c r="E27" s="24">
        <v>154</v>
      </c>
      <c r="F27" s="24">
        <v>128</v>
      </c>
      <c r="G27" s="24">
        <v>184</v>
      </c>
    </row>
    <row r="28" spans="1:7">
      <c r="A28" s="10" t="s">
        <v>114</v>
      </c>
      <c r="B28" s="15">
        <v>100</v>
      </c>
      <c r="C28" s="15">
        <v>22.735506999999998</v>
      </c>
      <c r="D28" s="15">
        <v>35.054347999999997</v>
      </c>
      <c r="E28" s="15">
        <v>13.949275</v>
      </c>
      <c r="F28" s="15">
        <v>11.594203</v>
      </c>
      <c r="G28" s="15">
        <v>16.666667</v>
      </c>
    </row>
    <row r="29" spans="1:7">
      <c r="A29" s="23" t="s">
        <v>132</v>
      </c>
      <c r="B29" s="24">
        <v>418</v>
      </c>
      <c r="C29" s="24">
        <v>106</v>
      </c>
      <c r="D29" s="24">
        <v>103</v>
      </c>
      <c r="E29" s="24">
        <v>41</v>
      </c>
      <c r="F29" s="24">
        <v>79</v>
      </c>
      <c r="G29" s="24">
        <v>89</v>
      </c>
    </row>
    <row r="30" spans="1:7">
      <c r="A30" s="10" t="s">
        <v>114</v>
      </c>
      <c r="B30" s="15">
        <v>100</v>
      </c>
      <c r="C30" s="15">
        <v>25.358851999999999</v>
      </c>
      <c r="D30" s="15">
        <v>24.641148000000001</v>
      </c>
      <c r="E30" s="15">
        <v>9.8086120000000001</v>
      </c>
      <c r="F30" s="15">
        <v>18.899522000000001</v>
      </c>
      <c r="G30" s="15">
        <v>21.291865999999999</v>
      </c>
    </row>
    <row r="31" spans="1:7">
      <c r="A31" s="23" t="s">
        <v>133</v>
      </c>
      <c r="B31" s="24">
        <v>62</v>
      </c>
      <c r="C31" s="24">
        <v>16</v>
      </c>
      <c r="D31" s="24">
        <v>15</v>
      </c>
      <c r="E31" s="24">
        <v>7</v>
      </c>
      <c r="F31" s="24">
        <v>11</v>
      </c>
      <c r="G31" s="24">
        <v>13</v>
      </c>
    </row>
    <row r="32" spans="1:7">
      <c r="A32" s="10" t="s">
        <v>114</v>
      </c>
      <c r="B32" s="15">
        <v>100</v>
      </c>
      <c r="C32" s="15">
        <v>25.806452</v>
      </c>
      <c r="D32" s="15">
        <v>24.193548</v>
      </c>
      <c r="E32" s="15">
        <v>11.290323000000001</v>
      </c>
      <c r="F32" s="15">
        <v>17.741935000000002</v>
      </c>
      <c r="G32" s="15">
        <v>20.967742000000001</v>
      </c>
    </row>
    <row r="33" spans="1:7">
      <c r="A33" s="23" t="s">
        <v>128</v>
      </c>
      <c r="B33" s="24">
        <v>44</v>
      </c>
      <c r="C33" s="24">
        <v>7</v>
      </c>
      <c r="D33" s="24">
        <v>6</v>
      </c>
      <c r="E33" s="24">
        <v>5</v>
      </c>
      <c r="F33" s="24">
        <v>8</v>
      </c>
      <c r="G33" s="24">
        <v>18</v>
      </c>
    </row>
    <row r="34" spans="1:7">
      <c r="A34" s="10" t="s">
        <v>114</v>
      </c>
      <c r="B34" s="15">
        <v>100</v>
      </c>
      <c r="C34" s="15">
        <v>15.909091</v>
      </c>
      <c r="D34" s="15">
        <v>13.636364</v>
      </c>
      <c r="E34" s="15">
        <v>11.363636</v>
      </c>
      <c r="F34" s="15">
        <v>18.181818</v>
      </c>
      <c r="G34" s="15">
        <v>40.909090999999997</v>
      </c>
    </row>
    <row r="35" spans="1:7">
      <c r="A35" s="8" t="s">
        <v>134</v>
      </c>
      <c r="B35" s="8"/>
      <c r="C35" s="8"/>
      <c r="D35" s="8"/>
      <c r="E35" s="8"/>
      <c r="F35" s="8"/>
      <c r="G35" s="8"/>
    </row>
    <row r="36" spans="1:7">
      <c r="A36" s="23" t="s">
        <v>135</v>
      </c>
      <c r="B36" s="24">
        <v>103</v>
      </c>
      <c r="C36" s="24">
        <v>21</v>
      </c>
      <c r="D36" s="24">
        <v>29</v>
      </c>
      <c r="E36" s="24">
        <v>14</v>
      </c>
      <c r="F36" s="24">
        <v>19</v>
      </c>
      <c r="G36" s="24">
        <v>20</v>
      </c>
    </row>
    <row r="37" spans="1:7">
      <c r="A37" s="10" t="s">
        <v>114</v>
      </c>
      <c r="B37" s="15">
        <v>100</v>
      </c>
      <c r="C37" s="15">
        <v>20.388349999999999</v>
      </c>
      <c r="D37" s="15">
        <v>28.155339999999999</v>
      </c>
      <c r="E37" s="15">
        <v>13.592233</v>
      </c>
      <c r="F37" s="15">
        <v>18.446601999999999</v>
      </c>
      <c r="G37" s="15">
        <v>19.417476000000001</v>
      </c>
    </row>
    <row r="38" spans="1:7">
      <c r="A38" s="23" t="s">
        <v>136</v>
      </c>
      <c r="B38" s="24">
        <v>113</v>
      </c>
      <c r="C38" s="24">
        <v>20</v>
      </c>
      <c r="D38" s="24">
        <v>31</v>
      </c>
      <c r="E38" s="24">
        <v>14</v>
      </c>
      <c r="F38" s="24">
        <v>26</v>
      </c>
      <c r="G38" s="24">
        <v>22</v>
      </c>
    </row>
    <row r="39" spans="1:7">
      <c r="A39" s="10" t="s">
        <v>114</v>
      </c>
      <c r="B39" s="15">
        <v>100</v>
      </c>
      <c r="C39" s="15">
        <v>17.699114999999999</v>
      </c>
      <c r="D39" s="15">
        <v>27.433627999999999</v>
      </c>
      <c r="E39" s="15">
        <v>12.389381</v>
      </c>
      <c r="F39" s="15">
        <v>23.008849999999999</v>
      </c>
      <c r="G39" s="15">
        <v>19.469027000000001</v>
      </c>
    </row>
    <row r="40" spans="1:7">
      <c r="A40" s="23" t="s">
        <v>137</v>
      </c>
      <c r="B40" s="24">
        <v>98</v>
      </c>
      <c r="C40" s="24">
        <v>14</v>
      </c>
      <c r="D40" s="24">
        <v>28</v>
      </c>
      <c r="E40" s="24">
        <v>12</v>
      </c>
      <c r="F40" s="24">
        <v>27</v>
      </c>
      <c r="G40" s="24">
        <v>17</v>
      </c>
    </row>
    <row r="41" spans="1:7">
      <c r="A41" s="10" t="s">
        <v>114</v>
      </c>
      <c r="B41" s="15">
        <v>100</v>
      </c>
      <c r="C41" s="15">
        <v>14.285714</v>
      </c>
      <c r="D41" s="15">
        <v>28.571428999999998</v>
      </c>
      <c r="E41" s="15">
        <v>12.244897999999999</v>
      </c>
      <c r="F41" s="15">
        <v>27.551020000000001</v>
      </c>
      <c r="G41" s="15">
        <v>17.346938999999999</v>
      </c>
    </row>
    <row r="42" spans="1:7">
      <c r="A42" s="23" t="s">
        <v>138</v>
      </c>
      <c r="B42" s="24">
        <v>120</v>
      </c>
      <c r="C42" s="24">
        <v>24</v>
      </c>
      <c r="D42" s="24">
        <v>37</v>
      </c>
      <c r="E42" s="24">
        <v>20</v>
      </c>
      <c r="F42" s="24">
        <v>18</v>
      </c>
      <c r="G42" s="24">
        <v>21</v>
      </c>
    </row>
    <row r="43" spans="1:7">
      <c r="A43" s="10" t="s">
        <v>114</v>
      </c>
      <c r="B43" s="15">
        <v>100</v>
      </c>
      <c r="C43" s="15">
        <v>20</v>
      </c>
      <c r="D43" s="15">
        <v>30.833333</v>
      </c>
      <c r="E43" s="15">
        <v>16.666667</v>
      </c>
      <c r="F43" s="15">
        <v>15</v>
      </c>
      <c r="G43" s="15">
        <v>17.5</v>
      </c>
    </row>
    <row r="44" spans="1:7">
      <c r="A44" s="23" t="s">
        <v>139</v>
      </c>
      <c r="B44" s="24">
        <v>144</v>
      </c>
      <c r="C44" s="24">
        <v>32</v>
      </c>
      <c r="D44" s="24">
        <v>49</v>
      </c>
      <c r="E44" s="24">
        <v>18</v>
      </c>
      <c r="F44" s="24">
        <v>24</v>
      </c>
      <c r="G44" s="24">
        <v>21</v>
      </c>
    </row>
    <row r="45" spans="1:7">
      <c r="A45" s="10" t="s">
        <v>114</v>
      </c>
      <c r="B45" s="15">
        <v>100</v>
      </c>
      <c r="C45" s="15">
        <v>22.222221999999999</v>
      </c>
      <c r="D45" s="15">
        <v>34.027777999999998</v>
      </c>
      <c r="E45" s="15">
        <v>12.5</v>
      </c>
      <c r="F45" s="15">
        <v>16.666667</v>
      </c>
      <c r="G45" s="15">
        <v>14.583333</v>
      </c>
    </row>
    <row r="46" spans="1:7">
      <c r="A46" s="23" t="s">
        <v>140</v>
      </c>
      <c r="B46" s="24">
        <v>155</v>
      </c>
      <c r="C46" s="24">
        <v>23</v>
      </c>
      <c r="D46" s="24">
        <v>61</v>
      </c>
      <c r="E46" s="24">
        <v>21</v>
      </c>
      <c r="F46" s="24">
        <v>25</v>
      </c>
      <c r="G46" s="24">
        <v>25</v>
      </c>
    </row>
    <row r="47" spans="1:7">
      <c r="A47" s="10" t="s">
        <v>114</v>
      </c>
      <c r="B47" s="15">
        <v>100</v>
      </c>
      <c r="C47" s="15">
        <v>14.838710000000001</v>
      </c>
      <c r="D47" s="15">
        <v>39.354838999999998</v>
      </c>
      <c r="E47" s="15">
        <v>13.548387</v>
      </c>
      <c r="F47" s="15">
        <v>16.129031999999999</v>
      </c>
      <c r="G47" s="15">
        <v>16.129031999999999</v>
      </c>
    </row>
    <row r="48" spans="1:7">
      <c r="A48" s="23" t="s">
        <v>141</v>
      </c>
      <c r="B48" s="24">
        <v>1276</v>
      </c>
      <c r="C48" s="24">
        <v>306</v>
      </c>
      <c r="D48" s="24">
        <v>438</v>
      </c>
      <c r="E48" s="24">
        <v>154</v>
      </c>
      <c r="F48" s="24">
        <v>166</v>
      </c>
      <c r="G48" s="24">
        <v>212</v>
      </c>
    </row>
    <row r="49" spans="1:7">
      <c r="A49" s="10" t="s">
        <v>114</v>
      </c>
      <c r="B49" s="15">
        <v>100</v>
      </c>
      <c r="C49" s="15">
        <v>23.981190999999999</v>
      </c>
      <c r="D49" s="15">
        <v>34.326019000000002</v>
      </c>
      <c r="E49" s="15">
        <v>12.068966</v>
      </c>
      <c r="F49" s="15">
        <v>13.009404</v>
      </c>
      <c r="G49" s="15">
        <v>16.614419999999999</v>
      </c>
    </row>
    <row r="50" spans="1:7">
      <c r="A50" s="23" t="s">
        <v>142</v>
      </c>
      <c r="B50" s="24">
        <v>289</v>
      </c>
      <c r="C50" s="24">
        <v>94</v>
      </c>
      <c r="D50" s="24">
        <v>89</v>
      </c>
      <c r="E50" s="24">
        <v>45</v>
      </c>
      <c r="F50" s="24">
        <v>17</v>
      </c>
      <c r="G50" s="24">
        <v>44</v>
      </c>
    </row>
    <row r="51" spans="1:7">
      <c r="A51" s="10" t="s">
        <v>114</v>
      </c>
      <c r="B51" s="15">
        <v>100</v>
      </c>
      <c r="C51" s="15">
        <v>32.525951999999997</v>
      </c>
      <c r="D51" s="15">
        <v>30.795847999999999</v>
      </c>
      <c r="E51" s="15">
        <v>15.570933999999999</v>
      </c>
      <c r="F51" s="15">
        <v>5.8823530000000002</v>
      </c>
      <c r="G51" s="15">
        <v>15.224913000000001</v>
      </c>
    </row>
    <row r="52" spans="1:7">
      <c r="A52" s="23" t="s">
        <v>128</v>
      </c>
      <c r="B52" s="24">
        <v>37</v>
      </c>
      <c r="C52" s="24">
        <v>8</v>
      </c>
      <c r="D52" s="24">
        <v>5</v>
      </c>
      <c r="E52" s="24">
        <v>4</v>
      </c>
      <c r="F52" s="24">
        <v>7</v>
      </c>
      <c r="G52" s="24">
        <v>13</v>
      </c>
    </row>
    <row r="53" spans="1:7">
      <c r="A53" s="10" t="s">
        <v>114</v>
      </c>
      <c r="B53" s="15">
        <v>100</v>
      </c>
      <c r="C53" s="15">
        <v>21.621621999999999</v>
      </c>
      <c r="D53" s="15">
        <v>13.513514000000001</v>
      </c>
      <c r="E53" s="15">
        <v>10.810810999999999</v>
      </c>
      <c r="F53" s="15">
        <v>18.918918999999999</v>
      </c>
      <c r="G53" s="15">
        <v>35.135134999999998</v>
      </c>
    </row>
    <row r="54" spans="1:7">
      <c r="A54" s="8" t="s">
        <v>143</v>
      </c>
      <c r="B54" s="8"/>
      <c r="C54" s="8"/>
      <c r="D54" s="8"/>
      <c r="E54" s="8"/>
      <c r="F54" s="8"/>
      <c r="G54" s="8"/>
    </row>
    <row r="55" spans="1:7">
      <c r="A55" s="23" t="s">
        <v>144</v>
      </c>
      <c r="B55" s="24">
        <v>395</v>
      </c>
      <c r="C55" s="24">
        <v>110</v>
      </c>
      <c r="D55" s="24">
        <v>119</v>
      </c>
      <c r="E55" s="24">
        <v>48</v>
      </c>
      <c r="F55" s="24">
        <v>43</v>
      </c>
      <c r="G55" s="24">
        <v>75</v>
      </c>
    </row>
    <row r="56" spans="1:7">
      <c r="A56" s="10" t="s">
        <v>114</v>
      </c>
      <c r="B56" s="15">
        <v>100</v>
      </c>
      <c r="C56" s="15">
        <v>27.848101</v>
      </c>
      <c r="D56" s="15">
        <v>30.126581999999999</v>
      </c>
      <c r="E56" s="15">
        <v>12.151899</v>
      </c>
      <c r="F56" s="15">
        <v>10.886075999999999</v>
      </c>
      <c r="G56" s="15">
        <v>18.987342000000002</v>
      </c>
    </row>
    <row r="57" spans="1:7">
      <c r="A57" s="23" t="s">
        <v>145</v>
      </c>
      <c r="B57" s="24">
        <v>293</v>
      </c>
      <c r="C57" s="24">
        <v>81</v>
      </c>
      <c r="D57" s="24">
        <v>105</v>
      </c>
      <c r="E57" s="24">
        <v>40</v>
      </c>
      <c r="F57" s="24">
        <v>25</v>
      </c>
      <c r="G57" s="24">
        <v>42</v>
      </c>
    </row>
    <row r="58" spans="1:7">
      <c r="A58" s="10" t="s">
        <v>114</v>
      </c>
      <c r="B58" s="15">
        <v>100</v>
      </c>
      <c r="C58" s="15">
        <v>27.645050999999999</v>
      </c>
      <c r="D58" s="15">
        <v>35.836176999999999</v>
      </c>
      <c r="E58" s="15">
        <v>13.651877000000001</v>
      </c>
      <c r="F58" s="15">
        <v>8.5324229999999996</v>
      </c>
      <c r="G58" s="15">
        <v>14.334471000000001</v>
      </c>
    </row>
    <row r="59" spans="1:7">
      <c r="A59" s="23" t="s">
        <v>146</v>
      </c>
      <c r="B59" s="24">
        <v>457</v>
      </c>
      <c r="C59" s="24">
        <v>116</v>
      </c>
      <c r="D59" s="24">
        <v>149</v>
      </c>
      <c r="E59" s="24">
        <v>66</v>
      </c>
      <c r="F59" s="24">
        <v>50</v>
      </c>
      <c r="G59" s="24">
        <v>76</v>
      </c>
    </row>
    <row r="60" spans="1:7">
      <c r="A60" s="10" t="s">
        <v>114</v>
      </c>
      <c r="B60" s="15">
        <v>100</v>
      </c>
      <c r="C60" s="15">
        <v>25.382932</v>
      </c>
      <c r="D60" s="15">
        <v>32.603938999999997</v>
      </c>
      <c r="E60" s="15">
        <v>14.442012999999999</v>
      </c>
      <c r="F60" s="15">
        <v>10.940918999999999</v>
      </c>
      <c r="G60" s="15">
        <v>16.630196999999999</v>
      </c>
    </row>
    <row r="61" spans="1:7">
      <c r="A61" s="23" t="s">
        <v>147</v>
      </c>
      <c r="B61" s="24">
        <v>127</v>
      </c>
      <c r="C61" s="24">
        <v>31</v>
      </c>
      <c r="D61" s="24">
        <v>44</v>
      </c>
      <c r="E61" s="24">
        <v>17</v>
      </c>
      <c r="F61" s="24">
        <v>9</v>
      </c>
      <c r="G61" s="24">
        <v>26</v>
      </c>
    </row>
    <row r="62" spans="1:7">
      <c r="A62" s="10" t="s">
        <v>114</v>
      </c>
      <c r="B62" s="15">
        <v>100</v>
      </c>
      <c r="C62" s="15">
        <v>24.409448999999999</v>
      </c>
      <c r="D62" s="15">
        <v>34.645668999999998</v>
      </c>
      <c r="E62" s="15">
        <v>13.385827000000001</v>
      </c>
      <c r="F62" s="15">
        <v>7.086614</v>
      </c>
      <c r="G62" s="15">
        <v>20.472441</v>
      </c>
    </row>
    <row r="63" spans="1:7">
      <c r="A63" s="23" t="s">
        <v>148</v>
      </c>
      <c r="B63" s="24">
        <v>151</v>
      </c>
      <c r="C63" s="24">
        <v>35</v>
      </c>
      <c r="D63" s="24">
        <v>49</v>
      </c>
      <c r="E63" s="24">
        <v>19</v>
      </c>
      <c r="F63" s="24">
        <v>13</v>
      </c>
      <c r="G63" s="24">
        <v>35</v>
      </c>
    </row>
    <row r="64" spans="1:7">
      <c r="A64" s="10" t="s">
        <v>114</v>
      </c>
      <c r="B64" s="15">
        <v>100</v>
      </c>
      <c r="C64" s="15">
        <v>23.178808</v>
      </c>
      <c r="D64" s="15">
        <v>32.450330999999998</v>
      </c>
      <c r="E64" s="15">
        <v>12.582781000000001</v>
      </c>
      <c r="F64" s="15">
        <v>8.6092720000000007</v>
      </c>
      <c r="G64" s="15">
        <v>23.178808</v>
      </c>
    </row>
    <row r="65" spans="1:7">
      <c r="A65" s="23" t="s">
        <v>149</v>
      </c>
      <c r="B65" s="24">
        <v>1146</v>
      </c>
      <c r="C65" s="24">
        <v>289</v>
      </c>
      <c r="D65" s="24">
        <v>380</v>
      </c>
      <c r="E65" s="24">
        <v>161</v>
      </c>
      <c r="F65" s="24">
        <v>129</v>
      </c>
      <c r="G65" s="24">
        <v>187</v>
      </c>
    </row>
    <row r="66" spans="1:7">
      <c r="A66" s="10" t="s">
        <v>114</v>
      </c>
      <c r="B66" s="15">
        <v>100</v>
      </c>
      <c r="C66" s="15">
        <v>25.218150000000001</v>
      </c>
      <c r="D66" s="15">
        <v>33.158813000000002</v>
      </c>
      <c r="E66" s="15">
        <v>14.048866</v>
      </c>
      <c r="F66" s="15">
        <v>11.256544999999999</v>
      </c>
      <c r="G66" s="15">
        <v>16.317627000000002</v>
      </c>
    </row>
    <row r="67" spans="1:7">
      <c r="A67" s="23" t="s">
        <v>150</v>
      </c>
      <c r="B67" s="24">
        <v>1460</v>
      </c>
      <c r="C67" s="24">
        <v>347</v>
      </c>
      <c r="D67" s="24">
        <v>518</v>
      </c>
      <c r="E67" s="24">
        <v>200</v>
      </c>
      <c r="F67" s="24">
        <v>171</v>
      </c>
      <c r="G67" s="24">
        <v>224</v>
      </c>
    </row>
    <row r="68" spans="1:7">
      <c r="A68" s="10" t="s">
        <v>114</v>
      </c>
      <c r="B68" s="15">
        <v>100</v>
      </c>
      <c r="C68" s="15">
        <v>23.767123000000002</v>
      </c>
      <c r="D68" s="15">
        <v>35.479452000000002</v>
      </c>
      <c r="E68" s="15">
        <v>13.69863</v>
      </c>
      <c r="F68" s="15">
        <v>11.712329</v>
      </c>
      <c r="G68" s="15">
        <v>15.342466</v>
      </c>
    </row>
    <row r="69" spans="1:7">
      <c r="A69" s="23" t="s">
        <v>151</v>
      </c>
      <c r="B69" s="24">
        <v>1989</v>
      </c>
      <c r="C69" s="24">
        <v>456</v>
      </c>
      <c r="D69" s="24">
        <v>664</v>
      </c>
      <c r="E69" s="24">
        <v>269</v>
      </c>
      <c r="F69" s="24">
        <v>288</v>
      </c>
      <c r="G69" s="24">
        <v>312</v>
      </c>
    </row>
    <row r="70" spans="1:7">
      <c r="A70" s="10" t="s">
        <v>114</v>
      </c>
      <c r="B70" s="15">
        <v>100</v>
      </c>
      <c r="C70" s="15">
        <v>22.926093999999999</v>
      </c>
      <c r="D70" s="15">
        <v>33.383609999999997</v>
      </c>
      <c r="E70" s="15">
        <v>13.524384</v>
      </c>
      <c r="F70" s="15">
        <v>14.479638</v>
      </c>
      <c r="G70" s="15">
        <v>15.686275</v>
      </c>
    </row>
    <row r="71" spans="1:7">
      <c r="A71" s="23" t="s">
        <v>152</v>
      </c>
      <c r="B71" s="24">
        <v>99</v>
      </c>
      <c r="C71" s="24">
        <v>27</v>
      </c>
      <c r="D71" s="24">
        <v>27</v>
      </c>
      <c r="E71" s="24">
        <v>11</v>
      </c>
      <c r="F71" s="24">
        <v>9</v>
      </c>
      <c r="G71" s="24">
        <v>25</v>
      </c>
    </row>
    <row r="72" spans="1:7">
      <c r="A72" s="10" t="s">
        <v>114</v>
      </c>
      <c r="B72" s="15">
        <v>100</v>
      </c>
      <c r="C72" s="15">
        <v>27.272727</v>
      </c>
      <c r="D72" s="15">
        <v>27.272727</v>
      </c>
      <c r="E72" s="15">
        <v>11.111110999999999</v>
      </c>
      <c r="F72" s="15">
        <v>9.0909089999999999</v>
      </c>
      <c r="G72" s="15">
        <v>25.252524999999999</v>
      </c>
    </row>
    <row r="73" spans="1:7">
      <c r="A73" s="23" t="s">
        <v>128</v>
      </c>
      <c r="B73" s="24">
        <v>41</v>
      </c>
      <c r="C73" s="24">
        <v>10</v>
      </c>
      <c r="D73" s="24">
        <v>6</v>
      </c>
      <c r="E73" s="24">
        <v>6</v>
      </c>
      <c r="F73" s="24">
        <v>5</v>
      </c>
      <c r="G73" s="24">
        <v>14</v>
      </c>
    </row>
    <row r="74" spans="1:7">
      <c r="A74" s="10" t="s">
        <v>114</v>
      </c>
      <c r="B74" s="15">
        <v>100</v>
      </c>
      <c r="C74" s="15">
        <v>24.390243999999999</v>
      </c>
      <c r="D74" s="15">
        <v>14.634145999999999</v>
      </c>
      <c r="E74" s="15">
        <v>14.634145999999999</v>
      </c>
      <c r="F74" s="15">
        <v>12.195122</v>
      </c>
      <c r="G74" s="15">
        <v>34.146341</v>
      </c>
    </row>
    <row r="75" spans="1:7">
      <c r="A75" s="8" t="s">
        <v>153</v>
      </c>
      <c r="B75" s="8"/>
      <c r="C75" s="8"/>
      <c r="D75" s="8"/>
      <c r="E75" s="8"/>
      <c r="F75" s="8"/>
      <c r="G75" s="8"/>
    </row>
    <row r="76" spans="1:7">
      <c r="A76" s="23" t="s">
        <v>154</v>
      </c>
      <c r="B76" s="24">
        <v>1198</v>
      </c>
      <c r="C76" s="24">
        <v>299</v>
      </c>
      <c r="D76" s="24">
        <v>417</v>
      </c>
      <c r="E76" s="24">
        <v>167</v>
      </c>
      <c r="F76" s="24">
        <v>125</v>
      </c>
      <c r="G76" s="24">
        <v>190</v>
      </c>
    </row>
    <row r="77" spans="1:7">
      <c r="A77" s="10" t="s">
        <v>114</v>
      </c>
      <c r="B77" s="15">
        <v>100</v>
      </c>
      <c r="C77" s="15">
        <v>24.958264</v>
      </c>
      <c r="D77" s="15">
        <v>34.808013000000003</v>
      </c>
      <c r="E77" s="15">
        <v>13.9399</v>
      </c>
      <c r="F77" s="15">
        <v>10.434056999999999</v>
      </c>
      <c r="G77" s="15">
        <v>15.859766</v>
      </c>
    </row>
    <row r="78" spans="1:7">
      <c r="A78" s="23" t="s">
        <v>155</v>
      </c>
      <c r="B78" s="24">
        <v>1023</v>
      </c>
      <c r="C78" s="24">
        <v>304</v>
      </c>
      <c r="D78" s="24">
        <v>336</v>
      </c>
      <c r="E78" s="24">
        <v>154</v>
      </c>
      <c r="F78" s="24">
        <v>75</v>
      </c>
      <c r="G78" s="24">
        <v>154</v>
      </c>
    </row>
    <row r="79" spans="1:7">
      <c r="A79" s="10" t="s">
        <v>114</v>
      </c>
      <c r="B79" s="15">
        <v>100</v>
      </c>
      <c r="C79" s="15">
        <v>29.716519999999999</v>
      </c>
      <c r="D79" s="15">
        <v>32.844574999999999</v>
      </c>
      <c r="E79" s="15">
        <v>15.053763</v>
      </c>
      <c r="F79" s="15">
        <v>7.331378</v>
      </c>
      <c r="G79" s="15">
        <v>15.053763</v>
      </c>
    </row>
    <row r="80" spans="1:7">
      <c r="A80" s="23" t="s">
        <v>156</v>
      </c>
      <c r="B80" s="24">
        <v>869</v>
      </c>
      <c r="C80" s="24">
        <v>219</v>
      </c>
      <c r="D80" s="24">
        <v>283</v>
      </c>
      <c r="E80" s="24">
        <v>117</v>
      </c>
      <c r="F80" s="24">
        <v>109</v>
      </c>
      <c r="G80" s="24">
        <v>141</v>
      </c>
    </row>
    <row r="81" spans="1:7">
      <c r="A81" s="10" t="s">
        <v>114</v>
      </c>
      <c r="B81" s="15">
        <v>100</v>
      </c>
      <c r="C81" s="15">
        <v>25.201381000000001</v>
      </c>
      <c r="D81" s="15">
        <v>32.566167999999998</v>
      </c>
      <c r="E81" s="15">
        <v>13.463751</v>
      </c>
      <c r="F81" s="15">
        <v>12.543153</v>
      </c>
      <c r="G81" s="15">
        <v>16.225546999999999</v>
      </c>
    </row>
    <row r="82" spans="1:7">
      <c r="A82" s="23" t="s">
        <v>157</v>
      </c>
      <c r="B82" s="24">
        <v>455</v>
      </c>
      <c r="C82" s="24">
        <v>108</v>
      </c>
      <c r="D82" s="24">
        <v>170</v>
      </c>
      <c r="E82" s="24">
        <v>56</v>
      </c>
      <c r="F82" s="24">
        <v>51</v>
      </c>
      <c r="G82" s="24">
        <v>70</v>
      </c>
    </row>
    <row r="83" spans="1:7">
      <c r="A83" s="10" t="s">
        <v>114</v>
      </c>
      <c r="B83" s="15">
        <v>100</v>
      </c>
      <c r="C83" s="15">
        <v>23.736263999999998</v>
      </c>
      <c r="D83" s="15">
        <v>37.362636999999999</v>
      </c>
      <c r="E83" s="15">
        <v>12.307691999999999</v>
      </c>
      <c r="F83" s="15">
        <v>11.208791</v>
      </c>
      <c r="G83" s="15">
        <v>15.384615</v>
      </c>
    </row>
    <row r="84" spans="1:7">
      <c r="A84" s="23" t="s">
        <v>158</v>
      </c>
      <c r="B84" s="24">
        <v>1334</v>
      </c>
      <c r="C84" s="24">
        <v>312</v>
      </c>
      <c r="D84" s="24">
        <v>470</v>
      </c>
      <c r="E84" s="24">
        <v>192</v>
      </c>
      <c r="F84" s="24">
        <v>161</v>
      </c>
      <c r="G84" s="24">
        <v>199</v>
      </c>
    </row>
    <row r="85" spans="1:7">
      <c r="A85" s="10" t="s">
        <v>114</v>
      </c>
      <c r="B85" s="15">
        <v>100</v>
      </c>
      <c r="C85" s="15">
        <v>23.388306</v>
      </c>
      <c r="D85" s="15">
        <v>35.232384000000003</v>
      </c>
      <c r="E85" s="15">
        <v>14.392804</v>
      </c>
      <c r="F85" s="15">
        <v>12.068966</v>
      </c>
      <c r="G85" s="15">
        <v>14.917541</v>
      </c>
    </row>
    <row r="86" spans="1:7">
      <c r="A86" s="23" t="s">
        <v>159</v>
      </c>
      <c r="B86" s="24">
        <v>883</v>
      </c>
      <c r="C86" s="24">
        <v>207</v>
      </c>
      <c r="D86" s="24">
        <v>344</v>
      </c>
      <c r="E86" s="24">
        <v>119</v>
      </c>
      <c r="F86" s="24">
        <v>112</v>
      </c>
      <c r="G86" s="24">
        <v>101</v>
      </c>
    </row>
    <row r="87" spans="1:7">
      <c r="A87" s="10" t="s">
        <v>114</v>
      </c>
      <c r="B87" s="15">
        <v>100</v>
      </c>
      <c r="C87" s="15">
        <v>23.442809</v>
      </c>
      <c r="D87" s="15">
        <v>38.958097000000002</v>
      </c>
      <c r="E87" s="15">
        <v>13.476784</v>
      </c>
      <c r="F87" s="15">
        <v>12.684032</v>
      </c>
      <c r="G87" s="15">
        <v>11.438279</v>
      </c>
    </row>
    <row r="88" spans="1:7">
      <c r="A88" s="23" t="s">
        <v>160</v>
      </c>
      <c r="B88" s="24">
        <v>1099</v>
      </c>
      <c r="C88" s="24">
        <v>247</v>
      </c>
      <c r="D88" s="24">
        <v>406</v>
      </c>
      <c r="E88" s="24">
        <v>152</v>
      </c>
      <c r="F88" s="24">
        <v>149</v>
      </c>
      <c r="G88" s="24">
        <v>145</v>
      </c>
    </row>
    <row r="89" spans="1:7">
      <c r="A89" s="10" t="s">
        <v>114</v>
      </c>
      <c r="B89" s="15">
        <v>100</v>
      </c>
      <c r="C89" s="15">
        <v>22.474976999999999</v>
      </c>
      <c r="D89" s="15">
        <v>36.942675000000001</v>
      </c>
      <c r="E89" s="15">
        <v>13.830755</v>
      </c>
      <c r="F89" s="15">
        <v>13.557779999999999</v>
      </c>
      <c r="G89" s="15">
        <v>13.193813</v>
      </c>
    </row>
    <row r="90" spans="1:7">
      <c r="A90" s="23" t="s">
        <v>161</v>
      </c>
      <c r="B90" s="24">
        <v>406</v>
      </c>
      <c r="C90" s="24">
        <v>107</v>
      </c>
      <c r="D90" s="24">
        <v>140</v>
      </c>
      <c r="E90" s="24">
        <v>72</v>
      </c>
      <c r="F90" s="24">
        <v>29</v>
      </c>
      <c r="G90" s="24">
        <v>58</v>
      </c>
    </row>
    <row r="91" spans="1:7">
      <c r="A91" s="10" t="s">
        <v>114</v>
      </c>
      <c r="B91" s="15">
        <v>100</v>
      </c>
      <c r="C91" s="15">
        <v>26.354679999999998</v>
      </c>
      <c r="D91" s="15">
        <v>34.482759000000001</v>
      </c>
      <c r="E91" s="15">
        <v>17.733989999999999</v>
      </c>
      <c r="F91" s="15">
        <v>7.1428570000000002</v>
      </c>
      <c r="G91" s="15">
        <v>14.285714</v>
      </c>
    </row>
    <row r="92" spans="1:7">
      <c r="A92" s="23" t="s">
        <v>162</v>
      </c>
      <c r="B92" s="24">
        <v>1101</v>
      </c>
      <c r="C92" s="24">
        <v>248</v>
      </c>
      <c r="D92" s="24">
        <v>429</v>
      </c>
      <c r="E92" s="24">
        <v>160</v>
      </c>
      <c r="F92" s="24">
        <v>117</v>
      </c>
      <c r="G92" s="24">
        <v>147</v>
      </c>
    </row>
    <row r="93" spans="1:7">
      <c r="A93" s="10" t="s">
        <v>114</v>
      </c>
      <c r="B93" s="15">
        <v>100</v>
      </c>
      <c r="C93" s="15">
        <v>22.524977</v>
      </c>
      <c r="D93" s="15">
        <v>38.964578000000003</v>
      </c>
      <c r="E93" s="15">
        <v>14.532242999999999</v>
      </c>
      <c r="F93" s="15">
        <v>10.626702999999999</v>
      </c>
      <c r="G93" s="15">
        <v>13.351499</v>
      </c>
    </row>
    <row r="94" spans="1:7">
      <c r="A94" s="23" t="s">
        <v>152</v>
      </c>
      <c r="B94" s="24">
        <v>61</v>
      </c>
      <c r="C94" s="24">
        <v>8</v>
      </c>
      <c r="D94" s="24">
        <v>14</v>
      </c>
      <c r="E94" s="24">
        <v>12</v>
      </c>
      <c r="F94" s="24">
        <v>9</v>
      </c>
      <c r="G94" s="24">
        <v>18</v>
      </c>
    </row>
    <row r="95" spans="1:7">
      <c r="A95" s="10" t="s">
        <v>114</v>
      </c>
      <c r="B95" s="15">
        <v>100</v>
      </c>
      <c r="C95" s="15">
        <v>13.114754</v>
      </c>
      <c r="D95" s="15">
        <v>22.95082</v>
      </c>
      <c r="E95" s="15">
        <v>19.672131</v>
      </c>
      <c r="F95" s="15">
        <v>14.754098000000001</v>
      </c>
      <c r="G95" s="15">
        <v>29.508196999999999</v>
      </c>
    </row>
    <row r="96" spans="1:7">
      <c r="A96" s="23" t="s">
        <v>163</v>
      </c>
      <c r="B96" s="24">
        <v>53</v>
      </c>
      <c r="C96" s="24">
        <v>11</v>
      </c>
      <c r="D96" s="24">
        <v>11</v>
      </c>
      <c r="E96" s="24">
        <v>3</v>
      </c>
      <c r="F96" s="24">
        <v>16</v>
      </c>
      <c r="G96" s="24">
        <v>12</v>
      </c>
    </row>
    <row r="97" spans="1:7">
      <c r="A97" s="10" t="s">
        <v>114</v>
      </c>
      <c r="B97" s="15">
        <v>100</v>
      </c>
      <c r="C97" s="15">
        <v>20.754716999999999</v>
      </c>
      <c r="D97" s="15">
        <v>20.754716999999999</v>
      </c>
      <c r="E97" s="15">
        <v>5.6603770000000004</v>
      </c>
      <c r="F97" s="15">
        <v>30.188679</v>
      </c>
      <c r="G97" s="15">
        <v>22.641508999999999</v>
      </c>
    </row>
    <row r="98" spans="1:7">
      <c r="A98" s="23" t="s">
        <v>128</v>
      </c>
      <c r="B98" s="24">
        <v>49</v>
      </c>
      <c r="C98" s="24">
        <v>10</v>
      </c>
      <c r="D98" s="24">
        <v>6</v>
      </c>
      <c r="E98" s="24">
        <v>4</v>
      </c>
      <c r="F98" s="24">
        <v>5</v>
      </c>
      <c r="G98" s="24">
        <v>24</v>
      </c>
    </row>
    <row r="99" spans="1:7">
      <c r="A99" s="10" t="s">
        <v>114</v>
      </c>
      <c r="B99" s="15">
        <v>100</v>
      </c>
      <c r="C99" s="15">
        <v>20.408162999999998</v>
      </c>
      <c r="D99" s="15">
        <v>12.244897999999999</v>
      </c>
      <c r="E99" s="15">
        <v>8.1632650000000009</v>
      </c>
      <c r="F99" s="15">
        <v>10.204082</v>
      </c>
      <c r="G99" s="15">
        <v>48.979591999999997</v>
      </c>
    </row>
    <row r="100" spans="1:7">
      <c r="A100" s="8" t="s">
        <v>164</v>
      </c>
      <c r="B100" s="8"/>
      <c r="C100" s="8"/>
      <c r="D100" s="8"/>
      <c r="E100" s="8"/>
      <c r="F100" s="8"/>
      <c r="G100" s="8"/>
    </row>
    <row r="101" spans="1:7">
      <c r="A101" s="23" t="s">
        <v>165</v>
      </c>
      <c r="B101" s="24">
        <v>194</v>
      </c>
      <c r="C101" s="24">
        <v>55</v>
      </c>
      <c r="D101" s="24">
        <v>71</v>
      </c>
      <c r="E101" s="24">
        <v>23</v>
      </c>
      <c r="F101" s="24">
        <v>15</v>
      </c>
      <c r="G101" s="24">
        <v>30</v>
      </c>
    </row>
    <row r="102" spans="1:7">
      <c r="A102" s="10" t="s">
        <v>114</v>
      </c>
      <c r="B102" s="15">
        <v>100</v>
      </c>
      <c r="C102" s="15">
        <v>28.350515000000001</v>
      </c>
      <c r="D102" s="15">
        <v>36.597937999999999</v>
      </c>
      <c r="E102" s="15">
        <v>11.85567</v>
      </c>
      <c r="F102" s="15">
        <v>7.7319589999999998</v>
      </c>
      <c r="G102" s="15">
        <v>15.463918</v>
      </c>
    </row>
    <row r="103" spans="1:7">
      <c r="A103" s="23" t="s">
        <v>166</v>
      </c>
      <c r="B103" s="24">
        <v>927</v>
      </c>
      <c r="C103" s="24">
        <v>196</v>
      </c>
      <c r="D103" s="24">
        <v>331</v>
      </c>
      <c r="E103" s="24">
        <v>130</v>
      </c>
      <c r="F103" s="24">
        <v>118</v>
      </c>
      <c r="G103" s="24">
        <v>152</v>
      </c>
    </row>
    <row r="104" spans="1:7">
      <c r="A104" s="10" t="s">
        <v>114</v>
      </c>
      <c r="B104" s="15">
        <v>100</v>
      </c>
      <c r="C104" s="15">
        <v>21.143474000000001</v>
      </c>
      <c r="D104" s="15">
        <v>35.706580000000002</v>
      </c>
      <c r="E104" s="15">
        <v>14.023732000000001</v>
      </c>
      <c r="F104" s="15">
        <v>12.729234</v>
      </c>
      <c r="G104" s="15">
        <v>16.396979999999999</v>
      </c>
    </row>
    <row r="105" spans="1:7">
      <c r="A105" s="23" t="s">
        <v>167</v>
      </c>
      <c r="B105" s="24">
        <v>840</v>
      </c>
      <c r="C105" s="24">
        <v>194</v>
      </c>
      <c r="D105" s="24">
        <v>280</v>
      </c>
      <c r="E105" s="24">
        <v>98</v>
      </c>
      <c r="F105" s="24">
        <v>127</v>
      </c>
      <c r="G105" s="24">
        <v>141</v>
      </c>
    </row>
    <row r="106" spans="1:7">
      <c r="A106" s="10" t="s">
        <v>114</v>
      </c>
      <c r="B106" s="15">
        <v>100</v>
      </c>
      <c r="C106" s="15">
        <v>23.095237999999998</v>
      </c>
      <c r="D106" s="15">
        <v>33.333333000000003</v>
      </c>
      <c r="E106" s="15">
        <v>11.666667</v>
      </c>
      <c r="F106" s="15">
        <v>15.119047999999999</v>
      </c>
      <c r="G106" s="15">
        <v>16.785713999999999</v>
      </c>
    </row>
    <row r="107" spans="1:7">
      <c r="A107" s="23" t="s">
        <v>168</v>
      </c>
      <c r="B107" s="24">
        <v>284</v>
      </c>
      <c r="C107" s="24">
        <v>72</v>
      </c>
      <c r="D107" s="24">
        <v>74</v>
      </c>
      <c r="E107" s="24">
        <v>35</v>
      </c>
      <c r="F107" s="24">
        <v>50</v>
      </c>
      <c r="G107" s="24">
        <v>53</v>
      </c>
    </row>
    <row r="108" spans="1:7">
      <c r="A108" s="10" t="s">
        <v>114</v>
      </c>
      <c r="B108" s="15">
        <v>100</v>
      </c>
      <c r="C108" s="15">
        <v>25.352112999999999</v>
      </c>
      <c r="D108" s="15">
        <v>26.056338</v>
      </c>
      <c r="E108" s="15">
        <v>12.323943999999999</v>
      </c>
      <c r="F108" s="15">
        <v>17.605633999999998</v>
      </c>
      <c r="G108" s="15">
        <v>18.661971999999999</v>
      </c>
    </row>
    <row r="109" spans="1:7">
      <c r="A109" s="23" t="s">
        <v>169</v>
      </c>
      <c r="B109" s="24">
        <v>68</v>
      </c>
      <c r="C109" s="24">
        <v>19</v>
      </c>
      <c r="D109" s="24">
        <v>9</v>
      </c>
      <c r="E109" s="24">
        <v>12</v>
      </c>
      <c r="F109" s="24">
        <v>16</v>
      </c>
      <c r="G109" s="24">
        <v>12</v>
      </c>
    </row>
    <row r="110" spans="1:7">
      <c r="A110" s="10" t="s">
        <v>114</v>
      </c>
      <c r="B110" s="15">
        <v>100</v>
      </c>
      <c r="C110" s="15">
        <v>27.941175999999999</v>
      </c>
      <c r="D110" s="15">
        <v>13.235294</v>
      </c>
      <c r="E110" s="15">
        <v>17.647058999999999</v>
      </c>
      <c r="F110" s="15">
        <v>23.529412000000001</v>
      </c>
      <c r="G110" s="15">
        <v>17.647058999999999</v>
      </c>
    </row>
    <row r="111" spans="1:7">
      <c r="A111" s="23" t="s">
        <v>128</v>
      </c>
      <c r="B111" s="24">
        <v>22</v>
      </c>
      <c r="C111" s="24">
        <v>6</v>
      </c>
      <c r="D111" s="24">
        <v>2</v>
      </c>
      <c r="E111" s="24">
        <v>4</v>
      </c>
      <c r="F111" s="24">
        <v>3</v>
      </c>
      <c r="G111" s="24">
        <v>7</v>
      </c>
    </row>
    <row r="112" spans="1:7">
      <c r="A112" s="10" t="s">
        <v>114</v>
      </c>
      <c r="B112" s="15">
        <v>100</v>
      </c>
      <c r="C112" s="15">
        <v>27.272727</v>
      </c>
      <c r="D112" s="15">
        <v>9.0909089999999999</v>
      </c>
      <c r="E112" s="15">
        <v>18.181818</v>
      </c>
      <c r="F112" s="15">
        <v>13.636364</v>
      </c>
      <c r="G112" s="15">
        <v>31.818182</v>
      </c>
    </row>
    <row r="113" spans="1:7">
      <c r="A113" s="8" t="s">
        <v>170</v>
      </c>
      <c r="B113" s="8"/>
      <c r="C113" s="8"/>
      <c r="D113" s="8"/>
      <c r="E113" s="8"/>
      <c r="F113" s="8"/>
      <c r="G113" s="8"/>
    </row>
    <row r="114" spans="1:7">
      <c r="A114" s="23" t="s">
        <v>171</v>
      </c>
      <c r="B114" s="24">
        <v>302</v>
      </c>
      <c r="C114" s="24">
        <v>53</v>
      </c>
      <c r="D114" s="24">
        <v>105</v>
      </c>
      <c r="E114" s="24">
        <v>37</v>
      </c>
      <c r="F114" s="24">
        <v>46</v>
      </c>
      <c r="G114" s="24">
        <v>61</v>
      </c>
    </row>
    <row r="115" spans="1:7">
      <c r="A115" s="10" t="s">
        <v>114</v>
      </c>
      <c r="B115" s="15">
        <v>100</v>
      </c>
      <c r="C115" s="15">
        <v>17.549669000000002</v>
      </c>
      <c r="D115" s="15">
        <v>34.768211999999998</v>
      </c>
      <c r="E115" s="15">
        <v>12.251656000000001</v>
      </c>
      <c r="F115" s="15">
        <v>15.231788</v>
      </c>
      <c r="G115" s="15">
        <v>20.198675000000001</v>
      </c>
    </row>
    <row r="116" spans="1:7">
      <c r="A116" s="23" t="s">
        <v>172</v>
      </c>
      <c r="B116" s="24">
        <v>774</v>
      </c>
      <c r="C116" s="24">
        <v>146</v>
      </c>
      <c r="D116" s="24">
        <v>251</v>
      </c>
      <c r="E116" s="24">
        <v>101</v>
      </c>
      <c r="F116" s="24">
        <v>129</v>
      </c>
      <c r="G116" s="24">
        <v>147</v>
      </c>
    </row>
    <row r="117" spans="1:7">
      <c r="A117" s="10" t="s">
        <v>114</v>
      </c>
      <c r="B117" s="15">
        <v>100</v>
      </c>
      <c r="C117" s="15">
        <v>18.863049</v>
      </c>
      <c r="D117" s="15">
        <v>32.428941000000002</v>
      </c>
      <c r="E117" s="15">
        <v>13.049096</v>
      </c>
      <c r="F117" s="15">
        <v>16.666667</v>
      </c>
      <c r="G117" s="15">
        <v>18.992248</v>
      </c>
    </row>
    <row r="118" spans="1:7">
      <c r="A118" s="23" t="s">
        <v>173</v>
      </c>
      <c r="B118" s="24">
        <v>901</v>
      </c>
      <c r="C118" s="24">
        <v>222</v>
      </c>
      <c r="D118" s="24">
        <v>304</v>
      </c>
      <c r="E118" s="24">
        <v>125</v>
      </c>
      <c r="F118" s="24">
        <v>121</v>
      </c>
      <c r="G118" s="24">
        <v>129</v>
      </c>
    </row>
    <row r="119" spans="1:7">
      <c r="A119" s="10" t="s">
        <v>114</v>
      </c>
      <c r="B119" s="15">
        <v>100</v>
      </c>
      <c r="C119" s="15">
        <v>24.639289999999999</v>
      </c>
      <c r="D119" s="15">
        <v>33.740288999999997</v>
      </c>
      <c r="E119" s="15">
        <v>13.873474</v>
      </c>
      <c r="F119" s="15">
        <v>13.429523</v>
      </c>
      <c r="G119" s="15">
        <v>14.317425</v>
      </c>
    </row>
    <row r="120" spans="1:7">
      <c r="A120" s="23" t="s">
        <v>174</v>
      </c>
      <c r="B120" s="24">
        <v>322</v>
      </c>
      <c r="C120" s="24">
        <v>115</v>
      </c>
      <c r="D120" s="24">
        <v>102</v>
      </c>
      <c r="E120" s="24">
        <v>33</v>
      </c>
      <c r="F120" s="24">
        <v>31</v>
      </c>
      <c r="G120" s="24">
        <v>41</v>
      </c>
    </row>
    <row r="121" spans="1:7">
      <c r="A121" s="10" t="s">
        <v>114</v>
      </c>
      <c r="B121" s="15">
        <v>100</v>
      </c>
      <c r="C121" s="15">
        <v>35.714286000000001</v>
      </c>
      <c r="D121" s="15">
        <v>31.677019000000001</v>
      </c>
      <c r="E121" s="15">
        <v>10.248447000000001</v>
      </c>
      <c r="F121" s="15">
        <v>9.6273289999999996</v>
      </c>
      <c r="G121" s="15">
        <v>12.732919000000001</v>
      </c>
    </row>
    <row r="122" spans="1:7">
      <c r="A122" s="23" t="s">
        <v>128</v>
      </c>
      <c r="B122" s="24">
        <v>36</v>
      </c>
      <c r="C122" s="24">
        <v>6</v>
      </c>
      <c r="D122" s="24">
        <v>5</v>
      </c>
      <c r="E122" s="24">
        <v>6</v>
      </c>
      <c r="F122" s="24">
        <v>2</v>
      </c>
      <c r="G122" s="24">
        <v>17</v>
      </c>
    </row>
    <row r="123" spans="1:7">
      <c r="A123" s="10" t="s">
        <v>114</v>
      </c>
      <c r="B123" s="15">
        <v>100</v>
      </c>
      <c r="C123" s="15">
        <v>16.666667</v>
      </c>
      <c r="D123" s="15">
        <v>13.888889000000001</v>
      </c>
      <c r="E123" s="15">
        <v>16.666667</v>
      </c>
      <c r="F123" s="15">
        <v>5.5555560000000002</v>
      </c>
      <c r="G123" s="15">
        <v>47.222222000000002</v>
      </c>
    </row>
    <row r="124" spans="1:7">
      <c r="A124" s="8" t="s">
        <v>175</v>
      </c>
      <c r="B124" s="8"/>
      <c r="C124" s="8"/>
      <c r="D124" s="8"/>
      <c r="E124" s="8"/>
      <c r="F124" s="8"/>
      <c r="G124" s="8"/>
    </row>
    <row r="125" spans="1:7">
      <c r="A125" s="23" t="s">
        <v>176</v>
      </c>
      <c r="B125" s="24">
        <v>385</v>
      </c>
      <c r="C125" s="24">
        <v>89</v>
      </c>
      <c r="D125" s="24">
        <v>154</v>
      </c>
      <c r="E125" s="24">
        <v>52</v>
      </c>
      <c r="F125" s="24">
        <v>55</v>
      </c>
      <c r="G125" s="24">
        <v>35</v>
      </c>
    </row>
    <row r="126" spans="1:7">
      <c r="A126" s="10" t="s">
        <v>114</v>
      </c>
      <c r="B126" s="15">
        <v>100</v>
      </c>
      <c r="C126" s="15">
        <v>23.116883000000001</v>
      </c>
      <c r="D126" s="15">
        <v>40</v>
      </c>
      <c r="E126" s="15">
        <v>13.506494</v>
      </c>
      <c r="F126" s="15">
        <v>14.285714</v>
      </c>
      <c r="G126" s="15">
        <v>9.0909089999999999</v>
      </c>
    </row>
    <row r="127" spans="1:7">
      <c r="A127" s="23" t="s">
        <v>177</v>
      </c>
      <c r="B127" s="24">
        <v>722</v>
      </c>
      <c r="C127" s="24">
        <v>152</v>
      </c>
      <c r="D127" s="24">
        <v>267</v>
      </c>
      <c r="E127" s="24">
        <v>85</v>
      </c>
      <c r="F127" s="24">
        <v>94</v>
      </c>
      <c r="G127" s="24">
        <v>124</v>
      </c>
    </row>
    <row r="128" spans="1:7">
      <c r="A128" s="10" t="s">
        <v>114</v>
      </c>
      <c r="B128" s="15">
        <v>100</v>
      </c>
      <c r="C128" s="15">
        <v>21.052631999999999</v>
      </c>
      <c r="D128" s="15">
        <v>36.980609000000001</v>
      </c>
      <c r="E128" s="15">
        <v>11.772853</v>
      </c>
      <c r="F128" s="15">
        <v>13.019391000000001</v>
      </c>
      <c r="G128" s="15">
        <v>17.174515</v>
      </c>
    </row>
    <row r="129" spans="1:7">
      <c r="A129" s="23" t="s">
        <v>178</v>
      </c>
      <c r="B129" s="24">
        <v>184</v>
      </c>
      <c r="C129" s="24">
        <v>50</v>
      </c>
      <c r="D129" s="24">
        <v>56</v>
      </c>
      <c r="E129" s="24">
        <v>23</v>
      </c>
      <c r="F129" s="24">
        <v>20</v>
      </c>
      <c r="G129" s="24">
        <v>35</v>
      </c>
    </row>
    <row r="130" spans="1:7">
      <c r="A130" s="10" t="s">
        <v>114</v>
      </c>
      <c r="B130" s="15">
        <v>100</v>
      </c>
      <c r="C130" s="15">
        <v>27.173912999999999</v>
      </c>
      <c r="D130" s="15">
        <v>30.434782999999999</v>
      </c>
      <c r="E130" s="15">
        <v>12.5</v>
      </c>
      <c r="F130" s="15">
        <v>10.869565</v>
      </c>
      <c r="G130" s="15">
        <v>19.021739</v>
      </c>
    </row>
    <row r="131" spans="1:7">
      <c r="A131" s="23" t="s">
        <v>179</v>
      </c>
      <c r="B131" s="24">
        <v>140</v>
      </c>
      <c r="C131" s="24">
        <v>34</v>
      </c>
      <c r="D131" s="24">
        <v>45</v>
      </c>
      <c r="E131" s="24">
        <v>20</v>
      </c>
      <c r="F131" s="24">
        <v>22</v>
      </c>
      <c r="G131" s="24">
        <v>19</v>
      </c>
    </row>
    <row r="132" spans="1:7">
      <c r="A132" s="10" t="s">
        <v>114</v>
      </c>
      <c r="B132" s="15">
        <v>100</v>
      </c>
      <c r="C132" s="15">
        <v>24.285713999999999</v>
      </c>
      <c r="D132" s="15">
        <v>32.142856999999999</v>
      </c>
      <c r="E132" s="15">
        <v>14.285714</v>
      </c>
      <c r="F132" s="15">
        <v>15.714286</v>
      </c>
      <c r="G132" s="15">
        <v>13.571429</v>
      </c>
    </row>
    <row r="133" spans="1:7">
      <c r="A133" s="23" t="s">
        <v>180</v>
      </c>
      <c r="B133" s="24">
        <v>288</v>
      </c>
      <c r="C133" s="24">
        <v>83</v>
      </c>
      <c r="D133" s="24">
        <v>83</v>
      </c>
      <c r="E133" s="24">
        <v>50</v>
      </c>
      <c r="F133" s="24">
        <v>29</v>
      </c>
      <c r="G133" s="24">
        <v>43</v>
      </c>
    </row>
    <row r="134" spans="1:7">
      <c r="A134" s="10" t="s">
        <v>114</v>
      </c>
      <c r="B134" s="15">
        <v>100</v>
      </c>
      <c r="C134" s="15">
        <v>28.819444000000001</v>
      </c>
      <c r="D134" s="15">
        <v>28.819444000000001</v>
      </c>
      <c r="E134" s="15">
        <v>17.361111000000001</v>
      </c>
      <c r="F134" s="15">
        <v>10.069444000000001</v>
      </c>
      <c r="G134" s="15">
        <v>14.930555999999999</v>
      </c>
    </row>
    <row r="135" spans="1:7">
      <c r="A135" s="23" t="s">
        <v>181</v>
      </c>
      <c r="B135" s="24">
        <v>184</v>
      </c>
      <c r="C135" s="24">
        <v>39</v>
      </c>
      <c r="D135" s="24">
        <v>63</v>
      </c>
      <c r="E135" s="24">
        <v>35</v>
      </c>
      <c r="F135" s="24">
        <v>18</v>
      </c>
      <c r="G135" s="24">
        <v>29</v>
      </c>
    </row>
    <row r="136" spans="1:7">
      <c r="A136" s="10" t="s">
        <v>114</v>
      </c>
      <c r="B136" s="15">
        <v>100</v>
      </c>
      <c r="C136" s="15">
        <v>21.195651999999999</v>
      </c>
      <c r="D136" s="15">
        <v>34.239130000000003</v>
      </c>
      <c r="E136" s="15">
        <v>19.021739</v>
      </c>
      <c r="F136" s="15">
        <v>9.7826090000000008</v>
      </c>
      <c r="G136" s="15">
        <v>15.760870000000001</v>
      </c>
    </row>
    <row r="137" spans="1:7">
      <c r="A137" s="23" t="s">
        <v>182</v>
      </c>
      <c r="B137" s="24">
        <v>72</v>
      </c>
      <c r="C137" s="24">
        <v>17</v>
      </c>
      <c r="D137" s="24">
        <v>20</v>
      </c>
      <c r="E137" s="24">
        <v>10</v>
      </c>
      <c r="F137" s="24">
        <v>7</v>
      </c>
      <c r="G137" s="24">
        <v>18</v>
      </c>
    </row>
    <row r="138" spans="1:7">
      <c r="A138" s="10" t="s">
        <v>114</v>
      </c>
      <c r="B138" s="15">
        <v>100</v>
      </c>
      <c r="C138" s="15">
        <v>23.611111000000001</v>
      </c>
      <c r="D138" s="15">
        <v>27.777778000000001</v>
      </c>
      <c r="E138" s="15">
        <v>13.888889000000001</v>
      </c>
      <c r="F138" s="15">
        <v>9.7222220000000004</v>
      </c>
      <c r="G138" s="15">
        <v>25</v>
      </c>
    </row>
    <row r="139" spans="1:7">
      <c r="A139" s="23" t="s">
        <v>183</v>
      </c>
      <c r="B139" s="24">
        <v>67</v>
      </c>
      <c r="C139" s="24">
        <v>15</v>
      </c>
      <c r="D139" s="24">
        <v>32</v>
      </c>
      <c r="E139" s="24">
        <v>7</v>
      </c>
      <c r="F139" s="24">
        <v>8</v>
      </c>
      <c r="G139" s="24">
        <v>5</v>
      </c>
    </row>
    <row r="140" spans="1:7">
      <c r="A140" s="10" t="s">
        <v>114</v>
      </c>
      <c r="B140" s="15">
        <v>100</v>
      </c>
      <c r="C140" s="15">
        <v>22.388059999999999</v>
      </c>
      <c r="D140" s="15">
        <v>47.761194000000003</v>
      </c>
      <c r="E140" s="15">
        <v>10.447761</v>
      </c>
      <c r="F140" s="15">
        <v>11.940299</v>
      </c>
      <c r="G140" s="15">
        <v>7.4626869999999998</v>
      </c>
    </row>
    <row r="141" spans="1:7">
      <c r="A141" s="23" t="s">
        <v>184</v>
      </c>
      <c r="B141" s="24">
        <v>523</v>
      </c>
      <c r="C141" s="24">
        <v>142</v>
      </c>
      <c r="D141" s="24">
        <v>173</v>
      </c>
      <c r="E141" s="24">
        <v>85</v>
      </c>
      <c r="F141" s="24">
        <v>56</v>
      </c>
      <c r="G141" s="24">
        <v>67</v>
      </c>
    </row>
    <row r="142" spans="1:7">
      <c r="A142" s="10" t="s">
        <v>114</v>
      </c>
      <c r="B142" s="15">
        <v>100</v>
      </c>
      <c r="C142" s="15">
        <v>27.151052</v>
      </c>
      <c r="D142" s="15">
        <v>33.078394000000003</v>
      </c>
      <c r="E142" s="15">
        <v>16.252389999999998</v>
      </c>
      <c r="F142" s="15">
        <v>10.707457</v>
      </c>
      <c r="G142" s="15">
        <v>12.810707000000001</v>
      </c>
    </row>
    <row r="143" spans="1:7">
      <c r="A143" s="23" t="s">
        <v>185</v>
      </c>
      <c r="B143" s="24">
        <v>252</v>
      </c>
      <c r="C143" s="24">
        <v>68</v>
      </c>
      <c r="D143" s="24">
        <v>82</v>
      </c>
      <c r="E143" s="24">
        <v>49</v>
      </c>
      <c r="F143" s="24">
        <v>21</v>
      </c>
      <c r="G143" s="24">
        <v>32</v>
      </c>
    </row>
    <row r="144" spans="1:7">
      <c r="A144" s="10" t="s">
        <v>114</v>
      </c>
      <c r="B144" s="15">
        <v>100</v>
      </c>
      <c r="C144" s="15">
        <v>26.984127000000001</v>
      </c>
      <c r="D144" s="15">
        <v>32.539682999999997</v>
      </c>
      <c r="E144" s="15">
        <v>19.444444000000001</v>
      </c>
      <c r="F144" s="15">
        <v>8.3333329999999997</v>
      </c>
      <c r="G144" s="15">
        <v>12.698413</v>
      </c>
    </row>
    <row r="145" spans="1:7">
      <c r="A145" s="23" t="s">
        <v>152</v>
      </c>
      <c r="B145" s="24">
        <v>164</v>
      </c>
      <c r="C145" s="24">
        <v>36</v>
      </c>
      <c r="D145" s="24">
        <v>54</v>
      </c>
      <c r="E145" s="24">
        <v>19</v>
      </c>
      <c r="F145" s="24">
        <v>25</v>
      </c>
      <c r="G145" s="24">
        <v>30</v>
      </c>
    </row>
    <row r="146" spans="1:7">
      <c r="A146" s="10" t="s">
        <v>114</v>
      </c>
      <c r="B146" s="15">
        <v>100</v>
      </c>
      <c r="C146" s="15">
        <v>21.951219999999999</v>
      </c>
      <c r="D146" s="15">
        <v>32.926828999999998</v>
      </c>
      <c r="E146" s="15">
        <v>11.585366</v>
      </c>
      <c r="F146" s="15">
        <v>15.243902</v>
      </c>
      <c r="G146" s="15">
        <v>18.292683</v>
      </c>
    </row>
    <row r="147" spans="1:7">
      <c r="A147" s="23" t="s">
        <v>186</v>
      </c>
      <c r="B147" s="24">
        <v>796</v>
      </c>
      <c r="C147" s="24">
        <v>198</v>
      </c>
      <c r="D147" s="24">
        <v>235</v>
      </c>
      <c r="E147" s="24">
        <v>96</v>
      </c>
      <c r="F147" s="24">
        <v>120</v>
      </c>
      <c r="G147" s="24">
        <v>147</v>
      </c>
    </row>
    <row r="148" spans="1:7">
      <c r="A148" s="10" t="s">
        <v>114</v>
      </c>
      <c r="B148" s="15">
        <v>100</v>
      </c>
      <c r="C148" s="15">
        <v>24.874372000000001</v>
      </c>
      <c r="D148" s="15">
        <v>29.522613</v>
      </c>
      <c r="E148" s="15">
        <v>12.060302</v>
      </c>
      <c r="F148" s="15">
        <v>15.075377</v>
      </c>
      <c r="G148" s="15">
        <v>18.467337000000001</v>
      </c>
    </row>
    <row r="149" spans="1:7">
      <c r="A149" s="23" t="s">
        <v>128</v>
      </c>
      <c r="B149" s="24">
        <v>38</v>
      </c>
      <c r="C149" s="24">
        <v>3</v>
      </c>
      <c r="D149" s="24">
        <v>5</v>
      </c>
      <c r="E149" s="24">
        <v>3</v>
      </c>
      <c r="F149" s="24">
        <v>4</v>
      </c>
      <c r="G149" s="24">
        <v>23</v>
      </c>
    </row>
    <row r="150" spans="1:7">
      <c r="A150" s="10" t="s">
        <v>114</v>
      </c>
      <c r="B150" s="15">
        <v>100</v>
      </c>
      <c r="C150" s="15">
        <v>7.8947370000000001</v>
      </c>
      <c r="D150" s="15">
        <v>13.157895</v>
      </c>
      <c r="E150" s="15">
        <v>7.8947370000000001</v>
      </c>
      <c r="F150" s="15">
        <v>10.526316</v>
      </c>
      <c r="G150" s="15">
        <v>60.526316000000001</v>
      </c>
    </row>
    <row r="151" spans="1:7">
      <c r="A151" s="8" t="s">
        <v>187</v>
      </c>
      <c r="B151" s="8"/>
      <c r="C151" s="8"/>
      <c r="D151" s="8"/>
      <c r="E151" s="8"/>
      <c r="F151" s="8"/>
      <c r="G151" s="8"/>
    </row>
    <row r="152" spans="1:7">
      <c r="A152" s="23" t="s">
        <v>188</v>
      </c>
      <c r="B152" s="24">
        <v>1846</v>
      </c>
      <c r="C152" s="24">
        <v>472</v>
      </c>
      <c r="D152" s="24">
        <v>606</v>
      </c>
      <c r="E152" s="24">
        <v>247</v>
      </c>
      <c r="F152" s="24">
        <v>220</v>
      </c>
      <c r="G152" s="24">
        <v>301</v>
      </c>
    </row>
    <row r="153" spans="1:7">
      <c r="A153" s="10" t="s">
        <v>114</v>
      </c>
      <c r="B153" s="15">
        <v>100</v>
      </c>
      <c r="C153" s="15">
        <v>25.568797</v>
      </c>
      <c r="D153" s="15">
        <v>32.827736000000002</v>
      </c>
      <c r="E153" s="15">
        <v>13.380281999999999</v>
      </c>
      <c r="F153" s="15">
        <v>11.91766</v>
      </c>
      <c r="G153" s="15">
        <v>16.305524999999999</v>
      </c>
    </row>
    <row r="154" spans="1:7">
      <c r="A154" s="23" t="s">
        <v>189</v>
      </c>
      <c r="B154" s="24">
        <v>178</v>
      </c>
      <c r="C154" s="24">
        <v>26</v>
      </c>
      <c r="D154" s="24">
        <v>70</v>
      </c>
      <c r="E154" s="24">
        <v>21</v>
      </c>
      <c r="F154" s="24">
        <v>41</v>
      </c>
      <c r="G154" s="24">
        <v>20</v>
      </c>
    </row>
    <row r="155" spans="1:7">
      <c r="A155" s="10" t="s">
        <v>114</v>
      </c>
      <c r="B155" s="15">
        <v>100</v>
      </c>
      <c r="C155" s="15">
        <v>14.606742000000001</v>
      </c>
      <c r="D155" s="15">
        <v>39.325842999999999</v>
      </c>
      <c r="E155" s="15">
        <v>11.797753</v>
      </c>
      <c r="F155" s="15">
        <v>23.033708000000001</v>
      </c>
      <c r="G155" s="15">
        <v>11.235955000000001</v>
      </c>
    </row>
    <row r="156" spans="1:7">
      <c r="A156" s="23" t="s">
        <v>190</v>
      </c>
      <c r="B156" s="24">
        <v>49</v>
      </c>
      <c r="C156" s="24">
        <v>6</v>
      </c>
      <c r="D156" s="24">
        <v>15</v>
      </c>
      <c r="E156" s="24">
        <v>7</v>
      </c>
      <c r="F156" s="24">
        <v>9</v>
      </c>
      <c r="G156" s="24">
        <v>12</v>
      </c>
    </row>
    <row r="157" spans="1:7">
      <c r="A157" s="10" t="s">
        <v>114</v>
      </c>
      <c r="B157" s="15">
        <v>100</v>
      </c>
      <c r="C157" s="15">
        <v>12.244897999999999</v>
      </c>
      <c r="D157" s="15">
        <v>30.612245000000001</v>
      </c>
      <c r="E157" s="15">
        <v>14.285714</v>
      </c>
      <c r="F157" s="15">
        <v>18.367346999999999</v>
      </c>
      <c r="G157" s="15">
        <v>24.489795999999998</v>
      </c>
    </row>
    <row r="158" spans="1:7">
      <c r="A158" s="23" t="s">
        <v>191</v>
      </c>
      <c r="B158" s="24">
        <v>114</v>
      </c>
      <c r="C158" s="24">
        <v>14</v>
      </c>
      <c r="D158" s="24">
        <v>30</v>
      </c>
      <c r="E158" s="24">
        <v>14</v>
      </c>
      <c r="F158" s="24">
        <v>27</v>
      </c>
      <c r="G158" s="24">
        <v>29</v>
      </c>
    </row>
    <row r="159" spans="1:7">
      <c r="A159" s="10" t="s">
        <v>114</v>
      </c>
      <c r="B159" s="15">
        <v>100</v>
      </c>
      <c r="C159" s="15">
        <v>12.280702</v>
      </c>
      <c r="D159" s="15">
        <v>26.315788999999999</v>
      </c>
      <c r="E159" s="15">
        <v>12.280702</v>
      </c>
      <c r="F159" s="15">
        <v>23.684211000000001</v>
      </c>
      <c r="G159" s="15">
        <v>25.438596</v>
      </c>
    </row>
    <row r="160" spans="1:7">
      <c r="A160" s="23" t="s">
        <v>192</v>
      </c>
      <c r="B160" s="24">
        <v>96</v>
      </c>
      <c r="C160" s="24">
        <v>16</v>
      </c>
      <c r="D160" s="24">
        <v>31</v>
      </c>
      <c r="E160" s="24">
        <v>7</v>
      </c>
      <c r="F160" s="24">
        <v>22</v>
      </c>
      <c r="G160" s="24">
        <v>20</v>
      </c>
    </row>
    <row r="161" spans="1:7">
      <c r="A161" s="10" t="s">
        <v>114</v>
      </c>
      <c r="B161" s="15">
        <v>100</v>
      </c>
      <c r="C161" s="15">
        <v>16.666667</v>
      </c>
      <c r="D161" s="15">
        <v>32.291666999999997</v>
      </c>
      <c r="E161" s="15">
        <v>7.2916670000000003</v>
      </c>
      <c r="F161" s="15">
        <v>22.916667</v>
      </c>
      <c r="G161" s="15">
        <v>20.833333</v>
      </c>
    </row>
    <row r="162" spans="1:7">
      <c r="A162" s="23" t="s">
        <v>193</v>
      </c>
      <c r="B162" s="24">
        <v>6</v>
      </c>
      <c r="C162" s="24">
        <v>0</v>
      </c>
      <c r="D162" s="24">
        <v>4</v>
      </c>
      <c r="E162" s="24">
        <v>1</v>
      </c>
      <c r="F162" s="24">
        <v>1</v>
      </c>
      <c r="G162" s="24">
        <v>0</v>
      </c>
    </row>
    <row r="163" spans="1:7">
      <c r="A163" s="10" t="s">
        <v>114</v>
      </c>
      <c r="B163" s="15">
        <v>100</v>
      </c>
      <c r="C163" s="15">
        <v>0</v>
      </c>
      <c r="D163" s="15">
        <v>66.666667000000004</v>
      </c>
      <c r="E163" s="15">
        <v>16.666667</v>
      </c>
      <c r="F163" s="15">
        <v>16.666667</v>
      </c>
      <c r="G163" s="15">
        <v>0</v>
      </c>
    </row>
    <row r="164" spans="1:7">
      <c r="A164" s="23" t="s">
        <v>152</v>
      </c>
      <c r="B164" s="24">
        <v>28</v>
      </c>
      <c r="C164" s="24">
        <v>6</v>
      </c>
      <c r="D164" s="24">
        <v>7</v>
      </c>
      <c r="E164" s="24">
        <v>3</v>
      </c>
      <c r="F164" s="24">
        <v>9</v>
      </c>
      <c r="G164" s="24">
        <v>3</v>
      </c>
    </row>
    <row r="165" spans="1:7">
      <c r="A165" s="10" t="s">
        <v>114</v>
      </c>
      <c r="B165" s="15">
        <v>100</v>
      </c>
      <c r="C165" s="15">
        <v>21.428571000000002</v>
      </c>
      <c r="D165" s="15">
        <v>25</v>
      </c>
      <c r="E165" s="15">
        <v>10.714286</v>
      </c>
      <c r="F165" s="15">
        <v>32.142856999999999</v>
      </c>
      <c r="G165" s="15">
        <v>10.714286</v>
      </c>
    </row>
    <row r="166" spans="1:7">
      <c r="A166" s="23" t="s">
        <v>128</v>
      </c>
      <c r="B166" s="24">
        <v>18</v>
      </c>
      <c r="C166" s="24">
        <v>2</v>
      </c>
      <c r="D166" s="24">
        <v>4</v>
      </c>
      <c r="E166" s="24">
        <v>2</v>
      </c>
      <c r="F166" s="24">
        <v>0</v>
      </c>
      <c r="G166" s="24">
        <v>10</v>
      </c>
    </row>
    <row r="167" spans="1:7">
      <c r="A167" s="10" t="s">
        <v>114</v>
      </c>
      <c r="B167" s="15">
        <v>100</v>
      </c>
      <c r="C167" s="15">
        <v>11.111110999999999</v>
      </c>
      <c r="D167" s="15">
        <v>22.222221999999999</v>
      </c>
      <c r="E167" s="15">
        <v>11.111110999999999</v>
      </c>
      <c r="F167" s="15">
        <v>0</v>
      </c>
      <c r="G167" s="15">
        <v>55.555556000000003</v>
      </c>
    </row>
    <row r="168" spans="1:7">
      <c r="A168" s="8" t="s">
        <v>194</v>
      </c>
      <c r="B168" s="8"/>
      <c r="C168" s="8"/>
      <c r="D168" s="8"/>
      <c r="E168" s="8"/>
      <c r="F168" s="8"/>
      <c r="G168" s="8"/>
    </row>
    <row r="169" spans="1:7">
      <c r="A169" s="23" t="s">
        <v>195</v>
      </c>
      <c r="B169" s="24">
        <v>1160</v>
      </c>
      <c r="C169" s="24">
        <v>250</v>
      </c>
      <c r="D169" s="24">
        <v>428</v>
      </c>
      <c r="E169" s="24">
        <v>146</v>
      </c>
      <c r="F169" s="24">
        <v>163</v>
      </c>
      <c r="G169" s="24">
        <v>173</v>
      </c>
    </row>
    <row r="170" spans="1:7">
      <c r="A170" s="10" t="s">
        <v>114</v>
      </c>
      <c r="B170" s="15">
        <v>100</v>
      </c>
      <c r="C170" s="15">
        <v>21.551724</v>
      </c>
      <c r="D170" s="15">
        <v>36.896552</v>
      </c>
      <c r="E170" s="15">
        <v>12.586207</v>
      </c>
      <c r="F170" s="15">
        <v>14.051724</v>
      </c>
      <c r="G170" s="15">
        <v>14.913793</v>
      </c>
    </row>
    <row r="171" spans="1:7">
      <c r="A171" s="23" t="s">
        <v>196</v>
      </c>
      <c r="B171" s="24">
        <v>443</v>
      </c>
      <c r="C171" s="24">
        <v>95</v>
      </c>
      <c r="D171" s="24">
        <v>139</v>
      </c>
      <c r="E171" s="24">
        <v>69</v>
      </c>
      <c r="F171" s="24">
        <v>60</v>
      </c>
      <c r="G171" s="24">
        <v>80</v>
      </c>
    </row>
    <row r="172" spans="1:7">
      <c r="A172" s="10" t="s">
        <v>114</v>
      </c>
      <c r="B172" s="15">
        <v>100</v>
      </c>
      <c r="C172" s="15">
        <v>21.444694999999999</v>
      </c>
      <c r="D172" s="15">
        <v>31.376975000000002</v>
      </c>
      <c r="E172" s="15">
        <v>15.575621</v>
      </c>
      <c r="F172" s="15">
        <v>13.544017999999999</v>
      </c>
      <c r="G172" s="15">
        <v>18.058691</v>
      </c>
    </row>
    <row r="173" spans="1:7">
      <c r="A173" s="23" t="s">
        <v>197</v>
      </c>
      <c r="B173" s="24">
        <v>102</v>
      </c>
      <c r="C173" s="24">
        <v>23</v>
      </c>
      <c r="D173" s="24">
        <v>37</v>
      </c>
      <c r="E173" s="24">
        <v>11</v>
      </c>
      <c r="F173" s="24">
        <v>16</v>
      </c>
      <c r="G173" s="24">
        <v>15</v>
      </c>
    </row>
    <row r="174" spans="1:7">
      <c r="A174" s="10" t="s">
        <v>114</v>
      </c>
      <c r="B174" s="15">
        <v>100</v>
      </c>
      <c r="C174" s="15">
        <v>22.549019999999999</v>
      </c>
      <c r="D174" s="15">
        <v>36.274509999999999</v>
      </c>
      <c r="E174" s="15">
        <v>10.784314</v>
      </c>
      <c r="F174" s="15">
        <v>15.686275</v>
      </c>
      <c r="G174" s="15">
        <v>14.705882000000001</v>
      </c>
    </row>
    <row r="175" spans="1:7">
      <c r="A175" s="23" t="s">
        <v>198</v>
      </c>
      <c r="B175" s="24">
        <v>23</v>
      </c>
      <c r="C175" s="24">
        <v>12</v>
      </c>
      <c r="D175" s="24">
        <v>3</v>
      </c>
      <c r="E175" s="24">
        <v>2</v>
      </c>
      <c r="F175" s="24">
        <v>2</v>
      </c>
      <c r="G175" s="24">
        <v>4</v>
      </c>
    </row>
    <row r="176" spans="1:7">
      <c r="A176" s="10" t="s">
        <v>114</v>
      </c>
      <c r="B176" s="15">
        <v>100</v>
      </c>
      <c r="C176" s="15">
        <v>52.173912999999999</v>
      </c>
      <c r="D176" s="15">
        <v>13.043478</v>
      </c>
      <c r="E176" s="15">
        <v>8.6956520000000008</v>
      </c>
      <c r="F176" s="15">
        <v>8.6956520000000008</v>
      </c>
      <c r="G176" s="15">
        <v>17.391304000000002</v>
      </c>
    </row>
    <row r="177" spans="1:7">
      <c r="A177" s="23" t="s">
        <v>199</v>
      </c>
      <c r="B177" s="24">
        <v>62</v>
      </c>
      <c r="C177" s="24">
        <v>16</v>
      </c>
      <c r="D177" s="24">
        <v>24</v>
      </c>
      <c r="E177" s="24">
        <v>4</v>
      </c>
      <c r="F177" s="24">
        <v>12</v>
      </c>
      <c r="G177" s="24">
        <v>6</v>
      </c>
    </row>
    <row r="178" spans="1:7">
      <c r="A178" s="10" t="s">
        <v>114</v>
      </c>
      <c r="B178" s="15">
        <v>100</v>
      </c>
      <c r="C178" s="15">
        <v>25.806452</v>
      </c>
      <c r="D178" s="15">
        <v>38.709676999999999</v>
      </c>
      <c r="E178" s="15">
        <v>6.451613</v>
      </c>
      <c r="F178" s="15">
        <v>19.354838999999998</v>
      </c>
      <c r="G178" s="15">
        <v>9.6774190000000004</v>
      </c>
    </row>
    <row r="179" spans="1:7">
      <c r="A179" s="23" t="s">
        <v>200</v>
      </c>
      <c r="B179" s="24">
        <v>1112</v>
      </c>
      <c r="C179" s="24">
        <v>235</v>
      </c>
      <c r="D179" s="24">
        <v>422</v>
      </c>
      <c r="E179" s="24">
        <v>161</v>
      </c>
      <c r="F179" s="24">
        <v>158</v>
      </c>
      <c r="G179" s="24">
        <v>136</v>
      </c>
    </row>
    <row r="180" spans="1:7">
      <c r="A180" s="10" t="s">
        <v>114</v>
      </c>
      <c r="B180" s="15">
        <v>100</v>
      </c>
      <c r="C180" s="15">
        <v>21.133094</v>
      </c>
      <c r="D180" s="15">
        <v>37.949640000000002</v>
      </c>
      <c r="E180" s="15">
        <v>14.478417</v>
      </c>
      <c r="F180" s="15">
        <v>14.208633000000001</v>
      </c>
      <c r="G180" s="15">
        <v>12.230216</v>
      </c>
    </row>
    <row r="181" spans="1:7">
      <c r="A181" s="23" t="s">
        <v>201</v>
      </c>
      <c r="B181" s="24">
        <v>681</v>
      </c>
      <c r="C181" s="24">
        <v>216</v>
      </c>
      <c r="D181" s="24">
        <v>211</v>
      </c>
      <c r="E181" s="24">
        <v>87</v>
      </c>
      <c r="F181" s="24">
        <v>65</v>
      </c>
      <c r="G181" s="24">
        <v>102</v>
      </c>
    </row>
    <row r="182" spans="1:7">
      <c r="A182" s="10" t="s">
        <v>114</v>
      </c>
      <c r="B182" s="15">
        <v>100</v>
      </c>
      <c r="C182" s="15">
        <v>31.718062</v>
      </c>
      <c r="D182" s="15">
        <v>30.983847000000001</v>
      </c>
      <c r="E182" s="15">
        <v>12.77533</v>
      </c>
      <c r="F182" s="15">
        <v>9.5447869999999995</v>
      </c>
      <c r="G182" s="15">
        <v>14.977974</v>
      </c>
    </row>
    <row r="183" spans="1:7">
      <c r="A183" s="23" t="s">
        <v>202</v>
      </c>
      <c r="B183" s="24">
        <v>465</v>
      </c>
      <c r="C183" s="24">
        <v>79</v>
      </c>
      <c r="D183" s="24">
        <v>171</v>
      </c>
      <c r="E183" s="24">
        <v>55</v>
      </c>
      <c r="F183" s="24">
        <v>83</v>
      </c>
      <c r="G183" s="24">
        <v>77</v>
      </c>
    </row>
    <row r="184" spans="1:7">
      <c r="A184" s="10" t="s">
        <v>114</v>
      </c>
      <c r="B184" s="15">
        <v>100</v>
      </c>
      <c r="C184" s="15">
        <v>16.989246999999999</v>
      </c>
      <c r="D184" s="15">
        <v>36.774194000000001</v>
      </c>
      <c r="E184" s="15">
        <v>11.827957</v>
      </c>
      <c r="F184" s="15">
        <v>17.849461999999999</v>
      </c>
      <c r="G184" s="15">
        <v>16.559139999999999</v>
      </c>
    </row>
    <row r="185" spans="1:7">
      <c r="A185" s="23" t="s">
        <v>203</v>
      </c>
      <c r="B185" s="24">
        <v>477</v>
      </c>
      <c r="C185" s="24">
        <v>74</v>
      </c>
      <c r="D185" s="24">
        <v>204</v>
      </c>
      <c r="E185" s="24">
        <v>62</v>
      </c>
      <c r="F185" s="24">
        <v>80</v>
      </c>
      <c r="G185" s="24">
        <v>57</v>
      </c>
    </row>
    <row r="186" spans="1:7">
      <c r="A186" s="10" t="s">
        <v>114</v>
      </c>
      <c r="B186" s="15">
        <v>100</v>
      </c>
      <c r="C186" s="15">
        <v>15.513627</v>
      </c>
      <c r="D186" s="15">
        <v>42.767296000000002</v>
      </c>
      <c r="E186" s="15">
        <v>12.997904</v>
      </c>
      <c r="F186" s="15">
        <v>16.771488000000002</v>
      </c>
      <c r="G186" s="15">
        <v>11.949686</v>
      </c>
    </row>
    <row r="187" spans="1:7">
      <c r="A187" s="23" t="s">
        <v>204</v>
      </c>
      <c r="B187" s="24">
        <v>282</v>
      </c>
      <c r="C187" s="24">
        <v>68</v>
      </c>
      <c r="D187" s="24">
        <v>83</v>
      </c>
      <c r="E187" s="24">
        <v>36</v>
      </c>
      <c r="F187" s="24">
        <v>49</v>
      </c>
      <c r="G187" s="24">
        <v>46</v>
      </c>
    </row>
    <row r="188" spans="1:7">
      <c r="A188" s="10" t="s">
        <v>114</v>
      </c>
      <c r="B188" s="15">
        <v>100</v>
      </c>
      <c r="C188" s="15">
        <v>24.113475000000001</v>
      </c>
      <c r="D188" s="15">
        <v>29.432624000000001</v>
      </c>
      <c r="E188" s="15">
        <v>12.765957</v>
      </c>
      <c r="F188" s="15">
        <v>17.375886999999999</v>
      </c>
      <c r="G188" s="15">
        <v>16.312056999999999</v>
      </c>
    </row>
    <row r="189" spans="1:7">
      <c r="A189" s="23" t="s">
        <v>205</v>
      </c>
      <c r="B189" s="24">
        <v>5</v>
      </c>
      <c r="C189" s="24">
        <v>1</v>
      </c>
      <c r="D189" s="24">
        <v>2</v>
      </c>
      <c r="E189" s="24">
        <v>0</v>
      </c>
      <c r="F189" s="24">
        <v>1</v>
      </c>
      <c r="G189" s="24">
        <v>1</v>
      </c>
    </row>
    <row r="190" spans="1:7">
      <c r="A190" s="10" t="s">
        <v>114</v>
      </c>
      <c r="B190" s="15">
        <v>100</v>
      </c>
      <c r="C190" s="15">
        <v>20</v>
      </c>
      <c r="D190" s="15">
        <v>40</v>
      </c>
      <c r="E190" s="15">
        <v>0</v>
      </c>
      <c r="F190" s="15">
        <v>20</v>
      </c>
      <c r="G190" s="15">
        <v>20</v>
      </c>
    </row>
    <row r="191" spans="1:7">
      <c r="A191" s="23" t="s">
        <v>206</v>
      </c>
      <c r="B191" s="24">
        <v>36</v>
      </c>
      <c r="C191" s="24">
        <v>16</v>
      </c>
      <c r="D191" s="24">
        <v>6</v>
      </c>
      <c r="E191" s="24">
        <v>6</v>
      </c>
      <c r="F191" s="24">
        <v>5</v>
      </c>
      <c r="G191" s="24">
        <v>3</v>
      </c>
    </row>
    <row r="192" spans="1:7">
      <c r="A192" s="10" t="s">
        <v>114</v>
      </c>
      <c r="B192" s="15">
        <v>100</v>
      </c>
      <c r="C192" s="15">
        <v>44.444443999999997</v>
      </c>
      <c r="D192" s="15">
        <v>16.666667</v>
      </c>
      <c r="E192" s="15">
        <v>16.666667</v>
      </c>
      <c r="F192" s="15">
        <v>13.888889000000001</v>
      </c>
      <c r="G192" s="15">
        <v>8.3333329999999997</v>
      </c>
    </row>
    <row r="193" spans="1:7">
      <c r="A193" s="23" t="s">
        <v>152</v>
      </c>
      <c r="B193" s="24">
        <v>33</v>
      </c>
      <c r="C193" s="24">
        <v>17</v>
      </c>
      <c r="D193" s="24">
        <v>4</v>
      </c>
      <c r="E193" s="24">
        <v>2</v>
      </c>
      <c r="F193" s="24">
        <v>6</v>
      </c>
      <c r="G193" s="24">
        <v>4</v>
      </c>
    </row>
    <row r="194" spans="1:7">
      <c r="A194" s="10" t="s">
        <v>114</v>
      </c>
      <c r="B194" s="15">
        <v>100</v>
      </c>
      <c r="C194" s="15">
        <v>51.515152</v>
      </c>
      <c r="D194" s="15">
        <v>12.121212</v>
      </c>
      <c r="E194" s="15">
        <v>6.0606059999999999</v>
      </c>
      <c r="F194" s="15">
        <v>18.181818</v>
      </c>
      <c r="G194" s="15">
        <v>12.121212</v>
      </c>
    </row>
    <row r="195" spans="1:7">
      <c r="A195" s="23" t="s">
        <v>128</v>
      </c>
      <c r="B195" s="24">
        <v>159</v>
      </c>
      <c r="C195" s="24">
        <v>25</v>
      </c>
      <c r="D195" s="24">
        <v>35</v>
      </c>
      <c r="E195" s="24">
        <v>19</v>
      </c>
      <c r="F195" s="24">
        <v>23</v>
      </c>
      <c r="G195" s="24">
        <v>57</v>
      </c>
    </row>
    <row r="196" spans="1:7">
      <c r="A196" s="10" t="s">
        <v>114</v>
      </c>
      <c r="B196" s="15">
        <v>100</v>
      </c>
      <c r="C196" s="15">
        <v>15.723269999999999</v>
      </c>
      <c r="D196" s="15">
        <v>22.012578999999999</v>
      </c>
      <c r="E196" s="15">
        <v>11.949686</v>
      </c>
      <c r="F196" s="15">
        <v>14.465408999999999</v>
      </c>
      <c r="G196" s="15">
        <v>35.849057000000002</v>
      </c>
    </row>
    <row r="197" spans="1:7">
      <c r="A197" s="8" t="s">
        <v>207</v>
      </c>
      <c r="B197" s="8"/>
      <c r="C197" s="8"/>
      <c r="D197" s="8"/>
      <c r="E197" s="8"/>
      <c r="F197" s="8"/>
      <c r="G197" s="8"/>
    </row>
    <row r="198" spans="1:7">
      <c r="A198" s="23" t="s">
        <v>208</v>
      </c>
      <c r="B198" s="24">
        <v>1300</v>
      </c>
      <c r="C198" s="24">
        <v>326</v>
      </c>
      <c r="D198" s="24">
        <v>463</v>
      </c>
      <c r="E198" s="24">
        <v>177</v>
      </c>
      <c r="F198" s="24">
        <v>159</v>
      </c>
      <c r="G198" s="24">
        <v>175</v>
      </c>
    </row>
    <row r="199" spans="1:7">
      <c r="A199" s="10" t="s">
        <v>114</v>
      </c>
      <c r="B199" s="15">
        <v>100</v>
      </c>
      <c r="C199" s="15">
        <v>25.076923000000001</v>
      </c>
      <c r="D199" s="15">
        <v>35.615385000000003</v>
      </c>
      <c r="E199" s="15">
        <v>13.615385</v>
      </c>
      <c r="F199" s="15">
        <v>12.230769</v>
      </c>
      <c r="G199" s="15">
        <v>13.461537999999999</v>
      </c>
    </row>
    <row r="200" spans="1:7">
      <c r="A200" s="23" t="s">
        <v>209</v>
      </c>
      <c r="B200" s="24">
        <v>1129</v>
      </c>
      <c r="C200" s="24">
        <v>295</v>
      </c>
      <c r="D200" s="24">
        <v>389</v>
      </c>
      <c r="E200" s="24">
        <v>166</v>
      </c>
      <c r="F200" s="24">
        <v>127</v>
      </c>
      <c r="G200" s="24">
        <v>152</v>
      </c>
    </row>
    <row r="201" spans="1:7" ht="11.1" customHeight="1">
      <c r="A201" s="10" t="s">
        <v>114</v>
      </c>
      <c r="B201" s="15">
        <v>100</v>
      </c>
      <c r="C201" s="15">
        <v>26.129318000000001</v>
      </c>
      <c r="D201" s="15">
        <v>34.455269999999999</v>
      </c>
      <c r="E201" s="15">
        <v>14.703277</v>
      </c>
      <c r="F201" s="15">
        <v>11.248893000000001</v>
      </c>
      <c r="G201" s="15">
        <v>13.463241999999999</v>
      </c>
    </row>
    <row r="202" spans="1:7" ht="11.1" customHeight="1">
      <c r="A202" s="23" t="s">
        <v>210</v>
      </c>
      <c r="B202" s="24">
        <v>1012</v>
      </c>
      <c r="C202" s="24">
        <v>261</v>
      </c>
      <c r="D202" s="24">
        <v>309</v>
      </c>
      <c r="E202" s="24">
        <v>156</v>
      </c>
      <c r="F202" s="24">
        <v>136</v>
      </c>
      <c r="G202" s="24">
        <v>150</v>
      </c>
    </row>
    <row r="203" spans="1:7" ht="11.1" customHeight="1">
      <c r="A203" s="10" t="s">
        <v>114</v>
      </c>
      <c r="B203" s="15">
        <v>100</v>
      </c>
      <c r="C203" s="15">
        <v>25.790514000000002</v>
      </c>
      <c r="D203" s="15">
        <v>30.533597</v>
      </c>
      <c r="E203" s="15">
        <v>15.41502</v>
      </c>
      <c r="F203" s="15">
        <v>13.438734999999999</v>
      </c>
      <c r="G203" s="15">
        <v>14.822134</v>
      </c>
    </row>
    <row r="204" spans="1:7" ht="11.1" customHeight="1">
      <c r="A204" s="23" t="s">
        <v>211</v>
      </c>
      <c r="B204" s="24">
        <v>633</v>
      </c>
      <c r="C204" s="24">
        <v>167</v>
      </c>
      <c r="D204" s="24">
        <v>208</v>
      </c>
      <c r="E204" s="24">
        <v>94</v>
      </c>
      <c r="F204" s="24">
        <v>78</v>
      </c>
      <c r="G204" s="24">
        <v>86</v>
      </c>
    </row>
    <row r="205" spans="1:7" ht="11.1" customHeight="1">
      <c r="A205" s="10" t="s">
        <v>114</v>
      </c>
      <c r="B205" s="15">
        <v>100</v>
      </c>
      <c r="C205" s="15">
        <v>26.382306</v>
      </c>
      <c r="D205" s="15">
        <v>32.859400000000001</v>
      </c>
      <c r="E205" s="15">
        <v>14.849921</v>
      </c>
      <c r="F205" s="15">
        <v>12.322274999999999</v>
      </c>
      <c r="G205" s="15">
        <v>13.586098</v>
      </c>
    </row>
    <row r="206" spans="1:7" ht="11.1" customHeight="1">
      <c r="A206" s="23" t="s">
        <v>212</v>
      </c>
      <c r="B206" s="24">
        <v>344</v>
      </c>
      <c r="C206" s="24">
        <v>85</v>
      </c>
      <c r="D206" s="24">
        <v>118</v>
      </c>
      <c r="E206" s="24">
        <v>41</v>
      </c>
      <c r="F206" s="24">
        <v>53</v>
      </c>
      <c r="G206" s="24">
        <v>47</v>
      </c>
    </row>
    <row r="207" spans="1:7" ht="11.1" customHeight="1">
      <c r="A207" s="10" t="s">
        <v>114</v>
      </c>
      <c r="B207" s="15">
        <v>100</v>
      </c>
      <c r="C207" s="15">
        <v>24.709302000000001</v>
      </c>
      <c r="D207" s="15">
        <v>34.302326000000001</v>
      </c>
      <c r="E207" s="15">
        <v>11.918604999999999</v>
      </c>
      <c r="F207" s="15">
        <v>15.406976999999999</v>
      </c>
      <c r="G207" s="15">
        <v>13.662791</v>
      </c>
    </row>
    <row r="208" spans="1:7" ht="11.1" customHeight="1">
      <c r="A208" s="23" t="s">
        <v>213</v>
      </c>
      <c r="B208" s="24">
        <v>321</v>
      </c>
      <c r="C208" s="24">
        <v>46</v>
      </c>
      <c r="D208" s="24">
        <v>131</v>
      </c>
      <c r="E208" s="24">
        <v>44</v>
      </c>
      <c r="F208" s="24">
        <v>43</v>
      </c>
      <c r="G208" s="24">
        <v>57</v>
      </c>
    </row>
    <row r="209" spans="1:7" ht="11.1" customHeight="1">
      <c r="A209" s="10" t="s">
        <v>114</v>
      </c>
      <c r="B209" s="15">
        <v>100</v>
      </c>
      <c r="C209" s="15">
        <v>14.330218</v>
      </c>
      <c r="D209" s="15">
        <v>40.809969000000002</v>
      </c>
      <c r="E209" s="15">
        <v>13.707165</v>
      </c>
      <c r="F209" s="15">
        <v>13.395638999999999</v>
      </c>
      <c r="G209" s="15">
        <v>17.757009</v>
      </c>
    </row>
    <row r="210" spans="1:7" ht="11.1" customHeight="1">
      <c r="A210" s="23" t="s">
        <v>214</v>
      </c>
      <c r="B210" s="24">
        <v>530</v>
      </c>
      <c r="C210" s="24">
        <v>146</v>
      </c>
      <c r="D210" s="24">
        <v>192</v>
      </c>
      <c r="E210" s="24">
        <v>75</v>
      </c>
      <c r="F210" s="24">
        <v>56</v>
      </c>
      <c r="G210" s="24">
        <v>61</v>
      </c>
    </row>
    <row r="211" spans="1:7" ht="11.1" customHeight="1">
      <c r="A211" s="10" t="s">
        <v>114</v>
      </c>
      <c r="B211" s="15">
        <v>100</v>
      </c>
      <c r="C211" s="15">
        <v>27.547170000000001</v>
      </c>
      <c r="D211" s="15">
        <v>36.226415000000003</v>
      </c>
      <c r="E211" s="15">
        <v>14.150943</v>
      </c>
      <c r="F211" s="15">
        <v>10.566038000000001</v>
      </c>
      <c r="G211" s="15">
        <v>11.509434000000001</v>
      </c>
    </row>
    <row r="212" spans="1:7" ht="11.1" customHeight="1">
      <c r="A212" s="23" t="s">
        <v>215</v>
      </c>
      <c r="B212" s="24">
        <v>187</v>
      </c>
      <c r="C212" s="24">
        <v>48</v>
      </c>
      <c r="D212" s="24">
        <v>61</v>
      </c>
      <c r="E212" s="24">
        <v>31</v>
      </c>
      <c r="F212" s="24">
        <v>18</v>
      </c>
      <c r="G212" s="24">
        <v>29</v>
      </c>
    </row>
    <row r="213" spans="1:7" ht="11.1" customHeight="1">
      <c r="A213" s="10" t="s">
        <v>114</v>
      </c>
      <c r="B213" s="15">
        <v>100</v>
      </c>
      <c r="C213" s="15">
        <v>25.668448999999999</v>
      </c>
      <c r="D213" s="15">
        <v>32.620320999999997</v>
      </c>
      <c r="E213" s="15">
        <v>16.577539999999999</v>
      </c>
      <c r="F213" s="15">
        <v>9.6256679999999992</v>
      </c>
      <c r="G213" s="15">
        <v>15.508020999999999</v>
      </c>
    </row>
    <row r="214" spans="1:7" ht="11.1" customHeight="1">
      <c r="A214" s="23" t="s">
        <v>216</v>
      </c>
      <c r="B214" s="24">
        <v>206</v>
      </c>
      <c r="C214" s="24">
        <v>55</v>
      </c>
      <c r="D214" s="24">
        <v>70</v>
      </c>
      <c r="E214" s="24">
        <v>29</v>
      </c>
      <c r="F214" s="24">
        <v>17</v>
      </c>
      <c r="G214" s="24">
        <v>35</v>
      </c>
    </row>
    <row r="215" spans="1:7" ht="11.1" customHeight="1">
      <c r="A215" s="10" t="s">
        <v>114</v>
      </c>
      <c r="B215" s="15">
        <v>100</v>
      </c>
      <c r="C215" s="15">
        <v>26.699028999999999</v>
      </c>
      <c r="D215" s="15">
        <v>33.980583000000003</v>
      </c>
      <c r="E215" s="15">
        <v>14.077669999999999</v>
      </c>
      <c r="F215" s="15">
        <v>8.2524270000000008</v>
      </c>
      <c r="G215" s="15">
        <v>16.990290999999999</v>
      </c>
    </row>
    <row r="216" spans="1:7" ht="11.1" customHeight="1">
      <c r="A216" s="23" t="s">
        <v>217</v>
      </c>
      <c r="B216" s="24">
        <v>222</v>
      </c>
      <c r="C216" s="24">
        <v>43</v>
      </c>
      <c r="D216" s="24">
        <v>93</v>
      </c>
      <c r="E216" s="24">
        <v>29</v>
      </c>
      <c r="F216" s="24">
        <v>22</v>
      </c>
      <c r="G216" s="24">
        <v>35</v>
      </c>
    </row>
    <row r="217" spans="1:7" ht="11.1" customHeight="1">
      <c r="A217" s="10" t="s">
        <v>114</v>
      </c>
      <c r="B217" s="15">
        <v>100</v>
      </c>
      <c r="C217" s="15">
        <v>19.369368999999999</v>
      </c>
      <c r="D217" s="15">
        <v>41.891891999999999</v>
      </c>
      <c r="E217" s="15">
        <v>13.063063</v>
      </c>
      <c r="F217" s="15">
        <v>9.90991</v>
      </c>
      <c r="G217" s="15">
        <v>15.765765999999999</v>
      </c>
    </row>
    <row r="218" spans="1:7" ht="11.1" customHeight="1">
      <c r="A218" s="23" t="s">
        <v>218</v>
      </c>
      <c r="B218" s="24">
        <v>251</v>
      </c>
      <c r="C218" s="24">
        <v>40</v>
      </c>
      <c r="D218" s="24">
        <v>106</v>
      </c>
      <c r="E218" s="24">
        <v>44</v>
      </c>
      <c r="F218" s="24">
        <v>28</v>
      </c>
      <c r="G218" s="24">
        <v>33</v>
      </c>
    </row>
    <row r="219" spans="1:7" ht="11.1" customHeight="1">
      <c r="A219" s="10" t="s">
        <v>114</v>
      </c>
      <c r="B219" s="15">
        <v>100</v>
      </c>
      <c r="C219" s="15">
        <v>15.936254999999999</v>
      </c>
      <c r="D219" s="15">
        <v>42.231076000000002</v>
      </c>
      <c r="E219" s="15">
        <v>17.529879999999999</v>
      </c>
      <c r="F219" s="15">
        <v>11.155378000000001</v>
      </c>
      <c r="G219" s="15">
        <v>13.147410000000001</v>
      </c>
    </row>
    <row r="220" spans="1:7" ht="11.1" customHeight="1">
      <c r="A220" s="23" t="s">
        <v>219</v>
      </c>
      <c r="B220" s="24">
        <v>314</v>
      </c>
      <c r="C220" s="24">
        <v>67</v>
      </c>
      <c r="D220" s="24">
        <v>126</v>
      </c>
      <c r="E220" s="24">
        <v>52</v>
      </c>
      <c r="F220" s="24">
        <v>34</v>
      </c>
      <c r="G220" s="24">
        <v>35</v>
      </c>
    </row>
    <row r="221" spans="1:7" ht="11.1" customHeight="1">
      <c r="A221" s="10" t="s">
        <v>114</v>
      </c>
      <c r="B221" s="15">
        <v>100</v>
      </c>
      <c r="C221" s="15">
        <v>21.337579999999999</v>
      </c>
      <c r="D221" s="15">
        <v>40.127389000000001</v>
      </c>
      <c r="E221" s="15">
        <v>16.560510000000001</v>
      </c>
      <c r="F221" s="15">
        <v>10.828025</v>
      </c>
      <c r="G221" s="15">
        <v>11.146497</v>
      </c>
    </row>
    <row r="222" spans="1:7" ht="11.1" customHeight="1">
      <c r="A222" s="23" t="s">
        <v>220</v>
      </c>
      <c r="B222" s="24">
        <v>751</v>
      </c>
      <c r="C222" s="24">
        <v>185</v>
      </c>
      <c r="D222" s="24">
        <v>283</v>
      </c>
      <c r="E222" s="24">
        <v>120</v>
      </c>
      <c r="F222" s="24">
        <v>75</v>
      </c>
      <c r="G222" s="24">
        <v>88</v>
      </c>
    </row>
    <row r="223" spans="1:7" ht="11.1" customHeight="1">
      <c r="A223" s="10" t="s">
        <v>114</v>
      </c>
      <c r="B223" s="15">
        <v>100</v>
      </c>
      <c r="C223" s="15">
        <v>24.633821999999999</v>
      </c>
      <c r="D223" s="15">
        <v>37.683089000000002</v>
      </c>
      <c r="E223" s="15">
        <v>15.978695</v>
      </c>
      <c r="F223" s="15">
        <v>9.9866840000000003</v>
      </c>
      <c r="G223" s="15">
        <v>11.71771</v>
      </c>
    </row>
    <row r="224" spans="1:7" ht="11.1" customHeight="1">
      <c r="A224" s="23" t="s">
        <v>221</v>
      </c>
      <c r="B224" s="24">
        <v>731</v>
      </c>
      <c r="C224" s="24">
        <v>179</v>
      </c>
      <c r="D224" s="24">
        <v>265</v>
      </c>
      <c r="E224" s="24">
        <v>111</v>
      </c>
      <c r="F224" s="24">
        <v>84</v>
      </c>
      <c r="G224" s="24">
        <v>92</v>
      </c>
    </row>
    <row r="225" spans="1:7" ht="11.1" customHeight="1">
      <c r="A225" s="10" t="s">
        <v>114</v>
      </c>
      <c r="B225" s="15">
        <v>100</v>
      </c>
      <c r="C225" s="15">
        <v>24.487003999999999</v>
      </c>
      <c r="D225" s="15">
        <v>36.251710000000003</v>
      </c>
      <c r="E225" s="15">
        <v>15.184678999999999</v>
      </c>
      <c r="F225" s="15">
        <v>11.491108000000001</v>
      </c>
      <c r="G225" s="15">
        <v>12.585499</v>
      </c>
    </row>
    <row r="226" spans="1:7" ht="11.1" customHeight="1">
      <c r="A226" s="23" t="s">
        <v>152</v>
      </c>
      <c r="B226" s="24">
        <v>55</v>
      </c>
      <c r="C226" s="24">
        <v>11</v>
      </c>
      <c r="D226" s="24">
        <v>22</v>
      </c>
      <c r="E226" s="24">
        <v>4</v>
      </c>
      <c r="F226" s="24">
        <v>12</v>
      </c>
      <c r="G226" s="24">
        <v>6</v>
      </c>
    </row>
    <row r="227" spans="1:7" ht="11.1" customHeight="1">
      <c r="A227" s="10" t="s">
        <v>114</v>
      </c>
      <c r="B227" s="15">
        <v>100</v>
      </c>
      <c r="C227" s="15">
        <v>20</v>
      </c>
      <c r="D227" s="15">
        <v>40</v>
      </c>
      <c r="E227" s="15">
        <v>7.2727269999999997</v>
      </c>
      <c r="F227" s="15">
        <v>21.818182</v>
      </c>
      <c r="G227" s="15">
        <v>10.909091</v>
      </c>
    </row>
    <row r="228" spans="1:7" ht="11.1" customHeight="1">
      <c r="A228" s="23" t="s">
        <v>222</v>
      </c>
      <c r="B228" s="24">
        <v>207</v>
      </c>
      <c r="C228" s="24">
        <v>40</v>
      </c>
      <c r="D228" s="24">
        <v>41</v>
      </c>
      <c r="E228" s="24">
        <v>19</v>
      </c>
      <c r="F228" s="24">
        <v>41</v>
      </c>
      <c r="G228" s="24">
        <v>66</v>
      </c>
    </row>
    <row r="229" spans="1:7" ht="11.1" customHeight="1">
      <c r="A229" s="10" t="s">
        <v>114</v>
      </c>
      <c r="B229" s="15">
        <v>100</v>
      </c>
      <c r="C229" s="15">
        <v>19.323671000000001</v>
      </c>
      <c r="D229" s="15">
        <v>19.806763</v>
      </c>
      <c r="E229" s="15">
        <v>9.178744</v>
      </c>
      <c r="F229" s="15">
        <v>19.806763</v>
      </c>
      <c r="G229" s="15">
        <v>31.884058</v>
      </c>
    </row>
    <row r="230" spans="1:7" ht="11.1" customHeight="1">
      <c r="A230" s="23" t="s">
        <v>128</v>
      </c>
      <c r="B230" s="24">
        <v>36</v>
      </c>
      <c r="C230" s="24">
        <v>2</v>
      </c>
      <c r="D230" s="24">
        <v>7</v>
      </c>
      <c r="E230" s="24">
        <v>4</v>
      </c>
      <c r="F230" s="24">
        <v>3</v>
      </c>
      <c r="G230" s="24">
        <v>20</v>
      </c>
    </row>
    <row r="231" spans="1:7" ht="11.1" customHeight="1">
      <c r="A231" s="11"/>
      <c r="B231" s="16">
        <v>100</v>
      </c>
      <c r="C231" s="16">
        <v>5.5555560000000002</v>
      </c>
      <c r="D231" s="16">
        <v>19.444444000000001</v>
      </c>
      <c r="E231" s="16">
        <v>11.111110999999999</v>
      </c>
      <c r="F231" s="16">
        <v>8.3333329999999997</v>
      </c>
      <c r="G231" s="16">
        <v>55.555556000000003</v>
      </c>
    </row>
    <row r="232" spans="1:7" ht="11.1" customHeight="1"/>
  </sheetData>
  <phoneticPr fontId="2"/>
  <pageMargins left="0.75" right="0.75" top="1" bottom="1" header="0.5" footer="0.5"/>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39604-B232-4D52-A7FB-CA751A72EE8D}">
  <sheetPr codeName="Sheet142"/>
  <dimension ref="A1:K231"/>
  <sheetViews>
    <sheetView workbookViewId="0"/>
  </sheetViews>
  <sheetFormatPr defaultRowHeight="12"/>
  <cols>
    <col min="1" max="1" width="52" style="13" bestFit="1" customWidth="1"/>
    <col min="2" max="256" width="7.625" style="13" customWidth="1"/>
    <col min="257" max="16384" width="9" style="13"/>
  </cols>
  <sheetData>
    <row r="1" spans="1:11">
      <c r="A1" s="12" t="s">
        <v>114</v>
      </c>
      <c r="B1" s="6"/>
    </row>
    <row r="2" spans="1:11">
      <c r="A2" s="18" t="str">
        <f xml:space="preserve"> HYPERLINK("#'目次'!B47","[41]")</f>
        <v>[41]</v>
      </c>
    </row>
    <row r="3" spans="1:11">
      <c r="A3" s="6" t="s">
        <v>114</v>
      </c>
      <c r="B3" s="7" t="s">
        <v>488</v>
      </c>
    </row>
    <row r="4" spans="1:11">
      <c r="A4" s="6" t="s">
        <v>114</v>
      </c>
      <c r="B4" s="7" t="s">
        <v>489</v>
      </c>
    </row>
    <row r="5" spans="1:11">
      <c r="A5" s="6" t="s">
        <v>114</v>
      </c>
      <c r="B5" s="7" t="s">
        <v>490</v>
      </c>
    </row>
    <row r="6" spans="1:11">
      <c r="A6" s="6" t="s">
        <v>114</v>
      </c>
      <c r="B6" s="7" t="s">
        <v>491</v>
      </c>
    </row>
    <row r="7" spans="1:11" s="21" customFormat="1" ht="60">
      <c r="A7" s="19" t="s">
        <v>114</v>
      </c>
      <c r="B7" s="20" t="s">
        <v>118</v>
      </c>
      <c r="C7" s="20" t="s">
        <v>492</v>
      </c>
      <c r="D7" s="20" t="s">
        <v>493</v>
      </c>
      <c r="E7" s="20" t="s">
        <v>494</v>
      </c>
      <c r="F7" s="20" t="s">
        <v>495</v>
      </c>
      <c r="G7" s="20" t="s">
        <v>496</v>
      </c>
      <c r="H7" s="20" t="s">
        <v>497</v>
      </c>
      <c r="I7" s="20" t="s">
        <v>152</v>
      </c>
      <c r="J7" s="20" t="s">
        <v>498</v>
      </c>
      <c r="K7" s="20" t="s">
        <v>128</v>
      </c>
    </row>
    <row r="8" spans="1:11">
      <c r="A8" s="22" t="s">
        <v>121</v>
      </c>
      <c r="B8" s="9">
        <v>1611</v>
      </c>
      <c r="C8" s="9">
        <v>708</v>
      </c>
      <c r="D8" s="9">
        <v>1429</v>
      </c>
      <c r="E8" s="9">
        <v>162</v>
      </c>
      <c r="F8" s="9">
        <v>435</v>
      </c>
      <c r="G8" s="9">
        <v>203</v>
      </c>
      <c r="H8" s="9">
        <v>171</v>
      </c>
      <c r="I8" s="9">
        <v>57</v>
      </c>
      <c r="J8" s="9">
        <v>8</v>
      </c>
      <c r="K8" s="9">
        <v>23</v>
      </c>
    </row>
    <row r="9" spans="1:11">
      <c r="A9" s="10" t="s">
        <v>114</v>
      </c>
      <c r="B9" s="15">
        <v>100</v>
      </c>
      <c r="C9" s="15">
        <v>43.947857999999997</v>
      </c>
      <c r="D9" s="15">
        <v>88.702669</v>
      </c>
      <c r="E9" s="15">
        <v>10.055866</v>
      </c>
      <c r="F9" s="15">
        <v>27.001861999999999</v>
      </c>
      <c r="G9" s="15">
        <v>12.600868999999999</v>
      </c>
      <c r="H9" s="15">
        <v>10.614525</v>
      </c>
      <c r="I9" s="15">
        <v>3.5381749999999998</v>
      </c>
      <c r="J9" s="15">
        <v>0.49658600000000003</v>
      </c>
      <c r="K9" s="15">
        <v>1.4276850000000001</v>
      </c>
    </row>
    <row r="10" spans="1:11">
      <c r="A10" s="8" t="s">
        <v>122</v>
      </c>
      <c r="B10" s="8"/>
      <c r="C10" s="8"/>
      <c r="D10" s="8"/>
      <c r="E10" s="8"/>
      <c r="F10" s="8"/>
      <c r="G10" s="8"/>
      <c r="H10" s="8"/>
      <c r="I10" s="8"/>
      <c r="J10" s="8"/>
      <c r="K10" s="8"/>
    </row>
    <row r="11" spans="1:11">
      <c r="A11" s="23" t="s">
        <v>123</v>
      </c>
      <c r="B11" s="24">
        <v>224</v>
      </c>
      <c r="C11" s="24">
        <v>85</v>
      </c>
      <c r="D11" s="24">
        <v>200</v>
      </c>
      <c r="E11" s="24">
        <v>18</v>
      </c>
      <c r="F11" s="24">
        <v>70</v>
      </c>
      <c r="G11" s="24">
        <v>41</v>
      </c>
      <c r="H11" s="24">
        <v>25</v>
      </c>
      <c r="I11" s="24">
        <v>7</v>
      </c>
      <c r="J11" s="24">
        <v>3</v>
      </c>
      <c r="K11" s="24">
        <v>5</v>
      </c>
    </row>
    <row r="12" spans="1:11">
      <c r="A12" s="10" t="s">
        <v>114</v>
      </c>
      <c r="B12" s="15">
        <v>100</v>
      </c>
      <c r="C12" s="15">
        <v>37.946429000000002</v>
      </c>
      <c r="D12" s="15">
        <v>89.285713999999999</v>
      </c>
      <c r="E12" s="15">
        <v>8.0357140000000005</v>
      </c>
      <c r="F12" s="15">
        <v>31.25</v>
      </c>
      <c r="G12" s="15">
        <v>18.303571000000002</v>
      </c>
      <c r="H12" s="15">
        <v>11.160714</v>
      </c>
      <c r="I12" s="15">
        <v>3.125</v>
      </c>
      <c r="J12" s="15">
        <v>1.339286</v>
      </c>
      <c r="K12" s="15">
        <v>2.2321430000000002</v>
      </c>
    </row>
    <row r="13" spans="1:11">
      <c r="A13" s="23" t="s">
        <v>124</v>
      </c>
      <c r="B13" s="24">
        <v>313</v>
      </c>
      <c r="C13" s="24">
        <v>117</v>
      </c>
      <c r="D13" s="24">
        <v>282</v>
      </c>
      <c r="E13" s="24">
        <v>23</v>
      </c>
      <c r="F13" s="24">
        <v>104</v>
      </c>
      <c r="G13" s="24">
        <v>56</v>
      </c>
      <c r="H13" s="24">
        <v>38</v>
      </c>
      <c r="I13" s="24">
        <v>7</v>
      </c>
      <c r="J13" s="24">
        <v>0</v>
      </c>
      <c r="K13" s="24">
        <v>2</v>
      </c>
    </row>
    <row r="14" spans="1:11">
      <c r="A14" s="10" t="s">
        <v>114</v>
      </c>
      <c r="B14" s="15">
        <v>100</v>
      </c>
      <c r="C14" s="15">
        <v>37.380192000000001</v>
      </c>
      <c r="D14" s="15">
        <v>90.095847000000006</v>
      </c>
      <c r="E14" s="15">
        <v>7.3482430000000001</v>
      </c>
      <c r="F14" s="15">
        <v>33.226837000000003</v>
      </c>
      <c r="G14" s="15">
        <v>17.891373999999999</v>
      </c>
      <c r="H14" s="15">
        <v>12.140575</v>
      </c>
      <c r="I14" s="15">
        <v>2.2364220000000001</v>
      </c>
      <c r="J14" s="15">
        <v>0</v>
      </c>
      <c r="K14" s="15">
        <v>0.63897800000000005</v>
      </c>
    </row>
    <row r="15" spans="1:11">
      <c r="A15" s="23" t="s">
        <v>125</v>
      </c>
      <c r="B15" s="24">
        <v>713</v>
      </c>
      <c r="C15" s="24">
        <v>303</v>
      </c>
      <c r="D15" s="24">
        <v>635</v>
      </c>
      <c r="E15" s="24">
        <v>66</v>
      </c>
      <c r="F15" s="24">
        <v>200</v>
      </c>
      <c r="G15" s="24">
        <v>73</v>
      </c>
      <c r="H15" s="24">
        <v>68</v>
      </c>
      <c r="I15" s="24">
        <v>19</v>
      </c>
      <c r="J15" s="24">
        <v>3</v>
      </c>
      <c r="K15" s="24">
        <v>12</v>
      </c>
    </row>
    <row r="16" spans="1:11">
      <c r="A16" s="10" t="s">
        <v>114</v>
      </c>
      <c r="B16" s="15">
        <v>100</v>
      </c>
      <c r="C16" s="15">
        <v>42.496493999999998</v>
      </c>
      <c r="D16" s="15">
        <v>89.060309000000004</v>
      </c>
      <c r="E16" s="15">
        <v>9.2566620000000004</v>
      </c>
      <c r="F16" s="15">
        <v>28.050491000000001</v>
      </c>
      <c r="G16" s="15">
        <v>10.238429</v>
      </c>
      <c r="H16" s="15">
        <v>9.5371670000000002</v>
      </c>
      <c r="I16" s="15">
        <v>2.6647970000000001</v>
      </c>
      <c r="J16" s="15">
        <v>0.42075699999999999</v>
      </c>
      <c r="K16" s="15">
        <v>1.6830290000000001</v>
      </c>
    </row>
    <row r="17" spans="1:11">
      <c r="A17" s="23" t="s">
        <v>126</v>
      </c>
      <c r="B17" s="24">
        <v>280</v>
      </c>
      <c r="C17" s="24">
        <v>152</v>
      </c>
      <c r="D17" s="24">
        <v>247</v>
      </c>
      <c r="E17" s="24">
        <v>42</v>
      </c>
      <c r="F17" s="24">
        <v>43</v>
      </c>
      <c r="G17" s="24">
        <v>29</v>
      </c>
      <c r="H17" s="24">
        <v>33</v>
      </c>
      <c r="I17" s="24">
        <v>15</v>
      </c>
      <c r="J17" s="24">
        <v>2</v>
      </c>
      <c r="K17" s="24">
        <v>4</v>
      </c>
    </row>
    <row r="18" spans="1:11">
      <c r="A18" s="10" t="s">
        <v>114</v>
      </c>
      <c r="B18" s="15">
        <v>100</v>
      </c>
      <c r="C18" s="15">
        <v>54.285713999999999</v>
      </c>
      <c r="D18" s="15">
        <v>88.214286000000001</v>
      </c>
      <c r="E18" s="15">
        <v>15</v>
      </c>
      <c r="F18" s="15">
        <v>15.357143000000001</v>
      </c>
      <c r="G18" s="15">
        <v>10.357143000000001</v>
      </c>
      <c r="H18" s="15">
        <v>11.785714</v>
      </c>
      <c r="I18" s="15">
        <v>5.3571429999999998</v>
      </c>
      <c r="J18" s="15">
        <v>0.71428599999999998</v>
      </c>
      <c r="K18" s="15">
        <v>1.428571</v>
      </c>
    </row>
    <row r="19" spans="1:11">
      <c r="A19" s="23" t="s">
        <v>127</v>
      </c>
      <c r="B19" s="24">
        <v>63</v>
      </c>
      <c r="C19" s="24">
        <v>39</v>
      </c>
      <c r="D19" s="24">
        <v>49</v>
      </c>
      <c r="E19" s="24">
        <v>9</v>
      </c>
      <c r="F19" s="24">
        <v>12</v>
      </c>
      <c r="G19" s="24">
        <v>4</v>
      </c>
      <c r="H19" s="24">
        <v>6</v>
      </c>
      <c r="I19" s="24">
        <v>7</v>
      </c>
      <c r="J19" s="24">
        <v>0</v>
      </c>
      <c r="K19" s="24">
        <v>0</v>
      </c>
    </row>
    <row r="20" spans="1:11">
      <c r="A20" s="10" t="s">
        <v>114</v>
      </c>
      <c r="B20" s="15">
        <v>100</v>
      </c>
      <c r="C20" s="15">
        <v>61.904761999999998</v>
      </c>
      <c r="D20" s="15">
        <v>77.777777999999998</v>
      </c>
      <c r="E20" s="15">
        <v>14.285714</v>
      </c>
      <c r="F20" s="15">
        <v>19.047619000000001</v>
      </c>
      <c r="G20" s="15">
        <v>6.3492059999999997</v>
      </c>
      <c r="H20" s="15">
        <v>9.5238099999999992</v>
      </c>
      <c r="I20" s="15">
        <v>11.111110999999999</v>
      </c>
      <c r="J20" s="15">
        <v>0</v>
      </c>
      <c r="K20" s="15">
        <v>0</v>
      </c>
    </row>
    <row r="21" spans="1:11">
      <c r="A21" s="23" t="s">
        <v>128</v>
      </c>
      <c r="B21" s="24">
        <v>18</v>
      </c>
      <c r="C21" s="24">
        <v>12</v>
      </c>
      <c r="D21" s="24">
        <v>16</v>
      </c>
      <c r="E21" s="24">
        <v>4</v>
      </c>
      <c r="F21" s="24">
        <v>6</v>
      </c>
      <c r="G21" s="24">
        <v>0</v>
      </c>
      <c r="H21" s="24">
        <v>1</v>
      </c>
      <c r="I21" s="24">
        <v>2</v>
      </c>
      <c r="J21" s="24">
        <v>0</v>
      </c>
      <c r="K21" s="24">
        <v>0</v>
      </c>
    </row>
    <row r="22" spans="1:11">
      <c r="A22" s="10" t="s">
        <v>114</v>
      </c>
      <c r="B22" s="15">
        <v>100</v>
      </c>
      <c r="C22" s="15">
        <v>66.666667000000004</v>
      </c>
      <c r="D22" s="15">
        <v>88.888889000000006</v>
      </c>
      <c r="E22" s="15">
        <v>22.222221999999999</v>
      </c>
      <c r="F22" s="15">
        <v>33.333333000000003</v>
      </c>
      <c r="G22" s="15">
        <v>0</v>
      </c>
      <c r="H22" s="15">
        <v>5.5555560000000002</v>
      </c>
      <c r="I22" s="15">
        <v>11.111110999999999</v>
      </c>
      <c r="J22" s="15">
        <v>0</v>
      </c>
      <c r="K22" s="15">
        <v>0</v>
      </c>
    </row>
    <row r="23" spans="1:11">
      <c r="A23" s="8" t="s">
        <v>129</v>
      </c>
      <c r="B23" s="8"/>
      <c r="C23" s="8"/>
      <c r="D23" s="8"/>
      <c r="E23" s="8"/>
      <c r="F23" s="8"/>
      <c r="G23" s="8"/>
      <c r="H23" s="8"/>
      <c r="I23" s="8"/>
      <c r="J23" s="8"/>
      <c r="K23" s="8"/>
    </row>
    <row r="24" spans="1:11">
      <c r="A24" s="23" t="s">
        <v>130</v>
      </c>
      <c r="B24" s="24">
        <v>513</v>
      </c>
      <c r="C24" s="24">
        <v>212</v>
      </c>
      <c r="D24" s="24">
        <v>465</v>
      </c>
      <c r="E24" s="24">
        <v>50</v>
      </c>
      <c r="F24" s="24">
        <v>183</v>
      </c>
      <c r="G24" s="24">
        <v>93</v>
      </c>
      <c r="H24" s="24">
        <v>55</v>
      </c>
      <c r="I24" s="24">
        <v>16</v>
      </c>
      <c r="J24" s="24">
        <v>1</v>
      </c>
      <c r="K24" s="24">
        <v>6</v>
      </c>
    </row>
    <row r="25" spans="1:11">
      <c r="A25" s="10" t="s">
        <v>114</v>
      </c>
      <c r="B25" s="15">
        <v>100</v>
      </c>
      <c r="C25" s="15">
        <v>41.325536</v>
      </c>
      <c r="D25" s="15">
        <v>90.643275000000003</v>
      </c>
      <c r="E25" s="15">
        <v>9.7465890000000002</v>
      </c>
      <c r="F25" s="15">
        <v>35.672514999999997</v>
      </c>
      <c r="G25" s="15">
        <v>18.128654999999998</v>
      </c>
      <c r="H25" s="15">
        <v>10.721247999999999</v>
      </c>
      <c r="I25" s="15">
        <v>3.1189079999999998</v>
      </c>
      <c r="J25" s="15">
        <v>0.19493199999999999</v>
      </c>
      <c r="K25" s="15">
        <v>1.169591</v>
      </c>
    </row>
    <row r="26" spans="1:11">
      <c r="A26" s="23" t="s">
        <v>131</v>
      </c>
      <c r="B26" s="24">
        <v>792</v>
      </c>
      <c r="C26" s="24">
        <v>336</v>
      </c>
      <c r="D26" s="24">
        <v>705</v>
      </c>
      <c r="E26" s="24">
        <v>74</v>
      </c>
      <c r="F26" s="24">
        <v>215</v>
      </c>
      <c r="G26" s="24">
        <v>87</v>
      </c>
      <c r="H26" s="24">
        <v>77</v>
      </c>
      <c r="I26" s="24">
        <v>25</v>
      </c>
      <c r="J26" s="24">
        <v>3</v>
      </c>
      <c r="K26" s="24">
        <v>12</v>
      </c>
    </row>
    <row r="27" spans="1:11">
      <c r="A27" s="10" t="s">
        <v>114</v>
      </c>
      <c r="B27" s="15">
        <v>100</v>
      </c>
      <c r="C27" s="15">
        <v>42.424242</v>
      </c>
      <c r="D27" s="15">
        <v>89.015152</v>
      </c>
      <c r="E27" s="15">
        <v>9.3434340000000002</v>
      </c>
      <c r="F27" s="15">
        <v>27.146464999999999</v>
      </c>
      <c r="G27" s="15">
        <v>10.984848</v>
      </c>
      <c r="H27" s="15">
        <v>9.7222220000000004</v>
      </c>
      <c r="I27" s="15">
        <v>3.1565660000000002</v>
      </c>
      <c r="J27" s="15">
        <v>0.37878800000000001</v>
      </c>
      <c r="K27" s="15">
        <v>1.5151520000000001</v>
      </c>
    </row>
    <row r="28" spans="1:11">
      <c r="A28" s="23" t="s">
        <v>132</v>
      </c>
      <c r="B28" s="24">
        <v>250</v>
      </c>
      <c r="C28" s="24">
        <v>129</v>
      </c>
      <c r="D28" s="24">
        <v>216</v>
      </c>
      <c r="E28" s="24">
        <v>25</v>
      </c>
      <c r="F28" s="24">
        <v>30</v>
      </c>
      <c r="G28" s="24">
        <v>21</v>
      </c>
      <c r="H28" s="24">
        <v>34</v>
      </c>
      <c r="I28" s="24">
        <v>11</v>
      </c>
      <c r="J28" s="24">
        <v>3</v>
      </c>
      <c r="K28" s="24">
        <v>4</v>
      </c>
    </row>
    <row r="29" spans="1:11">
      <c r="A29" s="10" t="s">
        <v>114</v>
      </c>
      <c r="B29" s="15">
        <v>100</v>
      </c>
      <c r="C29" s="15">
        <v>51.6</v>
      </c>
      <c r="D29" s="15">
        <v>86.4</v>
      </c>
      <c r="E29" s="15">
        <v>10</v>
      </c>
      <c r="F29" s="15">
        <v>12</v>
      </c>
      <c r="G29" s="15">
        <v>8.4</v>
      </c>
      <c r="H29" s="15">
        <v>13.6</v>
      </c>
      <c r="I29" s="15">
        <v>4.4000000000000004</v>
      </c>
      <c r="J29" s="15">
        <v>1.2</v>
      </c>
      <c r="K29" s="15">
        <v>1.6</v>
      </c>
    </row>
    <row r="30" spans="1:11">
      <c r="A30" s="23" t="s">
        <v>133</v>
      </c>
      <c r="B30" s="24">
        <v>38</v>
      </c>
      <c r="C30" s="24">
        <v>21</v>
      </c>
      <c r="D30" s="24">
        <v>28</v>
      </c>
      <c r="E30" s="24">
        <v>9</v>
      </c>
      <c r="F30" s="24">
        <v>3</v>
      </c>
      <c r="G30" s="24">
        <v>2</v>
      </c>
      <c r="H30" s="24">
        <v>5</v>
      </c>
      <c r="I30" s="24">
        <v>3</v>
      </c>
      <c r="J30" s="24">
        <v>1</v>
      </c>
      <c r="K30" s="24">
        <v>0</v>
      </c>
    </row>
    <row r="31" spans="1:11">
      <c r="A31" s="10" t="s">
        <v>114</v>
      </c>
      <c r="B31" s="15">
        <v>100</v>
      </c>
      <c r="C31" s="15">
        <v>55.263157999999997</v>
      </c>
      <c r="D31" s="15">
        <v>73.684211000000005</v>
      </c>
      <c r="E31" s="15">
        <v>23.684211000000001</v>
      </c>
      <c r="F31" s="15">
        <v>7.8947370000000001</v>
      </c>
      <c r="G31" s="15">
        <v>5.2631579999999998</v>
      </c>
      <c r="H31" s="15">
        <v>13.157895</v>
      </c>
      <c r="I31" s="15">
        <v>7.8947370000000001</v>
      </c>
      <c r="J31" s="15">
        <v>2.6315789999999999</v>
      </c>
      <c r="K31" s="15">
        <v>0</v>
      </c>
    </row>
    <row r="32" spans="1:11">
      <c r="A32" s="23" t="s">
        <v>128</v>
      </c>
      <c r="B32" s="24">
        <v>18</v>
      </c>
      <c r="C32" s="24">
        <v>10</v>
      </c>
      <c r="D32" s="24">
        <v>15</v>
      </c>
      <c r="E32" s="24">
        <v>4</v>
      </c>
      <c r="F32" s="24">
        <v>4</v>
      </c>
      <c r="G32" s="24">
        <v>0</v>
      </c>
      <c r="H32" s="24">
        <v>0</v>
      </c>
      <c r="I32" s="24">
        <v>2</v>
      </c>
      <c r="J32" s="24">
        <v>0</v>
      </c>
      <c r="K32" s="24">
        <v>1</v>
      </c>
    </row>
    <row r="33" spans="1:11">
      <c r="A33" s="10" t="s">
        <v>114</v>
      </c>
      <c r="B33" s="15">
        <v>100</v>
      </c>
      <c r="C33" s="15">
        <v>55.555556000000003</v>
      </c>
      <c r="D33" s="15">
        <v>83.333332999999996</v>
      </c>
      <c r="E33" s="15">
        <v>22.222221999999999</v>
      </c>
      <c r="F33" s="15">
        <v>22.222221999999999</v>
      </c>
      <c r="G33" s="15">
        <v>0</v>
      </c>
      <c r="H33" s="15">
        <v>0</v>
      </c>
      <c r="I33" s="15">
        <v>11.111110999999999</v>
      </c>
      <c r="J33" s="15">
        <v>0</v>
      </c>
      <c r="K33" s="15">
        <v>5.5555560000000002</v>
      </c>
    </row>
    <row r="34" spans="1:11">
      <c r="A34" s="8" t="s">
        <v>134</v>
      </c>
      <c r="B34" s="8"/>
      <c r="C34" s="8"/>
      <c r="D34" s="8"/>
      <c r="E34" s="8"/>
      <c r="F34" s="8"/>
      <c r="G34" s="8"/>
      <c r="H34" s="8"/>
      <c r="I34" s="8"/>
      <c r="J34" s="8"/>
      <c r="K34" s="8"/>
    </row>
    <row r="35" spans="1:11">
      <c r="A35" s="23" t="s">
        <v>135</v>
      </c>
      <c r="B35" s="24">
        <v>64</v>
      </c>
      <c r="C35" s="24">
        <v>25</v>
      </c>
      <c r="D35" s="24">
        <v>53</v>
      </c>
      <c r="E35" s="24">
        <v>9</v>
      </c>
      <c r="F35" s="24">
        <v>15</v>
      </c>
      <c r="G35" s="24">
        <v>2</v>
      </c>
      <c r="H35" s="24">
        <v>7</v>
      </c>
      <c r="I35" s="24">
        <v>2</v>
      </c>
      <c r="J35" s="24">
        <v>1</v>
      </c>
      <c r="K35" s="24">
        <v>1</v>
      </c>
    </row>
    <row r="36" spans="1:11">
      <c r="A36" s="10" t="s">
        <v>114</v>
      </c>
      <c r="B36" s="15">
        <v>100</v>
      </c>
      <c r="C36" s="15">
        <v>39.0625</v>
      </c>
      <c r="D36" s="15">
        <v>82.8125</v>
      </c>
      <c r="E36" s="15">
        <v>14.0625</v>
      </c>
      <c r="F36" s="15">
        <v>23.4375</v>
      </c>
      <c r="G36" s="15">
        <v>3.125</v>
      </c>
      <c r="H36" s="15">
        <v>10.9375</v>
      </c>
      <c r="I36" s="15">
        <v>3.125</v>
      </c>
      <c r="J36" s="15">
        <v>1.5625</v>
      </c>
      <c r="K36" s="15">
        <v>1.5625</v>
      </c>
    </row>
    <row r="37" spans="1:11">
      <c r="A37" s="23" t="s">
        <v>136</v>
      </c>
      <c r="B37" s="24">
        <v>65</v>
      </c>
      <c r="C37" s="24">
        <v>28</v>
      </c>
      <c r="D37" s="24">
        <v>55</v>
      </c>
      <c r="E37" s="24">
        <v>6</v>
      </c>
      <c r="F37" s="24">
        <v>14</v>
      </c>
      <c r="G37" s="24">
        <v>4</v>
      </c>
      <c r="H37" s="24">
        <v>7</v>
      </c>
      <c r="I37" s="24">
        <v>1</v>
      </c>
      <c r="J37" s="24">
        <v>0</v>
      </c>
      <c r="K37" s="24">
        <v>2</v>
      </c>
    </row>
    <row r="38" spans="1:11">
      <c r="A38" s="10" t="s">
        <v>114</v>
      </c>
      <c r="B38" s="15">
        <v>100</v>
      </c>
      <c r="C38" s="15">
        <v>43.076923000000001</v>
      </c>
      <c r="D38" s="15">
        <v>84.615385000000003</v>
      </c>
      <c r="E38" s="15">
        <v>9.2307690000000004</v>
      </c>
      <c r="F38" s="15">
        <v>21.538461999999999</v>
      </c>
      <c r="G38" s="15">
        <v>6.1538459999999997</v>
      </c>
      <c r="H38" s="15">
        <v>10.769231</v>
      </c>
      <c r="I38" s="15">
        <v>1.538462</v>
      </c>
      <c r="J38" s="15">
        <v>0</v>
      </c>
      <c r="K38" s="15">
        <v>3.0769229999999999</v>
      </c>
    </row>
    <row r="39" spans="1:11">
      <c r="A39" s="23" t="s">
        <v>137</v>
      </c>
      <c r="B39" s="24">
        <v>54</v>
      </c>
      <c r="C39" s="24">
        <v>24</v>
      </c>
      <c r="D39" s="24">
        <v>51</v>
      </c>
      <c r="E39" s="24">
        <v>10</v>
      </c>
      <c r="F39" s="24">
        <v>13</v>
      </c>
      <c r="G39" s="24">
        <v>5</v>
      </c>
      <c r="H39" s="24">
        <v>9</v>
      </c>
      <c r="I39" s="24">
        <v>2</v>
      </c>
      <c r="J39" s="24">
        <v>1</v>
      </c>
      <c r="K39" s="24">
        <v>0</v>
      </c>
    </row>
    <row r="40" spans="1:11">
      <c r="A40" s="10" t="s">
        <v>114</v>
      </c>
      <c r="B40" s="15">
        <v>100</v>
      </c>
      <c r="C40" s="15">
        <v>44.444443999999997</v>
      </c>
      <c r="D40" s="15">
        <v>94.444444000000004</v>
      </c>
      <c r="E40" s="15">
        <v>18.518519000000001</v>
      </c>
      <c r="F40" s="15">
        <v>24.074074</v>
      </c>
      <c r="G40" s="15">
        <v>9.2592590000000001</v>
      </c>
      <c r="H40" s="15">
        <v>16.666667</v>
      </c>
      <c r="I40" s="15">
        <v>3.7037040000000001</v>
      </c>
      <c r="J40" s="15">
        <v>1.8518520000000001</v>
      </c>
      <c r="K40" s="15">
        <v>0</v>
      </c>
    </row>
    <row r="41" spans="1:11">
      <c r="A41" s="23" t="s">
        <v>138</v>
      </c>
      <c r="B41" s="24">
        <v>81</v>
      </c>
      <c r="C41" s="24">
        <v>31</v>
      </c>
      <c r="D41" s="24">
        <v>68</v>
      </c>
      <c r="E41" s="24">
        <v>4</v>
      </c>
      <c r="F41" s="24">
        <v>24</v>
      </c>
      <c r="G41" s="24">
        <v>9</v>
      </c>
      <c r="H41" s="24">
        <v>11</v>
      </c>
      <c r="I41" s="24">
        <v>3</v>
      </c>
      <c r="J41" s="24">
        <v>0</v>
      </c>
      <c r="K41" s="24">
        <v>1</v>
      </c>
    </row>
    <row r="42" spans="1:11">
      <c r="A42" s="10" t="s">
        <v>114</v>
      </c>
      <c r="B42" s="15">
        <v>100</v>
      </c>
      <c r="C42" s="15">
        <v>38.271605000000001</v>
      </c>
      <c r="D42" s="15">
        <v>83.950616999999994</v>
      </c>
      <c r="E42" s="15">
        <v>4.9382720000000004</v>
      </c>
      <c r="F42" s="15">
        <v>29.629629999999999</v>
      </c>
      <c r="G42" s="15">
        <v>11.111110999999999</v>
      </c>
      <c r="H42" s="15">
        <v>13.580247</v>
      </c>
      <c r="I42" s="15">
        <v>3.7037040000000001</v>
      </c>
      <c r="J42" s="15">
        <v>0</v>
      </c>
      <c r="K42" s="15">
        <v>1.2345680000000001</v>
      </c>
    </row>
    <row r="43" spans="1:11">
      <c r="A43" s="23" t="s">
        <v>139</v>
      </c>
      <c r="B43" s="24">
        <v>99</v>
      </c>
      <c r="C43" s="24">
        <v>34</v>
      </c>
      <c r="D43" s="24">
        <v>85</v>
      </c>
      <c r="E43" s="24">
        <v>7</v>
      </c>
      <c r="F43" s="24">
        <v>17</v>
      </c>
      <c r="G43" s="24">
        <v>13</v>
      </c>
      <c r="H43" s="24">
        <v>9</v>
      </c>
      <c r="I43" s="24">
        <v>4</v>
      </c>
      <c r="J43" s="24">
        <v>1</v>
      </c>
      <c r="K43" s="24">
        <v>2</v>
      </c>
    </row>
    <row r="44" spans="1:11">
      <c r="A44" s="10" t="s">
        <v>114</v>
      </c>
      <c r="B44" s="15">
        <v>100</v>
      </c>
      <c r="C44" s="15">
        <v>34.343434000000002</v>
      </c>
      <c r="D44" s="15">
        <v>85.858586000000003</v>
      </c>
      <c r="E44" s="15">
        <v>7.0707069999999996</v>
      </c>
      <c r="F44" s="15">
        <v>17.171717000000001</v>
      </c>
      <c r="G44" s="15">
        <v>13.131313</v>
      </c>
      <c r="H44" s="15">
        <v>9.0909089999999999</v>
      </c>
      <c r="I44" s="15">
        <v>4.0404039999999997</v>
      </c>
      <c r="J44" s="15">
        <v>1.0101009999999999</v>
      </c>
      <c r="K44" s="15">
        <v>2.0202019999999998</v>
      </c>
    </row>
    <row r="45" spans="1:11">
      <c r="A45" s="23" t="s">
        <v>140</v>
      </c>
      <c r="B45" s="24">
        <v>105</v>
      </c>
      <c r="C45" s="24">
        <v>43</v>
      </c>
      <c r="D45" s="24">
        <v>94</v>
      </c>
      <c r="E45" s="24">
        <v>8</v>
      </c>
      <c r="F45" s="24">
        <v>36</v>
      </c>
      <c r="G45" s="24">
        <v>12</v>
      </c>
      <c r="H45" s="24">
        <v>9</v>
      </c>
      <c r="I45" s="24">
        <v>3</v>
      </c>
      <c r="J45" s="24">
        <v>0</v>
      </c>
      <c r="K45" s="24">
        <v>0</v>
      </c>
    </row>
    <row r="46" spans="1:11">
      <c r="A46" s="10" t="s">
        <v>114</v>
      </c>
      <c r="B46" s="15">
        <v>100</v>
      </c>
      <c r="C46" s="15">
        <v>40.952381000000003</v>
      </c>
      <c r="D46" s="15">
        <v>89.523809999999997</v>
      </c>
      <c r="E46" s="15">
        <v>7.6190480000000003</v>
      </c>
      <c r="F46" s="15">
        <v>34.285713999999999</v>
      </c>
      <c r="G46" s="15">
        <v>11.428571</v>
      </c>
      <c r="H46" s="15">
        <v>8.5714290000000002</v>
      </c>
      <c r="I46" s="15">
        <v>2.8571430000000002</v>
      </c>
      <c r="J46" s="15">
        <v>0</v>
      </c>
      <c r="K46" s="15">
        <v>0</v>
      </c>
    </row>
    <row r="47" spans="1:11">
      <c r="A47" s="23" t="s">
        <v>141</v>
      </c>
      <c r="B47" s="24">
        <v>898</v>
      </c>
      <c r="C47" s="24">
        <v>407</v>
      </c>
      <c r="D47" s="24">
        <v>809</v>
      </c>
      <c r="E47" s="24">
        <v>87</v>
      </c>
      <c r="F47" s="24">
        <v>235</v>
      </c>
      <c r="G47" s="24">
        <v>126</v>
      </c>
      <c r="H47" s="24">
        <v>93</v>
      </c>
      <c r="I47" s="24">
        <v>30</v>
      </c>
      <c r="J47" s="24">
        <v>4</v>
      </c>
      <c r="K47" s="24">
        <v>10</v>
      </c>
    </row>
    <row r="48" spans="1:11">
      <c r="A48" s="10" t="s">
        <v>114</v>
      </c>
      <c r="B48" s="15">
        <v>100</v>
      </c>
      <c r="C48" s="15">
        <v>45.322940000000003</v>
      </c>
      <c r="D48" s="15">
        <v>90.089087000000006</v>
      </c>
      <c r="E48" s="15">
        <v>9.6881959999999996</v>
      </c>
      <c r="F48" s="15">
        <v>26.169264999999999</v>
      </c>
      <c r="G48" s="15">
        <v>14.031180000000001</v>
      </c>
      <c r="H48" s="15">
        <v>10.356347</v>
      </c>
      <c r="I48" s="15">
        <v>3.340757</v>
      </c>
      <c r="J48" s="15">
        <v>0.445434</v>
      </c>
      <c r="K48" s="15">
        <v>1.113586</v>
      </c>
    </row>
    <row r="49" spans="1:11">
      <c r="A49" s="23" t="s">
        <v>142</v>
      </c>
      <c r="B49" s="24">
        <v>228</v>
      </c>
      <c r="C49" s="24">
        <v>108</v>
      </c>
      <c r="D49" s="24">
        <v>202</v>
      </c>
      <c r="E49" s="24">
        <v>28</v>
      </c>
      <c r="F49" s="24">
        <v>77</v>
      </c>
      <c r="G49" s="24">
        <v>32</v>
      </c>
      <c r="H49" s="24">
        <v>26</v>
      </c>
      <c r="I49" s="24">
        <v>10</v>
      </c>
      <c r="J49" s="24">
        <v>1</v>
      </c>
      <c r="K49" s="24">
        <v>5</v>
      </c>
    </row>
    <row r="50" spans="1:11">
      <c r="A50" s="10" t="s">
        <v>114</v>
      </c>
      <c r="B50" s="15">
        <v>100</v>
      </c>
      <c r="C50" s="15">
        <v>47.368420999999998</v>
      </c>
      <c r="D50" s="15">
        <v>88.596491</v>
      </c>
      <c r="E50" s="15">
        <v>12.280702</v>
      </c>
      <c r="F50" s="15">
        <v>33.771929999999998</v>
      </c>
      <c r="G50" s="15">
        <v>14.035088</v>
      </c>
      <c r="H50" s="15">
        <v>11.403509</v>
      </c>
      <c r="I50" s="15">
        <v>4.3859649999999997</v>
      </c>
      <c r="J50" s="15">
        <v>0.43859599999999999</v>
      </c>
      <c r="K50" s="15">
        <v>2.1929820000000002</v>
      </c>
    </row>
    <row r="51" spans="1:11">
      <c r="A51" s="23" t="s">
        <v>128</v>
      </c>
      <c r="B51" s="24">
        <v>17</v>
      </c>
      <c r="C51" s="24">
        <v>8</v>
      </c>
      <c r="D51" s="24">
        <v>12</v>
      </c>
      <c r="E51" s="24">
        <v>3</v>
      </c>
      <c r="F51" s="24">
        <v>4</v>
      </c>
      <c r="G51" s="24">
        <v>0</v>
      </c>
      <c r="H51" s="24">
        <v>0</v>
      </c>
      <c r="I51" s="24">
        <v>2</v>
      </c>
      <c r="J51" s="24">
        <v>0</v>
      </c>
      <c r="K51" s="24">
        <v>2</v>
      </c>
    </row>
    <row r="52" spans="1:11">
      <c r="A52" s="10" t="s">
        <v>114</v>
      </c>
      <c r="B52" s="15">
        <v>100</v>
      </c>
      <c r="C52" s="15">
        <v>47.058824000000001</v>
      </c>
      <c r="D52" s="15">
        <v>70.588234999999997</v>
      </c>
      <c r="E52" s="15">
        <v>17.647058999999999</v>
      </c>
      <c r="F52" s="15">
        <v>23.529412000000001</v>
      </c>
      <c r="G52" s="15">
        <v>0</v>
      </c>
      <c r="H52" s="15">
        <v>0</v>
      </c>
      <c r="I52" s="15">
        <v>11.764706</v>
      </c>
      <c r="J52" s="15">
        <v>0</v>
      </c>
      <c r="K52" s="15">
        <v>11.764706</v>
      </c>
    </row>
    <row r="53" spans="1:11">
      <c r="A53" s="8" t="s">
        <v>143</v>
      </c>
      <c r="B53" s="8"/>
      <c r="C53" s="8"/>
      <c r="D53" s="8"/>
      <c r="E53" s="8"/>
      <c r="F53" s="8"/>
      <c r="G53" s="8"/>
      <c r="H53" s="8"/>
      <c r="I53" s="8"/>
      <c r="J53" s="8"/>
      <c r="K53" s="8"/>
    </row>
    <row r="54" spans="1:11">
      <c r="A54" s="23" t="s">
        <v>144</v>
      </c>
      <c r="B54" s="24">
        <v>277</v>
      </c>
      <c r="C54" s="24">
        <v>145</v>
      </c>
      <c r="D54" s="24">
        <v>254</v>
      </c>
      <c r="E54" s="24">
        <v>39</v>
      </c>
      <c r="F54" s="24">
        <v>93</v>
      </c>
      <c r="G54" s="24">
        <v>54</v>
      </c>
      <c r="H54" s="24">
        <v>38</v>
      </c>
      <c r="I54" s="24">
        <v>7</v>
      </c>
      <c r="J54" s="24">
        <v>1</v>
      </c>
      <c r="K54" s="24">
        <v>4</v>
      </c>
    </row>
    <row r="55" spans="1:11">
      <c r="A55" s="10" t="s">
        <v>114</v>
      </c>
      <c r="B55" s="15">
        <v>100</v>
      </c>
      <c r="C55" s="15">
        <v>52.34657</v>
      </c>
      <c r="D55" s="15">
        <v>91.696751000000006</v>
      </c>
      <c r="E55" s="15">
        <v>14.079421999999999</v>
      </c>
      <c r="F55" s="15">
        <v>33.574007000000002</v>
      </c>
      <c r="G55" s="15">
        <v>19.494585000000001</v>
      </c>
      <c r="H55" s="15">
        <v>13.718412000000001</v>
      </c>
      <c r="I55" s="15">
        <v>2.5270760000000001</v>
      </c>
      <c r="J55" s="15">
        <v>0.36101100000000003</v>
      </c>
      <c r="K55" s="15">
        <v>1.444043</v>
      </c>
    </row>
    <row r="56" spans="1:11">
      <c r="A56" s="23" t="s">
        <v>145</v>
      </c>
      <c r="B56" s="24">
        <v>226</v>
      </c>
      <c r="C56" s="24">
        <v>109</v>
      </c>
      <c r="D56" s="24">
        <v>207</v>
      </c>
      <c r="E56" s="24">
        <v>34</v>
      </c>
      <c r="F56" s="24">
        <v>87</v>
      </c>
      <c r="G56" s="24">
        <v>47</v>
      </c>
      <c r="H56" s="24">
        <v>30</v>
      </c>
      <c r="I56" s="24">
        <v>4</v>
      </c>
      <c r="J56" s="24">
        <v>0</v>
      </c>
      <c r="K56" s="24">
        <v>3</v>
      </c>
    </row>
    <row r="57" spans="1:11">
      <c r="A57" s="10" t="s">
        <v>114</v>
      </c>
      <c r="B57" s="15">
        <v>100</v>
      </c>
      <c r="C57" s="15">
        <v>48.230088000000002</v>
      </c>
      <c r="D57" s="15">
        <v>91.592920000000007</v>
      </c>
      <c r="E57" s="15">
        <v>15.044248</v>
      </c>
      <c r="F57" s="15">
        <v>38.495575000000002</v>
      </c>
      <c r="G57" s="15">
        <v>20.79646</v>
      </c>
      <c r="H57" s="15">
        <v>13.274336</v>
      </c>
      <c r="I57" s="15">
        <v>1.7699119999999999</v>
      </c>
      <c r="J57" s="15">
        <v>0</v>
      </c>
      <c r="K57" s="15">
        <v>1.327434</v>
      </c>
    </row>
    <row r="58" spans="1:11">
      <c r="A58" s="23" t="s">
        <v>146</v>
      </c>
      <c r="B58" s="24">
        <v>331</v>
      </c>
      <c r="C58" s="24">
        <v>166</v>
      </c>
      <c r="D58" s="24">
        <v>304</v>
      </c>
      <c r="E58" s="24">
        <v>41</v>
      </c>
      <c r="F58" s="24">
        <v>119</v>
      </c>
      <c r="G58" s="24">
        <v>65</v>
      </c>
      <c r="H58" s="24">
        <v>45</v>
      </c>
      <c r="I58" s="24">
        <v>6</v>
      </c>
      <c r="J58" s="24">
        <v>1</v>
      </c>
      <c r="K58" s="24">
        <v>4</v>
      </c>
    </row>
    <row r="59" spans="1:11">
      <c r="A59" s="10" t="s">
        <v>114</v>
      </c>
      <c r="B59" s="15">
        <v>100</v>
      </c>
      <c r="C59" s="15">
        <v>50.151057000000002</v>
      </c>
      <c r="D59" s="15">
        <v>91.8429</v>
      </c>
      <c r="E59" s="15">
        <v>12.386706999999999</v>
      </c>
      <c r="F59" s="15">
        <v>35.951661999999999</v>
      </c>
      <c r="G59" s="15">
        <v>19.637461999999999</v>
      </c>
      <c r="H59" s="15">
        <v>13.595166000000001</v>
      </c>
      <c r="I59" s="15">
        <v>1.812689</v>
      </c>
      <c r="J59" s="15">
        <v>0.30211500000000002</v>
      </c>
      <c r="K59" s="15">
        <v>1.2084589999999999</v>
      </c>
    </row>
    <row r="60" spans="1:11">
      <c r="A60" s="23" t="s">
        <v>147</v>
      </c>
      <c r="B60" s="24">
        <v>92</v>
      </c>
      <c r="C60" s="24">
        <v>46</v>
      </c>
      <c r="D60" s="24">
        <v>84</v>
      </c>
      <c r="E60" s="24">
        <v>13</v>
      </c>
      <c r="F60" s="24">
        <v>28</v>
      </c>
      <c r="G60" s="24">
        <v>12</v>
      </c>
      <c r="H60" s="24">
        <v>14</v>
      </c>
      <c r="I60" s="24">
        <v>1</v>
      </c>
      <c r="J60" s="24">
        <v>0</v>
      </c>
      <c r="K60" s="24">
        <v>3</v>
      </c>
    </row>
    <row r="61" spans="1:11">
      <c r="A61" s="10" t="s">
        <v>114</v>
      </c>
      <c r="B61" s="15">
        <v>100</v>
      </c>
      <c r="C61" s="15">
        <v>50</v>
      </c>
      <c r="D61" s="15">
        <v>91.304348000000005</v>
      </c>
      <c r="E61" s="15">
        <v>14.130435</v>
      </c>
      <c r="F61" s="15">
        <v>30.434782999999999</v>
      </c>
      <c r="G61" s="15">
        <v>13.043478</v>
      </c>
      <c r="H61" s="15">
        <v>15.217390999999999</v>
      </c>
      <c r="I61" s="15">
        <v>1.086957</v>
      </c>
      <c r="J61" s="15">
        <v>0</v>
      </c>
      <c r="K61" s="15">
        <v>3.2608700000000002</v>
      </c>
    </row>
    <row r="62" spans="1:11">
      <c r="A62" s="23" t="s">
        <v>148</v>
      </c>
      <c r="B62" s="24">
        <v>103</v>
      </c>
      <c r="C62" s="24">
        <v>57</v>
      </c>
      <c r="D62" s="24">
        <v>95</v>
      </c>
      <c r="E62" s="24">
        <v>16</v>
      </c>
      <c r="F62" s="24">
        <v>35</v>
      </c>
      <c r="G62" s="24">
        <v>17</v>
      </c>
      <c r="H62" s="24">
        <v>16</v>
      </c>
      <c r="I62" s="24">
        <v>3</v>
      </c>
      <c r="J62" s="24">
        <v>0</v>
      </c>
      <c r="K62" s="24">
        <v>2</v>
      </c>
    </row>
    <row r="63" spans="1:11">
      <c r="A63" s="10" t="s">
        <v>114</v>
      </c>
      <c r="B63" s="15">
        <v>100</v>
      </c>
      <c r="C63" s="15">
        <v>55.339806000000003</v>
      </c>
      <c r="D63" s="15">
        <v>92.233009999999993</v>
      </c>
      <c r="E63" s="15">
        <v>15.533981000000001</v>
      </c>
      <c r="F63" s="15">
        <v>33.980583000000003</v>
      </c>
      <c r="G63" s="15">
        <v>16.504854000000002</v>
      </c>
      <c r="H63" s="15">
        <v>15.533981000000001</v>
      </c>
      <c r="I63" s="15">
        <v>2.9126210000000001</v>
      </c>
      <c r="J63" s="15">
        <v>0</v>
      </c>
      <c r="K63" s="15">
        <v>1.941748</v>
      </c>
    </row>
    <row r="64" spans="1:11">
      <c r="A64" s="23" t="s">
        <v>149</v>
      </c>
      <c r="B64" s="24">
        <v>830</v>
      </c>
      <c r="C64" s="24">
        <v>387</v>
      </c>
      <c r="D64" s="24">
        <v>753</v>
      </c>
      <c r="E64" s="24">
        <v>98</v>
      </c>
      <c r="F64" s="24">
        <v>248</v>
      </c>
      <c r="G64" s="24">
        <v>121</v>
      </c>
      <c r="H64" s="24">
        <v>98</v>
      </c>
      <c r="I64" s="24">
        <v>22</v>
      </c>
      <c r="J64" s="24">
        <v>1</v>
      </c>
      <c r="K64" s="24">
        <v>15</v>
      </c>
    </row>
    <row r="65" spans="1:11">
      <c r="A65" s="10" t="s">
        <v>114</v>
      </c>
      <c r="B65" s="15">
        <v>100</v>
      </c>
      <c r="C65" s="15">
        <v>46.626505999999999</v>
      </c>
      <c r="D65" s="15">
        <v>90.722892000000002</v>
      </c>
      <c r="E65" s="15">
        <v>11.807229</v>
      </c>
      <c r="F65" s="15">
        <v>29.879518000000001</v>
      </c>
      <c r="G65" s="15">
        <v>14.578313</v>
      </c>
      <c r="H65" s="15">
        <v>11.807229</v>
      </c>
      <c r="I65" s="15">
        <v>2.6506020000000001</v>
      </c>
      <c r="J65" s="15">
        <v>0.12048200000000001</v>
      </c>
      <c r="K65" s="15">
        <v>1.807229</v>
      </c>
    </row>
    <row r="66" spans="1:11">
      <c r="A66" s="23" t="s">
        <v>150</v>
      </c>
      <c r="B66" s="24">
        <v>1065</v>
      </c>
      <c r="C66" s="24">
        <v>470</v>
      </c>
      <c r="D66" s="24">
        <v>979</v>
      </c>
      <c r="E66" s="24">
        <v>103</v>
      </c>
      <c r="F66" s="24">
        <v>328</v>
      </c>
      <c r="G66" s="24">
        <v>147</v>
      </c>
      <c r="H66" s="24">
        <v>114</v>
      </c>
      <c r="I66" s="24">
        <v>36</v>
      </c>
      <c r="J66" s="24">
        <v>4</v>
      </c>
      <c r="K66" s="24">
        <v>13</v>
      </c>
    </row>
    <row r="67" spans="1:11">
      <c r="A67" s="10" t="s">
        <v>114</v>
      </c>
      <c r="B67" s="15">
        <v>100</v>
      </c>
      <c r="C67" s="15">
        <v>44.131455000000003</v>
      </c>
      <c r="D67" s="15">
        <v>91.924882999999994</v>
      </c>
      <c r="E67" s="15">
        <v>9.6713620000000002</v>
      </c>
      <c r="F67" s="15">
        <v>30.798121999999999</v>
      </c>
      <c r="G67" s="15">
        <v>13.802816999999999</v>
      </c>
      <c r="H67" s="15">
        <v>10.704224999999999</v>
      </c>
      <c r="I67" s="15">
        <v>3.3802819999999998</v>
      </c>
      <c r="J67" s="15">
        <v>0.375587</v>
      </c>
      <c r="K67" s="15">
        <v>1.2206570000000001</v>
      </c>
    </row>
    <row r="68" spans="1:11">
      <c r="A68" s="23" t="s">
        <v>151</v>
      </c>
      <c r="B68" s="24">
        <v>1389</v>
      </c>
      <c r="C68" s="24">
        <v>606</v>
      </c>
      <c r="D68" s="24">
        <v>1238</v>
      </c>
      <c r="E68" s="24">
        <v>135</v>
      </c>
      <c r="F68" s="24">
        <v>389</v>
      </c>
      <c r="G68" s="24">
        <v>178</v>
      </c>
      <c r="H68" s="24">
        <v>154</v>
      </c>
      <c r="I68" s="24">
        <v>48</v>
      </c>
      <c r="J68" s="24">
        <v>7</v>
      </c>
      <c r="K68" s="24">
        <v>16</v>
      </c>
    </row>
    <row r="69" spans="1:11">
      <c r="A69" s="10" t="s">
        <v>114</v>
      </c>
      <c r="B69" s="15">
        <v>100</v>
      </c>
      <c r="C69" s="15">
        <v>43.628509999999999</v>
      </c>
      <c r="D69" s="15">
        <v>89.128870000000006</v>
      </c>
      <c r="E69" s="15">
        <v>9.7192220000000002</v>
      </c>
      <c r="F69" s="15">
        <v>28.005759999999999</v>
      </c>
      <c r="G69" s="15">
        <v>12.814975</v>
      </c>
      <c r="H69" s="15">
        <v>11.087113</v>
      </c>
      <c r="I69" s="15">
        <v>3.455724</v>
      </c>
      <c r="J69" s="15">
        <v>0.50395999999999996</v>
      </c>
      <c r="K69" s="15">
        <v>1.1519079999999999</v>
      </c>
    </row>
    <row r="70" spans="1:11">
      <c r="A70" s="23" t="s">
        <v>152</v>
      </c>
      <c r="B70" s="24">
        <v>65</v>
      </c>
      <c r="C70" s="24">
        <v>34</v>
      </c>
      <c r="D70" s="24">
        <v>55</v>
      </c>
      <c r="E70" s="24">
        <v>10</v>
      </c>
      <c r="F70" s="24">
        <v>14</v>
      </c>
      <c r="G70" s="24">
        <v>6</v>
      </c>
      <c r="H70" s="24">
        <v>9</v>
      </c>
      <c r="I70" s="24">
        <v>12</v>
      </c>
      <c r="J70" s="24">
        <v>1</v>
      </c>
      <c r="K70" s="24">
        <v>0</v>
      </c>
    </row>
    <row r="71" spans="1:11">
      <c r="A71" s="10" t="s">
        <v>114</v>
      </c>
      <c r="B71" s="15">
        <v>100</v>
      </c>
      <c r="C71" s="15">
        <v>52.307692000000003</v>
      </c>
      <c r="D71" s="15">
        <v>84.615385000000003</v>
      </c>
      <c r="E71" s="15">
        <v>15.384615</v>
      </c>
      <c r="F71" s="15">
        <v>21.538461999999999</v>
      </c>
      <c r="G71" s="15">
        <v>9.2307690000000004</v>
      </c>
      <c r="H71" s="15">
        <v>13.846154</v>
      </c>
      <c r="I71" s="15">
        <v>18.461538000000001</v>
      </c>
      <c r="J71" s="15">
        <v>1.538462</v>
      </c>
      <c r="K71" s="15">
        <v>0</v>
      </c>
    </row>
    <row r="72" spans="1:11">
      <c r="A72" s="23" t="s">
        <v>128</v>
      </c>
      <c r="B72" s="24">
        <v>22</v>
      </c>
      <c r="C72" s="24">
        <v>11</v>
      </c>
      <c r="D72" s="24">
        <v>16</v>
      </c>
      <c r="E72" s="24">
        <v>4</v>
      </c>
      <c r="F72" s="24">
        <v>4</v>
      </c>
      <c r="G72" s="24">
        <v>0</v>
      </c>
      <c r="H72" s="24">
        <v>0</v>
      </c>
      <c r="I72" s="24">
        <v>1</v>
      </c>
      <c r="J72" s="24">
        <v>0</v>
      </c>
      <c r="K72" s="24">
        <v>1</v>
      </c>
    </row>
    <row r="73" spans="1:11">
      <c r="A73" s="10" t="s">
        <v>114</v>
      </c>
      <c r="B73" s="15">
        <v>100</v>
      </c>
      <c r="C73" s="15">
        <v>50</v>
      </c>
      <c r="D73" s="15">
        <v>72.727272999999997</v>
      </c>
      <c r="E73" s="15">
        <v>18.181818</v>
      </c>
      <c r="F73" s="15">
        <v>18.181818</v>
      </c>
      <c r="G73" s="15">
        <v>0</v>
      </c>
      <c r="H73" s="15">
        <v>0</v>
      </c>
      <c r="I73" s="15">
        <v>4.5454549999999996</v>
      </c>
      <c r="J73" s="15">
        <v>0</v>
      </c>
      <c r="K73" s="15">
        <v>4.5454549999999996</v>
      </c>
    </row>
    <row r="74" spans="1:11">
      <c r="A74" s="8" t="s">
        <v>153</v>
      </c>
      <c r="B74" s="8"/>
      <c r="C74" s="8"/>
      <c r="D74" s="8"/>
      <c r="E74" s="8"/>
      <c r="F74" s="8"/>
      <c r="G74" s="8"/>
      <c r="H74" s="8"/>
      <c r="I74" s="8"/>
      <c r="J74" s="8"/>
      <c r="K74" s="8"/>
    </row>
    <row r="75" spans="1:11">
      <c r="A75" s="23" t="s">
        <v>154</v>
      </c>
      <c r="B75" s="24">
        <v>883</v>
      </c>
      <c r="C75" s="24">
        <v>434</v>
      </c>
      <c r="D75" s="24">
        <v>808</v>
      </c>
      <c r="E75" s="24">
        <v>109</v>
      </c>
      <c r="F75" s="24">
        <v>270</v>
      </c>
      <c r="G75" s="24">
        <v>137</v>
      </c>
      <c r="H75" s="24">
        <v>105</v>
      </c>
      <c r="I75" s="24">
        <v>24</v>
      </c>
      <c r="J75" s="24">
        <v>3</v>
      </c>
      <c r="K75" s="24">
        <v>11</v>
      </c>
    </row>
    <row r="76" spans="1:11">
      <c r="A76" s="10" t="s">
        <v>114</v>
      </c>
      <c r="B76" s="15">
        <v>100</v>
      </c>
      <c r="C76" s="15">
        <v>49.150623000000003</v>
      </c>
      <c r="D76" s="15">
        <v>91.506229000000005</v>
      </c>
      <c r="E76" s="15">
        <v>12.344281000000001</v>
      </c>
      <c r="F76" s="15">
        <v>30.577576000000001</v>
      </c>
      <c r="G76" s="15">
        <v>15.515288999999999</v>
      </c>
      <c r="H76" s="15">
        <v>11.89128</v>
      </c>
      <c r="I76" s="15">
        <v>2.7180070000000001</v>
      </c>
      <c r="J76" s="15">
        <v>0.33975100000000003</v>
      </c>
      <c r="K76" s="15">
        <v>1.2457530000000001</v>
      </c>
    </row>
    <row r="77" spans="1:11">
      <c r="A77" s="23" t="s">
        <v>155</v>
      </c>
      <c r="B77" s="24">
        <v>794</v>
      </c>
      <c r="C77" s="24">
        <v>410</v>
      </c>
      <c r="D77" s="24">
        <v>732</v>
      </c>
      <c r="E77" s="24">
        <v>115</v>
      </c>
      <c r="F77" s="24">
        <v>220</v>
      </c>
      <c r="G77" s="24">
        <v>126</v>
      </c>
      <c r="H77" s="24">
        <v>103</v>
      </c>
      <c r="I77" s="24">
        <v>24</v>
      </c>
      <c r="J77" s="24">
        <v>3</v>
      </c>
      <c r="K77" s="24">
        <v>5</v>
      </c>
    </row>
    <row r="78" spans="1:11">
      <c r="A78" s="10" t="s">
        <v>114</v>
      </c>
      <c r="B78" s="15">
        <v>100</v>
      </c>
      <c r="C78" s="15">
        <v>51.637279999999997</v>
      </c>
      <c r="D78" s="15">
        <v>92.191435999999996</v>
      </c>
      <c r="E78" s="15">
        <v>14.483627</v>
      </c>
      <c r="F78" s="15">
        <v>27.707809000000001</v>
      </c>
      <c r="G78" s="15">
        <v>15.869018000000001</v>
      </c>
      <c r="H78" s="15">
        <v>12.972291999999999</v>
      </c>
      <c r="I78" s="15">
        <v>3.0226700000000002</v>
      </c>
      <c r="J78" s="15">
        <v>0.377834</v>
      </c>
      <c r="K78" s="15">
        <v>0.62972300000000003</v>
      </c>
    </row>
    <row r="79" spans="1:11">
      <c r="A79" s="23" t="s">
        <v>156</v>
      </c>
      <c r="B79" s="24">
        <v>619</v>
      </c>
      <c r="C79" s="24">
        <v>318</v>
      </c>
      <c r="D79" s="24">
        <v>557</v>
      </c>
      <c r="E79" s="24">
        <v>101</v>
      </c>
      <c r="F79" s="24">
        <v>169</v>
      </c>
      <c r="G79" s="24">
        <v>72</v>
      </c>
      <c r="H79" s="24">
        <v>83</v>
      </c>
      <c r="I79" s="24">
        <v>28</v>
      </c>
      <c r="J79" s="24">
        <v>3</v>
      </c>
      <c r="K79" s="24">
        <v>4</v>
      </c>
    </row>
    <row r="80" spans="1:11">
      <c r="A80" s="10" t="s">
        <v>114</v>
      </c>
      <c r="B80" s="15">
        <v>100</v>
      </c>
      <c r="C80" s="15">
        <v>51.373182999999997</v>
      </c>
      <c r="D80" s="15">
        <v>89.983845000000002</v>
      </c>
      <c r="E80" s="15">
        <v>16.31664</v>
      </c>
      <c r="F80" s="15">
        <v>27.302099999999999</v>
      </c>
      <c r="G80" s="15">
        <v>11.631664000000001</v>
      </c>
      <c r="H80" s="15">
        <v>13.408723999999999</v>
      </c>
      <c r="I80" s="15">
        <v>4.5234249999999996</v>
      </c>
      <c r="J80" s="15">
        <v>0.484653</v>
      </c>
      <c r="K80" s="15">
        <v>0.646204</v>
      </c>
    </row>
    <row r="81" spans="1:11">
      <c r="A81" s="23" t="s">
        <v>157</v>
      </c>
      <c r="B81" s="24">
        <v>334</v>
      </c>
      <c r="C81" s="24">
        <v>171</v>
      </c>
      <c r="D81" s="24">
        <v>313</v>
      </c>
      <c r="E81" s="24">
        <v>47</v>
      </c>
      <c r="F81" s="24">
        <v>92</v>
      </c>
      <c r="G81" s="24">
        <v>42</v>
      </c>
      <c r="H81" s="24">
        <v>40</v>
      </c>
      <c r="I81" s="24">
        <v>18</v>
      </c>
      <c r="J81" s="24">
        <v>0</v>
      </c>
      <c r="K81" s="24">
        <v>2</v>
      </c>
    </row>
    <row r="82" spans="1:11">
      <c r="A82" s="10" t="s">
        <v>114</v>
      </c>
      <c r="B82" s="15">
        <v>100</v>
      </c>
      <c r="C82" s="15">
        <v>51.197605000000003</v>
      </c>
      <c r="D82" s="15">
        <v>93.712575000000001</v>
      </c>
      <c r="E82" s="15">
        <v>14.071856</v>
      </c>
      <c r="F82" s="15">
        <v>27.544910000000002</v>
      </c>
      <c r="G82" s="15">
        <v>12.57485</v>
      </c>
      <c r="H82" s="15">
        <v>11.976048</v>
      </c>
      <c r="I82" s="15">
        <v>5.3892220000000002</v>
      </c>
      <c r="J82" s="15">
        <v>0</v>
      </c>
      <c r="K82" s="15">
        <v>0.59880199999999995</v>
      </c>
    </row>
    <row r="83" spans="1:11">
      <c r="A83" s="23" t="s">
        <v>158</v>
      </c>
      <c r="B83" s="24">
        <v>974</v>
      </c>
      <c r="C83" s="24">
        <v>435</v>
      </c>
      <c r="D83" s="24">
        <v>902</v>
      </c>
      <c r="E83" s="24">
        <v>107</v>
      </c>
      <c r="F83" s="24">
        <v>282</v>
      </c>
      <c r="G83" s="24">
        <v>142</v>
      </c>
      <c r="H83" s="24">
        <v>109</v>
      </c>
      <c r="I83" s="24">
        <v>30</v>
      </c>
      <c r="J83" s="24">
        <v>3</v>
      </c>
      <c r="K83" s="24">
        <v>7</v>
      </c>
    </row>
    <row r="84" spans="1:11">
      <c r="A84" s="10" t="s">
        <v>114</v>
      </c>
      <c r="B84" s="15">
        <v>100</v>
      </c>
      <c r="C84" s="15">
        <v>44.661191000000002</v>
      </c>
      <c r="D84" s="15">
        <v>92.607803000000004</v>
      </c>
      <c r="E84" s="15">
        <v>10.985626</v>
      </c>
      <c r="F84" s="15">
        <v>28.952772</v>
      </c>
      <c r="G84" s="15">
        <v>14.579055</v>
      </c>
      <c r="H84" s="15">
        <v>11.190965</v>
      </c>
      <c r="I84" s="15">
        <v>3.080082</v>
      </c>
      <c r="J84" s="15">
        <v>0.308008</v>
      </c>
      <c r="K84" s="15">
        <v>0.71868600000000005</v>
      </c>
    </row>
    <row r="85" spans="1:11">
      <c r="A85" s="23" t="s">
        <v>159</v>
      </c>
      <c r="B85" s="24">
        <v>670</v>
      </c>
      <c r="C85" s="24">
        <v>295</v>
      </c>
      <c r="D85" s="24">
        <v>613</v>
      </c>
      <c r="E85" s="24">
        <v>83</v>
      </c>
      <c r="F85" s="24">
        <v>217</v>
      </c>
      <c r="G85" s="24">
        <v>100</v>
      </c>
      <c r="H85" s="24">
        <v>83</v>
      </c>
      <c r="I85" s="24">
        <v>26</v>
      </c>
      <c r="J85" s="24">
        <v>5</v>
      </c>
      <c r="K85" s="24">
        <v>2</v>
      </c>
    </row>
    <row r="86" spans="1:11">
      <c r="A86" s="10" t="s">
        <v>114</v>
      </c>
      <c r="B86" s="15">
        <v>100</v>
      </c>
      <c r="C86" s="15">
        <v>44.029851000000001</v>
      </c>
      <c r="D86" s="15">
        <v>91.492536999999999</v>
      </c>
      <c r="E86" s="15">
        <v>12.388059999999999</v>
      </c>
      <c r="F86" s="15">
        <v>32.388060000000003</v>
      </c>
      <c r="G86" s="15">
        <v>14.925373</v>
      </c>
      <c r="H86" s="15">
        <v>12.388059999999999</v>
      </c>
      <c r="I86" s="15">
        <v>3.8805969999999999</v>
      </c>
      <c r="J86" s="15">
        <v>0.74626899999999996</v>
      </c>
      <c r="K86" s="15">
        <v>0.29850700000000002</v>
      </c>
    </row>
    <row r="87" spans="1:11">
      <c r="A87" s="23" t="s">
        <v>160</v>
      </c>
      <c r="B87" s="24">
        <v>805</v>
      </c>
      <c r="C87" s="24">
        <v>344</v>
      </c>
      <c r="D87" s="24">
        <v>750</v>
      </c>
      <c r="E87" s="24">
        <v>85</v>
      </c>
      <c r="F87" s="24">
        <v>250</v>
      </c>
      <c r="G87" s="24">
        <v>113</v>
      </c>
      <c r="H87" s="24">
        <v>100</v>
      </c>
      <c r="I87" s="24">
        <v>26</v>
      </c>
      <c r="J87" s="24">
        <v>1</v>
      </c>
      <c r="K87" s="24">
        <v>7</v>
      </c>
    </row>
    <row r="88" spans="1:11">
      <c r="A88" s="10" t="s">
        <v>114</v>
      </c>
      <c r="B88" s="15">
        <v>100</v>
      </c>
      <c r="C88" s="15">
        <v>42.732919000000003</v>
      </c>
      <c r="D88" s="15">
        <v>93.167702000000006</v>
      </c>
      <c r="E88" s="15">
        <v>10.559006</v>
      </c>
      <c r="F88" s="15">
        <v>31.055900999999999</v>
      </c>
      <c r="G88" s="15">
        <v>14.037267</v>
      </c>
      <c r="H88" s="15">
        <v>12.422359999999999</v>
      </c>
      <c r="I88" s="15">
        <v>3.2298140000000002</v>
      </c>
      <c r="J88" s="15">
        <v>0.124224</v>
      </c>
      <c r="K88" s="15">
        <v>0.86956500000000003</v>
      </c>
    </row>
    <row r="89" spans="1:11">
      <c r="A89" s="23" t="s">
        <v>161</v>
      </c>
      <c r="B89" s="24">
        <v>319</v>
      </c>
      <c r="C89" s="24">
        <v>152</v>
      </c>
      <c r="D89" s="24">
        <v>300</v>
      </c>
      <c r="E89" s="24">
        <v>45</v>
      </c>
      <c r="F89" s="24">
        <v>126</v>
      </c>
      <c r="G89" s="24">
        <v>68</v>
      </c>
      <c r="H89" s="24">
        <v>55</v>
      </c>
      <c r="I89" s="24">
        <v>11</v>
      </c>
      <c r="J89" s="24">
        <v>0</v>
      </c>
      <c r="K89" s="24">
        <v>3</v>
      </c>
    </row>
    <row r="90" spans="1:11">
      <c r="A90" s="10" t="s">
        <v>114</v>
      </c>
      <c r="B90" s="15">
        <v>100</v>
      </c>
      <c r="C90" s="15">
        <v>47.648902999999997</v>
      </c>
      <c r="D90" s="15">
        <v>94.043886999999998</v>
      </c>
      <c r="E90" s="15">
        <v>14.106583000000001</v>
      </c>
      <c r="F90" s="15">
        <v>39.498432999999999</v>
      </c>
      <c r="G90" s="15">
        <v>21.316614000000001</v>
      </c>
      <c r="H90" s="15">
        <v>17.241378999999998</v>
      </c>
      <c r="I90" s="15">
        <v>3.4482759999999999</v>
      </c>
      <c r="J90" s="15">
        <v>0</v>
      </c>
      <c r="K90" s="15">
        <v>0.94043900000000002</v>
      </c>
    </row>
    <row r="91" spans="1:11">
      <c r="A91" s="23" t="s">
        <v>162</v>
      </c>
      <c r="B91" s="24">
        <v>837</v>
      </c>
      <c r="C91" s="24">
        <v>371</v>
      </c>
      <c r="D91" s="24">
        <v>769</v>
      </c>
      <c r="E91" s="24">
        <v>89</v>
      </c>
      <c r="F91" s="24">
        <v>260</v>
      </c>
      <c r="G91" s="24">
        <v>133</v>
      </c>
      <c r="H91" s="24">
        <v>102</v>
      </c>
      <c r="I91" s="24">
        <v>27</v>
      </c>
      <c r="J91" s="24">
        <v>1</v>
      </c>
      <c r="K91" s="24">
        <v>5</v>
      </c>
    </row>
    <row r="92" spans="1:11">
      <c r="A92" s="10" t="s">
        <v>114</v>
      </c>
      <c r="B92" s="15">
        <v>100</v>
      </c>
      <c r="C92" s="15">
        <v>44.32497</v>
      </c>
      <c r="D92" s="15">
        <v>91.875747000000004</v>
      </c>
      <c r="E92" s="15">
        <v>10.633214000000001</v>
      </c>
      <c r="F92" s="15">
        <v>31.063320999999998</v>
      </c>
      <c r="G92" s="15">
        <v>15.890084</v>
      </c>
      <c r="H92" s="15">
        <v>12.18638</v>
      </c>
      <c r="I92" s="15">
        <v>3.225806</v>
      </c>
      <c r="J92" s="15">
        <v>0.119474</v>
      </c>
      <c r="K92" s="15">
        <v>0.59737200000000001</v>
      </c>
    </row>
    <row r="93" spans="1:11">
      <c r="A93" s="23" t="s">
        <v>152</v>
      </c>
      <c r="B93" s="24">
        <v>34</v>
      </c>
      <c r="C93" s="24">
        <v>15</v>
      </c>
      <c r="D93" s="24">
        <v>27</v>
      </c>
      <c r="E93" s="24">
        <v>2</v>
      </c>
      <c r="F93" s="24">
        <v>6</v>
      </c>
      <c r="G93" s="24">
        <v>2</v>
      </c>
      <c r="H93" s="24">
        <v>2</v>
      </c>
      <c r="I93" s="24">
        <v>10</v>
      </c>
      <c r="J93" s="24">
        <v>1</v>
      </c>
      <c r="K93" s="24">
        <v>1</v>
      </c>
    </row>
    <row r="94" spans="1:11">
      <c r="A94" s="10" t="s">
        <v>114</v>
      </c>
      <c r="B94" s="15">
        <v>100</v>
      </c>
      <c r="C94" s="15">
        <v>44.117646999999998</v>
      </c>
      <c r="D94" s="15">
        <v>79.411765000000003</v>
      </c>
      <c r="E94" s="15">
        <v>5.8823530000000002</v>
      </c>
      <c r="F94" s="15">
        <v>17.647058999999999</v>
      </c>
      <c r="G94" s="15">
        <v>5.8823530000000002</v>
      </c>
      <c r="H94" s="15">
        <v>5.8823530000000002</v>
      </c>
      <c r="I94" s="15">
        <v>29.411764999999999</v>
      </c>
      <c r="J94" s="15">
        <v>2.941176</v>
      </c>
      <c r="K94" s="15">
        <v>2.941176</v>
      </c>
    </row>
    <row r="95" spans="1:11">
      <c r="A95" s="23" t="s">
        <v>163</v>
      </c>
      <c r="B95" s="24">
        <v>25</v>
      </c>
      <c r="C95" s="24">
        <v>7</v>
      </c>
      <c r="D95" s="24">
        <v>21</v>
      </c>
      <c r="E95" s="24">
        <v>0</v>
      </c>
      <c r="F95" s="24">
        <v>10</v>
      </c>
      <c r="G95" s="24">
        <v>4</v>
      </c>
      <c r="H95" s="24">
        <v>3</v>
      </c>
      <c r="I95" s="24">
        <v>2</v>
      </c>
      <c r="J95" s="24">
        <v>0</v>
      </c>
      <c r="K95" s="24">
        <v>1</v>
      </c>
    </row>
    <row r="96" spans="1:11">
      <c r="A96" s="10" t="s">
        <v>114</v>
      </c>
      <c r="B96" s="15">
        <v>100</v>
      </c>
      <c r="C96" s="15">
        <v>28</v>
      </c>
      <c r="D96" s="15">
        <v>84</v>
      </c>
      <c r="E96" s="15">
        <v>0</v>
      </c>
      <c r="F96" s="15">
        <v>40</v>
      </c>
      <c r="G96" s="15">
        <v>16</v>
      </c>
      <c r="H96" s="15">
        <v>12</v>
      </c>
      <c r="I96" s="15">
        <v>8</v>
      </c>
      <c r="J96" s="15">
        <v>0</v>
      </c>
      <c r="K96" s="15">
        <v>4</v>
      </c>
    </row>
    <row r="97" spans="1:11">
      <c r="A97" s="23" t="s">
        <v>128</v>
      </c>
      <c r="B97" s="24">
        <v>20</v>
      </c>
      <c r="C97" s="24">
        <v>11</v>
      </c>
      <c r="D97" s="24">
        <v>14</v>
      </c>
      <c r="E97" s="24">
        <v>3</v>
      </c>
      <c r="F97" s="24">
        <v>3</v>
      </c>
      <c r="G97" s="24">
        <v>0</v>
      </c>
      <c r="H97" s="24">
        <v>0</v>
      </c>
      <c r="I97" s="24">
        <v>1</v>
      </c>
      <c r="J97" s="24">
        <v>0</v>
      </c>
      <c r="K97" s="24">
        <v>2</v>
      </c>
    </row>
    <row r="98" spans="1:11">
      <c r="A98" s="10" t="s">
        <v>114</v>
      </c>
      <c r="B98" s="15">
        <v>100</v>
      </c>
      <c r="C98" s="15">
        <v>55</v>
      </c>
      <c r="D98" s="15">
        <v>70</v>
      </c>
      <c r="E98" s="15">
        <v>15</v>
      </c>
      <c r="F98" s="15">
        <v>15</v>
      </c>
      <c r="G98" s="15">
        <v>0</v>
      </c>
      <c r="H98" s="15">
        <v>0</v>
      </c>
      <c r="I98" s="15">
        <v>5</v>
      </c>
      <c r="J98" s="15">
        <v>0</v>
      </c>
      <c r="K98" s="15">
        <v>10</v>
      </c>
    </row>
    <row r="99" spans="1:11">
      <c r="A99" s="8" t="s">
        <v>164</v>
      </c>
      <c r="B99" s="8"/>
      <c r="C99" s="8"/>
      <c r="D99" s="8"/>
      <c r="E99" s="8"/>
      <c r="F99" s="8"/>
      <c r="G99" s="8"/>
      <c r="H99" s="8"/>
      <c r="I99" s="8"/>
      <c r="J99" s="8"/>
      <c r="K99" s="8"/>
    </row>
    <row r="100" spans="1:11">
      <c r="A100" s="23" t="s">
        <v>165</v>
      </c>
      <c r="B100" s="24">
        <v>149</v>
      </c>
      <c r="C100" s="24">
        <v>69</v>
      </c>
      <c r="D100" s="24">
        <v>135</v>
      </c>
      <c r="E100" s="24">
        <v>13</v>
      </c>
      <c r="F100" s="24">
        <v>61</v>
      </c>
      <c r="G100" s="24">
        <v>37</v>
      </c>
      <c r="H100" s="24">
        <v>25</v>
      </c>
      <c r="I100" s="24">
        <v>6</v>
      </c>
      <c r="J100" s="24">
        <v>0</v>
      </c>
      <c r="K100" s="24">
        <v>2</v>
      </c>
    </row>
    <row r="101" spans="1:11">
      <c r="A101" s="10" t="s">
        <v>114</v>
      </c>
      <c r="B101" s="15">
        <v>100</v>
      </c>
      <c r="C101" s="15">
        <v>46.308725000000003</v>
      </c>
      <c r="D101" s="15">
        <v>90.604027000000002</v>
      </c>
      <c r="E101" s="15">
        <v>8.7248319999999993</v>
      </c>
      <c r="F101" s="15">
        <v>40.939596999999999</v>
      </c>
      <c r="G101" s="15">
        <v>24.832215000000001</v>
      </c>
      <c r="H101" s="15">
        <v>16.778523</v>
      </c>
      <c r="I101" s="15">
        <v>4.0268459999999999</v>
      </c>
      <c r="J101" s="15">
        <v>0</v>
      </c>
      <c r="K101" s="15">
        <v>1.342282</v>
      </c>
    </row>
    <row r="102" spans="1:11">
      <c r="A102" s="23" t="s">
        <v>166</v>
      </c>
      <c r="B102" s="24">
        <v>657</v>
      </c>
      <c r="C102" s="24">
        <v>262</v>
      </c>
      <c r="D102" s="24">
        <v>596</v>
      </c>
      <c r="E102" s="24">
        <v>66</v>
      </c>
      <c r="F102" s="24">
        <v>188</v>
      </c>
      <c r="G102" s="24">
        <v>92</v>
      </c>
      <c r="H102" s="24">
        <v>64</v>
      </c>
      <c r="I102" s="24">
        <v>21</v>
      </c>
      <c r="J102" s="24">
        <v>3</v>
      </c>
      <c r="K102" s="24">
        <v>8</v>
      </c>
    </row>
    <row r="103" spans="1:11">
      <c r="A103" s="10" t="s">
        <v>114</v>
      </c>
      <c r="B103" s="15">
        <v>100</v>
      </c>
      <c r="C103" s="15">
        <v>39.878233999999999</v>
      </c>
      <c r="D103" s="15">
        <v>90.715373</v>
      </c>
      <c r="E103" s="15">
        <v>10.045662</v>
      </c>
      <c r="F103" s="15">
        <v>28.614916000000001</v>
      </c>
      <c r="G103" s="15">
        <v>14.003043999999999</v>
      </c>
      <c r="H103" s="15">
        <v>9.7412480000000006</v>
      </c>
      <c r="I103" s="15">
        <v>3.1963469999999998</v>
      </c>
      <c r="J103" s="15">
        <v>0.456621</v>
      </c>
      <c r="K103" s="15">
        <v>1.2176560000000001</v>
      </c>
    </row>
    <row r="104" spans="1:11">
      <c r="A104" s="23" t="s">
        <v>167</v>
      </c>
      <c r="B104" s="24">
        <v>572</v>
      </c>
      <c r="C104" s="24">
        <v>263</v>
      </c>
      <c r="D104" s="24">
        <v>504</v>
      </c>
      <c r="E104" s="24">
        <v>63</v>
      </c>
      <c r="F104" s="24">
        <v>143</v>
      </c>
      <c r="G104" s="24">
        <v>58</v>
      </c>
      <c r="H104" s="24">
        <v>62</v>
      </c>
      <c r="I104" s="24">
        <v>18</v>
      </c>
      <c r="J104" s="24">
        <v>2</v>
      </c>
      <c r="K104" s="24">
        <v>12</v>
      </c>
    </row>
    <row r="105" spans="1:11">
      <c r="A105" s="10" t="s">
        <v>114</v>
      </c>
      <c r="B105" s="15">
        <v>100</v>
      </c>
      <c r="C105" s="15">
        <v>45.979021000000003</v>
      </c>
      <c r="D105" s="15">
        <v>88.111887999999993</v>
      </c>
      <c r="E105" s="15">
        <v>11.013985999999999</v>
      </c>
      <c r="F105" s="15">
        <v>25</v>
      </c>
      <c r="G105" s="15">
        <v>10.139860000000001</v>
      </c>
      <c r="H105" s="15">
        <v>10.839161000000001</v>
      </c>
      <c r="I105" s="15">
        <v>3.1468530000000001</v>
      </c>
      <c r="J105" s="15">
        <v>0.34965000000000002</v>
      </c>
      <c r="K105" s="15">
        <v>2.0979019999999999</v>
      </c>
    </row>
    <row r="106" spans="1:11">
      <c r="A106" s="23" t="s">
        <v>168</v>
      </c>
      <c r="B106" s="24">
        <v>181</v>
      </c>
      <c r="C106" s="24">
        <v>90</v>
      </c>
      <c r="D106" s="24">
        <v>156</v>
      </c>
      <c r="E106" s="24">
        <v>15</v>
      </c>
      <c r="F106" s="24">
        <v>31</v>
      </c>
      <c r="G106" s="24">
        <v>13</v>
      </c>
      <c r="H106" s="24">
        <v>14</v>
      </c>
      <c r="I106" s="24">
        <v>11</v>
      </c>
      <c r="J106" s="24">
        <v>3</v>
      </c>
      <c r="K106" s="24">
        <v>0</v>
      </c>
    </row>
    <row r="107" spans="1:11">
      <c r="A107" s="10" t="s">
        <v>114</v>
      </c>
      <c r="B107" s="15">
        <v>100</v>
      </c>
      <c r="C107" s="15">
        <v>49.723756999999999</v>
      </c>
      <c r="D107" s="15">
        <v>86.187844999999996</v>
      </c>
      <c r="E107" s="15">
        <v>8.287293</v>
      </c>
      <c r="F107" s="15">
        <v>17.127071999999998</v>
      </c>
      <c r="G107" s="15">
        <v>7.1823199999999998</v>
      </c>
      <c r="H107" s="15">
        <v>7.734807</v>
      </c>
      <c r="I107" s="15">
        <v>6.0773479999999998</v>
      </c>
      <c r="J107" s="15">
        <v>1.657459</v>
      </c>
      <c r="K107" s="15">
        <v>0</v>
      </c>
    </row>
    <row r="108" spans="1:11">
      <c r="A108" s="23" t="s">
        <v>169</v>
      </c>
      <c r="B108" s="24">
        <v>40</v>
      </c>
      <c r="C108" s="24">
        <v>19</v>
      </c>
      <c r="D108" s="24">
        <v>29</v>
      </c>
      <c r="E108" s="24">
        <v>4</v>
      </c>
      <c r="F108" s="24">
        <v>9</v>
      </c>
      <c r="G108" s="24">
        <v>3</v>
      </c>
      <c r="H108" s="24">
        <v>4</v>
      </c>
      <c r="I108" s="24">
        <v>1</v>
      </c>
      <c r="J108" s="24">
        <v>0</v>
      </c>
      <c r="K108" s="24">
        <v>0</v>
      </c>
    </row>
    <row r="109" spans="1:11">
      <c r="A109" s="10" t="s">
        <v>114</v>
      </c>
      <c r="B109" s="15">
        <v>100</v>
      </c>
      <c r="C109" s="15">
        <v>47.5</v>
      </c>
      <c r="D109" s="15">
        <v>72.5</v>
      </c>
      <c r="E109" s="15">
        <v>10</v>
      </c>
      <c r="F109" s="15">
        <v>22.5</v>
      </c>
      <c r="G109" s="15">
        <v>7.5</v>
      </c>
      <c r="H109" s="15">
        <v>10</v>
      </c>
      <c r="I109" s="15">
        <v>2.5</v>
      </c>
      <c r="J109" s="15">
        <v>0</v>
      </c>
      <c r="K109" s="15">
        <v>0</v>
      </c>
    </row>
    <row r="110" spans="1:11">
      <c r="A110" s="23" t="s">
        <v>128</v>
      </c>
      <c r="B110" s="24">
        <v>12</v>
      </c>
      <c r="C110" s="24">
        <v>5</v>
      </c>
      <c r="D110" s="24">
        <v>9</v>
      </c>
      <c r="E110" s="24">
        <v>1</v>
      </c>
      <c r="F110" s="24">
        <v>3</v>
      </c>
      <c r="G110" s="24">
        <v>0</v>
      </c>
      <c r="H110" s="24">
        <v>2</v>
      </c>
      <c r="I110" s="24">
        <v>0</v>
      </c>
      <c r="J110" s="24">
        <v>0</v>
      </c>
      <c r="K110" s="24">
        <v>1</v>
      </c>
    </row>
    <row r="111" spans="1:11">
      <c r="A111" s="10" t="s">
        <v>114</v>
      </c>
      <c r="B111" s="15">
        <v>100</v>
      </c>
      <c r="C111" s="15">
        <v>41.666666999999997</v>
      </c>
      <c r="D111" s="15">
        <v>75</v>
      </c>
      <c r="E111" s="15">
        <v>8.3333329999999997</v>
      </c>
      <c r="F111" s="15">
        <v>25</v>
      </c>
      <c r="G111" s="15">
        <v>0</v>
      </c>
      <c r="H111" s="15">
        <v>16.666667</v>
      </c>
      <c r="I111" s="15">
        <v>0</v>
      </c>
      <c r="J111" s="15">
        <v>0</v>
      </c>
      <c r="K111" s="15">
        <v>8.3333329999999997</v>
      </c>
    </row>
    <row r="112" spans="1:11">
      <c r="A112" s="8" t="s">
        <v>170</v>
      </c>
      <c r="B112" s="8"/>
      <c r="C112" s="8"/>
      <c r="D112" s="8"/>
      <c r="E112" s="8"/>
      <c r="F112" s="8"/>
      <c r="G112" s="8"/>
      <c r="H112" s="8"/>
      <c r="I112" s="8"/>
      <c r="J112" s="8"/>
      <c r="K112" s="8"/>
    </row>
    <row r="113" spans="1:11">
      <c r="A113" s="23" t="s">
        <v>171</v>
      </c>
      <c r="B113" s="24">
        <v>195</v>
      </c>
      <c r="C113" s="24">
        <v>91</v>
      </c>
      <c r="D113" s="24">
        <v>167</v>
      </c>
      <c r="E113" s="24">
        <v>24</v>
      </c>
      <c r="F113" s="24">
        <v>46</v>
      </c>
      <c r="G113" s="24">
        <v>24</v>
      </c>
      <c r="H113" s="24">
        <v>24</v>
      </c>
      <c r="I113" s="24">
        <v>14</v>
      </c>
      <c r="J113" s="24">
        <v>1</v>
      </c>
      <c r="K113" s="24">
        <v>3</v>
      </c>
    </row>
    <row r="114" spans="1:11">
      <c r="A114" s="10" t="s">
        <v>114</v>
      </c>
      <c r="B114" s="15">
        <v>100</v>
      </c>
      <c r="C114" s="15">
        <v>46.666666999999997</v>
      </c>
      <c r="D114" s="15">
        <v>85.641025999999997</v>
      </c>
      <c r="E114" s="15">
        <v>12.307691999999999</v>
      </c>
      <c r="F114" s="15">
        <v>23.589744</v>
      </c>
      <c r="G114" s="15">
        <v>12.307691999999999</v>
      </c>
      <c r="H114" s="15">
        <v>12.307691999999999</v>
      </c>
      <c r="I114" s="15">
        <v>7.179487</v>
      </c>
      <c r="J114" s="15">
        <v>0.51282099999999997</v>
      </c>
      <c r="K114" s="15">
        <v>1.538462</v>
      </c>
    </row>
    <row r="115" spans="1:11">
      <c r="A115" s="23" t="s">
        <v>172</v>
      </c>
      <c r="B115" s="24">
        <v>498</v>
      </c>
      <c r="C115" s="24">
        <v>221</v>
      </c>
      <c r="D115" s="24">
        <v>450</v>
      </c>
      <c r="E115" s="24">
        <v>53</v>
      </c>
      <c r="F115" s="24">
        <v>114</v>
      </c>
      <c r="G115" s="24">
        <v>49</v>
      </c>
      <c r="H115" s="24">
        <v>48</v>
      </c>
      <c r="I115" s="24">
        <v>17</v>
      </c>
      <c r="J115" s="24">
        <v>1</v>
      </c>
      <c r="K115" s="24">
        <v>7</v>
      </c>
    </row>
    <row r="116" spans="1:11">
      <c r="A116" s="10" t="s">
        <v>114</v>
      </c>
      <c r="B116" s="15">
        <v>100</v>
      </c>
      <c r="C116" s="15">
        <v>44.377510000000001</v>
      </c>
      <c r="D116" s="15">
        <v>90.361446000000001</v>
      </c>
      <c r="E116" s="15">
        <v>10.642569999999999</v>
      </c>
      <c r="F116" s="15">
        <v>22.891566000000001</v>
      </c>
      <c r="G116" s="15">
        <v>9.8393569999999997</v>
      </c>
      <c r="H116" s="15">
        <v>9.6385539999999992</v>
      </c>
      <c r="I116" s="15">
        <v>3.4136549999999999</v>
      </c>
      <c r="J116" s="15">
        <v>0.20080300000000001</v>
      </c>
      <c r="K116" s="15">
        <v>1.4056219999999999</v>
      </c>
    </row>
    <row r="117" spans="1:11">
      <c r="A117" s="23" t="s">
        <v>173</v>
      </c>
      <c r="B117" s="24">
        <v>651</v>
      </c>
      <c r="C117" s="24">
        <v>262</v>
      </c>
      <c r="D117" s="24">
        <v>584</v>
      </c>
      <c r="E117" s="24">
        <v>54</v>
      </c>
      <c r="F117" s="24">
        <v>183</v>
      </c>
      <c r="G117" s="24">
        <v>80</v>
      </c>
      <c r="H117" s="24">
        <v>70</v>
      </c>
      <c r="I117" s="24">
        <v>17</v>
      </c>
      <c r="J117" s="24">
        <v>5</v>
      </c>
      <c r="K117" s="24">
        <v>8</v>
      </c>
    </row>
    <row r="118" spans="1:11">
      <c r="A118" s="10" t="s">
        <v>114</v>
      </c>
      <c r="B118" s="15">
        <v>100</v>
      </c>
      <c r="C118" s="15">
        <v>40.245775999999999</v>
      </c>
      <c r="D118" s="15">
        <v>89.708140999999998</v>
      </c>
      <c r="E118" s="15">
        <v>8.2949310000000001</v>
      </c>
      <c r="F118" s="15">
        <v>28.110599000000001</v>
      </c>
      <c r="G118" s="15">
        <v>12.288786</v>
      </c>
      <c r="H118" s="15">
        <v>10.752687999999999</v>
      </c>
      <c r="I118" s="15">
        <v>2.611367</v>
      </c>
      <c r="J118" s="15">
        <v>0.76804899999999998</v>
      </c>
      <c r="K118" s="15">
        <v>1.2288790000000001</v>
      </c>
    </row>
    <row r="119" spans="1:11">
      <c r="A119" s="23" t="s">
        <v>174</v>
      </c>
      <c r="B119" s="24">
        <v>250</v>
      </c>
      <c r="C119" s="24">
        <v>127</v>
      </c>
      <c r="D119" s="24">
        <v>215</v>
      </c>
      <c r="E119" s="24">
        <v>30</v>
      </c>
      <c r="F119" s="24">
        <v>88</v>
      </c>
      <c r="G119" s="24">
        <v>50</v>
      </c>
      <c r="H119" s="24">
        <v>27</v>
      </c>
      <c r="I119" s="24">
        <v>9</v>
      </c>
      <c r="J119" s="24">
        <v>1</v>
      </c>
      <c r="K119" s="24">
        <v>3</v>
      </c>
    </row>
    <row r="120" spans="1:11">
      <c r="A120" s="10" t="s">
        <v>114</v>
      </c>
      <c r="B120" s="15">
        <v>100</v>
      </c>
      <c r="C120" s="15">
        <v>50.8</v>
      </c>
      <c r="D120" s="15">
        <v>86</v>
      </c>
      <c r="E120" s="15">
        <v>12</v>
      </c>
      <c r="F120" s="15">
        <v>35.200000000000003</v>
      </c>
      <c r="G120" s="15">
        <v>20</v>
      </c>
      <c r="H120" s="15">
        <v>10.8</v>
      </c>
      <c r="I120" s="15">
        <v>3.6</v>
      </c>
      <c r="J120" s="15">
        <v>0.4</v>
      </c>
      <c r="K120" s="15">
        <v>1.2</v>
      </c>
    </row>
    <row r="121" spans="1:11">
      <c r="A121" s="23" t="s">
        <v>128</v>
      </c>
      <c r="B121" s="24">
        <v>17</v>
      </c>
      <c r="C121" s="24">
        <v>7</v>
      </c>
      <c r="D121" s="24">
        <v>13</v>
      </c>
      <c r="E121" s="24">
        <v>1</v>
      </c>
      <c r="F121" s="24">
        <v>4</v>
      </c>
      <c r="G121" s="24">
        <v>0</v>
      </c>
      <c r="H121" s="24">
        <v>2</v>
      </c>
      <c r="I121" s="24">
        <v>0</v>
      </c>
      <c r="J121" s="24">
        <v>0</v>
      </c>
      <c r="K121" s="24">
        <v>2</v>
      </c>
    </row>
    <row r="122" spans="1:11">
      <c r="A122" s="10" t="s">
        <v>114</v>
      </c>
      <c r="B122" s="15">
        <v>100</v>
      </c>
      <c r="C122" s="15">
        <v>41.176470999999999</v>
      </c>
      <c r="D122" s="15">
        <v>76.470588000000006</v>
      </c>
      <c r="E122" s="15">
        <v>5.8823530000000002</v>
      </c>
      <c r="F122" s="15">
        <v>23.529412000000001</v>
      </c>
      <c r="G122" s="15">
        <v>0</v>
      </c>
      <c r="H122" s="15">
        <v>11.764706</v>
      </c>
      <c r="I122" s="15">
        <v>0</v>
      </c>
      <c r="J122" s="15">
        <v>0</v>
      </c>
      <c r="K122" s="15">
        <v>11.764706</v>
      </c>
    </row>
    <row r="123" spans="1:11">
      <c r="A123" s="8" t="s">
        <v>175</v>
      </c>
      <c r="B123" s="8"/>
      <c r="C123" s="8"/>
      <c r="D123" s="8"/>
      <c r="E123" s="8"/>
      <c r="F123" s="8"/>
      <c r="G123" s="8"/>
      <c r="H123" s="8"/>
      <c r="I123" s="8"/>
      <c r="J123" s="8"/>
      <c r="K123" s="8"/>
    </row>
    <row r="124" spans="1:11">
      <c r="A124" s="23" t="s">
        <v>176</v>
      </c>
      <c r="B124" s="24">
        <v>295</v>
      </c>
      <c r="C124" s="24">
        <v>125</v>
      </c>
      <c r="D124" s="24">
        <v>277</v>
      </c>
      <c r="E124" s="24">
        <v>34</v>
      </c>
      <c r="F124" s="24">
        <v>102</v>
      </c>
      <c r="G124" s="24">
        <v>46</v>
      </c>
      <c r="H124" s="24">
        <v>32</v>
      </c>
      <c r="I124" s="24">
        <v>5</v>
      </c>
      <c r="J124" s="24">
        <v>0</v>
      </c>
      <c r="K124" s="24">
        <v>1</v>
      </c>
    </row>
    <row r="125" spans="1:11">
      <c r="A125" s="10" t="s">
        <v>114</v>
      </c>
      <c r="B125" s="15">
        <v>100</v>
      </c>
      <c r="C125" s="15">
        <v>42.372881</v>
      </c>
      <c r="D125" s="15">
        <v>93.898304999999993</v>
      </c>
      <c r="E125" s="15">
        <v>11.525423999999999</v>
      </c>
      <c r="F125" s="15">
        <v>34.576270999999998</v>
      </c>
      <c r="G125" s="15">
        <v>15.593220000000001</v>
      </c>
      <c r="H125" s="15">
        <v>10.847458</v>
      </c>
      <c r="I125" s="15">
        <v>1.6949149999999999</v>
      </c>
      <c r="J125" s="15">
        <v>0</v>
      </c>
      <c r="K125" s="15">
        <v>0.33898299999999998</v>
      </c>
    </row>
    <row r="126" spans="1:11">
      <c r="A126" s="23" t="s">
        <v>177</v>
      </c>
      <c r="B126" s="24">
        <v>504</v>
      </c>
      <c r="C126" s="24">
        <v>213</v>
      </c>
      <c r="D126" s="24">
        <v>466</v>
      </c>
      <c r="E126" s="24">
        <v>46</v>
      </c>
      <c r="F126" s="24">
        <v>151</v>
      </c>
      <c r="G126" s="24">
        <v>73</v>
      </c>
      <c r="H126" s="24">
        <v>57</v>
      </c>
      <c r="I126" s="24">
        <v>10</v>
      </c>
      <c r="J126" s="24">
        <v>3</v>
      </c>
      <c r="K126" s="24">
        <v>8</v>
      </c>
    </row>
    <row r="127" spans="1:11">
      <c r="A127" s="10" t="s">
        <v>114</v>
      </c>
      <c r="B127" s="15">
        <v>100</v>
      </c>
      <c r="C127" s="15">
        <v>42.261904999999999</v>
      </c>
      <c r="D127" s="15">
        <v>92.460317000000003</v>
      </c>
      <c r="E127" s="15">
        <v>9.1269840000000002</v>
      </c>
      <c r="F127" s="15">
        <v>29.960317</v>
      </c>
      <c r="G127" s="15">
        <v>14.484127000000001</v>
      </c>
      <c r="H127" s="15">
        <v>11.309524</v>
      </c>
      <c r="I127" s="15">
        <v>1.984127</v>
      </c>
      <c r="J127" s="15">
        <v>0.59523800000000004</v>
      </c>
      <c r="K127" s="15">
        <v>1.587302</v>
      </c>
    </row>
    <row r="128" spans="1:11">
      <c r="A128" s="23" t="s">
        <v>178</v>
      </c>
      <c r="B128" s="24">
        <v>129</v>
      </c>
      <c r="C128" s="24">
        <v>62</v>
      </c>
      <c r="D128" s="24">
        <v>114</v>
      </c>
      <c r="E128" s="24">
        <v>25</v>
      </c>
      <c r="F128" s="24">
        <v>41</v>
      </c>
      <c r="G128" s="24">
        <v>35</v>
      </c>
      <c r="H128" s="24">
        <v>27</v>
      </c>
      <c r="I128" s="24">
        <v>3</v>
      </c>
      <c r="J128" s="24">
        <v>0</v>
      </c>
      <c r="K128" s="24">
        <v>4</v>
      </c>
    </row>
    <row r="129" spans="1:11">
      <c r="A129" s="10" t="s">
        <v>114</v>
      </c>
      <c r="B129" s="15">
        <v>100</v>
      </c>
      <c r="C129" s="15">
        <v>48.062016</v>
      </c>
      <c r="D129" s="15">
        <v>88.372093000000007</v>
      </c>
      <c r="E129" s="15">
        <v>19.379845</v>
      </c>
      <c r="F129" s="15">
        <v>31.782945999999999</v>
      </c>
      <c r="G129" s="15">
        <v>27.131782999999999</v>
      </c>
      <c r="H129" s="15">
        <v>20.930233000000001</v>
      </c>
      <c r="I129" s="15">
        <v>2.3255810000000001</v>
      </c>
      <c r="J129" s="15">
        <v>0</v>
      </c>
      <c r="K129" s="15">
        <v>3.1007750000000001</v>
      </c>
    </row>
    <row r="130" spans="1:11">
      <c r="A130" s="23" t="s">
        <v>179</v>
      </c>
      <c r="B130" s="24">
        <v>99</v>
      </c>
      <c r="C130" s="24">
        <v>45</v>
      </c>
      <c r="D130" s="24">
        <v>92</v>
      </c>
      <c r="E130" s="24">
        <v>11</v>
      </c>
      <c r="F130" s="24">
        <v>37</v>
      </c>
      <c r="G130" s="24">
        <v>23</v>
      </c>
      <c r="H130" s="24">
        <v>23</v>
      </c>
      <c r="I130" s="24">
        <v>4</v>
      </c>
      <c r="J130" s="24">
        <v>0</v>
      </c>
      <c r="K130" s="24">
        <v>1</v>
      </c>
    </row>
    <row r="131" spans="1:11">
      <c r="A131" s="10" t="s">
        <v>114</v>
      </c>
      <c r="B131" s="15">
        <v>100</v>
      </c>
      <c r="C131" s="15">
        <v>45.454545000000003</v>
      </c>
      <c r="D131" s="15">
        <v>92.929293000000001</v>
      </c>
      <c r="E131" s="15">
        <v>11.111110999999999</v>
      </c>
      <c r="F131" s="15">
        <v>37.373736999999998</v>
      </c>
      <c r="G131" s="15">
        <v>23.232323000000001</v>
      </c>
      <c r="H131" s="15">
        <v>23.232323000000001</v>
      </c>
      <c r="I131" s="15">
        <v>4.0404039999999997</v>
      </c>
      <c r="J131" s="15">
        <v>0</v>
      </c>
      <c r="K131" s="15">
        <v>1.0101009999999999</v>
      </c>
    </row>
    <row r="132" spans="1:11">
      <c r="A132" s="23" t="s">
        <v>180</v>
      </c>
      <c r="B132" s="24">
        <v>216</v>
      </c>
      <c r="C132" s="24">
        <v>115</v>
      </c>
      <c r="D132" s="24">
        <v>196</v>
      </c>
      <c r="E132" s="24">
        <v>35</v>
      </c>
      <c r="F132" s="24">
        <v>80</v>
      </c>
      <c r="G132" s="24">
        <v>55</v>
      </c>
      <c r="H132" s="24">
        <v>34</v>
      </c>
      <c r="I132" s="24">
        <v>4</v>
      </c>
      <c r="J132" s="24">
        <v>0</v>
      </c>
      <c r="K132" s="24">
        <v>2</v>
      </c>
    </row>
    <row r="133" spans="1:11">
      <c r="A133" s="10" t="s">
        <v>114</v>
      </c>
      <c r="B133" s="15">
        <v>100</v>
      </c>
      <c r="C133" s="15">
        <v>53.240741</v>
      </c>
      <c r="D133" s="15">
        <v>90.740741</v>
      </c>
      <c r="E133" s="15">
        <v>16.203703999999998</v>
      </c>
      <c r="F133" s="15">
        <v>37.037036999999998</v>
      </c>
      <c r="G133" s="15">
        <v>25.462962999999998</v>
      </c>
      <c r="H133" s="15">
        <v>15.740741</v>
      </c>
      <c r="I133" s="15">
        <v>1.8518520000000001</v>
      </c>
      <c r="J133" s="15">
        <v>0</v>
      </c>
      <c r="K133" s="15">
        <v>0.92592600000000003</v>
      </c>
    </row>
    <row r="134" spans="1:11">
      <c r="A134" s="23" t="s">
        <v>181</v>
      </c>
      <c r="B134" s="24">
        <v>137</v>
      </c>
      <c r="C134" s="24">
        <v>66</v>
      </c>
      <c r="D134" s="24">
        <v>122</v>
      </c>
      <c r="E134" s="24">
        <v>26</v>
      </c>
      <c r="F134" s="24">
        <v>61</v>
      </c>
      <c r="G134" s="24">
        <v>35</v>
      </c>
      <c r="H134" s="24">
        <v>19</v>
      </c>
      <c r="I134" s="24">
        <v>5</v>
      </c>
      <c r="J134" s="24">
        <v>0</v>
      </c>
      <c r="K134" s="24">
        <v>2</v>
      </c>
    </row>
    <row r="135" spans="1:11">
      <c r="A135" s="10" t="s">
        <v>114</v>
      </c>
      <c r="B135" s="15">
        <v>100</v>
      </c>
      <c r="C135" s="15">
        <v>48.175182</v>
      </c>
      <c r="D135" s="15">
        <v>89.051095000000004</v>
      </c>
      <c r="E135" s="15">
        <v>18.978102</v>
      </c>
      <c r="F135" s="15">
        <v>44.525547000000003</v>
      </c>
      <c r="G135" s="15">
        <v>25.547445</v>
      </c>
      <c r="H135" s="15">
        <v>13.868613</v>
      </c>
      <c r="I135" s="15">
        <v>3.649635</v>
      </c>
      <c r="J135" s="15">
        <v>0</v>
      </c>
      <c r="K135" s="15">
        <v>1.459854</v>
      </c>
    </row>
    <row r="136" spans="1:11">
      <c r="A136" s="23" t="s">
        <v>182</v>
      </c>
      <c r="B136" s="24">
        <v>47</v>
      </c>
      <c r="C136" s="24">
        <v>26</v>
      </c>
      <c r="D136" s="24">
        <v>42</v>
      </c>
      <c r="E136" s="24">
        <v>13</v>
      </c>
      <c r="F136" s="24">
        <v>20</v>
      </c>
      <c r="G136" s="24">
        <v>15</v>
      </c>
      <c r="H136" s="24">
        <v>9</v>
      </c>
      <c r="I136" s="24">
        <v>2</v>
      </c>
      <c r="J136" s="24">
        <v>0</v>
      </c>
      <c r="K136" s="24">
        <v>1</v>
      </c>
    </row>
    <row r="137" spans="1:11">
      <c r="A137" s="10" t="s">
        <v>114</v>
      </c>
      <c r="B137" s="15">
        <v>100</v>
      </c>
      <c r="C137" s="15">
        <v>55.319149000000003</v>
      </c>
      <c r="D137" s="15">
        <v>89.361701999999994</v>
      </c>
      <c r="E137" s="15">
        <v>27.659573999999999</v>
      </c>
      <c r="F137" s="15">
        <v>42.553190999999998</v>
      </c>
      <c r="G137" s="15">
        <v>31.914894</v>
      </c>
      <c r="H137" s="15">
        <v>19.148935999999999</v>
      </c>
      <c r="I137" s="15">
        <v>4.2553190000000001</v>
      </c>
      <c r="J137" s="15">
        <v>0</v>
      </c>
      <c r="K137" s="15">
        <v>2.1276600000000001</v>
      </c>
    </row>
    <row r="138" spans="1:11">
      <c r="A138" s="23" t="s">
        <v>183</v>
      </c>
      <c r="B138" s="24">
        <v>54</v>
      </c>
      <c r="C138" s="24">
        <v>22</v>
      </c>
      <c r="D138" s="24">
        <v>50</v>
      </c>
      <c r="E138" s="24">
        <v>5</v>
      </c>
      <c r="F138" s="24">
        <v>35</v>
      </c>
      <c r="G138" s="24">
        <v>17</v>
      </c>
      <c r="H138" s="24">
        <v>11</v>
      </c>
      <c r="I138" s="24">
        <v>1</v>
      </c>
      <c r="J138" s="24">
        <v>0</v>
      </c>
      <c r="K138" s="24">
        <v>0</v>
      </c>
    </row>
    <row r="139" spans="1:11">
      <c r="A139" s="10" t="s">
        <v>114</v>
      </c>
      <c r="B139" s="15">
        <v>100</v>
      </c>
      <c r="C139" s="15">
        <v>40.740741</v>
      </c>
      <c r="D139" s="15">
        <v>92.592592999999994</v>
      </c>
      <c r="E139" s="15">
        <v>9.2592590000000001</v>
      </c>
      <c r="F139" s="15">
        <v>64.814814999999996</v>
      </c>
      <c r="G139" s="15">
        <v>31.481480999999999</v>
      </c>
      <c r="H139" s="15">
        <v>20.370370000000001</v>
      </c>
      <c r="I139" s="15">
        <v>1.8518520000000001</v>
      </c>
      <c r="J139" s="15">
        <v>0</v>
      </c>
      <c r="K139" s="15">
        <v>0</v>
      </c>
    </row>
    <row r="140" spans="1:11">
      <c r="A140" s="23" t="s">
        <v>184</v>
      </c>
      <c r="B140" s="24">
        <v>400</v>
      </c>
      <c r="C140" s="24">
        <v>180</v>
      </c>
      <c r="D140" s="24">
        <v>359</v>
      </c>
      <c r="E140" s="24">
        <v>47</v>
      </c>
      <c r="F140" s="24">
        <v>148</v>
      </c>
      <c r="G140" s="24">
        <v>82</v>
      </c>
      <c r="H140" s="24">
        <v>57</v>
      </c>
      <c r="I140" s="24">
        <v>11</v>
      </c>
      <c r="J140" s="24">
        <v>2</v>
      </c>
      <c r="K140" s="24">
        <v>7</v>
      </c>
    </row>
    <row r="141" spans="1:11">
      <c r="A141" s="10" t="s">
        <v>114</v>
      </c>
      <c r="B141" s="15">
        <v>100</v>
      </c>
      <c r="C141" s="15">
        <v>45</v>
      </c>
      <c r="D141" s="15">
        <v>89.75</v>
      </c>
      <c r="E141" s="15">
        <v>11.75</v>
      </c>
      <c r="F141" s="15">
        <v>37</v>
      </c>
      <c r="G141" s="15">
        <v>20.5</v>
      </c>
      <c r="H141" s="15">
        <v>14.25</v>
      </c>
      <c r="I141" s="15">
        <v>2.75</v>
      </c>
      <c r="J141" s="15">
        <v>0.5</v>
      </c>
      <c r="K141" s="15">
        <v>1.75</v>
      </c>
    </row>
    <row r="142" spans="1:11">
      <c r="A142" s="23" t="s">
        <v>185</v>
      </c>
      <c r="B142" s="24">
        <v>199</v>
      </c>
      <c r="C142" s="24">
        <v>84</v>
      </c>
      <c r="D142" s="24">
        <v>179</v>
      </c>
      <c r="E142" s="24">
        <v>29</v>
      </c>
      <c r="F142" s="24">
        <v>82</v>
      </c>
      <c r="G142" s="24">
        <v>46</v>
      </c>
      <c r="H142" s="24">
        <v>34</v>
      </c>
      <c r="I142" s="24">
        <v>7</v>
      </c>
      <c r="J142" s="24">
        <v>0</v>
      </c>
      <c r="K142" s="24">
        <v>4</v>
      </c>
    </row>
    <row r="143" spans="1:11">
      <c r="A143" s="10" t="s">
        <v>114</v>
      </c>
      <c r="B143" s="15">
        <v>100</v>
      </c>
      <c r="C143" s="15">
        <v>42.211055000000002</v>
      </c>
      <c r="D143" s="15">
        <v>89.949748999999997</v>
      </c>
      <c r="E143" s="15">
        <v>14.572863999999999</v>
      </c>
      <c r="F143" s="15">
        <v>41.206029999999998</v>
      </c>
      <c r="G143" s="15">
        <v>23.115577999999999</v>
      </c>
      <c r="H143" s="15">
        <v>17.085426999999999</v>
      </c>
      <c r="I143" s="15">
        <v>3.5175879999999999</v>
      </c>
      <c r="J143" s="15">
        <v>0</v>
      </c>
      <c r="K143" s="15">
        <v>2.0100500000000001</v>
      </c>
    </row>
    <row r="144" spans="1:11">
      <c r="A144" s="23" t="s">
        <v>152</v>
      </c>
      <c r="B144" s="24">
        <v>109</v>
      </c>
      <c r="C144" s="24">
        <v>40</v>
      </c>
      <c r="D144" s="24">
        <v>92</v>
      </c>
      <c r="E144" s="24">
        <v>12</v>
      </c>
      <c r="F144" s="24">
        <v>27</v>
      </c>
      <c r="G144" s="24">
        <v>14</v>
      </c>
      <c r="H144" s="24">
        <v>8</v>
      </c>
      <c r="I144" s="24">
        <v>18</v>
      </c>
      <c r="J144" s="24">
        <v>0</v>
      </c>
      <c r="K144" s="24">
        <v>2</v>
      </c>
    </row>
    <row r="145" spans="1:11">
      <c r="A145" s="10" t="s">
        <v>114</v>
      </c>
      <c r="B145" s="15">
        <v>100</v>
      </c>
      <c r="C145" s="15">
        <v>36.697248000000002</v>
      </c>
      <c r="D145" s="15">
        <v>84.403670000000005</v>
      </c>
      <c r="E145" s="15">
        <v>11.009174</v>
      </c>
      <c r="F145" s="15">
        <v>24.770641999999999</v>
      </c>
      <c r="G145" s="15">
        <v>12.844037</v>
      </c>
      <c r="H145" s="15">
        <v>7.3394500000000003</v>
      </c>
      <c r="I145" s="15">
        <v>16.513760999999999</v>
      </c>
      <c r="J145" s="15">
        <v>0</v>
      </c>
      <c r="K145" s="15">
        <v>1.834862</v>
      </c>
    </row>
    <row r="146" spans="1:11">
      <c r="A146" s="23" t="s">
        <v>186</v>
      </c>
      <c r="B146" s="24">
        <v>529</v>
      </c>
      <c r="C146" s="24">
        <v>255</v>
      </c>
      <c r="D146" s="24">
        <v>457</v>
      </c>
      <c r="E146" s="24">
        <v>57</v>
      </c>
      <c r="F146" s="24">
        <v>102</v>
      </c>
      <c r="G146" s="24">
        <v>45</v>
      </c>
      <c r="H146" s="24">
        <v>55</v>
      </c>
      <c r="I146" s="24">
        <v>24</v>
      </c>
      <c r="J146" s="24">
        <v>4</v>
      </c>
      <c r="K146" s="24">
        <v>4</v>
      </c>
    </row>
    <row r="147" spans="1:11">
      <c r="A147" s="10" t="s">
        <v>114</v>
      </c>
      <c r="B147" s="15">
        <v>100</v>
      </c>
      <c r="C147" s="15">
        <v>48.204158999999997</v>
      </c>
      <c r="D147" s="15">
        <v>86.389414000000002</v>
      </c>
      <c r="E147" s="15">
        <v>10.775047000000001</v>
      </c>
      <c r="F147" s="15">
        <v>19.281663999999999</v>
      </c>
      <c r="G147" s="15">
        <v>8.5066159999999993</v>
      </c>
      <c r="H147" s="15">
        <v>10.396974999999999</v>
      </c>
      <c r="I147" s="15">
        <v>4.5368620000000002</v>
      </c>
      <c r="J147" s="15">
        <v>0.75614400000000004</v>
      </c>
      <c r="K147" s="15">
        <v>0.75614400000000004</v>
      </c>
    </row>
    <row r="148" spans="1:11">
      <c r="A148" s="23" t="s">
        <v>128</v>
      </c>
      <c r="B148" s="24">
        <v>11</v>
      </c>
      <c r="C148" s="24">
        <v>5</v>
      </c>
      <c r="D148" s="24">
        <v>6</v>
      </c>
      <c r="E148" s="24">
        <v>1</v>
      </c>
      <c r="F148" s="24">
        <v>4</v>
      </c>
      <c r="G148" s="24">
        <v>0</v>
      </c>
      <c r="H148" s="24">
        <v>0</v>
      </c>
      <c r="I148" s="24">
        <v>0</v>
      </c>
      <c r="J148" s="24">
        <v>0</v>
      </c>
      <c r="K148" s="24">
        <v>2</v>
      </c>
    </row>
    <row r="149" spans="1:11">
      <c r="A149" s="10" t="s">
        <v>114</v>
      </c>
      <c r="B149" s="15">
        <v>100</v>
      </c>
      <c r="C149" s="15">
        <v>45.454545000000003</v>
      </c>
      <c r="D149" s="15">
        <v>54.545454999999997</v>
      </c>
      <c r="E149" s="15">
        <v>9.0909089999999999</v>
      </c>
      <c r="F149" s="15">
        <v>36.363636</v>
      </c>
      <c r="G149" s="15">
        <v>0</v>
      </c>
      <c r="H149" s="15">
        <v>0</v>
      </c>
      <c r="I149" s="15">
        <v>0</v>
      </c>
      <c r="J149" s="15">
        <v>0</v>
      </c>
      <c r="K149" s="15">
        <v>18.181818</v>
      </c>
    </row>
    <row r="150" spans="1:11">
      <c r="A150" s="8" t="s">
        <v>187</v>
      </c>
      <c r="B150" s="8"/>
      <c r="C150" s="8"/>
      <c r="D150" s="8"/>
      <c r="E150" s="8"/>
      <c r="F150" s="8"/>
      <c r="G150" s="8"/>
      <c r="H150" s="8"/>
      <c r="I150" s="8"/>
      <c r="J150" s="8"/>
      <c r="K150" s="8"/>
    </row>
    <row r="151" spans="1:11">
      <c r="A151" s="23" t="s">
        <v>188</v>
      </c>
      <c r="B151" s="24">
        <v>1325</v>
      </c>
      <c r="C151" s="24">
        <v>591</v>
      </c>
      <c r="D151" s="24">
        <v>1178</v>
      </c>
      <c r="E151" s="24">
        <v>132</v>
      </c>
      <c r="F151" s="24">
        <v>378</v>
      </c>
      <c r="G151" s="24">
        <v>185</v>
      </c>
      <c r="H151" s="24">
        <v>148</v>
      </c>
      <c r="I151" s="24">
        <v>42</v>
      </c>
      <c r="J151" s="24">
        <v>4</v>
      </c>
      <c r="K151" s="24">
        <v>19</v>
      </c>
    </row>
    <row r="152" spans="1:11">
      <c r="A152" s="10" t="s">
        <v>114</v>
      </c>
      <c r="B152" s="15">
        <v>100</v>
      </c>
      <c r="C152" s="15">
        <v>44.603774000000001</v>
      </c>
      <c r="D152" s="15">
        <v>88.905659999999997</v>
      </c>
      <c r="E152" s="15">
        <v>9.9622639999999993</v>
      </c>
      <c r="F152" s="15">
        <v>28.528302</v>
      </c>
      <c r="G152" s="15">
        <v>13.962263999999999</v>
      </c>
      <c r="H152" s="15">
        <v>11.169810999999999</v>
      </c>
      <c r="I152" s="15">
        <v>3.1698110000000002</v>
      </c>
      <c r="J152" s="15">
        <v>0.30188700000000002</v>
      </c>
      <c r="K152" s="15">
        <v>1.433962</v>
      </c>
    </row>
    <row r="153" spans="1:11">
      <c r="A153" s="23" t="s">
        <v>189</v>
      </c>
      <c r="B153" s="24">
        <v>117</v>
      </c>
      <c r="C153" s="24">
        <v>41</v>
      </c>
      <c r="D153" s="24">
        <v>110</v>
      </c>
      <c r="E153" s="24">
        <v>6</v>
      </c>
      <c r="F153" s="24">
        <v>30</v>
      </c>
      <c r="G153" s="24">
        <v>10</v>
      </c>
      <c r="H153" s="24">
        <v>5</v>
      </c>
      <c r="I153" s="24">
        <v>4</v>
      </c>
      <c r="J153" s="24">
        <v>0</v>
      </c>
      <c r="K153" s="24">
        <v>0</v>
      </c>
    </row>
    <row r="154" spans="1:11">
      <c r="A154" s="10" t="s">
        <v>114</v>
      </c>
      <c r="B154" s="15">
        <v>100</v>
      </c>
      <c r="C154" s="15">
        <v>35.042735</v>
      </c>
      <c r="D154" s="15">
        <v>94.017094</v>
      </c>
      <c r="E154" s="15">
        <v>5.1282050000000003</v>
      </c>
      <c r="F154" s="15">
        <v>25.641026</v>
      </c>
      <c r="G154" s="15">
        <v>8.5470089999999992</v>
      </c>
      <c r="H154" s="15">
        <v>4.273504</v>
      </c>
      <c r="I154" s="15">
        <v>3.418803</v>
      </c>
      <c r="J154" s="15">
        <v>0</v>
      </c>
      <c r="K154" s="15">
        <v>0</v>
      </c>
    </row>
    <row r="155" spans="1:11">
      <c r="A155" s="23" t="s">
        <v>190</v>
      </c>
      <c r="B155" s="24">
        <v>28</v>
      </c>
      <c r="C155" s="24">
        <v>12</v>
      </c>
      <c r="D155" s="24">
        <v>23</v>
      </c>
      <c r="E155" s="24">
        <v>1</v>
      </c>
      <c r="F155" s="24">
        <v>6</v>
      </c>
      <c r="G155" s="24">
        <v>1</v>
      </c>
      <c r="H155" s="24">
        <v>3</v>
      </c>
      <c r="I155" s="24">
        <v>2</v>
      </c>
      <c r="J155" s="24">
        <v>1</v>
      </c>
      <c r="K155" s="24">
        <v>1</v>
      </c>
    </row>
    <row r="156" spans="1:11">
      <c r="A156" s="10" t="s">
        <v>114</v>
      </c>
      <c r="B156" s="15">
        <v>100</v>
      </c>
      <c r="C156" s="15">
        <v>42.857143000000001</v>
      </c>
      <c r="D156" s="15">
        <v>82.142857000000006</v>
      </c>
      <c r="E156" s="15">
        <v>3.5714290000000002</v>
      </c>
      <c r="F156" s="15">
        <v>21.428571000000002</v>
      </c>
      <c r="G156" s="15">
        <v>3.5714290000000002</v>
      </c>
      <c r="H156" s="15">
        <v>10.714286</v>
      </c>
      <c r="I156" s="15">
        <v>7.1428570000000002</v>
      </c>
      <c r="J156" s="15">
        <v>3.5714290000000002</v>
      </c>
      <c r="K156" s="15">
        <v>3.5714290000000002</v>
      </c>
    </row>
    <row r="157" spans="1:11">
      <c r="A157" s="23" t="s">
        <v>191</v>
      </c>
      <c r="B157" s="24">
        <v>58</v>
      </c>
      <c r="C157" s="24">
        <v>25</v>
      </c>
      <c r="D157" s="24">
        <v>49</v>
      </c>
      <c r="E157" s="24">
        <v>10</v>
      </c>
      <c r="F157" s="24">
        <v>9</v>
      </c>
      <c r="G157" s="24">
        <v>3</v>
      </c>
      <c r="H157" s="24">
        <v>10</v>
      </c>
      <c r="I157" s="24">
        <v>2</v>
      </c>
      <c r="J157" s="24">
        <v>2</v>
      </c>
      <c r="K157" s="24">
        <v>1</v>
      </c>
    </row>
    <row r="158" spans="1:11">
      <c r="A158" s="10" t="s">
        <v>114</v>
      </c>
      <c r="B158" s="15">
        <v>100</v>
      </c>
      <c r="C158" s="15">
        <v>43.103448</v>
      </c>
      <c r="D158" s="15">
        <v>84.482759000000001</v>
      </c>
      <c r="E158" s="15">
        <v>17.241378999999998</v>
      </c>
      <c r="F158" s="15">
        <v>15.517241</v>
      </c>
      <c r="G158" s="15">
        <v>5.1724139999999998</v>
      </c>
      <c r="H158" s="15">
        <v>17.241378999999998</v>
      </c>
      <c r="I158" s="15">
        <v>3.4482759999999999</v>
      </c>
      <c r="J158" s="15">
        <v>3.4482759999999999</v>
      </c>
      <c r="K158" s="15">
        <v>1.7241379999999999</v>
      </c>
    </row>
    <row r="159" spans="1:11">
      <c r="A159" s="23" t="s">
        <v>192</v>
      </c>
      <c r="B159" s="24">
        <v>54</v>
      </c>
      <c r="C159" s="24">
        <v>28</v>
      </c>
      <c r="D159" s="24">
        <v>45</v>
      </c>
      <c r="E159" s="24">
        <v>10</v>
      </c>
      <c r="F159" s="24">
        <v>8</v>
      </c>
      <c r="G159" s="24">
        <v>4</v>
      </c>
      <c r="H159" s="24">
        <v>5</v>
      </c>
      <c r="I159" s="24">
        <v>6</v>
      </c>
      <c r="J159" s="24">
        <v>0</v>
      </c>
      <c r="K159" s="24">
        <v>1</v>
      </c>
    </row>
    <row r="160" spans="1:11">
      <c r="A160" s="10" t="s">
        <v>114</v>
      </c>
      <c r="B160" s="15">
        <v>100</v>
      </c>
      <c r="C160" s="15">
        <v>51.851852000000001</v>
      </c>
      <c r="D160" s="15">
        <v>83.333332999999996</v>
      </c>
      <c r="E160" s="15">
        <v>18.518519000000001</v>
      </c>
      <c r="F160" s="15">
        <v>14.814814999999999</v>
      </c>
      <c r="G160" s="15">
        <v>7.4074070000000001</v>
      </c>
      <c r="H160" s="15">
        <v>9.2592590000000001</v>
      </c>
      <c r="I160" s="15">
        <v>11.111110999999999</v>
      </c>
      <c r="J160" s="15">
        <v>0</v>
      </c>
      <c r="K160" s="15">
        <v>1.8518520000000001</v>
      </c>
    </row>
    <row r="161" spans="1:11">
      <c r="A161" s="23" t="s">
        <v>193</v>
      </c>
      <c r="B161" s="24">
        <v>5</v>
      </c>
      <c r="C161" s="24">
        <v>2</v>
      </c>
      <c r="D161" s="24">
        <v>3</v>
      </c>
      <c r="E161" s="24">
        <v>0</v>
      </c>
      <c r="F161" s="24">
        <v>1</v>
      </c>
      <c r="G161" s="24">
        <v>0</v>
      </c>
      <c r="H161" s="24">
        <v>0</v>
      </c>
      <c r="I161" s="24">
        <v>1</v>
      </c>
      <c r="J161" s="24">
        <v>0</v>
      </c>
      <c r="K161" s="24">
        <v>0</v>
      </c>
    </row>
    <row r="162" spans="1:11">
      <c r="A162" s="10" t="s">
        <v>114</v>
      </c>
      <c r="B162" s="15">
        <v>100</v>
      </c>
      <c r="C162" s="15">
        <v>40</v>
      </c>
      <c r="D162" s="15">
        <v>60</v>
      </c>
      <c r="E162" s="15">
        <v>0</v>
      </c>
      <c r="F162" s="15">
        <v>20</v>
      </c>
      <c r="G162" s="15">
        <v>0</v>
      </c>
      <c r="H162" s="15">
        <v>0</v>
      </c>
      <c r="I162" s="15">
        <v>20</v>
      </c>
      <c r="J162" s="15">
        <v>0</v>
      </c>
      <c r="K162" s="15">
        <v>0</v>
      </c>
    </row>
    <row r="163" spans="1:11">
      <c r="A163" s="23" t="s">
        <v>152</v>
      </c>
      <c r="B163" s="24">
        <v>16</v>
      </c>
      <c r="C163" s="24">
        <v>7</v>
      </c>
      <c r="D163" s="24">
        <v>15</v>
      </c>
      <c r="E163" s="24">
        <v>3</v>
      </c>
      <c r="F163" s="24">
        <v>2</v>
      </c>
      <c r="G163" s="24">
        <v>0</v>
      </c>
      <c r="H163" s="24">
        <v>0</v>
      </c>
      <c r="I163" s="24">
        <v>0</v>
      </c>
      <c r="J163" s="24">
        <v>1</v>
      </c>
      <c r="K163" s="24">
        <v>0</v>
      </c>
    </row>
    <row r="164" spans="1:11">
      <c r="A164" s="10" t="s">
        <v>114</v>
      </c>
      <c r="B164" s="15">
        <v>100</v>
      </c>
      <c r="C164" s="15">
        <v>43.75</v>
      </c>
      <c r="D164" s="15">
        <v>93.75</v>
      </c>
      <c r="E164" s="15">
        <v>18.75</v>
      </c>
      <c r="F164" s="15">
        <v>12.5</v>
      </c>
      <c r="G164" s="15">
        <v>0</v>
      </c>
      <c r="H164" s="15">
        <v>0</v>
      </c>
      <c r="I164" s="15">
        <v>0</v>
      </c>
      <c r="J164" s="15">
        <v>6.25</v>
      </c>
      <c r="K164" s="15">
        <v>0</v>
      </c>
    </row>
    <row r="165" spans="1:11">
      <c r="A165" s="23" t="s">
        <v>128</v>
      </c>
      <c r="B165" s="24">
        <v>8</v>
      </c>
      <c r="C165" s="24">
        <v>2</v>
      </c>
      <c r="D165" s="24">
        <v>6</v>
      </c>
      <c r="E165" s="24">
        <v>0</v>
      </c>
      <c r="F165" s="24">
        <v>1</v>
      </c>
      <c r="G165" s="24">
        <v>0</v>
      </c>
      <c r="H165" s="24">
        <v>0</v>
      </c>
      <c r="I165" s="24">
        <v>0</v>
      </c>
      <c r="J165" s="24">
        <v>0</v>
      </c>
      <c r="K165" s="24">
        <v>1</v>
      </c>
    </row>
    <row r="166" spans="1:11">
      <c r="A166" s="10" t="s">
        <v>114</v>
      </c>
      <c r="B166" s="15">
        <v>100</v>
      </c>
      <c r="C166" s="15">
        <v>25</v>
      </c>
      <c r="D166" s="15">
        <v>75</v>
      </c>
      <c r="E166" s="15">
        <v>0</v>
      </c>
      <c r="F166" s="15">
        <v>12.5</v>
      </c>
      <c r="G166" s="15">
        <v>0</v>
      </c>
      <c r="H166" s="15">
        <v>0</v>
      </c>
      <c r="I166" s="15">
        <v>0</v>
      </c>
      <c r="J166" s="15">
        <v>0</v>
      </c>
      <c r="K166" s="15">
        <v>12.5</v>
      </c>
    </row>
    <row r="167" spans="1:11">
      <c r="A167" s="8" t="s">
        <v>194</v>
      </c>
      <c r="B167" s="8"/>
      <c r="C167" s="8"/>
      <c r="D167" s="8"/>
      <c r="E167" s="8"/>
      <c r="F167" s="8"/>
      <c r="G167" s="8"/>
      <c r="H167" s="8"/>
      <c r="I167" s="8"/>
      <c r="J167" s="8"/>
      <c r="K167" s="8"/>
    </row>
    <row r="168" spans="1:11">
      <c r="A168" s="23" t="s">
        <v>195</v>
      </c>
      <c r="B168" s="24">
        <v>824</v>
      </c>
      <c r="C168" s="24">
        <v>363</v>
      </c>
      <c r="D168" s="24">
        <v>752</v>
      </c>
      <c r="E168" s="24">
        <v>70</v>
      </c>
      <c r="F168" s="24">
        <v>242</v>
      </c>
      <c r="G168" s="24">
        <v>112</v>
      </c>
      <c r="H168" s="24">
        <v>88</v>
      </c>
      <c r="I168" s="24">
        <v>30</v>
      </c>
      <c r="J168" s="24">
        <v>2</v>
      </c>
      <c r="K168" s="24">
        <v>6</v>
      </c>
    </row>
    <row r="169" spans="1:11">
      <c r="A169" s="10" t="s">
        <v>114</v>
      </c>
      <c r="B169" s="15">
        <v>100</v>
      </c>
      <c r="C169" s="15">
        <v>44.053398000000001</v>
      </c>
      <c r="D169" s="15">
        <v>91.262135999999998</v>
      </c>
      <c r="E169" s="15">
        <v>8.4951460000000001</v>
      </c>
      <c r="F169" s="15">
        <v>29.368932000000001</v>
      </c>
      <c r="G169" s="15">
        <v>13.592233</v>
      </c>
      <c r="H169" s="15">
        <v>10.679612000000001</v>
      </c>
      <c r="I169" s="15">
        <v>3.6407769999999999</v>
      </c>
      <c r="J169" s="15">
        <v>0.24271799999999999</v>
      </c>
      <c r="K169" s="15">
        <v>0.728155</v>
      </c>
    </row>
    <row r="170" spans="1:11">
      <c r="A170" s="23" t="s">
        <v>196</v>
      </c>
      <c r="B170" s="24">
        <v>303</v>
      </c>
      <c r="C170" s="24">
        <v>130</v>
      </c>
      <c r="D170" s="24">
        <v>274</v>
      </c>
      <c r="E170" s="24">
        <v>24</v>
      </c>
      <c r="F170" s="24">
        <v>84</v>
      </c>
      <c r="G170" s="24">
        <v>43</v>
      </c>
      <c r="H170" s="24">
        <v>43</v>
      </c>
      <c r="I170" s="24">
        <v>13</v>
      </c>
      <c r="J170" s="24">
        <v>2</v>
      </c>
      <c r="K170" s="24">
        <v>4</v>
      </c>
    </row>
    <row r="171" spans="1:11">
      <c r="A171" s="10" t="s">
        <v>114</v>
      </c>
      <c r="B171" s="15">
        <v>100</v>
      </c>
      <c r="C171" s="15">
        <v>42.904290000000003</v>
      </c>
      <c r="D171" s="15">
        <v>90.429042999999993</v>
      </c>
      <c r="E171" s="15">
        <v>7.9207919999999996</v>
      </c>
      <c r="F171" s="15">
        <v>27.722771999999999</v>
      </c>
      <c r="G171" s="15">
        <v>14.191419</v>
      </c>
      <c r="H171" s="15">
        <v>14.191419</v>
      </c>
      <c r="I171" s="15">
        <v>4.2904289999999996</v>
      </c>
      <c r="J171" s="15">
        <v>0.66006600000000004</v>
      </c>
      <c r="K171" s="15">
        <v>1.3201320000000001</v>
      </c>
    </row>
    <row r="172" spans="1:11">
      <c r="A172" s="23" t="s">
        <v>197</v>
      </c>
      <c r="B172" s="24">
        <v>71</v>
      </c>
      <c r="C172" s="24">
        <v>25</v>
      </c>
      <c r="D172" s="24">
        <v>62</v>
      </c>
      <c r="E172" s="24">
        <v>8</v>
      </c>
      <c r="F172" s="24">
        <v>13</v>
      </c>
      <c r="G172" s="24">
        <v>8</v>
      </c>
      <c r="H172" s="24">
        <v>13</v>
      </c>
      <c r="I172" s="24">
        <v>0</v>
      </c>
      <c r="J172" s="24">
        <v>1</v>
      </c>
      <c r="K172" s="24">
        <v>1</v>
      </c>
    </row>
    <row r="173" spans="1:11">
      <c r="A173" s="10" t="s">
        <v>114</v>
      </c>
      <c r="B173" s="15">
        <v>100</v>
      </c>
      <c r="C173" s="15">
        <v>35.211267999999997</v>
      </c>
      <c r="D173" s="15">
        <v>87.323943999999997</v>
      </c>
      <c r="E173" s="15">
        <v>11.267606000000001</v>
      </c>
      <c r="F173" s="15">
        <v>18.309858999999999</v>
      </c>
      <c r="G173" s="15">
        <v>11.267606000000001</v>
      </c>
      <c r="H173" s="15">
        <v>18.309858999999999</v>
      </c>
      <c r="I173" s="15">
        <v>0</v>
      </c>
      <c r="J173" s="15">
        <v>1.4084509999999999</v>
      </c>
      <c r="K173" s="15">
        <v>1.4084509999999999</v>
      </c>
    </row>
    <row r="174" spans="1:11">
      <c r="A174" s="23" t="s">
        <v>198</v>
      </c>
      <c r="B174" s="24">
        <v>17</v>
      </c>
      <c r="C174" s="24">
        <v>6</v>
      </c>
      <c r="D174" s="24">
        <v>13</v>
      </c>
      <c r="E174" s="24">
        <v>0</v>
      </c>
      <c r="F174" s="24">
        <v>1</v>
      </c>
      <c r="G174" s="24">
        <v>1</v>
      </c>
      <c r="H174" s="24">
        <v>4</v>
      </c>
      <c r="I174" s="24">
        <v>1</v>
      </c>
      <c r="J174" s="24">
        <v>0</v>
      </c>
      <c r="K174" s="24">
        <v>2</v>
      </c>
    </row>
    <row r="175" spans="1:11">
      <c r="A175" s="10" t="s">
        <v>114</v>
      </c>
      <c r="B175" s="15">
        <v>100</v>
      </c>
      <c r="C175" s="15">
        <v>35.294117999999997</v>
      </c>
      <c r="D175" s="15">
        <v>76.470588000000006</v>
      </c>
      <c r="E175" s="15">
        <v>0</v>
      </c>
      <c r="F175" s="15">
        <v>5.8823530000000002</v>
      </c>
      <c r="G175" s="15">
        <v>5.8823530000000002</v>
      </c>
      <c r="H175" s="15">
        <v>23.529412000000001</v>
      </c>
      <c r="I175" s="15">
        <v>5.8823530000000002</v>
      </c>
      <c r="J175" s="15">
        <v>0</v>
      </c>
      <c r="K175" s="15">
        <v>11.764706</v>
      </c>
    </row>
    <row r="176" spans="1:11">
      <c r="A176" s="23" t="s">
        <v>199</v>
      </c>
      <c r="B176" s="24">
        <v>44</v>
      </c>
      <c r="C176" s="24">
        <v>14</v>
      </c>
      <c r="D176" s="24">
        <v>39</v>
      </c>
      <c r="E176" s="24">
        <v>4</v>
      </c>
      <c r="F176" s="24">
        <v>19</v>
      </c>
      <c r="G176" s="24">
        <v>13</v>
      </c>
      <c r="H176" s="24">
        <v>7</v>
      </c>
      <c r="I176" s="24">
        <v>5</v>
      </c>
      <c r="J176" s="24">
        <v>0</v>
      </c>
      <c r="K176" s="24">
        <v>0</v>
      </c>
    </row>
    <row r="177" spans="1:11">
      <c r="A177" s="10" t="s">
        <v>114</v>
      </c>
      <c r="B177" s="15">
        <v>100</v>
      </c>
      <c r="C177" s="15">
        <v>31.818182</v>
      </c>
      <c r="D177" s="15">
        <v>88.636364</v>
      </c>
      <c r="E177" s="15">
        <v>9.0909089999999999</v>
      </c>
      <c r="F177" s="15">
        <v>43.181818</v>
      </c>
      <c r="G177" s="15">
        <v>29.545455</v>
      </c>
      <c r="H177" s="15">
        <v>15.909091</v>
      </c>
      <c r="I177" s="15">
        <v>11.363636</v>
      </c>
      <c r="J177" s="15">
        <v>0</v>
      </c>
      <c r="K177" s="15">
        <v>0</v>
      </c>
    </row>
    <row r="178" spans="1:11">
      <c r="A178" s="23" t="s">
        <v>200</v>
      </c>
      <c r="B178" s="24">
        <v>818</v>
      </c>
      <c r="C178" s="24">
        <v>316</v>
      </c>
      <c r="D178" s="24">
        <v>741</v>
      </c>
      <c r="E178" s="24">
        <v>79</v>
      </c>
      <c r="F178" s="24">
        <v>291</v>
      </c>
      <c r="G178" s="24">
        <v>129</v>
      </c>
      <c r="H178" s="24">
        <v>86</v>
      </c>
      <c r="I178" s="24">
        <v>22</v>
      </c>
      <c r="J178" s="24">
        <v>1</v>
      </c>
      <c r="K178" s="24">
        <v>9</v>
      </c>
    </row>
    <row r="179" spans="1:11">
      <c r="A179" s="10" t="s">
        <v>114</v>
      </c>
      <c r="B179" s="15">
        <v>100</v>
      </c>
      <c r="C179" s="15">
        <v>38.630806999999997</v>
      </c>
      <c r="D179" s="15">
        <v>90.586797000000004</v>
      </c>
      <c r="E179" s="15">
        <v>9.6577020000000005</v>
      </c>
      <c r="F179" s="15">
        <v>35.574572000000003</v>
      </c>
      <c r="G179" s="15">
        <v>15.770170999999999</v>
      </c>
      <c r="H179" s="15">
        <v>10.513446999999999</v>
      </c>
      <c r="I179" s="15">
        <v>2.6894870000000002</v>
      </c>
      <c r="J179" s="15">
        <v>0.122249</v>
      </c>
      <c r="K179" s="15">
        <v>1.100244</v>
      </c>
    </row>
    <row r="180" spans="1:11">
      <c r="A180" s="23" t="s">
        <v>201</v>
      </c>
      <c r="B180" s="24">
        <v>514</v>
      </c>
      <c r="C180" s="24">
        <v>262</v>
      </c>
      <c r="D180" s="24">
        <v>460</v>
      </c>
      <c r="E180" s="24">
        <v>56</v>
      </c>
      <c r="F180" s="24">
        <v>124</v>
      </c>
      <c r="G180" s="24">
        <v>69</v>
      </c>
      <c r="H180" s="24">
        <v>58</v>
      </c>
      <c r="I180" s="24">
        <v>15</v>
      </c>
      <c r="J180" s="24">
        <v>3</v>
      </c>
      <c r="K180" s="24">
        <v>9</v>
      </c>
    </row>
    <row r="181" spans="1:11">
      <c r="A181" s="10" t="s">
        <v>114</v>
      </c>
      <c r="B181" s="15">
        <v>100</v>
      </c>
      <c r="C181" s="15">
        <v>50.972763</v>
      </c>
      <c r="D181" s="15">
        <v>89.494163</v>
      </c>
      <c r="E181" s="15">
        <v>10.894942</v>
      </c>
      <c r="F181" s="15">
        <v>24.124514000000001</v>
      </c>
      <c r="G181" s="15">
        <v>13.424125</v>
      </c>
      <c r="H181" s="15">
        <v>11.284046999999999</v>
      </c>
      <c r="I181" s="15">
        <v>2.918288</v>
      </c>
      <c r="J181" s="15">
        <v>0.58365800000000001</v>
      </c>
      <c r="K181" s="15">
        <v>1.7509729999999999</v>
      </c>
    </row>
    <row r="182" spans="1:11">
      <c r="A182" s="23" t="s">
        <v>202</v>
      </c>
      <c r="B182" s="24">
        <v>305</v>
      </c>
      <c r="C182" s="24">
        <v>128</v>
      </c>
      <c r="D182" s="24">
        <v>277</v>
      </c>
      <c r="E182" s="24">
        <v>24</v>
      </c>
      <c r="F182" s="24">
        <v>66</v>
      </c>
      <c r="G182" s="24">
        <v>33</v>
      </c>
      <c r="H182" s="24">
        <v>36</v>
      </c>
      <c r="I182" s="24">
        <v>20</v>
      </c>
      <c r="J182" s="24">
        <v>0</v>
      </c>
      <c r="K182" s="24">
        <v>7</v>
      </c>
    </row>
    <row r="183" spans="1:11">
      <c r="A183" s="10" t="s">
        <v>114</v>
      </c>
      <c r="B183" s="15">
        <v>100</v>
      </c>
      <c r="C183" s="15">
        <v>41.967213000000001</v>
      </c>
      <c r="D183" s="15">
        <v>90.819671999999997</v>
      </c>
      <c r="E183" s="15">
        <v>7.8688520000000004</v>
      </c>
      <c r="F183" s="15">
        <v>21.639344000000001</v>
      </c>
      <c r="G183" s="15">
        <v>10.819672000000001</v>
      </c>
      <c r="H183" s="15">
        <v>11.803279</v>
      </c>
      <c r="I183" s="15">
        <v>6.5573769999999998</v>
      </c>
      <c r="J183" s="15">
        <v>0</v>
      </c>
      <c r="K183" s="15">
        <v>2.2950819999999998</v>
      </c>
    </row>
    <row r="184" spans="1:11">
      <c r="A184" s="23" t="s">
        <v>203</v>
      </c>
      <c r="B184" s="24">
        <v>340</v>
      </c>
      <c r="C184" s="24">
        <v>129</v>
      </c>
      <c r="D184" s="24">
        <v>308</v>
      </c>
      <c r="E184" s="24">
        <v>21</v>
      </c>
      <c r="F184" s="24">
        <v>103</v>
      </c>
      <c r="G184" s="24">
        <v>47</v>
      </c>
      <c r="H184" s="24">
        <v>40</v>
      </c>
      <c r="I184" s="24">
        <v>16</v>
      </c>
      <c r="J184" s="24">
        <v>2</v>
      </c>
      <c r="K184" s="24">
        <v>2</v>
      </c>
    </row>
    <row r="185" spans="1:11">
      <c r="A185" s="10" t="s">
        <v>114</v>
      </c>
      <c r="B185" s="15">
        <v>100</v>
      </c>
      <c r="C185" s="15">
        <v>37.941175999999999</v>
      </c>
      <c r="D185" s="15">
        <v>90.588234999999997</v>
      </c>
      <c r="E185" s="15">
        <v>6.1764710000000003</v>
      </c>
      <c r="F185" s="15">
        <v>30.294118000000001</v>
      </c>
      <c r="G185" s="15">
        <v>13.823529000000001</v>
      </c>
      <c r="H185" s="15">
        <v>11.764706</v>
      </c>
      <c r="I185" s="15">
        <v>4.7058819999999999</v>
      </c>
      <c r="J185" s="15">
        <v>0.58823499999999995</v>
      </c>
      <c r="K185" s="15">
        <v>0.58823499999999995</v>
      </c>
    </row>
    <row r="186" spans="1:11">
      <c r="A186" s="23" t="s">
        <v>204</v>
      </c>
      <c r="B186" s="24">
        <v>187</v>
      </c>
      <c r="C186" s="24">
        <v>93</v>
      </c>
      <c r="D186" s="24">
        <v>170</v>
      </c>
      <c r="E186" s="24">
        <v>19</v>
      </c>
      <c r="F186" s="24">
        <v>28</v>
      </c>
      <c r="G186" s="24">
        <v>21</v>
      </c>
      <c r="H186" s="24">
        <v>32</v>
      </c>
      <c r="I186" s="24">
        <v>13</v>
      </c>
      <c r="J186" s="24">
        <v>1</v>
      </c>
      <c r="K186" s="24">
        <v>1</v>
      </c>
    </row>
    <row r="187" spans="1:11">
      <c r="A187" s="10" t="s">
        <v>114</v>
      </c>
      <c r="B187" s="15">
        <v>100</v>
      </c>
      <c r="C187" s="15">
        <v>49.732619999999997</v>
      </c>
      <c r="D187" s="15">
        <v>90.909091000000004</v>
      </c>
      <c r="E187" s="15">
        <v>10.160428</v>
      </c>
      <c r="F187" s="15">
        <v>14.973262</v>
      </c>
      <c r="G187" s="15">
        <v>11.229946999999999</v>
      </c>
      <c r="H187" s="15">
        <v>17.112299</v>
      </c>
      <c r="I187" s="15">
        <v>6.9518719999999998</v>
      </c>
      <c r="J187" s="15">
        <v>0.53475899999999998</v>
      </c>
      <c r="K187" s="15">
        <v>0.53475899999999998</v>
      </c>
    </row>
    <row r="188" spans="1:11">
      <c r="A188" s="23" t="s">
        <v>205</v>
      </c>
      <c r="B188" s="24">
        <v>3</v>
      </c>
      <c r="C188" s="24">
        <v>1</v>
      </c>
      <c r="D188" s="24">
        <v>2</v>
      </c>
      <c r="E188" s="24">
        <v>1</v>
      </c>
      <c r="F188" s="24">
        <v>1</v>
      </c>
      <c r="G188" s="24">
        <v>1</v>
      </c>
      <c r="H188" s="24">
        <v>1</v>
      </c>
      <c r="I188" s="24">
        <v>1</v>
      </c>
      <c r="J188" s="24">
        <v>0</v>
      </c>
      <c r="K188" s="24">
        <v>1</v>
      </c>
    </row>
    <row r="189" spans="1:11">
      <c r="A189" s="10" t="s">
        <v>114</v>
      </c>
      <c r="B189" s="15">
        <v>100</v>
      </c>
      <c r="C189" s="15">
        <v>33.333333000000003</v>
      </c>
      <c r="D189" s="15">
        <v>66.666667000000004</v>
      </c>
      <c r="E189" s="15">
        <v>33.333333000000003</v>
      </c>
      <c r="F189" s="15">
        <v>33.333333000000003</v>
      </c>
      <c r="G189" s="15">
        <v>33.333333000000003</v>
      </c>
      <c r="H189" s="15">
        <v>33.333333000000003</v>
      </c>
      <c r="I189" s="15">
        <v>33.333333000000003</v>
      </c>
      <c r="J189" s="15">
        <v>0</v>
      </c>
      <c r="K189" s="15">
        <v>33.333333000000003</v>
      </c>
    </row>
    <row r="190" spans="1:11">
      <c r="A190" s="23" t="s">
        <v>206</v>
      </c>
      <c r="B190" s="24">
        <v>28</v>
      </c>
      <c r="C190" s="24">
        <v>17</v>
      </c>
      <c r="D190" s="24">
        <v>19</v>
      </c>
      <c r="E190" s="24">
        <v>4</v>
      </c>
      <c r="F190" s="24">
        <v>2</v>
      </c>
      <c r="G190" s="24">
        <v>3</v>
      </c>
      <c r="H190" s="24">
        <v>0</v>
      </c>
      <c r="I190" s="24">
        <v>2</v>
      </c>
      <c r="J190" s="24">
        <v>0</v>
      </c>
      <c r="K190" s="24">
        <v>0</v>
      </c>
    </row>
    <row r="191" spans="1:11">
      <c r="A191" s="10" t="s">
        <v>114</v>
      </c>
      <c r="B191" s="15">
        <v>100</v>
      </c>
      <c r="C191" s="15">
        <v>60.714286000000001</v>
      </c>
      <c r="D191" s="15">
        <v>67.857142999999994</v>
      </c>
      <c r="E191" s="15">
        <v>14.285714</v>
      </c>
      <c r="F191" s="15">
        <v>7.1428570000000002</v>
      </c>
      <c r="G191" s="15">
        <v>10.714286</v>
      </c>
      <c r="H191" s="15">
        <v>0</v>
      </c>
      <c r="I191" s="15">
        <v>7.1428570000000002</v>
      </c>
      <c r="J191" s="15">
        <v>0</v>
      </c>
      <c r="K191" s="15">
        <v>0</v>
      </c>
    </row>
    <row r="192" spans="1:11">
      <c r="A192" s="23" t="s">
        <v>152</v>
      </c>
      <c r="B192" s="24">
        <v>23</v>
      </c>
      <c r="C192" s="24">
        <v>18</v>
      </c>
      <c r="D192" s="24">
        <v>17</v>
      </c>
      <c r="E192" s="24">
        <v>2</v>
      </c>
      <c r="F192" s="24">
        <v>4</v>
      </c>
      <c r="G192" s="24">
        <v>0</v>
      </c>
      <c r="H192" s="24">
        <v>3</v>
      </c>
      <c r="I192" s="24">
        <v>3</v>
      </c>
      <c r="J192" s="24">
        <v>0</v>
      </c>
      <c r="K192" s="24">
        <v>1</v>
      </c>
    </row>
    <row r="193" spans="1:11">
      <c r="A193" s="10" t="s">
        <v>114</v>
      </c>
      <c r="B193" s="15">
        <v>100</v>
      </c>
      <c r="C193" s="15">
        <v>78.260869999999997</v>
      </c>
      <c r="D193" s="15">
        <v>73.913043000000002</v>
      </c>
      <c r="E193" s="15">
        <v>8.6956520000000008</v>
      </c>
      <c r="F193" s="15">
        <v>17.391304000000002</v>
      </c>
      <c r="G193" s="15">
        <v>0</v>
      </c>
      <c r="H193" s="15">
        <v>13.043478</v>
      </c>
      <c r="I193" s="15">
        <v>13.043478</v>
      </c>
      <c r="J193" s="15">
        <v>0</v>
      </c>
      <c r="K193" s="15">
        <v>4.3478260000000004</v>
      </c>
    </row>
    <row r="194" spans="1:11">
      <c r="A194" s="23" t="s">
        <v>128</v>
      </c>
      <c r="B194" s="24">
        <v>79</v>
      </c>
      <c r="C194" s="24">
        <v>30</v>
      </c>
      <c r="D194" s="24">
        <v>68</v>
      </c>
      <c r="E194" s="24">
        <v>8</v>
      </c>
      <c r="F194" s="24">
        <v>25</v>
      </c>
      <c r="G194" s="24">
        <v>12</v>
      </c>
      <c r="H194" s="24">
        <v>15</v>
      </c>
      <c r="I194" s="24">
        <v>2</v>
      </c>
      <c r="J194" s="24">
        <v>0</v>
      </c>
      <c r="K194" s="24">
        <v>1</v>
      </c>
    </row>
    <row r="195" spans="1:11">
      <c r="A195" s="10" t="s">
        <v>114</v>
      </c>
      <c r="B195" s="15">
        <v>100</v>
      </c>
      <c r="C195" s="15">
        <v>37.974684000000003</v>
      </c>
      <c r="D195" s="15">
        <v>86.075948999999994</v>
      </c>
      <c r="E195" s="15">
        <v>10.126582000000001</v>
      </c>
      <c r="F195" s="15">
        <v>31.645569999999999</v>
      </c>
      <c r="G195" s="15">
        <v>15.189873</v>
      </c>
      <c r="H195" s="15">
        <v>18.987342000000002</v>
      </c>
      <c r="I195" s="15">
        <v>2.5316459999999998</v>
      </c>
      <c r="J195" s="15">
        <v>0</v>
      </c>
      <c r="K195" s="15">
        <v>1.2658229999999999</v>
      </c>
    </row>
    <row r="196" spans="1:11">
      <c r="A196" s="8" t="s">
        <v>207</v>
      </c>
      <c r="B196" s="8"/>
      <c r="C196" s="8"/>
      <c r="D196" s="8"/>
      <c r="E196" s="8"/>
      <c r="F196" s="8"/>
      <c r="G196" s="8"/>
      <c r="H196" s="8"/>
      <c r="I196" s="8"/>
      <c r="J196" s="8"/>
      <c r="K196" s="8"/>
    </row>
    <row r="197" spans="1:11">
      <c r="A197" s="23" t="s">
        <v>208</v>
      </c>
      <c r="B197" s="24">
        <v>966</v>
      </c>
      <c r="C197" s="24">
        <v>488</v>
      </c>
      <c r="D197" s="24">
        <v>889</v>
      </c>
      <c r="E197" s="24">
        <v>112</v>
      </c>
      <c r="F197" s="24">
        <v>256</v>
      </c>
      <c r="G197" s="24">
        <v>125</v>
      </c>
      <c r="H197" s="24">
        <v>112</v>
      </c>
      <c r="I197" s="24">
        <v>26</v>
      </c>
      <c r="J197" s="24">
        <v>2</v>
      </c>
      <c r="K197" s="24">
        <v>7</v>
      </c>
    </row>
    <row r="198" spans="1:11">
      <c r="A198" s="10" t="s">
        <v>114</v>
      </c>
      <c r="B198" s="15">
        <v>100</v>
      </c>
      <c r="C198" s="15">
        <v>50.517598</v>
      </c>
      <c r="D198" s="15">
        <v>92.028986000000003</v>
      </c>
      <c r="E198" s="15">
        <v>11.594203</v>
      </c>
      <c r="F198" s="15">
        <v>26.501035000000002</v>
      </c>
      <c r="G198" s="15">
        <v>12.939959</v>
      </c>
      <c r="H198" s="15">
        <v>11.594203</v>
      </c>
      <c r="I198" s="15">
        <v>2.6915110000000002</v>
      </c>
      <c r="J198" s="15">
        <v>0.207039</v>
      </c>
      <c r="K198" s="15">
        <v>0.724638</v>
      </c>
    </row>
    <row r="199" spans="1:11">
      <c r="A199" s="23" t="s">
        <v>209</v>
      </c>
      <c r="B199" s="24">
        <v>850</v>
      </c>
      <c r="C199" s="24">
        <v>420</v>
      </c>
      <c r="D199" s="24">
        <v>789</v>
      </c>
      <c r="E199" s="24">
        <v>100</v>
      </c>
      <c r="F199" s="24">
        <v>229</v>
      </c>
      <c r="G199" s="24">
        <v>128</v>
      </c>
      <c r="H199" s="24">
        <v>98</v>
      </c>
      <c r="I199" s="24">
        <v>25</v>
      </c>
      <c r="J199" s="24">
        <v>1</v>
      </c>
      <c r="K199" s="24">
        <v>8</v>
      </c>
    </row>
    <row r="200" spans="1:11">
      <c r="A200" s="10" t="s">
        <v>114</v>
      </c>
      <c r="B200" s="15">
        <v>100</v>
      </c>
      <c r="C200" s="15">
        <v>49.411765000000003</v>
      </c>
      <c r="D200" s="15">
        <v>92.823528999999994</v>
      </c>
      <c r="E200" s="15">
        <v>11.764706</v>
      </c>
      <c r="F200" s="15">
        <v>26.941175999999999</v>
      </c>
      <c r="G200" s="15">
        <v>15.058824</v>
      </c>
      <c r="H200" s="15">
        <v>11.529412000000001</v>
      </c>
      <c r="I200" s="15">
        <v>2.941176</v>
      </c>
      <c r="J200" s="15">
        <v>0.117647</v>
      </c>
      <c r="K200" s="15">
        <v>0.94117600000000001</v>
      </c>
    </row>
    <row r="201" spans="1:11" ht="11.1" customHeight="1">
      <c r="A201" s="23" t="s">
        <v>210</v>
      </c>
      <c r="B201" s="24">
        <v>726</v>
      </c>
      <c r="C201" s="24">
        <v>360</v>
      </c>
      <c r="D201" s="24">
        <v>666</v>
      </c>
      <c r="E201" s="24">
        <v>110</v>
      </c>
      <c r="F201" s="24">
        <v>226</v>
      </c>
      <c r="G201" s="24">
        <v>98</v>
      </c>
      <c r="H201" s="24">
        <v>95</v>
      </c>
      <c r="I201" s="24">
        <v>29</v>
      </c>
      <c r="J201" s="24">
        <v>5</v>
      </c>
      <c r="K201" s="24">
        <v>4</v>
      </c>
    </row>
    <row r="202" spans="1:11" ht="11.1" customHeight="1">
      <c r="A202" s="10" t="s">
        <v>114</v>
      </c>
      <c r="B202" s="15">
        <v>100</v>
      </c>
      <c r="C202" s="15">
        <v>49.586776999999998</v>
      </c>
      <c r="D202" s="15">
        <v>91.735536999999994</v>
      </c>
      <c r="E202" s="15">
        <v>15.151515</v>
      </c>
      <c r="F202" s="15">
        <v>31.129477000000001</v>
      </c>
      <c r="G202" s="15">
        <v>13.498623</v>
      </c>
      <c r="H202" s="15">
        <v>13.085399000000001</v>
      </c>
      <c r="I202" s="15">
        <v>3.9944899999999999</v>
      </c>
      <c r="J202" s="15">
        <v>0.68870500000000001</v>
      </c>
      <c r="K202" s="15">
        <v>0.55096400000000001</v>
      </c>
    </row>
    <row r="203" spans="1:11" ht="11.1" customHeight="1">
      <c r="A203" s="23" t="s">
        <v>211</v>
      </c>
      <c r="B203" s="24">
        <v>469</v>
      </c>
      <c r="C203" s="24">
        <v>246</v>
      </c>
      <c r="D203" s="24">
        <v>439</v>
      </c>
      <c r="E203" s="24">
        <v>59</v>
      </c>
      <c r="F203" s="24">
        <v>150</v>
      </c>
      <c r="G203" s="24">
        <v>73</v>
      </c>
      <c r="H203" s="24">
        <v>73</v>
      </c>
      <c r="I203" s="24">
        <v>15</v>
      </c>
      <c r="J203" s="24">
        <v>1</v>
      </c>
      <c r="K203" s="24">
        <v>4</v>
      </c>
    </row>
    <row r="204" spans="1:11" ht="11.1" customHeight="1">
      <c r="A204" s="10" t="s">
        <v>114</v>
      </c>
      <c r="B204" s="15">
        <v>100</v>
      </c>
      <c r="C204" s="15">
        <v>52.452025999999996</v>
      </c>
      <c r="D204" s="15">
        <v>93.603412000000006</v>
      </c>
      <c r="E204" s="15">
        <v>12.579957</v>
      </c>
      <c r="F204" s="15">
        <v>31.982942000000001</v>
      </c>
      <c r="G204" s="15">
        <v>15.565032</v>
      </c>
      <c r="H204" s="15">
        <v>15.565032</v>
      </c>
      <c r="I204" s="15">
        <v>3.1982940000000002</v>
      </c>
      <c r="J204" s="15">
        <v>0.21321999999999999</v>
      </c>
      <c r="K204" s="15">
        <v>0.85287800000000002</v>
      </c>
    </row>
    <row r="205" spans="1:11" ht="11.1" customHeight="1">
      <c r="A205" s="23" t="s">
        <v>212</v>
      </c>
      <c r="B205" s="24">
        <v>244</v>
      </c>
      <c r="C205" s="24">
        <v>111</v>
      </c>
      <c r="D205" s="24">
        <v>214</v>
      </c>
      <c r="E205" s="24">
        <v>40</v>
      </c>
      <c r="F205" s="24">
        <v>97</v>
      </c>
      <c r="G205" s="24">
        <v>38</v>
      </c>
      <c r="H205" s="24">
        <v>40</v>
      </c>
      <c r="I205" s="24">
        <v>15</v>
      </c>
      <c r="J205" s="24">
        <v>1</v>
      </c>
      <c r="K205" s="24">
        <v>2</v>
      </c>
    </row>
    <row r="206" spans="1:11" ht="11.1" customHeight="1">
      <c r="A206" s="10" t="s">
        <v>114</v>
      </c>
      <c r="B206" s="15">
        <v>100</v>
      </c>
      <c r="C206" s="15">
        <v>45.491802999999997</v>
      </c>
      <c r="D206" s="15">
        <v>87.704918000000006</v>
      </c>
      <c r="E206" s="15">
        <v>16.393443000000001</v>
      </c>
      <c r="F206" s="15">
        <v>39.754097999999999</v>
      </c>
      <c r="G206" s="15">
        <v>15.57377</v>
      </c>
      <c r="H206" s="15">
        <v>16.393443000000001</v>
      </c>
      <c r="I206" s="15">
        <v>6.1475410000000004</v>
      </c>
      <c r="J206" s="15">
        <v>0.40983599999999998</v>
      </c>
      <c r="K206" s="15">
        <v>0.81967199999999996</v>
      </c>
    </row>
    <row r="207" spans="1:11" ht="11.1" customHeight="1">
      <c r="A207" s="23" t="s">
        <v>213</v>
      </c>
      <c r="B207" s="24">
        <v>221</v>
      </c>
      <c r="C207" s="24">
        <v>100</v>
      </c>
      <c r="D207" s="24">
        <v>202</v>
      </c>
      <c r="E207" s="24">
        <v>31</v>
      </c>
      <c r="F207" s="24">
        <v>70</v>
      </c>
      <c r="G207" s="24">
        <v>29</v>
      </c>
      <c r="H207" s="24">
        <v>33</v>
      </c>
      <c r="I207" s="24">
        <v>9</v>
      </c>
      <c r="J207" s="24">
        <v>1</v>
      </c>
      <c r="K207" s="24">
        <v>4</v>
      </c>
    </row>
    <row r="208" spans="1:11" ht="11.1" customHeight="1">
      <c r="A208" s="10" t="s">
        <v>114</v>
      </c>
      <c r="B208" s="15">
        <v>100</v>
      </c>
      <c r="C208" s="15">
        <v>45.248868999999999</v>
      </c>
      <c r="D208" s="15">
        <v>91.402715000000001</v>
      </c>
      <c r="E208" s="15">
        <v>14.027149</v>
      </c>
      <c r="F208" s="15">
        <v>31.674208</v>
      </c>
      <c r="G208" s="15">
        <v>13.122172000000001</v>
      </c>
      <c r="H208" s="15">
        <v>14.932126999999999</v>
      </c>
      <c r="I208" s="15">
        <v>4.0723979999999997</v>
      </c>
      <c r="J208" s="15">
        <v>0.45248899999999997</v>
      </c>
      <c r="K208" s="15">
        <v>1.809955</v>
      </c>
    </row>
    <row r="209" spans="1:11" ht="11.1" customHeight="1">
      <c r="A209" s="23" t="s">
        <v>214</v>
      </c>
      <c r="B209" s="24">
        <v>413</v>
      </c>
      <c r="C209" s="24">
        <v>198</v>
      </c>
      <c r="D209" s="24">
        <v>381</v>
      </c>
      <c r="E209" s="24">
        <v>47</v>
      </c>
      <c r="F209" s="24">
        <v>140</v>
      </c>
      <c r="G209" s="24">
        <v>68</v>
      </c>
      <c r="H209" s="24">
        <v>59</v>
      </c>
      <c r="I209" s="24">
        <v>19</v>
      </c>
      <c r="J209" s="24">
        <v>0</v>
      </c>
      <c r="K209" s="24">
        <v>6</v>
      </c>
    </row>
    <row r="210" spans="1:11" ht="11.1" customHeight="1">
      <c r="A210" s="10" t="s">
        <v>114</v>
      </c>
      <c r="B210" s="15">
        <v>100</v>
      </c>
      <c r="C210" s="15">
        <v>47.941889000000003</v>
      </c>
      <c r="D210" s="15">
        <v>92.251816000000005</v>
      </c>
      <c r="E210" s="15">
        <v>11.380145000000001</v>
      </c>
      <c r="F210" s="15">
        <v>33.898305000000001</v>
      </c>
      <c r="G210" s="15">
        <v>16.464891000000001</v>
      </c>
      <c r="H210" s="15">
        <v>14.285714</v>
      </c>
      <c r="I210" s="15">
        <v>4.6004839999999998</v>
      </c>
      <c r="J210" s="15">
        <v>0</v>
      </c>
      <c r="K210" s="15">
        <v>1.452785</v>
      </c>
    </row>
    <row r="211" spans="1:11" ht="11.1" customHeight="1">
      <c r="A211" s="23" t="s">
        <v>215</v>
      </c>
      <c r="B211" s="24">
        <v>140</v>
      </c>
      <c r="C211" s="24">
        <v>75</v>
      </c>
      <c r="D211" s="24">
        <v>129</v>
      </c>
      <c r="E211" s="24">
        <v>24</v>
      </c>
      <c r="F211" s="24">
        <v>53</v>
      </c>
      <c r="G211" s="24">
        <v>35</v>
      </c>
      <c r="H211" s="24">
        <v>32</v>
      </c>
      <c r="I211" s="24">
        <v>8</v>
      </c>
      <c r="J211" s="24">
        <v>0</v>
      </c>
      <c r="K211" s="24">
        <v>1</v>
      </c>
    </row>
    <row r="212" spans="1:11" ht="11.1" customHeight="1">
      <c r="A212" s="10" t="s">
        <v>114</v>
      </c>
      <c r="B212" s="15">
        <v>100</v>
      </c>
      <c r="C212" s="15">
        <v>53.571429000000002</v>
      </c>
      <c r="D212" s="15">
        <v>92.142857000000006</v>
      </c>
      <c r="E212" s="15">
        <v>17.142856999999999</v>
      </c>
      <c r="F212" s="15">
        <v>37.857143000000001</v>
      </c>
      <c r="G212" s="15">
        <v>25</v>
      </c>
      <c r="H212" s="15">
        <v>22.857143000000001</v>
      </c>
      <c r="I212" s="15">
        <v>5.7142860000000004</v>
      </c>
      <c r="J212" s="15">
        <v>0</v>
      </c>
      <c r="K212" s="15">
        <v>0.71428599999999998</v>
      </c>
    </row>
    <row r="213" spans="1:11" ht="11.1" customHeight="1">
      <c r="A213" s="23" t="s">
        <v>216</v>
      </c>
      <c r="B213" s="24">
        <v>154</v>
      </c>
      <c r="C213" s="24">
        <v>67</v>
      </c>
      <c r="D213" s="24">
        <v>145</v>
      </c>
      <c r="E213" s="24">
        <v>31</v>
      </c>
      <c r="F213" s="24">
        <v>53</v>
      </c>
      <c r="G213" s="24">
        <v>32</v>
      </c>
      <c r="H213" s="24">
        <v>31</v>
      </c>
      <c r="I213" s="24">
        <v>13</v>
      </c>
      <c r="J213" s="24">
        <v>0</v>
      </c>
      <c r="K213" s="24">
        <v>2</v>
      </c>
    </row>
    <row r="214" spans="1:11" ht="11.1" customHeight="1">
      <c r="A214" s="10" t="s">
        <v>114</v>
      </c>
      <c r="B214" s="15">
        <v>100</v>
      </c>
      <c r="C214" s="15">
        <v>43.506494000000004</v>
      </c>
      <c r="D214" s="15">
        <v>94.155844000000002</v>
      </c>
      <c r="E214" s="15">
        <v>20.12987</v>
      </c>
      <c r="F214" s="15">
        <v>34.415584000000003</v>
      </c>
      <c r="G214" s="15">
        <v>20.779221</v>
      </c>
      <c r="H214" s="15">
        <v>20.12987</v>
      </c>
      <c r="I214" s="15">
        <v>8.4415580000000006</v>
      </c>
      <c r="J214" s="15">
        <v>0</v>
      </c>
      <c r="K214" s="15">
        <v>1.2987010000000001</v>
      </c>
    </row>
    <row r="215" spans="1:11" ht="11.1" customHeight="1">
      <c r="A215" s="23" t="s">
        <v>217</v>
      </c>
      <c r="B215" s="24">
        <v>165</v>
      </c>
      <c r="C215" s="24">
        <v>68</v>
      </c>
      <c r="D215" s="24">
        <v>152</v>
      </c>
      <c r="E215" s="24">
        <v>33</v>
      </c>
      <c r="F215" s="24">
        <v>74</v>
      </c>
      <c r="G215" s="24">
        <v>33</v>
      </c>
      <c r="H215" s="24">
        <v>32</v>
      </c>
      <c r="I215" s="24">
        <v>3</v>
      </c>
      <c r="J215" s="24">
        <v>0</v>
      </c>
      <c r="K215" s="24">
        <v>4</v>
      </c>
    </row>
    <row r="216" spans="1:11" ht="11.1" customHeight="1">
      <c r="A216" s="10" t="s">
        <v>114</v>
      </c>
      <c r="B216" s="15">
        <v>100</v>
      </c>
      <c r="C216" s="15">
        <v>41.212121000000003</v>
      </c>
      <c r="D216" s="15">
        <v>92.121212</v>
      </c>
      <c r="E216" s="15">
        <v>20</v>
      </c>
      <c r="F216" s="15">
        <v>44.848484999999997</v>
      </c>
      <c r="G216" s="15">
        <v>20</v>
      </c>
      <c r="H216" s="15">
        <v>19.393939</v>
      </c>
      <c r="I216" s="15">
        <v>1.818182</v>
      </c>
      <c r="J216" s="15">
        <v>0</v>
      </c>
      <c r="K216" s="15">
        <v>2.424242</v>
      </c>
    </row>
    <row r="217" spans="1:11" ht="11.1" customHeight="1">
      <c r="A217" s="23" t="s">
        <v>218</v>
      </c>
      <c r="B217" s="24">
        <v>190</v>
      </c>
      <c r="C217" s="24">
        <v>68</v>
      </c>
      <c r="D217" s="24">
        <v>177</v>
      </c>
      <c r="E217" s="24">
        <v>24</v>
      </c>
      <c r="F217" s="24">
        <v>86</v>
      </c>
      <c r="G217" s="24">
        <v>39</v>
      </c>
      <c r="H217" s="24">
        <v>25</v>
      </c>
      <c r="I217" s="24">
        <v>2</v>
      </c>
      <c r="J217" s="24">
        <v>0</v>
      </c>
      <c r="K217" s="24">
        <v>1</v>
      </c>
    </row>
    <row r="218" spans="1:11" ht="11.1" customHeight="1">
      <c r="A218" s="10" t="s">
        <v>114</v>
      </c>
      <c r="B218" s="15">
        <v>100</v>
      </c>
      <c r="C218" s="15">
        <v>35.789473999999998</v>
      </c>
      <c r="D218" s="15">
        <v>93.157894999999996</v>
      </c>
      <c r="E218" s="15">
        <v>12.631579</v>
      </c>
      <c r="F218" s="15">
        <v>45.263157999999997</v>
      </c>
      <c r="G218" s="15">
        <v>20.526316000000001</v>
      </c>
      <c r="H218" s="15">
        <v>13.157895</v>
      </c>
      <c r="I218" s="15">
        <v>1.052632</v>
      </c>
      <c r="J218" s="15">
        <v>0</v>
      </c>
      <c r="K218" s="15">
        <v>0.52631600000000001</v>
      </c>
    </row>
    <row r="219" spans="1:11" ht="11.1" customHeight="1">
      <c r="A219" s="23" t="s">
        <v>219</v>
      </c>
      <c r="B219" s="24">
        <v>245</v>
      </c>
      <c r="C219" s="24">
        <v>95</v>
      </c>
      <c r="D219" s="24">
        <v>227</v>
      </c>
      <c r="E219" s="24">
        <v>28</v>
      </c>
      <c r="F219" s="24">
        <v>112</v>
      </c>
      <c r="G219" s="24">
        <v>72</v>
      </c>
      <c r="H219" s="24">
        <v>33</v>
      </c>
      <c r="I219" s="24">
        <v>8</v>
      </c>
      <c r="J219" s="24">
        <v>0</v>
      </c>
      <c r="K219" s="24">
        <v>4</v>
      </c>
    </row>
    <row r="220" spans="1:11" ht="11.1" customHeight="1">
      <c r="A220" s="10" t="s">
        <v>114</v>
      </c>
      <c r="B220" s="15">
        <v>100</v>
      </c>
      <c r="C220" s="15">
        <v>38.775509999999997</v>
      </c>
      <c r="D220" s="15">
        <v>92.653060999999994</v>
      </c>
      <c r="E220" s="15">
        <v>11.428571</v>
      </c>
      <c r="F220" s="15">
        <v>45.714286000000001</v>
      </c>
      <c r="G220" s="15">
        <v>29.387754999999999</v>
      </c>
      <c r="H220" s="15">
        <v>13.469388</v>
      </c>
      <c r="I220" s="15">
        <v>3.2653059999999998</v>
      </c>
      <c r="J220" s="15">
        <v>0</v>
      </c>
      <c r="K220" s="15">
        <v>1.6326529999999999</v>
      </c>
    </row>
    <row r="221" spans="1:11" ht="11.1" customHeight="1">
      <c r="A221" s="23" t="s">
        <v>220</v>
      </c>
      <c r="B221" s="24">
        <v>588</v>
      </c>
      <c r="C221" s="24">
        <v>252</v>
      </c>
      <c r="D221" s="24">
        <v>554</v>
      </c>
      <c r="E221" s="24">
        <v>60</v>
      </c>
      <c r="F221" s="24">
        <v>216</v>
      </c>
      <c r="G221" s="24">
        <v>102</v>
      </c>
      <c r="H221" s="24">
        <v>80</v>
      </c>
      <c r="I221" s="24">
        <v>19</v>
      </c>
      <c r="J221" s="24">
        <v>0</v>
      </c>
      <c r="K221" s="24">
        <v>6</v>
      </c>
    </row>
    <row r="222" spans="1:11" ht="11.1" customHeight="1">
      <c r="A222" s="10" t="s">
        <v>114</v>
      </c>
      <c r="B222" s="15">
        <v>100</v>
      </c>
      <c r="C222" s="15">
        <v>42.857143000000001</v>
      </c>
      <c r="D222" s="15">
        <v>94.217686999999998</v>
      </c>
      <c r="E222" s="15">
        <v>10.204082</v>
      </c>
      <c r="F222" s="15">
        <v>36.734693999999998</v>
      </c>
      <c r="G222" s="15">
        <v>17.346938999999999</v>
      </c>
      <c r="H222" s="15">
        <v>13.605442</v>
      </c>
      <c r="I222" s="15">
        <v>3.231293</v>
      </c>
      <c r="J222" s="15">
        <v>0</v>
      </c>
      <c r="K222" s="15">
        <v>1.020408</v>
      </c>
    </row>
    <row r="223" spans="1:11" ht="11.1" customHeight="1">
      <c r="A223" s="23" t="s">
        <v>221</v>
      </c>
      <c r="B223" s="24">
        <v>555</v>
      </c>
      <c r="C223" s="24">
        <v>259</v>
      </c>
      <c r="D223" s="24">
        <v>524</v>
      </c>
      <c r="E223" s="24">
        <v>64</v>
      </c>
      <c r="F223" s="24">
        <v>169</v>
      </c>
      <c r="G223" s="24">
        <v>92</v>
      </c>
      <c r="H223" s="24">
        <v>80</v>
      </c>
      <c r="I223" s="24">
        <v>20</v>
      </c>
      <c r="J223" s="24">
        <v>0</v>
      </c>
      <c r="K223" s="24">
        <v>4</v>
      </c>
    </row>
    <row r="224" spans="1:11" ht="11.1" customHeight="1">
      <c r="A224" s="10" t="s">
        <v>114</v>
      </c>
      <c r="B224" s="15">
        <v>100</v>
      </c>
      <c r="C224" s="15">
        <v>46.666666999999997</v>
      </c>
      <c r="D224" s="15">
        <v>94.414413999999994</v>
      </c>
      <c r="E224" s="15">
        <v>11.531532</v>
      </c>
      <c r="F224" s="15">
        <v>30.45045</v>
      </c>
      <c r="G224" s="15">
        <v>16.576577</v>
      </c>
      <c r="H224" s="15">
        <v>14.414414000000001</v>
      </c>
      <c r="I224" s="15">
        <v>3.6036039999999998</v>
      </c>
      <c r="J224" s="15">
        <v>0</v>
      </c>
      <c r="K224" s="15">
        <v>0.72072099999999995</v>
      </c>
    </row>
    <row r="225" spans="1:11" ht="11.1" customHeight="1">
      <c r="A225" s="23" t="s">
        <v>152</v>
      </c>
      <c r="B225" s="24">
        <v>37</v>
      </c>
      <c r="C225" s="24">
        <v>15</v>
      </c>
      <c r="D225" s="24">
        <v>33</v>
      </c>
      <c r="E225" s="24">
        <v>2</v>
      </c>
      <c r="F225" s="24">
        <v>13</v>
      </c>
      <c r="G225" s="24">
        <v>4</v>
      </c>
      <c r="H225" s="24">
        <v>1</v>
      </c>
      <c r="I225" s="24">
        <v>10</v>
      </c>
      <c r="J225" s="24">
        <v>0</v>
      </c>
      <c r="K225" s="24">
        <v>0</v>
      </c>
    </row>
    <row r="226" spans="1:11" ht="11.1" customHeight="1">
      <c r="A226" s="10" t="s">
        <v>114</v>
      </c>
      <c r="B226" s="15">
        <v>100</v>
      </c>
      <c r="C226" s="15">
        <v>40.540540999999997</v>
      </c>
      <c r="D226" s="15">
        <v>89.189188999999999</v>
      </c>
      <c r="E226" s="15">
        <v>5.405405</v>
      </c>
      <c r="F226" s="15">
        <v>35.135134999999998</v>
      </c>
      <c r="G226" s="15">
        <v>10.810810999999999</v>
      </c>
      <c r="H226" s="15">
        <v>2.7027030000000001</v>
      </c>
      <c r="I226" s="15">
        <v>27.027027</v>
      </c>
      <c r="J226" s="15">
        <v>0</v>
      </c>
      <c r="K226" s="15">
        <v>0</v>
      </c>
    </row>
    <row r="227" spans="1:11" ht="11.1" customHeight="1">
      <c r="A227" s="23" t="s">
        <v>222</v>
      </c>
      <c r="B227" s="24">
        <v>100</v>
      </c>
      <c r="C227" s="24">
        <v>27</v>
      </c>
      <c r="D227" s="24">
        <v>70</v>
      </c>
      <c r="E227" s="24">
        <v>9</v>
      </c>
      <c r="F227" s="24">
        <v>23</v>
      </c>
      <c r="G227" s="24">
        <v>9</v>
      </c>
      <c r="H227" s="24">
        <v>9</v>
      </c>
      <c r="I227" s="24">
        <v>10</v>
      </c>
      <c r="J227" s="24">
        <v>2</v>
      </c>
      <c r="K227" s="24">
        <v>6</v>
      </c>
    </row>
    <row r="228" spans="1:11" ht="11.1" customHeight="1">
      <c r="A228" s="10" t="s">
        <v>114</v>
      </c>
      <c r="B228" s="15">
        <v>100</v>
      </c>
      <c r="C228" s="15">
        <v>27</v>
      </c>
      <c r="D228" s="15">
        <v>70</v>
      </c>
      <c r="E228" s="15">
        <v>9</v>
      </c>
      <c r="F228" s="15">
        <v>23</v>
      </c>
      <c r="G228" s="15">
        <v>9</v>
      </c>
      <c r="H228" s="15">
        <v>9</v>
      </c>
      <c r="I228" s="15">
        <v>10</v>
      </c>
      <c r="J228" s="15">
        <v>2</v>
      </c>
      <c r="K228" s="15">
        <v>6</v>
      </c>
    </row>
    <row r="229" spans="1:11" ht="11.1" customHeight="1">
      <c r="A229" s="23" t="s">
        <v>128</v>
      </c>
      <c r="B229" s="24">
        <v>13</v>
      </c>
      <c r="C229" s="24">
        <v>5</v>
      </c>
      <c r="D229" s="24">
        <v>10</v>
      </c>
      <c r="E229" s="24">
        <v>2</v>
      </c>
      <c r="F229" s="24">
        <v>1</v>
      </c>
      <c r="G229" s="24">
        <v>1</v>
      </c>
      <c r="H229" s="24">
        <v>1</v>
      </c>
      <c r="I229" s="24">
        <v>0</v>
      </c>
      <c r="J229" s="24">
        <v>0</v>
      </c>
      <c r="K229" s="24">
        <v>1</v>
      </c>
    </row>
    <row r="230" spans="1:11" ht="11.1" customHeight="1">
      <c r="A230" s="11"/>
      <c r="B230" s="16">
        <v>100</v>
      </c>
      <c r="C230" s="16">
        <v>38.461537999999997</v>
      </c>
      <c r="D230" s="16">
        <v>76.923077000000006</v>
      </c>
      <c r="E230" s="16">
        <v>15.384615</v>
      </c>
      <c r="F230" s="16">
        <v>7.6923079999999997</v>
      </c>
      <c r="G230" s="16">
        <v>7.6923079999999997</v>
      </c>
      <c r="H230" s="16">
        <v>7.6923079999999997</v>
      </c>
      <c r="I230" s="16">
        <v>0</v>
      </c>
      <c r="J230" s="16">
        <v>0</v>
      </c>
      <c r="K230" s="16">
        <v>7.6923079999999997</v>
      </c>
    </row>
    <row r="231" spans="1:11" ht="11.1" customHeight="1"/>
  </sheetData>
  <phoneticPr fontId="2"/>
  <pageMargins left="0.75" right="0.75" top="1" bottom="1" header="0.5" footer="0.5"/>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AC11B-7ACB-49F7-B66E-4C8EDB384871}">
  <sheetPr codeName="Sheet143"/>
  <dimension ref="A1:I232"/>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HYPERLINK("#'目次'!B48","[42]")</f>
        <v>[42]</v>
      </c>
    </row>
    <row r="3" spans="1:9">
      <c r="A3" s="6" t="s">
        <v>114</v>
      </c>
      <c r="B3" s="7" t="s">
        <v>116</v>
      </c>
    </row>
    <row r="4" spans="1:9">
      <c r="A4" s="6" t="s">
        <v>114</v>
      </c>
      <c r="B4" s="7" t="s">
        <v>499</v>
      </c>
    </row>
    <row r="5" spans="1:9">
      <c r="A5" s="6" t="s">
        <v>114</v>
      </c>
      <c r="B5" s="7" t="s">
        <v>500</v>
      </c>
    </row>
    <row r="6" spans="1:9">
      <c r="A6" s="6" t="s">
        <v>114</v>
      </c>
      <c r="B6" s="7" t="s">
        <v>501</v>
      </c>
    </row>
    <row r="7" spans="1:9">
      <c r="A7" s="6" t="s">
        <v>114</v>
      </c>
      <c r="B7" s="7" t="s">
        <v>502</v>
      </c>
    </row>
    <row r="8" spans="1:9" s="21" customFormat="1" ht="72">
      <c r="A8" s="19" t="s">
        <v>114</v>
      </c>
      <c r="B8" s="20" t="s">
        <v>118</v>
      </c>
      <c r="C8" s="20" t="s">
        <v>503</v>
      </c>
      <c r="D8" s="20" t="s">
        <v>504</v>
      </c>
      <c r="E8" s="20" t="s">
        <v>505</v>
      </c>
      <c r="F8" s="20" t="s">
        <v>506</v>
      </c>
      <c r="G8" s="20" t="s">
        <v>507</v>
      </c>
      <c r="H8" s="20" t="s">
        <v>152</v>
      </c>
      <c r="I8" s="20" t="s">
        <v>128</v>
      </c>
    </row>
    <row r="9" spans="1:9">
      <c r="A9" s="22" t="s">
        <v>121</v>
      </c>
      <c r="B9" s="9">
        <v>2677</v>
      </c>
      <c r="C9" s="9">
        <v>267</v>
      </c>
      <c r="D9" s="9">
        <v>22</v>
      </c>
      <c r="E9" s="9">
        <v>28</v>
      </c>
      <c r="F9" s="9">
        <v>463</v>
      </c>
      <c r="G9" s="9">
        <v>1593</v>
      </c>
      <c r="H9" s="9">
        <v>125</v>
      </c>
      <c r="I9" s="9">
        <v>179</v>
      </c>
    </row>
    <row r="10" spans="1:9">
      <c r="A10" s="10" t="s">
        <v>114</v>
      </c>
      <c r="B10" s="15">
        <v>100</v>
      </c>
      <c r="C10" s="15">
        <v>9.9738509999999998</v>
      </c>
      <c r="D10" s="15">
        <v>0.82181499999999996</v>
      </c>
      <c r="E10" s="15">
        <v>1.045947</v>
      </c>
      <c r="F10" s="15">
        <v>17.295480000000001</v>
      </c>
      <c r="G10" s="15">
        <v>59.506911000000002</v>
      </c>
      <c r="H10" s="15">
        <v>4.6694060000000004</v>
      </c>
      <c r="I10" s="15">
        <v>6.6865889999999997</v>
      </c>
    </row>
    <row r="11" spans="1:9">
      <c r="A11" s="8" t="s">
        <v>122</v>
      </c>
      <c r="B11" s="8"/>
      <c r="C11" s="8"/>
      <c r="D11" s="8"/>
      <c r="E11" s="8"/>
      <c r="F11" s="8"/>
      <c r="G11" s="8"/>
      <c r="H11" s="8"/>
      <c r="I11" s="8"/>
    </row>
    <row r="12" spans="1:9">
      <c r="A12" s="23" t="s">
        <v>123</v>
      </c>
      <c r="B12" s="24">
        <v>380</v>
      </c>
      <c r="C12" s="24">
        <v>32</v>
      </c>
      <c r="D12" s="24">
        <v>5</v>
      </c>
      <c r="E12" s="24">
        <v>5</v>
      </c>
      <c r="F12" s="24">
        <v>52</v>
      </c>
      <c r="G12" s="24">
        <v>245</v>
      </c>
      <c r="H12" s="24">
        <v>21</v>
      </c>
      <c r="I12" s="24">
        <v>20</v>
      </c>
    </row>
    <row r="13" spans="1:9">
      <c r="A13" s="10" t="s">
        <v>114</v>
      </c>
      <c r="B13" s="15">
        <v>100</v>
      </c>
      <c r="C13" s="15">
        <v>8.4210530000000006</v>
      </c>
      <c r="D13" s="15">
        <v>1.3157890000000001</v>
      </c>
      <c r="E13" s="15">
        <v>1.3157890000000001</v>
      </c>
      <c r="F13" s="15">
        <v>13.684210999999999</v>
      </c>
      <c r="G13" s="15">
        <v>64.473684000000006</v>
      </c>
      <c r="H13" s="15">
        <v>5.5263159999999996</v>
      </c>
      <c r="I13" s="15">
        <v>5.2631579999999998</v>
      </c>
    </row>
    <row r="14" spans="1:9">
      <c r="A14" s="23" t="s">
        <v>124</v>
      </c>
      <c r="B14" s="24">
        <v>489</v>
      </c>
      <c r="C14" s="24">
        <v>34</v>
      </c>
      <c r="D14" s="24">
        <v>2</v>
      </c>
      <c r="E14" s="24">
        <v>5</v>
      </c>
      <c r="F14" s="24">
        <v>95</v>
      </c>
      <c r="G14" s="24">
        <v>316</v>
      </c>
      <c r="H14" s="24">
        <v>13</v>
      </c>
      <c r="I14" s="24">
        <v>24</v>
      </c>
    </row>
    <row r="15" spans="1:9">
      <c r="A15" s="10" t="s">
        <v>114</v>
      </c>
      <c r="B15" s="15">
        <v>100</v>
      </c>
      <c r="C15" s="15">
        <v>6.9529649999999998</v>
      </c>
      <c r="D15" s="15">
        <v>0.40899799999999997</v>
      </c>
      <c r="E15" s="15">
        <v>1.0224949999999999</v>
      </c>
      <c r="F15" s="15">
        <v>19.427403000000002</v>
      </c>
      <c r="G15" s="15">
        <v>64.621677000000005</v>
      </c>
      <c r="H15" s="15">
        <v>2.658487</v>
      </c>
      <c r="I15" s="15">
        <v>4.9079750000000004</v>
      </c>
    </row>
    <row r="16" spans="1:9">
      <c r="A16" s="23" t="s">
        <v>125</v>
      </c>
      <c r="B16" s="24">
        <v>1114</v>
      </c>
      <c r="C16" s="24">
        <v>112</v>
      </c>
      <c r="D16" s="24">
        <v>8</v>
      </c>
      <c r="E16" s="24">
        <v>12</v>
      </c>
      <c r="F16" s="24">
        <v>199</v>
      </c>
      <c r="G16" s="24">
        <v>672</v>
      </c>
      <c r="H16" s="24">
        <v>48</v>
      </c>
      <c r="I16" s="24">
        <v>63</v>
      </c>
    </row>
    <row r="17" spans="1:9">
      <c r="A17" s="10" t="s">
        <v>114</v>
      </c>
      <c r="B17" s="15">
        <v>100</v>
      </c>
      <c r="C17" s="15">
        <v>10.05386</v>
      </c>
      <c r="D17" s="15">
        <v>0.71813300000000002</v>
      </c>
      <c r="E17" s="15">
        <v>1.077199</v>
      </c>
      <c r="F17" s="15">
        <v>17.863555000000002</v>
      </c>
      <c r="G17" s="15">
        <v>60.323160000000001</v>
      </c>
      <c r="H17" s="15">
        <v>4.3087970000000002</v>
      </c>
      <c r="I17" s="15">
        <v>5.6552959999999999</v>
      </c>
    </row>
    <row r="18" spans="1:9">
      <c r="A18" s="23" t="s">
        <v>126</v>
      </c>
      <c r="B18" s="24">
        <v>521</v>
      </c>
      <c r="C18" s="24">
        <v>62</v>
      </c>
      <c r="D18" s="24">
        <v>3</v>
      </c>
      <c r="E18" s="24">
        <v>6</v>
      </c>
      <c r="F18" s="24">
        <v>95</v>
      </c>
      <c r="G18" s="24">
        <v>281</v>
      </c>
      <c r="H18" s="24">
        <v>26</v>
      </c>
      <c r="I18" s="24">
        <v>48</v>
      </c>
    </row>
    <row r="19" spans="1:9">
      <c r="A19" s="10" t="s">
        <v>114</v>
      </c>
      <c r="B19" s="15">
        <v>100</v>
      </c>
      <c r="C19" s="15">
        <v>11.900192000000001</v>
      </c>
      <c r="D19" s="15">
        <v>0.57581599999999999</v>
      </c>
      <c r="E19" s="15">
        <v>1.1516310000000001</v>
      </c>
      <c r="F19" s="15">
        <v>18.234165000000001</v>
      </c>
      <c r="G19" s="15">
        <v>53.934741000000002</v>
      </c>
      <c r="H19" s="15">
        <v>4.9904029999999997</v>
      </c>
      <c r="I19" s="15">
        <v>9.2130519999999994</v>
      </c>
    </row>
    <row r="20" spans="1:9">
      <c r="A20" s="23" t="s">
        <v>127</v>
      </c>
      <c r="B20" s="24">
        <v>129</v>
      </c>
      <c r="C20" s="24">
        <v>19</v>
      </c>
      <c r="D20" s="24">
        <v>4</v>
      </c>
      <c r="E20" s="24">
        <v>0</v>
      </c>
      <c r="F20" s="24">
        <v>16</v>
      </c>
      <c r="G20" s="24">
        <v>61</v>
      </c>
      <c r="H20" s="24">
        <v>13</v>
      </c>
      <c r="I20" s="24">
        <v>16</v>
      </c>
    </row>
    <row r="21" spans="1:9">
      <c r="A21" s="10" t="s">
        <v>114</v>
      </c>
      <c r="B21" s="15">
        <v>100</v>
      </c>
      <c r="C21" s="15">
        <v>14.728681999999999</v>
      </c>
      <c r="D21" s="15">
        <v>3.1007750000000001</v>
      </c>
      <c r="E21" s="15">
        <v>0</v>
      </c>
      <c r="F21" s="15">
        <v>12.403100999999999</v>
      </c>
      <c r="G21" s="15">
        <v>47.286822000000001</v>
      </c>
      <c r="H21" s="15">
        <v>10.077519000000001</v>
      </c>
      <c r="I21" s="15">
        <v>12.403100999999999</v>
      </c>
    </row>
    <row r="22" spans="1:9">
      <c r="A22" s="23" t="s">
        <v>128</v>
      </c>
      <c r="B22" s="24">
        <v>44</v>
      </c>
      <c r="C22" s="24">
        <v>8</v>
      </c>
      <c r="D22" s="24">
        <v>0</v>
      </c>
      <c r="E22" s="24">
        <v>0</v>
      </c>
      <c r="F22" s="24">
        <v>6</v>
      </c>
      <c r="G22" s="24">
        <v>18</v>
      </c>
      <c r="H22" s="24">
        <v>4</v>
      </c>
      <c r="I22" s="24">
        <v>8</v>
      </c>
    </row>
    <row r="23" spans="1:9">
      <c r="A23" s="10" t="s">
        <v>114</v>
      </c>
      <c r="B23" s="15">
        <v>100</v>
      </c>
      <c r="C23" s="15">
        <v>18.181818</v>
      </c>
      <c r="D23" s="15">
        <v>0</v>
      </c>
      <c r="E23" s="15">
        <v>0</v>
      </c>
      <c r="F23" s="15">
        <v>13.636364</v>
      </c>
      <c r="G23" s="15">
        <v>40.909090999999997</v>
      </c>
      <c r="H23" s="15">
        <v>9.0909089999999999</v>
      </c>
      <c r="I23" s="15">
        <v>18.181818</v>
      </c>
    </row>
    <row r="24" spans="1:9">
      <c r="A24" s="8" t="s">
        <v>129</v>
      </c>
      <c r="B24" s="8"/>
      <c r="C24" s="8"/>
      <c r="D24" s="8"/>
      <c r="E24" s="8"/>
      <c r="F24" s="8"/>
      <c r="G24" s="8"/>
      <c r="H24" s="8"/>
      <c r="I24" s="8"/>
    </row>
    <row r="25" spans="1:9">
      <c r="A25" s="23" t="s">
        <v>130</v>
      </c>
      <c r="B25" s="24">
        <v>799</v>
      </c>
      <c r="C25" s="24">
        <v>74</v>
      </c>
      <c r="D25" s="24">
        <v>6</v>
      </c>
      <c r="E25" s="24">
        <v>9</v>
      </c>
      <c r="F25" s="24">
        <v>139</v>
      </c>
      <c r="G25" s="24">
        <v>502</v>
      </c>
      <c r="H25" s="24">
        <v>27</v>
      </c>
      <c r="I25" s="24">
        <v>42</v>
      </c>
    </row>
    <row r="26" spans="1:9">
      <c r="A26" s="10" t="s">
        <v>114</v>
      </c>
      <c r="B26" s="15">
        <v>100</v>
      </c>
      <c r="C26" s="15">
        <v>9.2615770000000008</v>
      </c>
      <c r="D26" s="15">
        <v>0.75093900000000002</v>
      </c>
      <c r="E26" s="15">
        <v>1.1264080000000001</v>
      </c>
      <c r="F26" s="15">
        <v>17.396746</v>
      </c>
      <c r="G26" s="15">
        <v>62.828536</v>
      </c>
      <c r="H26" s="15">
        <v>3.3792239999999998</v>
      </c>
      <c r="I26" s="15">
        <v>5.2565710000000001</v>
      </c>
    </row>
    <row r="27" spans="1:9">
      <c r="A27" s="23" t="s">
        <v>131</v>
      </c>
      <c r="B27" s="24">
        <v>1245</v>
      </c>
      <c r="C27" s="24">
        <v>119</v>
      </c>
      <c r="D27" s="24">
        <v>10</v>
      </c>
      <c r="E27" s="24">
        <v>11</v>
      </c>
      <c r="F27" s="24">
        <v>210</v>
      </c>
      <c r="G27" s="24">
        <v>761</v>
      </c>
      <c r="H27" s="24">
        <v>54</v>
      </c>
      <c r="I27" s="24">
        <v>80</v>
      </c>
    </row>
    <row r="28" spans="1:9">
      <c r="A28" s="10" t="s">
        <v>114</v>
      </c>
      <c r="B28" s="15">
        <v>100</v>
      </c>
      <c r="C28" s="15">
        <v>9.5582329999999995</v>
      </c>
      <c r="D28" s="15">
        <v>0.80321299999999995</v>
      </c>
      <c r="E28" s="15">
        <v>0.88353400000000004</v>
      </c>
      <c r="F28" s="15">
        <v>16.867470000000001</v>
      </c>
      <c r="G28" s="15">
        <v>61.124498000000003</v>
      </c>
      <c r="H28" s="15">
        <v>4.3373489999999997</v>
      </c>
      <c r="I28" s="15">
        <v>6.4257030000000004</v>
      </c>
    </row>
    <row r="29" spans="1:9">
      <c r="A29" s="23" t="s">
        <v>132</v>
      </c>
      <c r="B29" s="24">
        <v>504</v>
      </c>
      <c r="C29" s="24">
        <v>55</v>
      </c>
      <c r="D29" s="24">
        <v>5</v>
      </c>
      <c r="E29" s="24">
        <v>7</v>
      </c>
      <c r="F29" s="24">
        <v>94</v>
      </c>
      <c r="G29" s="24">
        <v>273</v>
      </c>
      <c r="H29" s="24">
        <v>34</v>
      </c>
      <c r="I29" s="24">
        <v>36</v>
      </c>
    </row>
    <row r="30" spans="1:9">
      <c r="A30" s="10" t="s">
        <v>114</v>
      </c>
      <c r="B30" s="15">
        <v>100</v>
      </c>
      <c r="C30" s="15">
        <v>10.912698000000001</v>
      </c>
      <c r="D30" s="15">
        <v>0.99206300000000003</v>
      </c>
      <c r="E30" s="15">
        <v>1.388889</v>
      </c>
      <c r="F30" s="15">
        <v>18.650794000000001</v>
      </c>
      <c r="G30" s="15">
        <v>54.166666999999997</v>
      </c>
      <c r="H30" s="15">
        <v>6.7460319999999996</v>
      </c>
      <c r="I30" s="15">
        <v>7.1428570000000002</v>
      </c>
    </row>
    <row r="31" spans="1:9">
      <c r="A31" s="23" t="s">
        <v>133</v>
      </c>
      <c r="B31" s="24">
        <v>82</v>
      </c>
      <c r="C31" s="24">
        <v>9</v>
      </c>
      <c r="D31" s="24">
        <v>1</v>
      </c>
      <c r="E31" s="24">
        <v>1</v>
      </c>
      <c r="F31" s="24">
        <v>16</v>
      </c>
      <c r="G31" s="24">
        <v>38</v>
      </c>
      <c r="H31" s="24">
        <v>7</v>
      </c>
      <c r="I31" s="24">
        <v>10</v>
      </c>
    </row>
    <row r="32" spans="1:9">
      <c r="A32" s="10" t="s">
        <v>114</v>
      </c>
      <c r="B32" s="15">
        <v>100</v>
      </c>
      <c r="C32" s="15">
        <v>10.97561</v>
      </c>
      <c r="D32" s="15">
        <v>1.2195119999999999</v>
      </c>
      <c r="E32" s="15">
        <v>1.2195119999999999</v>
      </c>
      <c r="F32" s="15">
        <v>19.512194999999998</v>
      </c>
      <c r="G32" s="15">
        <v>46.341462999999997</v>
      </c>
      <c r="H32" s="15">
        <v>8.5365850000000005</v>
      </c>
      <c r="I32" s="15">
        <v>12.195122</v>
      </c>
    </row>
    <row r="33" spans="1:9">
      <c r="A33" s="23" t="s">
        <v>128</v>
      </c>
      <c r="B33" s="24">
        <v>47</v>
      </c>
      <c r="C33" s="24">
        <v>10</v>
      </c>
      <c r="D33" s="24">
        <v>0</v>
      </c>
      <c r="E33" s="24">
        <v>0</v>
      </c>
      <c r="F33" s="24">
        <v>4</v>
      </c>
      <c r="G33" s="24">
        <v>19</v>
      </c>
      <c r="H33" s="24">
        <v>3</v>
      </c>
      <c r="I33" s="24">
        <v>11</v>
      </c>
    </row>
    <row r="34" spans="1:9">
      <c r="A34" s="10" t="s">
        <v>114</v>
      </c>
      <c r="B34" s="15">
        <v>100</v>
      </c>
      <c r="C34" s="15">
        <v>21.276596000000001</v>
      </c>
      <c r="D34" s="15">
        <v>0</v>
      </c>
      <c r="E34" s="15">
        <v>0</v>
      </c>
      <c r="F34" s="15">
        <v>8.5106380000000001</v>
      </c>
      <c r="G34" s="15">
        <v>40.425531999999997</v>
      </c>
      <c r="H34" s="15">
        <v>6.3829789999999997</v>
      </c>
      <c r="I34" s="15">
        <v>23.404254999999999</v>
      </c>
    </row>
    <row r="35" spans="1:9">
      <c r="A35" s="8" t="s">
        <v>134</v>
      </c>
      <c r="B35" s="8"/>
      <c r="C35" s="8"/>
      <c r="D35" s="8"/>
      <c r="E35" s="8"/>
      <c r="F35" s="8"/>
      <c r="G35" s="8"/>
      <c r="H35" s="8"/>
      <c r="I35" s="8"/>
    </row>
    <row r="36" spans="1:9">
      <c r="A36" s="23" t="s">
        <v>135</v>
      </c>
      <c r="B36" s="24">
        <v>128</v>
      </c>
      <c r="C36" s="24">
        <v>13</v>
      </c>
      <c r="D36" s="24">
        <v>1</v>
      </c>
      <c r="E36" s="24">
        <v>2</v>
      </c>
      <c r="F36" s="24">
        <v>29</v>
      </c>
      <c r="G36" s="24">
        <v>64</v>
      </c>
      <c r="H36" s="24">
        <v>11</v>
      </c>
      <c r="I36" s="24">
        <v>8</v>
      </c>
    </row>
    <row r="37" spans="1:9">
      <c r="A37" s="10" t="s">
        <v>114</v>
      </c>
      <c r="B37" s="15">
        <v>100</v>
      </c>
      <c r="C37" s="15">
        <v>10.15625</v>
      </c>
      <c r="D37" s="15">
        <v>0.78125</v>
      </c>
      <c r="E37" s="15">
        <v>1.5625</v>
      </c>
      <c r="F37" s="15">
        <v>22.65625</v>
      </c>
      <c r="G37" s="15">
        <v>50</v>
      </c>
      <c r="H37" s="15">
        <v>8.59375</v>
      </c>
      <c r="I37" s="15">
        <v>6.25</v>
      </c>
    </row>
    <row r="38" spans="1:9">
      <c r="A38" s="23" t="s">
        <v>136</v>
      </c>
      <c r="B38" s="24">
        <v>138</v>
      </c>
      <c r="C38" s="24">
        <v>16</v>
      </c>
      <c r="D38" s="24">
        <v>3</v>
      </c>
      <c r="E38" s="24">
        <v>2</v>
      </c>
      <c r="F38" s="24">
        <v>35</v>
      </c>
      <c r="G38" s="24">
        <v>70</v>
      </c>
      <c r="H38" s="24">
        <v>6</v>
      </c>
      <c r="I38" s="24">
        <v>6</v>
      </c>
    </row>
    <row r="39" spans="1:9">
      <c r="A39" s="10" t="s">
        <v>114</v>
      </c>
      <c r="B39" s="15">
        <v>100</v>
      </c>
      <c r="C39" s="15">
        <v>11.594203</v>
      </c>
      <c r="D39" s="15">
        <v>2.1739130000000002</v>
      </c>
      <c r="E39" s="15">
        <v>1.4492750000000001</v>
      </c>
      <c r="F39" s="15">
        <v>25.362318999999999</v>
      </c>
      <c r="G39" s="15">
        <v>50.724637999999999</v>
      </c>
      <c r="H39" s="15">
        <v>4.3478260000000004</v>
      </c>
      <c r="I39" s="15">
        <v>4.3478260000000004</v>
      </c>
    </row>
    <row r="40" spans="1:9">
      <c r="A40" s="23" t="s">
        <v>137</v>
      </c>
      <c r="B40" s="24">
        <v>119</v>
      </c>
      <c r="C40" s="24">
        <v>11</v>
      </c>
      <c r="D40" s="24">
        <v>1</v>
      </c>
      <c r="E40" s="24">
        <v>3</v>
      </c>
      <c r="F40" s="24">
        <v>26</v>
      </c>
      <c r="G40" s="24">
        <v>67</v>
      </c>
      <c r="H40" s="24">
        <v>5</v>
      </c>
      <c r="I40" s="24">
        <v>6</v>
      </c>
    </row>
    <row r="41" spans="1:9">
      <c r="A41" s="10" t="s">
        <v>114</v>
      </c>
      <c r="B41" s="15">
        <v>100</v>
      </c>
      <c r="C41" s="15">
        <v>9.2436969999999992</v>
      </c>
      <c r="D41" s="15">
        <v>0.84033599999999997</v>
      </c>
      <c r="E41" s="15">
        <v>2.5210080000000001</v>
      </c>
      <c r="F41" s="15">
        <v>21.848738999999998</v>
      </c>
      <c r="G41" s="15">
        <v>56.302520999999999</v>
      </c>
      <c r="H41" s="15">
        <v>4.2016809999999998</v>
      </c>
      <c r="I41" s="15">
        <v>5.0420170000000004</v>
      </c>
    </row>
    <row r="42" spans="1:9">
      <c r="A42" s="23" t="s">
        <v>138</v>
      </c>
      <c r="B42" s="24">
        <v>142</v>
      </c>
      <c r="C42" s="24">
        <v>11</v>
      </c>
      <c r="D42" s="24">
        <v>1</v>
      </c>
      <c r="E42" s="24">
        <v>3</v>
      </c>
      <c r="F42" s="24">
        <v>25</v>
      </c>
      <c r="G42" s="24">
        <v>88</v>
      </c>
      <c r="H42" s="24">
        <v>5</v>
      </c>
      <c r="I42" s="24">
        <v>9</v>
      </c>
    </row>
    <row r="43" spans="1:9">
      <c r="A43" s="10" t="s">
        <v>114</v>
      </c>
      <c r="B43" s="15">
        <v>100</v>
      </c>
      <c r="C43" s="15">
        <v>7.7464789999999999</v>
      </c>
      <c r="D43" s="15">
        <v>0.70422499999999999</v>
      </c>
      <c r="E43" s="15">
        <v>2.112676</v>
      </c>
      <c r="F43" s="15">
        <v>17.605633999999998</v>
      </c>
      <c r="G43" s="15">
        <v>61.971831000000002</v>
      </c>
      <c r="H43" s="15">
        <v>3.5211269999999999</v>
      </c>
      <c r="I43" s="15">
        <v>6.3380280000000004</v>
      </c>
    </row>
    <row r="44" spans="1:9">
      <c r="A44" s="23" t="s">
        <v>139</v>
      </c>
      <c r="B44" s="24">
        <v>170</v>
      </c>
      <c r="C44" s="24">
        <v>19</v>
      </c>
      <c r="D44" s="24">
        <v>2</v>
      </c>
      <c r="E44" s="24">
        <v>2</v>
      </c>
      <c r="F44" s="24">
        <v>35</v>
      </c>
      <c r="G44" s="24">
        <v>95</v>
      </c>
      <c r="H44" s="24">
        <v>12</v>
      </c>
      <c r="I44" s="24">
        <v>5</v>
      </c>
    </row>
    <row r="45" spans="1:9">
      <c r="A45" s="10" t="s">
        <v>114</v>
      </c>
      <c r="B45" s="15">
        <v>100</v>
      </c>
      <c r="C45" s="15">
        <v>11.176470999999999</v>
      </c>
      <c r="D45" s="15">
        <v>1.176471</v>
      </c>
      <c r="E45" s="15">
        <v>1.176471</v>
      </c>
      <c r="F45" s="15">
        <v>20.588235000000001</v>
      </c>
      <c r="G45" s="15">
        <v>55.882353000000002</v>
      </c>
      <c r="H45" s="15">
        <v>7.0588240000000004</v>
      </c>
      <c r="I45" s="15">
        <v>2.941176</v>
      </c>
    </row>
    <row r="46" spans="1:9">
      <c r="A46" s="23" t="s">
        <v>140</v>
      </c>
      <c r="B46" s="24">
        <v>192</v>
      </c>
      <c r="C46" s="24">
        <v>19</v>
      </c>
      <c r="D46" s="24">
        <v>4</v>
      </c>
      <c r="E46" s="24">
        <v>0</v>
      </c>
      <c r="F46" s="24">
        <v>36</v>
      </c>
      <c r="G46" s="24">
        <v>110</v>
      </c>
      <c r="H46" s="24">
        <v>10</v>
      </c>
      <c r="I46" s="24">
        <v>13</v>
      </c>
    </row>
    <row r="47" spans="1:9">
      <c r="A47" s="10" t="s">
        <v>114</v>
      </c>
      <c r="B47" s="15">
        <v>100</v>
      </c>
      <c r="C47" s="15">
        <v>9.8958329999999997</v>
      </c>
      <c r="D47" s="15">
        <v>2.0833330000000001</v>
      </c>
      <c r="E47" s="15">
        <v>0</v>
      </c>
      <c r="F47" s="15">
        <v>18.75</v>
      </c>
      <c r="G47" s="15">
        <v>57.291666999999997</v>
      </c>
      <c r="H47" s="15">
        <v>5.2083329999999997</v>
      </c>
      <c r="I47" s="15">
        <v>6.7708329999999997</v>
      </c>
    </row>
    <row r="48" spans="1:9">
      <c r="A48" s="23" t="s">
        <v>141</v>
      </c>
      <c r="B48" s="24">
        <v>1405</v>
      </c>
      <c r="C48" s="24">
        <v>133</v>
      </c>
      <c r="D48" s="24">
        <v>6</v>
      </c>
      <c r="E48" s="24">
        <v>14</v>
      </c>
      <c r="F48" s="24">
        <v>220</v>
      </c>
      <c r="G48" s="24">
        <v>873</v>
      </c>
      <c r="H48" s="24">
        <v>60</v>
      </c>
      <c r="I48" s="24">
        <v>99</v>
      </c>
    </row>
    <row r="49" spans="1:9">
      <c r="A49" s="10" t="s">
        <v>114</v>
      </c>
      <c r="B49" s="15">
        <v>100</v>
      </c>
      <c r="C49" s="15">
        <v>9.4661919999999995</v>
      </c>
      <c r="D49" s="15">
        <v>0.42704599999999998</v>
      </c>
      <c r="E49" s="15">
        <v>0.99644100000000002</v>
      </c>
      <c r="F49" s="15">
        <v>15.658363</v>
      </c>
      <c r="G49" s="15">
        <v>62.135230999999997</v>
      </c>
      <c r="H49" s="15">
        <v>4.2704630000000003</v>
      </c>
      <c r="I49" s="15">
        <v>7.0462629999999997</v>
      </c>
    </row>
    <row r="50" spans="1:9">
      <c r="A50" s="23" t="s">
        <v>142</v>
      </c>
      <c r="B50" s="24">
        <v>343</v>
      </c>
      <c r="C50" s="24">
        <v>37</v>
      </c>
      <c r="D50" s="24">
        <v>3</v>
      </c>
      <c r="E50" s="24">
        <v>2</v>
      </c>
      <c r="F50" s="24">
        <v>52</v>
      </c>
      <c r="G50" s="24">
        <v>209</v>
      </c>
      <c r="H50" s="24">
        <v>13</v>
      </c>
      <c r="I50" s="24">
        <v>27</v>
      </c>
    </row>
    <row r="51" spans="1:9">
      <c r="A51" s="10" t="s">
        <v>114</v>
      </c>
      <c r="B51" s="15">
        <v>100</v>
      </c>
      <c r="C51" s="15">
        <v>10.787172</v>
      </c>
      <c r="D51" s="15">
        <v>0.87463599999999997</v>
      </c>
      <c r="E51" s="15">
        <v>0.58309</v>
      </c>
      <c r="F51" s="15">
        <v>15.160349999999999</v>
      </c>
      <c r="G51" s="15">
        <v>60.932944999999997</v>
      </c>
      <c r="H51" s="15">
        <v>3.7900870000000002</v>
      </c>
      <c r="I51" s="15">
        <v>7.8717199999999998</v>
      </c>
    </row>
    <row r="52" spans="1:9">
      <c r="A52" s="23" t="s">
        <v>128</v>
      </c>
      <c r="B52" s="24">
        <v>40</v>
      </c>
      <c r="C52" s="24">
        <v>8</v>
      </c>
      <c r="D52" s="24">
        <v>1</v>
      </c>
      <c r="E52" s="24">
        <v>0</v>
      </c>
      <c r="F52" s="24">
        <v>5</v>
      </c>
      <c r="G52" s="24">
        <v>17</v>
      </c>
      <c r="H52" s="24">
        <v>3</v>
      </c>
      <c r="I52" s="24">
        <v>6</v>
      </c>
    </row>
    <row r="53" spans="1:9">
      <c r="A53" s="10" t="s">
        <v>114</v>
      </c>
      <c r="B53" s="15">
        <v>100</v>
      </c>
      <c r="C53" s="15">
        <v>20</v>
      </c>
      <c r="D53" s="15">
        <v>2.5</v>
      </c>
      <c r="E53" s="15">
        <v>0</v>
      </c>
      <c r="F53" s="15">
        <v>12.5</v>
      </c>
      <c r="G53" s="15">
        <v>42.5</v>
      </c>
      <c r="H53" s="15">
        <v>7.5</v>
      </c>
      <c r="I53" s="15">
        <v>15</v>
      </c>
    </row>
    <row r="54" spans="1:9">
      <c r="A54" s="8" t="s">
        <v>143</v>
      </c>
      <c r="B54" s="8"/>
      <c r="C54" s="8"/>
      <c r="D54" s="8"/>
      <c r="E54" s="8"/>
      <c r="F54" s="8"/>
      <c r="G54" s="8"/>
      <c r="H54" s="8"/>
      <c r="I54" s="8"/>
    </row>
    <row r="55" spans="1:9">
      <c r="A55" s="23" t="s">
        <v>144</v>
      </c>
      <c r="B55" s="24">
        <v>429</v>
      </c>
      <c r="C55" s="24">
        <v>55</v>
      </c>
      <c r="D55" s="24">
        <v>6</v>
      </c>
      <c r="E55" s="24">
        <v>3</v>
      </c>
      <c r="F55" s="24">
        <v>80</v>
      </c>
      <c r="G55" s="24">
        <v>241</v>
      </c>
      <c r="H55" s="24">
        <v>19</v>
      </c>
      <c r="I55" s="24">
        <v>25</v>
      </c>
    </row>
    <row r="56" spans="1:9">
      <c r="A56" s="10" t="s">
        <v>114</v>
      </c>
      <c r="B56" s="15">
        <v>100</v>
      </c>
      <c r="C56" s="15">
        <v>12.820513</v>
      </c>
      <c r="D56" s="15">
        <v>1.398601</v>
      </c>
      <c r="E56" s="15">
        <v>0.69930099999999995</v>
      </c>
      <c r="F56" s="15">
        <v>18.648019000000001</v>
      </c>
      <c r="G56" s="15">
        <v>56.177155999999997</v>
      </c>
      <c r="H56" s="15">
        <v>4.4289040000000002</v>
      </c>
      <c r="I56" s="15">
        <v>5.8275059999999996</v>
      </c>
    </row>
    <row r="57" spans="1:9">
      <c r="A57" s="23" t="s">
        <v>145</v>
      </c>
      <c r="B57" s="24">
        <v>319</v>
      </c>
      <c r="C57" s="24">
        <v>40</v>
      </c>
      <c r="D57" s="24">
        <v>4</v>
      </c>
      <c r="E57" s="24">
        <v>2</v>
      </c>
      <c r="F57" s="24">
        <v>57</v>
      </c>
      <c r="G57" s="24">
        <v>195</v>
      </c>
      <c r="H57" s="24">
        <v>8</v>
      </c>
      <c r="I57" s="24">
        <v>13</v>
      </c>
    </row>
    <row r="58" spans="1:9">
      <c r="A58" s="10" t="s">
        <v>114</v>
      </c>
      <c r="B58" s="15">
        <v>100</v>
      </c>
      <c r="C58" s="15">
        <v>12.539185</v>
      </c>
      <c r="D58" s="15">
        <v>1.2539180000000001</v>
      </c>
      <c r="E58" s="15">
        <v>0.62695900000000004</v>
      </c>
      <c r="F58" s="15">
        <v>17.868338999999999</v>
      </c>
      <c r="G58" s="15">
        <v>61.128526999999998</v>
      </c>
      <c r="H58" s="15">
        <v>2.5078369999999999</v>
      </c>
      <c r="I58" s="15">
        <v>4.0752350000000002</v>
      </c>
    </row>
    <row r="59" spans="1:9">
      <c r="A59" s="23" t="s">
        <v>146</v>
      </c>
      <c r="B59" s="24">
        <v>504</v>
      </c>
      <c r="C59" s="24">
        <v>54</v>
      </c>
      <c r="D59" s="24">
        <v>2</v>
      </c>
      <c r="E59" s="24">
        <v>7</v>
      </c>
      <c r="F59" s="24">
        <v>88</v>
      </c>
      <c r="G59" s="24">
        <v>306</v>
      </c>
      <c r="H59" s="24">
        <v>14</v>
      </c>
      <c r="I59" s="24">
        <v>33</v>
      </c>
    </row>
    <row r="60" spans="1:9">
      <c r="A60" s="10" t="s">
        <v>114</v>
      </c>
      <c r="B60" s="15">
        <v>100</v>
      </c>
      <c r="C60" s="15">
        <v>10.714286</v>
      </c>
      <c r="D60" s="15">
        <v>0.39682499999999998</v>
      </c>
      <c r="E60" s="15">
        <v>1.388889</v>
      </c>
      <c r="F60" s="15">
        <v>17.460317</v>
      </c>
      <c r="G60" s="15">
        <v>60.714286000000001</v>
      </c>
      <c r="H60" s="15">
        <v>2.7777780000000001</v>
      </c>
      <c r="I60" s="15">
        <v>6.5476190000000001</v>
      </c>
    </row>
    <row r="61" spans="1:9">
      <c r="A61" s="23" t="s">
        <v>147</v>
      </c>
      <c r="B61" s="24">
        <v>143</v>
      </c>
      <c r="C61" s="24">
        <v>23</v>
      </c>
      <c r="D61" s="24">
        <v>1</v>
      </c>
      <c r="E61" s="24">
        <v>1</v>
      </c>
      <c r="F61" s="24">
        <v>25</v>
      </c>
      <c r="G61" s="24">
        <v>75</v>
      </c>
      <c r="H61" s="24">
        <v>5</v>
      </c>
      <c r="I61" s="24">
        <v>13</v>
      </c>
    </row>
    <row r="62" spans="1:9">
      <c r="A62" s="10" t="s">
        <v>114</v>
      </c>
      <c r="B62" s="15">
        <v>100</v>
      </c>
      <c r="C62" s="15">
        <v>16.083915999999999</v>
      </c>
      <c r="D62" s="15">
        <v>0.69930099999999995</v>
      </c>
      <c r="E62" s="15">
        <v>0.69930099999999995</v>
      </c>
      <c r="F62" s="15">
        <v>17.482517000000001</v>
      </c>
      <c r="G62" s="15">
        <v>52.447552000000002</v>
      </c>
      <c r="H62" s="15">
        <v>3.4965030000000001</v>
      </c>
      <c r="I62" s="15">
        <v>9.0909089999999999</v>
      </c>
    </row>
    <row r="63" spans="1:9">
      <c r="A63" s="23" t="s">
        <v>148</v>
      </c>
      <c r="B63" s="24">
        <v>168</v>
      </c>
      <c r="C63" s="24">
        <v>26</v>
      </c>
      <c r="D63" s="24">
        <v>1</v>
      </c>
      <c r="E63" s="24">
        <v>4</v>
      </c>
      <c r="F63" s="24">
        <v>25</v>
      </c>
      <c r="G63" s="24">
        <v>88</v>
      </c>
      <c r="H63" s="24">
        <v>7</v>
      </c>
      <c r="I63" s="24">
        <v>17</v>
      </c>
    </row>
    <row r="64" spans="1:9">
      <c r="A64" s="10" t="s">
        <v>114</v>
      </c>
      <c r="B64" s="15">
        <v>100</v>
      </c>
      <c r="C64" s="15">
        <v>15.476190000000001</v>
      </c>
      <c r="D64" s="15">
        <v>0.59523800000000004</v>
      </c>
      <c r="E64" s="15">
        <v>2.3809520000000002</v>
      </c>
      <c r="F64" s="15">
        <v>14.880952000000001</v>
      </c>
      <c r="G64" s="15">
        <v>52.380952000000001</v>
      </c>
      <c r="H64" s="15">
        <v>4.1666670000000003</v>
      </c>
      <c r="I64" s="15">
        <v>10.119047999999999</v>
      </c>
    </row>
    <row r="65" spans="1:9">
      <c r="A65" s="23" t="s">
        <v>149</v>
      </c>
      <c r="B65" s="24">
        <v>1270</v>
      </c>
      <c r="C65" s="24">
        <v>136</v>
      </c>
      <c r="D65" s="24">
        <v>6</v>
      </c>
      <c r="E65" s="24">
        <v>12</v>
      </c>
      <c r="F65" s="24">
        <v>230</v>
      </c>
      <c r="G65" s="24">
        <v>765</v>
      </c>
      <c r="H65" s="24">
        <v>41</v>
      </c>
      <c r="I65" s="24">
        <v>80</v>
      </c>
    </row>
    <row r="66" spans="1:9">
      <c r="A66" s="10" t="s">
        <v>114</v>
      </c>
      <c r="B66" s="15">
        <v>100</v>
      </c>
      <c r="C66" s="15">
        <v>10.708660999999999</v>
      </c>
      <c r="D66" s="15">
        <v>0.472441</v>
      </c>
      <c r="E66" s="15">
        <v>0.944882</v>
      </c>
      <c r="F66" s="15">
        <v>18.110236</v>
      </c>
      <c r="G66" s="15">
        <v>60.236220000000003</v>
      </c>
      <c r="H66" s="15">
        <v>3.2283460000000002</v>
      </c>
      <c r="I66" s="15">
        <v>6.299213</v>
      </c>
    </row>
    <row r="67" spans="1:9">
      <c r="A67" s="23" t="s">
        <v>150</v>
      </c>
      <c r="B67" s="24">
        <v>1642</v>
      </c>
      <c r="C67" s="24">
        <v>149</v>
      </c>
      <c r="D67" s="24">
        <v>7</v>
      </c>
      <c r="E67" s="24">
        <v>16</v>
      </c>
      <c r="F67" s="24">
        <v>304</v>
      </c>
      <c r="G67" s="24">
        <v>1018</v>
      </c>
      <c r="H67" s="24">
        <v>54</v>
      </c>
      <c r="I67" s="24">
        <v>94</v>
      </c>
    </row>
    <row r="68" spans="1:9">
      <c r="A68" s="10" t="s">
        <v>114</v>
      </c>
      <c r="B68" s="15">
        <v>100</v>
      </c>
      <c r="C68" s="15">
        <v>9.0742999999999991</v>
      </c>
      <c r="D68" s="15">
        <v>0.42630899999999999</v>
      </c>
      <c r="E68" s="15">
        <v>0.97442099999999998</v>
      </c>
      <c r="F68" s="15">
        <v>18.514006999999999</v>
      </c>
      <c r="G68" s="15">
        <v>61.997563999999997</v>
      </c>
      <c r="H68" s="15">
        <v>3.288672</v>
      </c>
      <c r="I68" s="15">
        <v>5.7247260000000004</v>
      </c>
    </row>
    <row r="69" spans="1:9">
      <c r="A69" s="23" t="s">
        <v>151</v>
      </c>
      <c r="B69" s="24">
        <v>2266</v>
      </c>
      <c r="C69" s="24">
        <v>205</v>
      </c>
      <c r="D69" s="24">
        <v>14</v>
      </c>
      <c r="E69" s="24">
        <v>21</v>
      </c>
      <c r="F69" s="24">
        <v>417</v>
      </c>
      <c r="G69" s="24">
        <v>1387</v>
      </c>
      <c r="H69" s="24">
        <v>91</v>
      </c>
      <c r="I69" s="24">
        <v>131</v>
      </c>
    </row>
    <row r="70" spans="1:9">
      <c r="A70" s="10" t="s">
        <v>114</v>
      </c>
      <c r="B70" s="15">
        <v>100</v>
      </c>
      <c r="C70" s="15">
        <v>9.0467779999999998</v>
      </c>
      <c r="D70" s="15">
        <v>0.61782899999999996</v>
      </c>
      <c r="E70" s="15">
        <v>0.92674299999999998</v>
      </c>
      <c r="F70" s="15">
        <v>18.402470999999998</v>
      </c>
      <c r="G70" s="15">
        <v>61.209178999999999</v>
      </c>
      <c r="H70" s="15">
        <v>4.0158870000000002</v>
      </c>
      <c r="I70" s="15">
        <v>5.7811120000000003</v>
      </c>
    </row>
    <row r="71" spans="1:9">
      <c r="A71" s="23" t="s">
        <v>152</v>
      </c>
      <c r="B71" s="24">
        <v>121</v>
      </c>
      <c r="C71" s="24">
        <v>24</v>
      </c>
      <c r="D71" s="24">
        <v>2</v>
      </c>
      <c r="E71" s="24">
        <v>2</v>
      </c>
      <c r="F71" s="24">
        <v>10</v>
      </c>
      <c r="G71" s="24">
        <v>58</v>
      </c>
      <c r="H71" s="24">
        <v>13</v>
      </c>
      <c r="I71" s="24">
        <v>12</v>
      </c>
    </row>
    <row r="72" spans="1:9">
      <c r="A72" s="10" t="s">
        <v>114</v>
      </c>
      <c r="B72" s="15">
        <v>100</v>
      </c>
      <c r="C72" s="15">
        <v>19.834710999999999</v>
      </c>
      <c r="D72" s="15">
        <v>1.6528929999999999</v>
      </c>
      <c r="E72" s="15">
        <v>1.6528929999999999</v>
      </c>
      <c r="F72" s="15">
        <v>8.2644629999999992</v>
      </c>
      <c r="G72" s="15">
        <v>47.933883999999999</v>
      </c>
      <c r="H72" s="15">
        <v>10.743802000000001</v>
      </c>
      <c r="I72" s="15">
        <v>9.9173550000000006</v>
      </c>
    </row>
    <row r="73" spans="1:9">
      <c r="A73" s="23" t="s">
        <v>128</v>
      </c>
      <c r="B73" s="24">
        <v>46</v>
      </c>
      <c r="C73" s="24">
        <v>9</v>
      </c>
      <c r="D73" s="24">
        <v>1</v>
      </c>
      <c r="E73" s="24">
        <v>1</v>
      </c>
      <c r="F73" s="24">
        <v>3</v>
      </c>
      <c r="G73" s="24">
        <v>18</v>
      </c>
      <c r="H73" s="24">
        <v>6</v>
      </c>
      <c r="I73" s="24">
        <v>8</v>
      </c>
    </row>
    <row r="74" spans="1:9">
      <c r="A74" s="10" t="s">
        <v>114</v>
      </c>
      <c r="B74" s="15">
        <v>100</v>
      </c>
      <c r="C74" s="15">
        <v>19.565217000000001</v>
      </c>
      <c r="D74" s="15">
        <v>2.1739130000000002</v>
      </c>
      <c r="E74" s="15">
        <v>2.1739130000000002</v>
      </c>
      <c r="F74" s="15">
        <v>6.5217390000000002</v>
      </c>
      <c r="G74" s="15">
        <v>39.130434999999999</v>
      </c>
      <c r="H74" s="15">
        <v>13.043478</v>
      </c>
      <c r="I74" s="15">
        <v>17.391304000000002</v>
      </c>
    </row>
    <row r="75" spans="1:9">
      <c r="A75" s="8" t="s">
        <v>153</v>
      </c>
      <c r="B75" s="8"/>
      <c r="C75" s="8"/>
      <c r="D75" s="8"/>
      <c r="E75" s="8"/>
      <c r="F75" s="8"/>
      <c r="G75" s="8"/>
      <c r="H75" s="8"/>
      <c r="I75" s="8"/>
    </row>
    <row r="76" spans="1:9">
      <c r="A76" s="23" t="s">
        <v>154</v>
      </c>
      <c r="B76" s="24">
        <v>1344</v>
      </c>
      <c r="C76" s="24">
        <v>138</v>
      </c>
      <c r="D76" s="24">
        <v>10</v>
      </c>
      <c r="E76" s="24">
        <v>17</v>
      </c>
      <c r="F76" s="24">
        <v>260</v>
      </c>
      <c r="G76" s="24">
        <v>798</v>
      </c>
      <c r="H76" s="24">
        <v>39</v>
      </c>
      <c r="I76" s="24">
        <v>82</v>
      </c>
    </row>
    <row r="77" spans="1:9">
      <c r="A77" s="10" t="s">
        <v>114</v>
      </c>
      <c r="B77" s="15">
        <v>100</v>
      </c>
      <c r="C77" s="15">
        <v>10.267856999999999</v>
      </c>
      <c r="D77" s="15">
        <v>0.74404800000000004</v>
      </c>
      <c r="E77" s="15">
        <v>1.2648809999999999</v>
      </c>
      <c r="F77" s="15">
        <v>19.345237999999998</v>
      </c>
      <c r="G77" s="15">
        <v>59.375</v>
      </c>
      <c r="H77" s="15">
        <v>2.901786</v>
      </c>
      <c r="I77" s="15">
        <v>6.1011899999999999</v>
      </c>
    </row>
    <row r="78" spans="1:9">
      <c r="A78" s="23" t="s">
        <v>155</v>
      </c>
      <c r="B78" s="24">
        <v>1107</v>
      </c>
      <c r="C78" s="24">
        <v>129</v>
      </c>
      <c r="D78" s="24">
        <v>10</v>
      </c>
      <c r="E78" s="24">
        <v>15</v>
      </c>
      <c r="F78" s="24">
        <v>185</v>
      </c>
      <c r="G78" s="24">
        <v>665</v>
      </c>
      <c r="H78" s="24">
        <v>41</v>
      </c>
      <c r="I78" s="24">
        <v>62</v>
      </c>
    </row>
    <row r="79" spans="1:9">
      <c r="A79" s="10" t="s">
        <v>114</v>
      </c>
      <c r="B79" s="15">
        <v>100</v>
      </c>
      <c r="C79" s="15">
        <v>11.653117</v>
      </c>
      <c r="D79" s="15">
        <v>0.90334199999999998</v>
      </c>
      <c r="E79" s="15">
        <v>1.3550139999999999</v>
      </c>
      <c r="F79" s="15">
        <v>16.711834</v>
      </c>
      <c r="G79" s="15">
        <v>60.072266999999997</v>
      </c>
      <c r="H79" s="15">
        <v>3.7037040000000001</v>
      </c>
      <c r="I79" s="15">
        <v>5.6007230000000003</v>
      </c>
    </row>
    <row r="80" spans="1:9">
      <c r="A80" s="23" t="s">
        <v>156</v>
      </c>
      <c r="B80" s="24">
        <v>1006</v>
      </c>
      <c r="C80" s="24">
        <v>78</v>
      </c>
      <c r="D80" s="24">
        <v>7</v>
      </c>
      <c r="E80" s="24">
        <v>9</v>
      </c>
      <c r="F80" s="24">
        <v>211</v>
      </c>
      <c r="G80" s="24">
        <v>603</v>
      </c>
      <c r="H80" s="24">
        <v>38</v>
      </c>
      <c r="I80" s="24">
        <v>60</v>
      </c>
    </row>
    <row r="81" spans="1:9">
      <c r="A81" s="10" t="s">
        <v>114</v>
      </c>
      <c r="B81" s="15">
        <v>100</v>
      </c>
      <c r="C81" s="15">
        <v>7.7534789999999996</v>
      </c>
      <c r="D81" s="15">
        <v>0.69582500000000003</v>
      </c>
      <c r="E81" s="15">
        <v>0.89463199999999998</v>
      </c>
      <c r="F81" s="15">
        <v>20.974155</v>
      </c>
      <c r="G81" s="15">
        <v>59.940358000000003</v>
      </c>
      <c r="H81" s="15">
        <v>3.777336</v>
      </c>
      <c r="I81" s="15">
        <v>5.9642150000000003</v>
      </c>
    </row>
    <row r="82" spans="1:9">
      <c r="A82" s="23" t="s">
        <v>157</v>
      </c>
      <c r="B82" s="24">
        <v>541</v>
      </c>
      <c r="C82" s="24">
        <v>53</v>
      </c>
      <c r="D82" s="24">
        <v>6</v>
      </c>
      <c r="E82" s="24">
        <v>1</v>
      </c>
      <c r="F82" s="24">
        <v>142</v>
      </c>
      <c r="G82" s="24">
        <v>290</v>
      </c>
      <c r="H82" s="24">
        <v>22</v>
      </c>
      <c r="I82" s="24">
        <v>27</v>
      </c>
    </row>
    <row r="83" spans="1:9">
      <c r="A83" s="10" t="s">
        <v>114</v>
      </c>
      <c r="B83" s="15">
        <v>100</v>
      </c>
      <c r="C83" s="15">
        <v>9.7966730000000002</v>
      </c>
      <c r="D83" s="15">
        <v>1.109057</v>
      </c>
      <c r="E83" s="15">
        <v>0.18484300000000001</v>
      </c>
      <c r="F83" s="15">
        <v>26.247689000000001</v>
      </c>
      <c r="G83" s="15">
        <v>53.604436</v>
      </c>
      <c r="H83" s="15">
        <v>4.0665430000000002</v>
      </c>
      <c r="I83" s="15">
        <v>4.9907579999999996</v>
      </c>
    </row>
    <row r="84" spans="1:9">
      <c r="A84" s="23" t="s">
        <v>158</v>
      </c>
      <c r="B84" s="24">
        <v>1510</v>
      </c>
      <c r="C84" s="24">
        <v>152</v>
      </c>
      <c r="D84" s="24">
        <v>11</v>
      </c>
      <c r="E84" s="24">
        <v>11</v>
      </c>
      <c r="F84" s="24">
        <v>282</v>
      </c>
      <c r="G84" s="24">
        <v>925</v>
      </c>
      <c r="H84" s="24">
        <v>52</v>
      </c>
      <c r="I84" s="24">
        <v>77</v>
      </c>
    </row>
    <row r="85" spans="1:9">
      <c r="A85" s="10" t="s">
        <v>114</v>
      </c>
      <c r="B85" s="15">
        <v>100</v>
      </c>
      <c r="C85" s="15">
        <v>10.066224999999999</v>
      </c>
      <c r="D85" s="15">
        <v>0.72847700000000004</v>
      </c>
      <c r="E85" s="15">
        <v>0.72847700000000004</v>
      </c>
      <c r="F85" s="15">
        <v>18.675497</v>
      </c>
      <c r="G85" s="15">
        <v>61.258277999999997</v>
      </c>
      <c r="H85" s="15">
        <v>3.4437090000000001</v>
      </c>
      <c r="I85" s="15">
        <v>5.0993380000000004</v>
      </c>
    </row>
    <row r="86" spans="1:9">
      <c r="A86" s="23" t="s">
        <v>159</v>
      </c>
      <c r="B86" s="24">
        <v>1011</v>
      </c>
      <c r="C86" s="24">
        <v>70</v>
      </c>
      <c r="D86" s="24">
        <v>5</v>
      </c>
      <c r="E86" s="24">
        <v>14</v>
      </c>
      <c r="F86" s="24">
        <v>205</v>
      </c>
      <c r="G86" s="24">
        <v>642</v>
      </c>
      <c r="H86" s="24">
        <v>33</v>
      </c>
      <c r="I86" s="24">
        <v>42</v>
      </c>
    </row>
    <row r="87" spans="1:9">
      <c r="A87" s="10" t="s">
        <v>114</v>
      </c>
      <c r="B87" s="15">
        <v>100</v>
      </c>
      <c r="C87" s="15">
        <v>6.9238379999999999</v>
      </c>
      <c r="D87" s="15">
        <v>0.49456</v>
      </c>
      <c r="E87" s="15">
        <v>1.384768</v>
      </c>
      <c r="F87" s="15">
        <v>20.276954</v>
      </c>
      <c r="G87" s="15">
        <v>63.501483999999998</v>
      </c>
      <c r="H87" s="15">
        <v>3.2640950000000002</v>
      </c>
      <c r="I87" s="15">
        <v>4.1543029999999996</v>
      </c>
    </row>
    <row r="88" spans="1:9">
      <c r="A88" s="23" t="s">
        <v>160</v>
      </c>
      <c r="B88" s="24">
        <v>1234</v>
      </c>
      <c r="C88" s="24">
        <v>92</v>
      </c>
      <c r="D88" s="24">
        <v>5</v>
      </c>
      <c r="E88" s="24">
        <v>8</v>
      </c>
      <c r="F88" s="24">
        <v>268</v>
      </c>
      <c r="G88" s="24">
        <v>766</v>
      </c>
      <c r="H88" s="24">
        <v>40</v>
      </c>
      <c r="I88" s="24">
        <v>55</v>
      </c>
    </row>
    <row r="89" spans="1:9">
      <c r="A89" s="10" t="s">
        <v>114</v>
      </c>
      <c r="B89" s="15">
        <v>100</v>
      </c>
      <c r="C89" s="15">
        <v>7.4554289999999996</v>
      </c>
      <c r="D89" s="15">
        <v>0.40518599999999999</v>
      </c>
      <c r="E89" s="15">
        <v>0.64829800000000004</v>
      </c>
      <c r="F89" s="15">
        <v>21.71799</v>
      </c>
      <c r="G89" s="15">
        <v>62.074553999999999</v>
      </c>
      <c r="H89" s="15">
        <v>3.2414909999999999</v>
      </c>
      <c r="I89" s="15">
        <v>4.4570499999999997</v>
      </c>
    </row>
    <row r="90" spans="1:9">
      <c r="A90" s="23" t="s">
        <v>161</v>
      </c>
      <c r="B90" s="24">
        <v>443</v>
      </c>
      <c r="C90" s="24">
        <v>41</v>
      </c>
      <c r="D90" s="24">
        <v>1</v>
      </c>
      <c r="E90" s="24">
        <v>3</v>
      </c>
      <c r="F90" s="24">
        <v>96</v>
      </c>
      <c r="G90" s="24">
        <v>262</v>
      </c>
      <c r="H90" s="24">
        <v>16</v>
      </c>
      <c r="I90" s="24">
        <v>24</v>
      </c>
    </row>
    <row r="91" spans="1:9">
      <c r="A91" s="10" t="s">
        <v>114</v>
      </c>
      <c r="B91" s="15">
        <v>100</v>
      </c>
      <c r="C91" s="15">
        <v>9.2550790000000003</v>
      </c>
      <c r="D91" s="15">
        <v>0.22573399999999999</v>
      </c>
      <c r="E91" s="15">
        <v>0.67720100000000005</v>
      </c>
      <c r="F91" s="15">
        <v>21.670428999999999</v>
      </c>
      <c r="G91" s="15">
        <v>59.142212000000001</v>
      </c>
      <c r="H91" s="15">
        <v>3.6117379999999999</v>
      </c>
      <c r="I91" s="15">
        <v>5.4176070000000003</v>
      </c>
    </row>
    <row r="92" spans="1:9">
      <c r="A92" s="23" t="s">
        <v>162</v>
      </c>
      <c r="B92" s="24">
        <v>1237</v>
      </c>
      <c r="C92" s="24">
        <v>101</v>
      </c>
      <c r="D92" s="24">
        <v>7</v>
      </c>
      <c r="E92" s="24">
        <v>11</v>
      </c>
      <c r="F92" s="24">
        <v>235</v>
      </c>
      <c r="G92" s="24">
        <v>782</v>
      </c>
      <c r="H92" s="24">
        <v>36</v>
      </c>
      <c r="I92" s="24">
        <v>65</v>
      </c>
    </row>
    <row r="93" spans="1:9">
      <c r="A93" s="10" t="s">
        <v>114</v>
      </c>
      <c r="B93" s="15">
        <v>100</v>
      </c>
      <c r="C93" s="15">
        <v>8.1649150000000006</v>
      </c>
      <c r="D93" s="15">
        <v>0.56588499999999997</v>
      </c>
      <c r="E93" s="15">
        <v>0.88924800000000004</v>
      </c>
      <c r="F93" s="15">
        <v>18.997575000000001</v>
      </c>
      <c r="G93" s="15">
        <v>63.217461999999998</v>
      </c>
      <c r="H93" s="15">
        <v>2.9102670000000002</v>
      </c>
      <c r="I93" s="15">
        <v>5.2546480000000004</v>
      </c>
    </row>
    <row r="94" spans="1:9">
      <c r="A94" s="23" t="s">
        <v>152</v>
      </c>
      <c r="B94" s="24">
        <v>81</v>
      </c>
      <c r="C94" s="24">
        <v>11</v>
      </c>
      <c r="D94" s="24">
        <v>0</v>
      </c>
      <c r="E94" s="24">
        <v>0</v>
      </c>
      <c r="F94" s="24">
        <v>14</v>
      </c>
      <c r="G94" s="24">
        <v>34</v>
      </c>
      <c r="H94" s="24">
        <v>17</v>
      </c>
      <c r="I94" s="24">
        <v>5</v>
      </c>
    </row>
    <row r="95" spans="1:9">
      <c r="A95" s="10" t="s">
        <v>114</v>
      </c>
      <c r="B95" s="15">
        <v>100</v>
      </c>
      <c r="C95" s="15">
        <v>13.580247</v>
      </c>
      <c r="D95" s="15">
        <v>0</v>
      </c>
      <c r="E95" s="15">
        <v>0</v>
      </c>
      <c r="F95" s="15">
        <v>17.283950999999998</v>
      </c>
      <c r="G95" s="15">
        <v>41.975309000000003</v>
      </c>
      <c r="H95" s="15">
        <v>20.987653999999999</v>
      </c>
      <c r="I95" s="15">
        <v>6.1728399999999999</v>
      </c>
    </row>
    <row r="96" spans="1:9">
      <c r="A96" s="23" t="s">
        <v>163</v>
      </c>
      <c r="B96" s="24">
        <v>67</v>
      </c>
      <c r="C96" s="24">
        <v>6</v>
      </c>
      <c r="D96" s="24">
        <v>0</v>
      </c>
      <c r="E96" s="24">
        <v>1</v>
      </c>
      <c r="F96" s="24">
        <v>10</v>
      </c>
      <c r="G96" s="24">
        <v>40</v>
      </c>
      <c r="H96" s="24">
        <v>4</v>
      </c>
      <c r="I96" s="24">
        <v>6</v>
      </c>
    </row>
    <row r="97" spans="1:9">
      <c r="A97" s="10" t="s">
        <v>114</v>
      </c>
      <c r="B97" s="15">
        <v>100</v>
      </c>
      <c r="C97" s="15">
        <v>8.9552239999999994</v>
      </c>
      <c r="D97" s="15">
        <v>0</v>
      </c>
      <c r="E97" s="15">
        <v>1.492537</v>
      </c>
      <c r="F97" s="15">
        <v>14.925373</v>
      </c>
      <c r="G97" s="15">
        <v>59.701492999999999</v>
      </c>
      <c r="H97" s="15">
        <v>5.9701490000000002</v>
      </c>
      <c r="I97" s="15">
        <v>8.9552239999999994</v>
      </c>
    </row>
    <row r="98" spans="1:9">
      <c r="A98" s="23" t="s">
        <v>128</v>
      </c>
      <c r="B98" s="24">
        <v>52</v>
      </c>
      <c r="C98" s="24">
        <v>11</v>
      </c>
      <c r="D98" s="24">
        <v>2</v>
      </c>
      <c r="E98" s="24">
        <v>1</v>
      </c>
      <c r="F98" s="24">
        <v>3</v>
      </c>
      <c r="G98" s="24">
        <v>17</v>
      </c>
      <c r="H98" s="24">
        <v>5</v>
      </c>
      <c r="I98" s="24">
        <v>13</v>
      </c>
    </row>
    <row r="99" spans="1:9">
      <c r="A99" s="10" t="s">
        <v>114</v>
      </c>
      <c r="B99" s="15">
        <v>100</v>
      </c>
      <c r="C99" s="15">
        <v>21.153846000000001</v>
      </c>
      <c r="D99" s="15">
        <v>3.8461539999999999</v>
      </c>
      <c r="E99" s="15">
        <v>1.9230769999999999</v>
      </c>
      <c r="F99" s="15">
        <v>5.7692310000000004</v>
      </c>
      <c r="G99" s="15">
        <v>32.692307999999997</v>
      </c>
      <c r="H99" s="15">
        <v>9.6153849999999998</v>
      </c>
      <c r="I99" s="15">
        <v>25</v>
      </c>
    </row>
    <row r="100" spans="1:9">
      <c r="A100" s="8" t="s">
        <v>164</v>
      </c>
      <c r="B100" s="8"/>
      <c r="C100" s="8"/>
      <c r="D100" s="8"/>
      <c r="E100" s="8"/>
      <c r="F100" s="8"/>
      <c r="G100" s="8"/>
      <c r="H100" s="8"/>
      <c r="I100" s="8"/>
    </row>
    <row r="101" spans="1:9">
      <c r="A101" s="23" t="s">
        <v>165</v>
      </c>
      <c r="B101" s="24">
        <v>209</v>
      </c>
      <c r="C101" s="24">
        <v>17</v>
      </c>
      <c r="D101" s="24">
        <v>3</v>
      </c>
      <c r="E101" s="24">
        <v>4</v>
      </c>
      <c r="F101" s="24">
        <v>47</v>
      </c>
      <c r="G101" s="24">
        <v>120</v>
      </c>
      <c r="H101" s="24">
        <v>4</v>
      </c>
      <c r="I101" s="24">
        <v>14</v>
      </c>
    </row>
    <row r="102" spans="1:9">
      <c r="A102" s="10" t="s">
        <v>114</v>
      </c>
      <c r="B102" s="15">
        <v>100</v>
      </c>
      <c r="C102" s="15">
        <v>8.1339710000000007</v>
      </c>
      <c r="D102" s="15">
        <v>1.4354070000000001</v>
      </c>
      <c r="E102" s="15">
        <v>1.9138759999999999</v>
      </c>
      <c r="F102" s="15">
        <v>22.488038</v>
      </c>
      <c r="G102" s="15">
        <v>57.416268000000002</v>
      </c>
      <c r="H102" s="15">
        <v>1.9138759999999999</v>
      </c>
      <c r="I102" s="15">
        <v>6.6985650000000003</v>
      </c>
    </row>
    <row r="103" spans="1:9">
      <c r="A103" s="23" t="s">
        <v>166</v>
      </c>
      <c r="B103" s="24">
        <v>1043</v>
      </c>
      <c r="C103" s="24">
        <v>114</v>
      </c>
      <c r="D103" s="24">
        <v>7</v>
      </c>
      <c r="E103" s="24">
        <v>7</v>
      </c>
      <c r="F103" s="24">
        <v>188</v>
      </c>
      <c r="G103" s="24">
        <v>619</v>
      </c>
      <c r="H103" s="24">
        <v>35</v>
      </c>
      <c r="I103" s="24">
        <v>73</v>
      </c>
    </row>
    <row r="104" spans="1:9">
      <c r="A104" s="10" t="s">
        <v>114</v>
      </c>
      <c r="B104" s="15">
        <v>100</v>
      </c>
      <c r="C104" s="15">
        <v>10.930009999999999</v>
      </c>
      <c r="D104" s="15">
        <v>0.67114099999999999</v>
      </c>
      <c r="E104" s="15">
        <v>0.67114099999999999</v>
      </c>
      <c r="F104" s="15">
        <v>18.024927999999999</v>
      </c>
      <c r="G104" s="15">
        <v>59.348035000000003</v>
      </c>
      <c r="H104" s="15">
        <v>3.3557049999999999</v>
      </c>
      <c r="I104" s="15">
        <v>6.9990410000000001</v>
      </c>
    </row>
    <row r="105" spans="1:9">
      <c r="A105" s="23" t="s">
        <v>167</v>
      </c>
      <c r="B105" s="24">
        <v>963</v>
      </c>
      <c r="C105" s="24">
        <v>94</v>
      </c>
      <c r="D105" s="24">
        <v>8</v>
      </c>
      <c r="E105" s="24">
        <v>13</v>
      </c>
      <c r="F105" s="24">
        <v>164</v>
      </c>
      <c r="G105" s="24">
        <v>578</v>
      </c>
      <c r="H105" s="24">
        <v>52</v>
      </c>
      <c r="I105" s="24">
        <v>54</v>
      </c>
    </row>
    <row r="106" spans="1:9">
      <c r="A106" s="10" t="s">
        <v>114</v>
      </c>
      <c r="B106" s="15">
        <v>100</v>
      </c>
      <c r="C106" s="15">
        <v>9.7611629999999998</v>
      </c>
      <c r="D106" s="15">
        <v>0.83073699999999995</v>
      </c>
      <c r="E106" s="15">
        <v>1.3499479999999999</v>
      </c>
      <c r="F106" s="15">
        <v>17.030114000000001</v>
      </c>
      <c r="G106" s="15">
        <v>60.020767999999997</v>
      </c>
      <c r="H106" s="15">
        <v>5.3997919999999997</v>
      </c>
      <c r="I106" s="15">
        <v>5.6074770000000003</v>
      </c>
    </row>
    <row r="107" spans="1:9">
      <c r="A107" s="23" t="s">
        <v>168</v>
      </c>
      <c r="B107" s="24">
        <v>338</v>
      </c>
      <c r="C107" s="24">
        <v>26</v>
      </c>
      <c r="D107" s="24">
        <v>4</v>
      </c>
      <c r="E107" s="24">
        <v>2</v>
      </c>
      <c r="F107" s="24">
        <v>46</v>
      </c>
      <c r="G107" s="24">
        <v>211</v>
      </c>
      <c r="H107" s="24">
        <v>23</v>
      </c>
      <c r="I107" s="24">
        <v>26</v>
      </c>
    </row>
    <row r="108" spans="1:9">
      <c r="A108" s="10" t="s">
        <v>114</v>
      </c>
      <c r="B108" s="15">
        <v>100</v>
      </c>
      <c r="C108" s="15">
        <v>7.6923079999999997</v>
      </c>
      <c r="D108" s="15">
        <v>1.183432</v>
      </c>
      <c r="E108" s="15">
        <v>0.59171600000000002</v>
      </c>
      <c r="F108" s="15">
        <v>13.609467</v>
      </c>
      <c r="G108" s="15">
        <v>62.426036000000003</v>
      </c>
      <c r="H108" s="15">
        <v>6.8047339999999998</v>
      </c>
      <c r="I108" s="15">
        <v>7.6923079999999997</v>
      </c>
    </row>
    <row r="109" spans="1:9">
      <c r="A109" s="23" t="s">
        <v>169</v>
      </c>
      <c r="B109" s="24">
        <v>94</v>
      </c>
      <c r="C109" s="24">
        <v>10</v>
      </c>
      <c r="D109" s="24">
        <v>0</v>
      </c>
      <c r="E109" s="24">
        <v>1</v>
      </c>
      <c r="F109" s="24">
        <v>17</v>
      </c>
      <c r="G109" s="24">
        <v>55</v>
      </c>
      <c r="H109" s="24">
        <v>8</v>
      </c>
      <c r="I109" s="24">
        <v>3</v>
      </c>
    </row>
    <row r="110" spans="1:9">
      <c r="A110" s="10" t="s">
        <v>114</v>
      </c>
      <c r="B110" s="15">
        <v>100</v>
      </c>
      <c r="C110" s="15">
        <v>10.638298000000001</v>
      </c>
      <c r="D110" s="15">
        <v>0</v>
      </c>
      <c r="E110" s="15">
        <v>1.0638300000000001</v>
      </c>
      <c r="F110" s="15">
        <v>18.085106</v>
      </c>
      <c r="G110" s="15">
        <v>58.510638</v>
      </c>
      <c r="H110" s="15">
        <v>8.5106380000000001</v>
      </c>
      <c r="I110" s="15">
        <v>3.1914889999999998</v>
      </c>
    </row>
    <row r="111" spans="1:9">
      <c r="A111" s="23" t="s">
        <v>128</v>
      </c>
      <c r="B111" s="24">
        <v>30</v>
      </c>
      <c r="C111" s="24">
        <v>6</v>
      </c>
      <c r="D111" s="24">
        <v>0</v>
      </c>
      <c r="E111" s="24">
        <v>1</v>
      </c>
      <c r="F111" s="24">
        <v>1</v>
      </c>
      <c r="G111" s="24">
        <v>10</v>
      </c>
      <c r="H111" s="24">
        <v>3</v>
      </c>
      <c r="I111" s="24">
        <v>9</v>
      </c>
    </row>
    <row r="112" spans="1:9">
      <c r="A112" s="10" t="s">
        <v>114</v>
      </c>
      <c r="B112" s="15">
        <v>100</v>
      </c>
      <c r="C112" s="15">
        <v>20</v>
      </c>
      <c r="D112" s="15">
        <v>0</v>
      </c>
      <c r="E112" s="15">
        <v>3.3333330000000001</v>
      </c>
      <c r="F112" s="15">
        <v>3.3333330000000001</v>
      </c>
      <c r="G112" s="15">
        <v>33.333333000000003</v>
      </c>
      <c r="H112" s="15">
        <v>10</v>
      </c>
      <c r="I112" s="15">
        <v>30</v>
      </c>
    </row>
    <row r="113" spans="1:9">
      <c r="A113" s="8" t="s">
        <v>170</v>
      </c>
      <c r="B113" s="8"/>
      <c r="C113" s="8"/>
      <c r="D113" s="8"/>
      <c r="E113" s="8"/>
      <c r="F113" s="8"/>
      <c r="G113" s="8"/>
      <c r="H113" s="8"/>
      <c r="I113" s="8"/>
    </row>
    <row r="114" spans="1:9">
      <c r="A114" s="23" t="s">
        <v>171</v>
      </c>
      <c r="B114" s="24">
        <v>386</v>
      </c>
      <c r="C114" s="24">
        <v>48</v>
      </c>
      <c r="D114" s="24">
        <v>9</v>
      </c>
      <c r="E114" s="24">
        <v>5</v>
      </c>
      <c r="F114" s="24">
        <v>73</v>
      </c>
      <c r="G114" s="24">
        <v>190</v>
      </c>
      <c r="H114" s="24">
        <v>20</v>
      </c>
      <c r="I114" s="24">
        <v>41</v>
      </c>
    </row>
    <row r="115" spans="1:9">
      <c r="A115" s="10" t="s">
        <v>114</v>
      </c>
      <c r="B115" s="15">
        <v>100</v>
      </c>
      <c r="C115" s="15">
        <v>12.435233</v>
      </c>
      <c r="D115" s="15">
        <v>2.3316059999999998</v>
      </c>
      <c r="E115" s="15">
        <v>1.295337</v>
      </c>
      <c r="F115" s="15">
        <v>18.911916999999999</v>
      </c>
      <c r="G115" s="15">
        <v>49.222797999999997</v>
      </c>
      <c r="H115" s="15">
        <v>5.1813469999999997</v>
      </c>
      <c r="I115" s="15">
        <v>10.621762</v>
      </c>
    </row>
    <row r="116" spans="1:9">
      <c r="A116" s="23" t="s">
        <v>172</v>
      </c>
      <c r="B116" s="24">
        <v>919</v>
      </c>
      <c r="C116" s="24">
        <v>89</v>
      </c>
      <c r="D116" s="24">
        <v>6</v>
      </c>
      <c r="E116" s="24">
        <v>5</v>
      </c>
      <c r="F116" s="24">
        <v>223</v>
      </c>
      <c r="G116" s="24">
        <v>501</v>
      </c>
      <c r="H116" s="24">
        <v>40</v>
      </c>
      <c r="I116" s="24">
        <v>55</v>
      </c>
    </row>
    <row r="117" spans="1:9">
      <c r="A117" s="10" t="s">
        <v>114</v>
      </c>
      <c r="B117" s="15">
        <v>100</v>
      </c>
      <c r="C117" s="15">
        <v>9.6844400000000004</v>
      </c>
      <c r="D117" s="15">
        <v>0.65288400000000002</v>
      </c>
      <c r="E117" s="15">
        <v>0.54407000000000005</v>
      </c>
      <c r="F117" s="15">
        <v>24.265505999999998</v>
      </c>
      <c r="G117" s="15">
        <v>54.515777999999997</v>
      </c>
      <c r="H117" s="15">
        <v>4.352557</v>
      </c>
      <c r="I117" s="15">
        <v>5.9847659999999996</v>
      </c>
    </row>
    <row r="118" spans="1:9">
      <c r="A118" s="23" t="s">
        <v>173</v>
      </c>
      <c r="B118" s="24">
        <v>978</v>
      </c>
      <c r="C118" s="24">
        <v>84</v>
      </c>
      <c r="D118" s="24">
        <v>7</v>
      </c>
      <c r="E118" s="24">
        <v>14</v>
      </c>
      <c r="F118" s="24">
        <v>143</v>
      </c>
      <c r="G118" s="24">
        <v>637</v>
      </c>
      <c r="H118" s="24">
        <v>44</v>
      </c>
      <c r="I118" s="24">
        <v>49</v>
      </c>
    </row>
    <row r="119" spans="1:9">
      <c r="A119" s="10" t="s">
        <v>114</v>
      </c>
      <c r="B119" s="15">
        <v>100</v>
      </c>
      <c r="C119" s="15">
        <v>8.5889570000000006</v>
      </c>
      <c r="D119" s="15">
        <v>0.71574599999999999</v>
      </c>
      <c r="E119" s="15">
        <v>1.4314929999999999</v>
      </c>
      <c r="F119" s="15">
        <v>14.621677</v>
      </c>
      <c r="G119" s="15">
        <v>65.132924000000003</v>
      </c>
      <c r="H119" s="15">
        <v>4.4989780000000001</v>
      </c>
      <c r="I119" s="15">
        <v>5.0102250000000002</v>
      </c>
    </row>
    <row r="120" spans="1:9">
      <c r="A120" s="23" t="s">
        <v>174</v>
      </c>
      <c r="B120" s="24">
        <v>347</v>
      </c>
      <c r="C120" s="24">
        <v>39</v>
      </c>
      <c r="D120" s="24">
        <v>0</v>
      </c>
      <c r="E120" s="24">
        <v>2</v>
      </c>
      <c r="F120" s="24">
        <v>22</v>
      </c>
      <c r="G120" s="24">
        <v>253</v>
      </c>
      <c r="H120" s="24">
        <v>18</v>
      </c>
      <c r="I120" s="24">
        <v>13</v>
      </c>
    </row>
    <row r="121" spans="1:9">
      <c r="A121" s="10" t="s">
        <v>114</v>
      </c>
      <c r="B121" s="15">
        <v>100</v>
      </c>
      <c r="C121" s="15">
        <v>11.239193</v>
      </c>
      <c r="D121" s="15">
        <v>0</v>
      </c>
      <c r="E121" s="15">
        <v>0.57636900000000002</v>
      </c>
      <c r="F121" s="15">
        <v>6.340058</v>
      </c>
      <c r="G121" s="15">
        <v>72.910663</v>
      </c>
      <c r="H121" s="15">
        <v>5.1873199999999997</v>
      </c>
      <c r="I121" s="15">
        <v>3.7463980000000001</v>
      </c>
    </row>
    <row r="122" spans="1:9">
      <c r="A122" s="23" t="s">
        <v>128</v>
      </c>
      <c r="B122" s="24">
        <v>47</v>
      </c>
      <c r="C122" s="24">
        <v>7</v>
      </c>
      <c r="D122" s="24">
        <v>0</v>
      </c>
      <c r="E122" s="24">
        <v>2</v>
      </c>
      <c r="F122" s="24">
        <v>2</v>
      </c>
      <c r="G122" s="24">
        <v>12</v>
      </c>
      <c r="H122" s="24">
        <v>3</v>
      </c>
      <c r="I122" s="24">
        <v>21</v>
      </c>
    </row>
    <row r="123" spans="1:9">
      <c r="A123" s="10" t="s">
        <v>114</v>
      </c>
      <c r="B123" s="15">
        <v>100</v>
      </c>
      <c r="C123" s="15">
        <v>14.893617000000001</v>
      </c>
      <c r="D123" s="15">
        <v>0</v>
      </c>
      <c r="E123" s="15">
        <v>4.2553190000000001</v>
      </c>
      <c r="F123" s="15">
        <v>4.2553190000000001</v>
      </c>
      <c r="G123" s="15">
        <v>25.531915000000001</v>
      </c>
      <c r="H123" s="15">
        <v>6.3829789999999997</v>
      </c>
      <c r="I123" s="15">
        <v>44.680850999999997</v>
      </c>
    </row>
    <row r="124" spans="1:9">
      <c r="A124" s="8" t="s">
        <v>175</v>
      </c>
      <c r="B124" s="8"/>
      <c r="C124" s="8"/>
      <c r="D124" s="8"/>
      <c r="E124" s="8"/>
      <c r="F124" s="8"/>
      <c r="G124" s="8"/>
      <c r="H124" s="8"/>
      <c r="I124" s="8"/>
    </row>
    <row r="125" spans="1:9">
      <c r="A125" s="23" t="s">
        <v>176</v>
      </c>
      <c r="B125" s="24">
        <v>425</v>
      </c>
      <c r="C125" s="24">
        <v>35</v>
      </c>
      <c r="D125" s="24">
        <v>3</v>
      </c>
      <c r="E125" s="24">
        <v>2</v>
      </c>
      <c r="F125" s="24">
        <v>100</v>
      </c>
      <c r="G125" s="24">
        <v>258</v>
      </c>
      <c r="H125" s="24">
        <v>11</v>
      </c>
      <c r="I125" s="24">
        <v>16</v>
      </c>
    </row>
    <row r="126" spans="1:9">
      <c r="A126" s="10" t="s">
        <v>114</v>
      </c>
      <c r="B126" s="15">
        <v>100</v>
      </c>
      <c r="C126" s="15">
        <v>8.2352939999999997</v>
      </c>
      <c r="D126" s="15">
        <v>0.70588200000000001</v>
      </c>
      <c r="E126" s="15">
        <v>0.47058800000000001</v>
      </c>
      <c r="F126" s="15">
        <v>23.529412000000001</v>
      </c>
      <c r="G126" s="15">
        <v>60.705882000000003</v>
      </c>
      <c r="H126" s="15">
        <v>2.5882350000000001</v>
      </c>
      <c r="I126" s="15">
        <v>3.7647059999999999</v>
      </c>
    </row>
    <row r="127" spans="1:9">
      <c r="A127" s="23" t="s">
        <v>177</v>
      </c>
      <c r="B127" s="24">
        <v>811</v>
      </c>
      <c r="C127" s="24">
        <v>79</v>
      </c>
      <c r="D127" s="24">
        <v>8</v>
      </c>
      <c r="E127" s="24">
        <v>11</v>
      </c>
      <c r="F127" s="24">
        <v>172</v>
      </c>
      <c r="G127" s="24">
        <v>470</v>
      </c>
      <c r="H127" s="24">
        <v>25</v>
      </c>
      <c r="I127" s="24">
        <v>46</v>
      </c>
    </row>
    <row r="128" spans="1:9">
      <c r="A128" s="10" t="s">
        <v>114</v>
      </c>
      <c r="B128" s="15">
        <v>100</v>
      </c>
      <c r="C128" s="15">
        <v>9.7410599999999992</v>
      </c>
      <c r="D128" s="15">
        <v>0.98643599999999998</v>
      </c>
      <c r="E128" s="15">
        <v>1.3563499999999999</v>
      </c>
      <c r="F128" s="15">
        <v>21.208385</v>
      </c>
      <c r="G128" s="15">
        <v>57.953144000000002</v>
      </c>
      <c r="H128" s="15">
        <v>3.082614</v>
      </c>
      <c r="I128" s="15">
        <v>5.6720100000000002</v>
      </c>
    </row>
    <row r="129" spans="1:9">
      <c r="A129" s="23" t="s">
        <v>178</v>
      </c>
      <c r="B129" s="24">
        <v>207</v>
      </c>
      <c r="C129" s="24">
        <v>34</v>
      </c>
      <c r="D129" s="24">
        <v>3</v>
      </c>
      <c r="E129" s="24">
        <v>2</v>
      </c>
      <c r="F129" s="24">
        <v>41</v>
      </c>
      <c r="G129" s="24">
        <v>112</v>
      </c>
      <c r="H129" s="24">
        <v>4</v>
      </c>
      <c r="I129" s="24">
        <v>11</v>
      </c>
    </row>
    <row r="130" spans="1:9">
      <c r="A130" s="10" t="s">
        <v>114</v>
      </c>
      <c r="B130" s="15">
        <v>100</v>
      </c>
      <c r="C130" s="15">
        <v>16.425121000000001</v>
      </c>
      <c r="D130" s="15">
        <v>1.4492750000000001</v>
      </c>
      <c r="E130" s="15">
        <v>0.96618400000000004</v>
      </c>
      <c r="F130" s="15">
        <v>19.806763</v>
      </c>
      <c r="G130" s="15">
        <v>54.106279999999998</v>
      </c>
      <c r="H130" s="15">
        <v>1.9323669999999999</v>
      </c>
      <c r="I130" s="15">
        <v>5.3140099999999997</v>
      </c>
    </row>
    <row r="131" spans="1:9">
      <c r="A131" s="23" t="s">
        <v>179</v>
      </c>
      <c r="B131" s="24">
        <v>154</v>
      </c>
      <c r="C131" s="24">
        <v>13</v>
      </c>
      <c r="D131" s="24">
        <v>1</v>
      </c>
      <c r="E131" s="24">
        <v>1</v>
      </c>
      <c r="F131" s="24">
        <v>33</v>
      </c>
      <c r="G131" s="24">
        <v>92</v>
      </c>
      <c r="H131" s="24">
        <v>7</v>
      </c>
      <c r="I131" s="24">
        <v>7</v>
      </c>
    </row>
    <row r="132" spans="1:9">
      <c r="A132" s="10" t="s">
        <v>114</v>
      </c>
      <c r="B132" s="15">
        <v>100</v>
      </c>
      <c r="C132" s="15">
        <v>8.4415580000000006</v>
      </c>
      <c r="D132" s="15">
        <v>0.64935100000000001</v>
      </c>
      <c r="E132" s="15">
        <v>0.64935100000000001</v>
      </c>
      <c r="F132" s="15">
        <v>21.428571000000002</v>
      </c>
      <c r="G132" s="15">
        <v>59.740259999999999</v>
      </c>
      <c r="H132" s="15">
        <v>4.5454549999999996</v>
      </c>
      <c r="I132" s="15">
        <v>4.5454549999999996</v>
      </c>
    </row>
    <row r="133" spans="1:9">
      <c r="A133" s="23" t="s">
        <v>180</v>
      </c>
      <c r="B133" s="24">
        <v>318</v>
      </c>
      <c r="C133" s="24">
        <v>32</v>
      </c>
      <c r="D133" s="24">
        <v>1</v>
      </c>
      <c r="E133" s="24">
        <v>4</v>
      </c>
      <c r="F133" s="24">
        <v>64</v>
      </c>
      <c r="G133" s="24">
        <v>194</v>
      </c>
      <c r="H133" s="24">
        <v>9</v>
      </c>
      <c r="I133" s="24">
        <v>14</v>
      </c>
    </row>
    <row r="134" spans="1:9">
      <c r="A134" s="10" t="s">
        <v>114</v>
      </c>
      <c r="B134" s="15">
        <v>100</v>
      </c>
      <c r="C134" s="15">
        <v>10.062893000000001</v>
      </c>
      <c r="D134" s="15">
        <v>0.31446499999999999</v>
      </c>
      <c r="E134" s="15">
        <v>1.257862</v>
      </c>
      <c r="F134" s="15">
        <v>20.125786000000002</v>
      </c>
      <c r="G134" s="15">
        <v>61.006289000000002</v>
      </c>
      <c r="H134" s="15">
        <v>2.8301889999999998</v>
      </c>
      <c r="I134" s="15">
        <v>4.4025160000000003</v>
      </c>
    </row>
    <row r="135" spans="1:9">
      <c r="A135" s="23" t="s">
        <v>181</v>
      </c>
      <c r="B135" s="24">
        <v>203</v>
      </c>
      <c r="C135" s="24">
        <v>22</v>
      </c>
      <c r="D135" s="24">
        <v>2</v>
      </c>
      <c r="E135" s="24">
        <v>2</v>
      </c>
      <c r="F135" s="24">
        <v>41</v>
      </c>
      <c r="G135" s="24">
        <v>120</v>
      </c>
      <c r="H135" s="24">
        <v>5</v>
      </c>
      <c r="I135" s="24">
        <v>11</v>
      </c>
    </row>
    <row r="136" spans="1:9">
      <c r="A136" s="10" t="s">
        <v>114</v>
      </c>
      <c r="B136" s="15">
        <v>100</v>
      </c>
      <c r="C136" s="15">
        <v>10.837438000000001</v>
      </c>
      <c r="D136" s="15">
        <v>0.98522200000000004</v>
      </c>
      <c r="E136" s="15">
        <v>0.98522200000000004</v>
      </c>
      <c r="F136" s="15">
        <v>20.197044000000002</v>
      </c>
      <c r="G136" s="15">
        <v>59.113300000000002</v>
      </c>
      <c r="H136" s="15">
        <v>2.4630540000000001</v>
      </c>
      <c r="I136" s="15">
        <v>5.4187190000000003</v>
      </c>
    </row>
    <row r="137" spans="1:9">
      <c r="A137" s="23" t="s">
        <v>182</v>
      </c>
      <c r="B137" s="24">
        <v>79</v>
      </c>
      <c r="C137" s="24">
        <v>12</v>
      </c>
      <c r="D137" s="24">
        <v>0</v>
      </c>
      <c r="E137" s="24">
        <v>1</v>
      </c>
      <c r="F137" s="24">
        <v>20</v>
      </c>
      <c r="G137" s="24">
        <v>37</v>
      </c>
      <c r="H137" s="24">
        <v>3</v>
      </c>
      <c r="I137" s="24">
        <v>6</v>
      </c>
    </row>
    <row r="138" spans="1:9">
      <c r="A138" s="10" t="s">
        <v>114</v>
      </c>
      <c r="B138" s="15">
        <v>100</v>
      </c>
      <c r="C138" s="15">
        <v>15.189873</v>
      </c>
      <c r="D138" s="15">
        <v>0</v>
      </c>
      <c r="E138" s="15">
        <v>1.2658229999999999</v>
      </c>
      <c r="F138" s="15">
        <v>25.316455999999999</v>
      </c>
      <c r="G138" s="15">
        <v>46.835442999999998</v>
      </c>
      <c r="H138" s="15">
        <v>3.7974679999999998</v>
      </c>
      <c r="I138" s="15">
        <v>7.5949369999999998</v>
      </c>
    </row>
    <row r="139" spans="1:9">
      <c r="A139" s="23" t="s">
        <v>183</v>
      </c>
      <c r="B139" s="24">
        <v>68</v>
      </c>
      <c r="C139" s="24">
        <v>3</v>
      </c>
      <c r="D139" s="24">
        <v>1</v>
      </c>
      <c r="E139" s="24">
        <v>1</v>
      </c>
      <c r="F139" s="24">
        <v>19</v>
      </c>
      <c r="G139" s="24">
        <v>38</v>
      </c>
      <c r="H139" s="24">
        <v>3</v>
      </c>
      <c r="I139" s="24">
        <v>3</v>
      </c>
    </row>
    <row r="140" spans="1:9">
      <c r="A140" s="10" t="s">
        <v>114</v>
      </c>
      <c r="B140" s="15">
        <v>100</v>
      </c>
      <c r="C140" s="15">
        <v>4.4117649999999999</v>
      </c>
      <c r="D140" s="15">
        <v>1.470588</v>
      </c>
      <c r="E140" s="15">
        <v>1.470588</v>
      </c>
      <c r="F140" s="15">
        <v>27.941175999999999</v>
      </c>
      <c r="G140" s="15">
        <v>55.882353000000002</v>
      </c>
      <c r="H140" s="15">
        <v>4.4117649999999999</v>
      </c>
      <c r="I140" s="15">
        <v>4.4117649999999999</v>
      </c>
    </row>
    <row r="141" spans="1:9">
      <c r="A141" s="23" t="s">
        <v>184</v>
      </c>
      <c r="B141" s="24">
        <v>586</v>
      </c>
      <c r="C141" s="24">
        <v>69</v>
      </c>
      <c r="D141" s="24">
        <v>4</v>
      </c>
      <c r="E141" s="24">
        <v>7</v>
      </c>
      <c r="F141" s="24">
        <v>106</v>
      </c>
      <c r="G141" s="24">
        <v>351</v>
      </c>
      <c r="H141" s="24">
        <v>17</v>
      </c>
      <c r="I141" s="24">
        <v>32</v>
      </c>
    </row>
    <row r="142" spans="1:9">
      <c r="A142" s="10" t="s">
        <v>114</v>
      </c>
      <c r="B142" s="15">
        <v>100</v>
      </c>
      <c r="C142" s="15">
        <v>11.774744</v>
      </c>
      <c r="D142" s="15">
        <v>0.68259400000000003</v>
      </c>
      <c r="E142" s="15">
        <v>1.194539</v>
      </c>
      <c r="F142" s="15">
        <v>18.088736999999998</v>
      </c>
      <c r="G142" s="15">
        <v>59.897610999999998</v>
      </c>
      <c r="H142" s="15">
        <v>2.901024</v>
      </c>
      <c r="I142" s="15">
        <v>5.4607510000000001</v>
      </c>
    </row>
    <row r="143" spans="1:9">
      <c r="A143" s="23" t="s">
        <v>185</v>
      </c>
      <c r="B143" s="24">
        <v>276</v>
      </c>
      <c r="C143" s="24">
        <v>31</v>
      </c>
      <c r="D143" s="24">
        <v>1</v>
      </c>
      <c r="E143" s="24">
        <v>4</v>
      </c>
      <c r="F143" s="24">
        <v>52</v>
      </c>
      <c r="G143" s="24">
        <v>167</v>
      </c>
      <c r="H143" s="24">
        <v>7</v>
      </c>
      <c r="I143" s="24">
        <v>14</v>
      </c>
    </row>
    <row r="144" spans="1:9">
      <c r="A144" s="10" t="s">
        <v>114</v>
      </c>
      <c r="B144" s="15">
        <v>100</v>
      </c>
      <c r="C144" s="15">
        <v>11.231884000000001</v>
      </c>
      <c r="D144" s="15">
        <v>0.362319</v>
      </c>
      <c r="E144" s="15">
        <v>1.4492750000000001</v>
      </c>
      <c r="F144" s="15">
        <v>18.840579999999999</v>
      </c>
      <c r="G144" s="15">
        <v>60.507246000000002</v>
      </c>
      <c r="H144" s="15">
        <v>2.536232</v>
      </c>
      <c r="I144" s="15">
        <v>5.0724640000000001</v>
      </c>
    </row>
    <row r="145" spans="1:9">
      <c r="A145" s="23" t="s">
        <v>152</v>
      </c>
      <c r="B145" s="24">
        <v>197</v>
      </c>
      <c r="C145" s="24">
        <v>26</v>
      </c>
      <c r="D145" s="24">
        <v>2</v>
      </c>
      <c r="E145" s="24">
        <v>2</v>
      </c>
      <c r="F145" s="24">
        <v>35</v>
      </c>
      <c r="G145" s="24">
        <v>101</v>
      </c>
      <c r="H145" s="24">
        <v>20</v>
      </c>
      <c r="I145" s="24">
        <v>11</v>
      </c>
    </row>
    <row r="146" spans="1:9">
      <c r="A146" s="10" t="s">
        <v>114</v>
      </c>
      <c r="B146" s="15">
        <v>100</v>
      </c>
      <c r="C146" s="15">
        <v>13.19797</v>
      </c>
      <c r="D146" s="15">
        <v>1.015228</v>
      </c>
      <c r="E146" s="15">
        <v>1.015228</v>
      </c>
      <c r="F146" s="15">
        <v>17.766497000000001</v>
      </c>
      <c r="G146" s="15">
        <v>51.269036</v>
      </c>
      <c r="H146" s="15">
        <v>10.152284</v>
      </c>
      <c r="I146" s="15">
        <v>5.5837560000000002</v>
      </c>
    </row>
    <row r="147" spans="1:9">
      <c r="A147" s="23" t="s">
        <v>186</v>
      </c>
      <c r="B147" s="24">
        <v>944</v>
      </c>
      <c r="C147" s="24">
        <v>80</v>
      </c>
      <c r="D147" s="24">
        <v>9</v>
      </c>
      <c r="E147" s="24">
        <v>7</v>
      </c>
      <c r="F147" s="24">
        <v>135</v>
      </c>
      <c r="G147" s="24">
        <v>593</v>
      </c>
      <c r="H147" s="24">
        <v>49</v>
      </c>
      <c r="I147" s="24">
        <v>71</v>
      </c>
    </row>
    <row r="148" spans="1:9">
      <c r="A148" s="10" t="s">
        <v>114</v>
      </c>
      <c r="B148" s="15">
        <v>100</v>
      </c>
      <c r="C148" s="15">
        <v>8.4745760000000008</v>
      </c>
      <c r="D148" s="15">
        <v>0.95338999999999996</v>
      </c>
      <c r="E148" s="15">
        <v>0.74152499999999999</v>
      </c>
      <c r="F148" s="15">
        <v>14.300846999999999</v>
      </c>
      <c r="G148" s="15">
        <v>62.817796999999999</v>
      </c>
      <c r="H148" s="15">
        <v>5.1906780000000001</v>
      </c>
      <c r="I148" s="15">
        <v>7.5211860000000001</v>
      </c>
    </row>
    <row r="149" spans="1:9">
      <c r="A149" s="23" t="s">
        <v>128</v>
      </c>
      <c r="B149" s="24">
        <v>41</v>
      </c>
      <c r="C149" s="24">
        <v>5</v>
      </c>
      <c r="D149" s="24">
        <v>1</v>
      </c>
      <c r="E149" s="24">
        <v>1</v>
      </c>
      <c r="F149" s="24">
        <v>3</v>
      </c>
      <c r="G149" s="24">
        <v>10</v>
      </c>
      <c r="H149" s="24">
        <v>1</v>
      </c>
      <c r="I149" s="24">
        <v>20</v>
      </c>
    </row>
    <row r="150" spans="1:9">
      <c r="A150" s="10" t="s">
        <v>114</v>
      </c>
      <c r="B150" s="15">
        <v>100</v>
      </c>
      <c r="C150" s="15">
        <v>12.195122</v>
      </c>
      <c r="D150" s="15">
        <v>2.4390239999999999</v>
      </c>
      <c r="E150" s="15">
        <v>2.4390239999999999</v>
      </c>
      <c r="F150" s="15">
        <v>7.3170729999999997</v>
      </c>
      <c r="G150" s="15">
        <v>24.390243999999999</v>
      </c>
      <c r="H150" s="15">
        <v>2.4390239999999999</v>
      </c>
      <c r="I150" s="15">
        <v>48.780487999999998</v>
      </c>
    </row>
    <row r="151" spans="1:9">
      <c r="A151" s="8" t="s">
        <v>187</v>
      </c>
      <c r="B151" s="8"/>
      <c r="C151" s="8"/>
      <c r="D151" s="8"/>
      <c r="E151" s="8"/>
      <c r="F151" s="8"/>
      <c r="G151" s="8"/>
      <c r="H151" s="8"/>
      <c r="I151" s="8"/>
    </row>
    <row r="152" spans="1:9">
      <c r="A152" s="23" t="s">
        <v>188</v>
      </c>
      <c r="B152" s="24">
        <v>2041</v>
      </c>
      <c r="C152" s="24">
        <v>216</v>
      </c>
      <c r="D152" s="24">
        <v>14</v>
      </c>
      <c r="E152" s="24">
        <v>20</v>
      </c>
      <c r="F152" s="24">
        <v>313</v>
      </c>
      <c r="G152" s="24">
        <v>1267</v>
      </c>
      <c r="H152" s="24">
        <v>81</v>
      </c>
      <c r="I152" s="24">
        <v>130</v>
      </c>
    </row>
    <row r="153" spans="1:9">
      <c r="A153" s="10" t="s">
        <v>114</v>
      </c>
      <c r="B153" s="15">
        <v>100</v>
      </c>
      <c r="C153" s="15">
        <v>10.583048</v>
      </c>
      <c r="D153" s="15">
        <v>0.68593800000000005</v>
      </c>
      <c r="E153" s="15">
        <v>0.97991200000000001</v>
      </c>
      <c r="F153" s="15">
        <v>15.33562</v>
      </c>
      <c r="G153" s="15">
        <v>62.077413</v>
      </c>
      <c r="H153" s="15">
        <v>3.9686430000000001</v>
      </c>
      <c r="I153" s="15">
        <v>6.3694269999999999</v>
      </c>
    </row>
    <row r="154" spans="1:9">
      <c r="A154" s="23" t="s">
        <v>189</v>
      </c>
      <c r="B154" s="24">
        <v>221</v>
      </c>
      <c r="C154" s="24">
        <v>17</v>
      </c>
      <c r="D154" s="24">
        <v>0</v>
      </c>
      <c r="E154" s="24">
        <v>2</v>
      </c>
      <c r="F154" s="24">
        <v>56</v>
      </c>
      <c r="G154" s="24">
        <v>121</v>
      </c>
      <c r="H154" s="24">
        <v>13</v>
      </c>
      <c r="I154" s="24">
        <v>12</v>
      </c>
    </row>
    <row r="155" spans="1:9">
      <c r="A155" s="10" t="s">
        <v>114</v>
      </c>
      <c r="B155" s="15">
        <v>100</v>
      </c>
      <c r="C155" s="15">
        <v>7.6923079999999997</v>
      </c>
      <c r="D155" s="15">
        <v>0</v>
      </c>
      <c r="E155" s="15">
        <v>0.90497700000000003</v>
      </c>
      <c r="F155" s="15">
        <v>25.339366999999999</v>
      </c>
      <c r="G155" s="15">
        <v>54.751131000000001</v>
      </c>
      <c r="H155" s="15">
        <v>5.8823530000000002</v>
      </c>
      <c r="I155" s="15">
        <v>5.4298640000000002</v>
      </c>
    </row>
    <row r="156" spans="1:9">
      <c r="A156" s="23" t="s">
        <v>190</v>
      </c>
      <c r="B156" s="24">
        <v>64</v>
      </c>
      <c r="C156" s="24">
        <v>3</v>
      </c>
      <c r="D156" s="24">
        <v>0</v>
      </c>
      <c r="E156" s="24">
        <v>1</v>
      </c>
      <c r="F156" s="24">
        <v>15</v>
      </c>
      <c r="G156" s="24">
        <v>31</v>
      </c>
      <c r="H156" s="24">
        <v>5</v>
      </c>
      <c r="I156" s="24">
        <v>9</v>
      </c>
    </row>
    <row r="157" spans="1:9">
      <c r="A157" s="10" t="s">
        <v>114</v>
      </c>
      <c r="B157" s="15">
        <v>100</v>
      </c>
      <c r="C157" s="15">
        <v>4.6875</v>
      </c>
      <c r="D157" s="15">
        <v>0</v>
      </c>
      <c r="E157" s="15">
        <v>1.5625</v>
      </c>
      <c r="F157" s="15">
        <v>23.4375</v>
      </c>
      <c r="G157" s="15">
        <v>48.4375</v>
      </c>
      <c r="H157" s="15">
        <v>7.8125</v>
      </c>
      <c r="I157" s="15">
        <v>14.0625</v>
      </c>
    </row>
    <row r="158" spans="1:9">
      <c r="A158" s="23" t="s">
        <v>191</v>
      </c>
      <c r="B158" s="24">
        <v>158</v>
      </c>
      <c r="C158" s="24">
        <v>11</v>
      </c>
      <c r="D158" s="24">
        <v>4</v>
      </c>
      <c r="E158" s="24">
        <v>4</v>
      </c>
      <c r="F158" s="24">
        <v>44</v>
      </c>
      <c r="G158" s="24">
        <v>73</v>
      </c>
      <c r="H158" s="24">
        <v>9</v>
      </c>
      <c r="I158" s="24">
        <v>13</v>
      </c>
    </row>
    <row r="159" spans="1:9">
      <c r="A159" s="10" t="s">
        <v>114</v>
      </c>
      <c r="B159" s="15">
        <v>100</v>
      </c>
      <c r="C159" s="15">
        <v>6.9620249999999997</v>
      </c>
      <c r="D159" s="15">
        <v>2.5316459999999998</v>
      </c>
      <c r="E159" s="15">
        <v>2.5316459999999998</v>
      </c>
      <c r="F159" s="15">
        <v>27.848101</v>
      </c>
      <c r="G159" s="15">
        <v>46.202531999999998</v>
      </c>
      <c r="H159" s="15">
        <v>5.6962029999999997</v>
      </c>
      <c r="I159" s="15">
        <v>8.2278479999999998</v>
      </c>
    </row>
    <row r="160" spans="1:9">
      <c r="A160" s="23" t="s">
        <v>192</v>
      </c>
      <c r="B160" s="24">
        <v>120</v>
      </c>
      <c r="C160" s="24">
        <v>4</v>
      </c>
      <c r="D160" s="24">
        <v>1</v>
      </c>
      <c r="E160" s="24">
        <v>1</v>
      </c>
      <c r="F160" s="24">
        <v>29</v>
      </c>
      <c r="G160" s="24">
        <v>72</v>
      </c>
      <c r="H160" s="24">
        <v>10</v>
      </c>
      <c r="I160" s="24">
        <v>3</v>
      </c>
    </row>
    <row r="161" spans="1:9">
      <c r="A161" s="10" t="s">
        <v>114</v>
      </c>
      <c r="B161" s="15">
        <v>100</v>
      </c>
      <c r="C161" s="15">
        <v>3.3333330000000001</v>
      </c>
      <c r="D161" s="15">
        <v>0.83333299999999999</v>
      </c>
      <c r="E161" s="15">
        <v>0.83333299999999999</v>
      </c>
      <c r="F161" s="15">
        <v>24.166667</v>
      </c>
      <c r="G161" s="15">
        <v>60</v>
      </c>
      <c r="H161" s="15">
        <v>8.3333329999999997</v>
      </c>
      <c r="I161" s="15">
        <v>2.5</v>
      </c>
    </row>
    <row r="162" spans="1:9">
      <c r="A162" s="23" t="s">
        <v>193</v>
      </c>
      <c r="B162" s="24">
        <v>10</v>
      </c>
      <c r="C162" s="24">
        <v>7</v>
      </c>
      <c r="D162" s="24">
        <v>1</v>
      </c>
      <c r="E162" s="24">
        <v>0</v>
      </c>
      <c r="F162" s="24">
        <v>0</v>
      </c>
      <c r="G162" s="24">
        <v>1</v>
      </c>
      <c r="H162" s="24">
        <v>1</v>
      </c>
      <c r="I162" s="24">
        <v>0</v>
      </c>
    </row>
    <row r="163" spans="1:9">
      <c r="A163" s="10" t="s">
        <v>114</v>
      </c>
      <c r="B163" s="15">
        <v>100</v>
      </c>
      <c r="C163" s="15">
        <v>70</v>
      </c>
      <c r="D163" s="15">
        <v>10</v>
      </c>
      <c r="E163" s="15">
        <v>0</v>
      </c>
      <c r="F163" s="15">
        <v>0</v>
      </c>
      <c r="G163" s="15">
        <v>10</v>
      </c>
      <c r="H163" s="15">
        <v>10</v>
      </c>
      <c r="I163" s="15">
        <v>0</v>
      </c>
    </row>
    <row r="164" spans="1:9">
      <c r="A164" s="23" t="s">
        <v>152</v>
      </c>
      <c r="B164" s="24">
        <v>39</v>
      </c>
      <c r="C164" s="24">
        <v>6</v>
      </c>
      <c r="D164" s="24">
        <v>2</v>
      </c>
      <c r="E164" s="24">
        <v>0</v>
      </c>
      <c r="F164" s="24">
        <v>5</v>
      </c>
      <c r="G164" s="24">
        <v>19</v>
      </c>
      <c r="H164" s="24">
        <v>5</v>
      </c>
      <c r="I164" s="24">
        <v>2</v>
      </c>
    </row>
    <row r="165" spans="1:9">
      <c r="A165" s="10" t="s">
        <v>114</v>
      </c>
      <c r="B165" s="15">
        <v>100</v>
      </c>
      <c r="C165" s="15">
        <v>15.384615</v>
      </c>
      <c r="D165" s="15">
        <v>5.1282050000000003</v>
      </c>
      <c r="E165" s="15">
        <v>0</v>
      </c>
      <c r="F165" s="15">
        <v>12.820513</v>
      </c>
      <c r="G165" s="15">
        <v>48.717948999999997</v>
      </c>
      <c r="H165" s="15">
        <v>12.820513</v>
      </c>
      <c r="I165" s="15">
        <v>5.1282050000000003</v>
      </c>
    </row>
    <row r="166" spans="1:9">
      <c r="A166" s="23" t="s">
        <v>128</v>
      </c>
      <c r="B166" s="24">
        <v>24</v>
      </c>
      <c r="C166" s="24">
        <v>3</v>
      </c>
      <c r="D166" s="24">
        <v>0</v>
      </c>
      <c r="E166" s="24">
        <v>0</v>
      </c>
      <c r="F166" s="24">
        <v>1</v>
      </c>
      <c r="G166" s="24">
        <v>9</v>
      </c>
      <c r="H166" s="24">
        <v>1</v>
      </c>
      <c r="I166" s="24">
        <v>10</v>
      </c>
    </row>
    <row r="167" spans="1:9">
      <c r="A167" s="10" t="s">
        <v>114</v>
      </c>
      <c r="B167" s="15">
        <v>100</v>
      </c>
      <c r="C167" s="15">
        <v>12.5</v>
      </c>
      <c r="D167" s="15">
        <v>0</v>
      </c>
      <c r="E167" s="15">
        <v>0</v>
      </c>
      <c r="F167" s="15">
        <v>4.1666670000000003</v>
      </c>
      <c r="G167" s="15">
        <v>37.5</v>
      </c>
      <c r="H167" s="15">
        <v>4.1666670000000003</v>
      </c>
      <c r="I167" s="15">
        <v>41.666666999999997</v>
      </c>
    </row>
    <row r="168" spans="1:9">
      <c r="A168" s="8" t="s">
        <v>194</v>
      </c>
      <c r="B168" s="8"/>
      <c r="C168" s="8"/>
      <c r="D168" s="8"/>
      <c r="E168" s="8"/>
      <c r="F168" s="8"/>
      <c r="G168" s="8"/>
      <c r="H168" s="8"/>
      <c r="I168" s="8"/>
    </row>
    <row r="169" spans="1:9">
      <c r="A169" s="23" t="s">
        <v>195</v>
      </c>
      <c r="B169" s="24">
        <v>1341</v>
      </c>
      <c r="C169" s="24">
        <v>119</v>
      </c>
      <c r="D169" s="24">
        <v>11</v>
      </c>
      <c r="E169" s="24">
        <v>13</v>
      </c>
      <c r="F169" s="24">
        <v>261</v>
      </c>
      <c r="G169" s="24">
        <v>819</v>
      </c>
      <c r="H169" s="24">
        <v>48</v>
      </c>
      <c r="I169" s="24">
        <v>70</v>
      </c>
    </row>
    <row r="170" spans="1:9">
      <c r="A170" s="10" t="s">
        <v>114</v>
      </c>
      <c r="B170" s="15">
        <v>100</v>
      </c>
      <c r="C170" s="15">
        <v>8.8739749999999997</v>
      </c>
      <c r="D170" s="15">
        <v>0.82028299999999998</v>
      </c>
      <c r="E170" s="15">
        <v>0.96942600000000001</v>
      </c>
      <c r="F170" s="15">
        <v>19.463087000000002</v>
      </c>
      <c r="G170" s="15">
        <v>61.073825999999997</v>
      </c>
      <c r="H170" s="15">
        <v>3.579418</v>
      </c>
      <c r="I170" s="15">
        <v>5.2199850000000003</v>
      </c>
    </row>
    <row r="171" spans="1:9">
      <c r="A171" s="23" t="s">
        <v>196</v>
      </c>
      <c r="B171" s="24">
        <v>523</v>
      </c>
      <c r="C171" s="24">
        <v>58</v>
      </c>
      <c r="D171" s="24">
        <v>6</v>
      </c>
      <c r="E171" s="24">
        <v>7</v>
      </c>
      <c r="F171" s="24">
        <v>83</v>
      </c>
      <c r="G171" s="24">
        <v>317</v>
      </c>
      <c r="H171" s="24">
        <v>17</v>
      </c>
      <c r="I171" s="24">
        <v>35</v>
      </c>
    </row>
    <row r="172" spans="1:9">
      <c r="A172" s="10" t="s">
        <v>114</v>
      </c>
      <c r="B172" s="15">
        <v>100</v>
      </c>
      <c r="C172" s="15">
        <v>11.089866000000001</v>
      </c>
      <c r="D172" s="15">
        <v>1.1472279999999999</v>
      </c>
      <c r="E172" s="15">
        <v>1.3384320000000001</v>
      </c>
      <c r="F172" s="15">
        <v>15.869980999999999</v>
      </c>
      <c r="G172" s="15">
        <v>60.611854999999998</v>
      </c>
      <c r="H172" s="15">
        <v>3.2504780000000002</v>
      </c>
      <c r="I172" s="15">
        <v>6.6921609999999996</v>
      </c>
    </row>
    <row r="173" spans="1:9">
      <c r="A173" s="23" t="s">
        <v>197</v>
      </c>
      <c r="B173" s="24">
        <v>116</v>
      </c>
      <c r="C173" s="24">
        <v>10</v>
      </c>
      <c r="D173" s="24">
        <v>1</v>
      </c>
      <c r="E173" s="24">
        <v>0</v>
      </c>
      <c r="F173" s="24">
        <v>28</v>
      </c>
      <c r="G173" s="24">
        <v>65</v>
      </c>
      <c r="H173" s="24">
        <v>2</v>
      </c>
      <c r="I173" s="24">
        <v>10</v>
      </c>
    </row>
    <row r="174" spans="1:9">
      <c r="A174" s="10" t="s">
        <v>114</v>
      </c>
      <c r="B174" s="15">
        <v>100</v>
      </c>
      <c r="C174" s="15">
        <v>8.6206899999999997</v>
      </c>
      <c r="D174" s="15">
        <v>0.86206899999999997</v>
      </c>
      <c r="E174" s="15">
        <v>0</v>
      </c>
      <c r="F174" s="15">
        <v>24.137930999999998</v>
      </c>
      <c r="G174" s="15">
        <v>56.034483000000002</v>
      </c>
      <c r="H174" s="15">
        <v>1.7241379999999999</v>
      </c>
      <c r="I174" s="15">
        <v>8.6206899999999997</v>
      </c>
    </row>
    <row r="175" spans="1:9">
      <c r="A175" s="23" t="s">
        <v>198</v>
      </c>
      <c r="B175" s="24">
        <v>25</v>
      </c>
      <c r="C175" s="24">
        <v>4</v>
      </c>
      <c r="D175" s="24">
        <v>0</v>
      </c>
      <c r="E175" s="24">
        <v>0</v>
      </c>
      <c r="F175" s="24">
        <v>4</v>
      </c>
      <c r="G175" s="24">
        <v>13</v>
      </c>
      <c r="H175" s="24">
        <v>3</v>
      </c>
      <c r="I175" s="24">
        <v>1</v>
      </c>
    </row>
    <row r="176" spans="1:9">
      <c r="A176" s="10" t="s">
        <v>114</v>
      </c>
      <c r="B176" s="15">
        <v>100</v>
      </c>
      <c r="C176" s="15">
        <v>16</v>
      </c>
      <c r="D176" s="15">
        <v>0</v>
      </c>
      <c r="E176" s="15">
        <v>0</v>
      </c>
      <c r="F176" s="15">
        <v>16</v>
      </c>
      <c r="G176" s="15">
        <v>52</v>
      </c>
      <c r="H176" s="15">
        <v>12</v>
      </c>
      <c r="I176" s="15">
        <v>4</v>
      </c>
    </row>
    <row r="177" spans="1:9">
      <c r="A177" s="23" t="s">
        <v>199</v>
      </c>
      <c r="B177" s="24">
        <v>68</v>
      </c>
      <c r="C177" s="24">
        <v>3</v>
      </c>
      <c r="D177" s="24">
        <v>0</v>
      </c>
      <c r="E177" s="24">
        <v>3</v>
      </c>
      <c r="F177" s="24">
        <v>15</v>
      </c>
      <c r="G177" s="24">
        <v>44</v>
      </c>
      <c r="H177" s="24">
        <v>0</v>
      </c>
      <c r="I177" s="24">
        <v>3</v>
      </c>
    </row>
    <row r="178" spans="1:9">
      <c r="A178" s="10" t="s">
        <v>114</v>
      </c>
      <c r="B178" s="15">
        <v>100</v>
      </c>
      <c r="C178" s="15">
        <v>4.4117649999999999</v>
      </c>
      <c r="D178" s="15">
        <v>0</v>
      </c>
      <c r="E178" s="15">
        <v>4.4117649999999999</v>
      </c>
      <c r="F178" s="15">
        <v>22.058824000000001</v>
      </c>
      <c r="G178" s="15">
        <v>64.705882000000003</v>
      </c>
      <c r="H178" s="15">
        <v>0</v>
      </c>
      <c r="I178" s="15">
        <v>4.4117649999999999</v>
      </c>
    </row>
    <row r="179" spans="1:9">
      <c r="A179" s="23" t="s">
        <v>200</v>
      </c>
      <c r="B179" s="24">
        <v>1248</v>
      </c>
      <c r="C179" s="24">
        <v>100</v>
      </c>
      <c r="D179" s="24">
        <v>9</v>
      </c>
      <c r="E179" s="24">
        <v>15</v>
      </c>
      <c r="F179" s="24">
        <v>232</v>
      </c>
      <c r="G179" s="24">
        <v>790</v>
      </c>
      <c r="H179" s="24">
        <v>46</v>
      </c>
      <c r="I179" s="24">
        <v>56</v>
      </c>
    </row>
    <row r="180" spans="1:9">
      <c r="A180" s="10" t="s">
        <v>114</v>
      </c>
      <c r="B180" s="15">
        <v>100</v>
      </c>
      <c r="C180" s="15">
        <v>8.0128210000000006</v>
      </c>
      <c r="D180" s="15">
        <v>0.72115399999999996</v>
      </c>
      <c r="E180" s="15">
        <v>1.2019230000000001</v>
      </c>
      <c r="F180" s="15">
        <v>18.589744</v>
      </c>
      <c r="G180" s="15">
        <v>63.301282</v>
      </c>
      <c r="H180" s="15">
        <v>3.6858970000000002</v>
      </c>
      <c r="I180" s="15">
        <v>4.4871790000000003</v>
      </c>
    </row>
    <row r="181" spans="1:9">
      <c r="A181" s="23" t="s">
        <v>201</v>
      </c>
      <c r="B181" s="24">
        <v>725</v>
      </c>
      <c r="C181" s="24">
        <v>95</v>
      </c>
      <c r="D181" s="24">
        <v>2</v>
      </c>
      <c r="E181" s="24">
        <v>5</v>
      </c>
      <c r="F181" s="24">
        <v>120</v>
      </c>
      <c r="G181" s="24">
        <v>432</v>
      </c>
      <c r="H181" s="24">
        <v>34</v>
      </c>
      <c r="I181" s="24">
        <v>37</v>
      </c>
    </row>
    <row r="182" spans="1:9">
      <c r="A182" s="10" t="s">
        <v>114</v>
      </c>
      <c r="B182" s="15">
        <v>100</v>
      </c>
      <c r="C182" s="15">
        <v>13.103448</v>
      </c>
      <c r="D182" s="15">
        <v>0.275862</v>
      </c>
      <c r="E182" s="15">
        <v>0.68965500000000002</v>
      </c>
      <c r="F182" s="15">
        <v>16.551724</v>
      </c>
      <c r="G182" s="15">
        <v>59.586207000000002</v>
      </c>
      <c r="H182" s="15">
        <v>4.6896550000000001</v>
      </c>
      <c r="I182" s="15">
        <v>5.1034480000000002</v>
      </c>
    </row>
    <row r="183" spans="1:9">
      <c r="A183" s="23" t="s">
        <v>202</v>
      </c>
      <c r="B183" s="24">
        <v>550</v>
      </c>
      <c r="C183" s="24">
        <v>45</v>
      </c>
      <c r="D183" s="24">
        <v>2</v>
      </c>
      <c r="E183" s="24">
        <v>6</v>
      </c>
      <c r="F183" s="24">
        <v>113</v>
      </c>
      <c r="G183" s="24">
        <v>318</v>
      </c>
      <c r="H183" s="24">
        <v>24</v>
      </c>
      <c r="I183" s="24">
        <v>42</v>
      </c>
    </row>
    <row r="184" spans="1:9">
      <c r="A184" s="10" t="s">
        <v>114</v>
      </c>
      <c r="B184" s="15">
        <v>100</v>
      </c>
      <c r="C184" s="15">
        <v>8.1818179999999998</v>
      </c>
      <c r="D184" s="15">
        <v>0.36363600000000001</v>
      </c>
      <c r="E184" s="15">
        <v>1.0909089999999999</v>
      </c>
      <c r="F184" s="15">
        <v>20.545455</v>
      </c>
      <c r="G184" s="15">
        <v>57.818182</v>
      </c>
      <c r="H184" s="15">
        <v>4.3636359999999996</v>
      </c>
      <c r="I184" s="15">
        <v>7.6363640000000004</v>
      </c>
    </row>
    <row r="185" spans="1:9">
      <c r="A185" s="23" t="s">
        <v>203</v>
      </c>
      <c r="B185" s="24">
        <v>563</v>
      </c>
      <c r="C185" s="24">
        <v>33</v>
      </c>
      <c r="D185" s="24">
        <v>4</v>
      </c>
      <c r="E185" s="24">
        <v>7</v>
      </c>
      <c r="F185" s="24">
        <v>131</v>
      </c>
      <c r="G185" s="24">
        <v>349</v>
      </c>
      <c r="H185" s="24">
        <v>16</v>
      </c>
      <c r="I185" s="24">
        <v>23</v>
      </c>
    </row>
    <row r="186" spans="1:9">
      <c r="A186" s="10" t="s">
        <v>114</v>
      </c>
      <c r="B186" s="15">
        <v>100</v>
      </c>
      <c r="C186" s="15">
        <v>5.8614560000000004</v>
      </c>
      <c r="D186" s="15">
        <v>0.71048</v>
      </c>
      <c r="E186" s="15">
        <v>1.243339</v>
      </c>
      <c r="F186" s="15">
        <v>23.268205999999999</v>
      </c>
      <c r="G186" s="15">
        <v>61.989342999999998</v>
      </c>
      <c r="H186" s="15">
        <v>2.8419180000000002</v>
      </c>
      <c r="I186" s="15">
        <v>4.0852579999999996</v>
      </c>
    </row>
    <row r="187" spans="1:9">
      <c r="A187" s="23" t="s">
        <v>204</v>
      </c>
      <c r="B187" s="24">
        <v>319</v>
      </c>
      <c r="C187" s="24">
        <v>37</v>
      </c>
      <c r="D187" s="24">
        <v>1</v>
      </c>
      <c r="E187" s="24">
        <v>4</v>
      </c>
      <c r="F187" s="24">
        <v>59</v>
      </c>
      <c r="G187" s="24">
        <v>173</v>
      </c>
      <c r="H187" s="24">
        <v>16</v>
      </c>
      <c r="I187" s="24">
        <v>29</v>
      </c>
    </row>
    <row r="188" spans="1:9">
      <c r="A188" s="10" t="s">
        <v>114</v>
      </c>
      <c r="B188" s="15">
        <v>100</v>
      </c>
      <c r="C188" s="15">
        <v>11.598746</v>
      </c>
      <c r="D188" s="15">
        <v>0.31347999999999998</v>
      </c>
      <c r="E188" s="15">
        <v>1.2539180000000001</v>
      </c>
      <c r="F188" s="15">
        <v>18.495297999999998</v>
      </c>
      <c r="G188" s="15">
        <v>54.231974999999998</v>
      </c>
      <c r="H188" s="15">
        <v>5.0156739999999997</v>
      </c>
      <c r="I188" s="15">
        <v>9.0909089999999999</v>
      </c>
    </row>
    <row r="189" spans="1:9">
      <c r="A189" s="23" t="s">
        <v>205</v>
      </c>
      <c r="B189" s="24">
        <v>6</v>
      </c>
      <c r="C189" s="24">
        <v>3</v>
      </c>
      <c r="D189" s="24">
        <v>0</v>
      </c>
      <c r="E189" s="24">
        <v>1</v>
      </c>
      <c r="F189" s="24">
        <v>0</v>
      </c>
      <c r="G189" s="24">
        <v>1</v>
      </c>
      <c r="H189" s="24">
        <v>0</v>
      </c>
      <c r="I189" s="24">
        <v>1</v>
      </c>
    </row>
    <row r="190" spans="1:9">
      <c r="A190" s="10" t="s">
        <v>114</v>
      </c>
      <c r="B190" s="15">
        <v>100</v>
      </c>
      <c r="C190" s="15">
        <v>50</v>
      </c>
      <c r="D190" s="15">
        <v>0</v>
      </c>
      <c r="E190" s="15">
        <v>16.666667</v>
      </c>
      <c r="F190" s="15">
        <v>0</v>
      </c>
      <c r="G190" s="15">
        <v>16.666667</v>
      </c>
      <c r="H190" s="15">
        <v>0</v>
      </c>
      <c r="I190" s="15">
        <v>16.666667</v>
      </c>
    </row>
    <row r="191" spans="1:9">
      <c r="A191" s="23" t="s">
        <v>206</v>
      </c>
      <c r="B191" s="24">
        <v>42</v>
      </c>
      <c r="C191" s="24">
        <v>9</v>
      </c>
      <c r="D191" s="24">
        <v>2</v>
      </c>
      <c r="E191" s="24">
        <v>0</v>
      </c>
      <c r="F191" s="24">
        <v>3</v>
      </c>
      <c r="G191" s="24">
        <v>21</v>
      </c>
      <c r="H191" s="24">
        <v>3</v>
      </c>
      <c r="I191" s="24">
        <v>4</v>
      </c>
    </row>
    <row r="192" spans="1:9">
      <c r="A192" s="10" t="s">
        <v>114</v>
      </c>
      <c r="B192" s="15">
        <v>100</v>
      </c>
      <c r="C192" s="15">
        <v>21.428571000000002</v>
      </c>
      <c r="D192" s="15">
        <v>4.7619049999999996</v>
      </c>
      <c r="E192" s="15">
        <v>0</v>
      </c>
      <c r="F192" s="15">
        <v>7.1428570000000002</v>
      </c>
      <c r="G192" s="15">
        <v>50</v>
      </c>
      <c r="H192" s="15">
        <v>7.1428570000000002</v>
      </c>
      <c r="I192" s="15">
        <v>9.5238099999999992</v>
      </c>
    </row>
    <row r="193" spans="1:9">
      <c r="A193" s="23" t="s">
        <v>152</v>
      </c>
      <c r="B193" s="24">
        <v>39</v>
      </c>
      <c r="C193" s="24">
        <v>4</v>
      </c>
      <c r="D193" s="24">
        <v>1</v>
      </c>
      <c r="E193" s="24">
        <v>0</v>
      </c>
      <c r="F193" s="24">
        <v>5</v>
      </c>
      <c r="G193" s="24">
        <v>17</v>
      </c>
      <c r="H193" s="24">
        <v>9</v>
      </c>
      <c r="I193" s="24">
        <v>3</v>
      </c>
    </row>
    <row r="194" spans="1:9">
      <c r="A194" s="10" t="s">
        <v>114</v>
      </c>
      <c r="B194" s="15">
        <v>100</v>
      </c>
      <c r="C194" s="15">
        <v>10.256410000000001</v>
      </c>
      <c r="D194" s="15">
        <v>2.5641029999999998</v>
      </c>
      <c r="E194" s="15">
        <v>0</v>
      </c>
      <c r="F194" s="15">
        <v>12.820513</v>
      </c>
      <c r="G194" s="15">
        <v>43.589744000000003</v>
      </c>
      <c r="H194" s="15">
        <v>23.076923000000001</v>
      </c>
      <c r="I194" s="15">
        <v>7.6923079999999997</v>
      </c>
    </row>
    <row r="195" spans="1:9">
      <c r="A195" s="23" t="s">
        <v>128</v>
      </c>
      <c r="B195" s="24">
        <v>193</v>
      </c>
      <c r="C195" s="24">
        <v>16</v>
      </c>
      <c r="D195" s="24">
        <v>1</v>
      </c>
      <c r="E195" s="24">
        <v>1</v>
      </c>
      <c r="F195" s="24">
        <v>27</v>
      </c>
      <c r="G195" s="24">
        <v>108</v>
      </c>
      <c r="H195" s="24">
        <v>12</v>
      </c>
      <c r="I195" s="24">
        <v>28</v>
      </c>
    </row>
    <row r="196" spans="1:9">
      <c r="A196" s="10" t="s">
        <v>114</v>
      </c>
      <c r="B196" s="15">
        <v>100</v>
      </c>
      <c r="C196" s="15">
        <v>8.2901550000000004</v>
      </c>
      <c r="D196" s="15">
        <v>0.51813500000000001</v>
      </c>
      <c r="E196" s="15">
        <v>0.51813500000000001</v>
      </c>
      <c r="F196" s="15">
        <v>13.989637</v>
      </c>
      <c r="G196" s="15">
        <v>55.958548999999998</v>
      </c>
      <c r="H196" s="15">
        <v>6.2176169999999997</v>
      </c>
      <c r="I196" s="15">
        <v>14.507771999999999</v>
      </c>
    </row>
    <row r="197" spans="1:9">
      <c r="A197" s="8" t="s">
        <v>207</v>
      </c>
      <c r="B197" s="8"/>
      <c r="C197" s="8"/>
      <c r="D197" s="8"/>
      <c r="E197" s="8"/>
      <c r="F197" s="8"/>
      <c r="G197" s="8"/>
      <c r="H197" s="8"/>
      <c r="I197" s="8"/>
    </row>
    <row r="198" spans="1:9">
      <c r="A198" s="23" t="s">
        <v>208</v>
      </c>
      <c r="B198" s="24">
        <v>1480</v>
      </c>
      <c r="C198" s="24">
        <v>147</v>
      </c>
      <c r="D198" s="24">
        <v>13</v>
      </c>
      <c r="E198" s="24">
        <v>12</v>
      </c>
      <c r="F198" s="24">
        <v>301</v>
      </c>
      <c r="G198" s="24">
        <v>872</v>
      </c>
      <c r="H198" s="24">
        <v>60</v>
      </c>
      <c r="I198" s="24">
        <v>75</v>
      </c>
    </row>
    <row r="199" spans="1:9">
      <c r="A199" s="10" t="s">
        <v>114</v>
      </c>
      <c r="B199" s="15">
        <v>100</v>
      </c>
      <c r="C199" s="15">
        <v>9.9324320000000004</v>
      </c>
      <c r="D199" s="15">
        <v>0.87837799999999999</v>
      </c>
      <c r="E199" s="15">
        <v>0.81081099999999995</v>
      </c>
      <c r="F199" s="15">
        <v>20.337838000000001</v>
      </c>
      <c r="G199" s="15">
        <v>58.918919000000002</v>
      </c>
      <c r="H199" s="15">
        <v>4.0540539999999998</v>
      </c>
      <c r="I199" s="15">
        <v>5.0675679999999996</v>
      </c>
    </row>
    <row r="200" spans="1:9">
      <c r="A200" s="23" t="s">
        <v>209</v>
      </c>
      <c r="B200" s="24">
        <v>1280</v>
      </c>
      <c r="C200" s="24">
        <v>124</v>
      </c>
      <c r="D200" s="24">
        <v>10</v>
      </c>
      <c r="E200" s="24">
        <v>9</v>
      </c>
      <c r="F200" s="24">
        <v>253</v>
      </c>
      <c r="G200" s="24">
        <v>768</v>
      </c>
      <c r="H200" s="24">
        <v>52</v>
      </c>
      <c r="I200" s="24">
        <v>64</v>
      </c>
    </row>
    <row r="201" spans="1:9" ht="11.1" customHeight="1">
      <c r="A201" s="10" t="s">
        <v>114</v>
      </c>
      <c r="B201" s="15">
        <v>100</v>
      </c>
      <c r="C201" s="15">
        <v>9.6875</v>
      </c>
      <c r="D201" s="15">
        <v>0.78125</v>
      </c>
      <c r="E201" s="15">
        <v>0.703125</v>
      </c>
      <c r="F201" s="15">
        <v>19.765625</v>
      </c>
      <c r="G201" s="15">
        <v>60</v>
      </c>
      <c r="H201" s="15">
        <v>4.0625</v>
      </c>
      <c r="I201" s="15">
        <v>5</v>
      </c>
    </row>
    <row r="202" spans="1:9" ht="11.1" customHeight="1">
      <c r="A202" s="23" t="s">
        <v>210</v>
      </c>
      <c r="B202" s="24">
        <v>1167</v>
      </c>
      <c r="C202" s="24">
        <v>127</v>
      </c>
      <c r="D202" s="24">
        <v>9</v>
      </c>
      <c r="E202" s="24">
        <v>12</v>
      </c>
      <c r="F202" s="24">
        <v>221</v>
      </c>
      <c r="G202" s="24">
        <v>681</v>
      </c>
      <c r="H202" s="24">
        <v>52</v>
      </c>
      <c r="I202" s="24">
        <v>65</v>
      </c>
    </row>
    <row r="203" spans="1:9" ht="11.1" customHeight="1">
      <c r="A203" s="10" t="s">
        <v>114</v>
      </c>
      <c r="B203" s="15">
        <v>100</v>
      </c>
      <c r="C203" s="15">
        <v>10.882605</v>
      </c>
      <c r="D203" s="15">
        <v>0.771208</v>
      </c>
      <c r="E203" s="15">
        <v>1.028278</v>
      </c>
      <c r="F203" s="15">
        <v>18.937446000000001</v>
      </c>
      <c r="G203" s="15">
        <v>58.354756000000002</v>
      </c>
      <c r="H203" s="15">
        <v>4.45587</v>
      </c>
      <c r="I203" s="15">
        <v>5.5698369999999997</v>
      </c>
    </row>
    <row r="204" spans="1:9" ht="11.1" customHeight="1">
      <c r="A204" s="23" t="s">
        <v>211</v>
      </c>
      <c r="B204" s="24">
        <v>715</v>
      </c>
      <c r="C204" s="24">
        <v>81</v>
      </c>
      <c r="D204" s="24">
        <v>7</v>
      </c>
      <c r="E204" s="24">
        <v>9</v>
      </c>
      <c r="F204" s="24">
        <v>141</v>
      </c>
      <c r="G204" s="24">
        <v>408</v>
      </c>
      <c r="H204" s="24">
        <v>28</v>
      </c>
      <c r="I204" s="24">
        <v>41</v>
      </c>
    </row>
    <row r="205" spans="1:9" ht="11.1" customHeight="1">
      <c r="A205" s="10" t="s">
        <v>114</v>
      </c>
      <c r="B205" s="15">
        <v>100</v>
      </c>
      <c r="C205" s="15">
        <v>11.328671</v>
      </c>
      <c r="D205" s="15">
        <v>0.97902100000000003</v>
      </c>
      <c r="E205" s="15">
        <v>1.2587410000000001</v>
      </c>
      <c r="F205" s="15">
        <v>19.720279999999999</v>
      </c>
      <c r="G205" s="15">
        <v>57.062936999999998</v>
      </c>
      <c r="H205" s="15">
        <v>3.9160840000000001</v>
      </c>
      <c r="I205" s="15">
        <v>5.7342659999999999</v>
      </c>
    </row>
    <row r="206" spans="1:9" ht="11.1" customHeight="1">
      <c r="A206" s="23" t="s">
        <v>212</v>
      </c>
      <c r="B206" s="24">
        <v>387</v>
      </c>
      <c r="C206" s="24">
        <v>33</v>
      </c>
      <c r="D206" s="24">
        <v>3</v>
      </c>
      <c r="E206" s="24">
        <v>6</v>
      </c>
      <c r="F206" s="24">
        <v>108</v>
      </c>
      <c r="G206" s="24">
        <v>208</v>
      </c>
      <c r="H206" s="24">
        <v>16</v>
      </c>
      <c r="I206" s="24">
        <v>13</v>
      </c>
    </row>
    <row r="207" spans="1:9" ht="11.1" customHeight="1">
      <c r="A207" s="10" t="s">
        <v>114</v>
      </c>
      <c r="B207" s="15">
        <v>100</v>
      </c>
      <c r="C207" s="15">
        <v>8.5271319999999999</v>
      </c>
      <c r="D207" s="15">
        <v>0.77519400000000005</v>
      </c>
      <c r="E207" s="15">
        <v>1.5503880000000001</v>
      </c>
      <c r="F207" s="15">
        <v>27.906977000000001</v>
      </c>
      <c r="G207" s="15">
        <v>53.746769999999998</v>
      </c>
      <c r="H207" s="15">
        <v>4.1343670000000001</v>
      </c>
      <c r="I207" s="15">
        <v>3.3591730000000002</v>
      </c>
    </row>
    <row r="208" spans="1:9" ht="11.1" customHeight="1">
      <c r="A208" s="23" t="s">
        <v>213</v>
      </c>
      <c r="B208" s="24">
        <v>404</v>
      </c>
      <c r="C208" s="24">
        <v>33</v>
      </c>
      <c r="D208" s="24">
        <v>7</v>
      </c>
      <c r="E208" s="24">
        <v>5</v>
      </c>
      <c r="F208" s="24">
        <v>147</v>
      </c>
      <c r="G208" s="24">
        <v>169</v>
      </c>
      <c r="H208" s="24">
        <v>17</v>
      </c>
      <c r="I208" s="24">
        <v>26</v>
      </c>
    </row>
    <row r="209" spans="1:9" ht="11.1" customHeight="1">
      <c r="A209" s="10" t="s">
        <v>114</v>
      </c>
      <c r="B209" s="15">
        <v>100</v>
      </c>
      <c r="C209" s="15">
        <v>8.168317</v>
      </c>
      <c r="D209" s="15">
        <v>1.7326729999999999</v>
      </c>
      <c r="E209" s="15">
        <v>1.2376240000000001</v>
      </c>
      <c r="F209" s="15">
        <v>36.386139</v>
      </c>
      <c r="G209" s="15">
        <v>41.831682999999998</v>
      </c>
      <c r="H209" s="15">
        <v>4.2079209999999998</v>
      </c>
      <c r="I209" s="15">
        <v>6.4356439999999999</v>
      </c>
    </row>
    <row r="210" spans="1:9" ht="11.1" customHeight="1">
      <c r="A210" s="23" t="s">
        <v>214</v>
      </c>
      <c r="B210" s="24">
        <v>595</v>
      </c>
      <c r="C210" s="24">
        <v>49</v>
      </c>
      <c r="D210" s="24">
        <v>3</v>
      </c>
      <c r="E210" s="24">
        <v>11</v>
      </c>
      <c r="F210" s="24">
        <v>117</v>
      </c>
      <c r="G210" s="24">
        <v>368</v>
      </c>
      <c r="H210" s="24">
        <v>17</v>
      </c>
      <c r="I210" s="24">
        <v>30</v>
      </c>
    </row>
    <row r="211" spans="1:9" ht="11.1" customHeight="1">
      <c r="A211" s="10" t="s">
        <v>114</v>
      </c>
      <c r="B211" s="15">
        <v>100</v>
      </c>
      <c r="C211" s="15">
        <v>8.2352939999999997</v>
      </c>
      <c r="D211" s="15">
        <v>0.50420200000000004</v>
      </c>
      <c r="E211" s="15">
        <v>1.8487389999999999</v>
      </c>
      <c r="F211" s="15">
        <v>19.663865999999999</v>
      </c>
      <c r="G211" s="15">
        <v>61.848739000000002</v>
      </c>
      <c r="H211" s="15">
        <v>2.8571430000000002</v>
      </c>
      <c r="I211" s="15">
        <v>5.0420170000000004</v>
      </c>
    </row>
    <row r="212" spans="1:9" ht="11.1" customHeight="1">
      <c r="A212" s="23" t="s">
        <v>215</v>
      </c>
      <c r="B212" s="24">
        <v>215</v>
      </c>
      <c r="C212" s="24">
        <v>28</v>
      </c>
      <c r="D212" s="24">
        <v>6</v>
      </c>
      <c r="E212" s="24">
        <v>1</v>
      </c>
      <c r="F212" s="24">
        <v>53</v>
      </c>
      <c r="G212" s="24">
        <v>104</v>
      </c>
      <c r="H212" s="24">
        <v>10</v>
      </c>
      <c r="I212" s="24">
        <v>13</v>
      </c>
    </row>
    <row r="213" spans="1:9" ht="11.1" customHeight="1">
      <c r="A213" s="10" t="s">
        <v>114</v>
      </c>
      <c r="B213" s="15">
        <v>100</v>
      </c>
      <c r="C213" s="15">
        <v>13.023256</v>
      </c>
      <c r="D213" s="15">
        <v>2.7906979999999999</v>
      </c>
      <c r="E213" s="15">
        <v>0.46511599999999997</v>
      </c>
      <c r="F213" s="15">
        <v>24.651163</v>
      </c>
      <c r="G213" s="15">
        <v>48.372093</v>
      </c>
      <c r="H213" s="15">
        <v>4.6511630000000004</v>
      </c>
      <c r="I213" s="15">
        <v>6.0465119999999999</v>
      </c>
    </row>
    <row r="214" spans="1:9" ht="11.1" customHeight="1">
      <c r="A214" s="23" t="s">
        <v>216</v>
      </c>
      <c r="B214" s="24">
        <v>248</v>
      </c>
      <c r="C214" s="24">
        <v>33</v>
      </c>
      <c r="D214" s="24">
        <v>0</v>
      </c>
      <c r="E214" s="24">
        <v>4</v>
      </c>
      <c r="F214" s="24">
        <v>67</v>
      </c>
      <c r="G214" s="24">
        <v>117</v>
      </c>
      <c r="H214" s="24">
        <v>8</v>
      </c>
      <c r="I214" s="24">
        <v>19</v>
      </c>
    </row>
    <row r="215" spans="1:9" ht="11.1" customHeight="1">
      <c r="A215" s="10" t="s">
        <v>114</v>
      </c>
      <c r="B215" s="15">
        <v>100</v>
      </c>
      <c r="C215" s="15">
        <v>13.306452</v>
      </c>
      <c r="D215" s="15">
        <v>0</v>
      </c>
      <c r="E215" s="15">
        <v>1.612903</v>
      </c>
      <c r="F215" s="15">
        <v>27.016128999999999</v>
      </c>
      <c r="G215" s="15">
        <v>47.177419</v>
      </c>
      <c r="H215" s="15">
        <v>3.225806</v>
      </c>
      <c r="I215" s="15">
        <v>7.6612900000000002</v>
      </c>
    </row>
    <row r="216" spans="1:9" ht="11.1" customHeight="1">
      <c r="A216" s="23" t="s">
        <v>217</v>
      </c>
      <c r="B216" s="24">
        <v>255</v>
      </c>
      <c r="C216" s="24">
        <v>25</v>
      </c>
      <c r="D216" s="24">
        <v>2</v>
      </c>
      <c r="E216" s="24">
        <v>7</v>
      </c>
      <c r="F216" s="24">
        <v>62</v>
      </c>
      <c r="G216" s="24">
        <v>135</v>
      </c>
      <c r="H216" s="24">
        <v>8</v>
      </c>
      <c r="I216" s="24">
        <v>16</v>
      </c>
    </row>
    <row r="217" spans="1:9" ht="11.1" customHeight="1">
      <c r="A217" s="10" t="s">
        <v>114</v>
      </c>
      <c r="B217" s="15">
        <v>100</v>
      </c>
      <c r="C217" s="15">
        <v>9.803922</v>
      </c>
      <c r="D217" s="15">
        <v>0.78431399999999996</v>
      </c>
      <c r="E217" s="15">
        <v>2.745098</v>
      </c>
      <c r="F217" s="15">
        <v>24.313725000000002</v>
      </c>
      <c r="G217" s="15">
        <v>52.941175999999999</v>
      </c>
      <c r="H217" s="15">
        <v>3.1372550000000001</v>
      </c>
      <c r="I217" s="15">
        <v>6.2745100000000003</v>
      </c>
    </row>
    <row r="218" spans="1:9" ht="11.1" customHeight="1">
      <c r="A218" s="23" t="s">
        <v>218</v>
      </c>
      <c r="B218" s="24">
        <v>291</v>
      </c>
      <c r="C218" s="24">
        <v>14</v>
      </c>
      <c r="D218" s="24">
        <v>1</v>
      </c>
      <c r="E218" s="24">
        <v>3</v>
      </c>
      <c r="F218" s="24">
        <v>97</v>
      </c>
      <c r="G218" s="24">
        <v>160</v>
      </c>
      <c r="H218" s="24">
        <v>5</v>
      </c>
      <c r="I218" s="24">
        <v>11</v>
      </c>
    </row>
    <row r="219" spans="1:9" ht="11.1" customHeight="1">
      <c r="A219" s="10" t="s">
        <v>114</v>
      </c>
      <c r="B219" s="15">
        <v>100</v>
      </c>
      <c r="C219" s="15">
        <v>4.8109970000000004</v>
      </c>
      <c r="D219" s="15">
        <v>0.34364299999999998</v>
      </c>
      <c r="E219" s="15">
        <v>1.0309280000000001</v>
      </c>
      <c r="F219" s="15">
        <v>33.333333000000003</v>
      </c>
      <c r="G219" s="15">
        <v>54.982818000000002</v>
      </c>
      <c r="H219" s="15">
        <v>1.718213</v>
      </c>
      <c r="I219" s="15">
        <v>3.7800690000000001</v>
      </c>
    </row>
    <row r="220" spans="1:9" ht="11.1" customHeight="1">
      <c r="A220" s="23" t="s">
        <v>219</v>
      </c>
      <c r="B220" s="24">
        <v>338</v>
      </c>
      <c r="C220" s="24">
        <v>26</v>
      </c>
      <c r="D220" s="24">
        <v>3</v>
      </c>
      <c r="E220" s="24">
        <v>2</v>
      </c>
      <c r="F220" s="24">
        <v>69</v>
      </c>
      <c r="G220" s="24">
        <v>211</v>
      </c>
      <c r="H220" s="24">
        <v>13</v>
      </c>
      <c r="I220" s="24">
        <v>14</v>
      </c>
    </row>
    <row r="221" spans="1:9" ht="11.1" customHeight="1">
      <c r="A221" s="10" t="s">
        <v>114</v>
      </c>
      <c r="B221" s="15">
        <v>100</v>
      </c>
      <c r="C221" s="15">
        <v>7.6923079999999997</v>
      </c>
      <c r="D221" s="15">
        <v>0.88757399999999997</v>
      </c>
      <c r="E221" s="15">
        <v>0.59171600000000002</v>
      </c>
      <c r="F221" s="15">
        <v>20.414200999999998</v>
      </c>
      <c r="G221" s="15">
        <v>62.426036000000003</v>
      </c>
      <c r="H221" s="15">
        <v>3.8461539999999999</v>
      </c>
      <c r="I221" s="15">
        <v>4.1420120000000002</v>
      </c>
    </row>
    <row r="222" spans="1:9" ht="11.1" customHeight="1">
      <c r="A222" s="23" t="s">
        <v>220</v>
      </c>
      <c r="B222" s="24">
        <v>812</v>
      </c>
      <c r="C222" s="24">
        <v>66</v>
      </c>
      <c r="D222" s="24">
        <v>3</v>
      </c>
      <c r="E222" s="24">
        <v>6</v>
      </c>
      <c r="F222" s="24">
        <v>163</v>
      </c>
      <c r="G222" s="24">
        <v>510</v>
      </c>
      <c r="H222" s="24">
        <v>31</v>
      </c>
      <c r="I222" s="24">
        <v>33</v>
      </c>
    </row>
    <row r="223" spans="1:9" ht="11.1" customHeight="1">
      <c r="A223" s="10" t="s">
        <v>114</v>
      </c>
      <c r="B223" s="15">
        <v>100</v>
      </c>
      <c r="C223" s="15">
        <v>8.1280789999999996</v>
      </c>
      <c r="D223" s="15">
        <v>0.36945800000000001</v>
      </c>
      <c r="E223" s="15">
        <v>0.73891600000000002</v>
      </c>
      <c r="F223" s="15">
        <v>20.073892000000001</v>
      </c>
      <c r="G223" s="15">
        <v>62.807881999999999</v>
      </c>
      <c r="H223" s="15">
        <v>3.8177340000000002</v>
      </c>
      <c r="I223" s="15">
        <v>4.0640390000000002</v>
      </c>
    </row>
    <row r="224" spans="1:9" ht="11.1" customHeight="1">
      <c r="A224" s="23" t="s">
        <v>221</v>
      </c>
      <c r="B224" s="24">
        <v>816</v>
      </c>
      <c r="C224" s="24">
        <v>65</v>
      </c>
      <c r="D224" s="24">
        <v>9</v>
      </c>
      <c r="E224" s="24">
        <v>7</v>
      </c>
      <c r="F224" s="24">
        <v>153</v>
      </c>
      <c r="G224" s="24">
        <v>519</v>
      </c>
      <c r="H224" s="24">
        <v>26</v>
      </c>
      <c r="I224" s="24">
        <v>37</v>
      </c>
    </row>
    <row r="225" spans="1:9" ht="11.1" customHeight="1">
      <c r="A225" s="10" t="s">
        <v>114</v>
      </c>
      <c r="B225" s="15">
        <v>100</v>
      </c>
      <c r="C225" s="15">
        <v>7.9656859999999998</v>
      </c>
      <c r="D225" s="15">
        <v>1.1029409999999999</v>
      </c>
      <c r="E225" s="15">
        <v>0.85784300000000002</v>
      </c>
      <c r="F225" s="15">
        <v>18.75</v>
      </c>
      <c r="G225" s="15">
        <v>63.602941000000001</v>
      </c>
      <c r="H225" s="15">
        <v>3.1862750000000002</v>
      </c>
      <c r="I225" s="15">
        <v>4.5343140000000002</v>
      </c>
    </row>
    <row r="226" spans="1:9" ht="11.1" customHeight="1">
      <c r="A226" s="23" t="s">
        <v>152</v>
      </c>
      <c r="B226" s="24">
        <v>69</v>
      </c>
      <c r="C226" s="24">
        <v>7</v>
      </c>
      <c r="D226" s="24">
        <v>0</v>
      </c>
      <c r="E226" s="24">
        <v>2</v>
      </c>
      <c r="F226" s="24">
        <v>9</v>
      </c>
      <c r="G226" s="24">
        <v>32</v>
      </c>
      <c r="H226" s="24">
        <v>11</v>
      </c>
      <c r="I226" s="24">
        <v>8</v>
      </c>
    </row>
    <row r="227" spans="1:9" ht="11.1" customHeight="1">
      <c r="A227" s="10" t="s">
        <v>114</v>
      </c>
      <c r="B227" s="15">
        <v>100</v>
      </c>
      <c r="C227" s="15">
        <v>10.144928</v>
      </c>
      <c r="D227" s="15">
        <v>0</v>
      </c>
      <c r="E227" s="15">
        <v>2.8985509999999999</v>
      </c>
      <c r="F227" s="15">
        <v>13.043478</v>
      </c>
      <c r="G227" s="15">
        <v>46.376812000000001</v>
      </c>
      <c r="H227" s="15">
        <v>15.942029</v>
      </c>
      <c r="I227" s="15">
        <v>11.594203</v>
      </c>
    </row>
    <row r="228" spans="1:9" ht="11.1" customHeight="1">
      <c r="A228" s="23" t="s">
        <v>222</v>
      </c>
      <c r="B228" s="24">
        <v>246</v>
      </c>
      <c r="C228" s="24">
        <v>35</v>
      </c>
      <c r="D228" s="24">
        <v>1</v>
      </c>
      <c r="E228" s="24">
        <v>2</v>
      </c>
      <c r="F228" s="24">
        <v>18</v>
      </c>
      <c r="G228" s="24">
        <v>151</v>
      </c>
      <c r="H228" s="24">
        <v>18</v>
      </c>
      <c r="I228" s="24">
        <v>21</v>
      </c>
    </row>
    <row r="229" spans="1:9" ht="11.1" customHeight="1">
      <c r="A229" s="10" t="s">
        <v>114</v>
      </c>
      <c r="B229" s="15">
        <v>100</v>
      </c>
      <c r="C229" s="15">
        <v>14.227641999999999</v>
      </c>
      <c r="D229" s="15">
        <v>0.40650399999999998</v>
      </c>
      <c r="E229" s="15">
        <v>0.81300799999999995</v>
      </c>
      <c r="F229" s="15">
        <v>7.3170729999999997</v>
      </c>
      <c r="G229" s="15">
        <v>61.382114000000001</v>
      </c>
      <c r="H229" s="15">
        <v>7.3170729999999997</v>
      </c>
      <c r="I229" s="15">
        <v>8.5365850000000005</v>
      </c>
    </row>
    <row r="230" spans="1:9" ht="11.1" customHeight="1">
      <c r="A230" s="23" t="s">
        <v>128</v>
      </c>
      <c r="B230" s="24">
        <v>47</v>
      </c>
      <c r="C230" s="24">
        <v>8</v>
      </c>
      <c r="D230" s="24">
        <v>0</v>
      </c>
      <c r="E230" s="24">
        <v>0</v>
      </c>
      <c r="F230" s="24">
        <v>5</v>
      </c>
      <c r="G230" s="24">
        <v>11</v>
      </c>
      <c r="H230" s="24">
        <v>2</v>
      </c>
      <c r="I230" s="24">
        <v>21</v>
      </c>
    </row>
    <row r="231" spans="1:9" ht="11.1" customHeight="1">
      <c r="A231" s="11"/>
      <c r="B231" s="16">
        <v>100</v>
      </c>
      <c r="C231" s="16">
        <v>17.021277000000001</v>
      </c>
      <c r="D231" s="16">
        <v>0</v>
      </c>
      <c r="E231" s="16">
        <v>0</v>
      </c>
      <c r="F231" s="16">
        <v>10.638298000000001</v>
      </c>
      <c r="G231" s="16">
        <v>23.404254999999999</v>
      </c>
      <c r="H231" s="16">
        <v>4.2553190000000001</v>
      </c>
      <c r="I231" s="16">
        <v>44.680850999999997</v>
      </c>
    </row>
    <row r="232" spans="1:9" ht="11.1" customHeight="1"/>
  </sheetData>
  <phoneticPr fontId="2"/>
  <pageMargins left="0.75" right="0.75" top="1" bottom="1" header="0.5" footer="0.5"/>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C665-CBDF-4797-B54E-83361C30AD80}">
  <sheetPr codeName="Sheet144"/>
  <dimension ref="A1:I229"/>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HYPERLINK("#'目次'!B49","[43]")</f>
        <v>[43]</v>
      </c>
    </row>
    <row r="3" spans="1:9">
      <c r="A3" s="6" t="s">
        <v>114</v>
      </c>
      <c r="B3" s="7" t="s">
        <v>508</v>
      </c>
    </row>
    <row r="4" spans="1:9">
      <c r="A4" s="6" t="s">
        <v>114</v>
      </c>
      <c r="B4" s="7" t="s">
        <v>509</v>
      </c>
    </row>
    <row r="5" spans="1:9" s="21" customFormat="1" ht="60">
      <c r="A5" s="19" t="s">
        <v>114</v>
      </c>
      <c r="B5" s="20" t="s">
        <v>118</v>
      </c>
      <c r="C5" s="20" t="s">
        <v>510</v>
      </c>
      <c r="D5" s="20" t="s">
        <v>511</v>
      </c>
      <c r="E5" s="20" t="s">
        <v>512</v>
      </c>
      <c r="F5" s="20" t="s">
        <v>513</v>
      </c>
      <c r="G5" s="20" t="s">
        <v>152</v>
      </c>
      <c r="H5" s="20" t="s">
        <v>514</v>
      </c>
      <c r="I5" s="20" t="s">
        <v>128</v>
      </c>
    </row>
    <row r="6" spans="1:9">
      <c r="A6" s="22" t="s">
        <v>121</v>
      </c>
      <c r="B6" s="9">
        <v>2677</v>
      </c>
      <c r="C6" s="9">
        <v>1600</v>
      </c>
      <c r="D6" s="9">
        <v>249</v>
      </c>
      <c r="E6" s="9">
        <v>133</v>
      </c>
      <c r="F6" s="9">
        <v>13</v>
      </c>
      <c r="G6" s="9">
        <v>216</v>
      </c>
      <c r="H6" s="9">
        <v>289</v>
      </c>
      <c r="I6" s="9">
        <v>177</v>
      </c>
    </row>
    <row r="7" spans="1:9">
      <c r="A7" s="10" t="s">
        <v>114</v>
      </c>
      <c r="B7" s="15">
        <v>100</v>
      </c>
      <c r="C7" s="15">
        <v>59.768397</v>
      </c>
      <c r="D7" s="15">
        <v>9.3014569999999992</v>
      </c>
      <c r="E7" s="15">
        <v>4.968248</v>
      </c>
      <c r="F7" s="15">
        <v>0.48561799999999999</v>
      </c>
      <c r="G7" s="15">
        <v>8.0687339999999992</v>
      </c>
      <c r="H7" s="15">
        <v>10.795667</v>
      </c>
      <c r="I7" s="15">
        <v>6.6118790000000001</v>
      </c>
    </row>
    <row r="8" spans="1:9">
      <c r="A8" s="8" t="s">
        <v>122</v>
      </c>
      <c r="B8" s="8"/>
      <c r="C8" s="8"/>
      <c r="D8" s="8"/>
      <c r="E8" s="8"/>
      <c r="F8" s="8"/>
      <c r="G8" s="8"/>
      <c r="H8" s="8"/>
      <c r="I8" s="8"/>
    </row>
    <row r="9" spans="1:9">
      <c r="A9" s="23" t="s">
        <v>123</v>
      </c>
      <c r="B9" s="24">
        <v>380</v>
      </c>
      <c r="C9" s="24">
        <v>217</v>
      </c>
      <c r="D9" s="24">
        <v>55</v>
      </c>
      <c r="E9" s="24">
        <v>12</v>
      </c>
      <c r="F9" s="24">
        <v>3</v>
      </c>
      <c r="G9" s="24">
        <v>34</v>
      </c>
      <c r="H9" s="24">
        <v>38</v>
      </c>
      <c r="I9" s="24">
        <v>21</v>
      </c>
    </row>
    <row r="10" spans="1:9">
      <c r="A10" s="10" t="s">
        <v>114</v>
      </c>
      <c r="B10" s="15">
        <v>100</v>
      </c>
      <c r="C10" s="15">
        <v>57.105263000000001</v>
      </c>
      <c r="D10" s="15">
        <v>14.473684</v>
      </c>
      <c r="E10" s="15">
        <v>3.1578949999999999</v>
      </c>
      <c r="F10" s="15">
        <v>0.78947400000000001</v>
      </c>
      <c r="G10" s="15">
        <v>8.9473680000000009</v>
      </c>
      <c r="H10" s="15">
        <v>10</v>
      </c>
      <c r="I10" s="15">
        <v>5.5263159999999996</v>
      </c>
    </row>
    <row r="11" spans="1:9">
      <c r="A11" s="23" t="s">
        <v>124</v>
      </c>
      <c r="B11" s="24">
        <v>489</v>
      </c>
      <c r="C11" s="24">
        <v>322</v>
      </c>
      <c r="D11" s="24">
        <v>50</v>
      </c>
      <c r="E11" s="24">
        <v>23</v>
      </c>
      <c r="F11" s="24">
        <v>1</v>
      </c>
      <c r="G11" s="24">
        <v>31</v>
      </c>
      <c r="H11" s="24">
        <v>41</v>
      </c>
      <c r="I11" s="24">
        <v>21</v>
      </c>
    </row>
    <row r="12" spans="1:9">
      <c r="A12" s="10" t="s">
        <v>114</v>
      </c>
      <c r="B12" s="15">
        <v>100</v>
      </c>
      <c r="C12" s="15">
        <v>65.848670999999996</v>
      </c>
      <c r="D12" s="15">
        <v>10.224949000000001</v>
      </c>
      <c r="E12" s="15">
        <v>4.7034760000000002</v>
      </c>
      <c r="F12" s="15">
        <v>0.20449899999999999</v>
      </c>
      <c r="G12" s="15">
        <v>6.3394680000000001</v>
      </c>
      <c r="H12" s="15">
        <v>8.3844580000000004</v>
      </c>
      <c r="I12" s="15">
        <v>4.2944789999999999</v>
      </c>
    </row>
    <row r="13" spans="1:9">
      <c r="A13" s="23" t="s">
        <v>125</v>
      </c>
      <c r="B13" s="24">
        <v>1114</v>
      </c>
      <c r="C13" s="24">
        <v>696</v>
      </c>
      <c r="D13" s="24">
        <v>98</v>
      </c>
      <c r="E13" s="24">
        <v>56</v>
      </c>
      <c r="F13" s="24">
        <v>5</v>
      </c>
      <c r="G13" s="24">
        <v>75</v>
      </c>
      <c r="H13" s="24">
        <v>124</v>
      </c>
      <c r="I13" s="24">
        <v>60</v>
      </c>
    </row>
    <row r="14" spans="1:9">
      <c r="A14" s="10" t="s">
        <v>114</v>
      </c>
      <c r="B14" s="15">
        <v>100</v>
      </c>
      <c r="C14" s="15">
        <v>62.477558000000002</v>
      </c>
      <c r="D14" s="15">
        <v>8.7971269999999997</v>
      </c>
      <c r="E14" s="15">
        <v>5.0269300000000001</v>
      </c>
      <c r="F14" s="15">
        <v>0.44883299999999998</v>
      </c>
      <c r="G14" s="15">
        <v>6.7324960000000003</v>
      </c>
      <c r="H14" s="15">
        <v>11.131059</v>
      </c>
      <c r="I14" s="15">
        <v>5.3859959999999996</v>
      </c>
    </row>
    <row r="15" spans="1:9">
      <c r="A15" s="23" t="s">
        <v>126</v>
      </c>
      <c r="B15" s="24">
        <v>521</v>
      </c>
      <c r="C15" s="24">
        <v>275</v>
      </c>
      <c r="D15" s="24">
        <v>30</v>
      </c>
      <c r="E15" s="24">
        <v>33</v>
      </c>
      <c r="F15" s="24">
        <v>4</v>
      </c>
      <c r="G15" s="24">
        <v>62</v>
      </c>
      <c r="H15" s="24">
        <v>65</v>
      </c>
      <c r="I15" s="24">
        <v>52</v>
      </c>
    </row>
    <row r="16" spans="1:9">
      <c r="A16" s="10" t="s">
        <v>114</v>
      </c>
      <c r="B16" s="15">
        <v>100</v>
      </c>
      <c r="C16" s="15">
        <v>52.783109000000003</v>
      </c>
      <c r="D16" s="15">
        <v>5.7581569999999997</v>
      </c>
      <c r="E16" s="15">
        <v>6.3339730000000003</v>
      </c>
      <c r="F16" s="15">
        <v>0.76775400000000005</v>
      </c>
      <c r="G16" s="15">
        <v>11.900192000000001</v>
      </c>
      <c r="H16" s="15">
        <v>12.476008</v>
      </c>
      <c r="I16" s="15">
        <v>9.9808059999999994</v>
      </c>
    </row>
    <row r="17" spans="1:9">
      <c r="A17" s="23" t="s">
        <v>127</v>
      </c>
      <c r="B17" s="24">
        <v>129</v>
      </c>
      <c r="C17" s="24">
        <v>69</v>
      </c>
      <c r="D17" s="24">
        <v>12</v>
      </c>
      <c r="E17" s="24">
        <v>8</v>
      </c>
      <c r="F17" s="24">
        <v>0</v>
      </c>
      <c r="G17" s="24">
        <v>10</v>
      </c>
      <c r="H17" s="24">
        <v>14</v>
      </c>
      <c r="I17" s="24">
        <v>16</v>
      </c>
    </row>
    <row r="18" spans="1:9">
      <c r="A18" s="10" t="s">
        <v>114</v>
      </c>
      <c r="B18" s="15">
        <v>100</v>
      </c>
      <c r="C18" s="15">
        <v>53.488371999999998</v>
      </c>
      <c r="D18" s="15">
        <v>9.3023260000000008</v>
      </c>
      <c r="E18" s="15">
        <v>6.2015500000000001</v>
      </c>
      <c r="F18" s="15">
        <v>0</v>
      </c>
      <c r="G18" s="15">
        <v>7.751938</v>
      </c>
      <c r="H18" s="15">
        <v>10.852713</v>
      </c>
      <c r="I18" s="15">
        <v>12.403100999999999</v>
      </c>
    </row>
    <row r="19" spans="1:9">
      <c r="A19" s="23" t="s">
        <v>128</v>
      </c>
      <c r="B19" s="24">
        <v>44</v>
      </c>
      <c r="C19" s="24">
        <v>21</v>
      </c>
      <c r="D19" s="24">
        <v>4</v>
      </c>
      <c r="E19" s="24">
        <v>1</v>
      </c>
      <c r="F19" s="24">
        <v>0</v>
      </c>
      <c r="G19" s="24">
        <v>4</v>
      </c>
      <c r="H19" s="24">
        <v>7</v>
      </c>
      <c r="I19" s="24">
        <v>7</v>
      </c>
    </row>
    <row r="20" spans="1:9">
      <c r="A20" s="10" t="s">
        <v>114</v>
      </c>
      <c r="B20" s="15">
        <v>100</v>
      </c>
      <c r="C20" s="15">
        <v>47.727272999999997</v>
      </c>
      <c r="D20" s="15">
        <v>9.0909089999999999</v>
      </c>
      <c r="E20" s="15">
        <v>2.2727270000000002</v>
      </c>
      <c r="F20" s="15">
        <v>0</v>
      </c>
      <c r="G20" s="15">
        <v>9.0909089999999999</v>
      </c>
      <c r="H20" s="15">
        <v>15.909091</v>
      </c>
      <c r="I20" s="15">
        <v>15.909091</v>
      </c>
    </row>
    <row r="21" spans="1:9">
      <c r="A21" s="8" t="s">
        <v>129</v>
      </c>
      <c r="B21" s="8"/>
      <c r="C21" s="8"/>
      <c r="D21" s="8"/>
      <c r="E21" s="8"/>
      <c r="F21" s="8"/>
      <c r="G21" s="8"/>
      <c r="H21" s="8"/>
      <c r="I21" s="8"/>
    </row>
    <row r="22" spans="1:9">
      <c r="A22" s="23" t="s">
        <v>130</v>
      </c>
      <c r="B22" s="24">
        <v>799</v>
      </c>
      <c r="C22" s="24">
        <v>511</v>
      </c>
      <c r="D22" s="24">
        <v>92</v>
      </c>
      <c r="E22" s="24">
        <v>28</v>
      </c>
      <c r="F22" s="24">
        <v>3</v>
      </c>
      <c r="G22" s="24">
        <v>56</v>
      </c>
      <c r="H22" s="24">
        <v>67</v>
      </c>
      <c r="I22" s="24">
        <v>42</v>
      </c>
    </row>
    <row r="23" spans="1:9">
      <c r="A23" s="10" t="s">
        <v>114</v>
      </c>
      <c r="B23" s="15">
        <v>100</v>
      </c>
      <c r="C23" s="15">
        <v>63.954943999999998</v>
      </c>
      <c r="D23" s="15">
        <v>11.514393</v>
      </c>
      <c r="E23" s="15">
        <v>3.5043799999999998</v>
      </c>
      <c r="F23" s="15">
        <v>0.375469</v>
      </c>
      <c r="G23" s="15">
        <v>7.0087609999999998</v>
      </c>
      <c r="H23" s="15">
        <v>8.3854819999999997</v>
      </c>
      <c r="I23" s="15">
        <v>5.2565710000000001</v>
      </c>
    </row>
    <row r="24" spans="1:9">
      <c r="A24" s="23" t="s">
        <v>131</v>
      </c>
      <c r="B24" s="24">
        <v>1245</v>
      </c>
      <c r="C24" s="24">
        <v>782</v>
      </c>
      <c r="D24" s="24">
        <v>106</v>
      </c>
      <c r="E24" s="24">
        <v>57</v>
      </c>
      <c r="F24" s="24">
        <v>5</v>
      </c>
      <c r="G24" s="24">
        <v>85</v>
      </c>
      <c r="H24" s="24">
        <v>135</v>
      </c>
      <c r="I24" s="24">
        <v>75</v>
      </c>
    </row>
    <row r="25" spans="1:9">
      <c r="A25" s="10" t="s">
        <v>114</v>
      </c>
      <c r="B25" s="15">
        <v>100</v>
      </c>
      <c r="C25" s="15">
        <v>62.811245</v>
      </c>
      <c r="D25" s="15">
        <v>8.5140560000000001</v>
      </c>
      <c r="E25" s="15">
        <v>4.5783129999999996</v>
      </c>
      <c r="F25" s="15">
        <v>0.40160600000000002</v>
      </c>
      <c r="G25" s="15">
        <v>6.8273089999999996</v>
      </c>
      <c r="H25" s="15">
        <v>10.843373</v>
      </c>
      <c r="I25" s="15">
        <v>6.0240960000000001</v>
      </c>
    </row>
    <row r="26" spans="1:9">
      <c r="A26" s="23" t="s">
        <v>132</v>
      </c>
      <c r="B26" s="24">
        <v>504</v>
      </c>
      <c r="C26" s="24">
        <v>249</v>
      </c>
      <c r="D26" s="24">
        <v>43</v>
      </c>
      <c r="E26" s="24">
        <v>38</v>
      </c>
      <c r="F26" s="24">
        <v>5</v>
      </c>
      <c r="G26" s="24">
        <v>64</v>
      </c>
      <c r="H26" s="24">
        <v>65</v>
      </c>
      <c r="I26" s="24">
        <v>40</v>
      </c>
    </row>
    <row r="27" spans="1:9">
      <c r="A27" s="10" t="s">
        <v>114</v>
      </c>
      <c r="B27" s="15">
        <v>100</v>
      </c>
      <c r="C27" s="15">
        <v>49.404761999999998</v>
      </c>
      <c r="D27" s="15">
        <v>8.5317460000000001</v>
      </c>
      <c r="E27" s="15">
        <v>7.5396830000000001</v>
      </c>
      <c r="F27" s="15">
        <v>0.99206300000000003</v>
      </c>
      <c r="G27" s="15">
        <v>12.698413</v>
      </c>
      <c r="H27" s="15">
        <v>12.896825</v>
      </c>
      <c r="I27" s="15">
        <v>7.9365079999999999</v>
      </c>
    </row>
    <row r="28" spans="1:9">
      <c r="A28" s="23" t="s">
        <v>133</v>
      </c>
      <c r="B28" s="24">
        <v>82</v>
      </c>
      <c r="C28" s="24">
        <v>35</v>
      </c>
      <c r="D28" s="24">
        <v>6</v>
      </c>
      <c r="E28" s="24">
        <v>8</v>
      </c>
      <c r="F28" s="24">
        <v>0</v>
      </c>
      <c r="G28" s="24">
        <v>8</v>
      </c>
      <c r="H28" s="24">
        <v>16</v>
      </c>
      <c r="I28" s="24">
        <v>9</v>
      </c>
    </row>
    <row r="29" spans="1:9">
      <c r="A29" s="10" t="s">
        <v>114</v>
      </c>
      <c r="B29" s="15">
        <v>100</v>
      </c>
      <c r="C29" s="15">
        <v>42.682926999999999</v>
      </c>
      <c r="D29" s="15">
        <v>7.3170729999999997</v>
      </c>
      <c r="E29" s="15">
        <v>9.7560979999999997</v>
      </c>
      <c r="F29" s="15">
        <v>0</v>
      </c>
      <c r="G29" s="15">
        <v>9.7560979999999997</v>
      </c>
      <c r="H29" s="15">
        <v>19.512194999999998</v>
      </c>
      <c r="I29" s="15">
        <v>10.97561</v>
      </c>
    </row>
    <row r="30" spans="1:9">
      <c r="A30" s="23" t="s">
        <v>128</v>
      </c>
      <c r="B30" s="24">
        <v>47</v>
      </c>
      <c r="C30" s="24">
        <v>23</v>
      </c>
      <c r="D30" s="24">
        <v>2</v>
      </c>
      <c r="E30" s="24">
        <v>2</v>
      </c>
      <c r="F30" s="24">
        <v>0</v>
      </c>
      <c r="G30" s="24">
        <v>3</v>
      </c>
      <c r="H30" s="24">
        <v>6</v>
      </c>
      <c r="I30" s="24">
        <v>11</v>
      </c>
    </row>
    <row r="31" spans="1:9">
      <c r="A31" s="10" t="s">
        <v>114</v>
      </c>
      <c r="B31" s="15">
        <v>100</v>
      </c>
      <c r="C31" s="15">
        <v>48.936169999999997</v>
      </c>
      <c r="D31" s="15">
        <v>4.2553190000000001</v>
      </c>
      <c r="E31" s="15">
        <v>4.2553190000000001</v>
      </c>
      <c r="F31" s="15">
        <v>0</v>
      </c>
      <c r="G31" s="15">
        <v>6.3829789999999997</v>
      </c>
      <c r="H31" s="15">
        <v>12.765957</v>
      </c>
      <c r="I31" s="15">
        <v>23.404254999999999</v>
      </c>
    </row>
    <row r="32" spans="1:9">
      <c r="A32" s="8" t="s">
        <v>134</v>
      </c>
      <c r="B32" s="8"/>
      <c r="C32" s="8"/>
      <c r="D32" s="8"/>
      <c r="E32" s="8"/>
      <c r="F32" s="8"/>
      <c r="G32" s="8"/>
      <c r="H32" s="8"/>
      <c r="I32" s="8"/>
    </row>
    <row r="33" spans="1:9">
      <c r="A33" s="23" t="s">
        <v>135</v>
      </c>
      <c r="B33" s="24">
        <v>128</v>
      </c>
      <c r="C33" s="24">
        <v>40</v>
      </c>
      <c r="D33" s="24">
        <v>12</v>
      </c>
      <c r="E33" s="24">
        <v>6</v>
      </c>
      <c r="F33" s="24">
        <v>0</v>
      </c>
      <c r="G33" s="24">
        <v>34</v>
      </c>
      <c r="H33" s="24">
        <v>19</v>
      </c>
      <c r="I33" s="24">
        <v>17</v>
      </c>
    </row>
    <row r="34" spans="1:9">
      <c r="A34" s="10" t="s">
        <v>114</v>
      </c>
      <c r="B34" s="15">
        <v>100</v>
      </c>
      <c r="C34" s="15">
        <v>31.25</v>
      </c>
      <c r="D34" s="15">
        <v>9.375</v>
      </c>
      <c r="E34" s="15">
        <v>4.6875</v>
      </c>
      <c r="F34" s="15">
        <v>0</v>
      </c>
      <c r="G34" s="15">
        <v>26.5625</v>
      </c>
      <c r="H34" s="15">
        <v>14.84375</v>
      </c>
      <c r="I34" s="15">
        <v>13.28125</v>
      </c>
    </row>
    <row r="35" spans="1:9">
      <c r="A35" s="23" t="s">
        <v>136</v>
      </c>
      <c r="B35" s="24">
        <v>138</v>
      </c>
      <c r="C35" s="24">
        <v>54</v>
      </c>
      <c r="D35" s="24">
        <v>11</v>
      </c>
      <c r="E35" s="24">
        <v>3</v>
      </c>
      <c r="F35" s="24">
        <v>1</v>
      </c>
      <c r="G35" s="24">
        <v>33</v>
      </c>
      <c r="H35" s="24">
        <v>25</v>
      </c>
      <c r="I35" s="24">
        <v>11</v>
      </c>
    </row>
    <row r="36" spans="1:9">
      <c r="A36" s="10" t="s">
        <v>114</v>
      </c>
      <c r="B36" s="15">
        <v>100</v>
      </c>
      <c r="C36" s="15">
        <v>39.130434999999999</v>
      </c>
      <c r="D36" s="15">
        <v>7.9710140000000003</v>
      </c>
      <c r="E36" s="15">
        <v>2.1739130000000002</v>
      </c>
      <c r="F36" s="15">
        <v>0.724638</v>
      </c>
      <c r="G36" s="15">
        <v>23.913042999999998</v>
      </c>
      <c r="H36" s="15">
        <v>18.115942</v>
      </c>
      <c r="I36" s="15">
        <v>7.9710140000000003</v>
      </c>
    </row>
    <row r="37" spans="1:9">
      <c r="A37" s="23" t="s">
        <v>137</v>
      </c>
      <c r="B37" s="24">
        <v>119</v>
      </c>
      <c r="C37" s="24">
        <v>60</v>
      </c>
      <c r="D37" s="24">
        <v>9</v>
      </c>
      <c r="E37" s="24">
        <v>1</v>
      </c>
      <c r="F37" s="24">
        <v>1</v>
      </c>
      <c r="G37" s="24">
        <v>16</v>
      </c>
      <c r="H37" s="24">
        <v>22</v>
      </c>
      <c r="I37" s="24">
        <v>10</v>
      </c>
    </row>
    <row r="38" spans="1:9">
      <c r="A38" s="10" t="s">
        <v>114</v>
      </c>
      <c r="B38" s="15">
        <v>100</v>
      </c>
      <c r="C38" s="15">
        <v>50.420167999999997</v>
      </c>
      <c r="D38" s="15">
        <v>7.5630249999999997</v>
      </c>
      <c r="E38" s="15">
        <v>0.84033599999999997</v>
      </c>
      <c r="F38" s="15">
        <v>0.84033599999999997</v>
      </c>
      <c r="G38" s="15">
        <v>13.445378</v>
      </c>
      <c r="H38" s="15">
        <v>18.487394999999999</v>
      </c>
      <c r="I38" s="15">
        <v>8.4033610000000003</v>
      </c>
    </row>
    <row r="39" spans="1:9">
      <c r="A39" s="23" t="s">
        <v>138</v>
      </c>
      <c r="B39" s="24">
        <v>142</v>
      </c>
      <c r="C39" s="24">
        <v>75</v>
      </c>
      <c r="D39" s="24">
        <v>17</v>
      </c>
      <c r="E39" s="24">
        <v>7</v>
      </c>
      <c r="F39" s="24">
        <v>1</v>
      </c>
      <c r="G39" s="24">
        <v>11</v>
      </c>
      <c r="H39" s="24">
        <v>22</v>
      </c>
      <c r="I39" s="24">
        <v>9</v>
      </c>
    </row>
    <row r="40" spans="1:9">
      <c r="A40" s="10" t="s">
        <v>114</v>
      </c>
      <c r="B40" s="15">
        <v>100</v>
      </c>
      <c r="C40" s="15">
        <v>52.816901000000001</v>
      </c>
      <c r="D40" s="15">
        <v>11.971831</v>
      </c>
      <c r="E40" s="15">
        <v>4.9295770000000001</v>
      </c>
      <c r="F40" s="15">
        <v>0.70422499999999999</v>
      </c>
      <c r="G40" s="15">
        <v>7.7464789999999999</v>
      </c>
      <c r="H40" s="15">
        <v>15.492958</v>
      </c>
      <c r="I40" s="15">
        <v>6.3380280000000004</v>
      </c>
    </row>
    <row r="41" spans="1:9">
      <c r="A41" s="23" t="s">
        <v>139</v>
      </c>
      <c r="B41" s="24">
        <v>170</v>
      </c>
      <c r="C41" s="24">
        <v>97</v>
      </c>
      <c r="D41" s="24">
        <v>24</v>
      </c>
      <c r="E41" s="24">
        <v>8</v>
      </c>
      <c r="F41" s="24">
        <v>3</v>
      </c>
      <c r="G41" s="24">
        <v>10</v>
      </c>
      <c r="H41" s="24">
        <v>22</v>
      </c>
      <c r="I41" s="24">
        <v>6</v>
      </c>
    </row>
    <row r="42" spans="1:9">
      <c r="A42" s="10" t="s">
        <v>114</v>
      </c>
      <c r="B42" s="15">
        <v>100</v>
      </c>
      <c r="C42" s="15">
        <v>57.058824000000001</v>
      </c>
      <c r="D42" s="15">
        <v>14.117647</v>
      </c>
      <c r="E42" s="15">
        <v>4.7058819999999999</v>
      </c>
      <c r="F42" s="15">
        <v>1.7647060000000001</v>
      </c>
      <c r="G42" s="15">
        <v>5.8823530000000002</v>
      </c>
      <c r="H42" s="15">
        <v>12.941176</v>
      </c>
      <c r="I42" s="15">
        <v>3.5294120000000002</v>
      </c>
    </row>
    <row r="43" spans="1:9">
      <c r="A43" s="23" t="s">
        <v>140</v>
      </c>
      <c r="B43" s="24">
        <v>192</v>
      </c>
      <c r="C43" s="24">
        <v>104</v>
      </c>
      <c r="D43" s="24">
        <v>30</v>
      </c>
      <c r="E43" s="24">
        <v>5</v>
      </c>
      <c r="F43" s="24">
        <v>1</v>
      </c>
      <c r="G43" s="24">
        <v>13</v>
      </c>
      <c r="H43" s="24">
        <v>23</v>
      </c>
      <c r="I43" s="24">
        <v>16</v>
      </c>
    </row>
    <row r="44" spans="1:9">
      <c r="A44" s="10" t="s">
        <v>114</v>
      </c>
      <c r="B44" s="15">
        <v>100</v>
      </c>
      <c r="C44" s="15">
        <v>54.166666999999997</v>
      </c>
      <c r="D44" s="15">
        <v>15.625</v>
      </c>
      <c r="E44" s="15">
        <v>2.6041669999999999</v>
      </c>
      <c r="F44" s="15">
        <v>0.52083299999999999</v>
      </c>
      <c r="G44" s="15">
        <v>6.7708329999999997</v>
      </c>
      <c r="H44" s="15">
        <v>11.979167</v>
      </c>
      <c r="I44" s="15">
        <v>8.3333329999999997</v>
      </c>
    </row>
    <row r="45" spans="1:9">
      <c r="A45" s="23" t="s">
        <v>141</v>
      </c>
      <c r="B45" s="24">
        <v>1405</v>
      </c>
      <c r="C45" s="24">
        <v>924</v>
      </c>
      <c r="D45" s="24">
        <v>127</v>
      </c>
      <c r="E45" s="24">
        <v>69</v>
      </c>
      <c r="F45" s="24">
        <v>6</v>
      </c>
      <c r="G45" s="24">
        <v>77</v>
      </c>
      <c r="H45" s="24">
        <v>121</v>
      </c>
      <c r="I45" s="24">
        <v>81</v>
      </c>
    </row>
    <row r="46" spans="1:9">
      <c r="A46" s="10" t="s">
        <v>114</v>
      </c>
      <c r="B46" s="15">
        <v>100</v>
      </c>
      <c r="C46" s="15">
        <v>65.765124999999998</v>
      </c>
      <c r="D46" s="15">
        <v>9.0391460000000006</v>
      </c>
      <c r="E46" s="15">
        <v>4.9110319999999996</v>
      </c>
      <c r="F46" s="15">
        <v>0.42704599999999998</v>
      </c>
      <c r="G46" s="15">
        <v>5.4804269999999997</v>
      </c>
      <c r="H46" s="15">
        <v>8.6120999999999999</v>
      </c>
      <c r="I46" s="15">
        <v>5.7651250000000003</v>
      </c>
    </row>
    <row r="47" spans="1:9">
      <c r="A47" s="23" t="s">
        <v>142</v>
      </c>
      <c r="B47" s="24">
        <v>343</v>
      </c>
      <c r="C47" s="24">
        <v>226</v>
      </c>
      <c r="D47" s="24">
        <v>17</v>
      </c>
      <c r="E47" s="24">
        <v>32</v>
      </c>
      <c r="F47" s="24">
        <v>0</v>
      </c>
      <c r="G47" s="24">
        <v>19</v>
      </c>
      <c r="H47" s="24">
        <v>28</v>
      </c>
      <c r="I47" s="24">
        <v>21</v>
      </c>
    </row>
    <row r="48" spans="1:9">
      <c r="A48" s="10" t="s">
        <v>114</v>
      </c>
      <c r="B48" s="15">
        <v>100</v>
      </c>
      <c r="C48" s="15">
        <v>65.889212999999998</v>
      </c>
      <c r="D48" s="15">
        <v>4.9562679999999997</v>
      </c>
      <c r="E48" s="15">
        <v>9.3294460000000008</v>
      </c>
      <c r="F48" s="15">
        <v>0</v>
      </c>
      <c r="G48" s="15">
        <v>5.5393590000000001</v>
      </c>
      <c r="H48" s="15">
        <v>8.1632650000000009</v>
      </c>
      <c r="I48" s="15">
        <v>6.1224489999999996</v>
      </c>
    </row>
    <row r="49" spans="1:9">
      <c r="A49" s="23" t="s">
        <v>128</v>
      </c>
      <c r="B49" s="24">
        <v>40</v>
      </c>
      <c r="C49" s="24">
        <v>20</v>
      </c>
      <c r="D49" s="24">
        <v>2</v>
      </c>
      <c r="E49" s="24">
        <v>2</v>
      </c>
      <c r="F49" s="24">
        <v>0</v>
      </c>
      <c r="G49" s="24">
        <v>3</v>
      </c>
      <c r="H49" s="24">
        <v>7</v>
      </c>
      <c r="I49" s="24">
        <v>6</v>
      </c>
    </row>
    <row r="50" spans="1:9">
      <c r="A50" s="10" t="s">
        <v>114</v>
      </c>
      <c r="B50" s="15">
        <v>100</v>
      </c>
      <c r="C50" s="15">
        <v>50</v>
      </c>
      <c r="D50" s="15">
        <v>5</v>
      </c>
      <c r="E50" s="15">
        <v>5</v>
      </c>
      <c r="F50" s="15">
        <v>0</v>
      </c>
      <c r="G50" s="15">
        <v>7.5</v>
      </c>
      <c r="H50" s="15">
        <v>17.5</v>
      </c>
      <c r="I50" s="15">
        <v>15</v>
      </c>
    </row>
    <row r="51" spans="1:9">
      <c r="A51" s="8" t="s">
        <v>143</v>
      </c>
      <c r="B51" s="8"/>
      <c r="C51" s="8"/>
      <c r="D51" s="8"/>
      <c r="E51" s="8"/>
      <c r="F51" s="8"/>
      <c r="G51" s="8"/>
      <c r="H51" s="8"/>
      <c r="I51" s="8"/>
    </row>
    <row r="52" spans="1:9">
      <c r="A52" s="23" t="s">
        <v>144</v>
      </c>
      <c r="B52" s="24">
        <v>429</v>
      </c>
      <c r="C52" s="24">
        <v>275</v>
      </c>
      <c r="D52" s="24">
        <v>40</v>
      </c>
      <c r="E52" s="24">
        <v>19</v>
      </c>
      <c r="F52" s="24">
        <v>4</v>
      </c>
      <c r="G52" s="24">
        <v>26</v>
      </c>
      <c r="H52" s="24">
        <v>39</v>
      </c>
      <c r="I52" s="24">
        <v>26</v>
      </c>
    </row>
    <row r="53" spans="1:9">
      <c r="A53" s="10" t="s">
        <v>114</v>
      </c>
      <c r="B53" s="15">
        <v>100</v>
      </c>
      <c r="C53" s="15">
        <v>64.102564000000001</v>
      </c>
      <c r="D53" s="15">
        <v>9.3240090000000002</v>
      </c>
      <c r="E53" s="15">
        <v>4.4289040000000002</v>
      </c>
      <c r="F53" s="15">
        <v>0.93240100000000004</v>
      </c>
      <c r="G53" s="15">
        <v>6.0606059999999999</v>
      </c>
      <c r="H53" s="15">
        <v>9.0909089999999999</v>
      </c>
      <c r="I53" s="15">
        <v>6.0606059999999999</v>
      </c>
    </row>
    <row r="54" spans="1:9">
      <c r="A54" s="23" t="s">
        <v>145</v>
      </c>
      <c r="B54" s="24">
        <v>319</v>
      </c>
      <c r="C54" s="24">
        <v>218</v>
      </c>
      <c r="D54" s="24">
        <v>21</v>
      </c>
      <c r="E54" s="24">
        <v>19</v>
      </c>
      <c r="F54" s="24">
        <v>4</v>
      </c>
      <c r="G54" s="24">
        <v>12</v>
      </c>
      <c r="H54" s="24">
        <v>32</v>
      </c>
      <c r="I54" s="24">
        <v>13</v>
      </c>
    </row>
    <row r="55" spans="1:9">
      <c r="A55" s="10" t="s">
        <v>114</v>
      </c>
      <c r="B55" s="15">
        <v>100</v>
      </c>
      <c r="C55" s="15">
        <v>68.338558000000006</v>
      </c>
      <c r="D55" s="15">
        <v>6.5830719999999996</v>
      </c>
      <c r="E55" s="15">
        <v>5.9561130000000002</v>
      </c>
      <c r="F55" s="15">
        <v>1.2539180000000001</v>
      </c>
      <c r="G55" s="15">
        <v>3.761755</v>
      </c>
      <c r="H55" s="15">
        <v>10.031347999999999</v>
      </c>
      <c r="I55" s="15">
        <v>4.0752350000000002</v>
      </c>
    </row>
    <row r="56" spans="1:9">
      <c r="A56" s="23" t="s">
        <v>146</v>
      </c>
      <c r="B56" s="24">
        <v>504</v>
      </c>
      <c r="C56" s="24">
        <v>338</v>
      </c>
      <c r="D56" s="24">
        <v>38</v>
      </c>
      <c r="E56" s="24">
        <v>29</v>
      </c>
      <c r="F56" s="24">
        <v>2</v>
      </c>
      <c r="G56" s="24">
        <v>29</v>
      </c>
      <c r="H56" s="24">
        <v>39</v>
      </c>
      <c r="I56" s="24">
        <v>29</v>
      </c>
    </row>
    <row r="57" spans="1:9">
      <c r="A57" s="10" t="s">
        <v>114</v>
      </c>
      <c r="B57" s="15">
        <v>100</v>
      </c>
      <c r="C57" s="15">
        <v>67.063491999999997</v>
      </c>
      <c r="D57" s="15">
        <v>7.5396830000000001</v>
      </c>
      <c r="E57" s="15">
        <v>5.7539680000000004</v>
      </c>
      <c r="F57" s="15">
        <v>0.39682499999999998</v>
      </c>
      <c r="G57" s="15">
        <v>5.7539680000000004</v>
      </c>
      <c r="H57" s="15">
        <v>7.7380950000000004</v>
      </c>
      <c r="I57" s="15">
        <v>5.7539680000000004</v>
      </c>
    </row>
    <row r="58" spans="1:9">
      <c r="A58" s="23" t="s">
        <v>147</v>
      </c>
      <c r="B58" s="24">
        <v>143</v>
      </c>
      <c r="C58" s="24">
        <v>84</v>
      </c>
      <c r="D58" s="24">
        <v>15</v>
      </c>
      <c r="E58" s="24">
        <v>10</v>
      </c>
      <c r="F58" s="24">
        <v>0</v>
      </c>
      <c r="G58" s="24">
        <v>4</v>
      </c>
      <c r="H58" s="24">
        <v>16</v>
      </c>
      <c r="I58" s="24">
        <v>14</v>
      </c>
    </row>
    <row r="59" spans="1:9">
      <c r="A59" s="10" t="s">
        <v>114</v>
      </c>
      <c r="B59" s="15">
        <v>100</v>
      </c>
      <c r="C59" s="15">
        <v>58.741258999999999</v>
      </c>
      <c r="D59" s="15">
        <v>10.489509999999999</v>
      </c>
      <c r="E59" s="15">
        <v>6.9930070000000004</v>
      </c>
      <c r="F59" s="15">
        <v>0</v>
      </c>
      <c r="G59" s="15">
        <v>2.7972030000000001</v>
      </c>
      <c r="H59" s="15">
        <v>11.188810999999999</v>
      </c>
      <c r="I59" s="15">
        <v>9.7902100000000001</v>
      </c>
    </row>
    <row r="60" spans="1:9">
      <c r="A60" s="23" t="s">
        <v>148</v>
      </c>
      <c r="B60" s="24">
        <v>168</v>
      </c>
      <c r="C60" s="24">
        <v>95</v>
      </c>
      <c r="D60" s="24">
        <v>13</v>
      </c>
      <c r="E60" s="24">
        <v>11</v>
      </c>
      <c r="F60" s="24">
        <v>1</v>
      </c>
      <c r="G60" s="24">
        <v>13</v>
      </c>
      <c r="H60" s="24">
        <v>18</v>
      </c>
      <c r="I60" s="24">
        <v>17</v>
      </c>
    </row>
    <row r="61" spans="1:9">
      <c r="A61" s="10" t="s">
        <v>114</v>
      </c>
      <c r="B61" s="15">
        <v>100</v>
      </c>
      <c r="C61" s="15">
        <v>56.547618999999997</v>
      </c>
      <c r="D61" s="15">
        <v>7.7380950000000004</v>
      </c>
      <c r="E61" s="15">
        <v>6.5476190000000001</v>
      </c>
      <c r="F61" s="15">
        <v>0.59523800000000004</v>
      </c>
      <c r="G61" s="15">
        <v>7.7380950000000004</v>
      </c>
      <c r="H61" s="15">
        <v>10.714286</v>
      </c>
      <c r="I61" s="15">
        <v>10.119047999999999</v>
      </c>
    </row>
    <row r="62" spans="1:9">
      <c r="A62" s="23" t="s">
        <v>149</v>
      </c>
      <c r="B62" s="24">
        <v>1270</v>
      </c>
      <c r="C62" s="24">
        <v>851</v>
      </c>
      <c r="D62" s="24">
        <v>110</v>
      </c>
      <c r="E62" s="24">
        <v>62</v>
      </c>
      <c r="F62" s="24">
        <v>8</v>
      </c>
      <c r="G62" s="24">
        <v>67</v>
      </c>
      <c r="H62" s="24">
        <v>102</v>
      </c>
      <c r="I62" s="24">
        <v>70</v>
      </c>
    </row>
    <row r="63" spans="1:9">
      <c r="A63" s="10" t="s">
        <v>114</v>
      </c>
      <c r="B63" s="15">
        <v>100</v>
      </c>
      <c r="C63" s="15">
        <v>67.007874000000001</v>
      </c>
      <c r="D63" s="15">
        <v>8.6614170000000001</v>
      </c>
      <c r="E63" s="15">
        <v>4.8818900000000003</v>
      </c>
      <c r="F63" s="15">
        <v>0.62992099999999995</v>
      </c>
      <c r="G63" s="15">
        <v>5.2755910000000004</v>
      </c>
      <c r="H63" s="15">
        <v>8.0314960000000006</v>
      </c>
      <c r="I63" s="15">
        <v>5.5118109999999998</v>
      </c>
    </row>
    <row r="64" spans="1:9">
      <c r="A64" s="23" t="s">
        <v>150</v>
      </c>
      <c r="B64" s="24">
        <v>1642</v>
      </c>
      <c r="C64" s="24">
        <v>1067</v>
      </c>
      <c r="D64" s="24">
        <v>147</v>
      </c>
      <c r="E64" s="24">
        <v>84</v>
      </c>
      <c r="F64" s="24">
        <v>9</v>
      </c>
      <c r="G64" s="24">
        <v>94</v>
      </c>
      <c r="H64" s="24">
        <v>153</v>
      </c>
      <c r="I64" s="24">
        <v>88</v>
      </c>
    </row>
    <row r="65" spans="1:9">
      <c r="A65" s="10" t="s">
        <v>114</v>
      </c>
      <c r="B65" s="15">
        <v>100</v>
      </c>
      <c r="C65" s="15">
        <v>64.981729999999999</v>
      </c>
      <c r="D65" s="15">
        <v>8.9524969999999993</v>
      </c>
      <c r="E65" s="15">
        <v>5.1157130000000004</v>
      </c>
      <c r="F65" s="15">
        <v>0.54811200000000004</v>
      </c>
      <c r="G65" s="15">
        <v>5.7247260000000004</v>
      </c>
      <c r="H65" s="15">
        <v>9.3179049999999997</v>
      </c>
      <c r="I65" s="15">
        <v>5.359318</v>
      </c>
    </row>
    <row r="66" spans="1:9">
      <c r="A66" s="23" t="s">
        <v>151</v>
      </c>
      <c r="B66" s="24">
        <v>2266</v>
      </c>
      <c r="C66" s="24">
        <v>1387</v>
      </c>
      <c r="D66" s="24">
        <v>212</v>
      </c>
      <c r="E66" s="24">
        <v>109</v>
      </c>
      <c r="F66" s="24">
        <v>10</v>
      </c>
      <c r="G66" s="24">
        <v>177</v>
      </c>
      <c r="H66" s="24">
        <v>239</v>
      </c>
      <c r="I66" s="24">
        <v>132</v>
      </c>
    </row>
    <row r="67" spans="1:9">
      <c r="A67" s="10" t="s">
        <v>114</v>
      </c>
      <c r="B67" s="15">
        <v>100</v>
      </c>
      <c r="C67" s="15">
        <v>61.209178999999999</v>
      </c>
      <c r="D67" s="15">
        <v>9.3556930000000005</v>
      </c>
      <c r="E67" s="15">
        <v>4.810238</v>
      </c>
      <c r="F67" s="15">
        <v>0.44130599999999998</v>
      </c>
      <c r="G67" s="15">
        <v>7.811121</v>
      </c>
      <c r="H67" s="15">
        <v>10.547219999999999</v>
      </c>
      <c r="I67" s="15">
        <v>5.8252430000000004</v>
      </c>
    </row>
    <row r="68" spans="1:9">
      <c r="A68" s="23" t="s">
        <v>152</v>
      </c>
      <c r="B68" s="24">
        <v>121</v>
      </c>
      <c r="C68" s="24">
        <v>60</v>
      </c>
      <c r="D68" s="24">
        <v>6</v>
      </c>
      <c r="E68" s="24">
        <v>7</v>
      </c>
      <c r="F68" s="24">
        <v>1</v>
      </c>
      <c r="G68" s="24">
        <v>20</v>
      </c>
      <c r="H68" s="24">
        <v>17</v>
      </c>
      <c r="I68" s="24">
        <v>10</v>
      </c>
    </row>
    <row r="69" spans="1:9">
      <c r="A69" s="10" t="s">
        <v>114</v>
      </c>
      <c r="B69" s="15">
        <v>100</v>
      </c>
      <c r="C69" s="15">
        <v>49.586776999999998</v>
      </c>
      <c r="D69" s="15">
        <v>4.9586779999999999</v>
      </c>
      <c r="E69" s="15">
        <v>5.7851239999999997</v>
      </c>
      <c r="F69" s="15">
        <v>0.82644600000000001</v>
      </c>
      <c r="G69" s="15">
        <v>16.528925999999998</v>
      </c>
      <c r="H69" s="15">
        <v>14.049587000000001</v>
      </c>
      <c r="I69" s="15">
        <v>8.2644629999999992</v>
      </c>
    </row>
    <row r="70" spans="1:9">
      <c r="A70" s="23" t="s">
        <v>128</v>
      </c>
      <c r="B70" s="24">
        <v>46</v>
      </c>
      <c r="C70" s="24">
        <v>22</v>
      </c>
      <c r="D70" s="24">
        <v>3</v>
      </c>
      <c r="E70" s="24">
        <v>3</v>
      </c>
      <c r="F70" s="24">
        <v>0</v>
      </c>
      <c r="G70" s="24">
        <v>3</v>
      </c>
      <c r="H70" s="24">
        <v>6</v>
      </c>
      <c r="I70" s="24">
        <v>9</v>
      </c>
    </row>
    <row r="71" spans="1:9">
      <c r="A71" s="10" t="s">
        <v>114</v>
      </c>
      <c r="B71" s="15">
        <v>100</v>
      </c>
      <c r="C71" s="15">
        <v>47.826087000000001</v>
      </c>
      <c r="D71" s="15">
        <v>6.5217390000000002</v>
      </c>
      <c r="E71" s="15">
        <v>6.5217390000000002</v>
      </c>
      <c r="F71" s="15">
        <v>0</v>
      </c>
      <c r="G71" s="15">
        <v>6.5217390000000002</v>
      </c>
      <c r="H71" s="15">
        <v>13.043478</v>
      </c>
      <c r="I71" s="15">
        <v>19.565217000000001</v>
      </c>
    </row>
    <row r="72" spans="1:9">
      <c r="A72" s="8" t="s">
        <v>153</v>
      </c>
      <c r="B72" s="8"/>
      <c r="C72" s="8"/>
      <c r="D72" s="8"/>
      <c r="E72" s="8"/>
      <c r="F72" s="8"/>
      <c r="G72" s="8"/>
      <c r="H72" s="8"/>
      <c r="I72" s="8"/>
    </row>
    <row r="73" spans="1:9">
      <c r="A73" s="23" t="s">
        <v>154</v>
      </c>
      <c r="B73" s="24">
        <v>1344</v>
      </c>
      <c r="C73" s="24">
        <v>877</v>
      </c>
      <c r="D73" s="24">
        <v>119</v>
      </c>
      <c r="E73" s="24">
        <v>70</v>
      </c>
      <c r="F73" s="24">
        <v>8</v>
      </c>
      <c r="G73" s="24">
        <v>79</v>
      </c>
      <c r="H73" s="24">
        <v>120</v>
      </c>
      <c r="I73" s="24">
        <v>71</v>
      </c>
    </row>
    <row r="74" spans="1:9">
      <c r="A74" s="10" t="s">
        <v>114</v>
      </c>
      <c r="B74" s="15">
        <v>100</v>
      </c>
      <c r="C74" s="15">
        <v>65.252976000000004</v>
      </c>
      <c r="D74" s="15">
        <v>8.8541670000000003</v>
      </c>
      <c r="E74" s="15">
        <v>5.2083329999999997</v>
      </c>
      <c r="F74" s="15">
        <v>0.59523800000000004</v>
      </c>
      <c r="G74" s="15">
        <v>5.8779760000000003</v>
      </c>
      <c r="H74" s="15">
        <v>8.9285709999999998</v>
      </c>
      <c r="I74" s="15">
        <v>5.2827380000000002</v>
      </c>
    </row>
    <row r="75" spans="1:9">
      <c r="A75" s="23" t="s">
        <v>155</v>
      </c>
      <c r="B75" s="24">
        <v>1107</v>
      </c>
      <c r="C75" s="24">
        <v>742</v>
      </c>
      <c r="D75" s="24">
        <v>98</v>
      </c>
      <c r="E75" s="24">
        <v>53</v>
      </c>
      <c r="F75" s="24">
        <v>4</v>
      </c>
      <c r="G75" s="24">
        <v>71</v>
      </c>
      <c r="H75" s="24">
        <v>86</v>
      </c>
      <c r="I75" s="24">
        <v>53</v>
      </c>
    </row>
    <row r="76" spans="1:9">
      <c r="A76" s="10" t="s">
        <v>114</v>
      </c>
      <c r="B76" s="15">
        <v>100</v>
      </c>
      <c r="C76" s="15">
        <v>67.028003999999996</v>
      </c>
      <c r="D76" s="15">
        <v>8.8527550000000002</v>
      </c>
      <c r="E76" s="15">
        <v>4.7877150000000004</v>
      </c>
      <c r="F76" s="15">
        <v>0.36133700000000002</v>
      </c>
      <c r="G76" s="15">
        <v>6.4137310000000003</v>
      </c>
      <c r="H76" s="15">
        <v>7.7687439999999999</v>
      </c>
      <c r="I76" s="15">
        <v>4.7877150000000004</v>
      </c>
    </row>
    <row r="77" spans="1:9">
      <c r="A77" s="23" t="s">
        <v>156</v>
      </c>
      <c r="B77" s="24">
        <v>1006</v>
      </c>
      <c r="C77" s="24">
        <v>574</v>
      </c>
      <c r="D77" s="24">
        <v>94</v>
      </c>
      <c r="E77" s="24">
        <v>51</v>
      </c>
      <c r="F77" s="24">
        <v>8</v>
      </c>
      <c r="G77" s="24">
        <v>104</v>
      </c>
      <c r="H77" s="24">
        <v>104</v>
      </c>
      <c r="I77" s="24">
        <v>71</v>
      </c>
    </row>
    <row r="78" spans="1:9">
      <c r="A78" s="10" t="s">
        <v>114</v>
      </c>
      <c r="B78" s="15">
        <v>100</v>
      </c>
      <c r="C78" s="15">
        <v>57.057653999999999</v>
      </c>
      <c r="D78" s="15">
        <v>9.3439359999999994</v>
      </c>
      <c r="E78" s="15">
        <v>5.0695829999999997</v>
      </c>
      <c r="F78" s="15">
        <v>0.79522899999999996</v>
      </c>
      <c r="G78" s="15">
        <v>10.337972000000001</v>
      </c>
      <c r="H78" s="15">
        <v>10.337972000000001</v>
      </c>
      <c r="I78" s="15">
        <v>7.0576540000000003</v>
      </c>
    </row>
    <row r="79" spans="1:9">
      <c r="A79" s="23" t="s">
        <v>157</v>
      </c>
      <c r="B79" s="24">
        <v>541</v>
      </c>
      <c r="C79" s="24">
        <v>324</v>
      </c>
      <c r="D79" s="24">
        <v>68</v>
      </c>
      <c r="E79" s="24">
        <v>31</v>
      </c>
      <c r="F79" s="24">
        <v>3</v>
      </c>
      <c r="G79" s="24">
        <v>45</v>
      </c>
      <c r="H79" s="24">
        <v>41</v>
      </c>
      <c r="I79" s="24">
        <v>29</v>
      </c>
    </row>
    <row r="80" spans="1:9">
      <c r="A80" s="10" t="s">
        <v>114</v>
      </c>
      <c r="B80" s="15">
        <v>100</v>
      </c>
      <c r="C80" s="15">
        <v>59.889094</v>
      </c>
      <c r="D80" s="15">
        <v>12.569316000000001</v>
      </c>
      <c r="E80" s="15">
        <v>5.7301289999999998</v>
      </c>
      <c r="F80" s="15">
        <v>0.55452900000000005</v>
      </c>
      <c r="G80" s="15">
        <v>8.3179300000000005</v>
      </c>
      <c r="H80" s="15">
        <v>7.5785580000000001</v>
      </c>
      <c r="I80" s="15">
        <v>5.3604440000000002</v>
      </c>
    </row>
    <row r="81" spans="1:9">
      <c r="A81" s="23" t="s">
        <v>158</v>
      </c>
      <c r="B81" s="24">
        <v>1510</v>
      </c>
      <c r="C81" s="24">
        <v>981</v>
      </c>
      <c r="D81" s="24">
        <v>139</v>
      </c>
      <c r="E81" s="24">
        <v>77</v>
      </c>
      <c r="F81" s="24">
        <v>9</v>
      </c>
      <c r="G81" s="24">
        <v>97</v>
      </c>
      <c r="H81" s="24">
        <v>130</v>
      </c>
      <c r="I81" s="24">
        <v>77</v>
      </c>
    </row>
    <row r="82" spans="1:9">
      <c r="A82" s="10" t="s">
        <v>114</v>
      </c>
      <c r="B82" s="15">
        <v>100</v>
      </c>
      <c r="C82" s="15">
        <v>64.966887</v>
      </c>
      <c r="D82" s="15">
        <v>9.2052980000000009</v>
      </c>
      <c r="E82" s="15">
        <v>5.0993380000000004</v>
      </c>
      <c r="F82" s="15">
        <v>0.59602599999999994</v>
      </c>
      <c r="G82" s="15">
        <v>6.4238410000000004</v>
      </c>
      <c r="H82" s="15">
        <v>8.6092720000000007</v>
      </c>
      <c r="I82" s="15">
        <v>5.0993380000000004</v>
      </c>
    </row>
    <row r="83" spans="1:9">
      <c r="A83" s="23" t="s">
        <v>159</v>
      </c>
      <c r="B83" s="24">
        <v>1011</v>
      </c>
      <c r="C83" s="24">
        <v>656</v>
      </c>
      <c r="D83" s="24">
        <v>85</v>
      </c>
      <c r="E83" s="24">
        <v>44</v>
      </c>
      <c r="F83" s="24">
        <v>5</v>
      </c>
      <c r="G83" s="24">
        <v>90</v>
      </c>
      <c r="H83" s="24">
        <v>83</v>
      </c>
      <c r="I83" s="24">
        <v>48</v>
      </c>
    </row>
    <row r="84" spans="1:9">
      <c r="A84" s="10" t="s">
        <v>114</v>
      </c>
      <c r="B84" s="15">
        <v>100</v>
      </c>
      <c r="C84" s="15">
        <v>64.886251000000001</v>
      </c>
      <c r="D84" s="15">
        <v>8.4075170000000004</v>
      </c>
      <c r="E84" s="15">
        <v>4.3521270000000003</v>
      </c>
      <c r="F84" s="15">
        <v>0.49456</v>
      </c>
      <c r="G84" s="15">
        <v>8.9020770000000002</v>
      </c>
      <c r="H84" s="15">
        <v>8.2096929999999997</v>
      </c>
      <c r="I84" s="15">
        <v>4.7477739999999997</v>
      </c>
    </row>
    <row r="85" spans="1:9">
      <c r="A85" s="23" t="s">
        <v>160</v>
      </c>
      <c r="B85" s="24">
        <v>1234</v>
      </c>
      <c r="C85" s="24">
        <v>798</v>
      </c>
      <c r="D85" s="24">
        <v>122</v>
      </c>
      <c r="E85" s="24">
        <v>61</v>
      </c>
      <c r="F85" s="24">
        <v>5</v>
      </c>
      <c r="G85" s="24">
        <v>88</v>
      </c>
      <c r="H85" s="24">
        <v>107</v>
      </c>
      <c r="I85" s="24">
        <v>53</v>
      </c>
    </row>
    <row r="86" spans="1:9">
      <c r="A86" s="10" t="s">
        <v>114</v>
      </c>
      <c r="B86" s="15">
        <v>100</v>
      </c>
      <c r="C86" s="15">
        <v>64.667747000000006</v>
      </c>
      <c r="D86" s="15">
        <v>9.8865479999999994</v>
      </c>
      <c r="E86" s="15">
        <v>4.9432739999999997</v>
      </c>
      <c r="F86" s="15">
        <v>0.40518599999999999</v>
      </c>
      <c r="G86" s="15">
        <v>7.1312800000000003</v>
      </c>
      <c r="H86" s="15">
        <v>8.6709890000000005</v>
      </c>
      <c r="I86" s="15">
        <v>4.2949760000000001</v>
      </c>
    </row>
    <row r="87" spans="1:9">
      <c r="A87" s="23" t="s">
        <v>161</v>
      </c>
      <c r="B87" s="24">
        <v>443</v>
      </c>
      <c r="C87" s="24">
        <v>299</v>
      </c>
      <c r="D87" s="24">
        <v>34</v>
      </c>
      <c r="E87" s="24">
        <v>18</v>
      </c>
      <c r="F87" s="24">
        <v>3</v>
      </c>
      <c r="G87" s="24">
        <v>30</v>
      </c>
      <c r="H87" s="24">
        <v>33</v>
      </c>
      <c r="I87" s="24">
        <v>26</v>
      </c>
    </row>
    <row r="88" spans="1:9">
      <c r="A88" s="10" t="s">
        <v>114</v>
      </c>
      <c r="B88" s="15">
        <v>100</v>
      </c>
      <c r="C88" s="15">
        <v>67.494356999999994</v>
      </c>
      <c r="D88" s="15">
        <v>7.674944</v>
      </c>
      <c r="E88" s="15">
        <v>4.063205</v>
      </c>
      <c r="F88" s="15">
        <v>0.67720100000000005</v>
      </c>
      <c r="G88" s="15">
        <v>6.7720089999999997</v>
      </c>
      <c r="H88" s="15">
        <v>7.4492099999999999</v>
      </c>
      <c r="I88" s="15">
        <v>5.8690740000000003</v>
      </c>
    </row>
    <row r="89" spans="1:9">
      <c r="A89" s="23" t="s">
        <v>162</v>
      </c>
      <c r="B89" s="24">
        <v>1237</v>
      </c>
      <c r="C89" s="24">
        <v>833</v>
      </c>
      <c r="D89" s="24">
        <v>114</v>
      </c>
      <c r="E89" s="24">
        <v>49</v>
      </c>
      <c r="F89" s="24">
        <v>7</v>
      </c>
      <c r="G89" s="24">
        <v>80</v>
      </c>
      <c r="H89" s="24">
        <v>94</v>
      </c>
      <c r="I89" s="24">
        <v>60</v>
      </c>
    </row>
    <row r="90" spans="1:9">
      <c r="A90" s="10" t="s">
        <v>114</v>
      </c>
      <c r="B90" s="15">
        <v>100</v>
      </c>
      <c r="C90" s="15">
        <v>67.340339999999998</v>
      </c>
      <c r="D90" s="15">
        <v>9.2158449999999998</v>
      </c>
      <c r="E90" s="15">
        <v>3.9611960000000002</v>
      </c>
      <c r="F90" s="15">
        <v>0.56588499999999997</v>
      </c>
      <c r="G90" s="15">
        <v>6.4672590000000003</v>
      </c>
      <c r="H90" s="15">
        <v>7.59903</v>
      </c>
      <c r="I90" s="15">
        <v>4.8504449999999997</v>
      </c>
    </row>
    <row r="91" spans="1:9">
      <c r="A91" s="23" t="s">
        <v>152</v>
      </c>
      <c r="B91" s="24">
        <v>81</v>
      </c>
      <c r="C91" s="24">
        <v>33</v>
      </c>
      <c r="D91" s="24">
        <v>7</v>
      </c>
      <c r="E91" s="24">
        <v>2</v>
      </c>
      <c r="F91" s="24">
        <v>1</v>
      </c>
      <c r="G91" s="24">
        <v>14</v>
      </c>
      <c r="H91" s="24">
        <v>19</v>
      </c>
      <c r="I91" s="24">
        <v>5</v>
      </c>
    </row>
    <row r="92" spans="1:9">
      <c r="A92" s="10" t="s">
        <v>114</v>
      </c>
      <c r="B92" s="15">
        <v>100</v>
      </c>
      <c r="C92" s="15">
        <v>40.740741</v>
      </c>
      <c r="D92" s="15">
        <v>8.6419750000000004</v>
      </c>
      <c r="E92" s="15">
        <v>2.4691360000000002</v>
      </c>
      <c r="F92" s="15">
        <v>1.2345680000000001</v>
      </c>
      <c r="G92" s="15">
        <v>17.283950999999998</v>
      </c>
      <c r="H92" s="15">
        <v>23.456790000000002</v>
      </c>
      <c r="I92" s="15">
        <v>6.1728399999999999</v>
      </c>
    </row>
    <row r="93" spans="1:9">
      <c r="A93" s="23" t="s">
        <v>163</v>
      </c>
      <c r="B93" s="24">
        <v>67</v>
      </c>
      <c r="C93" s="24">
        <v>28</v>
      </c>
      <c r="D93" s="24">
        <v>6</v>
      </c>
      <c r="E93" s="24">
        <v>1</v>
      </c>
      <c r="F93" s="24">
        <v>1</v>
      </c>
      <c r="G93" s="24">
        <v>8</v>
      </c>
      <c r="H93" s="24">
        <v>16</v>
      </c>
      <c r="I93" s="24">
        <v>7</v>
      </c>
    </row>
    <row r="94" spans="1:9">
      <c r="A94" s="10" t="s">
        <v>114</v>
      </c>
      <c r="B94" s="15">
        <v>100</v>
      </c>
      <c r="C94" s="15">
        <v>41.791044999999997</v>
      </c>
      <c r="D94" s="15">
        <v>8.9552239999999994</v>
      </c>
      <c r="E94" s="15">
        <v>1.492537</v>
      </c>
      <c r="F94" s="15">
        <v>1.492537</v>
      </c>
      <c r="G94" s="15">
        <v>11.940299</v>
      </c>
      <c r="H94" s="15">
        <v>23.880597000000002</v>
      </c>
      <c r="I94" s="15">
        <v>10.447761</v>
      </c>
    </row>
    <row r="95" spans="1:9">
      <c r="A95" s="23" t="s">
        <v>128</v>
      </c>
      <c r="B95" s="24">
        <v>52</v>
      </c>
      <c r="C95" s="24">
        <v>23</v>
      </c>
      <c r="D95" s="24">
        <v>2</v>
      </c>
      <c r="E95" s="24">
        <v>2</v>
      </c>
      <c r="F95" s="24">
        <v>0</v>
      </c>
      <c r="G95" s="24">
        <v>1</v>
      </c>
      <c r="H95" s="24">
        <v>8</v>
      </c>
      <c r="I95" s="24">
        <v>16</v>
      </c>
    </row>
    <row r="96" spans="1:9">
      <c r="A96" s="10" t="s">
        <v>114</v>
      </c>
      <c r="B96" s="15">
        <v>100</v>
      </c>
      <c r="C96" s="15">
        <v>44.230769000000002</v>
      </c>
      <c r="D96" s="15">
        <v>3.8461539999999999</v>
      </c>
      <c r="E96" s="15">
        <v>3.8461539999999999</v>
      </c>
      <c r="F96" s="15">
        <v>0</v>
      </c>
      <c r="G96" s="15">
        <v>1.9230769999999999</v>
      </c>
      <c r="H96" s="15">
        <v>15.384615</v>
      </c>
      <c r="I96" s="15">
        <v>30.769231000000001</v>
      </c>
    </row>
    <row r="97" spans="1:9">
      <c r="A97" s="8" t="s">
        <v>164</v>
      </c>
      <c r="B97" s="8"/>
      <c r="C97" s="8"/>
      <c r="D97" s="8"/>
      <c r="E97" s="8"/>
      <c r="F97" s="8"/>
      <c r="G97" s="8"/>
      <c r="H97" s="8"/>
      <c r="I97" s="8"/>
    </row>
    <row r="98" spans="1:9">
      <c r="A98" s="23" t="s">
        <v>165</v>
      </c>
      <c r="B98" s="24">
        <v>209</v>
      </c>
      <c r="C98" s="24">
        <v>141</v>
      </c>
      <c r="D98" s="24">
        <v>14</v>
      </c>
      <c r="E98" s="24">
        <v>10</v>
      </c>
      <c r="F98" s="24">
        <v>2</v>
      </c>
      <c r="G98" s="24">
        <v>10</v>
      </c>
      <c r="H98" s="24">
        <v>16</v>
      </c>
      <c r="I98" s="24">
        <v>16</v>
      </c>
    </row>
    <row r="99" spans="1:9">
      <c r="A99" s="10" t="s">
        <v>114</v>
      </c>
      <c r="B99" s="15">
        <v>100</v>
      </c>
      <c r="C99" s="15">
        <v>67.464115000000007</v>
      </c>
      <c r="D99" s="15">
        <v>6.6985650000000003</v>
      </c>
      <c r="E99" s="15">
        <v>4.7846890000000002</v>
      </c>
      <c r="F99" s="15">
        <v>0.95693799999999996</v>
      </c>
      <c r="G99" s="15">
        <v>4.7846890000000002</v>
      </c>
      <c r="H99" s="15">
        <v>7.6555020000000003</v>
      </c>
      <c r="I99" s="15">
        <v>7.6555020000000003</v>
      </c>
    </row>
    <row r="100" spans="1:9">
      <c r="A100" s="23" t="s">
        <v>166</v>
      </c>
      <c r="B100" s="24">
        <v>1043</v>
      </c>
      <c r="C100" s="24">
        <v>669</v>
      </c>
      <c r="D100" s="24">
        <v>105</v>
      </c>
      <c r="E100" s="24">
        <v>42</v>
      </c>
      <c r="F100" s="24">
        <v>7</v>
      </c>
      <c r="G100" s="24">
        <v>63</v>
      </c>
      <c r="H100" s="24">
        <v>93</v>
      </c>
      <c r="I100" s="24">
        <v>64</v>
      </c>
    </row>
    <row r="101" spans="1:9">
      <c r="A101" s="10" t="s">
        <v>114</v>
      </c>
      <c r="B101" s="15">
        <v>100</v>
      </c>
      <c r="C101" s="15">
        <v>64.141897999999998</v>
      </c>
      <c r="D101" s="15">
        <v>10.067114</v>
      </c>
      <c r="E101" s="15">
        <v>4.0268459999999999</v>
      </c>
      <c r="F101" s="15">
        <v>0.67114099999999999</v>
      </c>
      <c r="G101" s="15">
        <v>6.0402680000000002</v>
      </c>
      <c r="H101" s="15">
        <v>8.9165869999999998</v>
      </c>
      <c r="I101" s="15">
        <v>6.1361460000000001</v>
      </c>
    </row>
    <row r="102" spans="1:9">
      <c r="A102" s="23" t="s">
        <v>167</v>
      </c>
      <c r="B102" s="24">
        <v>963</v>
      </c>
      <c r="C102" s="24">
        <v>562</v>
      </c>
      <c r="D102" s="24">
        <v>98</v>
      </c>
      <c r="E102" s="24">
        <v>54</v>
      </c>
      <c r="F102" s="24">
        <v>1</v>
      </c>
      <c r="G102" s="24">
        <v>73</v>
      </c>
      <c r="H102" s="24">
        <v>116</v>
      </c>
      <c r="I102" s="24">
        <v>59</v>
      </c>
    </row>
    <row r="103" spans="1:9">
      <c r="A103" s="10" t="s">
        <v>114</v>
      </c>
      <c r="B103" s="15">
        <v>100</v>
      </c>
      <c r="C103" s="15">
        <v>58.359293999999998</v>
      </c>
      <c r="D103" s="15">
        <v>10.176532</v>
      </c>
      <c r="E103" s="15">
        <v>5.6074770000000003</v>
      </c>
      <c r="F103" s="15">
        <v>0.103842</v>
      </c>
      <c r="G103" s="15">
        <v>7.5804780000000003</v>
      </c>
      <c r="H103" s="15">
        <v>12.045691</v>
      </c>
      <c r="I103" s="15">
        <v>6.1266870000000004</v>
      </c>
    </row>
    <row r="104" spans="1:9">
      <c r="A104" s="23" t="s">
        <v>168</v>
      </c>
      <c r="B104" s="24">
        <v>338</v>
      </c>
      <c r="C104" s="24">
        <v>171</v>
      </c>
      <c r="D104" s="24">
        <v>26</v>
      </c>
      <c r="E104" s="24">
        <v>16</v>
      </c>
      <c r="F104" s="24">
        <v>2</v>
      </c>
      <c r="G104" s="24">
        <v>48</v>
      </c>
      <c r="H104" s="24">
        <v>48</v>
      </c>
      <c r="I104" s="24">
        <v>27</v>
      </c>
    </row>
    <row r="105" spans="1:9">
      <c r="A105" s="10" t="s">
        <v>114</v>
      </c>
      <c r="B105" s="15">
        <v>100</v>
      </c>
      <c r="C105" s="15">
        <v>50.591715999999998</v>
      </c>
      <c r="D105" s="15">
        <v>7.6923079999999997</v>
      </c>
      <c r="E105" s="15">
        <v>4.7337280000000002</v>
      </c>
      <c r="F105" s="15">
        <v>0.59171600000000002</v>
      </c>
      <c r="G105" s="15">
        <v>14.201183</v>
      </c>
      <c r="H105" s="15">
        <v>14.201183</v>
      </c>
      <c r="I105" s="15">
        <v>7.9881659999999997</v>
      </c>
    </row>
    <row r="106" spans="1:9">
      <c r="A106" s="23" t="s">
        <v>169</v>
      </c>
      <c r="B106" s="24">
        <v>94</v>
      </c>
      <c r="C106" s="24">
        <v>45</v>
      </c>
      <c r="D106" s="24">
        <v>5</v>
      </c>
      <c r="E106" s="24">
        <v>8</v>
      </c>
      <c r="F106" s="24">
        <v>0</v>
      </c>
      <c r="G106" s="24">
        <v>18</v>
      </c>
      <c r="H106" s="24">
        <v>10</v>
      </c>
      <c r="I106" s="24">
        <v>8</v>
      </c>
    </row>
    <row r="107" spans="1:9">
      <c r="A107" s="10" t="s">
        <v>114</v>
      </c>
      <c r="B107" s="15">
        <v>100</v>
      </c>
      <c r="C107" s="15">
        <v>47.872340000000001</v>
      </c>
      <c r="D107" s="15">
        <v>5.3191490000000003</v>
      </c>
      <c r="E107" s="15">
        <v>8.5106380000000001</v>
      </c>
      <c r="F107" s="15">
        <v>0</v>
      </c>
      <c r="G107" s="15">
        <v>19.148935999999999</v>
      </c>
      <c r="H107" s="15">
        <v>10.638298000000001</v>
      </c>
      <c r="I107" s="15">
        <v>8.5106380000000001</v>
      </c>
    </row>
    <row r="108" spans="1:9">
      <c r="A108" s="23" t="s">
        <v>128</v>
      </c>
      <c r="B108" s="24">
        <v>30</v>
      </c>
      <c r="C108" s="24">
        <v>12</v>
      </c>
      <c r="D108" s="24">
        <v>1</v>
      </c>
      <c r="E108" s="24">
        <v>3</v>
      </c>
      <c r="F108" s="24">
        <v>1</v>
      </c>
      <c r="G108" s="24">
        <v>4</v>
      </c>
      <c r="H108" s="24">
        <v>6</v>
      </c>
      <c r="I108" s="24">
        <v>3</v>
      </c>
    </row>
    <row r="109" spans="1:9">
      <c r="A109" s="10" t="s">
        <v>114</v>
      </c>
      <c r="B109" s="15">
        <v>100</v>
      </c>
      <c r="C109" s="15">
        <v>40</v>
      </c>
      <c r="D109" s="15">
        <v>3.3333330000000001</v>
      </c>
      <c r="E109" s="15">
        <v>10</v>
      </c>
      <c r="F109" s="15">
        <v>3.3333330000000001</v>
      </c>
      <c r="G109" s="15">
        <v>13.333333</v>
      </c>
      <c r="H109" s="15">
        <v>20</v>
      </c>
      <c r="I109" s="15">
        <v>10</v>
      </c>
    </row>
    <row r="110" spans="1:9">
      <c r="A110" s="8" t="s">
        <v>170</v>
      </c>
      <c r="B110" s="8"/>
      <c r="C110" s="8"/>
      <c r="D110" s="8"/>
      <c r="E110" s="8"/>
      <c r="F110" s="8"/>
      <c r="G110" s="8"/>
      <c r="H110" s="8"/>
      <c r="I110" s="8"/>
    </row>
    <row r="111" spans="1:9">
      <c r="A111" s="23" t="s">
        <v>171</v>
      </c>
      <c r="B111" s="24">
        <v>386</v>
      </c>
      <c r="C111" s="24">
        <v>164</v>
      </c>
      <c r="D111" s="24">
        <v>44</v>
      </c>
      <c r="E111" s="24">
        <v>35</v>
      </c>
      <c r="F111" s="24">
        <v>4</v>
      </c>
      <c r="G111" s="24">
        <v>52</v>
      </c>
      <c r="H111" s="24">
        <v>48</v>
      </c>
      <c r="I111" s="24">
        <v>39</v>
      </c>
    </row>
    <row r="112" spans="1:9">
      <c r="A112" s="10" t="s">
        <v>114</v>
      </c>
      <c r="B112" s="15">
        <v>100</v>
      </c>
      <c r="C112" s="15">
        <v>42.487046999999997</v>
      </c>
      <c r="D112" s="15">
        <v>11.398963999999999</v>
      </c>
      <c r="E112" s="15">
        <v>9.0673580000000005</v>
      </c>
      <c r="F112" s="15">
        <v>1.0362690000000001</v>
      </c>
      <c r="G112" s="15">
        <v>13.471503</v>
      </c>
      <c r="H112" s="15">
        <v>12.435233</v>
      </c>
      <c r="I112" s="15">
        <v>10.103626999999999</v>
      </c>
    </row>
    <row r="113" spans="1:9">
      <c r="A113" s="23" t="s">
        <v>172</v>
      </c>
      <c r="B113" s="24">
        <v>919</v>
      </c>
      <c r="C113" s="24">
        <v>473</v>
      </c>
      <c r="D113" s="24">
        <v>119</v>
      </c>
      <c r="E113" s="24">
        <v>59</v>
      </c>
      <c r="F113" s="24">
        <v>5</v>
      </c>
      <c r="G113" s="24">
        <v>92</v>
      </c>
      <c r="H113" s="24">
        <v>112</v>
      </c>
      <c r="I113" s="24">
        <v>59</v>
      </c>
    </row>
    <row r="114" spans="1:9">
      <c r="A114" s="10" t="s">
        <v>114</v>
      </c>
      <c r="B114" s="15">
        <v>100</v>
      </c>
      <c r="C114" s="15">
        <v>51.468988000000003</v>
      </c>
      <c r="D114" s="15">
        <v>12.948857</v>
      </c>
      <c r="E114" s="15">
        <v>6.4200220000000003</v>
      </c>
      <c r="F114" s="15">
        <v>0.54407000000000005</v>
      </c>
      <c r="G114" s="15">
        <v>10.010880999999999</v>
      </c>
      <c r="H114" s="15">
        <v>12.18716</v>
      </c>
      <c r="I114" s="15">
        <v>6.4200220000000003</v>
      </c>
    </row>
    <row r="115" spans="1:9">
      <c r="A115" s="23" t="s">
        <v>173</v>
      </c>
      <c r="B115" s="24">
        <v>978</v>
      </c>
      <c r="C115" s="24">
        <v>686</v>
      </c>
      <c r="D115" s="24">
        <v>64</v>
      </c>
      <c r="E115" s="24">
        <v>32</v>
      </c>
      <c r="F115" s="24">
        <v>2</v>
      </c>
      <c r="G115" s="24">
        <v>52</v>
      </c>
      <c r="H115" s="24">
        <v>88</v>
      </c>
      <c r="I115" s="24">
        <v>54</v>
      </c>
    </row>
    <row r="116" spans="1:9">
      <c r="A116" s="10" t="s">
        <v>114</v>
      </c>
      <c r="B116" s="15">
        <v>100</v>
      </c>
      <c r="C116" s="15">
        <v>70.143148999999994</v>
      </c>
      <c r="D116" s="15">
        <v>6.5439670000000003</v>
      </c>
      <c r="E116" s="15">
        <v>3.2719839999999998</v>
      </c>
      <c r="F116" s="15">
        <v>0.20449899999999999</v>
      </c>
      <c r="G116" s="15">
        <v>5.3169729999999999</v>
      </c>
      <c r="H116" s="15">
        <v>8.9979549999999993</v>
      </c>
      <c r="I116" s="15">
        <v>5.5214720000000002</v>
      </c>
    </row>
    <row r="117" spans="1:9">
      <c r="A117" s="23" t="s">
        <v>174</v>
      </c>
      <c r="B117" s="24">
        <v>347</v>
      </c>
      <c r="C117" s="24">
        <v>258</v>
      </c>
      <c r="D117" s="24">
        <v>20</v>
      </c>
      <c r="E117" s="24">
        <v>4</v>
      </c>
      <c r="F117" s="24">
        <v>1</v>
      </c>
      <c r="G117" s="24">
        <v>16</v>
      </c>
      <c r="H117" s="24">
        <v>35</v>
      </c>
      <c r="I117" s="24">
        <v>13</v>
      </c>
    </row>
    <row r="118" spans="1:9">
      <c r="A118" s="10" t="s">
        <v>114</v>
      </c>
      <c r="B118" s="15">
        <v>100</v>
      </c>
      <c r="C118" s="15">
        <v>74.351585</v>
      </c>
      <c r="D118" s="15">
        <v>5.7636890000000003</v>
      </c>
      <c r="E118" s="15">
        <v>1.152738</v>
      </c>
      <c r="F118" s="15">
        <v>0.288184</v>
      </c>
      <c r="G118" s="15">
        <v>4.610951</v>
      </c>
      <c r="H118" s="15">
        <v>10.086455000000001</v>
      </c>
      <c r="I118" s="15">
        <v>3.7463980000000001</v>
      </c>
    </row>
    <row r="119" spans="1:9">
      <c r="A119" s="23" t="s">
        <v>128</v>
      </c>
      <c r="B119" s="24">
        <v>47</v>
      </c>
      <c r="C119" s="24">
        <v>19</v>
      </c>
      <c r="D119" s="24">
        <v>2</v>
      </c>
      <c r="E119" s="24">
        <v>3</v>
      </c>
      <c r="F119" s="24">
        <v>1</v>
      </c>
      <c r="G119" s="24">
        <v>4</v>
      </c>
      <c r="H119" s="24">
        <v>6</v>
      </c>
      <c r="I119" s="24">
        <v>12</v>
      </c>
    </row>
    <row r="120" spans="1:9">
      <c r="A120" s="10" t="s">
        <v>114</v>
      </c>
      <c r="B120" s="15">
        <v>100</v>
      </c>
      <c r="C120" s="15">
        <v>40.425531999999997</v>
      </c>
      <c r="D120" s="15">
        <v>4.2553190000000001</v>
      </c>
      <c r="E120" s="15">
        <v>6.3829789999999997</v>
      </c>
      <c r="F120" s="15">
        <v>2.1276600000000001</v>
      </c>
      <c r="G120" s="15">
        <v>8.5106380000000001</v>
      </c>
      <c r="H120" s="15">
        <v>12.765957</v>
      </c>
      <c r="I120" s="15">
        <v>25.531915000000001</v>
      </c>
    </row>
    <row r="121" spans="1:9">
      <c r="A121" s="8" t="s">
        <v>175</v>
      </c>
      <c r="B121" s="8"/>
      <c r="C121" s="8"/>
      <c r="D121" s="8"/>
      <c r="E121" s="8"/>
      <c r="F121" s="8"/>
      <c r="G121" s="8"/>
      <c r="H121" s="8"/>
      <c r="I121" s="8"/>
    </row>
    <row r="122" spans="1:9">
      <c r="A122" s="23" t="s">
        <v>176</v>
      </c>
      <c r="B122" s="24">
        <v>425</v>
      </c>
      <c r="C122" s="24">
        <v>286</v>
      </c>
      <c r="D122" s="24">
        <v>40</v>
      </c>
      <c r="E122" s="24">
        <v>21</v>
      </c>
      <c r="F122" s="24">
        <v>3</v>
      </c>
      <c r="G122" s="24">
        <v>22</v>
      </c>
      <c r="H122" s="24">
        <v>37</v>
      </c>
      <c r="I122" s="24">
        <v>16</v>
      </c>
    </row>
    <row r="123" spans="1:9">
      <c r="A123" s="10" t="s">
        <v>114</v>
      </c>
      <c r="B123" s="15">
        <v>100</v>
      </c>
      <c r="C123" s="15">
        <v>67.294117999999997</v>
      </c>
      <c r="D123" s="15">
        <v>9.4117650000000008</v>
      </c>
      <c r="E123" s="15">
        <v>4.9411759999999996</v>
      </c>
      <c r="F123" s="15">
        <v>0.70588200000000001</v>
      </c>
      <c r="G123" s="15">
        <v>5.1764710000000003</v>
      </c>
      <c r="H123" s="15">
        <v>8.7058820000000008</v>
      </c>
      <c r="I123" s="15">
        <v>3.7647059999999999</v>
      </c>
    </row>
    <row r="124" spans="1:9">
      <c r="A124" s="23" t="s">
        <v>177</v>
      </c>
      <c r="B124" s="24">
        <v>811</v>
      </c>
      <c r="C124" s="24">
        <v>500</v>
      </c>
      <c r="D124" s="24">
        <v>88</v>
      </c>
      <c r="E124" s="24">
        <v>38</v>
      </c>
      <c r="F124" s="24">
        <v>7</v>
      </c>
      <c r="G124" s="24">
        <v>38</v>
      </c>
      <c r="H124" s="24">
        <v>90</v>
      </c>
      <c r="I124" s="24">
        <v>50</v>
      </c>
    </row>
    <row r="125" spans="1:9">
      <c r="A125" s="10" t="s">
        <v>114</v>
      </c>
      <c r="B125" s="15">
        <v>100</v>
      </c>
      <c r="C125" s="15">
        <v>61.652281000000002</v>
      </c>
      <c r="D125" s="15">
        <v>10.850801000000001</v>
      </c>
      <c r="E125" s="15">
        <v>4.6855729999999998</v>
      </c>
      <c r="F125" s="15">
        <v>0.86313200000000001</v>
      </c>
      <c r="G125" s="15">
        <v>4.6855729999999998</v>
      </c>
      <c r="H125" s="15">
        <v>11.097410999999999</v>
      </c>
      <c r="I125" s="15">
        <v>6.1652279999999999</v>
      </c>
    </row>
    <row r="126" spans="1:9">
      <c r="A126" s="23" t="s">
        <v>178</v>
      </c>
      <c r="B126" s="24">
        <v>207</v>
      </c>
      <c r="C126" s="24">
        <v>139</v>
      </c>
      <c r="D126" s="24">
        <v>20</v>
      </c>
      <c r="E126" s="24">
        <v>5</v>
      </c>
      <c r="F126" s="24">
        <v>1</v>
      </c>
      <c r="G126" s="24">
        <v>9</v>
      </c>
      <c r="H126" s="24">
        <v>22</v>
      </c>
      <c r="I126" s="24">
        <v>11</v>
      </c>
    </row>
    <row r="127" spans="1:9">
      <c r="A127" s="10" t="s">
        <v>114</v>
      </c>
      <c r="B127" s="15">
        <v>100</v>
      </c>
      <c r="C127" s="15">
        <v>67.149758000000006</v>
      </c>
      <c r="D127" s="15">
        <v>9.6618359999999992</v>
      </c>
      <c r="E127" s="15">
        <v>2.4154589999999998</v>
      </c>
      <c r="F127" s="15">
        <v>0.48309200000000002</v>
      </c>
      <c r="G127" s="15">
        <v>4.3478260000000004</v>
      </c>
      <c r="H127" s="15">
        <v>10.628019</v>
      </c>
      <c r="I127" s="15">
        <v>5.3140099999999997</v>
      </c>
    </row>
    <row r="128" spans="1:9">
      <c r="A128" s="23" t="s">
        <v>179</v>
      </c>
      <c r="B128" s="24">
        <v>154</v>
      </c>
      <c r="C128" s="24">
        <v>99</v>
      </c>
      <c r="D128" s="24">
        <v>17</v>
      </c>
      <c r="E128" s="24">
        <v>4</v>
      </c>
      <c r="F128" s="24">
        <v>0</v>
      </c>
      <c r="G128" s="24">
        <v>8</v>
      </c>
      <c r="H128" s="24">
        <v>17</v>
      </c>
      <c r="I128" s="24">
        <v>9</v>
      </c>
    </row>
    <row r="129" spans="1:9">
      <c r="A129" s="10" t="s">
        <v>114</v>
      </c>
      <c r="B129" s="15">
        <v>100</v>
      </c>
      <c r="C129" s="15">
        <v>64.285713999999999</v>
      </c>
      <c r="D129" s="15">
        <v>11.038961</v>
      </c>
      <c r="E129" s="15">
        <v>2.5974029999999999</v>
      </c>
      <c r="F129" s="15">
        <v>0</v>
      </c>
      <c r="G129" s="15">
        <v>5.1948049999999997</v>
      </c>
      <c r="H129" s="15">
        <v>11.038961</v>
      </c>
      <c r="I129" s="15">
        <v>5.8441559999999999</v>
      </c>
    </row>
    <row r="130" spans="1:9">
      <c r="A130" s="23" t="s">
        <v>180</v>
      </c>
      <c r="B130" s="24">
        <v>318</v>
      </c>
      <c r="C130" s="24">
        <v>225</v>
      </c>
      <c r="D130" s="24">
        <v>22</v>
      </c>
      <c r="E130" s="24">
        <v>15</v>
      </c>
      <c r="F130" s="24">
        <v>0</v>
      </c>
      <c r="G130" s="24">
        <v>15</v>
      </c>
      <c r="H130" s="24">
        <v>26</v>
      </c>
      <c r="I130" s="24">
        <v>15</v>
      </c>
    </row>
    <row r="131" spans="1:9">
      <c r="A131" s="10" t="s">
        <v>114</v>
      </c>
      <c r="B131" s="15">
        <v>100</v>
      </c>
      <c r="C131" s="15">
        <v>70.754716999999999</v>
      </c>
      <c r="D131" s="15">
        <v>6.9182389999999998</v>
      </c>
      <c r="E131" s="15">
        <v>4.7169809999999996</v>
      </c>
      <c r="F131" s="15">
        <v>0</v>
      </c>
      <c r="G131" s="15">
        <v>4.7169809999999996</v>
      </c>
      <c r="H131" s="15">
        <v>8.1761009999999992</v>
      </c>
      <c r="I131" s="15">
        <v>4.7169809999999996</v>
      </c>
    </row>
    <row r="132" spans="1:9">
      <c r="A132" s="23" t="s">
        <v>181</v>
      </c>
      <c r="B132" s="24">
        <v>203</v>
      </c>
      <c r="C132" s="24">
        <v>138</v>
      </c>
      <c r="D132" s="24">
        <v>19</v>
      </c>
      <c r="E132" s="24">
        <v>7</v>
      </c>
      <c r="F132" s="24">
        <v>0</v>
      </c>
      <c r="G132" s="24">
        <v>10</v>
      </c>
      <c r="H132" s="24">
        <v>13</v>
      </c>
      <c r="I132" s="24">
        <v>16</v>
      </c>
    </row>
    <row r="133" spans="1:9">
      <c r="A133" s="10" t="s">
        <v>114</v>
      </c>
      <c r="B133" s="15">
        <v>100</v>
      </c>
      <c r="C133" s="15">
        <v>67.980295999999996</v>
      </c>
      <c r="D133" s="15">
        <v>9.3596059999999994</v>
      </c>
      <c r="E133" s="15">
        <v>3.4482759999999999</v>
      </c>
      <c r="F133" s="15">
        <v>0</v>
      </c>
      <c r="G133" s="15">
        <v>4.9261080000000002</v>
      </c>
      <c r="H133" s="15">
        <v>6.4039409999999997</v>
      </c>
      <c r="I133" s="15">
        <v>7.8817729999999999</v>
      </c>
    </row>
    <row r="134" spans="1:9">
      <c r="A134" s="23" t="s">
        <v>182</v>
      </c>
      <c r="B134" s="24">
        <v>79</v>
      </c>
      <c r="C134" s="24">
        <v>52</v>
      </c>
      <c r="D134" s="24">
        <v>9</v>
      </c>
      <c r="E134" s="24">
        <v>1</v>
      </c>
      <c r="F134" s="24">
        <v>0</v>
      </c>
      <c r="G134" s="24">
        <v>4</v>
      </c>
      <c r="H134" s="24">
        <v>9</v>
      </c>
      <c r="I134" s="24">
        <v>4</v>
      </c>
    </row>
    <row r="135" spans="1:9">
      <c r="A135" s="10" t="s">
        <v>114</v>
      </c>
      <c r="B135" s="15">
        <v>100</v>
      </c>
      <c r="C135" s="15">
        <v>65.822784999999996</v>
      </c>
      <c r="D135" s="15">
        <v>11.392405</v>
      </c>
      <c r="E135" s="15">
        <v>1.2658229999999999</v>
      </c>
      <c r="F135" s="15">
        <v>0</v>
      </c>
      <c r="G135" s="15">
        <v>5.0632910000000004</v>
      </c>
      <c r="H135" s="15">
        <v>11.392405</v>
      </c>
      <c r="I135" s="15">
        <v>5.0632910000000004</v>
      </c>
    </row>
    <row r="136" spans="1:9">
      <c r="A136" s="23" t="s">
        <v>183</v>
      </c>
      <c r="B136" s="24">
        <v>68</v>
      </c>
      <c r="C136" s="24">
        <v>52</v>
      </c>
      <c r="D136" s="24">
        <v>6</v>
      </c>
      <c r="E136" s="24">
        <v>2</v>
      </c>
      <c r="F136" s="24">
        <v>0</v>
      </c>
      <c r="G136" s="24">
        <v>1</v>
      </c>
      <c r="H136" s="24">
        <v>4</v>
      </c>
      <c r="I136" s="24">
        <v>3</v>
      </c>
    </row>
    <row r="137" spans="1:9">
      <c r="A137" s="10" t="s">
        <v>114</v>
      </c>
      <c r="B137" s="15">
        <v>100</v>
      </c>
      <c r="C137" s="15">
        <v>76.470588000000006</v>
      </c>
      <c r="D137" s="15">
        <v>8.8235290000000006</v>
      </c>
      <c r="E137" s="15">
        <v>2.941176</v>
      </c>
      <c r="F137" s="15">
        <v>0</v>
      </c>
      <c r="G137" s="15">
        <v>1.470588</v>
      </c>
      <c r="H137" s="15">
        <v>5.8823530000000002</v>
      </c>
      <c r="I137" s="15">
        <v>4.4117649999999999</v>
      </c>
    </row>
    <row r="138" spans="1:9">
      <c r="A138" s="23" t="s">
        <v>184</v>
      </c>
      <c r="B138" s="24">
        <v>586</v>
      </c>
      <c r="C138" s="24">
        <v>402</v>
      </c>
      <c r="D138" s="24">
        <v>44</v>
      </c>
      <c r="E138" s="24">
        <v>30</v>
      </c>
      <c r="F138" s="24">
        <v>1</v>
      </c>
      <c r="G138" s="24">
        <v>28</v>
      </c>
      <c r="H138" s="24">
        <v>53</v>
      </c>
      <c r="I138" s="24">
        <v>28</v>
      </c>
    </row>
    <row r="139" spans="1:9">
      <c r="A139" s="10" t="s">
        <v>114</v>
      </c>
      <c r="B139" s="15">
        <v>100</v>
      </c>
      <c r="C139" s="15">
        <v>68.600683000000004</v>
      </c>
      <c r="D139" s="15">
        <v>7.5085319999999998</v>
      </c>
      <c r="E139" s="15">
        <v>5.1194540000000002</v>
      </c>
      <c r="F139" s="15">
        <v>0.17064799999999999</v>
      </c>
      <c r="G139" s="15">
        <v>4.7781570000000002</v>
      </c>
      <c r="H139" s="15">
        <v>9.0443689999999997</v>
      </c>
      <c r="I139" s="15">
        <v>4.7781570000000002</v>
      </c>
    </row>
    <row r="140" spans="1:9">
      <c r="A140" s="23" t="s">
        <v>185</v>
      </c>
      <c r="B140" s="24">
        <v>276</v>
      </c>
      <c r="C140" s="24">
        <v>189</v>
      </c>
      <c r="D140" s="24">
        <v>18</v>
      </c>
      <c r="E140" s="24">
        <v>15</v>
      </c>
      <c r="F140" s="24">
        <v>1</v>
      </c>
      <c r="G140" s="24">
        <v>12</v>
      </c>
      <c r="H140" s="24">
        <v>26</v>
      </c>
      <c r="I140" s="24">
        <v>15</v>
      </c>
    </row>
    <row r="141" spans="1:9">
      <c r="A141" s="10" t="s">
        <v>114</v>
      </c>
      <c r="B141" s="15">
        <v>100</v>
      </c>
      <c r="C141" s="15">
        <v>68.478261000000003</v>
      </c>
      <c r="D141" s="15">
        <v>6.5217390000000002</v>
      </c>
      <c r="E141" s="15">
        <v>5.4347830000000004</v>
      </c>
      <c r="F141" s="15">
        <v>0.362319</v>
      </c>
      <c r="G141" s="15">
        <v>4.3478260000000004</v>
      </c>
      <c r="H141" s="15">
        <v>9.4202899999999996</v>
      </c>
      <c r="I141" s="15">
        <v>5.4347830000000004</v>
      </c>
    </row>
    <row r="142" spans="1:9">
      <c r="A142" s="23" t="s">
        <v>152</v>
      </c>
      <c r="B142" s="24">
        <v>197</v>
      </c>
      <c r="C142" s="24">
        <v>96</v>
      </c>
      <c r="D142" s="24">
        <v>19</v>
      </c>
      <c r="E142" s="24">
        <v>10</v>
      </c>
      <c r="F142" s="24">
        <v>2</v>
      </c>
      <c r="G142" s="24">
        <v>29</v>
      </c>
      <c r="H142" s="24">
        <v>24</v>
      </c>
      <c r="I142" s="24">
        <v>17</v>
      </c>
    </row>
    <row r="143" spans="1:9">
      <c r="A143" s="10" t="s">
        <v>114</v>
      </c>
      <c r="B143" s="15">
        <v>100</v>
      </c>
      <c r="C143" s="15">
        <v>48.730964</v>
      </c>
      <c r="D143" s="15">
        <v>9.6446699999999996</v>
      </c>
      <c r="E143" s="15">
        <v>5.0761419999999999</v>
      </c>
      <c r="F143" s="15">
        <v>1.015228</v>
      </c>
      <c r="G143" s="15">
        <v>14.720812</v>
      </c>
      <c r="H143" s="15">
        <v>12.182741</v>
      </c>
      <c r="I143" s="15">
        <v>8.6294419999999992</v>
      </c>
    </row>
    <row r="144" spans="1:9">
      <c r="A144" s="23" t="s">
        <v>186</v>
      </c>
      <c r="B144" s="24">
        <v>944</v>
      </c>
      <c r="C144" s="24">
        <v>506</v>
      </c>
      <c r="D144" s="24">
        <v>77</v>
      </c>
      <c r="E144" s="24">
        <v>61</v>
      </c>
      <c r="F144" s="24">
        <v>1</v>
      </c>
      <c r="G144" s="24">
        <v>108</v>
      </c>
      <c r="H144" s="24">
        <v>120</v>
      </c>
      <c r="I144" s="24">
        <v>71</v>
      </c>
    </row>
    <row r="145" spans="1:9">
      <c r="A145" s="10" t="s">
        <v>114</v>
      </c>
      <c r="B145" s="15">
        <v>100</v>
      </c>
      <c r="C145" s="15">
        <v>53.601694999999999</v>
      </c>
      <c r="D145" s="15">
        <v>8.1567799999999995</v>
      </c>
      <c r="E145" s="15">
        <v>6.4618640000000003</v>
      </c>
      <c r="F145" s="15">
        <v>0.105932</v>
      </c>
      <c r="G145" s="15">
        <v>11.440678</v>
      </c>
      <c r="H145" s="15">
        <v>12.711864</v>
      </c>
      <c r="I145" s="15">
        <v>7.5211860000000001</v>
      </c>
    </row>
    <row r="146" spans="1:9">
      <c r="A146" s="23" t="s">
        <v>128</v>
      </c>
      <c r="B146" s="24">
        <v>41</v>
      </c>
      <c r="C146" s="24">
        <v>18</v>
      </c>
      <c r="D146" s="24">
        <v>2</v>
      </c>
      <c r="E146" s="24">
        <v>2</v>
      </c>
      <c r="F146" s="24">
        <v>2</v>
      </c>
      <c r="G146" s="24">
        <v>0</v>
      </c>
      <c r="H146" s="24">
        <v>2</v>
      </c>
      <c r="I146" s="24">
        <v>15</v>
      </c>
    </row>
    <row r="147" spans="1:9">
      <c r="A147" s="10" t="s">
        <v>114</v>
      </c>
      <c r="B147" s="15">
        <v>100</v>
      </c>
      <c r="C147" s="15">
        <v>43.902439000000001</v>
      </c>
      <c r="D147" s="15">
        <v>4.8780489999999999</v>
      </c>
      <c r="E147" s="15">
        <v>4.8780489999999999</v>
      </c>
      <c r="F147" s="15">
        <v>4.8780489999999999</v>
      </c>
      <c r="G147" s="15">
        <v>0</v>
      </c>
      <c r="H147" s="15">
        <v>4.8780489999999999</v>
      </c>
      <c r="I147" s="15">
        <v>36.585366</v>
      </c>
    </row>
    <row r="148" spans="1:9">
      <c r="A148" s="8" t="s">
        <v>187</v>
      </c>
      <c r="B148" s="8"/>
      <c r="C148" s="8"/>
      <c r="D148" s="8"/>
      <c r="E148" s="8"/>
      <c r="F148" s="8"/>
      <c r="G148" s="8"/>
      <c r="H148" s="8"/>
      <c r="I148" s="8"/>
    </row>
    <row r="149" spans="1:9">
      <c r="A149" s="23" t="s">
        <v>188</v>
      </c>
      <c r="B149" s="24">
        <v>2041</v>
      </c>
      <c r="C149" s="24">
        <v>1389</v>
      </c>
      <c r="D149" s="24">
        <v>195</v>
      </c>
      <c r="E149" s="24">
        <v>112</v>
      </c>
      <c r="F149" s="24">
        <v>10</v>
      </c>
      <c r="G149" s="24">
        <v>72</v>
      </c>
      <c r="H149" s="24">
        <v>176</v>
      </c>
      <c r="I149" s="24">
        <v>87</v>
      </c>
    </row>
    <row r="150" spans="1:9">
      <c r="A150" s="10" t="s">
        <v>114</v>
      </c>
      <c r="B150" s="15">
        <v>100</v>
      </c>
      <c r="C150" s="15">
        <v>68.054874999999996</v>
      </c>
      <c r="D150" s="15">
        <v>9.5541400000000003</v>
      </c>
      <c r="E150" s="15">
        <v>5.4875059999999998</v>
      </c>
      <c r="F150" s="15">
        <v>0.489956</v>
      </c>
      <c r="G150" s="15">
        <v>3.5276830000000001</v>
      </c>
      <c r="H150" s="15">
        <v>8.6232240000000004</v>
      </c>
      <c r="I150" s="15">
        <v>4.2626160000000004</v>
      </c>
    </row>
    <row r="151" spans="1:9">
      <c r="A151" s="23" t="s">
        <v>189</v>
      </c>
      <c r="B151" s="24">
        <v>221</v>
      </c>
      <c r="C151" s="24">
        <v>129</v>
      </c>
      <c r="D151" s="24">
        <v>42</v>
      </c>
      <c r="E151" s="24">
        <v>2</v>
      </c>
      <c r="F151" s="24">
        <v>1</v>
      </c>
      <c r="G151" s="24">
        <v>12</v>
      </c>
      <c r="H151" s="24">
        <v>24</v>
      </c>
      <c r="I151" s="24">
        <v>11</v>
      </c>
    </row>
    <row r="152" spans="1:9">
      <c r="A152" s="10" t="s">
        <v>114</v>
      </c>
      <c r="B152" s="15">
        <v>100</v>
      </c>
      <c r="C152" s="15">
        <v>58.371040999999998</v>
      </c>
      <c r="D152" s="15">
        <v>19.004525000000001</v>
      </c>
      <c r="E152" s="15">
        <v>0.90497700000000003</v>
      </c>
      <c r="F152" s="15">
        <v>0.45248899999999997</v>
      </c>
      <c r="G152" s="15">
        <v>5.4298640000000002</v>
      </c>
      <c r="H152" s="15">
        <v>10.859729</v>
      </c>
      <c r="I152" s="15">
        <v>4.9773759999999996</v>
      </c>
    </row>
    <row r="153" spans="1:9">
      <c r="A153" s="23" t="s">
        <v>190</v>
      </c>
      <c r="B153" s="24">
        <v>64</v>
      </c>
      <c r="C153" s="24">
        <v>10</v>
      </c>
      <c r="D153" s="24">
        <v>1</v>
      </c>
      <c r="E153" s="24">
        <v>5</v>
      </c>
      <c r="F153" s="24">
        <v>0</v>
      </c>
      <c r="G153" s="24">
        <v>18</v>
      </c>
      <c r="H153" s="24">
        <v>12</v>
      </c>
      <c r="I153" s="24">
        <v>18</v>
      </c>
    </row>
    <row r="154" spans="1:9">
      <c r="A154" s="10" t="s">
        <v>114</v>
      </c>
      <c r="B154" s="15">
        <v>100</v>
      </c>
      <c r="C154" s="15">
        <v>15.625</v>
      </c>
      <c r="D154" s="15">
        <v>1.5625</v>
      </c>
      <c r="E154" s="15">
        <v>7.8125</v>
      </c>
      <c r="F154" s="15">
        <v>0</v>
      </c>
      <c r="G154" s="15">
        <v>28.125</v>
      </c>
      <c r="H154" s="15">
        <v>18.75</v>
      </c>
      <c r="I154" s="15">
        <v>28.125</v>
      </c>
    </row>
    <row r="155" spans="1:9">
      <c r="A155" s="23" t="s">
        <v>191</v>
      </c>
      <c r="B155" s="24">
        <v>158</v>
      </c>
      <c r="C155" s="24">
        <v>24</v>
      </c>
      <c r="D155" s="24">
        <v>3</v>
      </c>
      <c r="E155" s="24">
        <v>2</v>
      </c>
      <c r="F155" s="24">
        <v>1</v>
      </c>
      <c r="G155" s="24">
        <v>56</v>
      </c>
      <c r="H155" s="24">
        <v>37</v>
      </c>
      <c r="I155" s="24">
        <v>35</v>
      </c>
    </row>
    <row r="156" spans="1:9">
      <c r="A156" s="10" t="s">
        <v>114</v>
      </c>
      <c r="B156" s="15">
        <v>100</v>
      </c>
      <c r="C156" s="15">
        <v>15.189873</v>
      </c>
      <c r="D156" s="15">
        <v>1.8987339999999999</v>
      </c>
      <c r="E156" s="15">
        <v>1.2658229999999999</v>
      </c>
      <c r="F156" s="15">
        <v>0.632911</v>
      </c>
      <c r="G156" s="15">
        <v>35.443038000000001</v>
      </c>
      <c r="H156" s="15">
        <v>23.417722000000001</v>
      </c>
      <c r="I156" s="15">
        <v>22.151899</v>
      </c>
    </row>
    <row r="157" spans="1:9">
      <c r="A157" s="23" t="s">
        <v>192</v>
      </c>
      <c r="B157" s="24">
        <v>120</v>
      </c>
      <c r="C157" s="24">
        <v>28</v>
      </c>
      <c r="D157" s="24">
        <v>3</v>
      </c>
      <c r="E157" s="24">
        <v>9</v>
      </c>
      <c r="F157" s="24">
        <v>0</v>
      </c>
      <c r="G157" s="24">
        <v>40</v>
      </c>
      <c r="H157" s="24">
        <v>27</v>
      </c>
      <c r="I157" s="24">
        <v>13</v>
      </c>
    </row>
    <row r="158" spans="1:9">
      <c r="A158" s="10" t="s">
        <v>114</v>
      </c>
      <c r="B158" s="15">
        <v>100</v>
      </c>
      <c r="C158" s="15">
        <v>23.333333</v>
      </c>
      <c r="D158" s="15">
        <v>2.5</v>
      </c>
      <c r="E158" s="15">
        <v>7.5</v>
      </c>
      <c r="F158" s="15">
        <v>0</v>
      </c>
      <c r="G158" s="15">
        <v>33.333333000000003</v>
      </c>
      <c r="H158" s="15">
        <v>22.5</v>
      </c>
      <c r="I158" s="15">
        <v>10.833333</v>
      </c>
    </row>
    <row r="159" spans="1:9">
      <c r="A159" s="23" t="s">
        <v>193</v>
      </c>
      <c r="B159" s="24">
        <v>10</v>
      </c>
      <c r="C159" s="24">
        <v>1</v>
      </c>
      <c r="D159" s="24">
        <v>1</v>
      </c>
      <c r="E159" s="24">
        <v>1</v>
      </c>
      <c r="F159" s="24">
        <v>0</v>
      </c>
      <c r="G159" s="24">
        <v>3</v>
      </c>
      <c r="H159" s="24">
        <v>3</v>
      </c>
      <c r="I159" s="24">
        <v>1</v>
      </c>
    </row>
    <row r="160" spans="1:9">
      <c r="A160" s="10" t="s">
        <v>114</v>
      </c>
      <c r="B160" s="15">
        <v>100</v>
      </c>
      <c r="C160" s="15">
        <v>10</v>
      </c>
      <c r="D160" s="15">
        <v>10</v>
      </c>
      <c r="E160" s="15">
        <v>10</v>
      </c>
      <c r="F160" s="15">
        <v>0</v>
      </c>
      <c r="G160" s="15">
        <v>30</v>
      </c>
      <c r="H160" s="15">
        <v>30</v>
      </c>
      <c r="I160" s="15">
        <v>10</v>
      </c>
    </row>
    <row r="161" spans="1:9">
      <c r="A161" s="23" t="s">
        <v>152</v>
      </c>
      <c r="B161" s="24">
        <v>39</v>
      </c>
      <c r="C161" s="24">
        <v>9</v>
      </c>
      <c r="D161" s="24">
        <v>0</v>
      </c>
      <c r="E161" s="24">
        <v>2</v>
      </c>
      <c r="F161" s="24">
        <v>1</v>
      </c>
      <c r="G161" s="24">
        <v>15</v>
      </c>
      <c r="H161" s="24">
        <v>9</v>
      </c>
      <c r="I161" s="24">
        <v>3</v>
      </c>
    </row>
    <row r="162" spans="1:9">
      <c r="A162" s="10" t="s">
        <v>114</v>
      </c>
      <c r="B162" s="15">
        <v>100</v>
      </c>
      <c r="C162" s="15">
        <v>23.076923000000001</v>
      </c>
      <c r="D162" s="15">
        <v>0</v>
      </c>
      <c r="E162" s="15">
        <v>5.1282050000000003</v>
      </c>
      <c r="F162" s="15">
        <v>2.5641029999999998</v>
      </c>
      <c r="G162" s="15">
        <v>38.461537999999997</v>
      </c>
      <c r="H162" s="15">
        <v>23.076923000000001</v>
      </c>
      <c r="I162" s="15">
        <v>7.6923079999999997</v>
      </c>
    </row>
    <row r="163" spans="1:9">
      <c r="A163" s="23" t="s">
        <v>128</v>
      </c>
      <c r="B163" s="24">
        <v>24</v>
      </c>
      <c r="C163" s="24">
        <v>10</v>
      </c>
      <c r="D163" s="24">
        <v>4</v>
      </c>
      <c r="E163" s="24">
        <v>0</v>
      </c>
      <c r="F163" s="24">
        <v>0</v>
      </c>
      <c r="G163" s="24">
        <v>0</v>
      </c>
      <c r="H163" s="24">
        <v>1</v>
      </c>
      <c r="I163" s="24">
        <v>9</v>
      </c>
    </row>
    <row r="164" spans="1:9">
      <c r="A164" s="10" t="s">
        <v>114</v>
      </c>
      <c r="B164" s="15">
        <v>100</v>
      </c>
      <c r="C164" s="15">
        <v>41.666666999999997</v>
      </c>
      <c r="D164" s="15">
        <v>16.666667</v>
      </c>
      <c r="E164" s="15">
        <v>0</v>
      </c>
      <c r="F164" s="15">
        <v>0</v>
      </c>
      <c r="G164" s="15">
        <v>0</v>
      </c>
      <c r="H164" s="15">
        <v>4.1666670000000003</v>
      </c>
      <c r="I164" s="15">
        <v>37.5</v>
      </c>
    </row>
    <row r="165" spans="1:9">
      <c r="A165" s="8" t="s">
        <v>194</v>
      </c>
      <c r="B165" s="8"/>
      <c r="C165" s="8"/>
      <c r="D165" s="8"/>
      <c r="E165" s="8"/>
      <c r="F165" s="8"/>
      <c r="G165" s="8"/>
      <c r="H165" s="8"/>
      <c r="I165" s="8"/>
    </row>
    <row r="166" spans="1:9">
      <c r="A166" s="23" t="s">
        <v>195</v>
      </c>
      <c r="B166" s="24">
        <v>1341</v>
      </c>
      <c r="C166" s="24">
        <v>831</v>
      </c>
      <c r="D166" s="24">
        <v>128</v>
      </c>
      <c r="E166" s="24">
        <v>62</v>
      </c>
      <c r="F166" s="24">
        <v>5</v>
      </c>
      <c r="G166" s="24">
        <v>103</v>
      </c>
      <c r="H166" s="24">
        <v>135</v>
      </c>
      <c r="I166" s="24">
        <v>77</v>
      </c>
    </row>
    <row r="167" spans="1:9">
      <c r="A167" s="10" t="s">
        <v>114</v>
      </c>
      <c r="B167" s="15">
        <v>100</v>
      </c>
      <c r="C167" s="15">
        <v>61.968679999999999</v>
      </c>
      <c r="D167" s="15">
        <v>9.5451160000000002</v>
      </c>
      <c r="E167" s="15">
        <v>4.6234149999999996</v>
      </c>
      <c r="F167" s="15">
        <v>0.37285600000000002</v>
      </c>
      <c r="G167" s="15">
        <v>7.6808350000000001</v>
      </c>
      <c r="H167" s="15">
        <v>10.067114</v>
      </c>
      <c r="I167" s="15">
        <v>5.7419840000000004</v>
      </c>
    </row>
    <row r="168" spans="1:9">
      <c r="A168" s="23" t="s">
        <v>196</v>
      </c>
      <c r="B168" s="24">
        <v>523</v>
      </c>
      <c r="C168" s="24">
        <v>321</v>
      </c>
      <c r="D168" s="24">
        <v>47</v>
      </c>
      <c r="E168" s="24">
        <v>15</v>
      </c>
      <c r="F168" s="24">
        <v>4</v>
      </c>
      <c r="G168" s="24">
        <v>43</v>
      </c>
      <c r="H168" s="24">
        <v>54</v>
      </c>
      <c r="I168" s="24">
        <v>39</v>
      </c>
    </row>
    <row r="169" spans="1:9">
      <c r="A169" s="10" t="s">
        <v>114</v>
      </c>
      <c r="B169" s="15">
        <v>100</v>
      </c>
      <c r="C169" s="15">
        <v>61.376672999999997</v>
      </c>
      <c r="D169" s="15">
        <v>8.9866159999999997</v>
      </c>
      <c r="E169" s="15">
        <v>2.8680690000000002</v>
      </c>
      <c r="F169" s="15">
        <v>0.764818</v>
      </c>
      <c r="G169" s="15">
        <v>8.2217970000000005</v>
      </c>
      <c r="H169" s="15">
        <v>10.325048000000001</v>
      </c>
      <c r="I169" s="15">
        <v>7.4569789999999996</v>
      </c>
    </row>
    <row r="170" spans="1:9">
      <c r="A170" s="23" t="s">
        <v>197</v>
      </c>
      <c r="B170" s="24">
        <v>116</v>
      </c>
      <c r="C170" s="24">
        <v>67</v>
      </c>
      <c r="D170" s="24">
        <v>17</v>
      </c>
      <c r="E170" s="24">
        <v>4</v>
      </c>
      <c r="F170" s="24">
        <v>0</v>
      </c>
      <c r="G170" s="24">
        <v>9</v>
      </c>
      <c r="H170" s="24">
        <v>11</v>
      </c>
      <c r="I170" s="24">
        <v>8</v>
      </c>
    </row>
    <row r="171" spans="1:9">
      <c r="A171" s="10" t="s">
        <v>114</v>
      </c>
      <c r="B171" s="15">
        <v>100</v>
      </c>
      <c r="C171" s="15">
        <v>57.758620999999998</v>
      </c>
      <c r="D171" s="15">
        <v>14.655172</v>
      </c>
      <c r="E171" s="15">
        <v>3.4482759999999999</v>
      </c>
      <c r="F171" s="15">
        <v>0</v>
      </c>
      <c r="G171" s="15">
        <v>7.7586209999999998</v>
      </c>
      <c r="H171" s="15">
        <v>9.4827589999999997</v>
      </c>
      <c r="I171" s="15">
        <v>6.8965519999999998</v>
      </c>
    </row>
    <row r="172" spans="1:9">
      <c r="A172" s="23" t="s">
        <v>198</v>
      </c>
      <c r="B172" s="24">
        <v>25</v>
      </c>
      <c r="C172" s="24">
        <v>18</v>
      </c>
      <c r="D172" s="24">
        <v>0</v>
      </c>
      <c r="E172" s="24">
        <v>2</v>
      </c>
      <c r="F172" s="24">
        <v>0</v>
      </c>
      <c r="G172" s="24">
        <v>3</v>
      </c>
      <c r="H172" s="24">
        <v>2</v>
      </c>
      <c r="I172" s="24">
        <v>0</v>
      </c>
    </row>
    <row r="173" spans="1:9">
      <c r="A173" s="10" t="s">
        <v>114</v>
      </c>
      <c r="B173" s="15">
        <v>100</v>
      </c>
      <c r="C173" s="15">
        <v>72</v>
      </c>
      <c r="D173" s="15">
        <v>0</v>
      </c>
      <c r="E173" s="15">
        <v>8</v>
      </c>
      <c r="F173" s="15">
        <v>0</v>
      </c>
      <c r="G173" s="15">
        <v>12</v>
      </c>
      <c r="H173" s="15">
        <v>8</v>
      </c>
      <c r="I173" s="15">
        <v>0</v>
      </c>
    </row>
    <row r="174" spans="1:9">
      <c r="A174" s="23" t="s">
        <v>199</v>
      </c>
      <c r="B174" s="24">
        <v>68</v>
      </c>
      <c r="C174" s="24">
        <v>42</v>
      </c>
      <c r="D174" s="24">
        <v>10</v>
      </c>
      <c r="E174" s="24">
        <v>3</v>
      </c>
      <c r="F174" s="24">
        <v>0</v>
      </c>
      <c r="G174" s="24">
        <v>5</v>
      </c>
      <c r="H174" s="24">
        <v>7</v>
      </c>
      <c r="I174" s="24">
        <v>1</v>
      </c>
    </row>
    <row r="175" spans="1:9">
      <c r="A175" s="10" t="s">
        <v>114</v>
      </c>
      <c r="B175" s="15">
        <v>100</v>
      </c>
      <c r="C175" s="15">
        <v>61.764705999999997</v>
      </c>
      <c r="D175" s="15">
        <v>14.705882000000001</v>
      </c>
      <c r="E175" s="15">
        <v>4.4117649999999999</v>
      </c>
      <c r="F175" s="15">
        <v>0</v>
      </c>
      <c r="G175" s="15">
        <v>7.3529410000000004</v>
      </c>
      <c r="H175" s="15">
        <v>10.294117999999999</v>
      </c>
      <c r="I175" s="15">
        <v>1.470588</v>
      </c>
    </row>
    <row r="176" spans="1:9">
      <c r="A176" s="23" t="s">
        <v>200</v>
      </c>
      <c r="B176" s="24">
        <v>1248</v>
      </c>
      <c r="C176" s="24">
        <v>807</v>
      </c>
      <c r="D176" s="24">
        <v>136</v>
      </c>
      <c r="E176" s="24">
        <v>58</v>
      </c>
      <c r="F176" s="24">
        <v>7</v>
      </c>
      <c r="G176" s="24">
        <v>61</v>
      </c>
      <c r="H176" s="24">
        <v>121</v>
      </c>
      <c r="I176" s="24">
        <v>58</v>
      </c>
    </row>
    <row r="177" spans="1:9">
      <c r="A177" s="10" t="s">
        <v>114</v>
      </c>
      <c r="B177" s="15">
        <v>100</v>
      </c>
      <c r="C177" s="15">
        <v>64.663461999999996</v>
      </c>
      <c r="D177" s="15">
        <v>10.897436000000001</v>
      </c>
      <c r="E177" s="15">
        <v>4.6474359999999999</v>
      </c>
      <c r="F177" s="15">
        <v>0.56089699999999998</v>
      </c>
      <c r="G177" s="15">
        <v>4.8878209999999997</v>
      </c>
      <c r="H177" s="15">
        <v>9.695513</v>
      </c>
      <c r="I177" s="15">
        <v>4.6474359999999999</v>
      </c>
    </row>
    <row r="178" spans="1:9">
      <c r="A178" s="23" t="s">
        <v>201</v>
      </c>
      <c r="B178" s="24">
        <v>725</v>
      </c>
      <c r="C178" s="24">
        <v>514</v>
      </c>
      <c r="D178" s="24">
        <v>49</v>
      </c>
      <c r="E178" s="24">
        <v>35</v>
      </c>
      <c r="F178" s="24">
        <v>2</v>
      </c>
      <c r="G178" s="24">
        <v>43</v>
      </c>
      <c r="H178" s="24">
        <v>47</v>
      </c>
      <c r="I178" s="24">
        <v>35</v>
      </c>
    </row>
    <row r="179" spans="1:9">
      <c r="A179" s="10" t="s">
        <v>114</v>
      </c>
      <c r="B179" s="15">
        <v>100</v>
      </c>
      <c r="C179" s="15">
        <v>70.896552</v>
      </c>
      <c r="D179" s="15">
        <v>6.7586209999999998</v>
      </c>
      <c r="E179" s="15">
        <v>4.8275860000000002</v>
      </c>
      <c r="F179" s="15">
        <v>0.275862</v>
      </c>
      <c r="G179" s="15">
        <v>5.9310340000000004</v>
      </c>
      <c r="H179" s="15">
        <v>6.4827589999999997</v>
      </c>
      <c r="I179" s="15">
        <v>4.8275860000000002</v>
      </c>
    </row>
    <row r="180" spans="1:9">
      <c r="A180" s="23" t="s">
        <v>202</v>
      </c>
      <c r="B180" s="24">
        <v>550</v>
      </c>
      <c r="C180" s="24">
        <v>284</v>
      </c>
      <c r="D180" s="24">
        <v>62</v>
      </c>
      <c r="E180" s="24">
        <v>24</v>
      </c>
      <c r="F180" s="24">
        <v>2</v>
      </c>
      <c r="G180" s="24">
        <v>65</v>
      </c>
      <c r="H180" s="24">
        <v>65</v>
      </c>
      <c r="I180" s="24">
        <v>48</v>
      </c>
    </row>
    <row r="181" spans="1:9">
      <c r="A181" s="10" t="s">
        <v>114</v>
      </c>
      <c r="B181" s="15">
        <v>100</v>
      </c>
      <c r="C181" s="15">
        <v>51.636364</v>
      </c>
      <c r="D181" s="15">
        <v>11.272727</v>
      </c>
      <c r="E181" s="15">
        <v>4.3636359999999996</v>
      </c>
      <c r="F181" s="15">
        <v>0.36363600000000001</v>
      </c>
      <c r="G181" s="15">
        <v>11.818182</v>
      </c>
      <c r="H181" s="15">
        <v>11.818182</v>
      </c>
      <c r="I181" s="15">
        <v>8.7272730000000003</v>
      </c>
    </row>
    <row r="182" spans="1:9">
      <c r="A182" s="23" t="s">
        <v>203</v>
      </c>
      <c r="B182" s="24">
        <v>563</v>
      </c>
      <c r="C182" s="24">
        <v>323</v>
      </c>
      <c r="D182" s="24">
        <v>74</v>
      </c>
      <c r="E182" s="24">
        <v>23</v>
      </c>
      <c r="F182" s="24">
        <v>4</v>
      </c>
      <c r="G182" s="24">
        <v>50</v>
      </c>
      <c r="H182" s="24">
        <v>58</v>
      </c>
      <c r="I182" s="24">
        <v>31</v>
      </c>
    </row>
    <row r="183" spans="1:9">
      <c r="A183" s="10" t="s">
        <v>114</v>
      </c>
      <c r="B183" s="15">
        <v>100</v>
      </c>
      <c r="C183" s="15">
        <v>57.371226</v>
      </c>
      <c r="D183" s="15">
        <v>13.143872</v>
      </c>
      <c r="E183" s="15">
        <v>4.0852579999999996</v>
      </c>
      <c r="F183" s="15">
        <v>0.71048</v>
      </c>
      <c r="G183" s="15">
        <v>8.8809950000000004</v>
      </c>
      <c r="H183" s="15">
        <v>10.301954</v>
      </c>
      <c r="I183" s="15">
        <v>5.5062170000000004</v>
      </c>
    </row>
    <row r="184" spans="1:9">
      <c r="A184" s="23" t="s">
        <v>204</v>
      </c>
      <c r="B184" s="24">
        <v>319</v>
      </c>
      <c r="C184" s="24">
        <v>182</v>
      </c>
      <c r="D184" s="24">
        <v>30</v>
      </c>
      <c r="E184" s="24">
        <v>19</v>
      </c>
      <c r="F184" s="24">
        <v>0</v>
      </c>
      <c r="G184" s="24">
        <v>27</v>
      </c>
      <c r="H184" s="24">
        <v>32</v>
      </c>
      <c r="I184" s="24">
        <v>29</v>
      </c>
    </row>
    <row r="185" spans="1:9">
      <c r="A185" s="10" t="s">
        <v>114</v>
      </c>
      <c r="B185" s="15">
        <v>100</v>
      </c>
      <c r="C185" s="15">
        <v>57.053291999999999</v>
      </c>
      <c r="D185" s="15">
        <v>9.4043890000000001</v>
      </c>
      <c r="E185" s="15">
        <v>5.9561130000000002</v>
      </c>
      <c r="F185" s="15">
        <v>0</v>
      </c>
      <c r="G185" s="15">
        <v>8.4639500000000005</v>
      </c>
      <c r="H185" s="15">
        <v>10.031347999999999</v>
      </c>
      <c r="I185" s="15">
        <v>9.0909089999999999</v>
      </c>
    </row>
    <row r="186" spans="1:9">
      <c r="A186" s="23" t="s">
        <v>205</v>
      </c>
      <c r="B186" s="24">
        <v>6</v>
      </c>
      <c r="C186" s="24">
        <v>2</v>
      </c>
      <c r="D186" s="24">
        <v>0</v>
      </c>
      <c r="E186" s="24">
        <v>0</v>
      </c>
      <c r="F186" s="24">
        <v>0</v>
      </c>
      <c r="G186" s="24">
        <v>1</v>
      </c>
      <c r="H186" s="24">
        <v>2</v>
      </c>
      <c r="I186" s="24">
        <v>1</v>
      </c>
    </row>
    <row r="187" spans="1:9">
      <c r="A187" s="10" t="s">
        <v>114</v>
      </c>
      <c r="B187" s="15">
        <v>100</v>
      </c>
      <c r="C187" s="15">
        <v>33.333333000000003</v>
      </c>
      <c r="D187" s="15">
        <v>0</v>
      </c>
      <c r="E187" s="15">
        <v>0</v>
      </c>
      <c r="F187" s="15">
        <v>0</v>
      </c>
      <c r="G187" s="15">
        <v>16.666667</v>
      </c>
      <c r="H187" s="15">
        <v>33.333333000000003</v>
      </c>
      <c r="I187" s="15">
        <v>16.666667</v>
      </c>
    </row>
    <row r="188" spans="1:9">
      <c r="A188" s="23" t="s">
        <v>206</v>
      </c>
      <c r="B188" s="24">
        <v>42</v>
      </c>
      <c r="C188" s="24">
        <v>21</v>
      </c>
      <c r="D188" s="24">
        <v>3</v>
      </c>
      <c r="E188" s="24">
        <v>2</v>
      </c>
      <c r="F188" s="24">
        <v>0</v>
      </c>
      <c r="G188" s="24">
        <v>6</v>
      </c>
      <c r="H188" s="24">
        <v>8</v>
      </c>
      <c r="I188" s="24">
        <v>2</v>
      </c>
    </row>
    <row r="189" spans="1:9">
      <c r="A189" s="10" t="s">
        <v>114</v>
      </c>
      <c r="B189" s="15">
        <v>100</v>
      </c>
      <c r="C189" s="15">
        <v>50</v>
      </c>
      <c r="D189" s="15">
        <v>7.1428570000000002</v>
      </c>
      <c r="E189" s="15">
        <v>4.7619049999999996</v>
      </c>
      <c r="F189" s="15">
        <v>0</v>
      </c>
      <c r="G189" s="15">
        <v>14.285714</v>
      </c>
      <c r="H189" s="15">
        <v>19.047619000000001</v>
      </c>
      <c r="I189" s="15">
        <v>4.7619049999999996</v>
      </c>
    </row>
    <row r="190" spans="1:9">
      <c r="A190" s="23" t="s">
        <v>152</v>
      </c>
      <c r="B190" s="24">
        <v>39</v>
      </c>
      <c r="C190" s="24">
        <v>16</v>
      </c>
      <c r="D190" s="24">
        <v>3</v>
      </c>
      <c r="E190" s="24">
        <v>2</v>
      </c>
      <c r="F190" s="24">
        <v>0</v>
      </c>
      <c r="G190" s="24">
        <v>9</v>
      </c>
      <c r="H190" s="24">
        <v>6</v>
      </c>
      <c r="I190" s="24">
        <v>3</v>
      </c>
    </row>
    <row r="191" spans="1:9">
      <c r="A191" s="10" t="s">
        <v>114</v>
      </c>
      <c r="B191" s="15">
        <v>100</v>
      </c>
      <c r="C191" s="15">
        <v>41.025641</v>
      </c>
      <c r="D191" s="15">
        <v>7.6923079999999997</v>
      </c>
      <c r="E191" s="15">
        <v>5.1282050000000003</v>
      </c>
      <c r="F191" s="15">
        <v>0</v>
      </c>
      <c r="G191" s="15">
        <v>23.076923000000001</v>
      </c>
      <c r="H191" s="15">
        <v>15.384615</v>
      </c>
      <c r="I191" s="15">
        <v>7.6923079999999997</v>
      </c>
    </row>
    <row r="192" spans="1:9">
      <c r="A192" s="23" t="s">
        <v>128</v>
      </c>
      <c r="B192" s="24">
        <v>193</v>
      </c>
      <c r="C192" s="24">
        <v>102</v>
      </c>
      <c r="D192" s="24">
        <v>14</v>
      </c>
      <c r="E192" s="24">
        <v>12</v>
      </c>
      <c r="F192" s="24">
        <v>1</v>
      </c>
      <c r="G192" s="24">
        <v>15</v>
      </c>
      <c r="H192" s="24">
        <v>27</v>
      </c>
      <c r="I192" s="24">
        <v>22</v>
      </c>
    </row>
    <row r="193" spans="1:9">
      <c r="A193" s="10" t="s">
        <v>114</v>
      </c>
      <c r="B193" s="15">
        <v>100</v>
      </c>
      <c r="C193" s="15">
        <v>52.849741000000002</v>
      </c>
      <c r="D193" s="15">
        <v>7.2538859999999996</v>
      </c>
      <c r="E193" s="15">
        <v>6.2176169999999997</v>
      </c>
      <c r="F193" s="15">
        <v>0.51813500000000001</v>
      </c>
      <c r="G193" s="15">
        <v>7.7720209999999996</v>
      </c>
      <c r="H193" s="15">
        <v>13.989637</v>
      </c>
      <c r="I193" s="15">
        <v>11.398963999999999</v>
      </c>
    </row>
    <row r="194" spans="1:9">
      <c r="A194" s="8" t="s">
        <v>207</v>
      </c>
      <c r="B194" s="8"/>
      <c r="C194" s="8"/>
      <c r="D194" s="8"/>
      <c r="E194" s="8"/>
      <c r="F194" s="8"/>
      <c r="G194" s="8"/>
      <c r="H194" s="8"/>
      <c r="I194" s="8"/>
    </row>
    <row r="195" spans="1:9">
      <c r="A195" s="23" t="s">
        <v>208</v>
      </c>
      <c r="B195" s="24">
        <v>1480</v>
      </c>
      <c r="C195" s="24">
        <v>925</v>
      </c>
      <c r="D195" s="24">
        <v>146</v>
      </c>
      <c r="E195" s="24">
        <v>85</v>
      </c>
      <c r="F195" s="24">
        <v>10</v>
      </c>
      <c r="G195" s="24">
        <v>102</v>
      </c>
      <c r="H195" s="24">
        <v>138</v>
      </c>
      <c r="I195" s="24">
        <v>74</v>
      </c>
    </row>
    <row r="196" spans="1:9">
      <c r="A196" s="10" t="s">
        <v>114</v>
      </c>
      <c r="B196" s="15">
        <v>100</v>
      </c>
      <c r="C196" s="15">
        <v>62.5</v>
      </c>
      <c r="D196" s="15">
        <v>9.864865</v>
      </c>
      <c r="E196" s="15">
        <v>5.7432429999999997</v>
      </c>
      <c r="F196" s="15">
        <v>0.67567600000000005</v>
      </c>
      <c r="G196" s="15">
        <v>6.8918920000000004</v>
      </c>
      <c r="H196" s="15">
        <v>9.3243240000000007</v>
      </c>
      <c r="I196" s="15">
        <v>5</v>
      </c>
    </row>
    <row r="197" spans="1:9">
      <c r="A197" s="23" t="s">
        <v>209</v>
      </c>
      <c r="B197" s="24">
        <v>1280</v>
      </c>
      <c r="C197" s="24">
        <v>816</v>
      </c>
      <c r="D197" s="24">
        <v>118</v>
      </c>
      <c r="E197" s="24">
        <v>70</v>
      </c>
      <c r="F197" s="24">
        <v>8</v>
      </c>
      <c r="G197" s="24">
        <v>89</v>
      </c>
      <c r="H197" s="24">
        <v>121</v>
      </c>
      <c r="I197" s="24">
        <v>58</v>
      </c>
    </row>
    <row r="198" spans="1:9">
      <c r="A198" s="10" t="s">
        <v>114</v>
      </c>
      <c r="B198" s="15">
        <v>100</v>
      </c>
      <c r="C198" s="15">
        <v>63.75</v>
      </c>
      <c r="D198" s="15">
        <v>9.21875</v>
      </c>
      <c r="E198" s="15">
        <v>5.46875</v>
      </c>
      <c r="F198" s="15">
        <v>0.625</v>
      </c>
      <c r="G198" s="15">
        <v>6.953125</v>
      </c>
      <c r="H198" s="15">
        <v>9.453125</v>
      </c>
      <c r="I198" s="15">
        <v>4.53125</v>
      </c>
    </row>
    <row r="199" spans="1:9">
      <c r="A199" s="23" t="s">
        <v>210</v>
      </c>
      <c r="B199" s="24">
        <v>1167</v>
      </c>
      <c r="C199" s="24">
        <v>732</v>
      </c>
      <c r="D199" s="24">
        <v>96</v>
      </c>
      <c r="E199" s="24">
        <v>52</v>
      </c>
      <c r="F199" s="24">
        <v>8</v>
      </c>
      <c r="G199" s="24">
        <v>92</v>
      </c>
      <c r="H199" s="24">
        <v>124</v>
      </c>
      <c r="I199" s="24">
        <v>63</v>
      </c>
    </row>
    <row r="200" spans="1:9">
      <c r="A200" s="10" t="s">
        <v>114</v>
      </c>
      <c r="B200" s="15">
        <v>100</v>
      </c>
      <c r="C200" s="15">
        <v>62.724936</v>
      </c>
      <c r="D200" s="15">
        <v>8.2262210000000007</v>
      </c>
      <c r="E200" s="15">
        <v>4.45587</v>
      </c>
      <c r="F200" s="15">
        <v>0.68551799999999996</v>
      </c>
      <c r="G200" s="15">
        <v>7.8834619999999997</v>
      </c>
      <c r="H200" s="15">
        <v>10.625536</v>
      </c>
      <c r="I200" s="15">
        <v>5.3984579999999998</v>
      </c>
    </row>
    <row r="201" spans="1:9" ht="11.1" customHeight="1">
      <c r="A201" s="23" t="s">
        <v>211</v>
      </c>
      <c r="B201" s="24">
        <v>715</v>
      </c>
      <c r="C201" s="24">
        <v>452</v>
      </c>
      <c r="D201" s="24">
        <v>78</v>
      </c>
      <c r="E201" s="24">
        <v>36</v>
      </c>
      <c r="F201" s="24">
        <v>2</v>
      </c>
      <c r="G201" s="24">
        <v>51</v>
      </c>
      <c r="H201" s="24">
        <v>57</v>
      </c>
      <c r="I201" s="24">
        <v>39</v>
      </c>
    </row>
    <row r="202" spans="1:9" ht="11.1" customHeight="1">
      <c r="A202" s="10" t="s">
        <v>114</v>
      </c>
      <c r="B202" s="15">
        <v>100</v>
      </c>
      <c r="C202" s="15">
        <v>63.216783</v>
      </c>
      <c r="D202" s="15">
        <v>10.909091</v>
      </c>
      <c r="E202" s="15">
        <v>5.0349649999999997</v>
      </c>
      <c r="F202" s="15">
        <v>0.27972000000000002</v>
      </c>
      <c r="G202" s="15">
        <v>7.1328670000000001</v>
      </c>
      <c r="H202" s="15">
        <v>7.9720279999999999</v>
      </c>
      <c r="I202" s="15">
        <v>5.4545450000000004</v>
      </c>
    </row>
    <row r="203" spans="1:9" ht="11.1" customHeight="1">
      <c r="A203" s="23" t="s">
        <v>212</v>
      </c>
      <c r="B203" s="24">
        <v>387</v>
      </c>
      <c r="C203" s="24">
        <v>214</v>
      </c>
      <c r="D203" s="24">
        <v>44</v>
      </c>
      <c r="E203" s="24">
        <v>11</v>
      </c>
      <c r="F203" s="24">
        <v>3</v>
      </c>
      <c r="G203" s="24">
        <v>52</v>
      </c>
      <c r="H203" s="24">
        <v>38</v>
      </c>
      <c r="I203" s="24">
        <v>25</v>
      </c>
    </row>
    <row r="204" spans="1:9" ht="11.1" customHeight="1">
      <c r="A204" s="10" t="s">
        <v>114</v>
      </c>
      <c r="B204" s="15">
        <v>100</v>
      </c>
      <c r="C204" s="15">
        <v>55.297158000000003</v>
      </c>
      <c r="D204" s="15">
        <v>11.369509000000001</v>
      </c>
      <c r="E204" s="15">
        <v>2.8423769999999999</v>
      </c>
      <c r="F204" s="15">
        <v>0.77519400000000005</v>
      </c>
      <c r="G204" s="15">
        <v>13.436693</v>
      </c>
      <c r="H204" s="15">
        <v>9.8191210000000009</v>
      </c>
      <c r="I204" s="15">
        <v>6.4599479999999998</v>
      </c>
    </row>
    <row r="205" spans="1:9" ht="11.1" customHeight="1">
      <c r="A205" s="23" t="s">
        <v>213</v>
      </c>
      <c r="B205" s="24">
        <v>404</v>
      </c>
      <c r="C205" s="24">
        <v>158</v>
      </c>
      <c r="D205" s="24">
        <v>52</v>
      </c>
      <c r="E205" s="24">
        <v>28</v>
      </c>
      <c r="F205" s="24">
        <v>4</v>
      </c>
      <c r="G205" s="24">
        <v>64</v>
      </c>
      <c r="H205" s="24">
        <v>59</v>
      </c>
      <c r="I205" s="24">
        <v>39</v>
      </c>
    </row>
    <row r="206" spans="1:9" ht="11.1" customHeight="1">
      <c r="A206" s="10" t="s">
        <v>114</v>
      </c>
      <c r="B206" s="15">
        <v>100</v>
      </c>
      <c r="C206" s="15">
        <v>39.108910999999999</v>
      </c>
      <c r="D206" s="15">
        <v>12.871287000000001</v>
      </c>
      <c r="E206" s="15">
        <v>6.9306929999999998</v>
      </c>
      <c r="F206" s="15">
        <v>0.99009899999999995</v>
      </c>
      <c r="G206" s="15">
        <v>15.841583999999999</v>
      </c>
      <c r="H206" s="15">
        <v>14.603960000000001</v>
      </c>
      <c r="I206" s="15">
        <v>9.6534650000000006</v>
      </c>
    </row>
    <row r="207" spans="1:9" ht="11.1" customHeight="1">
      <c r="A207" s="23" t="s">
        <v>214</v>
      </c>
      <c r="B207" s="24">
        <v>595</v>
      </c>
      <c r="C207" s="24">
        <v>401</v>
      </c>
      <c r="D207" s="24">
        <v>54</v>
      </c>
      <c r="E207" s="24">
        <v>21</v>
      </c>
      <c r="F207" s="24">
        <v>3</v>
      </c>
      <c r="G207" s="24">
        <v>43</v>
      </c>
      <c r="H207" s="24">
        <v>46</v>
      </c>
      <c r="I207" s="24">
        <v>27</v>
      </c>
    </row>
    <row r="208" spans="1:9" ht="11.1" customHeight="1">
      <c r="A208" s="10" t="s">
        <v>114</v>
      </c>
      <c r="B208" s="15">
        <v>100</v>
      </c>
      <c r="C208" s="15">
        <v>67.394958000000003</v>
      </c>
      <c r="D208" s="15">
        <v>9.0756300000000003</v>
      </c>
      <c r="E208" s="15">
        <v>3.5294120000000002</v>
      </c>
      <c r="F208" s="15">
        <v>0.50420200000000004</v>
      </c>
      <c r="G208" s="15">
        <v>7.2268910000000002</v>
      </c>
      <c r="H208" s="15">
        <v>7.7310920000000003</v>
      </c>
      <c r="I208" s="15">
        <v>4.5378150000000002</v>
      </c>
    </row>
    <row r="209" spans="1:9" ht="11.1" customHeight="1">
      <c r="A209" s="23" t="s">
        <v>215</v>
      </c>
      <c r="B209" s="24">
        <v>215</v>
      </c>
      <c r="C209" s="24">
        <v>132</v>
      </c>
      <c r="D209" s="24">
        <v>23</v>
      </c>
      <c r="E209" s="24">
        <v>6</v>
      </c>
      <c r="F209" s="24">
        <v>1</v>
      </c>
      <c r="G209" s="24">
        <v>20</v>
      </c>
      <c r="H209" s="24">
        <v>20</v>
      </c>
      <c r="I209" s="24">
        <v>13</v>
      </c>
    </row>
    <row r="210" spans="1:9" ht="11.1" customHeight="1">
      <c r="A210" s="10" t="s">
        <v>114</v>
      </c>
      <c r="B210" s="15">
        <v>100</v>
      </c>
      <c r="C210" s="15">
        <v>61.395349000000003</v>
      </c>
      <c r="D210" s="15">
        <v>10.697673999999999</v>
      </c>
      <c r="E210" s="15">
        <v>2.7906979999999999</v>
      </c>
      <c r="F210" s="15">
        <v>0.46511599999999997</v>
      </c>
      <c r="G210" s="15">
        <v>9.3023260000000008</v>
      </c>
      <c r="H210" s="15">
        <v>9.3023260000000008</v>
      </c>
      <c r="I210" s="15">
        <v>6.0465119999999999</v>
      </c>
    </row>
    <row r="211" spans="1:9" ht="11.1" customHeight="1">
      <c r="A211" s="23" t="s">
        <v>216</v>
      </c>
      <c r="B211" s="24">
        <v>248</v>
      </c>
      <c r="C211" s="24">
        <v>137</v>
      </c>
      <c r="D211" s="24">
        <v>24</v>
      </c>
      <c r="E211" s="24">
        <v>16</v>
      </c>
      <c r="F211" s="24">
        <v>5</v>
      </c>
      <c r="G211" s="24">
        <v>19</v>
      </c>
      <c r="H211" s="24">
        <v>32</v>
      </c>
      <c r="I211" s="24">
        <v>15</v>
      </c>
    </row>
    <row r="212" spans="1:9" ht="11.1" customHeight="1">
      <c r="A212" s="10" t="s">
        <v>114</v>
      </c>
      <c r="B212" s="15">
        <v>100</v>
      </c>
      <c r="C212" s="15">
        <v>55.241934999999998</v>
      </c>
      <c r="D212" s="15">
        <v>9.6774190000000004</v>
      </c>
      <c r="E212" s="15">
        <v>6.451613</v>
      </c>
      <c r="F212" s="15">
        <v>2.0161289999999998</v>
      </c>
      <c r="G212" s="15">
        <v>7.6612900000000002</v>
      </c>
      <c r="H212" s="15">
        <v>12.903226</v>
      </c>
      <c r="I212" s="15">
        <v>6.048387</v>
      </c>
    </row>
    <row r="213" spans="1:9" ht="11.1" customHeight="1">
      <c r="A213" s="23" t="s">
        <v>217</v>
      </c>
      <c r="B213" s="24">
        <v>255</v>
      </c>
      <c r="C213" s="24">
        <v>154</v>
      </c>
      <c r="D213" s="24">
        <v>31</v>
      </c>
      <c r="E213" s="24">
        <v>11</v>
      </c>
      <c r="F213" s="24">
        <v>3</v>
      </c>
      <c r="G213" s="24">
        <v>17</v>
      </c>
      <c r="H213" s="24">
        <v>23</v>
      </c>
      <c r="I213" s="24">
        <v>16</v>
      </c>
    </row>
    <row r="214" spans="1:9" ht="11.1" customHeight="1">
      <c r="A214" s="10" t="s">
        <v>114</v>
      </c>
      <c r="B214" s="15">
        <v>100</v>
      </c>
      <c r="C214" s="15">
        <v>60.392156999999997</v>
      </c>
      <c r="D214" s="15">
        <v>12.156863</v>
      </c>
      <c r="E214" s="15">
        <v>4.3137249999999998</v>
      </c>
      <c r="F214" s="15">
        <v>1.176471</v>
      </c>
      <c r="G214" s="15">
        <v>6.6666670000000003</v>
      </c>
      <c r="H214" s="15">
        <v>9.0196079999999998</v>
      </c>
      <c r="I214" s="15">
        <v>6.2745100000000003</v>
      </c>
    </row>
    <row r="215" spans="1:9" ht="11.1" customHeight="1">
      <c r="A215" s="23" t="s">
        <v>218</v>
      </c>
      <c r="B215" s="24">
        <v>291</v>
      </c>
      <c r="C215" s="24">
        <v>183</v>
      </c>
      <c r="D215" s="24">
        <v>37</v>
      </c>
      <c r="E215" s="24">
        <v>11</v>
      </c>
      <c r="F215" s="24">
        <v>4</v>
      </c>
      <c r="G215" s="24">
        <v>13</v>
      </c>
      <c r="H215" s="24">
        <v>28</v>
      </c>
      <c r="I215" s="24">
        <v>15</v>
      </c>
    </row>
    <row r="216" spans="1:9" ht="11.1" customHeight="1">
      <c r="A216" s="10" t="s">
        <v>114</v>
      </c>
      <c r="B216" s="15">
        <v>100</v>
      </c>
      <c r="C216" s="15">
        <v>62.886597999999999</v>
      </c>
      <c r="D216" s="15">
        <v>12.714777</v>
      </c>
      <c r="E216" s="15">
        <v>3.7800690000000001</v>
      </c>
      <c r="F216" s="15">
        <v>1.3745700000000001</v>
      </c>
      <c r="G216" s="15">
        <v>4.4673540000000003</v>
      </c>
      <c r="H216" s="15">
        <v>9.6219929999999998</v>
      </c>
      <c r="I216" s="15">
        <v>5.1546390000000004</v>
      </c>
    </row>
    <row r="217" spans="1:9" ht="11.1" customHeight="1">
      <c r="A217" s="23" t="s">
        <v>219</v>
      </c>
      <c r="B217" s="24">
        <v>338</v>
      </c>
      <c r="C217" s="24">
        <v>235</v>
      </c>
      <c r="D217" s="24">
        <v>34</v>
      </c>
      <c r="E217" s="24">
        <v>11</v>
      </c>
      <c r="F217" s="24">
        <v>3</v>
      </c>
      <c r="G217" s="24">
        <v>16</v>
      </c>
      <c r="H217" s="24">
        <v>26</v>
      </c>
      <c r="I217" s="24">
        <v>13</v>
      </c>
    </row>
    <row r="218" spans="1:9" ht="11.1" customHeight="1">
      <c r="A218" s="10" t="s">
        <v>114</v>
      </c>
      <c r="B218" s="15">
        <v>100</v>
      </c>
      <c r="C218" s="15">
        <v>69.526627000000005</v>
      </c>
      <c r="D218" s="15">
        <v>10.059172</v>
      </c>
      <c r="E218" s="15">
        <v>3.2544379999999999</v>
      </c>
      <c r="F218" s="15">
        <v>0.88757399999999997</v>
      </c>
      <c r="G218" s="15">
        <v>4.7337280000000002</v>
      </c>
      <c r="H218" s="15">
        <v>7.6923079999999997</v>
      </c>
      <c r="I218" s="15">
        <v>3.8461539999999999</v>
      </c>
    </row>
    <row r="219" spans="1:9" ht="11.1" customHeight="1">
      <c r="A219" s="23" t="s">
        <v>220</v>
      </c>
      <c r="B219" s="24">
        <v>812</v>
      </c>
      <c r="C219" s="24">
        <v>552</v>
      </c>
      <c r="D219" s="24">
        <v>71</v>
      </c>
      <c r="E219" s="24">
        <v>33</v>
      </c>
      <c r="F219" s="24">
        <v>7</v>
      </c>
      <c r="G219" s="24">
        <v>55</v>
      </c>
      <c r="H219" s="24">
        <v>62</v>
      </c>
      <c r="I219" s="24">
        <v>32</v>
      </c>
    </row>
    <row r="220" spans="1:9" ht="11.1" customHeight="1">
      <c r="A220" s="10" t="s">
        <v>114</v>
      </c>
      <c r="B220" s="15">
        <v>100</v>
      </c>
      <c r="C220" s="15">
        <v>67.980295999999996</v>
      </c>
      <c r="D220" s="15">
        <v>8.7438420000000008</v>
      </c>
      <c r="E220" s="15">
        <v>4.0640390000000002</v>
      </c>
      <c r="F220" s="15">
        <v>0.86206899999999997</v>
      </c>
      <c r="G220" s="15">
        <v>6.7733990000000004</v>
      </c>
      <c r="H220" s="15">
        <v>7.6354680000000004</v>
      </c>
      <c r="I220" s="15">
        <v>3.940887</v>
      </c>
    </row>
    <row r="221" spans="1:9" ht="11.1" customHeight="1">
      <c r="A221" s="23" t="s">
        <v>221</v>
      </c>
      <c r="B221" s="24">
        <v>816</v>
      </c>
      <c r="C221" s="24">
        <v>545</v>
      </c>
      <c r="D221" s="24">
        <v>79</v>
      </c>
      <c r="E221" s="24">
        <v>41</v>
      </c>
      <c r="F221" s="24">
        <v>5</v>
      </c>
      <c r="G221" s="24">
        <v>50</v>
      </c>
      <c r="H221" s="24">
        <v>57</v>
      </c>
      <c r="I221" s="24">
        <v>39</v>
      </c>
    </row>
    <row r="222" spans="1:9" ht="11.1" customHeight="1">
      <c r="A222" s="10" t="s">
        <v>114</v>
      </c>
      <c r="B222" s="15">
        <v>100</v>
      </c>
      <c r="C222" s="15">
        <v>66.789215999999996</v>
      </c>
      <c r="D222" s="15">
        <v>9.6813730000000007</v>
      </c>
      <c r="E222" s="15">
        <v>5.0245100000000003</v>
      </c>
      <c r="F222" s="15">
        <v>0.61274499999999998</v>
      </c>
      <c r="G222" s="15">
        <v>6.1274509999999998</v>
      </c>
      <c r="H222" s="15">
        <v>6.9852939999999997</v>
      </c>
      <c r="I222" s="15">
        <v>4.7794119999999998</v>
      </c>
    </row>
    <row r="223" spans="1:9" ht="11.1" customHeight="1">
      <c r="A223" s="23" t="s">
        <v>152</v>
      </c>
      <c r="B223" s="24">
        <v>69</v>
      </c>
      <c r="C223" s="24">
        <v>30</v>
      </c>
      <c r="D223" s="24">
        <v>8</v>
      </c>
      <c r="E223" s="24">
        <v>5</v>
      </c>
      <c r="F223" s="24">
        <v>0</v>
      </c>
      <c r="G223" s="24">
        <v>9</v>
      </c>
      <c r="H223" s="24">
        <v>10</v>
      </c>
      <c r="I223" s="24">
        <v>7</v>
      </c>
    </row>
    <row r="224" spans="1:9" ht="11.1" customHeight="1">
      <c r="A224" s="10" t="s">
        <v>114</v>
      </c>
      <c r="B224" s="15">
        <v>100</v>
      </c>
      <c r="C224" s="15">
        <v>43.478261000000003</v>
      </c>
      <c r="D224" s="15">
        <v>11.594203</v>
      </c>
      <c r="E224" s="15">
        <v>7.2463769999999998</v>
      </c>
      <c r="F224" s="15">
        <v>0</v>
      </c>
      <c r="G224" s="15">
        <v>13.043478</v>
      </c>
      <c r="H224" s="15">
        <v>14.492754</v>
      </c>
      <c r="I224" s="15">
        <v>10.144928</v>
      </c>
    </row>
    <row r="225" spans="1:9" ht="11.1" customHeight="1">
      <c r="A225" s="23" t="s">
        <v>222</v>
      </c>
      <c r="B225" s="24">
        <v>246</v>
      </c>
      <c r="C225" s="24">
        <v>118</v>
      </c>
      <c r="D225" s="24">
        <v>19</v>
      </c>
      <c r="E225" s="24">
        <v>8</v>
      </c>
      <c r="F225" s="24">
        <v>0</v>
      </c>
      <c r="G225" s="24">
        <v>37</v>
      </c>
      <c r="H225" s="24">
        <v>40</v>
      </c>
      <c r="I225" s="24">
        <v>24</v>
      </c>
    </row>
    <row r="226" spans="1:9" ht="11.1" customHeight="1">
      <c r="A226" s="10" t="s">
        <v>114</v>
      </c>
      <c r="B226" s="15">
        <v>100</v>
      </c>
      <c r="C226" s="15">
        <v>47.967480000000002</v>
      </c>
      <c r="D226" s="15">
        <v>7.7235769999999997</v>
      </c>
      <c r="E226" s="15">
        <v>3.252033</v>
      </c>
      <c r="F226" s="15">
        <v>0</v>
      </c>
      <c r="G226" s="15">
        <v>15.040649999999999</v>
      </c>
      <c r="H226" s="15">
        <v>16.260162999999999</v>
      </c>
      <c r="I226" s="15">
        <v>9.7560979999999997</v>
      </c>
    </row>
    <row r="227" spans="1:9" ht="11.1" customHeight="1">
      <c r="A227" s="23" t="s">
        <v>128</v>
      </c>
      <c r="B227" s="24">
        <v>47</v>
      </c>
      <c r="C227" s="24">
        <v>16</v>
      </c>
      <c r="D227" s="24">
        <v>1</v>
      </c>
      <c r="E227" s="24">
        <v>4</v>
      </c>
      <c r="F227" s="24">
        <v>0</v>
      </c>
      <c r="G227" s="24">
        <v>4</v>
      </c>
      <c r="H227" s="24">
        <v>5</v>
      </c>
      <c r="I227" s="24">
        <v>17</v>
      </c>
    </row>
    <row r="228" spans="1:9" ht="11.1" customHeight="1">
      <c r="A228" s="11"/>
      <c r="B228" s="16">
        <v>100</v>
      </c>
      <c r="C228" s="16">
        <v>34.042552999999998</v>
      </c>
      <c r="D228" s="16">
        <v>2.1276600000000001</v>
      </c>
      <c r="E228" s="16">
        <v>8.5106380000000001</v>
      </c>
      <c r="F228" s="16">
        <v>0</v>
      </c>
      <c r="G228" s="16">
        <v>8.5106380000000001</v>
      </c>
      <c r="H228" s="16">
        <v>10.638298000000001</v>
      </c>
      <c r="I228" s="16">
        <v>36.170212999999997</v>
      </c>
    </row>
    <row r="229" spans="1:9" ht="11.1" customHeight="1"/>
  </sheetData>
  <phoneticPr fontId="2"/>
  <pageMargins left="0.75" right="0.75" top="1" bottom="1" header="0.5" footer="0.5"/>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66634-F617-4C71-8EEF-EA4696914A88}">
  <sheetPr codeName="Sheet145"/>
  <dimension ref="A1:M230"/>
  <sheetViews>
    <sheetView workbookViewId="0"/>
  </sheetViews>
  <sheetFormatPr defaultRowHeight="12"/>
  <cols>
    <col min="1" max="1" width="52" style="13" bestFit="1" customWidth="1"/>
    <col min="2" max="256" width="7.625" style="13" customWidth="1"/>
    <col min="257" max="16384" width="9" style="13"/>
  </cols>
  <sheetData>
    <row r="1" spans="1:13">
      <c r="A1" s="12" t="s">
        <v>114</v>
      </c>
      <c r="B1" s="6"/>
    </row>
    <row r="2" spans="1:13">
      <c r="A2" s="18" t="str">
        <f xml:space="preserve"> HYPERLINK("#'目次'!B50","[44]")</f>
        <v>[44]</v>
      </c>
    </row>
    <row r="3" spans="1:13">
      <c r="A3" s="6" t="s">
        <v>114</v>
      </c>
      <c r="B3" s="7" t="s">
        <v>515</v>
      </c>
    </row>
    <row r="4" spans="1:13">
      <c r="A4" s="6" t="s">
        <v>114</v>
      </c>
      <c r="B4" s="7" t="s">
        <v>116</v>
      </c>
    </row>
    <row r="5" spans="1:13">
      <c r="A5" s="6" t="s">
        <v>114</v>
      </c>
      <c r="B5" s="7" t="s">
        <v>516</v>
      </c>
    </row>
    <row r="6" spans="1:13" s="21" customFormat="1" ht="120">
      <c r="A6" s="19" t="s">
        <v>114</v>
      </c>
      <c r="B6" s="20" t="s">
        <v>118</v>
      </c>
      <c r="C6" s="20" t="s">
        <v>517</v>
      </c>
      <c r="D6" s="20" t="s">
        <v>518</v>
      </c>
      <c r="E6" s="20" t="s">
        <v>519</v>
      </c>
      <c r="F6" s="20" t="s">
        <v>520</v>
      </c>
      <c r="G6" s="20" t="s">
        <v>521</v>
      </c>
      <c r="H6" s="20" t="s">
        <v>522</v>
      </c>
      <c r="I6" s="20" t="s">
        <v>523</v>
      </c>
      <c r="J6" s="20" t="s">
        <v>524</v>
      </c>
      <c r="K6" s="20" t="s">
        <v>525</v>
      </c>
      <c r="L6" s="20" t="s">
        <v>152</v>
      </c>
      <c r="M6" s="20" t="s">
        <v>128</v>
      </c>
    </row>
    <row r="7" spans="1:13">
      <c r="A7" s="22" t="s">
        <v>121</v>
      </c>
      <c r="B7" s="9">
        <v>2677</v>
      </c>
      <c r="C7" s="9">
        <v>2151</v>
      </c>
      <c r="D7" s="9">
        <v>617</v>
      </c>
      <c r="E7" s="9">
        <v>1870</v>
      </c>
      <c r="F7" s="9">
        <v>158</v>
      </c>
      <c r="G7" s="9">
        <v>833</v>
      </c>
      <c r="H7" s="9">
        <v>1163</v>
      </c>
      <c r="I7" s="9">
        <v>917</v>
      </c>
      <c r="J7" s="9">
        <v>628</v>
      </c>
      <c r="K7" s="9">
        <v>1363</v>
      </c>
      <c r="L7" s="9">
        <v>126</v>
      </c>
      <c r="M7" s="9">
        <v>161</v>
      </c>
    </row>
    <row r="8" spans="1:13">
      <c r="A8" s="10" t="s">
        <v>114</v>
      </c>
      <c r="B8" s="15">
        <v>100</v>
      </c>
      <c r="C8" s="15">
        <v>80.351139000000003</v>
      </c>
      <c r="D8" s="15">
        <v>23.048188</v>
      </c>
      <c r="E8" s="15">
        <v>69.854315</v>
      </c>
      <c r="F8" s="15">
        <v>5.9021290000000004</v>
      </c>
      <c r="G8" s="15">
        <v>31.116921999999999</v>
      </c>
      <c r="H8" s="15">
        <v>43.444153999999997</v>
      </c>
      <c r="I8" s="15">
        <v>34.254762999999997</v>
      </c>
      <c r="J8" s="15">
        <v>23.459095999999999</v>
      </c>
      <c r="K8" s="15">
        <v>50.915204000000003</v>
      </c>
      <c r="L8" s="15">
        <v>4.7067610000000002</v>
      </c>
      <c r="M8" s="15">
        <v>6.014195</v>
      </c>
    </row>
    <row r="9" spans="1:13">
      <c r="A9" s="8" t="s">
        <v>122</v>
      </c>
      <c r="B9" s="8"/>
      <c r="C9" s="8"/>
      <c r="D9" s="8"/>
      <c r="E9" s="8"/>
      <c r="F9" s="8"/>
      <c r="G9" s="8"/>
      <c r="H9" s="8"/>
      <c r="I9" s="8"/>
      <c r="J9" s="8"/>
      <c r="K9" s="8"/>
      <c r="L9" s="8"/>
      <c r="M9" s="8"/>
    </row>
    <row r="10" spans="1:13">
      <c r="A10" s="23" t="s">
        <v>123</v>
      </c>
      <c r="B10" s="24">
        <v>380</v>
      </c>
      <c r="C10" s="24">
        <v>316</v>
      </c>
      <c r="D10" s="24">
        <v>104</v>
      </c>
      <c r="E10" s="24">
        <v>186</v>
      </c>
      <c r="F10" s="24">
        <v>7</v>
      </c>
      <c r="G10" s="24">
        <v>125</v>
      </c>
      <c r="H10" s="24">
        <v>182</v>
      </c>
      <c r="I10" s="24">
        <v>186</v>
      </c>
      <c r="J10" s="24">
        <v>141</v>
      </c>
      <c r="K10" s="24">
        <v>209</v>
      </c>
      <c r="L10" s="24">
        <v>15</v>
      </c>
      <c r="M10" s="24">
        <v>23</v>
      </c>
    </row>
    <row r="11" spans="1:13">
      <c r="A11" s="10" t="s">
        <v>114</v>
      </c>
      <c r="B11" s="15">
        <v>100</v>
      </c>
      <c r="C11" s="15">
        <v>83.157894999999996</v>
      </c>
      <c r="D11" s="15">
        <v>27.368421000000001</v>
      </c>
      <c r="E11" s="15">
        <v>48.947367999999997</v>
      </c>
      <c r="F11" s="15">
        <v>1.8421050000000001</v>
      </c>
      <c r="G11" s="15">
        <v>32.894736999999999</v>
      </c>
      <c r="H11" s="15">
        <v>47.894736999999999</v>
      </c>
      <c r="I11" s="15">
        <v>48.947367999999997</v>
      </c>
      <c r="J11" s="15">
        <v>37.105263000000001</v>
      </c>
      <c r="K11" s="15">
        <v>55</v>
      </c>
      <c r="L11" s="15">
        <v>3.947368</v>
      </c>
      <c r="M11" s="15">
        <v>6.052632</v>
      </c>
    </row>
    <row r="12" spans="1:13">
      <c r="A12" s="23" t="s">
        <v>124</v>
      </c>
      <c r="B12" s="24">
        <v>489</v>
      </c>
      <c r="C12" s="24">
        <v>426</v>
      </c>
      <c r="D12" s="24">
        <v>146</v>
      </c>
      <c r="E12" s="24">
        <v>319</v>
      </c>
      <c r="F12" s="24">
        <v>15</v>
      </c>
      <c r="G12" s="24">
        <v>177</v>
      </c>
      <c r="H12" s="24">
        <v>231</v>
      </c>
      <c r="I12" s="24">
        <v>249</v>
      </c>
      <c r="J12" s="24">
        <v>149</v>
      </c>
      <c r="K12" s="24">
        <v>264</v>
      </c>
      <c r="L12" s="24">
        <v>14</v>
      </c>
      <c r="M12" s="24">
        <v>18</v>
      </c>
    </row>
    <row r="13" spans="1:13">
      <c r="A13" s="10" t="s">
        <v>114</v>
      </c>
      <c r="B13" s="15">
        <v>100</v>
      </c>
      <c r="C13" s="15">
        <v>87.116563999999997</v>
      </c>
      <c r="D13" s="15">
        <v>29.856850999999999</v>
      </c>
      <c r="E13" s="15">
        <v>65.235174000000001</v>
      </c>
      <c r="F13" s="15">
        <v>3.067485</v>
      </c>
      <c r="G13" s="15">
        <v>36.196319000000003</v>
      </c>
      <c r="H13" s="15">
        <v>47.239263999999999</v>
      </c>
      <c r="I13" s="15">
        <v>50.920245000000001</v>
      </c>
      <c r="J13" s="15">
        <v>30.470348000000001</v>
      </c>
      <c r="K13" s="15">
        <v>53.987729999999999</v>
      </c>
      <c r="L13" s="15">
        <v>2.8629859999999998</v>
      </c>
      <c r="M13" s="15">
        <v>3.6809820000000002</v>
      </c>
    </row>
    <row r="14" spans="1:13">
      <c r="A14" s="23" t="s">
        <v>125</v>
      </c>
      <c r="B14" s="24">
        <v>1114</v>
      </c>
      <c r="C14" s="24">
        <v>933</v>
      </c>
      <c r="D14" s="24">
        <v>266</v>
      </c>
      <c r="E14" s="24">
        <v>824</v>
      </c>
      <c r="F14" s="24">
        <v>51</v>
      </c>
      <c r="G14" s="24">
        <v>372</v>
      </c>
      <c r="H14" s="24">
        <v>528</v>
      </c>
      <c r="I14" s="24">
        <v>345</v>
      </c>
      <c r="J14" s="24">
        <v>265</v>
      </c>
      <c r="K14" s="24">
        <v>590</v>
      </c>
      <c r="L14" s="24">
        <v>61</v>
      </c>
      <c r="M14" s="24">
        <v>64</v>
      </c>
    </row>
    <row r="15" spans="1:13">
      <c r="A15" s="10" t="s">
        <v>114</v>
      </c>
      <c r="B15" s="15">
        <v>100</v>
      </c>
      <c r="C15" s="15">
        <v>83.752244000000005</v>
      </c>
      <c r="D15" s="15">
        <v>23.877917</v>
      </c>
      <c r="E15" s="15">
        <v>73.967684000000006</v>
      </c>
      <c r="F15" s="15">
        <v>4.5780969999999996</v>
      </c>
      <c r="G15" s="15">
        <v>33.393177999999999</v>
      </c>
      <c r="H15" s="15">
        <v>47.396768000000002</v>
      </c>
      <c r="I15" s="15">
        <v>30.969479</v>
      </c>
      <c r="J15" s="15">
        <v>23.788150999999999</v>
      </c>
      <c r="K15" s="15">
        <v>52.962297999999997</v>
      </c>
      <c r="L15" s="15">
        <v>5.4757629999999997</v>
      </c>
      <c r="M15" s="15">
        <v>5.745063</v>
      </c>
    </row>
    <row r="16" spans="1:13">
      <c r="A16" s="23" t="s">
        <v>126</v>
      </c>
      <c r="B16" s="24">
        <v>521</v>
      </c>
      <c r="C16" s="24">
        <v>390</v>
      </c>
      <c r="D16" s="24">
        <v>85</v>
      </c>
      <c r="E16" s="24">
        <v>427</v>
      </c>
      <c r="F16" s="24">
        <v>47</v>
      </c>
      <c r="G16" s="24">
        <v>132</v>
      </c>
      <c r="H16" s="24">
        <v>182</v>
      </c>
      <c r="I16" s="24">
        <v>106</v>
      </c>
      <c r="J16" s="24">
        <v>59</v>
      </c>
      <c r="K16" s="24">
        <v>248</v>
      </c>
      <c r="L16" s="24">
        <v>21</v>
      </c>
      <c r="M16" s="24">
        <v>35</v>
      </c>
    </row>
    <row r="17" spans="1:13">
      <c r="A17" s="10" t="s">
        <v>114</v>
      </c>
      <c r="B17" s="15">
        <v>100</v>
      </c>
      <c r="C17" s="15">
        <v>74.856046000000006</v>
      </c>
      <c r="D17" s="15">
        <v>16.314779000000001</v>
      </c>
      <c r="E17" s="15">
        <v>81.957774000000001</v>
      </c>
      <c r="F17" s="15">
        <v>9.0211129999999997</v>
      </c>
      <c r="G17" s="15">
        <v>25.335892999999999</v>
      </c>
      <c r="H17" s="15">
        <v>34.932820999999997</v>
      </c>
      <c r="I17" s="15">
        <v>20.345489000000001</v>
      </c>
      <c r="J17" s="15">
        <v>11.324376000000001</v>
      </c>
      <c r="K17" s="15">
        <v>47.600768000000002</v>
      </c>
      <c r="L17" s="15">
        <v>4.03071</v>
      </c>
      <c r="M17" s="15">
        <v>6.7178500000000003</v>
      </c>
    </row>
    <row r="18" spans="1:13">
      <c r="A18" s="23" t="s">
        <v>127</v>
      </c>
      <c r="B18" s="24">
        <v>129</v>
      </c>
      <c r="C18" s="24">
        <v>58</v>
      </c>
      <c r="D18" s="24">
        <v>11</v>
      </c>
      <c r="E18" s="24">
        <v>88</v>
      </c>
      <c r="F18" s="24">
        <v>35</v>
      </c>
      <c r="G18" s="24">
        <v>15</v>
      </c>
      <c r="H18" s="24">
        <v>22</v>
      </c>
      <c r="I18" s="24">
        <v>12</v>
      </c>
      <c r="J18" s="24">
        <v>5</v>
      </c>
      <c r="K18" s="24">
        <v>35</v>
      </c>
      <c r="L18" s="24">
        <v>14</v>
      </c>
      <c r="M18" s="24">
        <v>15</v>
      </c>
    </row>
    <row r="19" spans="1:13">
      <c r="A19" s="10" t="s">
        <v>114</v>
      </c>
      <c r="B19" s="15">
        <v>100</v>
      </c>
      <c r="C19" s="15">
        <v>44.961239999999997</v>
      </c>
      <c r="D19" s="15">
        <v>8.5271319999999999</v>
      </c>
      <c r="E19" s="15">
        <v>68.217054000000005</v>
      </c>
      <c r="F19" s="15">
        <v>27.131782999999999</v>
      </c>
      <c r="G19" s="15">
        <v>11.627907</v>
      </c>
      <c r="H19" s="15">
        <v>17.054264</v>
      </c>
      <c r="I19" s="15">
        <v>9.3023260000000008</v>
      </c>
      <c r="J19" s="15">
        <v>3.875969</v>
      </c>
      <c r="K19" s="15">
        <v>27.131782999999999</v>
      </c>
      <c r="L19" s="15">
        <v>10.852713</v>
      </c>
      <c r="M19" s="15">
        <v>11.627907</v>
      </c>
    </row>
    <row r="20" spans="1:13">
      <c r="A20" s="23" t="s">
        <v>128</v>
      </c>
      <c r="B20" s="24">
        <v>44</v>
      </c>
      <c r="C20" s="24">
        <v>28</v>
      </c>
      <c r="D20" s="24">
        <v>5</v>
      </c>
      <c r="E20" s="24">
        <v>26</v>
      </c>
      <c r="F20" s="24">
        <v>3</v>
      </c>
      <c r="G20" s="24">
        <v>12</v>
      </c>
      <c r="H20" s="24">
        <v>18</v>
      </c>
      <c r="I20" s="24">
        <v>19</v>
      </c>
      <c r="J20" s="24">
        <v>9</v>
      </c>
      <c r="K20" s="24">
        <v>17</v>
      </c>
      <c r="L20" s="24">
        <v>1</v>
      </c>
      <c r="M20" s="24">
        <v>6</v>
      </c>
    </row>
    <row r="21" spans="1:13">
      <c r="A21" s="10" t="s">
        <v>114</v>
      </c>
      <c r="B21" s="15">
        <v>100</v>
      </c>
      <c r="C21" s="15">
        <v>63.636364</v>
      </c>
      <c r="D21" s="15">
        <v>11.363636</v>
      </c>
      <c r="E21" s="15">
        <v>59.090909000000003</v>
      </c>
      <c r="F21" s="15">
        <v>6.8181820000000002</v>
      </c>
      <c r="G21" s="15">
        <v>27.272727</v>
      </c>
      <c r="H21" s="15">
        <v>40.909090999999997</v>
      </c>
      <c r="I21" s="15">
        <v>43.181818</v>
      </c>
      <c r="J21" s="15">
        <v>20.454545</v>
      </c>
      <c r="K21" s="15">
        <v>38.636364</v>
      </c>
      <c r="L21" s="15">
        <v>2.2727270000000002</v>
      </c>
      <c r="M21" s="15">
        <v>13.636364</v>
      </c>
    </row>
    <row r="22" spans="1:13">
      <c r="A22" s="8" t="s">
        <v>129</v>
      </c>
      <c r="B22" s="8"/>
      <c r="C22" s="8"/>
      <c r="D22" s="8"/>
      <c r="E22" s="8"/>
      <c r="F22" s="8"/>
      <c r="G22" s="8"/>
      <c r="H22" s="8"/>
      <c r="I22" s="8"/>
      <c r="J22" s="8"/>
      <c r="K22" s="8"/>
      <c r="L22" s="8"/>
      <c r="M22" s="8"/>
    </row>
    <row r="23" spans="1:13">
      <c r="A23" s="23" t="s">
        <v>130</v>
      </c>
      <c r="B23" s="24">
        <v>799</v>
      </c>
      <c r="C23" s="24">
        <v>689</v>
      </c>
      <c r="D23" s="24">
        <v>260</v>
      </c>
      <c r="E23" s="24">
        <v>530</v>
      </c>
      <c r="F23" s="24">
        <v>30</v>
      </c>
      <c r="G23" s="24">
        <v>298</v>
      </c>
      <c r="H23" s="24">
        <v>390</v>
      </c>
      <c r="I23" s="24">
        <v>403</v>
      </c>
      <c r="J23" s="24">
        <v>255</v>
      </c>
      <c r="K23" s="24">
        <v>459</v>
      </c>
      <c r="L23" s="24">
        <v>29</v>
      </c>
      <c r="M23" s="24">
        <v>38</v>
      </c>
    </row>
    <row r="24" spans="1:13">
      <c r="A24" s="10" t="s">
        <v>114</v>
      </c>
      <c r="B24" s="15">
        <v>100</v>
      </c>
      <c r="C24" s="15">
        <v>86.232791000000006</v>
      </c>
      <c r="D24" s="15">
        <v>32.540675999999998</v>
      </c>
      <c r="E24" s="15">
        <v>66.332915999999997</v>
      </c>
      <c r="F24" s="15">
        <v>3.7546930000000001</v>
      </c>
      <c r="G24" s="15">
        <v>37.296621000000002</v>
      </c>
      <c r="H24" s="15">
        <v>48.811014</v>
      </c>
      <c r="I24" s="15">
        <v>50.438048000000002</v>
      </c>
      <c r="J24" s="15">
        <v>31.914894</v>
      </c>
      <c r="K24" s="15">
        <v>57.446809000000002</v>
      </c>
      <c r="L24" s="15">
        <v>3.629537</v>
      </c>
      <c r="M24" s="15">
        <v>4.7559449999999996</v>
      </c>
    </row>
    <row r="25" spans="1:13">
      <c r="A25" s="23" t="s">
        <v>131</v>
      </c>
      <c r="B25" s="24">
        <v>1245</v>
      </c>
      <c r="C25" s="24">
        <v>1039</v>
      </c>
      <c r="D25" s="24">
        <v>273</v>
      </c>
      <c r="E25" s="24">
        <v>889</v>
      </c>
      <c r="F25" s="24">
        <v>55</v>
      </c>
      <c r="G25" s="24">
        <v>416</v>
      </c>
      <c r="H25" s="24">
        <v>571</v>
      </c>
      <c r="I25" s="24">
        <v>422</v>
      </c>
      <c r="J25" s="24">
        <v>283</v>
      </c>
      <c r="K25" s="24">
        <v>630</v>
      </c>
      <c r="L25" s="24">
        <v>56</v>
      </c>
      <c r="M25" s="24">
        <v>76</v>
      </c>
    </row>
    <row r="26" spans="1:13">
      <c r="A26" s="10" t="s">
        <v>114</v>
      </c>
      <c r="B26" s="15">
        <v>100</v>
      </c>
      <c r="C26" s="15">
        <v>83.453815000000006</v>
      </c>
      <c r="D26" s="15">
        <v>21.927710999999999</v>
      </c>
      <c r="E26" s="15">
        <v>71.405621999999994</v>
      </c>
      <c r="F26" s="15">
        <v>4.4176710000000003</v>
      </c>
      <c r="G26" s="15">
        <v>33.413654999999999</v>
      </c>
      <c r="H26" s="15">
        <v>45.863453999999997</v>
      </c>
      <c r="I26" s="15">
        <v>33.895581999999997</v>
      </c>
      <c r="J26" s="15">
        <v>22.730924000000002</v>
      </c>
      <c r="K26" s="15">
        <v>50.602409999999999</v>
      </c>
      <c r="L26" s="15">
        <v>4.497992</v>
      </c>
      <c r="M26" s="15">
        <v>6.1044179999999999</v>
      </c>
    </row>
    <row r="27" spans="1:13">
      <c r="A27" s="23" t="s">
        <v>132</v>
      </c>
      <c r="B27" s="24">
        <v>504</v>
      </c>
      <c r="C27" s="24">
        <v>352</v>
      </c>
      <c r="D27" s="24">
        <v>70</v>
      </c>
      <c r="E27" s="24">
        <v>368</v>
      </c>
      <c r="F27" s="24">
        <v>56</v>
      </c>
      <c r="G27" s="24">
        <v>102</v>
      </c>
      <c r="H27" s="24">
        <v>170</v>
      </c>
      <c r="I27" s="24">
        <v>74</v>
      </c>
      <c r="J27" s="24">
        <v>78</v>
      </c>
      <c r="K27" s="24">
        <v>231</v>
      </c>
      <c r="L27" s="24">
        <v>30</v>
      </c>
      <c r="M27" s="24">
        <v>31</v>
      </c>
    </row>
    <row r="28" spans="1:13">
      <c r="A28" s="10" t="s">
        <v>114</v>
      </c>
      <c r="B28" s="15">
        <v>100</v>
      </c>
      <c r="C28" s="15">
        <v>69.841269999999994</v>
      </c>
      <c r="D28" s="15">
        <v>13.888889000000001</v>
      </c>
      <c r="E28" s="15">
        <v>73.015872999999999</v>
      </c>
      <c r="F28" s="15">
        <v>11.111110999999999</v>
      </c>
      <c r="G28" s="15">
        <v>20.238095000000001</v>
      </c>
      <c r="H28" s="15">
        <v>33.730159</v>
      </c>
      <c r="I28" s="15">
        <v>14.682539999999999</v>
      </c>
      <c r="J28" s="15">
        <v>15.476190000000001</v>
      </c>
      <c r="K28" s="15">
        <v>45.833333000000003</v>
      </c>
      <c r="L28" s="15">
        <v>5.9523809999999999</v>
      </c>
      <c r="M28" s="15">
        <v>6.1507940000000003</v>
      </c>
    </row>
    <row r="29" spans="1:13">
      <c r="A29" s="23" t="s">
        <v>133</v>
      </c>
      <c r="B29" s="24">
        <v>82</v>
      </c>
      <c r="C29" s="24">
        <v>43</v>
      </c>
      <c r="D29" s="24">
        <v>8</v>
      </c>
      <c r="E29" s="24">
        <v>58</v>
      </c>
      <c r="F29" s="24">
        <v>12</v>
      </c>
      <c r="G29" s="24">
        <v>6</v>
      </c>
      <c r="H29" s="24">
        <v>13</v>
      </c>
      <c r="I29" s="24">
        <v>2</v>
      </c>
      <c r="J29" s="24">
        <v>5</v>
      </c>
      <c r="K29" s="24">
        <v>27</v>
      </c>
      <c r="L29" s="24">
        <v>8</v>
      </c>
      <c r="M29" s="24">
        <v>8</v>
      </c>
    </row>
    <row r="30" spans="1:13">
      <c r="A30" s="10" t="s">
        <v>114</v>
      </c>
      <c r="B30" s="15">
        <v>100</v>
      </c>
      <c r="C30" s="15">
        <v>52.439024000000003</v>
      </c>
      <c r="D30" s="15">
        <v>9.7560979999999997</v>
      </c>
      <c r="E30" s="15">
        <v>70.731707</v>
      </c>
      <c r="F30" s="15">
        <v>14.634145999999999</v>
      </c>
      <c r="G30" s="15">
        <v>7.3170729999999997</v>
      </c>
      <c r="H30" s="15">
        <v>15.853659</v>
      </c>
      <c r="I30" s="15">
        <v>2.4390239999999999</v>
      </c>
      <c r="J30" s="15">
        <v>6.0975609999999998</v>
      </c>
      <c r="K30" s="15">
        <v>32.926828999999998</v>
      </c>
      <c r="L30" s="15">
        <v>9.7560979999999997</v>
      </c>
      <c r="M30" s="15">
        <v>9.7560979999999997</v>
      </c>
    </row>
    <row r="31" spans="1:13">
      <c r="A31" s="23" t="s">
        <v>128</v>
      </c>
      <c r="B31" s="24">
        <v>47</v>
      </c>
      <c r="C31" s="24">
        <v>28</v>
      </c>
      <c r="D31" s="24">
        <v>6</v>
      </c>
      <c r="E31" s="24">
        <v>25</v>
      </c>
      <c r="F31" s="24">
        <v>5</v>
      </c>
      <c r="G31" s="24">
        <v>11</v>
      </c>
      <c r="H31" s="24">
        <v>19</v>
      </c>
      <c r="I31" s="24">
        <v>16</v>
      </c>
      <c r="J31" s="24">
        <v>7</v>
      </c>
      <c r="K31" s="24">
        <v>16</v>
      </c>
      <c r="L31" s="24">
        <v>3</v>
      </c>
      <c r="M31" s="24">
        <v>8</v>
      </c>
    </row>
    <row r="32" spans="1:13">
      <c r="A32" s="10" t="s">
        <v>114</v>
      </c>
      <c r="B32" s="15">
        <v>100</v>
      </c>
      <c r="C32" s="15">
        <v>59.574468000000003</v>
      </c>
      <c r="D32" s="15">
        <v>12.765957</v>
      </c>
      <c r="E32" s="15">
        <v>53.191488999999997</v>
      </c>
      <c r="F32" s="15">
        <v>10.638298000000001</v>
      </c>
      <c r="G32" s="15">
        <v>23.404254999999999</v>
      </c>
      <c r="H32" s="15">
        <v>40.425531999999997</v>
      </c>
      <c r="I32" s="15">
        <v>34.042552999999998</v>
      </c>
      <c r="J32" s="15">
        <v>14.893617000000001</v>
      </c>
      <c r="K32" s="15">
        <v>34.042552999999998</v>
      </c>
      <c r="L32" s="15">
        <v>6.3829789999999997</v>
      </c>
      <c r="M32" s="15">
        <v>17.021277000000001</v>
      </c>
    </row>
    <row r="33" spans="1:13">
      <c r="A33" s="8" t="s">
        <v>134</v>
      </c>
      <c r="B33" s="8"/>
      <c r="C33" s="8"/>
      <c r="D33" s="8"/>
      <c r="E33" s="8"/>
      <c r="F33" s="8"/>
      <c r="G33" s="8"/>
      <c r="H33" s="8"/>
      <c r="I33" s="8"/>
      <c r="J33" s="8"/>
      <c r="K33" s="8"/>
      <c r="L33" s="8"/>
      <c r="M33" s="8"/>
    </row>
    <row r="34" spans="1:13">
      <c r="A34" s="23" t="s">
        <v>135</v>
      </c>
      <c r="B34" s="24">
        <v>128</v>
      </c>
      <c r="C34" s="24">
        <v>94</v>
      </c>
      <c r="D34" s="24">
        <v>21</v>
      </c>
      <c r="E34" s="24">
        <v>83</v>
      </c>
      <c r="F34" s="24">
        <v>9</v>
      </c>
      <c r="G34" s="24">
        <v>22</v>
      </c>
      <c r="H34" s="24">
        <v>51</v>
      </c>
      <c r="I34" s="24">
        <v>28</v>
      </c>
      <c r="J34" s="24">
        <v>27</v>
      </c>
      <c r="K34" s="24">
        <v>62</v>
      </c>
      <c r="L34" s="24">
        <v>10</v>
      </c>
      <c r="M34" s="24">
        <v>9</v>
      </c>
    </row>
    <row r="35" spans="1:13">
      <c r="A35" s="10" t="s">
        <v>114</v>
      </c>
      <c r="B35" s="15">
        <v>100</v>
      </c>
      <c r="C35" s="15">
        <v>73.4375</v>
      </c>
      <c r="D35" s="15">
        <v>16.40625</v>
      </c>
      <c r="E35" s="15">
        <v>64.84375</v>
      </c>
      <c r="F35" s="15">
        <v>7.03125</v>
      </c>
      <c r="G35" s="15">
        <v>17.1875</v>
      </c>
      <c r="H35" s="15">
        <v>39.84375</v>
      </c>
      <c r="I35" s="15">
        <v>21.875</v>
      </c>
      <c r="J35" s="15">
        <v>21.09375</v>
      </c>
      <c r="K35" s="15">
        <v>48.4375</v>
      </c>
      <c r="L35" s="15">
        <v>7.8125</v>
      </c>
      <c r="M35" s="15">
        <v>7.03125</v>
      </c>
    </row>
    <row r="36" spans="1:13">
      <c r="A36" s="23" t="s">
        <v>136</v>
      </c>
      <c r="B36" s="24">
        <v>138</v>
      </c>
      <c r="C36" s="24">
        <v>109</v>
      </c>
      <c r="D36" s="24">
        <v>33</v>
      </c>
      <c r="E36" s="24">
        <v>92</v>
      </c>
      <c r="F36" s="24">
        <v>10</v>
      </c>
      <c r="G36" s="24">
        <v>33</v>
      </c>
      <c r="H36" s="24">
        <v>45</v>
      </c>
      <c r="I36" s="24">
        <v>38</v>
      </c>
      <c r="J36" s="24">
        <v>29</v>
      </c>
      <c r="K36" s="24">
        <v>67</v>
      </c>
      <c r="L36" s="24">
        <v>6</v>
      </c>
      <c r="M36" s="24">
        <v>12</v>
      </c>
    </row>
    <row r="37" spans="1:13">
      <c r="A37" s="10" t="s">
        <v>114</v>
      </c>
      <c r="B37" s="15">
        <v>100</v>
      </c>
      <c r="C37" s="15">
        <v>78.985506999999998</v>
      </c>
      <c r="D37" s="15">
        <v>23.913042999999998</v>
      </c>
      <c r="E37" s="15">
        <v>66.666667000000004</v>
      </c>
      <c r="F37" s="15">
        <v>7.2463769999999998</v>
      </c>
      <c r="G37" s="15">
        <v>23.913042999999998</v>
      </c>
      <c r="H37" s="15">
        <v>32.608696000000002</v>
      </c>
      <c r="I37" s="15">
        <v>27.536231999999998</v>
      </c>
      <c r="J37" s="15">
        <v>21.014493000000002</v>
      </c>
      <c r="K37" s="15">
        <v>48.550725</v>
      </c>
      <c r="L37" s="15">
        <v>4.3478260000000004</v>
      </c>
      <c r="M37" s="15">
        <v>8.6956520000000008</v>
      </c>
    </row>
    <row r="38" spans="1:13">
      <c r="A38" s="23" t="s">
        <v>137</v>
      </c>
      <c r="B38" s="24">
        <v>119</v>
      </c>
      <c r="C38" s="24">
        <v>97</v>
      </c>
      <c r="D38" s="24">
        <v>32</v>
      </c>
      <c r="E38" s="24">
        <v>77</v>
      </c>
      <c r="F38" s="24">
        <v>2</v>
      </c>
      <c r="G38" s="24">
        <v>31</v>
      </c>
      <c r="H38" s="24">
        <v>53</v>
      </c>
      <c r="I38" s="24">
        <v>34</v>
      </c>
      <c r="J38" s="24">
        <v>32</v>
      </c>
      <c r="K38" s="24">
        <v>61</v>
      </c>
      <c r="L38" s="24">
        <v>6</v>
      </c>
      <c r="M38" s="24">
        <v>10</v>
      </c>
    </row>
    <row r="39" spans="1:13">
      <c r="A39" s="10" t="s">
        <v>114</v>
      </c>
      <c r="B39" s="15">
        <v>100</v>
      </c>
      <c r="C39" s="15">
        <v>81.512604999999994</v>
      </c>
      <c r="D39" s="15">
        <v>26.890756</v>
      </c>
      <c r="E39" s="15">
        <v>64.705882000000003</v>
      </c>
      <c r="F39" s="15">
        <v>1.6806719999999999</v>
      </c>
      <c r="G39" s="15">
        <v>26.050419999999999</v>
      </c>
      <c r="H39" s="15">
        <v>44.537815000000002</v>
      </c>
      <c r="I39" s="15">
        <v>28.571428999999998</v>
      </c>
      <c r="J39" s="15">
        <v>26.890756</v>
      </c>
      <c r="K39" s="15">
        <v>51.260503999999997</v>
      </c>
      <c r="L39" s="15">
        <v>5.0420170000000004</v>
      </c>
      <c r="M39" s="15">
        <v>8.4033610000000003</v>
      </c>
    </row>
    <row r="40" spans="1:13">
      <c r="A40" s="23" t="s">
        <v>138</v>
      </c>
      <c r="B40" s="24">
        <v>142</v>
      </c>
      <c r="C40" s="24">
        <v>118</v>
      </c>
      <c r="D40" s="24">
        <v>35</v>
      </c>
      <c r="E40" s="24">
        <v>97</v>
      </c>
      <c r="F40" s="24">
        <v>7</v>
      </c>
      <c r="G40" s="24">
        <v>42</v>
      </c>
      <c r="H40" s="24">
        <v>61</v>
      </c>
      <c r="I40" s="24">
        <v>45</v>
      </c>
      <c r="J40" s="24">
        <v>34</v>
      </c>
      <c r="K40" s="24">
        <v>83</v>
      </c>
      <c r="L40" s="24">
        <v>8</v>
      </c>
      <c r="M40" s="24">
        <v>8</v>
      </c>
    </row>
    <row r="41" spans="1:13">
      <c r="A41" s="10" t="s">
        <v>114</v>
      </c>
      <c r="B41" s="15">
        <v>100</v>
      </c>
      <c r="C41" s="15">
        <v>83.098591999999996</v>
      </c>
      <c r="D41" s="15">
        <v>24.647887000000001</v>
      </c>
      <c r="E41" s="15">
        <v>68.309859000000003</v>
      </c>
      <c r="F41" s="15">
        <v>4.9295770000000001</v>
      </c>
      <c r="G41" s="15">
        <v>29.577465</v>
      </c>
      <c r="H41" s="15">
        <v>42.957746</v>
      </c>
      <c r="I41" s="15">
        <v>31.690141000000001</v>
      </c>
      <c r="J41" s="15">
        <v>23.943662</v>
      </c>
      <c r="K41" s="15">
        <v>58.450704000000002</v>
      </c>
      <c r="L41" s="15">
        <v>5.6338030000000003</v>
      </c>
      <c r="M41" s="15">
        <v>5.6338030000000003</v>
      </c>
    </row>
    <row r="42" spans="1:13">
      <c r="A42" s="23" t="s">
        <v>139</v>
      </c>
      <c r="B42" s="24">
        <v>170</v>
      </c>
      <c r="C42" s="24">
        <v>142</v>
      </c>
      <c r="D42" s="24">
        <v>44</v>
      </c>
      <c r="E42" s="24">
        <v>118</v>
      </c>
      <c r="F42" s="24">
        <v>11</v>
      </c>
      <c r="G42" s="24">
        <v>43</v>
      </c>
      <c r="H42" s="24">
        <v>76</v>
      </c>
      <c r="I42" s="24">
        <v>58</v>
      </c>
      <c r="J42" s="24">
        <v>43</v>
      </c>
      <c r="K42" s="24">
        <v>85</v>
      </c>
      <c r="L42" s="24">
        <v>5</v>
      </c>
      <c r="M42" s="24">
        <v>8</v>
      </c>
    </row>
    <row r="43" spans="1:13">
      <c r="A43" s="10" t="s">
        <v>114</v>
      </c>
      <c r="B43" s="15">
        <v>100</v>
      </c>
      <c r="C43" s="15">
        <v>83.529411999999994</v>
      </c>
      <c r="D43" s="15">
        <v>25.882352999999998</v>
      </c>
      <c r="E43" s="15">
        <v>69.411765000000003</v>
      </c>
      <c r="F43" s="15">
        <v>6.4705880000000002</v>
      </c>
      <c r="G43" s="15">
        <v>25.294118000000001</v>
      </c>
      <c r="H43" s="15">
        <v>44.705882000000003</v>
      </c>
      <c r="I43" s="15">
        <v>34.117646999999998</v>
      </c>
      <c r="J43" s="15">
        <v>25.294118000000001</v>
      </c>
      <c r="K43" s="15">
        <v>50</v>
      </c>
      <c r="L43" s="15">
        <v>2.941176</v>
      </c>
      <c r="M43" s="15">
        <v>4.7058819999999999</v>
      </c>
    </row>
    <row r="44" spans="1:13">
      <c r="A44" s="23" t="s">
        <v>140</v>
      </c>
      <c r="B44" s="24">
        <v>192</v>
      </c>
      <c r="C44" s="24">
        <v>160</v>
      </c>
      <c r="D44" s="24">
        <v>58</v>
      </c>
      <c r="E44" s="24">
        <v>120</v>
      </c>
      <c r="F44" s="24">
        <v>8</v>
      </c>
      <c r="G44" s="24">
        <v>55</v>
      </c>
      <c r="H44" s="24">
        <v>73</v>
      </c>
      <c r="I44" s="24">
        <v>69</v>
      </c>
      <c r="J44" s="24">
        <v>58</v>
      </c>
      <c r="K44" s="24">
        <v>99</v>
      </c>
      <c r="L44" s="24">
        <v>12</v>
      </c>
      <c r="M44" s="24">
        <v>10</v>
      </c>
    </row>
    <row r="45" spans="1:13">
      <c r="A45" s="10" t="s">
        <v>114</v>
      </c>
      <c r="B45" s="15">
        <v>100</v>
      </c>
      <c r="C45" s="15">
        <v>83.333332999999996</v>
      </c>
      <c r="D45" s="15">
        <v>30.208333</v>
      </c>
      <c r="E45" s="15">
        <v>62.5</v>
      </c>
      <c r="F45" s="15">
        <v>4.1666670000000003</v>
      </c>
      <c r="G45" s="15">
        <v>28.645833</v>
      </c>
      <c r="H45" s="15">
        <v>38.020833000000003</v>
      </c>
      <c r="I45" s="15">
        <v>35.9375</v>
      </c>
      <c r="J45" s="15">
        <v>30.208333</v>
      </c>
      <c r="K45" s="15">
        <v>51.5625</v>
      </c>
      <c r="L45" s="15">
        <v>6.25</v>
      </c>
      <c r="M45" s="15">
        <v>5.2083329999999997</v>
      </c>
    </row>
    <row r="46" spans="1:13">
      <c r="A46" s="23" t="s">
        <v>141</v>
      </c>
      <c r="B46" s="24">
        <v>1405</v>
      </c>
      <c r="C46" s="24">
        <v>1141</v>
      </c>
      <c r="D46" s="24">
        <v>319</v>
      </c>
      <c r="E46" s="24">
        <v>1016</v>
      </c>
      <c r="F46" s="24">
        <v>94</v>
      </c>
      <c r="G46" s="24">
        <v>465</v>
      </c>
      <c r="H46" s="24">
        <v>651</v>
      </c>
      <c r="I46" s="24">
        <v>503</v>
      </c>
      <c r="J46" s="24">
        <v>293</v>
      </c>
      <c r="K46" s="24">
        <v>732</v>
      </c>
      <c r="L46" s="24">
        <v>60</v>
      </c>
      <c r="M46" s="24">
        <v>79</v>
      </c>
    </row>
    <row r="47" spans="1:13">
      <c r="A47" s="10" t="s">
        <v>114</v>
      </c>
      <c r="B47" s="15">
        <v>100</v>
      </c>
      <c r="C47" s="15">
        <v>81.209963999999999</v>
      </c>
      <c r="D47" s="15">
        <v>22.704626000000001</v>
      </c>
      <c r="E47" s="15">
        <v>72.313167000000007</v>
      </c>
      <c r="F47" s="15">
        <v>6.690391</v>
      </c>
      <c r="G47" s="15">
        <v>33.096085000000002</v>
      </c>
      <c r="H47" s="15">
        <v>46.334519999999998</v>
      </c>
      <c r="I47" s="15">
        <v>35.800711999999997</v>
      </c>
      <c r="J47" s="15">
        <v>20.854092999999999</v>
      </c>
      <c r="K47" s="15">
        <v>52.099643999999998</v>
      </c>
      <c r="L47" s="15">
        <v>4.2704630000000003</v>
      </c>
      <c r="M47" s="15">
        <v>5.622776</v>
      </c>
    </row>
    <row r="48" spans="1:13">
      <c r="A48" s="23" t="s">
        <v>142</v>
      </c>
      <c r="B48" s="24">
        <v>343</v>
      </c>
      <c r="C48" s="24">
        <v>263</v>
      </c>
      <c r="D48" s="24">
        <v>69</v>
      </c>
      <c r="E48" s="24">
        <v>246</v>
      </c>
      <c r="F48" s="24">
        <v>15</v>
      </c>
      <c r="G48" s="24">
        <v>131</v>
      </c>
      <c r="H48" s="24">
        <v>134</v>
      </c>
      <c r="I48" s="24">
        <v>125</v>
      </c>
      <c r="J48" s="24">
        <v>105</v>
      </c>
      <c r="K48" s="24">
        <v>157</v>
      </c>
      <c r="L48" s="24">
        <v>17</v>
      </c>
      <c r="M48" s="24">
        <v>18</v>
      </c>
    </row>
    <row r="49" spans="1:13">
      <c r="A49" s="10" t="s">
        <v>114</v>
      </c>
      <c r="B49" s="15">
        <v>100</v>
      </c>
      <c r="C49" s="15">
        <v>76.676384999999996</v>
      </c>
      <c r="D49" s="15">
        <v>20.116617999999999</v>
      </c>
      <c r="E49" s="15">
        <v>71.720117000000002</v>
      </c>
      <c r="F49" s="15">
        <v>4.3731780000000002</v>
      </c>
      <c r="G49" s="15">
        <v>38.192419999999998</v>
      </c>
      <c r="H49" s="15">
        <v>39.067055000000003</v>
      </c>
      <c r="I49" s="15">
        <v>36.443148999999998</v>
      </c>
      <c r="J49" s="15">
        <v>30.612245000000001</v>
      </c>
      <c r="K49" s="15">
        <v>45.772595000000003</v>
      </c>
      <c r="L49" s="15">
        <v>4.9562679999999997</v>
      </c>
      <c r="M49" s="15">
        <v>5.2478129999999998</v>
      </c>
    </row>
    <row r="50" spans="1:13">
      <c r="A50" s="23" t="s">
        <v>128</v>
      </c>
      <c r="B50" s="24">
        <v>40</v>
      </c>
      <c r="C50" s="24">
        <v>27</v>
      </c>
      <c r="D50" s="24">
        <v>6</v>
      </c>
      <c r="E50" s="24">
        <v>21</v>
      </c>
      <c r="F50" s="24">
        <v>2</v>
      </c>
      <c r="G50" s="24">
        <v>11</v>
      </c>
      <c r="H50" s="24">
        <v>19</v>
      </c>
      <c r="I50" s="24">
        <v>17</v>
      </c>
      <c r="J50" s="24">
        <v>7</v>
      </c>
      <c r="K50" s="24">
        <v>17</v>
      </c>
      <c r="L50" s="24">
        <v>2</v>
      </c>
      <c r="M50" s="24">
        <v>7</v>
      </c>
    </row>
    <row r="51" spans="1:13">
      <c r="A51" s="10" t="s">
        <v>114</v>
      </c>
      <c r="B51" s="15">
        <v>100</v>
      </c>
      <c r="C51" s="15">
        <v>67.5</v>
      </c>
      <c r="D51" s="15">
        <v>15</v>
      </c>
      <c r="E51" s="15">
        <v>52.5</v>
      </c>
      <c r="F51" s="15">
        <v>5</v>
      </c>
      <c r="G51" s="15">
        <v>27.5</v>
      </c>
      <c r="H51" s="15">
        <v>47.5</v>
      </c>
      <c r="I51" s="15">
        <v>42.5</v>
      </c>
      <c r="J51" s="15">
        <v>17.5</v>
      </c>
      <c r="K51" s="15">
        <v>42.5</v>
      </c>
      <c r="L51" s="15">
        <v>5</v>
      </c>
      <c r="M51" s="15">
        <v>17.5</v>
      </c>
    </row>
    <row r="52" spans="1:13">
      <c r="A52" s="8" t="s">
        <v>143</v>
      </c>
      <c r="B52" s="8"/>
      <c r="C52" s="8"/>
      <c r="D52" s="8"/>
      <c r="E52" s="8"/>
      <c r="F52" s="8"/>
      <c r="G52" s="8"/>
      <c r="H52" s="8"/>
      <c r="I52" s="8"/>
      <c r="J52" s="8"/>
      <c r="K52" s="8"/>
      <c r="L52" s="8"/>
      <c r="M52" s="8"/>
    </row>
    <row r="53" spans="1:13">
      <c r="A53" s="23" t="s">
        <v>144</v>
      </c>
      <c r="B53" s="24">
        <v>429</v>
      </c>
      <c r="C53" s="24">
        <v>381</v>
      </c>
      <c r="D53" s="24">
        <v>131</v>
      </c>
      <c r="E53" s="24">
        <v>329</v>
      </c>
      <c r="F53" s="24">
        <v>19</v>
      </c>
      <c r="G53" s="24">
        <v>217</v>
      </c>
      <c r="H53" s="24">
        <v>232</v>
      </c>
      <c r="I53" s="24">
        <v>201</v>
      </c>
      <c r="J53" s="24">
        <v>94</v>
      </c>
      <c r="K53" s="24">
        <v>260</v>
      </c>
      <c r="L53" s="24">
        <v>19</v>
      </c>
      <c r="M53" s="24">
        <v>17</v>
      </c>
    </row>
    <row r="54" spans="1:13">
      <c r="A54" s="10" t="s">
        <v>114</v>
      </c>
      <c r="B54" s="15">
        <v>100</v>
      </c>
      <c r="C54" s="15">
        <v>88.811188999999999</v>
      </c>
      <c r="D54" s="15">
        <v>30.536131000000001</v>
      </c>
      <c r="E54" s="15">
        <v>76.689976999999999</v>
      </c>
      <c r="F54" s="15">
        <v>4.4289040000000002</v>
      </c>
      <c r="G54" s="15">
        <v>50.582751000000002</v>
      </c>
      <c r="H54" s="15">
        <v>54.079253999999999</v>
      </c>
      <c r="I54" s="15">
        <v>46.853147</v>
      </c>
      <c r="J54" s="15">
        <v>21.911422000000002</v>
      </c>
      <c r="K54" s="15">
        <v>60.606060999999997</v>
      </c>
      <c r="L54" s="15">
        <v>4.4289040000000002</v>
      </c>
      <c r="M54" s="15">
        <v>3.962704</v>
      </c>
    </row>
    <row r="55" spans="1:13">
      <c r="A55" s="23" t="s">
        <v>145</v>
      </c>
      <c r="B55" s="24">
        <v>319</v>
      </c>
      <c r="C55" s="24">
        <v>279</v>
      </c>
      <c r="D55" s="24">
        <v>91</v>
      </c>
      <c r="E55" s="24">
        <v>235</v>
      </c>
      <c r="F55" s="24">
        <v>10</v>
      </c>
      <c r="G55" s="24">
        <v>151</v>
      </c>
      <c r="H55" s="24">
        <v>177</v>
      </c>
      <c r="I55" s="24">
        <v>215</v>
      </c>
      <c r="J55" s="24">
        <v>61</v>
      </c>
      <c r="K55" s="24">
        <v>170</v>
      </c>
      <c r="L55" s="24">
        <v>11</v>
      </c>
      <c r="M55" s="24">
        <v>17</v>
      </c>
    </row>
    <row r="56" spans="1:13">
      <c r="A56" s="10" t="s">
        <v>114</v>
      </c>
      <c r="B56" s="15">
        <v>100</v>
      </c>
      <c r="C56" s="15">
        <v>87.460814999999997</v>
      </c>
      <c r="D56" s="15">
        <v>28.526646</v>
      </c>
      <c r="E56" s="15">
        <v>73.667711999999995</v>
      </c>
      <c r="F56" s="15">
        <v>3.1347960000000001</v>
      </c>
      <c r="G56" s="15">
        <v>47.335422999999999</v>
      </c>
      <c r="H56" s="15">
        <v>55.485892999999997</v>
      </c>
      <c r="I56" s="15">
        <v>67.398118999999994</v>
      </c>
      <c r="J56" s="15">
        <v>19.122257000000001</v>
      </c>
      <c r="K56" s="15">
        <v>53.291536000000001</v>
      </c>
      <c r="L56" s="15">
        <v>3.4482759999999999</v>
      </c>
      <c r="M56" s="15">
        <v>5.3291539999999999</v>
      </c>
    </row>
    <row r="57" spans="1:13">
      <c r="A57" s="23" t="s">
        <v>146</v>
      </c>
      <c r="B57" s="24">
        <v>504</v>
      </c>
      <c r="C57" s="24">
        <v>436</v>
      </c>
      <c r="D57" s="24">
        <v>150</v>
      </c>
      <c r="E57" s="24">
        <v>384</v>
      </c>
      <c r="F57" s="24">
        <v>22</v>
      </c>
      <c r="G57" s="24">
        <v>247</v>
      </c>
      <c r="H57" s="24">
        <v>254</v>
      </c>
      <c r="I57" s="24">
        <v>242</v>
      </c>
      <c r="J57" s="24">
        <v>118</v>
      </c>
      <c r="K57" s="24">
        <v>313</v>
      </c>
      <c r="L57" s="24">
        <v>17</v>
      </c>
      <c r="M57" s="24">
        <v>30</v>
      </c>
    </row>
    <row r="58" spans="1:13">
      <c r="A58" s="10" t="s">
        <v>114</v>
      </c>
      <c r="B58" s="15">
        <v>100</v>
      </c>
      <c r="C58" s="15">
        <v>86.507936999999998</v>
      </c>
      <c r="D58" s="15">
        <v>29.761904999999999</v>
      </c>
      <c r="E58" s="15">
        <v>76.190476000000004</v>
      </c>
      <c r="F58" s="15">
        <v>4.3650789999999997</v>
      </c>
      <c r="G58" s="15">
        <v>49.007936999999998</v>
      </c>
      <c r="H58" s="15">
        <v>50.396825</v>
      </c>
      <c r="I58" s="15">
        <v>48.015872999999999</v>
      </c>
      <c r="J58" s="15">
        <v>23.412697999999999</v>
      </c>
      <c r="K58" s="15">
        <v>62.103175</v>
      </c>
      <c r="L58" s="15">
        <v>3.3730159999999998</v>
      </c>
      <c r="M58" s="15">
        <v>5.9523809999999999</v>
      </c>
    </row>
    <row r="59" spans="1:13">
      <c r="A59" s="23" t="s">
        <v>147</v>
      </c>
      <c r="B59" s="24">
        <v>143</v>
      </c>
      <c r="C59" s="24">
        <v>118</v>
      </c>
      <c r="D59" s="24">
        <v>36</v>
      </c>
      <c r="E59" s="24">
        <v>113</v>
      </c>
      <c r="F59" s="24">
        <v>14</v>
      </c>
      <c r="G59" s="24">
        <v>76</v>
      </c>
      <c r="H59" s="24">
        <v>69</v>
      </c>
      <c r="I59" s="24">
        <v>63</v>
      </c>
      <c r="J59" s="24">
        <v>34</v>
      </c>
      <c r="K59" s="24">
        <v>86</v>
      </c>
      <c r="L59" s="24">
        <v>5</v>
      </c>
      <c r="M59" s="24">
        <v>9</v>
      </c>
    </row>
    <row r="60" spans="1:13">
      <c r="A60" s="10" t="s">
        <v>114</v>
      </c>
      <c r="B60" s="15">
        <v>100</v>
      </c>
      <c r="C60" s="15">
        <v>82.517482999999999</v>
      </c>
      <c r="D60" s="15">
        <v>25.174824999999998</v>
      </c>
      <c r="E60" s="15">
        <v>79.020978999999997</v>
      </c>
      <c r="F60" s="15">
        <v>9.7902100000000001</v>
      </c>
      <c r="G60" s="15">
        <v>53.146853</v>
      </c>
      <c r="H60" s="15">
        <v>48.251747999999999</v>
      </c>
      <c r="I60" s="15">
        <v>44.055943999999997</v>
      </c>
      <c r="J60" s="15">
        <v>23.776223999999999</v>
      </c>
      <c r="K60" s="15">
        <v>60.139859999999999</v>
      </c>
      <c r="L60" s="15">
        <v>3.4965030000000001</v>
      </c>
      <c r="M60" s="15">
        <v>6.2937060000000002</v>
      </c>
    </row>
    <row r="61" spans="1:13">
      <c r="A61" s="23" t="s">
        <v>148</v>
      </c>
      <c r="B61" s="24">
        <v>168</v>
      </c>
      <c r="C61" s="24">
        <v>146</v>
      </c>
      <c r="D61" s="24">
        <v>49</v>
      </c>
      <c r="E61" s="24">
        <v>132</v>
      </c>
      <c r="F61" s="24">
        <v>11</v>
      </c>
      <c r="G61" s="24">
        <v>92</v>
      </c>
      <c r="H61" s="24">
        <v>84</v>
      </c>
      <c r="I61" s="24">
        <v>82</v>
      </c>
      <c r="J61" s="24">
        <v>43</v>
      </c>
      <c r="K61" s="24">
        <v>105</v>
      </c>
      <c r="L61" s="24">
        <v>4</v>
      </c>
      <c r="M61" s="24">
        <v>8</v>
      </c>
    </row>
    <row r="62" spans="1:13">
      <c r="A62" s="10" t="s">
        <v>114</v>
      </c>
      <c r="B62" s="15">
        <v>100</v>
      </c>
      <c r="C62" s="15">
        <v>86.904762000000005</v>
      </c>
      <c r="D62" s="15">
        <v>29.166667</v>
      </c>
      <c r="E62" s="15">
        <v>78.571428999999995</v>
      </c>
      <c r="F62" s="15">
        <v>6.5476190000000001</v>
      </c>
      <c r="G62" s="15">
        <v>54.761904999999999</v>
      </c>
      <c r="H62" s="15">
        <v>50</v>
      </c>
      <c r="I62" s="15">
        <v>48.809524000000003</v>
      </c>
      <c r="J62" s="15">
        <v>25.595237999999998</v>
      </c>
      <c r="K62" s="15">
        <v>62.5</v>
      </c>
      <c r="L62" s="15">
        <v>2.3809520000000002</v>
      </c>
      <c r="M62" s="15">
        <v>4.7619049999999996</v>
      </c>
    </row>
    <row r="63" spans="1:13">
      <c r="A63" s="23" t="s">
        <v>149</v>
      </c>
      <c r="B63" s="24">
        <v>1270</v>
      </c>
      <c r="C63" s="24">
        <v>1087</v>
      </c>
      <c r="D63" s="24">
        <v>338</v>
      </c>
      <c r="E63" s="24">
        <v>951</v>
      </c>
      <c r="F63" s="24">
        <v>50</v>
      </c>
      <c r="G63" s="24">
        <v>545</v>
      </c>
      <c r="H63" s="24">
        <v>607</v>
      </c>
      <c r="I63" s="24">
        <v>521</v>
      </c>
      <c r="J63" s="24">
        <v>286</v>
      </c>
      <c r="K63" s="24">
        <v>717</v>
      </c>
      <c r="L63" s="24">
        <v>55</v>
      </c>
      <c r="M63" s="24">
        <v>70</v>
      </c>
    </row>
    <row r="64" spans="1:13">
      <c r="A64" s="10" t="s">
        <v>114</v>
      </c>
      <c r="B64" s="15">
        <v>100</v>
      </c>
      <c r="C64" s="15">
        <v>85.590551000000005</v>
      </c>
      <c r="D64" s="15">
        <v>26.614173000000001</v>
      </c>
      <c r="E64" s="15">
        <v>74.881889999999999</v>
      </c>
      <c r="F64" s="15">
        <v>3.9370080000000001</v>
      </c>
      <c r="G64" s="15">
        <v>42.913386000000003</v>
      </c>
      <c r="H64" s="15">
        <v>47.795276000000001</v>
      </c>
      <c r="I64" s="15">
        <v>41.023622000000003</v>
      </c>
      <c r="J64" s="15">
        <v>22.519684999999999</v>
      </c>
      <c r="K64" s="15">
        <v>56.456693000000001</v>
      </c>
      <c r="L64" s="15">
        <v>4.3307089999999997</v>
      </c>
      <c r="M64" s="15">
        <v>5.5118109999999998</v>
      </c>
    </row>
    <row r="65" spans="1:13">
      <c r="A65" s="23" t="s">
        <v>150</v>
      </c>
      <c r="B65" s="24">
        <v>1642</v>
      </c>
      <c r="C65" s="24">
        <v>1415</v>
      </c>
      <c r="D65" s="24">
        <v>438</v>
      </c>
      <c r="E65" s="24">
        <v>1201</v>
      </c>
      <c r="F65" s="24">
        <v>75</v>
      </c>
      <c r="G65" s="24">
        <v>646</v>
      </c>
      <c r="H65" s="24">
        <v>821</v>
      </c>
      <c r="I65" s="24">
        <v>656</v>
      </c>
      <c r="J65" s="24">
        <v>377</v>
      </c>
      <c r="K65" s="24">
        <v>945</v>
      </c>
      <c r="L65" s="24">
        <v>65</v>
      </c>
      <c r="M65" s="24">
        <v>96</v>
      </c>
    </row>
    <row r="66" spans="1:13">
      <c r="A66" s="10" t="s">
        <v>114</v>
      </c>
      <c r="B66" s="15">
        <v>100</v>
      </c>
      <c r="C66" s="15">
        <v>86.175396000000006</v>
      </c>
      <c r="D66" s="15">
        <v>26.674786999999998</v>
      </c>
      <c r="E66" s="15">
        <v>73.142509000000004</v>
      </c>
      <c r="F66" s="15">
        <v>4.5675999999999997</v>
      </c>
      <c r="G66" s="15">
        <v>39.342266000000002</v>
      </c>
      <c r="H66" s="15">
        <v>50</v>
      </c>
      <c r="I66" s="15">
        <v>39.951279</v>
      </c>
      <c r="J66" s="15">
        <v>22.959804999999999</v>
      </c>
      <c r="K66" s="15">
        <v>57.551766000000001</v>
      </c>
      <c r="L66" s="15">
        <v>3.9585870000000001</v>
      </c>
      <c r="M66" s="15">
        <v>5.8465290000000003</v>
      </c>
    </row>
    <row r="67" spans="1:13">
      <c r="A67" s="23" t="s">
        <v>151</v>
      </c>
      <c r="B67" s="24">
        <v>2266</v>
      </c>
      <c r="C67" s="24">
        <v>1872</v>
      </c>
      <c r="D67" s="24">
        <v>559</v>
      </c>
      <c r="E67" s="24">
        <v>1620</v>
      </c>
      <c r="F67" s="24">
        <v>108</v>
      </c>
      <c r="G67" s="24">
        <v>752</v>
      </c>
      <c r="H67" s="24">
        <v>1035</v>
      </c>
      <c r="I67" s="24">
        <v>799</v>
      </c>
      <c r="J67" s="24">
        <v>562</v>
      </c>
      <c r="K67" s="24">
        <v>1205</v>
      </c>
      <c r="L67" s="24">
        <v>109</v>
      </c>
      <c r="M67" s="24">
        <v>122</v>
      </c>
    </row>
    <row r="68" spans="1:13">
      <c r="A68" s="10" t="s">
        <v>114</v>
      </c>
      <c r="B68" s="15">
        <v>100</v>
      </c>
      <c r="C68" s="15">
        <v>82.612532999999999</v>
      </c>
      <c r="D68" s="15">
        <v>24.66902</v>
      </c>
      <c r="E68" s="15">
        <v>71.491614999999996</v>
      </c>
      <c r="F68" s="15">
        <v>4.766108</v>
      </c>
      <c r="G68" s="15">
        <v>33.186230999999999</v>
      </c>
      <c r="H68" s="15">
        <v>45.675198999999999</v>
      </c>
      <c r="I68" s="15">
        <v>35.260370999999999</v>
      </c>
      <c r="J68" s="15">
        <v>24.801411999999999</v>
      </c>
      <c r="K68" s="15">
        <v>53.177405</v>
      </c>
      <c r="L68" s="15">
        <v>4.810238</v>
      </c>
      <c r="M68" s="15">
        <v>5.3839360000000003</v>
      </c>
    </row>
    <row r="69" spans="1:13">
      <c r="A69" s="23" t="s">
        <v>152</v>
      </c>
      <c r="B69" s="24">
        <v>121</v>
      </c>
      <c r="C69" s="24">
        <v>70</v>
      </c>
      <c r="D69" s="24">
        <v>16</v>
      </c>
      <c r="E69" s="24">
        <v>82</v>
      </c>
      <c r="F69" s="24">
        <v>22</v>
      </c>
      <c r="G69" s="24">
        <v>27</v>
      </c>
      <c r="H69" s="24">
        <v>34</v>
      </c>
      <c r="I69" s="24">
        <v>25</v>
      </c>
      <c r="J69" s="24">
        <v>17</v>
      </c>
      <c r="K69" s="24">
        <v>43</v>
      </c>
      <c r="L69" s="24">
        <v>15</v>
      </c>
      <c r="M69" s="24">
        <v>9</v>
      </c>
    </row>
    <row r="70" spans="1:13">
      <c r="A70" s="10" t="s">
        <v>114</v>
      </c>
      <c r="B70" s="15">
        <v>100</v>
      </c>
      <c r="C70" s="15">
        <v>57.851239999999997</v>
      </c>
      <c r="D70" s="15">
        <v>13.223140000000001</v>
      </c>
      <c r="E70" s="15">
        <v>67.768595000000005</v>
      </c>
      <c r="F70" s="15">
        <v>18.181818</v>
      </c>
      <c r="G70" s="15">
        <v>22.314050000000002</v>
      </c>
      <c r="H70" s="15">
        <v>28.099174000000001</v>
      </c>
      <c r="I70" s="15">
        <v>20.661156999999999</v>
      </c>
      <c r="J70" s="15">
        <v>14.049587000000001</v>
      </c>
      <c r="K70" s="15">
        <v>35.537190000000002</v>
      </c>
      <c r="L70" s="15">
        <v>12.396694</v>
      </c>
      <c r="M70" s="15">
        <v>7.4380170000000003</v>
      </c>
    </row>
    <row r="71" spans="1:13">
      <c r="A71" s="23" t="s">
        <v>128</v>
      </c>
      <c r="B71" s="24">
        <v>46</v>
      </c>
      <c r="C71" s="24">
        <v>23</v>
      </c>
      <c r="D71" s="24">
        <v>3</v>
      </c>
      <c r="E71" s="24">
        <v>21</v>
      </c>
      <c r="F71" s="24">
        <v>7</v>
      </c>
      <c r="G71" s="24">
        <v>7</v>
      </c>
      <c r="H71" s="24">
        <v>14</v>
      </c>
      <c r="I71" s="24">
        <v>13</v>
      </c>
      <c r="J71" s="24">
        <v>6</v>
      </c>
      <c r="K71" s="24">
        <v>16</v>
      </c>
      <c r="L71" s="24">
        <v>4</v>
      </c>
      <c r="M71" s="24">
        <v>8</v>
      </c>
    </row>
    <row r="72" spans="1:13">
      <c r="A72" s="10" t="s">
        <v>114</v>
      </c>
      <c r="B72" s="15">
        <v>100</v>
      </c>
      <c r="C72" s="15">
        <v>50</v>
      </c>
      <c r="D72" s="15">
        <v>6.5217390000000002</v>
      </c>
      <c r="E72" s="15">
        <v>45.652174000000002</v>
      </c>
      <c r="F72" s="15">
        <v>15.217390999999999</v>
      </c>
      <c r="G72" s="15">
        <v>15.217390999999999</v>
      </c>
      <c r="H72" s="15">
        <v>30.434782999999999</v>
      </c>
      <c r="I72" s="15">
        <v>28.260870000000001</v>
      </c>
      <c r="J72" s="15">
        <v>13.043478</v>
      </c>
      <c r="K72" s="15">
        <v>34.782609000000001</v>
      </c>
      <c r="L72" s="15">
        <v>8.6956520000000008</v>
      </c>
      <c r="M72" s="15">
        <v>17.391304000000002</v>
      </c>
    </row>
    <row r="73" spans="1:13">
      <c r="A73" s="8" t="s">
        <v>153</v>
      </c>
      <c r="B73" s="8"/>
      <c r="C73" s="8"/>
      <c r="D73" s="8"/>
      <c r="E73" s="8"/>
      <c r="F73" s="8"/>
      <c r="G73" s="8"/>
      <c r="H73" s="8"/>
      <c r="I73" s="8"/>
      <c r="J73" s="8"/>
      <c r="K73" s="8"/>
      <c r="L73" s="8"/>
      <c r="M73" s="8"/>
    </row>
    <row r="74" spans="1:13">
      <c r="A74" s="23" t="s">
        <v>154</v>
      </c>
      <c r="B74" s="24">
        <v>1344</v>
      </c>
      <c r="C74" s="24">
        <v>1142</v>
      </c>
      <c r="D74" s="24">
        <v>350</v>
      </c>
      <c r="E74" s="24">
        <v>986</v>
      </c>
      <c r="F74" s="24">
        <v>66</v>
      </c>
      <c r="G74" s="24">
        <v>559</v>
      </c>
      <c r="H74" s="24">
        <v>665</v>
      </c>
      <c r="I74" s="24">
        <v>559</v>
      </c>
      <c r="J74" s="24">
        <v>321</v>
      </c>
      <c r="K74" s="24">
        <v>753</v>
      </c>
      <c r="L74" s="24">
        <v>47</v>
      </c>
      <c r="M74" s="24">
        <v>83</v>
      </c>
    </row>
    <row r="75" spans="1:13">
      <c r="A75" s="10" t="s">
        <v>114</v>
      </c>
      <c r="B75" s="15">
        <v>100</v>
      </c>
      <c r="C75" s="15">
        <v>84.970237999999995</v>
      </c>
      <c r="D75" s="15">
        <v>26.041667</v>
      </c>
      <c r="E75" s="15">
        <v>73.363095000000001</v>
      </c>
      <c r="F75" s="15">
        <v>4.9107139999999996</v>
      </c>
      <c r="G75" s="15">
        <v>41.592261999999998</v>
      </c>
      <c r="H75" s="15">
        <v>49.479166999999997</v>
      </c>
      <c r="I75" s="15">
        <v>41.592261999999998</v>
      </c>
      <c r="J75" s="15">
        <v>23.883928999999998</v>
      </c>
      <c r="K75" s="15">
        <v>56.026786000000001</v>
      </c>
      <c r="L75" s="15">
        <v>3.4970240000000001</v>
      </c>
      <c r="M75" s="15">
        <v>6.1755950000000004</v>
      </c>
    </row>
    <row r="76" spans="1:13">
      <c r="A76" s="23" t="s">
        <v>155</v>
      </c>
      <c r="B76" s="24">
        <v>1107</v>
      </c>
      <c r="C76" s="24">
        <v>882</v>
      </c>
      <c r="D76" s="24">
        <v>274</v>
      </c>
      <c r="E76" s="24">
        <v>834</v>
      </c>
      <c r="F76" s="24">
        <v>101</v>
      </c>
      <c r="G76" s="24">
        <v>424</v>
      </c>
      <c r="H76" s="24">
        <v>494</v>
      </c>
      <c r="I76" s="24">
        <v>416</v>
      </c>
      <c r="J76" s="24">
        <v>255</v>
      </c>
      <c r="K76" s="24">
        <v>585</v>
      </c>
      <c r="L76" s="24">
        <v>49</v>
      </c>
      <c r="M76" s="24">
        <v>51</v>
      </c>
    </row>
    <row r="77" spans="1:13">
      <c r="A77" s="10" t="s">
        <v>114</v>
      </c>
      <c r="B77" s="15">
        <v>100</v>
      </c>
      <c r="C77" s="15">
        <v>79.674796999999998</v>
      </c>
      <c r="D77" s="15">
        <v>24.751581000000002</v>
      </c>
      <c r="E77" s="15">
        <v>75.338752999999997</v>
      </c>
      <c r="F77" s="15">
        <v>9.1237580000000005</v>
      </c>
      <c r="G77" s="15">
        <v>38.301715999999999</v>
      </c>
      <c r="H77" s="15">
        <v>44.625112999999999</v>
      </c>
      <c r="I77" s="15">
        <v>37.579042000000001</v>
      </c>
      <c r="J77" s="15">
        <v>23.035229999999999</v>
      </c>
      <c r="K77" s="15">
        <v>52.845528000000002</v>
      </c>
      <c r="L77" s="15">
        <v>4.4263779999999997</v>
      </c>
      <c r="M77" s="15">
        <v>4.6070460000000004</v>
      </c>
    </row>
    <row r="78" spans="1:13">
      <c r="A78" s="23" t="s">
        <v>156</v>
      </c>
      <c r="B78" s="24">
        <v>1006</v>
      </c>
      <c r="C78" s="24">
        <v>811</v>
      </c>
      <c r="D78" s="24">
        <v>242</v>
      </c>
      <c r="E78" s="24">
        <v>742</v>
      </c>
      <c r="F78" s="24">
        <v>75</v>
      </c>
      <c r="G78" s="24">
        <v>326</v>
      </c>
      <c r="H78" s="24">
        <v>421</v>
      </c>
      <c r="I78" s="24">
        <v>346</v>
      </c>
      <c r="J78" s="24">
        <v>249</v>
      </c>
      <c r="K78" s="24">
        <v>559</v>
      </c>
      <c r="L78" s="24">
        <v>54</v>
      </c>
      <c r="M78" s="24">
        <v>58</v>
      </c>
    </row>
    <row r="79" spans="1:13">
      <c r="A79" s="10" t="s">
        <v>114</v>
      </c>
      <c r="B79" s="15">
        <v>100</v>
      </c>
      <c r="C79" s="15">
        <v>80.616302000000005</v>
      </c>
      <c r="D79" s="15">
        <v>24.055665999999999</v>
      </c>
      <c r="E79" s="15">
        <v>73.757454999999993</v>
      </c>
      <c r="F79" s="15">
        <v>7.4552680000000002</v>
      </c>
      <c r="G79" s="15">
        <v>32.405566999999998</v>
      </c>
      <c r="H79" s="15">
        <v>41.848906999999997</v>
      </c>
      <c r="I79" s="15">
        <v>34.393638000000003</v>
      </c>
      <c r="J79" s="15">
        <v>24.751491000000001</v>
      </c>
      <c r="K79" s="15">
        <v>55.566600000000001</v>
      </c>
      <c r="L79" s="15">
        <v>5.3677929999999998</v>
      </c>
      <c r="M79" s="15">
        <v>5.7654079999999999</v>
      </c>
    </row>
    <row r="80" spans="1:13">
      <c r="A80" s="23" t="s">
        <v>157</v>
      </c>
      <c r="B80" s="24">
        <v>541</v>
      </c>
      <c r="C80" s="24">
        <v>429</v>
      </c>
      <c r="D80" s="24">
        <v>156</v>
      </c>
      <c r="E80" s="24">
        <v>412</v>
      </c>
      <c r="F80" s="24">
        <v>63</v>
      </c>
      <c r="G80" s="24">
        <v>209</v>
      </c>
      <c r="H80" s="24">
        <v>241</v>
      </c>
      <c r="I80" s="24">
        <v>203</v>
      </c>
      <c r="J80" s="24">
        <v>122</v>
      </c>
      <c r="K80" s="24">
        <v>308</v>
      </c>
      <c r="L80" s="24">
        <v>32</v>
      </c>
      <c r="M80" s="24">
        <v>26</v>
      </c>
    </row>
    <row r="81" spans="1:13">
      <c r="A81" s="10" t="s">
        <v>114</v>
      </c>
      <c r="B81" s="15">
        <v>100</v>
      </c>
      <c r="C81" s="15">
        <v>79.297596999999996</v>
      </c>
      <c r="D81" s="15">
        <v>28.83549</v>
      </c>
      <c r="E81" s="15">
        <v>76.155268000000007</v>
      </c>
      <c r="F81" s="15">
        <v>11.645102</v>
      </c>
      <c r="G81" s="15">
        <v>38.632162999999998</v>
      </c>
      <c r="H81" s="15">
        <v>44.547134999999997</v>
      </c>
      <c r="I81" s="15">
        <v>37.523105000000001</v>
      </c>
      <c r="J81" s="15">
        <v>22.550832</v>
      </c>
      <c r="K81" s="15">
        <v>56.931607999999997</v>
      </c>
      <c r="L81" s="15">
        <v>5.9149719999999997</v>
      </c>
      <c r="M81" s="15">
        <v>4.8059149999999997</v>
      </c>
    </row>
    <row r="82" spans="1:13">
      <c r="A82" s="23" t="s">
        <v>158</v>
      </c>
      <c r="B82" s="24">
        <v>1510</v>
      </c>
      <c r="C82" s="24">
        <v>1239</v>
      </c>
      <c r="D82" s="24">
        <v>372</v>
      </c>
      <c r="E82" s="24">
        <v>1162</v>
      </c>
      <c r="F82" s="24">
        <v>104</v>
      </c>
      <c r="G82" s="24">
        <v>539</v>
      </c>
      <c r="H82" s="24">
        <v>709</v>
      </c>
      <c r="I82" s="24">
        <v>580</v>
      </c>
      <c r="J82" s="24">
        <v>341</v>
      </c>
      <c r="K82" s="24">
        <v>818</v>
      </c>
      <c r="L82" s="24">
        <v>63</v>
      </c>
      <c r="M82" s="24">
        <v>75</v>
      </c>
    </row>
    <row r="83" spans="1:13">
      <c r="A83" s="10" t="s">
        <v>114</v>
      </c>
      <c r="B83" s="15">
        <v>100</v>
      </c>
      <c r="C83" s="15">
        <v>82.052980000000005</v>
      </c>
      <c r="D83" s="15">
        <v>24.635762</v>
      </c>
      <c r="E83" s="15">
        <v>76.953642000000002</v>
      </c>
      <c r="F83" s="15">
        <v>6.8874170000000001</v>
      </c>
      <c r="G83" s="15">
        <v>35.695363999999998</v>
      </c>
      <c r="H83" s="15">
        <v>46.953642000000002</v>
      </c>
      <c r="I83" s="15">
        <v>38.410595999999998</v>
      </c>
      <c r="J83" s="15">
        <v>22.582781000000001</v>
      </c>
      <c r="K83" s="15">
        <v>54.172184999999999</v>
      </c>
      <c r="L83" s="15">
        <v>4.1721849999999998</v>
      </c>
      <c r="M83" s="15">
        <v>4.9668869999999998</v>
      </c>
    </row>
    <row r="84" spans="1:13">
      <c r="A84" s="23" t="s">
        <v>159</v>
      </c>
      <c r="B84" s="24">
        <v>1011</v>
      </c>
      <c r="C84" s="24">
        <v>849</v>
      </c>
      <c r="D84" s="24">
        <v>288</v>
      </c>
      <c r="E84" s="24">
        <v>724</v>
      </c>
      <c r="F84" s="24">
        <v>46</v>
      </c>
      <c r="G84" s="24">
        <v>358</v>
      </c>
      <c r="H84" s="24">
        <v>457</v>
      </c>
      <c r="I84" s="24">
        <v>414</v>
      </c>
      <c r="J84" s="24">
        <v>312</v>
      </c>
      <c r="K84" s="24">
        <v>567</v>
      </c>
      <c r="L84" s="24">
        <v>47</v>
      </c>
      <c r="M84" s="24">
        <v>46</v>
      </c>
    </row>
    <row r="85" spans="1:13">
      <c r="A85" s="10" t="s">
        <v>114</v>
      </c>
      <c r="B85" s="15">
        <v>100</v>
      </c>
      <c r="C85" s="15">
        <v>83.976260999999994</v>
      </c>
      <c r="D85" s="15">
        <v>28.486647000000001</v>
      </c>
      <c r="E85" s="15">
        <v>71.612264999999994</v>
      </c>
      <c r="F85" s="15">
        <v>4.5499510000000001</v>
      </c>
      <c r="G85" s="15">
        <v>35.410485000000001</v>
      </c>
      <c r="H85" s="15">
        <v>45.202770000000001</v>
      </c>
      <c r="I85" s="15">
        <v>40.949554999999997</v>
      </c>
      <c r="J85" s="15">
        <v>30.860534000000001</v>
      </c>
      <c r="K85" s="15">
        <v>56.083086000000002</v>
      </c>
      <c r="L85" s="15">
        <v>4.6488630000000004</v>
      </c>
      <c r="M85" s="15">
        <v>4.5499510000000001</v>
      </c>
    </row>
    <row r="86" spans="1:13">
      <c r="A86" s="23" t="s">
        <v>160</v>
      </c>
      <c r="B86" s="24">
        <v>1234</v>
      </c>
      <c r="C86" s="24">
        <v>1052</v>
      </c>
      <c r="D86" s="24">
        <v>343</v>
      </c>
      <c r="E86" s="24">
        <v>933</v>
      </c>
      <c r="F86" s="24">
        <v>61</v>
      </c>
      <c r="G86" s="24">
        <v>457</v>
      </c>
      <c r="H86" s="24">
        <v>608</v>
      </c>
      <c r="I86" s="24">
        <v>510</v>
      </c>
      <c r="J86" s="24">
        <v>289</v>
      </c>
      <c r="K86" s="24">
        <v>717</v>
      </c>
      <c r="L86" s="24">
        <v>51</v>
      </c>
      <c r="M86" s="24">
        <v>70</v>
      </c>
    </row>
    <row r="87" spans="1:13">
      <c r="A87" s="10" t="s">
        <v>114</v>
      </c>
      <c r="B87" s="15">
        <v>100</v>
      </c>
      <c r="C87" s="15">
        <v>85.251215999999999</v>
      </c>
      <c r="D87" s="15">
        <v>27.795786</v>
      </c>
      <c r="E87" s="15">
        <v>75.607780000000005</v>
      </c>
      <c r="F87" s="15">
        <v>4.9432739999999997</v>
      </c>
      <c r="G87" s="15">
        <v>37.034036</v>
      </c>
      <c r="H87" s="15">
        <v>49.270665000000001</v>
      </c>
      <c r="I87" s="15">
        <v>41.329011000000001</v>
      </c>
      <c r="J87" s="15">
        <v>23.419772999999999</v>
      </c>
      <c r="K87" s="15">
        <v>58.103727999999997</v>
      </c>
      <c r="L87" s="15">
        <v>4.1329010000000004</v>
      </c>
      <c r="M87" s="15">
        <v>5.6726089999999996</v>
      </c>
    </row>
    <row r="88" spans="1:13">
      <c r="A88" s="23" t="s">
        <v>161</v>
      </c>
      <c r="B88" s="24">
        <v>443</v>
      </c>
      <c r="C88" s="24">
        <v>376</v>
      </c>
      <c r="D88" s="24">
        <v>126</v>
      </c>
      <c r="E88" s="24">
        <v>340</v>
      </c>
      <c r="F88" s="24">
        <v>23</v>
      </c>
      <c r="G88" s="24">
        <v>207</v>
      </c>
      <c r="H88" s="24">
        <v>226</v>
      </c>
      <c r="I88" s="24">
        <v>216</v>
      </c>
      <c r="J88" s="24">
        <v>113</v>
      </c>
      <c r="K88" s="24">
        <v>264</v>
      </c>
      <c r="L88" s="24">
        <v>20</v>
      </c>
      <c r="M88" s="24">
        <v>28</v>
      </c>
    </row>
    <row r="89" spans="1:13">
      <c r="A89" s="10" t="s">
        <v>114</v>
      </c>
      <c r="B89" s="15">
        <v>100</v>
      </c>
      <c r="C89" s="15">
        <v>84.875846999999993</v>
      </c>
      <c r="D89" s="15">
        <v>28.442437999999999</v>
      </c>
      <c r="E89" s="15">
        <v>76.749436000000003</v>
      </c>
      <c r="F89" s="15">
        <v>5.1918740000000003</v>
      </c>
      <c r="G89" s="15">
        <v>46.726861999999997</v>
      </c>
      <c r="H89" s="15">
        <v>51.015801000000003</v>
      </c>
      <c r="I89" s="15">
        <v>48.758465000000001</v>
      </c>
      <c r="J89" s="15">
        <v>25.507901</v>
      </c>
      <c r="K89" s="15">
        <v>59.593679000000002</v>
      </c>
      <c r="L89" s="15">
        <v>4.5146730000000002</v>
      </c>
      <c r="M89" s="15">
        <v>6.3205419999999997</v>
      </c>
    </row>
    <row r="90" spans="1:13">
      <c r="A90" s="23" t="s">
        <v>162</v>
      </c>
      <c r="B90" s="24">
        <v>1237</v>
      </c>
      <c r="C90" s="24">
        <v>1073</v>
      </c>
      <c r="D90" s="24">
        <v>347</v>
      </c>
      <c r="E90" s="24">
        <v>919</v>
      </c>
      <c r="F90" s="24">
        <v>53</v>
      </c>
      <c r="G90" s="24">
        <v>497</v>
      </c>
      <c r="H90" s="24">
        <v>625</v>
      </c>
      <c r="I90" s="24">
        <v>531</v>
      </c>
      <c r="J90" s="24">
        <v>324</v>
      </c>
      <c r="K90" s="24">
        <v>727</v>
      </c>
      <c r="L90" s="24">
        <v>51</v>
      </c>
      <c r="M90" s="24">
        <v>57</v>
      </c>
    </row>
    <row r="91" spans="1:13">
      <c r="A91" s="10" t="s">
        <v>114</v>
      </c>
      <c r="B91" s="15">
        <v>100</v>
      </c>
      <c r="C91" s="15">
        <v>86.742118000000005</v>
      </c>
      <c r="D91" s="15">
        <v>28.051738</v>
      </c>
      <c r="E91" s="15">
        <v>74.292642999999998</v>
      </c>
      <c r="F91" s="15">
        <v>4.2845589999999998</v>
      </c>
      <c r="G91" s="15">
        <v>40.177849999999999</v>
      </c>
      <c r="H91" s="15">
        <v>50.525464999999997</v>
      </c>
      <c r="I91" s="15">
        <v>42.926434999999998</v>
      </c>
      <c r="J91" s="15">
        <v>26.192401</v>
      </c>
      <c r="K91" s="15">
        <v>58.771220999999997</v>
      </c>
      <c r="L91" s="15">
        <v>4.122878</v>
      </c>
      <c r="M91" s="15">
        <v>4.6079220000000003</v>
      </c>
    </row>
    <row r="92" spans="1:13">
      <c r="A92" s="23" t="s">
        <v>152</v>
      </c>
      <c r="B92" s="24">
        <v>81</v>
      </c>
      <c r="C92" s="24">
        <v>65</v>
      </c>
      <c r="D92" s="24">
        <v>16</v>
      </c>
      <c r="E92" s="24">
        <v>49</v>
      </c>
      <c r="F92" s="24">
        <v>3</v>
      </c>
      <c r="G92" s="24">
        <v>26</v>
      </c>
      <c r="H92" s="24">
        <v>29</v>
      </c>
      <c r="I92" s="24">
        <v>24</v>
      </c>
      <c r="J92" s="24">
        <v>23</v>
      </c>
      <c r="K92" s="24">
        <v>39</v>
      </c>
      <c r="L92" s="24">
        <v>21</v>
      </c>
      <c r="M92" s="24">
        <v>4</v>
      </c>
    </row>
    <row r="93" spans="1:13">
      <c r="A93" s="10" t="s">
        <v>114</v>
      </c>
      <c r="B93" s="15">
        <v>100</v>
      </c>
      <c r="C93" s="15">
        <v>80.246914000000004</v>
      </c>
      <c r="D93" s="15">
        <v>19.753086</v>
      </c>
      <c r="E93" s="15">
        <v>60.493827000000003</v>
      </c>
      <c r="F93" s="15">
        <v>3.7037040000000001</v>
      </c>
      <c r="G93" s="15">
        <v>32.098765</v>
      </c>
      <c r="H93" s="15">
        <v>35.802469000000002</v>
      </c>
      <c r="I93" s="15">
        <v>29.629629999999999</v>
      </c>
      <c r="J93" s="15">
        <v>28.395061999999999</v>
      </c>
      <c r="K93" s="15">
        <v>48.148147999999999</v>
      </c>
      <c r="L93" s="15">
        <v>25.925926</v>
      </c>
      <c r="M93" s="15">
        <v>4.9382720000000004</v>
      </c>
    </row>
    <row r="94" spans="1:13">
      <c r="A94" s="23" t="s">
        <v>163</v>
      </c>
      <c r="B94" s="24">
        <v>67</v>
      </c>
      <c r="C94" s="24">
        <v>46</v>
      </c>
      <c r="D94" s="24">
        <v>14</v>
      </c>
      <c r="E94" s="24">
        <v>38</v>
      </c>
      <c r="F94" s="24">
        <v>1</v>
      </c>
      <c r="G94" s="24">
        <v>12</v>
      </c>
      <c r="H94" s="24">
        <v>23</v>
      </c>
      <c r="I94" s="24">
        <v>17</v>
      </c>
      <c r="J94" s="24">
        <v>12</v>
      </c>
      <c r="K94" s="24">
        <v>27</v>
      </c>
      <c r="L94" s="24">
        <v>3</v>
      </c>
      <c r="M94" s="24">
        <v>8</v>
      </c>
    </row>
    <row r="95" spans="1:13">
      <c r="A95" s="10" t="s">
        <v>114</v>
      </c>
      <c r="B95" s="15">
        <v>100</v>
      </c>
      <c r="C95" s="15">
        <v>68.656716000000003</v>
      </c>
      <c r="D95" s="15">
        <v>20.895522</v>
      </c>
      <c r="E95" s="15">
        <v>56.716417999999997</v>
      </c>
      <c r="F95" s="15">
        <v>1.492537</v>
      </c>
      <c r="G95" s="15">
        <v>17.910447999999999</v>
      </c>
      <c r="H95" s="15">
        <v>34.328358000000001</v>
      </c>
      <c r="I95" s="15">
        <v>25.373134</v>
      </c>
      <c r="J95" s="15">
        <v>17.910447999999999</v>
      </c>
      <c r="K95" s="15">
        <v>40.298507000000001</v>
      </c>
      <c r="L95" s="15">
        <v>4.4776119999999997</v>
      </c>
      <c r="M95" s="15">
        <v>11.940299</v>
      </c>
    </row>
    <row r="96" spans="1:13">
      <c r="A96" s="23" t="s">
        <v>128</v>
      </c>
      <c r="B96" s="24">
        <v>52</v>
      </c>
      <c r="C96" s="24">
        <v>34</v>
      </c>
      <c r="D96" s="24">
        <v>3</v>
      </c>
      <c r="E96" s="24">
        <v>30</v>
      </c>
      <c r="F96" s="24">
        <v>3</v>
      </c>
      <c r="G96" s="24">
        <v>10</v>
      </c>
      <c r="H96" s="24">
        <v>20</v>
      </c>
      <c r="I96" s="24">
        <v>13</v>
      </c>
      <c r="J96" s="24">
        <v>8</v>
      </c>
      <c r="K96" s="24">
        <v>21</v>
      </c>
      <c r="L96" s="24">
        <v>2</v>
      </c>
      <c r="M96" s="24">
        <v>9</v>
      </c>
    </row>
    <row r="97" spans="1:13">
      <c r="A97" s="10" t="s">
        <v>114</v>
      </c>
      <c r="B97" s="15">
        <v>100</v>
      </c>
      <c r="C97" s="15">
        <v>65.384614999999997</v>
      </c>
      <c r="D97" s="15">
        <v>5.7692310000000004</v>
      </c>
      <c r="E97" s="15">
        <v>57.692307999999997</v>
      </c>
      <c r="F97" s="15">
        <v>5.7692310000000004</v>
      </c>
      <c r="G97" s="15">
        <v>19.230768999999999</v>
      </c>
      <c r="H97" s="15">
        <v>38.461537999999997</v>
      </c>
      <c r="I97" s="15">
        <v>25</v>
      </c>
      <c r="J97" s="15">
        <v>15.384615</v>
      </c>
      <c r="K97" s="15">
        <v>40.384614999999997</v>
      </c>
      <c r="L97" s="15">
        <v>3.8461539999999999</v>
      </c>
      <c r="M97" s="15">
        <v>17.307691999999999</v>
      </c>
    </row>
    <row r="98" spans="1:13">
      <c r="A98" s="8" t="s">
        <v>164</v>
      </c>
      <c r="B98" s="8"/>
      <c r="C98" s="8"/>
      <c r="D98" s="8"/>
      <c r="E98" s="8"/>
      <c r="F98" s="8"/>
      <c r="G98" s="8"/>
      <c r="H98" s="8"/>
      <c r="I98" s="8"/>
      <c r="J98" s="8"/>
      <c r="K98" s="8"/>
      <c r="L98" s="8"/>
      <c r="M98" s="8"/>
    </row>
    <row r="99" spans="1:13">
      <c r="A99" s="23" t="s">
        <v>165</v>
      </c>
      <c r="B99" s="24">
        <v>209</v>
      </c>
      <c r="C99" s="24">
        <v>172</v>
      </c>
      <c r="D99" s="24">
        <v>65</v>
      </c>
      <c r="E99" s="24">
        <v>144</v>
      </c>
      <c r="F99" s="24">
        <v>4</v>
      </c>
      <c r="G99" s="24">
        <v>103</v>
      </c>
      <c r="H99" s="24">
        <v>96</v>
      </c>
      <c r="I99" s="24">
        <v>133</v>
      </c>
      <c r="J99" s="24">
        <v>67</v>
      </c>
      <c r="K99" s="24">
        <v>114</v>
      </c>
      <c r="L99" s="24">
        <v>10</v>
      </c>
      <c r="M99" s="24">
        <v>15</v>
      </c>
    </row>
    <row r="100" spans="1:13">
      <c r="A100" s="10" t="s">
        <v>114</v>
      </c>
      <c r="B100" s="15">
        <v>100</v>
      </c>
      <c r="C100" s="15">
        <v>82.296650999999997</v>
      </c>
      <c r="D100" s="15">
        <v>31.100477999999999</v>
      </c>
      <c r="E100" s="15">
        <v>68.899522000000005</v>
      </c>
      <c r="F100" s="15">
        <v>1.9138759999999999</v>
      </c>
      <c r="G100" s="15">
        <v>49.282297</v>
      </c>
      <c r="H100" s="15">
        <v>45.933014</v>
      </c>
      <c r="I100" s="15">
        <v>63.636364</v>
      </c>
      <c r="J100" s="15">
        <v>32.057416000000003</v>
      </c>
      <c r="K100" s="15">
        <v>54.545454999999997</v>
      </c>
      <c r="L100" s="15">
        <v>4.7846890000000002</v>
      </c>
      <c r="M100" s="15">
        <v>7.1770329999999998</v>
      </c>
    </row>
    <row r="101" spans="1:13">
      <c r="A101" s="23" t="s">
        <v>166</v>
      </c>
      <c r="B101" s="24">
        <v>1043</v>
      </c>
      <c r="C101" s="24">
        <v>908</v>
      </c>
      <c r="D101" s="24">
        <v>286</v>
      </c>
      <c r="E101" s="24">
        <v>718</v>
      </c>
      <c r="F101" s="24">
        <v>35</v>
      </c>
      <c r="G101" s="24">
        <v>424</v>
      </c>
      <c r="H101" s="24">
        <v>492</v>
      </c>
      <c r="I101" s="24">
        <v>478</v>
      </c>
      <c r="J101" s="24">
        <v>287</v>
      </c>
      <c r="K101" s="24">
        <v>565</v>
      </c>
      <c r="L101" s="24">
        <v>40</v>
      </c>
      <c r="M101" s="24">
        <v>52</v>
      </c>
    </row>
    <row r="102" spans="1:13">
      <c r="A102" s="10" t="s">
        <v>114</v>
      </c>
      <c r="B102" s="15">
        <v>100</v>
      </c>
      <c r="C102" s="15">
        <v>87.056567999999999</v>
      </c>
      <c r="D102" s="15">
        <v>27.420901000000001</v>
      </c>
      <c r="E102" s="15">
        <v>68.839884999999995</v>
      </c>
      <c r="F102" s="15">
        <v>3.3557049999999999</v>
      </c>
      <c r="G102" s="15">
        <v>40.651964999999997</v>
      </c>
      <c r="H102" s="15">
        <v>47.171619999999997</v>
      </c>
      <c r="I102" s="15">
        <v>45.829338</v>
      </c>
      <c r="J102" s="15">
        <v>27.516779</v>
      </c>
      <c r="K102" s="15">
        <v>54.170662</v>
      </c>
      <c r="L102" s="15">
        <v>3.8350909999999998</v>
      </c>
      <c r="M102" s="15">
        <v>4.9856179999999997</v>
      </c>
    </row>
    <row r="103" spans="1:13">
      <c r="A103" s="23" t="s">
        <v>167</v>
      </c>
      <c r="B103" s="24">
        <v>963</v>
      </c>
      <c r="C103" s="24">
        <v>757</v>
      </c>
      <c r="D103" s="24">
        <v>199</v>
      </c>
      <c r="E103" s="24">
        <v>689</v>
      </c>
      <c r="F103" s="24">
        <v>63</v>
      </c>
      <c r="G103" s="24">
        <v>263</v>
      </c>
      <c r="H103" s="24">
        <v>428</v>
      </c>
      <c r="I103" s="24">
        <v>254</v>
      </c>
      <c r="J103" s="24">
        <v>208</v>
      </c>
      <c r="K103" s="24">
        <v>499</v>
      </c>
      <c r="L103" s="24">
        <v>38</v>
      </c>
      <c r="M103" s="24">
        <v>61</v>
      </c>
    </row>
    <row r="104" spans="1:13">
      <c r="A104" s="10" t="s">
        <v>114</v>
      </c>
      <c r="B104" s="15">
        <v>100</v>
      </c>
      <c r="C104" s="15">
        <v>78.608514999999997</v>
      </c>
      <c r="D104" s="15">
        <v>20.66459</v>
      </c>
      <c r="E104" s="15">
        <v>71.547247999999996</v>
      </c>
      <c r="F104" s="15">
        <v>6.5420559999999996</v>
      </c>
      <c r="G104" s="15">
        <v>27.310487999999999</v>
      </c>
      <c r="H104" s="15">
        <v>44.444443999999997</v>
      </c>
      <c r="I104" s="15">
        <v>26.375909</v>
      </c>
      <c r="J104" s="15">
        <v>21.599169</v>
      </c>
      <c r="K104" s="15">
        <v>51.817238000000003</v>
      </c>
      <c r="L104" s="15">
        <v>3.946002</v>
      </c>
      <c r="M104" s="15">
        <v>6.3343720000000001</v>
      </c>
    </row>
    <row r="105" spans="1:13">
      <c r="A105" s="23" t="s">
        <v>168</v>
      </c>
      <c r="B105" s="24">
        <v>338</v>
      </c>
      <c r="C105" s="24">
        <v>238</v>
      </c>
      <c r="D105" s="24">
        <v>50</v>
      </c>
      <c r="E105" s="24">
        <v>242</v>
      </c>
      <c r="F105" s="24">
        <v>42</v>
      </c>
      <c r="G105" s="24">
        <v>34</v>
      </c>
      <c r="H105" s="24">
        <v>119</v>
      </c>
      <c r="I105" s="24">
        <v>42</v>
      </c>
      <c r="J105" s="24">
        <v>55</v>
      </c>
      <c r="K105" s="24">
        <v>139</v>
      </c>
      <c r="L105" s="24">
        <v>26</v>
      </c>
      <c r="M105" s="24">
        <v>19</v>
      </c>
    </row>
    <row r="106" spans="1:13">
      <c r="A106" s="10" t="s">
        <v>114</v>
      </c>
      <c r="B106" s="15">
        <v>100</v>
      </c>
      <c r="C106" s="15">
        <v>70.414201000000006</v>
      </c>
      <c r="D106" s="15">
        <v>14.792899</v>
      </c>
      <c r="E106" s="15">
        <v>71.597633000000002</v>
      </c>
      <c r="F106" s="15">
        <v>12.426036</v>
      </c>
      <c r="G106" s="15">
        <v>10.059172</v>
      </c>
      <c r="H106" s="15">
        <v>35.207101000000002</v>
      </c>
      <c r="I106" s="15">
        <v>12.426036</v>
      </c>
      <c r="J106" s="15">
        <v>16.272189000000001</v>
      </c>
      <c r="K106" s="15">
        <v>41.12426</v>
      </c>
      <c r="L106" s="15">
        <v>7.6923079999999997</v>
      </c>
      <c r="M106" s="15">
        <v>5.621302</v>
      </c>
    </row>
    <row r="107" spans="1:13">
      <c r="A107" s="23" t="s">
        <v>169</v>
      </c>
      <c r="B107" s="24">
        <v>94</v>
      </c>
      <c r="C107" s="24">
        <v>60</v>
      </c>
      <c r="D107" s="24">
        <v>15</v>
      </c>
      <c r="E107" s="24">
        <v>63</v>
      </c>
      <c r="F107" s="24">
        <v>12</v>
      </c>
      <c r="G107" s="24">
        <v>5</v>
      </c>
      <c r="H107" s="24">
        <v>19</v>
      </c>
      <c r="I107" s="24">
        <v>5</v>
      </c>
      <c r="J107" s="24">
        <v>9</v>
      </c>
      <c r="K107" s="24">
        <v>35</v>
      </c>
      <c r="L107" s="24">
        <v>11</v>
      </c>
      <c r="M107" s="24">
        <v>6</v>
      </c>
    </row>
    <row r="108" spans="1:13">
      <c r="A108" s="10" t="s">
        <v>114</v>
      </c>
      <c r="B108" s="15">
        <v>100</v>
      </c>
      <c r="C108" s="15">
        <v>63.829787000000003</v>
      </c>
      <c r="D108" s="15">
        <v>15.957447</v>
      </c>
      <c r="E108" s="15">
        <v>67.021276999999998</v>
      </c>
      <c r="F108" s="15">
        <v>12.765957</v>
      </c>
      <c r="G108" s="15">
        <v>5.3191490000000003</v>
      </c>
      <c r="H108" s="15">
        <v>20.212765999999998</v>
      </c>
      <c r="I108" s="15">
        <v>5.3191490000000003</v>
      </c>
      <c r="J108" s="15">
        <v>9.5744679999999995</v>
      </c>
      <c r="K108" s="15">
        <v>37.234043</v>
      </c>
      <c r="L108" s="15">
        <v>11.702128</v>
      </c>
      <c r="M108" s="15">
        <v>6.3829789999999997</v>
      </c>
    </row>
    <row r="109" spans="1:13">
      <c r="A109" s="23" t="s">
        <v>128</v>
      </c>
      <c r="B109" s="24">
        <v>30</v>
      </c>
      <c r="C109" s="24">
        <v>16</v>
      </c>
      <c r="D109" s="24">
        <v>2</v>
      </c>
      <c r="E109" s="24">
        <v>14</v>
      </c>
      <c r="F109" s="24">
        <v>2</v>
      </c>
      <c r="G109" s="24">
        <v>4</v>
      </c>
      <c r="H109" s="24">
        <v>9</v>
      </c>
      <c r="I109" s="24">
        <v>5</v>
      </c>
      <c r="J109" s="24">
        <v>2</v>
      </c>
      <c r="K109" s="24">
        <v>11</v>
      </c>
      <c r="L109" s="24">
        <v>1</v>
      </c>
      <c r="M109" s="24">
        <v>8</v>
      </c>
    </row>
    <row r="110" spans="1:13">
      <c r="A110" s="10" t="s">
        <v>114</v>
      </c>
      <c r="B110" s="15">
        <v>100</v>
      </c>
      <c r="C110" s="15">
        <v>53.333333000000003</v>
      </c>
      <c r="D110" s="15">
        <v>6.6666670000000003</v>
      </c>
      <c r="E110" s="15">
        <v>46.666666999999997</v>
      </c>
      <c r="F110" s="15">
        <v>6.6666670000000003</v>
      </c>
      <c r="G110" s="15">
        <v>13.333333</v>
      </c>
      <c r="H110" s="15">
        <v>30</v>
      </c>
      <c r="I110" s="15">
        <v>16.666667</v>
      </c>
      <c r="J110" s="15">
        <v>6.6666670000000003</v>
      </c>
      <c r="K110" s="15">
        <v>36.666666999999997</v>
      </c>
      <c r="L110" s="15">
        <v>3.3333330000000001</v>
      </c>
      <c r="M110" s="15">
        <v>26.666667</v>
      </c>
    </row>
    <row r="111" spans="1:13">
      <c r="A111" s="8" t="s">
        <v>170</v>
      </c>
      <c r="B111" s="8"/>
      <c r="C111" s="8"/>
      <c r="D111" s="8"/>
      <c r="E111" s="8"/>
      <c r="F111" s="8"/>
      <c r="G111" s="8"/>
      <c r="H111" s="8"/>
      <c r="I111" s="8"/>
      <c r="J111" s="8"/>
      <c r="K111" s="8"/>
      <c r="L111" s="8"/>
      <c r="M111" s="8"/>
    </row>
    <row r="112" spans="1:13">
      <c r="A112" s="23" t="s">
        <v>171</v>
      </c>
      <c r="B112" s="24">
        <v>386</v>
      </c>
      <c r="C112" s="24">
        <v>313</v>
      </c>
      <c r="D112" s="24">
        <v>74</v>
      </c>
      <c r="E112" s="24">
        <v>258</v>
      </c>
      <c r="F112" s="24">
        <v>31</v>
      </c>
      <c r="G112" s="24">
        <v>123</v>
      </c>
      <c r="H112" s="24">
        <v>157</v>
      </c>
      <c r="I112" s="24">
        <v>98</v>
      </c>
      <c r="J112" s="24">
        <v>78</v>
      </c>
      <c r="K112" s="24">
        <v>213</v>
      </c>
      <c r="L112" s="24">
        <v>23</v>
      </c>
      <c r="M112" s="24">
        <v>30</v>
      </c>
    </row>
    <row r="113" spans="1:13">
      <c r="A113" s="10" t="s">
        <v>114</v>
      </c>
      <c r="B113" s="15">
        <v>100</v>
      </c>
      <c r="C113" s="15">
        <v>81.088082999999997</v>
      </c>
      <c r="D113" s="15">
        <v>19.170984000000001</v>
      </c>
      <c r="E113" s="15">
        <v>66.839377999999996</v>
      </c>
      <c r="F113" s="15">
        <v>8.0310880000000004</v>
      </c>
      <c r="G113" s="15">
        <v>31.865285</v>
      </c>
      <c r="H113" s="15">
        <v>40.673575</v>
      </c>
      <c r="I113" s="15">
        <v>25.388601000000001</v>
      </c>
      <c r="J113" s="15">
        <v>20.207253999999999</v>
      </c>
      <c r="K113" s="15">
        <v>55.181347000000002</v>
      </c>
      <c r="L113" s="15">
        <v>5.9585489999999997</v>
      </c>
      <c r="M113" s="15">
        <v>7.7720209999999996</v>
      </c>
    </row>
    <row r="114" spans="1:13">
      <c r="A114" s="23" t="s">
        <v>172</v>
      </c>
      <c r="B114" s="24">
        <v>919</v>
      </c>
      <c r="C114" s="24">
        <v>768</v>
      </c>
      <c r="D114" s="24">
        <v>232</v>
      </c>
      <c r="E114" s="24">
        <v>678</v>
      </c>
      <c r="F114" s="24">
        <v>52</v>
      </c>
      <c r="G114" s="24">
        <v>281</v>
      </c>
      <c r="H114" s="24">
        <v>416</v>
      </c>
      <c r="I114" s="24">
        <v>301</v>
      </c>
      <c r="J114" s="24">
        <v>213</v>
      </c>
      <c r="K114" s="24">
        <v>511</v>
      </c>
      <c r="L114" s="24">
        <v>30</v>
      </c>
      <c r="M114" s="24">
        <v>47</v>
      </c>
    </row>
    <row r="115" spans="1:13">
      <c r="A115" s="10" t="s">
        <v>114</v>
      </c>
      <c r="B115" s="15">
        <v>100</v>
      </c>
      <c r="C115" s="15">
        <v>83.569096999999999</v>
      </c>
      <c r="D115" s="15">
        <v>25.244831000000001</v>
      </c>
      <c r="E115" s="15">
        <v>73.775842999999995</v>
      </c>
      <c r="F115" s="15">
        <v>5.6583240000000004</v>
      </c>
      <c r="G115" s="15">
        <v>30.576713999999999</v>
      </c>
      <c r="H115" s="15">
        <v>45.266593999999998</v>
      </c>
      <c r="I115" s="15">
        <v>32.752991999999999</v>
      </c>
      <c r="J115" s="15">
        <v>23.177367</v>
      </c>
      <c r="K115" s="15">
        <v>55.603917000000003</v>
      </c>
      <c r="L115" s="15">
        <v>3.264418</v>
      </c>
      <c r="M115" s="15">
        <v>5.114255</v>
      </c>
    </row>
    <row r="116" spans="1:13">
      <c r="A116" s="23" t="s">
        <v>173</v>
      </c>
      <c r="B116" s="24">
        <v>978</v>
      </c>
      <c r="C116" s="24">
        <v>770</v>
      </c>
      <c r="D116" s="24">
        <v>225</v>
      </c>
      <c r="E116" s="24">
        <v>661</v>
      </c>
      <c r="F116" s="24">
        <v>52</v>
      </c>
      <c r="G116" s="24">
        <v>306</v>
      </c>
      <c r="H116" s="24">
        <v>441</v>
      </c>
      <c r="I116" s="24">
        <v>384</v>
      </c>
      <c r="J116" s="24">
        <v>255</v>
      </c>
      <c r="K116" s="24">
        <v>460</v>
      </c>
      <c r="L116" s="24">
        <v>48</v>
      </c>
      <c r="M116" s="24">
        <v>54</v>
      </c>
    </row>
    <row r="117" spans="1:13">
      <c r="A117" s="10" t="s">
        <v>114</v>
      </c>
      <c r="B117" s="15">
        <v>100</v>
      </c>
      <c r="C117" s="15">
        <v>78.732106000000002</v>
      </c>
      <c r="D117" s="15">
        <v>23.006135</v>
      </c>
      <c r="E117" s="15">
        <v>67.586911999999998</v>
      </c>
      <c r="F117" s="15">
        <v>5.3169729999999999</v>
      </c>
      <c r="G117" s="15">
        <v>31.288343999999999</v>
      </c>
      <c r="H117" s="15">
        <v>45.092025</v>
      </c>
      <c r="I117" s="15">
        <v>39.263804</v>
      </c>
      <c r="J117" s="15">
        <v>26.073619999999998</v>
      </c>
      <c r="K117" s="15">
        <v>47.034765</v>
      </c>
      <c r="L117" s="15">
        <v>4.9079750000000004</v>
      </c>
      <c r="M117" s="15">
        <v>5.5214720000000002</v>
      </c>
    </row>
    <row r="118" spans="1:13">
      <c r="A118" s="23" t="s">
        <v>174</v>
      </c>
      <c r="B118" s="24">
        <v>347</v>
      </c>
      <c r="C118" s="24">
        <v>273</v>
      </c>
      <c r="D118" s="24">
        <v>83</v>
      </c>
      <c r="E118" s="24">
        <v>247</v>
      </c>
      <c r="F118" s="24">
        <v>18</v>
      </c>
      <c r="G118" s="24">
        <v>118</v>
      </c>
      <c r="H118" s="24">
        <v>134</v>
      </c>
      <c r="I118" s="24">
        <v>126</v>
      </c>
      <c r="J118" s="24">
        <v>77</v>
      </c>
      <c r="K118" s="24">
        <v>160</v>
      </c>
      <c r="L118" s="24">
        <v>23</v>
      </c>
      <c r="M118" s="24">
        <v>17</v>
      </c>
    </row>
    <row r="119" spans="1:13">
      <c r="A119" s="10" t="s">
        <v>114</v>
      </c>
      <c r="B119" s="15">
        <v>100</v>
      </c>
      <c r="C119" s="15">
        <v>78.674351999999999</v>
      </c>
      <c r="D119" s="15">
        <v>23.919308000000001</v>
      </c>
      <c r="E119" s="15">
        <v>71.181556</v>
      </c>
      <c r="F119" s="15">
        <v>5.1873199999999997</v>
      </c>
      <c r="G119" s="15">
        <v>34.005763999999999</v>
      </c>
      <c r="H119" s="15">
        <v>38.616714999999999</v>
      </c>
      <c r="I119" s="15">
        <v>36.311239</v>
      </c>
      <c r="J119" s="15">
        <v>22.190201999999999</v>
      </c>
      <c r="K119" s="15">
        <v>46.10951</v>
      </c>
      <c r="L119" s="15">
        <v>6.6282420000000002</v>
      </c>
      <c r="M119" s="15">
        <v>4.8991350000000002</v>
      </c>
    </row>
    <row r="120" spans="1:13">
      <c r="A120" s="23" t="s">
        <v>128</v>
      </c>
      <c r="B120" s="24">
        <v>47</v>
      </c>
      <c r="C120" s="24">
        <v>27</v>
      </c>
      <c r="D120" s="24">
        <v>3</v>
      </c>
      <c r="E120" s="24">
        <v>26</v>
      </c>
      <c r="F120" s="24">
        <v>5</v>
      </c>
      <c r="G120" s="24">
        <v>5</v>
      </c>
      <c r="H120" s="24">
        <v>15</v>
      </c>
      <c r="I120" s="24">
        <v>8</v>
      </c>
      <c r="J120" s="24">
        <v>5</v>
      </c>
      <c r="K120" s="24">
        <v>19</v>
      </c>
      <c r="L120" s="24">
        <v>2</v>
      </c>
      <c r="M120" s="24">
        <v>13</v>
      </c>
    </row>
    <row r="121" spans="1:13">
      <c r="A121" s="10" t="s">
        <v>114</v>
      </c>
      <c r="B121" s="15">
        <v>100</v>
      </c>
      <c r="C121" s="15">
        <v>57.446809000000002</v>
      </c>
      <c r="D121" s="15">
        <v>6.3829789999999997</v>
      </c>
      <c r="E121" s="15">
        <v>55.319149000000003</v>
      </c>
      <c r="F121" s="15">
        <v>10.638298000000001</v>
      </c>
      <c r="G121" s="15">
        <v>10.638298000000001</v>
      </c>
      <c r="H121" s="15">
        <v>31.914894</v>
      </c>
      <c r="I121" s="15">
        <v>17.021277000000001</v>
      </c>
      <c r="J121" s="15">
        <v>10.638298000000001</v>
      </c>
      <c r="K121" s="15">
        <v>40.425531999999997</v>
      </c>
      <c r="L121" s="15">
        <v>4.2553190000000001</v>
      </c>
      <c r="M121" s="15">
        <v>27.659573999999999</v>
      </c>
    </row>
    <row r="122" spans="1:13">
      <c r="A122" s="8" t="s">
        <v>175</v>
      </c>
      <c r="B122" s="8"/>
      <c r="C122" s="8"/>
      <c r="D122" s="8"/>
      <c r="E122" s="8"/>
      <c r="F122" s="8"/>
      <c r="G122" s="8"/>
      <c r="H122" s="8"/>
      <c r="I122" s="8"/>
      <c r="J122" s="8"/>
      <c r="K122" s="8"/>
      <c r="L122" s="8"/>
      <c r="M122" s="8"/>
    </row>
    <row r="123" spans="1:13">
      <c r="A123" s="23" t="s">
        <v>176</v>
      </c>
      <c r="B123" s="24">
        <v>425</v>
      </c>
      <c r="C123" s="24">
        <v>376</v>
      </c>
      <c r="D123" s="24">
        <v>130</v>
      </c>
      <c r="E123" s="24">
        <v>310</v>
      </c>
      <c r="F123" s="24">
        <v>15</v>
      </c>
      <c r="G123" s="24">
        <v>173</v>
      </c>
      <c r="H123" s="24">
        <v>224</v>
      </c>
      <c r="I123" s="24">
        <v>328</v>
      </c>
      <c r="J123" s="24">
        <v>96</v>
      </c>
      <c r="K123" s="24">
        <v>242</v>
      </c>
      <c r="L123" s="24">
        <v>13</v>
      </c>
      <c r="M123" s="24">
        <v>11</v>
      </c>
    </row>
    <row r="124" spans="1:13">
      <c r="A124" s="10" t="s">
        <v>114</v>
      </c>
      <c r="B124" s="15">
        <v>100</v>
      </c>
      <c r="C124" s="15">
        <v>88.470588000000006</v>
      </c>
      <c r="D124" s="15">
        <v>30.588235000000001</v>
      </c>
      <c r="E124" s="15">
        <v>72.941175999999999</v>
      </c>
      <c r="F124" s="15">
        <v>3.5294120000000002</v>
      </c>
      <c r="G124" s="15">
        <v>40.705882000000003</v>
      </c>
      <c r="H124" s="15">
        <v>52.705882000000003</v>
      </c>
      <c r="I124" s="15">
        <v>77.176471000000006</v>
      </c>
      <c r="J124" s="15">
        <v>22.588235000000001</v>
      </c>
      <c r="K124" s="15">
        <v>56.941175999999999</v>
      </c>
      <c r="L124" s="15">
        <v>3.058824</v>
      </c>
      <c r="M124" s="15">
        <v>2.5882350000000001</v>
      </c>
    </row>
    <row r="125" spans="1:13">
      <c r="A125" s="23" t="s">
        <v>177</v>
      </c>
      <c r="B125" s="24">
        <v>811</v>
      </c>
      <c r="C125" s="24">
        <v>717</v>
      </c>
      <c r="D125" s="24">
        <v>216</v>
      </c>
      <c r="E125" s="24">
        <v>582</v>
      </c>
      <c r="F125" s="24">
        <v>32</v>
      </c>
      <c r="G125" s="24">
        <v>315</v>
      </c>
      <c r="H125" s="24">
        <v>452</v>
      </c>
      <c r="I125" s="24">
        <v>509</v>
      </c>
      <c r="J125" s="24">
        <v>186</v>
      </c>
      <c r="K125" s="24">
        <v>450</v>
      </c>
      <c r="L125" s="24">
        <v>23</v>
      </c>
      <c r="M125" s="24">
        <v>36</v>
      </c>
    </row>
    <row r="126" spans="1:13">
      <c r="A126" s="10" t="s">
        <v>114</v>
      </c>
      <c r="B126" s="15">
        <v>100</v>
      </c>
      <c r="C126" s="15">
        <v>88.409370999999993</v>
      </c>
      <c r="D126" s="15">
        <v>26.633785</v>
      </c>
      <c r="E126" s="15">
        <v>71.763255000000001</v>
      </c>
      <c r="F126" s="15">
        <v>3.9457460000000002</v>
      </c>
      <c r="G126" s="15">
        <v>38.840936999999997</v>
      </c>
      <c r="H126" s="15">
        <v>55.733662000000002</v>
      </c>
      <c r="I126" s="15">
        <v>62.762022000000002</v>
      </c>
      <c r="J126" s="15">
        <v>22.934649</v>
      </c>
      <c r="K126" s="15">
        <v>55.487053000000003</v>
      </c>
      <c r="L126" s="15">
        <v>2.8360050000000001</v>
      </c>
      <c r="M126" s="15">
        <v>4.4389640000000004</v>
      </c>
    </row>
    <row r="127" spans="1:13">
      <c r="A127" s="23" t="s">
        <v>178</v>
      </c>
      <c r="B127" s="24">
        <v>207</v>
      </c>
      <c r="C127" s="24">
        <v>186</v>
      </c>
      <c r="D127" s="24">
        <v>49</v>
      </c>
      <c r="E127" s="24">
        <v>151</v>
      </c>
      <c r="F127" s="24">
        <v>7</v>
      </c>
      <c r="G127" s="24">
        <v>102</v>
      </c>
      <c r="H127" s="24">
        <v>107</v>
      </c>
      <c r="I127" s="24">
        <v>114</v>
      </c>
      <c r="J127" s="24">
        <v>101</v>
      </c>
      <c r="K127" s="24">
        <v>117</v>
      </c>
      <c r="L127" s="24">
        <v>11</v>
      </c>
      <c r="M127" s="24">
        <v>7</v>
      </c>
    </row>
    <row r="128" spans="1:13">
      <c r="A128" s="10" t="s">
        <v>114</v>
      </c>
      <c r="B128" s="15">
        <v>100</v>
      </c>
      <c r="C128" s="15">
        <v>89.855072000000007</v>
      </c>
      <c r="D128" s="15">
        <v>23.671498</v>
      </c>
      <c r="E128" s="15">
        <v>72.946860000000001</v>
      </c>
      <c r="F128" s="15">
        <v>3.381643</v>
      </c>
      <c r="G128" s="15">
        <v>49.275362000000001</v>
      </c>
      <c r="H128" s="15">
        <v>51.690821</v>
      </c>
      <c r="I128" s="15">
        <v>55.072463999999997</v>
      </c>
      <c r="J128" s="15">
        <v>48.792271</v>
      </c>
      <c r="K128" s="15">
        <v>56.521738999999997</v>
      </c>
      <c r="L128" s="15">
        <v>5.3140099999999997</v>
      </c>
      <c r="M128" s="15">
        <v>3.381643</v>
      </c>
    </row>
    <row r="129" spans="1:13">
      <c r="A129" s="23" t="s">
        <v>179</v>
      </c>
      <c r="B129" s="24">
        <v>154</v>
      </c>
      <c r="C129" s="24">
        <v>135</v>
      </c>
      <c r="D129" s="24">
        <v>47</v>
      </c>
      <c r="E129" s="24">
        <v>106</v>
      </c>
      <c r="F129" s="24">
        <v>7</v>
      </c>
      <c r="G129" s="24">
        <v>83</v>
      </c>
      <c r="H129" s="24">
        <v>93</v>
      </c>
      <c r="I129" s="24">
        <v>114</v>
      </c>
      <c r="J129" s="24">
        <v>50</v>
      </c>
      <c r="K129" s="24">
        <v>91</v>
      </c>
      <c r="L129" s="24">
        <v>7</v>
      </c>
      <c r="M129" s="24">
        <v>4</v>
      </c>
    </row>
    <row r="130" spans="1:13">
      <c r="A130" s="10" t="s">
        <v>114</v>
      </c>
      <c r="B130" s="15">
        <v>100</v>
      </c>
      <c r="C130" s="15">
        <v>87.662338000000005</v>
      </c>
      <c r="D130" s="15">
        <v>30.519480999999999</v>
      </c>
      <c r="E130" s="15">
        <v>68.831169000000003</v>
      </c>
      <c r="F130" s="15">
        <v>4.5454549999999996</v>
      </c>
      <c r="G130" s="15">
        <v>53.896104000000001</v>
      </c>
      <c r="H130" s="15">
        <v>60.389609999999998</v>
      </c>
      <c r="I130" s="15">
        <v>74.025974000000005</v>
      </c>
      <c r="J130" s="15">
        <v>32.467531999999999</v>
      </c>
      <c r="K130" s="15">
        <v>59.090909000000003</v>
      </c>
      <c r="L130" s="15">
        <v>4.5454549999999996</v>
      </c>
      <c r="M130" s="15">
        <v>2.5974029999999999</v>
      </c>
    </row>
    <row r="131" spans="1:13">
      <c r="A131" s="23" t="s">
        <v>180</v>
      </c>
      <c r="B131" s="24">
        <v>318</v>
      </c>
      <c r="C131" s="24">
        <v>285</v>
      </c>
      <c r="D131" s="24">
        <v>94</v>
      </c>
      <c r="E131" s="24">
        <v>229</v>
      </c>
      <c r="F131" s="24">
        <v>7</v>
      </c>
      <c r="G131" s="24">
        <v>158</v>
      </c>
      <c r="H131" s="24">
        <v>170</v>
      </c>
      <c r="I131" s="24">
        <v>180</v>
      </c>
      <c r="J131" s="24">
        <v>95</v>
      </c>
      <c r="K131" s="24">
        <v>199</v>
      </c>
      <c r="L131" s="24">
        <v>11</v>
      </c>
      <c r="M131" s="24">
        <v>15</v>
      </c>
    </row>
    <row r="132" spans="1:13">
      <c r="A132" s="10" t="s">
        <v>114</v>
      </c>
      <c r="B132" s="15">
        <v>100</v>
      </c>
      <c r="C132" s="15">
        <v>89.622641999999999</v>
      </c>
      <c r="D132" s="15">
        <v>29.559747999999999</v>
      </c>
      <c r="E132" s="15">
        <v>72.012579000000002</v>
      </c>
      <c r="F132" s="15">
        <v>2.2012580000000002</v>
      </c>
      <c r="G132" s="15">
        <v>49.685535000000002</v>
      </c>
      <c r="H132" s="15">
        <v>53.459119000000001</v>
      </c>
      <c r="I132" s="15">
        <v>56.603774000000001</v>
      </c>
      <c r="J132" s="15">
        <v>29.874213999999998</v>
      </c>
      <c r="K132" s="15">
        <v>62.578615999999997</v>
      </c>
      <c r="L132" s="15">
        <v>3.4591189999999998</v>
      </c>
      <c r="M132" s="15">
        <v>4.7169809999999996</v>
      </c>
    </row>
    <row r="133" spans="1:13">
      <c r="A133" s="23" t="s">
        <v>181</v>
      </c>
      <c r="B133" s="24">
        <v>203</v>
      </c>
      <c r="C133" s="24">
        <v>176</v>
      </c>
      <c r="D133" s="24">
        <v>68</v>
      </c>
      <c r="E133" s="24">
        <v>147</v>
      </c>
      <c r="F133" s="24">
        <v>13</v>
      </c>
      <c r="G133" s="24">
        <v>100</v>
      </c>
      <c r="H133" s="24">
        <v>127</v>
      </c>
      <c r="I133" s="24">
        <v>119</v>
      </c>
      <c r="J133" s="24">
        <v>56</v>
      </c>
      <c r="K133" s="24">
        <v>131</v>
      </c>
      <c r="L133" s="24">
        <v>12</v>
      </c>
      <c r="M133" s="24">
        <v>15</v>
      </c>
    </row>
    <row r="134" spans="1:13">
      <c r="A134" s="10" t="s">
        <v>114</v>
      </c>
      <c r="B134" s="15">
        <v>100</v>
      </c>
      <c r="C134" s="15">
        <v>86.699506999999997</v>
      </c>
      <c r="D134" s="15">
        <v>33.497537000000001</v>
      </c>
      <c r="E134" s="15">
        <v>72.413792999999998</v>
      </c>
      <c r="F134" s="15">
        <v>6.4039409999999997</v>
      </c>
      <c r="G134" s="15">
        <v>49.261083999999997</v>
      </c>
      <c r="H134" s="15">
        <v>62.561576000000002</v>
      </c>
      <c r="I134" s="15">
        <v>58.620690000000003</v>
      </c>
      <c r="J134" s="15">
        <v>27.586207000000002</v>
      </c>
      <c r="K134" s="15">
        <v>64.532020000000003</v>
      </c>
      <c r="L134" s="15">
        <v>5.9113300000000004</v>
      </c>
      <c r="M134" s="15">
        <v>7.3891629999999999</v>
      </c>
    </row>
    <row r="135" spans="1:13">
      <c r="A135" s="23" t="s">
        <v>182</v>
      </c>
      <c r="B135" s="24">
        <v>79</v>
      </c>
      <c r="C135" s="24">
        <v>61</v>
      </c>
      <c r="D135" s="24">
        <v>18</v>
      </c>
      <c r="E135" s="24">
        <v>55</v>
      </c>
      <c r="F135" s="24">
        <v>9</v>
      </c>
      <c r="G135" s="24">
        <v>42</v>
      </c>
      <c r="H135" s="24">
        <v>33</v>
      </c>
      <c r="I135" s="24">
        <v>42</v>
      </c>
      <c r="J135" s="24">
        <v>23</v>
      </c>
      <c r="K135" s="24">
        <v>47</v>
      </c>
      <c r="L135" s="24">
        <v>4</v>
      </c>
      <c r="M135" s="24">
        <v>3</v>
      </c>
    </row>
    <row r="136" spans="1:13">
      <c r="A136" s="10" t="s">
        <v>114</v>
      </c>
      <c r="B136" s="15">
        <v>100</v>
      </c>
      <c r="C136" s="15">
        <v>77.215190000000007</v>
      </c>
      <c r="D136" s="15">
        <v>22.78481</v>
      </c>
      <c r="E136" s="15">
        <v>69.620253000000005</v>
      </c>
      <c r="F136" s="15">
        <v>11.392405</v>
      </c>
      <c r="G136" s="15">
        <v>53.164557000000002</v>
      </c>
      <c r="H136" s="15">
        <v>41.772151999999998</v>
      </c>
      <c r="I136" s="15">
        <v>53.164557000000002</v>
      </c>
      <c r="J136" s="15">
        <v>29.113924000000001</v>
      </c>
      <c r="K136" s="15">
        <v>59.493670999999999</v>
      </c>
      <c r="L136" s="15">
        <v>5.0632910000000004</v>
      </c>
      <c r="M136" s="15">
        <v>3.7974679999999998</v>
      </c>
    </row>
    <row r="137" spans="1:13">
      <c r="A137" s="23" t="s">
        <v>183</v>
      </c>
      <c r="B137" s="24">
        <v>68</v>
      </c>
      <c r="C137" s="24">
        <v>59</v>
      </c>
      <c r="D137" s="24">
        <v>24</v>
      </c>
      <c r="E137" s="24">
        <v>51</v>
      </c>
      <c r="F137" s="24">
        <v>1</v>
      </c>
      <c r="G137" s="24">
        <v>42</v>
      </c>
      <c r="H137" s="24">
        <v>38</v>
      </c>
      <c r="I137" s="24">
        <v>43</v>
      </c>
      <c r="J137" s="24">
        <v>31</v>
      </c>
      <c r="K137" s="24">
        <v>41</v>
      </c>
      <c r="L137" s="24">
        <v>1</v>
      </c>
      <c r="M137" s="24">
        <v>4</v>
      </c>
    </row>
    <row r="138" spans="1:13">
      <c r="A138" s="10" t="s">
        <v>114</v>
      </c>
      <c r="B138" s="15">
        <v>100</v>
      </c>
      <c r="C138" s="15">
        <v>86.764706000000004</v>
      </c>
      <c r="D138" s="15">
        <v>35.294117999999997</v>
      </c>
      <c r="E138" s="15">
        <v>75</v>
      </c>
      <c r="F138" s="15">
        <v>1.470588</v>
      </c>
      <c r="G138" s="15">
        <v>61.764705999999997</v>
      </c>
      <c r="H138" s="15">
        <v>55.882353000000002</v>
      </c>
      <c r="I138" s="15">
        <v>63.235294000000003</v>
      </c>
      <c r="J138" s="15">
        <v>45.588234999999997</v>
      </c>
      <c r="K138" s="15">
        <v>60.294117999999997</v>
      </c>
      <c r="L138" s="15">
        <v>1.470588</v>
      </c>
      <c r="M138" s="15">
        <v>5.8823530000000002</v>
      </c>
    </row>
    <row r="139" spans="1:13">
      <c r="A139" s="23" t="s">
        <v>184</v>
      </c>
      <c r="B139" s="24">
        <v>586</v>
      </c>
      <c r="C139" s="24">
        <v>502</v>
      </c>
      <c r="D139" s="24">
        <v>151</v>
      </c>
      <c r="E139" s="24">
        <v>416</v>
      </c>
      <c r="F139" s="24">
        <v>16</v>
      </c>
      <c r="G139" s="24">
        <v>262</v>
      </c>
      <c r="H139" s="24">
        <v>288</v>
      </c>
      <c r="I139" s="24">
        <v>282</v>
      </c>
      <c r="J139" s="24">
        <v>168</v>
      </c>
      <c r="K139" s="24">
        <v>335</v>
      </c>
      <c r="L139" s="24">
        <v>22</v>
      </c>
      <c r="M139" s="24">
        <v>36</v>
      </c>
    </row>
    <row r="140" spans="1:13">
      <c r="A140" s="10" t="s">
        <v>114</v>
      </c>
      <c r="B140" s="15">
        <v>100</v>
      </c>
      <c r="C140" s="15">
        <v>85.665529000000006</v>
      </c>
      <c r="D140" s="15">
        <v>25.767918000000002</v>
      </c>
      <c r="E140" s="15">
        <v>70.989761000000001</v>
      </c>
      <c r="F140" s="15">
        <v>2.730375</v>
      </c>
      <c r="G140" s="15">
        <v>44.709898000000003</v>
      </c>
      <c r="H140" s="15">
        <v>49.146757999999998</v>
      </c>
      <c r="I140" s="15">
        <v>48.122866999999999</v>
      </c>
      <c r="J140" s="15">
        <v>28.668942000000001</v>
      </c>
      <c r="K140" s="15">
        <v>57.167234999999998</v>
      </c>
      <c r="L140" s="15">
        <v>3.7542659999999999</v>
      </c>
      <c r="M140" s="15">
        <v>6.1433450000000001</v>
      </c>
    </row>
    <row r="141" spans="1:13">
      <c r="A141" s="23" t="s">
        <v>185</v>
      </c>
      <c r="B141" s="24">
        <v>276</v>
      </c>
      <c r="C141" s="24">
        <v>234</v>
      </c>
      <c r="D141" s="24">
        <v>73</v>
      </c>
      <c r="E141" s="24">
        <v>195</v>
      </c>
      <c r="F141" s="24">
        <v>3</v>
      </c>
      <c r="G141" s="24">
        <v>124</v>
      </c>
      <c r="H141" s="24">
        <v>125</v>
      </c>
      <c r="I141" s="24">
        <v>168</v>
      </c>
      <c r="J141" s="24">
        <v>84</v>
      </c>
      <c r="K141" s="24">
        <v>165</v>
      </c>
      <c r="L141" s="24">
        <v>9</v>
      </c>
      <c r="M141" s="24">
        <v>22</v>
      </c>
    </row>
    <row r="142" spans="1:13">
      <c r="A142" s="10" t="s">
        <v>114</v>
      </c>
      <c r="B142" s="15">
        <v>100</v>
      </c>
      <c r="C142" s="15">
        <v>84.782608999999994</v>
      </c>
      <c r="D142" s="15">
        <v>26.449275</v>
      </c>
      <c r="E142" s="15">
        <v>70.652174000000002</v>
      </c>
      <c r="F142" s="15">
        <v>1.086957</v>
      </c>
      <c r="G142" s="15">
        <v>44.927536000000003</v>
      </c>
      <c r="H142" s="15">
        <v>45.289855000000003</v>
      </c>
      <c r="I142" s="15">
        <v>60.869565000000001</v>
      </c>
      <c r="J142" s="15">
        <v>30.434782999999999</v>
      </c>
      <c r="K142" s="15">
        <v>59.782609000000001</v>
      </c>
      <c r="L142" s="15">
        <v>3.2608700000000002</v>
      </c>
      <c r="M142" s="15">
        <v>7.9710140000000003</v>
      </c>
    </row>
    <row r="143" spans="1:13">
      <c r="A143" s="23" t="s">
        <v>152</v>
      </c>
      <c r="B143" s="24">
        <v>197</v>
      </c>
      <c r="C143" s="24">
        <v>153</v>
      </c>
      <c r="D143" s="24">
        <v>37</v>
      </c>
      <c r="E143" s="24">
        <v>128</v>
      </c>
      <c r="F143" s="24">
        <v>13</v>
      </c>
      <c r="G143" s="24">
        <v>59</v>
      </c>
      <c r="H143" s="24">
        <v>75</v>
      </c>
      <c r="I143" s="24">
        <v>63</v>
      </c>
      <c r="J143" s="24">
        <v>43</v>
      </c>
      <c r="K143" s="24">
        <v>101</v>
      </c>
      <c r="L143" s="24">
        <v>21</v>
      </c>
      <c r="M143" s="24">
        <v>16</v>
      </c>
    </row>
    <row r="144" spans="1:13">
      <c r="A144" s="10" t="s">
        <v>114</v>
      </c>
      <c r="B144" s="15">
        <v>100</v>
      </c>
      <c r="C144" s="15">
        <v>77.664974999999998</v>
      </c>
      <c r="D144" s="15">
        <v>18.781725999999999</v>
      </c>
      <c r="E144" s="15">
        <v>64.974619000000004</v>
      </c>
      <c r="F144" s="15">
        <v>6.5989849999999999</v>
      </c>
      <c r="G144" s="15">
        <v>29.949238999999999</v>
      </c>
      <c r="H144" s="15">
        <v>38.071066000000002</v>
      </c>
      <c r="I144" s="15">
        <v>31.979695</v>
      </c>
      <c r="J144" s="15">
        <v>21.827411000000001</v>
      </c>
      <c r="K144" s="15">
        <v>51.269036</v>
      </c>
      <c r="L144" s="15">
        <v>10.659898</v>
      </c>
      <c r="M144" s="15">
        <v>8.1218269999999997</v>
      </c>
    </row>
    <row r="145" spans="1:13">
      <c r="A145" s="23" t="s">
        <v>186</v>
      </c>
      <c r="B145" s="24">
        <v>944</v>
      </c>
      <c r="C145" s="24">
        <v>688</v>
      </c>
      <c r="D145" s="24">
        <v>200</v>
      </c>
      <c r="E145" s="24">
        <v>664</v>
      </c>
      <c r="F145" s="24">
        <v>88</v>
      </c>
      <c r="G145" s="24">
        <v>202</v>
      </c>
      <c r="H145" s="24">
        <v>336</v>
      </c>
      <c r="I145" s="24">
        <v>88</v>
      </c>
      <c r="J145" s="24">
        <v>185</v>
      </c>
      <c r="K145" s="24">
        <v>430</v>
      </c>
      <c r="L145" s="24">
        <v>47</v>
      </c>
      <c r="M145" s="24">
        <v>65</v>
      </c>
    </row>
    <row r="146" spans="1:13">
      <c r="A146" s="10" t="s">
        <v>114</v>
      </c>
      <c r="B146" s="15">
        <v>100</v>
      </c>
      <c r="C146" s="15">
        <v>72.881355999999997</v>
      </c>
      <c r="D146" s="15">
        <v>21.186440999999999</v>
      </c>
      <c r="E146" s="15">
        <v>70.338982999999999</v>
      </c>
      <c r="F146" s="15">
        <v>9.3220340000000004</v>
      </c>
      <c r="G146" s="15">
        <v>21.398305000000001</v>
      </c>
      <c r="H146" s="15">
        <v>35.593220000000002</v>
      </c>
      <c r="I146" s="15">
        <v>9.3220340000000004</v>
      </c>
      <c r="J146" s="15">
        <v>19.597458</v>
      </c>
      <c r="K146" s="15">
        <v>45.550846999999997</v>
      </c>
      <c r="L146" s="15">
        <v>4.9788139999999999</v>
      </c>
      <c r="M146" s="15">
        <v>6.8855930000000001</v>
      </c>
    </row>
    <row r="147" spans="1:13">
      <c r="A147" s="23" t="s">
        <v>128</v>
      </c>
      <c r="B147" s="24">
        <v>41</v>
      </c>
      <c r="C147" s="24">
        <v>25</v>
      </c>
      <c r="D147" s="24">
        <v>1</v>
      </c>
      <c r="E147" s="24">
        <v>18</v>
      </c>
      <c r="F147" s="24">
        <v>3</v>
      </c>
      <c r="G147" s="24">
        <v>9</v>
      </c>
      <c r="H147" s="24">
        <v>16</v>
      </c>
      <c r="I147" s="24">
        <v>5</v>
      </c>
      <c r="J147" s="24">
        <v>7</v>
      </c>
      <c r="K147" s="24">
        <v>16</v>
      </c>
      <c r="L147" s="24">
        <v>3</v>
      </c>
      <c r="M147" s="24">
        <v>9</v>
      </c>
    </row>
    <row r="148" spans="1:13">
      <c r="A148" s="10" t="s">
        <v>114</v>
      </c>
      <c r="B148" s="15">
        <v>100</v>
      </c>
      <c r="C148" s="15">
        <v>60.975610000000003</v>
      </c>
      <c r="D148" s="15">
        <v>2.4390239999999999</v>
      </c>
      <c r="E148" s="15">
        <v>43.902439000000001</v>
      </c>
      <c r="F148" s="15">
        <v>7.3170729999999997</v>
      </c>
      <c r="G148" s="15">
        <v>21.951219999999999</v>
      </c>
      <c r="H148" s="15">
        <v>39.024389999999997</v>
      </c>
      <c r="I148" s="15">
        <v>12.195122</v>
      </c>
      <c r="J148" s="15">
        <v>17.073170999999999</v>
      </c>
      <c r="K148" s="15">
        <v>39.024389999999997</v>
      </c>
      <c r="L148" s="15">
        <v>7.3170729999999997</v>
      </c>
      <c r="M148" s="15">
        <v>21.951219999999999</v>
      </c>
    </row>
    <row r="149" spans="1:13">
      <c r="A149" s="8" t="s">
        <v>187</v>
      </c>
      <c r="B149" s="8"/>
      <c r="C149" s="8"/>
      <c r="D149" s="8"/>
      <c r="E149" s="8"/>
      <c r="F149" s="8"/>
      <c r="G149" s="8"/>
      <c r="H149" s="8"/>
      <c r="I149" s="8"/>
      <c r="J149" s="8"/>
      <c r="K149" s="8"/>
      <c r="L149" s="8"/>
      <c r="M149" s="8"/>
    </row>
    <row r="150" spans="1:13">
      <c r="A150" s="23" t="s">
        <v>188</v>
      </c>
      <c r="B150" s="24">
        <v>2041</v>
      </c>
      <c r="C150" s="24">
        <v>1643</v>
      </c>
      <c r="D150" s="24">
        <v>462</v>
      </c>
      <c r="E150" s="24">
        <v>1454</v>
      </c>
      <c r="F150" s="24">
        <v>128</v>
      </c>
      <c r="G150" s="24">
        <v>689</v>
      </c>
      <c r="H150" s="24">
        <v>896</v>
      </c>
      <c r="I150" s="24">
        <v>768</v>
      </c>
      <c r="J150" s="24">
        <v>457</v>
      </c>
      <c r="K150" s="24">
        <v>1027</v>
      </c>
      <c r="L150" s="24">
        <v>94</v>
      </c>
      <c r="M150" s="24">
        <v>114</v>
      </c>
    </row>
    <row r="151" spans="1:13">
      <c r="A151" s="10" t="s">
        <v>114</v>
      </c>
      <c r="B151" s="15">
        <v>100</v>
      </c>
      <c r="C151" s="15">
        <v>80.499754999999993</v>
      </c>
      <c r="D151" s="15">
        <v>22.635963</v>
      </c>
      <c r="E151" s="15">
        <v>71.239587999999998</v>
      </c>
      <c r="F151" s="15">
        <v>6.2714359999999996</v>
      </c>
      <c r="G151" s="15">
        <v>33.757961999999999</v>
      </c>
      <c r="H151" s="15">
        <v>43.900049000000003</v>
      </c>
      <c r="I151" s="15">
        <v>37.628613000000001</v>
      </c>
      <c r="J151" s="15">
        <v>22.390985000000001</v>
      </c>
      <c r="K151" s="15">
        <v>50.318471000000002</v>
      </c>
      <c r="L151" s="15">
        <v>4.6055849999999996</v>
      </c>
      <c r="M151" s="15">
        <v>5.5854970000000002</v>
      </c>
    </row>
    <row r="152" spans="1:13">
      <c r="A152" s="23" t="s">
        <v>189</v>
      </c>
      <c r="B152" s="24">
        <v>221</v>
      </c>
      <c r="C152" s="24">
        <v>191</v>
      </c>
      <c r="D152" s="24">
        <v>80</v>
      </c>
      <c r="E152" s="24">
        <v>153</v>
      </c>
      <c r="F152" s="24">
        <v>10</v>
      </c>
      <c r="G152" s="24">
        <v>65</v>
      </c>
      <c r="H152" s="24">
        <v>113</v>
      </c>
      <c r="I152" s="24">
        <v>77</v>
      </c>
      <c r="J152" s="24">
        <v>57</v>
      </c>
      <c r="K152" s="24">
        <v>123</v>
      </c>
      <c r="L152" s="24">
        <v>13</v>
      </c>
      <c r="M152" s="24">
        <v>9</v>
      </c>
    </row>
    <row r="153" spans="1:13">
      <c r="A153" s="10" t="s">
        <v>114</v>
      </c>
      <c r="B153" s="15">
        <v>100</v>
      </c>
      <c r="C153" s="15">
        <v>86.425338999999994</v>
      </c>
      <c r="D153" s="15">
        <v>36.199095</v>
      </c>
      <c r="E153" s="15">
        <v>69.230768999999995</v>
      </c>
      <c r="F153" s="15">
        <v>4.5248869999999997</v>
      </c>
      <c r="G153" s="15">
        <v>29.411764999999999</v>
      </c>
      <c r="H153" s="15">
        <v>51.131222000000001</v>
      </c>
      <c r="I153" s="15">
        <v>34.841628999999998</v>
      </c>
      <c r="J153" s="15">
        <v>25.791855000000002</v>
      </c>
      <c r="K153" s="15">
        <v>55.656109000000001</v>
      </c>
      <c r="L153" s="15">
        <v>5.8823530000000002</v>
      </c>
      <c r="M153" s="15">
        <v>4.0723979999999997</v>
      </c>
    </row>
    <row r="154" spans="1:13">
      <c r="A154" s="23" t="s">
        <v>190</v>
      </c>
      <c r="B154" s="24">
        <v>64</v>
      </c>
      <c r="C154" s="24">
        <v>48</v>
      </c>
      <c r="D154" s="24">
        <v>11</v>
      </c>
      <c r="E154" s="24">
        <v>38</v>
      </c>
      <c r="F154" s="24">
        <v>1</v>
      </c>
      <c r="G154" s="24">
        <v>14</v>
      </c>
      <c r="H154" s="24">
        <v>23</v>
      </c>
      <c r="I154" s="24">
        <v>15</v>
      </c>
      <c r="J154" s="24">
        <v>21</v>
      </c>
      <c r="K154" s="24">
        <v>32</v>
      </c>
      <c r="L154" s="24">
        <v>1</v>
      </c>
      <c r="M154" s="24">
        <v>6</v>
      </c>
    </row>
    <row r="155" spans="1:13">
      <c r="A155" s="10" t="s">
        <v>114</v>
      </c>
      <c r="B155" s="15">
        <v>100</v>
      </c>
      <c r="C155" s="15">
        <v>75</v>
      </c>
      <c r="D155" s="15">
        <v>17.1875</v>
      </c>
      <c r="E155" s="15">
        <v>59.375</v>
      </c>
      <c r="F155" s="15">
        <v>1.5625</v>
      </c>
      <c r="G155" s="15">
        <v>21.875</v>
      </c>
      <c r="H155" s="15">
        <v>35.9375</v>
      </c>
      <c r="I155" s="15">
        <v>23.4375</v>
      </c>
      <c r="J155" s="15">
        <v>32.8125</v>
      </c>
      <c r="K155" s="15">
        <v>50</v>
      </c>
      <c r="L155" s="15">
        <v>1.5625</v>
      </c>
      <c r="M155" s="15">
        <v>9.375</v>
      </c>
    </row>
    <row r="156" spans="1:13">
      <c r="A156" s="23" t="s">
        <v>191</v>
      </c>
      <c r="B156" s="24">
        <v>158</v>
      </c>
      <c r="C156" s="24">
        <v>136</v>
      </c>
      <c r="D156" s="24">
        <v>32</v>
      </c>
      <c r="E156" s="24">
        <v>106</v>
      </c>
      <c r="F156" s="24">
        <v>6</v>
      </c>
      <c r="G156" s="24">
        <v>25</v>
      </c>
      <c r="H156" s="24">
        <v>66</v>
      </c>
      <c r="I156" s="24">
        <v>25</v>
      </c>
      <c r="J156" s="24">
        <v>50</v>
      </c>
      <c r="K156" s="24">
        <v>87</v>
      </c>
      <c r="L156" s="24">
        <v>4</v>
      </c>
      <c r="M156" s="24">
        <v>7</v>
      </c>
    </row>
    <row r="157" spans="1:13">
      <c r="A157" s="10" t="s">
        <v>114</v>
      </c>
      <c r="B157" s="15">
        <v>100</v>
      </c>
      <c r="C157" s="15">
        <v>86.075948999999994</v>
      </c>
      <c r="D157" s="15">
        <v>20.253164999999999</v>
      </c>
      <c r="E157" s="15">
        <v>67.088607999999994</v>
      </c>
      <c r="F157" s="15">
        <v>3.7974679999999998</v>
      </c>
      <c r="G157" s="15">
        <v>15.822785</v>
      </c>
      <c r="H157" s="15">
        <v>41.772151999999998</v>
      </c>
      <c r="I157" s="15">
        <v>15.822785</v>
      </c>
      <c r="J157" s="15">
        <v>31.645569999999999</v>
      </c>
      <c r="K157" s="15">
        <v>55.063291</v>
      </c>
      <c r="L157" s="15">
        <v>2.5316459999999998</v>
      </c>
      <c r="M157" s="15">
        <v>4.4303800000000004</v>
      </c>
    </row>
    <row r="158" spans="1:13">
      <c r="A158" s="23" t="s">
        <v>192</v>
      </c>
      <c r="B158" s="24">
        <v>120</v>
      </c>
      <c r="C158" s="24">
        <v>98</v>
      </c>
      <c r="D158" s="24">
        <v>23</v>
      </c>
      <c r="E158" s="24">
        <v>84</v>
      </c>
      <c r="F158" s="24">
        <v>8</v>
      </c>
      <c r="G158" s="24">
        <v>26</v>
      </c>
      <c r="H158" s="24">
        <v>47</v>
      </c>
      <c r="I158" s="24">
        <v>23</v>
      </c>
      <c r="J158" s="24">
        <v>29</v>
      </c>
      <c r="K158" s="24">
        <v>74</v>
      </c>
      <c r="L158" s="24">
        <v>1</v>
      </c>
      <c r="M158" s="24">
        <v>11</v>
      </c>
    </row>
    <row r="159" spans="1:13">
      <c r="A159" s="10" t="s">
        <v>114</v>
      </c>
      <c r="B159" s="15">
        <v>100</v>
      </c>
      <c r="C159" s="15">
        <v>81.666667000000004</v>
      </c>
      <c r="D159" s="15">
        <v>19.166667</v>
      </c>
      <c r="E159" s="15">
        <v>70</v>
      </c>
      <c r="F159" s="15">
        <v>6.6666670000000003</v>
      </c>
      <c r="G159" s="15">
        <v>21.666667</v>
      </c>
      <c r="H159" s="15">
        <v>39.166666999999997</v>
      </c>
      <c r="I159" s="15">
        <v>19.166667</v>
      </c>
      <c r="J159" s="15">
        <v>24.166667</v>
      </c>
      <c r="K159" s="15">
        <v>61.666666999999997</v>
      </c>
      <c r="L159" s="15">
        <v>0.83333299999999999</v>
      </c>
      <c r="M159" s="15">
        <v>9.1666670000000003</v>
      </c>
    </row>
    <row r="160" spans="1:13">
      <c r="A160" s="23" t="s">
        <v>193</v>
      </c>
      <c r="B160" s="24">
        <v>10</v>
      </c>
      <c r="C160" s="24">
        <v>1</v>
      </c>
      <c r="D160" s="24">
        <v>0</v>
      </c>
      <c r="E160" s="24">
        <v>5</v>
      </c>
      <c r="F160" s="24">
        <v>0</v>
      </c>
      <c r="G160" s="24">
        <v>2</v>
      </c>
      <c r="H160" s="24">
        <v>3</v>
      </c>
      <c r="I160" s="24">
        <v>1</v>
      </c>
      <c r="J160" s="24">
        <v>1</v>
      </c>
      <c r="K160" s="24">
        <v>1</v>
      </c>
      <c r="L160" s="24">
        <v>3</v>
      </c>
      <c r="M160" s="24">
        <v>2</v>
      </c>
    </row>
    <row r="161" spans="1:13">
      <c r="A161" s="10" t="s">
        <v>114</v>
      </c>
      <c r="B161" s="15">
        <v>100</v>
      </c>
      <c r="C161" s="15">
        <v>10</v>
      </c>
      <c r="D161" s="15">
        <v>0</v>
      </c>
      <c r="E161" s="15">
        <v>50</v>
      </c>
      <c r="F161" s="15">
        <v>0</v>
      </c>
      <c r="G161" s="15">
        <v>20</v>
      </c>
      <c r="H161" s="15">
        <v>30</v>
      </c>
      <c r="I161" s="15">
        <v>10</v>
      </c>
      <c r="J161" s="15">
        <v>10</v>
      </c>
      <c r="K161" s="15">
        <v>10</v>
      </c>
      <c r="L161" s="15">
        <v>30</v>
      </c>
      <c r="M161" s="15">
        <v>20</v>
      </c>
    </row>
    <row r="162" spans="1:13">
      <c r="A162" s="23" t="s">
        <v>152</v>
      </c>
      <c r="B162" s="24">
        <v>39</v>
      </c>
      <c r="C162" s="24">
        <v>22</v>
      </c>
      <c r="D162" s="24">
        <v>6</v>
      </c>
      <c r="E162" s="24">
        <v>22</v>
      </c>
      <c r="F162" s="24">
        <v>3</v>
      </c>
      <c r="G162" s="24">
        <v>9</v>
      </c>
      <c r="H162" s="24">
        <v>9</v>
      </c>
      <c r="I162" s="24">
        <v>4</v>
      </c>
      <c r="J162" s="24">
        <v>9</v>
      </c>
      <c r="K162" s="24">
        <v>13</v>
      </c>
      <c r="L162" s="24">
        <v>9</v>
      </c>
      <c r="M162" s="24">
        <v>5</v>
      </c>
    </row>
    <row r="163" spans="1:13">
      <c r="A163" s="10" t="s">
        <v>114</v>
      </c>
      <c r="B163" s="15">
        <v>100</v>
      </c>
      <c r="C163" s="15">
        <v>56.410255999999997</v>
      </c>
      <c r="D163" s="15">
        <v>15.384615</v>
      </c>
      <c r="E163" s="15">
        <v>56.410255999999997</v>
      </c>
      <c r="F163" s="15">
        <v>7.6923079999999997</v>
      </c>
      <c r="G163" s="15">
        <v>23.076923000000001</v>
      </c>
      <c r="H163" s="15">
        <v>23.076923000000001</v>
      </c>
      <c r="I163" s="15">
        <v>10.256410000000001</v>
      </c>
      <c r="J163" s="15">
        <v>23.076923000000001</v>
      </c>
      <c r="K163" s="15">
        <v>33.333333000000003</v>
      </c>
      <c r="L163" s="15">
        <v>23.076923000000001</v>
      </c>
      <c r="M163" s="15">
        <v>12.820513</v>
      </c>
    </row>
    <row r="164" spans="1:13">
      <c r="A164" s="23" t="s">
        <v>128</v>
      </c>
      <c r="B164" s="24">
        <v>24</v>
      </c>
      <c r="C164" s="24">
        <v>12</v>
      </c>
      <c r="D164" s="24">
        <v>3</v>
      </c>
      <c r="E164" s="24">
        <v>8</v>
      </c>
      <c r="F164" s="24">
        <v>2</v>
      </c>
      <c r="G164" s="24">
        <v>3</v>
      </c>
      <c r="H164" s="24">
        <v>6</v>
      </c>
      <c r="I164" s="24">
        <v>4</v>
      </c>
      <c r="J164" s="24">
        <v>4</v>
      </c>
      <c r="K164" s="24">
        <v>6</v>
      </c>
      <c r="L164" s="24">
        <v>1</v>
      </c>
      <c r="M164" s="24">
        <v>7</v>
      </c>
    </row>
    <row r="165" spans="1:13">
      <c r="A165" s="10" t="s">
        <v>114</v>
      </c>
      <c r="B165" s="15">
        <v>100</v>
      </c>
      <c r="C165" s="15">
        <v>50</v>
      </c>
      <c r="D165" s="15">
        <v>12.5</v>
      </c>
      <c r="E165" s="15">
        <v>33.333333000000003</v>
      </c>
      <c r="F165" s="15">
        <v>8.3333329999999997</v>
      </c>
      <c r="G165" s="15">
        <v>12.5</v>
      </c>
      <c r="H165" s="15">
        <v>25</v>
      </c>
      <c r="I165" s="15">
        <v>16.666667</v>
      </c>
      <c r="J165" s="15">
        <v>16.666667</v>
      </c>
      <c r="K165" s="15">
        <v>25</v>
      </c>
      <c r="L165" s="15">
        <v>4.1666670000000003</v>
      </c>
      <c r="M165" s="15">
        <v>29.166667</v>
      </c>
    </row>
    <row r="166" spans="1:13">
      <c r="A166" s="8" t="s">
        <v>194</v>
      </c>
      <c r="B166" s="8"/>
      <c r="C166" s="8"/>
      <c r="D166" s="8"/>
      <c r="E166" s="8"/>
      <c r="F166" s="8"/>
      <c r="G166" s="8"/>
      <c r="H166" s="8"/>
      <c r="I166" s="8"/>
      <c r="J166" s="8"/>
      <c r="K166" s="8"/>
      <c r="L166" s="8"/>
      <c r="M166" s="8"/>
    </row>
    <row r="167" spans="1:13">
      <c r="A167" s="23" t="s">
        <v>195</v>
      </c>
      <c r="B167" s="24">
        <v>1341</v>
      </c>
      <c r="C167" s="24">
        <v>1229</v>
      </c>
      <c r="D167" s="24">
        <v>401</v>
      </c>
      <c r="E167" s="24">
        <v>1027</v>
      </c>
      <c r="F167" s="24">
        <v>54</v>
      </c>
      <c r="G167" s="24">
        <v>502</v>
      </c>
      <c r="H167" s="24">
        <v>876</v>
      </c>
      <c r="I167" s="24">
        <v>580</v>
      </c>
      <c r="J167" s="24">
        <v>306</v>
      </c>
      <c r="K167" s="24">
        <v>812</v>
      </c>
      <c r="L167" s="24">
        <v>59</v>
      </c>
      <c r="M167" s="24">
        <v>1</v>
      </c>
    </row>
    <row r="168" spans="1:13">
      <c r="A168" s="10" t="s">
        <v>114</v>
      </c>
      <c r="B168" s="15">
        <v>100</v>
      </c>
      <c r="C168" s="15">
        <v>91.648024000000007</v>
      </c>
      <c r="D168" s="15">
        <v>29.903057</v>
      </c>
      <c r="E168" s="15">
        <v>76.584637999999998</v>
      </c>
      <c r="F168" s="15">
        <v>4.0268459999999999</v>
      </c>
      <c r="G168" s="15">
        <v>37.434750000000001</v>
      </c>
      <c r="H168" s="15">
        <v>65.324385000000007</v>
      </c>
      <c r="I168" s="15">
        <v>43.251305000000002</v>
      </c>
      <c r="J168" s="15">
        <v>22.818791999999998</v>
      </c>
      <c r="K168" s="15">
        <v>60.551827000000003</v>
      </c>
      <c r="L168" s="15">
        <v>4.3997019999999996</v>
      </c>
      <c r="M168" s="15">
        <v>7.4570999999999998E-2</v>
      </c>
    </row>
    <row r="169" spans="1:13">
      <c r="A169" s="23" t="s">
        <v>196</v>
      </c>
      <c r="B169" s="24">
        <v>523</v>
      </c>
      <c r="C169" s="24">
        <v>499</v>
      </c>
      <c r="D169" s="24">
        <v>147</v>
      </c>
      <c r="E169" s="24">
        <v>371</v>
      </c>
      <c r="F169" s="24">
        <v>12</v>
      </c>
      <c r="G169" s="24">
        <v>178</v>
      </c>
      <c r="H169" s="24">
        <v>283</v>
      </c>
      <c r="I169" s="24">
        <v>238</v>
      </c>
      <c r="J169" s="24">
        <v>151</v>
      </c>
      <c r="K169" s="24">
        <v>293</v>
      </c>
      <c r="L169" s="24">
        <v>24</v>
      </c>
      <c r="M169" s="24">
        <v>2</v>
      </c>
    </row>
    <row r="170" spans="1:13">
      <c r="A170" s="10" t="s">
        <v>114</v>
      </c>
      <c r="B170" s="15">
        <v>100</v>
      </c>
      <c r="C170" s="15">
        <v>95.411090000000002</v>
      </c>
      <c r="D170" s="15">
        <v>28.107074999999998</v>
      </c>
      <c r="E170" s="15">
        <v>70.936902000000003</v>
      </c>
      <c r="F170" s="15">
        <v>2.2944550000000001</v>
      </c>
      <c r="G170" s="15">
        <v>34.034416999999998</v>
      </c>
      <c r="H170" s="15">
        <v>54.110899000000003</v>
      </c>
      <c r="I170" s="15">
        <v>45.506692000000001</v>
      </c>
      <c r="J170" s="15">
        <v>28.871893</v>
      </c>
      <c r="K170" s="15">
        <v>56.022945</v>
      </c>
      <c r="L170" s="15">
        <v>4.5889100000000003</v>
      </c>
      <c r="M170" s="15">
        <v>0.382409</v>
      </c>
    </row>
    <row r="171" spans="1:13">
      <c r="A171" s="23" t="s">
        <v>197</v>
      </c>
      <c r="B171" s="24">
        <v>116</v>
      </c>
      <c r="C171" s="24">
        <v>109</v>
      </c>
      <c r="D171" s="24">
        <v>33</v>
      </c>
      <c r="E171" s="24">
        <v>86</v>
      </c>
      <c r="F171" s="24">
        <v>2</v>
      </c>
      <c r="G171" s="24">
        <v>43</v>
      </c>
      <c r="H171" s="24">
        <v>60</v>
      </c>
      <c r="I171" s="24">
        <v>55</v>
      </c>
      <c r="J171" s="24">
        <v>28</v>
      </c>
      <c r="K171" s="24">
        <v>70</v>
      </c>
      <c r="L171" s="24">
        <v>9</v>
      </c>
      <c r="M171" s="24">
        <v>0</v>
      </c>
    </row>
    <row r="172" spans="1:13">
      <c r="A172" s="10" t="s">
        <v>114</v>
      </c>
      <c r="B172" s="15">
        <v>100</v>
      </c>
      <c r="C172" s="15">
        <v>93.965517000000006</v>
      </c>
      <c r="D172" s="15">
        <v>28.448276</v>
      </c>
      <c r="E172" s="15">
        <v>74.137930999999995</v>
      </c>
      <c r="F172" s="15">
        <v>1.7241379999999999</v>
      </c>
      <c r="G172" s="15">
        <v>37.068966000000003</v>
      </c>
      <c r="H172" s="15">
        <v>51.724138000000004</v>
      </c>
      <c r="I172" s="15">
        <v>47.413792999999998</v>
      </c>
      <c r="J172" s="15">
        <v>24.137930999999998</v>
      </c>
      <c r="K172" s="15">
        <v>60.344828</v>
      </c>
      <c r="L172" s="15">
        <v>7.7586209999999998</v>
      </c>
      <c r="M172" s="15">
        <v>0</v>
      </c>
    </row>
    <row r="173" spans="1:13">
      <c r="A173" s="23" t="s">
        <v>198</v>
      </c>
      <c r="B173" s="24">
        <v>25</v>
      </c>
      <c r="C173" s="24">
        <v>20</v>
      </c>
      <c r="D173" s="24">
        <v>3</v>
      </c>
      <c r="E173" s="24">
        <v>21</v>
      </c>
      <c r="F173" s="24">
        <v>6</v>
      </c>
      <c r="G173" s="24">
        <v>6</v>
      </c>
      <c r="H173" s="24">
        <v>10</v>
      </c>
      <c r="I173" s="24">
        <v>8</v>
      </c>
      <c r="J173" s="24">
        <v>0</v>
      </c>
      <c r="K173" s="24">
        <v>11</v>
      </c>
      <c r="L173" s="24">
        <v>2</v>
      </c>
      <c r="M173" s="24">
        <v>0</v>
      </c>
    </row>
    <row r="174" spans="1:13">
      <c r="A174" s="10" t="s">
        <v>114</v>
      </c>
      <c r="B174" s="15">
        <v>100</v>
      </c>
      <c r="C174" s="15">
        <v>80</v>
      </c>
      <c r="D174" s="15">
        <v>12</v>
      </c>
      <c r="E174" s="15">
        <v>84</v>
      </c>
      <c r="F174" s="15">
        <v>24</v>
      </c>
      <c r="G174" s="15">
        <v>24</v>
      </c>
      <c r="H174" s="15">
        <v>40</v>
      </c>
      <c r="I174" s="15">
        <v>32</v>
      </c>
      <c r="J174" s="15">
        <v>0</v>
      </c>
      <c r="K174" s="15">
        <v>44</v>
      </c>
      <c r="L174" s="15">
        <v>8</v>
      </c>
      <c r="M174" s="15">
        <v>0</v>
      </c>
    </row>
    <row r="175" spans="1:13">
      <c r="A175" s="23" t="s">
        <v>199</v>
      </c>
      <c r="B175" s="24">
        <v>68</v>
      </c>
      <c r="C175" s="24">
        <v>62</v>
      </c>
      <c r="D175" s="24">
        <v>19</v>
      </c>
      <c r="E175" s="24">
        <v>46</v>
      </c>
      <c r="F175" s="24">
        <v>3</v>
      </c>
      <c r="G175" s="24">
        <v>24</v>
      </c>
      <c r="H175" s="24">
        <v>35</v>
      </c>
      <c r="I175" s="24">
        <v>40</v>
      </c>
      <c r="J175" s="24">
        <v>26</v>
      </c>
      <c r="K175" s="24">
        <v>35</v>
      </c>
      <c r="L175" s="24">
        <v>4</v>
      </c>
      <c r="M175" s="24">
        <v>0</v>
      </c>
    </row>
    <row r="176" spans="1:13">
      <c r="A176" s="10" t="s">
        <v>114</v>
      </c>
      <c r="B176" s="15">
        <v>100</v>
      </c>
      <c r="C176" s="15">
        <v>91.176471000000006</v>
      </c>
      <c r="D176" s="15">
        <v>27.941175999999999</v>
      </c>
      <c r="E176" s="15">
        <v>67.647058999999999</v>
      </c>
      <c r="F176" s="15">
        <v>4.4117649999999999</v>
      </c>
      <c r="G176" s="15">
        <v>35.294117999999997</v>
      </c>
      <c r="H176" s="15">
        <v>51.470587999999999</v>
      </c>
      <c r="I176" s="15">
        <v>58.823529000000001</v>
      </c>
      <c r="J176" s="15">
        <v>38.235294000000003</v>
      </c>
      <c r="K176" s="15">
        <v>51.470587999999999</v>
      </c>
      <c r="L176" s="15">
        <v>5.8823530000000002</v>
      </c>
      <c r="M176" s="15">
        <v>0</v>
      </c>
    </row>
    <row r="177" spans="1:13">
      <c r="A177" s="23" t="s">
        <v>200</v>
      </c>
      <c r="B177" s="24">
        <v>1248</v>
      </c>
      <c r="C177" s="24">
        <v>1159</v>
      </c>
      <c r="D177" s="24">
        <v>338</v>
      </c>
      <c r="E177" s="24">
        <v>919</v>
      </c>
      <c r="F177" s="24">
        <v>19</v>
      </c>
      <c r="G177" s="24">
        <v>515</v>
      </c>
      <c r="H177" s="24">
        <v>579</v>
      </c>
      <c r="I177" s="24">
        <v>579</v>
      </c>
      <c r="J177" s="24">
        <v>440</v>
      </c>
      <c r="K177" s="24">
        <v>735</v>
      </c>
      <c r="L177" s="24">
        <v>56</v>
      </c>
      <c r="M177" s="24">
        <v>1</v>
      </c>
    </row>
    <row r="178" spans="1:13">
      <c r="A178" s="10" t="s">
        <v>114</v>
      </c>
      <c r="B178" s="15">
        <v>100</v>
      </c>
      <c r="C178" s="15">
        <v>92.868589999999998</v>
      </c>
      <c r="D178" s="15">
        <v>27.083333</v>
      </c>
      <c r="E178" s="15">
        <v>73.637821000000002</v>
      </c>
      <c r="F178" s="15">
        <v>1.5224359999999999</v>
      </c>
      <c r="G178" s="15">
        <v>41.266025999999997</v>
      </c>
      <c r="H178" s="15">
        <v>46.394230999999998</v>
      </c>
      <c r="I178" s="15">
        <v>46.394230999999998</v>
      </c>
      <c r="J178" s="15">
        <v>35.256410000000002</v>
      </c>
      <c r="K178" s="15">
        <v>58.894230999999998</v>
      </c>
      <c r="L178" s="15">
        <v>4.4871790000000003</v>
      </c>
      <c r="M178" s="15">
        <v>8.0128000000000005E-2</v>
      </c>
    </row>
    <row r="179" spans="1:13">
      <c r="A179" s="23" t="s">
        <v>201</v>
      </c>
      <c r="B179" s="24">
        <v>725</v>
      </c>
      <c r="C179" s="24">
        <v>565</v>
      </c>
      <c r="D179" s="24">
        <v>192</v>
      </c>
      <c r="E179" s="24">
        <v>587</v>
      </c>
      <c r="F179" s="24">
        <v>84</v>
      </c>
      <c r="G179" s="24">
        <v>270</v>
      </c>
      <c r="H179" s="24">
        <v>328</v>
      </c>
      <c r="I179" s="24">
        <v>224</v>
      </c>
      <c r="J179" s="24">
        <v>110</v>
      </c>
      <c r="K179" s="24">
        <v>373</v>
      </c>
      <c r="L179" s="24">
        <v>41</v>
      </c>
      <c r="M179" s="24">
        <v>4</v>
      </c>
    </row>
    <row r="180" spans="1:13">
      <c r="A180" s="10" t="s">
        <v>114</v>
      </c>
      <c r="B180" s="15">
        <v>100</v>
      </c>
      <c r="C180" s="15">
        <v>77.931033999999997</v>
      </c>
      <c r="D180" s="15">
        <v>26.482759000000001</v>
      </c>
      <c r="E180" s="15">
        <v>80.965517000000006</v>
      </c>
      <c r="F180" s="15">
        <v>11.586207</v>
      </c>
      <c r="G180" s="15">
        <v>37.241379000000002</v>
      </c>
      <c r="H180" s="15">
        <v>45.241379000000002</v>
      </c>
      <c r="I180" s="15">
        <v>30.896552</v>
      </c>
      <c r="J180" s="15">
        <v>15.172414</v>
      </c>
      <c r="K180" s="15">
        <v>51.448276</v>
      </c>
      <c r="L180" s="15">
        <v>5.6551720000000003</v>
      </c>
      <c r="M180" s="15">
        <v>0.55172399999999999</v>
      </c>
    </row>
    <row r="181" spans="1:13">
      <c r="A181" s="23" t="s">
        <v>202</v>
      </c>
      <c r="B181" s="24">
        <v>550</v>
      </c>
      <c r="C181" s="24">
        <v>512</v>
      </c>
      <c r="D181" s="24">
        <v>196</v>
      </c>
      <c r="E181" s="24">
        <v>439</v>
      </c>
      <c r="F181" s="24">
        <v>26</v>
      </c>
      <c r="G181" s="24">
        <v>200</v>
      </c>
      <c r="H181" s="24">
        <v>335</v>
      </c>
      <c r="I181" s="24">
        <v>227</v>
      </c>
      <c r="J181" s="24">
        <v>111</v>
      </c>
      <c r="K181" s="24">
        <v>369</v>
      </c>
      <c r="L181" s="24">
        <v>27</v>
      </c>
      <c r="M181" s="24">
        <v>1</v>
      </c>
    </row>
    <row r="182" spans="1:13">
      <c r="A182" s="10" t="s">
        <v>114</v>
      </c>
      <c r="B182" s="15">
        <v>100</v>
      </c>
      <c r="C182" s="15">
        <v>93.090908999999996</v>
      </c>
      <c r="D182" s="15">
        <v>35.636364</v>
      </c>
      <c r="E182" s="15">
        <v>79.818181999999993</v>
      </c>
      <c r="F182" s="15">
        <v>4.7272730000000003</v>
      </c>
      <c r="G182" s="15">
        <v>36.363636</v>
      </c>
      <c r="H182" s="15">
        <v>60.909090999999997</v>
      </c>
      <c r="I182" s="15">
        <v>41.272727000000003</v>
      </c>
      <c r="J182" s="15">
        <v>20.181818</v>
      </c>
      <c r="K182" s="15">
        <v>67.090908999999996</v>
      </c>
      <c r="L182" s="15">
        <v>4.9090910000000001</v>
      </c>
      <c r="M182" s="15">
        <v>0.18181800000000001</v>
      </c>
    </row>
    <row r="183" spans="1:13">
      <c r="A183" s="23" t="s">
        <v>203</v>
      </c>
      <c r="B183" s="24">
        <v>563</v>
      </c>
      <c r="C183" s="24">
        <v>537</v>
      </c>
      <c r="D183" s="24">
        <v>227</v>
      </c>
      <c r="E183" s="24">
        <v>419</v>
      </c>
      <c r="F183" s="24">
        <v>17</v>
      </c>
      <c r="G183" s="24">
        <v>224</v>
      </c>
      <c r="H183" s="24">
        <v>347</v>
      </c>
      <c r="I183" s="24">
        <v>279</v>
      </c>
      <c r="J183" s="24">
        <v>160</v>
      </c>
      <c r="K183" s="24">
        <v>381</v>
      </c>
      <c r="L183" s="24">
        <v>19</v>
      </c>
      <c r="M183" s="24">
        <v>1</v>
      </c>
    </row>
    <row r="184" spans="1:13">
      <c r="A184" s="10" t="s">
        <v>114</v>
      </c>
      <c r="B184" s="15">
        <v>100</v>
      </c>
      <c r="C184" s="15">
        <v>95.381883000000002</v>
      </c>
      <c r="D184" s="15">
        <v>40.319716</v>
      </c>
      <c r="E184" s="15">
        <v>74.422735000000003</v>
      </c>
      <c r="F184" s="15">
        <v>3.0195379999999998</v>
      </c>
      <c r="G184" s="15">
        <v>39.786856</v>
      </c>
      <c r="H184" s="15">
        <v>61.634103000000003</v>
      </c>
      <c r="I184" s="15">
        <v>49.555950000000003</v>
      </c>
      <c r="J184" s="15">
        <v>28.419183</v>
      </c>
      <c r="K184" s="15">
        <v>67.673179000000005</v>
      </c>
      <c r="L184" s="15">
        <v>3.3747780000000001</v>
      </c>
      <c r="M184" s="15">
        <v>0.17762</v>
      </c>
    </row>
    <row r="185" spans="1:13">
      <c r="A185" s="23" t="s">
        <v>204</v>
      </c>
      <c r="B185" s="24">
        <v>319</v>
      </c>
      <c r="C185" s="24">
        <v>257</v>
      </c>
      <c r="D185" s="24">
        <v>95</v>
      </c>
      <c r="E185" s="24">
        <v>269</v>
      </c>
      <c r="F185" s="24">
        <v>37</v>
      </c>
      <c r="G185" s="24">
        <v>116</v>
      </c>
      <c r="H185" s="24">
        <v>161</v>
      </c>
      <c r="I185" s="24">
        <v>101</v>
      </c>
      <c r="J185" s="24">
        <v>44</v>
      </c>
      <c r="K185" s="24">
        <v>211</v>
      </c>
      <c r="L185" s="24">
        <v>19</v>
      </c>
      <c r="M185" s="24">
        <v>3</v>
      </c>
    </row>
    <row r="186" spans="1:13">
      <c r="A186" s="10" t="s">
        <v>114</v>
      </c>
      <c r="B186" s="15">
        <v>100</v>
      </c>
      <c r="C186" s="15">
        <v>80.564262999999997</v>
      </c>
      <c r="D186" s="15">
        <v>29.780563999999998</v>
      </c>
      <c r="E186" s="15">
        <v>84.326019000000002</v>
      </c>
      <c r="F186" s="15">
        <v>11.598746</v>
      </c>
      <c r="G186" s="15">
        <v>36.363636</v>
      </c>
      <c r="H186" s="15">
        <v>50.470219</v>
      </c>
      <c r="I186" s="15">
        <v>31.661442000000001</v>
      </c>
      <c r="J186" s="15">
        <v>13.793103</v>
      </c>
      <c r="K186" s="15">
        <v>66.144200999999995</v>
      </c>
      <c r="L186" s="15">
        <v>5.9561130000000002</v>
      </c>
      <c r="M186" s="15">
        <v>0.94043900000000002</v>
      </c>
    </row>
    <row r="187" spans="1:13">
      <c r="A187" s="23" t="s">
        <v>205</v>
      </c>
      <c r="B187" s="24">
        <v>6</v>
      </c>
      <c r="C187" s="24">
        <v>6</v>
      </c>
      <c r="D187" s="24">
        <v>1</v>
      </c>
      <c r="E187" s="24">
        <v>6</v>
      </c>
      <c r="F187" s="24">
        <v>1</v>
      </c>
      <c r="G187" s="24">
        <v>4</v>
      </c>
      <c r="H187" s="24">
        <v>2</v>
      </c>
      <c r="I187" s="24">
        <v>1</v>
      </c>
      <c r="J187" s="24">
        <v>1</v>
      </c>
      <c r="K187" s="24">
        <v>5</v>
      </c>
      <c r="L187" s="24">
        <v>0</v>
      </c>
      <c r="M187" s="24">
        <v>0</v>
      </c>
    </row>
    <row r="188" spans="1:13">
      <c r="A188" s="10" t="s">
        <v>114</v>
      </c>
      <c r="B188" s="15">
        <v>100</v>
      </c>
      <c r="C188" s="15">
        <v>100</v>
      </c>
      <c r="D188" s="15">
        <v>16.666667</v>
      </c>
      <c r="E188" s="15">
        <v>100</v>
      </c>
      <c r="F188" s="15">
        <v>16.666667</v>
      </c>
      <c r="G188" s="15">
        <v>66.666667000000004</v>
      </c>
      <c r="H188" s="15">
        <v>33.333333000000003</v>
      </c>
      <c r="I188" s="15">
        <v>16.666667</v>
      </c>
      <c r="J188" s="15">
        <v>16.666667</v>
      </c>
      <c r="K188" s="15">
        <v>83.333332999999996</v>
      </c>
      <c r="L188" s="15">
        <v>0</v>
      </c>
      <c r="M188" s="15">
        <v>0</v>
      </c>
    </row>
    <row r="189" spans="1:13">
      <c r="A189" s="23" t="s">
        <v>206</v>
      </c>
      <c r="B189" s="24">
        <v>42</v>
      </c>
      <c r="C189" s="24">
        <v>6</v>
      </c>
      <c r="D189" s="24">
        <v>2</v>
      </c>
      <c r="E189" s="24">
        <v>25</v>
      </c>
      <c r="F189" s="24">
        <v>18</v>
      </c>
      <c r="G189" s="24">
        <v>3</v>
      </c>
      <c r="H189" s="24">
        <v>4</v>
      </c>
      <c r="I189" s="24">
        <v>0</v>
      </c>
      <c r="J189" s="24">
        <v>0</v>
      </c>
      <c r="K189" s="24">
        <v>3</v>
      </c>
      <c r="L189" s="24">
        <v>8</v>
      </c>
      <c r="M189" s="24">
        <v>2</v>
      </c>
    </row>
    <row r="190" spans="1:13">
      <c r="A190" s="10" t="s">
        <v>114</v>
      </c>
      <c r="B190" s="15">
        <v>100</v>
      </c>
      <c r="C190" s="15">
        <v>14.285714</v>
      </c>
      <c r="D190" s="15">
        <v>4.7619049999999996</v>
      </c>
      <c r="E190" s="15">
        <v>59.523809999999997</v>
      </c>
      <c r="F190" s="15">
        <v>42.857143000000001</v>
      </c>
      <c r="G190" s="15">
        <v>7.1428570000000002</v>
      </c>
      <c r="H190" s="15">
        <v>9.5238099999999992</v>
      </c>
      <c r="I190" s="15">
        <v>0</v>
      </c>
      <c r="J190" s="15">
        <v>0</v>
      </c>
      <c r="K190" s="15">
        <v>7.1428570000000002</v>
      </c>
      <c r="L190" s="15">
        <v>19.047619000000001</v>
      </c>
      <c r="M190" s="15">
        <v>4.7619049999999996</v>
      </c>
    </row>
    <row r="191" spans="1:13">
      <c r="A191" s="23" t="s">
        <v>152</v>
      </c>
      <c r="B191" s="24">
        <v>39</v>
      </c>
      <c r="C191" s="24">
        <v>14</v>
      </c>
      <c r="D191" s="24">
        <v>3</v>
      </c>
      <c r="E191" s="24">
        <v>25</v>
      </c>
      <c r="F191" s="24">
        <v>13</v>
      </c>
      <c r="G191" s="24">
        <v>4</v>
      </c>
      <c r="H191" s="24">
        <v>8</v>
      </c>
      <c r="I191" s="24">
        <v>4</v>
      </c>
      <c r="J191" s="24">
        <v>4</v>
      </c>
      <c r="K191" s="24">
        <v>8</v>
      </c>
      <c r="L191" s="24">
        <v>10</v>
      </c>
      <c r="M191" s="24">
        <v>0</v>
      </c>
    </row>
    <row r="192" spans="1:13">
      <c r="A192" s="10" t="s">
        <v>114</v>
      </c>
      <c r="B192" s="15">
        <v>100</v>
      </c>
      <c r="C192" s="15">
        <v>35.897435999999999</v>
      </c>
      <c r="D192" s="15">
        <v>7.6923079999999997</v>
      </c>
      <c r="E192" s="15">
        <v>64.102564000000001</v>
      </c>
      <c r="F192" s="15">
        <v>33.333333000000003</v>
      </c>
      <c r="G192" s="15">
        <v>10.256410000000001</v>
      </c>
      <c r="H192" s="15">
        <v>20.512820999999999</v>
      </c>
      <c r="I192" s="15">
        <v>10.256410000000001</v>
      </c>
      <c r="J192" s="15">
        <v>10.256410000000001</v>
      </c>
      <c r="K192" s="15">
        <v>20.512820999999999</v>
      </c>
      <c r="L192" s="15">
        <v>25.641026</v>
      </c>
      <c r="M192" s="15">
        <v>0</v>
      </c>
    </row>
    <row r="193" spans="1:13">
      <c r="A193" s="23" t="s">
        <v>128</v>
      </c>
      <c r="B193" s="24">
        <v>193</v>
      </c>
      <c r="C193" s="24">
        <v>32</v>
      </c>
      <c r="D193" s="24">
        <v>6</v>
      </c>
      <c r="E193" s="24">
        <v>28</v>
      </c>
      <c r="F193" s="24">
        <v>3</v>
      </c>
      <c r="G193" s="24">
        <v>8</v>
      </c>
      <c r="H193" s="24">
        <v>8</v>
      </c>
      <c r="I193" s="24">
        <v>10</v>
      </c>
      <c r="J193" s="24">
        <v>14</v>
      </c>
      <c r="K193" s="24">
        <v>20</v>
      </c>
      <c r="L193" s="24">
        <v>3</v>
      </c>
      <c r="M193" s="24">
        <v>151</v>
      </c>
    </row>
    <row r="194" spans="1:13">
      <c r="A194" s="10" t="s">
        <v>114</v>
      </c>
      <c r="B194" s="15">
        <v>100</v>
      </c>
      <c r="C194" s="15">
        <v>16.580310999999998</v>
      </c>
      <c r="D194" s="15">
        <v>3.1088079999999998</v>
      </c>
      <c r="E194" s="15">
        <v>14.507771999999999</v>
      </c>
      <c r="F194" s="15">
        <v>1.5544039999999999</v>
      </c>
      <c r="G194" s="15">
        <v>4.1450779999999998</v>
      </c>
      <c r="H194" s="15">
        <v>4.1450779999999998</v>
      </c>
      <c r="I194" s="15">
        <v>5.1813469999999997</v>
      </c>
      <c r="J194" s="15">
        <v>7.2538859999999996</v>
      </c>
      <c r="K194" s="15">
        <v>10.362693999999999</v>
      </c>
      <c r="L194" s="15">
        <v>1.5544039999999999</v>
      </c>
      <c r="M194" s="15">
        <v>78.238342000000003</v>
      </c>
    </row>
    <row r="195" spans="1:13">
      <c r="A195" s="8" t="s">
        <v>207</v>
      </c>
      <c r="B195" s="8"/>
      <c r="C195" s="8"/>
      <c r="D195" s="8"/>
      <c r="E195" s="8"/>
      <c r="F195" s="8"/>
      <c r="G195" s="8"/>
      <c r="H195" s="8"/>
      <c r="I195" s="8"/>
      <c r="J195" s="8"/>
      <c r="K195" s="8"/>
      <c r="L195" s="8"/>
      <c r="M195" s="8"/>
    </row>
    <row r="196" spans="1:13">
      <c r="A196" s="23" t="s">
        <v>208</v>
      </c>
      <c r="B196" s="24">
        <v>1480</v>
      </c>
      <c r="C196" s="24">
        <v>1202</v>
      </c>
      <c r="D196" s="24">
        <v>356</v>
      </c>
      <c r="E196" s="24">
        <v>1105</v>
      </c>
      <c r="F196" s="24">
        <v>118</v>
      </c>
      <c r="G196" s="24">
        <v>505</v>
      </c>
      <c r="H196" s="24">
        <v>685</v>
      </c>
      <c r="I196" s="24">
        <v>529</v>
      </c>
      <c r="J196" s="24">
        <v>337</v>
      </c>
      <c r="K196" s="24">
        <v>768</v>
      </c>
      <c r="L196" s="24">
        <v>57</v>
      </c>
      <c r="M196" s="24">
        <v>86</v>
      </c>
    </row>
    <row r="197" spans="1:13">
      <c r="A197" s="10" t="s">
        <v>114</v>
      </c>
      <c r="B197" s="15">
        <v>100</v>
      </c>
      <c r="C197" s="15">
        <v>81.216216000000003</v>
      </c>
      <c r="D197" s="15">
        <v>24.054054000000001</v>
      </c>
      <c r="E197" s="15">
        <v>74.662161999999995</v>
      </c>
      <c r="F197" s="15">
        <v>7.9729729999999996</v>
      </c>
      <c r="G197" s="15">
        <v>34.121622000000002</v>
      </c>
      <c r="H197" s="15">
        <v>46.283783999999997</v>
      </c>
      <c r="I197" s="15">
        <v>35.743243</v>
      </c>
      <c r="J197" s="15">
        <v>22.77027</v>
      </c>
      <c r="K197" s="15">
        <v>51.891891999999999</v>
      </c>
      <c r="L197" s="15">
        <v>3.8513510000000002</v>
      </c>
      <c r="M197" s="15">
        <v>5.8108110000000002</v>
      </c>
    </row>
    <row r="198" spans="1:13">
      <c r="A198" s="23" t="s">
        <v>209</v>
      </c>
      <c r="B198" s="24">
        <v>1280</v>
      </c>
      <c r="C198" s="24">
        <v>1054</v>
      </c>
      <c r="D198" s="24">
        <v>338</v>
      </c>
      <c r="E198" s="24">
        <v>993</v>
      </c>
      <c r="F198" s="24">
        <v>92</v>
      </c>
      <c r="G198" s="24">
        <v>446</v>
      </c>
      <c r="H198" s="24">
        <v>618</v>
      </c>
      <c r="I198" s="24">
        <v>469</v>
      </c>
      <c r="J198" s="24">
        <v>296</v>
      </c>
      <c r="K198" s="24">
        <v>711</v>
      </c>
      <c r="L198" s="24">
        <v>51</v>
      </c>
      <c r="M198" s="24">
        <v>67</v>
      </c>
    </row>
    <row r="199" spans="1:13">
      <c r="A199" s="10" t="s">
        <v>114</v>
      </c>
      <c r="B199" s="15">
        <v>100</v>
      </c>
      <c r="C199" s="15">
        <v>82.34375</v>
      </c>
      <c r="D199" s="15">
        <v>26.40625</v>
      </c>
      <c r="E199" s="15">
        <v>77.578125</v>
      </c>
      <c r="F199" s="15">
        <v>7.1875</v>
      </c>
      <c r="G199" s="15">
        <v>34.84375</v>
      </c>
      <c r="H199" s="15">
        <v>48.28125</v>
      </c>
      <c r="I199" s="15">
        <v>36.640625</v>
      </c>
      <c r="J199" s="15">
        <v>23.125</v>
      </c>
      <c r="K199" s="15">
        <v>55.546875</v>
      </c>
      <c r="L199" s="15">
        <v>3.984375</v>
      </c>
      <c r="M199" s="15">
        <v>5.234375</v>
      </c>
    </row>
    <row r="200" spans="1:13">
      <c r="A200" s="23" t="s">
        <v>210</v>
      </c>
      <c r="B200" s="24">
        <v>1167</v>
      </c>
      <c r="C200" s="24">
        <v>973</v>
      </c>
      <c r="D200" s="24">
        <v>280</v>
      </c>
      <c r="E200" s="24">
        <v>858</v>
      </c>
      <c r="F200" s="24">
        <v>67</v>
      </c>
      <c r="G200" s="24">
        <v>406</v>
      </c>
      <c r="H200" s="24">
        <v>531</v>
      </c>
      <c r="I200" s="24">
        <v>421</v>
      </c>
      <c r="J200" s="24">
        <v>299</v>
      </c>
      <c r="K200" s="24">
        <v>652</v>
      </c>
      <c r="L200" s="24">
        <v>53</v>
      </c>
      <c r="M200" s="24">
        <v>58</v>
      </c>
    </row>
    <row r="201" spans="1:13" ht="11.1" customHeight="1">
      <c r="A201" s="10" t="s">
        <v>114</v>
      </c>
      <c r="B201" s="15">
        <v>100</v>
      </c>
      <c r="C201" s="15">
        <v>83.376177999999996</v>
      </c>
      <c r="D201" s="15">
        <v>23.993144999999998</v>
      </c>
      <c r="E201" s="15">
        <v>73.521850999999998</v>
      </c>
      <c r="F201" s="15">
        <v>5.7412169999999998</v>
      </c>
      <c r="G201" s="15">
        <v>34.790059999999997</v>
      </c>
      <c r="H201" s="15">
        <v>45.501285000000003</v>
      </c>
      <c r="I201" s="15">
        <v>36.075406999999998</v>
      </c>
      <c r="J201" s="15">
        <v>25.621251000000001</v>
      </c>
      <c r="K201" s="15">
        <v>55.869751000000001</v>
      </c>
      <c r="L201" s="15">
        <v>4.5415599999999996</v>
      </c>
      <c r="M201" s="15">
        <v>4.9700090000000001</v>
      </c>
    </row>
    <row r="202" spans="1:13" ht="11.1" customHeight="1">
      <c r="A202" s="23" t="s">
        <v>211</v>
      </c>
      <c r="B202" s="24">
        <v>715</v>
      </c>
      <c r="C202" s="24">
        <v>593</v>
      </c>
      <c r="D202" s="24">
        <v>193</v>
      </c>
      <c r="E202" s="24">
        <v>547</v>
      </c>
      <c r="F202" s="24">
        <v>48</v>
      </c>
      <c r="G202" s="24">
        <v>273</v>
      </c>
      <c r="H202" s="24">
        <v>368</v>
      </c>
      <c r="I202" s="24">
        <v>285</v>
      </c>
      <c r="J202" s="24">
        <v>157</v>
      </c>
      <c r="K202" s="24">
        <v>428</v>
      </c>
      <c r="L202" s="24">
        <v>37</v>
      </c>
      <c r="M202" s="24">
        <v>36</v>
      </c>
    </row>
    <row r="203" spans="1:13" ht="11.1" customHeight="1">
      <c r="A203" s="10" t="s">
        <v>114</v>
      </c>
      <c r="B203" s="15">
        <v>100</v>
      </c>
      <c r="C203" s="15">
        <v>82.937062999999995</v>
      </c>
      <c r="D203" s="15">
        <v>26.993006999999999</v>
      </c>
      <c r="E203" s="15">
        <v>76.503496999999996</v>
      </c>
      <c r="F203" s="15">
        <v>6.7132870000000002</v>
      </c>
      <c r="G203" s="15">
        <v>38.181818</v>
      </c>
      <c r="H203" s="15">
        <v>51.468530999999999</v>
      </c>
      <c r="I203" s="15">
        <v>39.860140000000001</v>
      </c>
      <c r="J203" s="15">
        <v>21.958041999999999</v>
      </c>
      <c r="K203" s="15">
        <v>59.860140000000001</v>
      </c>
      <c r="L203" s="15">
        <v>5.1748250000000002</v>
      </c>
      <c r="M203" s="15">
        <v>5.0349649999999997</v>
      </c>
    </row>
    <row r="204" spans="1:13" ht="11.1" customHeight="1">
      <c r="A204" s="23" t="s">
        <v>212</v>
      </c>
      <c r="B204" s="24">
        <v>387</v>
      </c>
      <c r="C204" s="24">
        <v>338</v>
      </c>
      <c r="D204" s="24">
        <v>102</v>
      </c>
      <c r="E204" s="24">
        <v>263</v>
      </c>
      <c r="F204" s="24">
        <v>11</v>
      </c>
      <c r="G204" s="24">
        <v>145</v>
      </c>
      <c r="H204" s="24">
        <v>169</v>
      </c>
      <c r="I204" s="24">
        <v>163</v>
      </c>
      <c r="J204" s="24">
        <v>185</v>
      </c>
      <c r="K204" s="24">
        <v>230</v>
      </c>
      <c r="L204" s="24">
        <v>21</v>
      </c>
      <c r="M204" s="24">
        <v>21</v>
      </c>
    </row>
    <row r="205" spans="1:13" ht="11.1" customHeight="1">
      <c r="A205" s="10" t="s">
        <v>114</v>
      </c>
      <c r="B205" s="15">
        <v>100</v>
      </c>
      <c r="C205" s="15">
        <v>87.338500999999994</v>
      </c>
      <c r="D205" s="15">
        <v>26.356589</v>
      </c>
      <c r="E205" s="15">
        <v>67.958656000000005</v>
      </c>
      <c r="F205" s="15">
        <v>2.8423769999999999</v>
      </c>
      <c r="G205" s="15">
        <v>37.467700000000001</v>
      </c>
      <c r="H205" s="15">
        <v>43.669251000000003</v>
      </c>
      <c r="I205" s="15">
        <v>42.118862999999997</v>
      </c>
      <c r="J205" s="15">
        <v>47.803618</v>
      </c>
      <c r="K205" s="15">
        <v>59.431525000000001</v>
      </c>
      <c r="L205" s="15">
        <v>5.4263570000000003</v>
      </c>
      <c r="M205" s="15">
        <v>5.4263570000000003</v>
      </c>
    </row>
    <row r="206" spans="1:13" ht="11.1" customHeight="1">
      <c r="A206" s="23" t="s">
        <v>213</v>
      </c>
      <c r="B206" s="24">
        <v>404</v>
      </c>
      <c r="C206" s="24">
        <v>334</v>
      </c>
      <c r="D206" s="24">
        <v>108</v>
      </c>
      <c r="E206" s="24">
        <v>299</v>
      </c>
      <c r="F206" s="24">
        <v>24</v>
      </c>
      <c r="G206" s="24">
        <v>137</v>
      </c>
      <c r="H206" s="24">
        <v>186</v>
      </c>
      <c r="I206" s="24">
        <v>149</v>
      </c>
      <c r="J206" s="24">
        <v>120</v>
      </c>
      <c r="K206" s="24">
        <v>260</v>
      </c>
      <c r="L206" s="24">
        <v>15</v>
      </c>
      <c r="M206" s="24">
        <v>34</v>
      </c>
    </row>
    <row r="207" spans="1:13" ht="11.1" customHeight="1">
      <c r="A207" s="10" t="s">
        <v>114</v>
      </c>
      <c r="B207" s="15">
        <v>100</v>
      </c>
      <c r="C207" s="15">
        <v>82.673266999999996</v>
      </c>
      <c r="D207" s="15">
        <v>26.732672999999998</v>
      </c>
      <c r="E207" s="15">
        <v>74.009900999999999</v>
      </c>
      <c r="F207" s="15">
        <v>5.9405939999999999</v>
      </c>
      <c r="G207" s="15">
        <v>33.910890999999999</v>
      </c>
      <c r="H207" s="15">
        <v>46.039603999999997</v>
      </c>
      <c r="I207" s="15">
        <v>36.881188000000002</v>
      </c>
      <c r="J207" s="15">
        <v>29.702970000000001</v>
      </c>
      <c r="K207" s="15">
        <v>64.356436000000002</v>
      </c>
      <c r="L207" s="15">
        <v>3.7128709999999998</v>
      </c>
      <c r="M207" s="15">
        <v>8.4158419999999996</v>
      </c>
    </row>
    <row r="208" spans="1:13" ht="11.1" customHeight="1">
      <c r="A208" s="23" t="s">
        <v>214</v>
      </c>
      <c r="B208" s="24">
        <v>595</v>
      </c>
      <c r="C208" s="24">
        <v>518</v>
      </c>
      <c r="D208" s="24">
        <v>185</v>
      </c>
      <c r="E208" s="24">
        <v>471</v>
      </c>
      <c r="F208" s="24">
        <v>44</v>
      </c>
      <c r="G208" s="24">
        <v>249</v>
      </c>
      <c r="H208" s="24">
        <v>327</v>
      </c>
      <c r="I208" s="24">
        <v>261</v>
      </c>
      <c r="J208" s="24">
        <v>144</v>
      </c>
      <c r="K208" s="24">
        <v>384</v>
      </c>
      <c r="L208" s="24">
        <v>26</v>
      </c>
      <c r="M208" s="24">
        <v>29</v>
      </c>
    </row>
    <row r="209" spans="1:13" ht="11.1" customHeight="1">
      <c r="A209" s="10" t="s">
        <v>114</v>
      </c>
      <c r="B209" s="15">
        <v>100</v>
      </c>
      <c r="C209" s="15">
        <v>87.058824000000001</v>
      </c>
      <c r="D209" s="15">
        <v>31.092437</v>
      </c>
      <c r="E209" s="15">
        <v>79.159664000000006</v>
      </c>
      <c r="F209" s="15">
        <v>7.3949579999999999</v>
      </c>
      <c r="G209" s="15">
        <v>41.848739000000002</v>
      </c>
      <c r="H209" s="15">
        <v>54.957982999999999</v>
      </c>
      <c r="I209" s="15">
        <v>43.865546000000002</v>
      </c>
      <c r="J209" s="15">
        <v>24.201681000000001</v>
      </c>
      <c r="K209" s="15">
        <v>64.537814999999995</v>
      </c>
      <c r="L209" s="15">
        <v>4.3697480000000004</v>
      </c>
      <c r="M209" s="15">
        <v>4.8739499999999998</v>
      </c>
    </row>
    <row r="210" spans="1:13" ht="11.1" customHeight="1">
      <c r="A210" s="23" t="s">
        <v>215</v>
      </c>
      <c r="B210" s="24">
        <v>215</v>
      </c>
      <c r="C210" s="24">
        <v>185</v>
      </c>
      <c r="D210" s="24">
        <v>69</v>
      </c>
      <c r="E210" s="24">
        <v>171</v>
      </c>
      <c r="F210" s="24">
        <v>17</v>
      </c>
      <c r="G210" s="24">
        <v>101</v>
      </c>
      <c r="H210" s="24">
        <v>118</v>
      </c>
      <c r="I210" s="24">
        <v>101</v>
      </c>
      <c r="J210" s="24">
        <v>62</v>
      </c>
      <c r="K210" s="24">
        <v>158</v>
      </c>
      <c r="L210" s="24">
        <v>14</v>
      </c>
      <c r="M210" s="24">
        <v>10</v>
      </c>
    </row>
    <row r="211" spans="1:13" ht="11.1" customHeight="1">
      <c r="A211" s="10" t="s">
        <v>114</v>
      </c>
      <c r="B211" s="15">
        <v>100</v>
      </c>
      <c r="C211" s="15">
        <v>86.046512000000007</v>
      </c>
      <c r="D211" s="15">
        <v>32.093023000000002</v>
      </c>
      <c r="E211" s="15">
        <v>79.534884000000005</v>
      </c>
      <c r="F211" s="15">
        <v>7.9069770000000004</v>
      </c>
      <c r="G211" s="15">
        <v>46.976743999999997</v>
      </c>
      <c r="H211" s="15">
        <v>54.883721000000001</v>
      </c>
      <c r="I211" s="15">
        <v>46.976743999999997</v>
      </c>
      <c r="J211" s="15">
        <v>28.837209000000001</v>
      </c>
      <c r="K211" s="15">
        <v>73.488371999999998</v>
      </c>
      <c r="L211" s="15">
        <v>6.511628</v>
      </c>
      <c r="M211" s="15">
        <v>4.6511630000000004</v>
      </c>
    </row>
    <row r="212" spans="1:13" ht="11.1" customHeight="1">
      <c r="A212" s="23" t="s">
        <v>216</v>
      </c>
      <c r="B212" s="24">
        <v>248</v>
      </c>
      <c r="C212" s="24">
        <v>202</v>
      </c>
      <c r="D212" s="24">
        <v>67</v>
      </c>
      <c r="E212" s="24">
        <v>179</v>
      </c>
      <c r="F212" s="24">
        <v>12</v>
      </c>
      <c r="G212" s="24">
        <v>96</v>
      </c>
      <c r="H212" s="24">
        <v>105</v>
      </c>
      <c r="I212" s="24">
        <v>91</v>
      </c>
      <c r="J212" s="24">
        <v>74</v>
      </c>
      <c r="K212" s="24">
        <v>151</v>
      </c>
      <c r="L212" s="24">
        <v>15</v>
      </c>
      <c r="M212" s="24">
        <v>25</v>
      </c>
    </row>
    <row r="213" spans="1:13" ht="11.1" customHeight="1">
      <c r="A213" s="10" t="s">
        <v>114</v>
      </c>
      <c r="B213" s="15">
        <v>100</v>
      </c>
      <c r="C213" s="15">
        <v>81.451612999999995</v>
      </c>
      <c r="D213" s="15">
        <v>27.016128999999999</v>
      </c>
      <c r="E213" s="15">
        <v>72.177419</v>
      </c>
      <c r="F213" s="15">
        <v>4.8387099999999998</v>
      </c>
      <c r="G213" s="15">
        <v>38.709676999999999</v>
      </c>
      <c r="H213" s="15">
        <v>42.338709999999999</v>
      </c>
      <c r="I213" s="15">
        <v>36.693548</v>
      </c>
      <c r="J213" s="15">
        <v>29.838709999999999</v>
      </c>
      <c r="K213" s="15">
        <v>60.887096999999997</v>
      </c>
      <c r="L213" s="15">
        <v>6.048387</v>
      </c>
      <c r="M213" s="15">
        <v>10.080645000000001</v>
      </c>
    </row>
    <row r="214" spans="1:13" ht="11.1" customHeight="1">
      <c r="A214" s="23" t="s">
        <v>217</v>
      </c>
      <c r="B214" s="24">
        <v>255</v>
      </c>
      <c r="C214" s="24">
        <v>228</v>
      </c>
      <c r="D214" s="24">
        <v>72</v>
      </c>
      <c r="E214" s="24">
        <v>190</v>
      </c>
      <c r="F214" s="24">
        <v>13</v>
      </c>
      <c r="G214" s="24">
        <v>120</v>
      </c>
      <c r="H214" s="24">
        <v>151</v>
      </c>
      <c r="I214" s="24">
        <v>138</v>
      </c>
      <c r="J214" s="24">
        <v>86</v>
      </c>
      <c r="K214" s="24">
        <v>165</v>
      </c>
      <c r="L214" s="24">
        <v>9</v>
      </c>
      <c r="M214" s="24">
        <v>15</v>
      </c>
    </row>
    <row r="215" spans="1:13" ht="11.1" customHeight="1">
      <c r="A215" s="10" t="s">
        <v>114</v>
      </c>
      <c r="B215" s="15">
        <v>100</v>
      </c>
      <c r="C215" s="15">
        <v>89.411765000000003</v>
      </c>
      <c r="D215" s="15">
        <v>28.235294</v>
      </c>
      <c r="E215" s="15">
        <v>74.509804000000003</v>
      </c>
      <c r="F215" s="15">
        <v>5.098039</v>
      </c>
      <c r="G215" s="15">
        <v>47.058824000000001</v>
      </c>
      <c r="H215" s="15">
        <v>59.215685999999998</v>
      </c>
      <c r="I215" s="15">
        <v>54.117646999999998</v>
      </c>
      <c r="J215" s="15">
        <v>33.725490000000001</v>
      </c>
      <c r="K215" s="15">
        <v>64.705882000000003</v>
      </c>
      <c r="L215" s="15">
        <v>3.5294120000000002</v>
      </c>
      <c r="M215" s="15">
        <v>5.8823530000000002</v>
      </c>
    </row>
    <row r="216" spans="1:13" ht="11.1" customHeight="1">
      <c r="A216" s="23" t="s">
        <v>218</v>
      </c>
      <c r="B216" s="24">
        <v>291</v>
      </c>
      <c r="C216" s="24">
        <v>252</v>
      </c>
      <c r="D216" s="24">
        <v>97</v>
      </c>
      <c r="E216" s="24">
        <v>210</v>
      </c>
      <c r="F216" s="24">
        <v>14</v>
      </c>
      <c r="G216" s="24">
        <v>134</v>
      </c>
      <c r="H216" s="24">
        <v>160</v>
      </c>
      <c r="I216" s="24">
        <v>183</v>
      </c>
      <c r="J216" s="24">
        <v>91</v>
      </c>
      <c r="K216" s="24">
        <v>172</v>
      </c>
      <c r="L216" s="24">
        <v>6</v>
      </c>
      <c r="M216" s="24">
        <v>20</v>
      </c>
    </row>
    <row r="217" spans="1:13" ht="11.1" customHeight="1">
      <c r="A217" s="10" t="s">
        <v>114</v>
      </c>
      <c r="B217" s="15">
        <v>100</v>
      </c>
      <c r="C217" s="15">
        <v>86.597937999999999</v>
      </c>
      <c r="D217" s="15">
        <v>33.333333000000003</v>
      </c>
      <c r="E217" s="15">
        <v>72.164947999999995</v>
      </c>
      <c r="F217" s="15">
        <v>4.8109970000000004</v>
      </c>
      <c r="G217" s="15">
        <v>46.048110000000001</v>
      </c>
      <c r="H217" s="15">
        <v>54.982818000000002</v>
      </c>
      <c r="I217" s="15">
        <v>62.886597999999999</v>
      </c>
      <c r="J217" s="15">
        <v>31.271477999999998</v>
      </c>
      <c r="K217" s="15">
        <v>59.106529000000002</v>
      </c>
      <c r="L217" s="15">
        <v>2.0618560000000001</v>
      </c>
      <c r="M217" s="15">
        <v>6.872852</v>
      </c>
    </row>
    <row r="218" spans="1:13" ht="11.1" customHeight="1">
      <c r="A218" s="23" t="s">
        <v>219</v>
      </c>
      <c r="B218" s="24">
        <v>338</v>
      </c>
      <c r="C218" s="24">
        <v>291</v>
      </c>
      <c r="D218" s="24">
        <v>113</v>
      </c>
      <c r="E218" s="24">
        <v>243</v>
      </c>
      <c r="F218" s="24">
        <v>14</v>
      </c>
      <c r="G218" s="24">
        <v>154</v>
      </c>
      <c r="H218" s="24">
        <v>180</v>
      </c>
      <c r="I218" s="24">
        <v>165</v>
      </c>
      <c r="J218" s="24">
        <v>115</v>
      </c>
      <c r="K218" s="24">
        <v>203</v>
      </c>
      <c r="L218" s="24">
        <v>17</v>
      </c>
      <c r="M218" s="24">
        <v>16</v>
      </c>
    </row>
    <row r="219" spans="1:13" ht="11.1" customHeight="1">
      <c r="A219" s="10" t="s">
        <v>114</v>
      </c>
      <c r="B219" s="15">
        <v>100</v>
      </c>
      <c r="C219" s="15">
        <v>86.094674999999995</v>
      </c>
      <c r="D219" s="15">
        <v>33.431953</v>
      </c>
      <c r="E219" s="15">
        <v>71.893490999999997</v>
      </c>
      <c r="F219" s="15">
        <v>4.1420120000000002</v>
      </c>
      <c r="G219" s="15">
        <v>45.562130000000003</v>
      </c>
      <c r="H219" s="15">
        <v>53.254438</v>
      </c>
      <c r="I219" s="15">
        <v>48.816567999999997</v>
      </c>
      <c r="J219" s="15">
        <v>34.023668999999998</v>
      </c>
      <c r="K219" s="15">
        <v>60.059171999999997</v>
      </c>
      <c r="L219" s="15">
        <v>5.0295860000000001</v>
      </c>
      <c r="M219" s="15">
        <v>4.7337280000000002</v>
      </c>
    </row>
    <row r="220" spans="1:13" ht="11.1" customHeight="1">
      <c r="A220" s="23" t="s">
        <v>220</v>
      </c>
      <c r="B220" s="24">
        <v>812</v>
      </c>
      <c r="C220" s="24">
        <v>701</v>
      </c>
      <c r="D220" s="24">
        <v>237</v>
      </c>
      <c r="E220" s="24">
        <v>600</v>
      </c>
      <c r="F220" s="24">
        <v>37</v>
      </c>
      <c r="G220" s="24">
        <v>354</v>
      </c>
      <c r="H220" s="24">
        <v>396</v>
      </c>
      <c r="I220" s="24">
        <v>363</v>
      </c>
      <c r="J220" s="24">
        <v>225</v>
      </c>
      <c r="K220" s="24">
        <v>489</v>
      </c>
      <c r="L220" s="24">
        <v>40</v>
      </c>
      <c r="M220" s="24">
        <v>39</v>
      </c>
    </row>
    <row r="221" spans="1:13" ht="11.1" customHeight="1">
      <c r="A221" s="10" t="s">
        <v>114</v>
      </c>
      <c r="B221" s="15">
        <v>100</v>
      </c>
      <c r="C221" s="15">
        <v>86.330049000000002</v>
      </c>
      <c r="D221" s="15">
        <v>29.187192</v>
      </c>
      <c r="E221" s="15">
        <v>73.891626000000002</v>
      </c>
      <c r="F221" s="15">
        <v>4.5566500000000003</v>
      </c>
      <c r="G221" s="15">
        <v>43.596058999999997</v>
      </c>
      <c r="H221" s="15">
        <v>48.768473</v>
      </c>
      <c r="I221" s="15">
        <v>44.704433000000002</v>
      </c>
      <c r="J221" s="15">
        <v>27.70936</v>
      </c>
      <c r="K221" s="15">
        <v>60.221674999999998</v>
      </c>
      <c r="L221" s="15">
        <v>4.9261080000000002</v>
      </c>
      <c r="M221" s="15">
        <v>4.802956</v>
      </c>
    </row>
    <row r="222" spans="1:13" ht="11.1" customHeight="1">
      <c r="A222" s="23" t="s">
        <v>221</v>
      </c>
      <c r="B222" s="24">
        <v>816</v>
      </c>
      <c r="C222" s="24">
        <v>709</v>
      </c>
      <c r="D222" s="24">
        <v>234</v>
      </c>
      <c r="E222" s="24">
        <v>616</v>
      </c>
      <c r="F222" s="24">
        <v>45</v>
      </c>
      <c r="G222" s="24">
        <v>346</v>
      </c>
      <c r="H222" s="24">
        <v>435</v>
      </c>
      <c r="I222" s="24">
        <v>355</v>
      </c>
      <c r="J222" s="24">
        <v>208</v>
      </c>
      <c r="K222" s="24">
        <v>516</v>
      </c>
      <c r="L222" s="24">
        <v>35</v>
      </c>
      <c r="M222" s="24">
        <v>37</v>
      </c>
    </row>
    <row r="223" spans="1:13" ht="11.1" customHeight="1">
      <c r="A223" s="10" t="s">
        <v>114</v>
      </c>
      <c r="B223" s="15">
        <v>100</v>
      </c>
      <c r="C223" s="15">
        <v>86.887254999999996</v>
      </c>
      <c r="D223" s="15">
        <v>28.676470999999999</v>
      </c>
      <c r="E223" s="15">
        <v>75.490195999999997</v>
      </c>
      <c r="F223" s="15">
        <v>5.5147060000000003</v>
      </c>
      <c r="G223" s="15">
        <v>42.401961</v>
      </c>
      <c r="H223" s="15">
        <v>53.308824000000001</v>
      </c>
      <c r="I223" s="15">
        <v>43.504902000000001</v>
      </c>
      <c r="J223" s="15">
        <v>25.490196000000001</v>
      </c>
      <c r="K223" s="15">
        <v>63.235294000000003</v>
      </c>
      <c r="L223" s="15">
        <v>4.2892159999999997</v>
      </c>
      <c r="M223" s="15">
        <v>4.5343140000000002</v>
      </c>
    </row>
    <row r="224" spans="1:13" ht="11.1" customHeight="1">
      <c r="A224" s="23" t="s">
        <v>152</v>
      </c>
      <c r="B224" s="24">
        <v>69</v>
      </c>
      <c r="C224" s="24">
        <v>50</v>
      </c>
      <c r="D224" s="24">
        <v>19</v>
      </c>
      <c r="E224" s="24">
        <v>44</v>
      </c>
      <c r="F224" s="24">
        <v>6</v>
      </c>
      <c r="G224" s="24">
        <v>14</v>
      </c>
      <c r="H224" s="24">
        <v>20</v>
      </c>
      <c r="I224" s="24">
        <v>18</v>
      </c>
      <c r="J224" s="24">
        <v>13</v>
      </c>
      <c r="K224" s="24">
        <v>36</v>
      </c>
      <c r="L224" s="24">
        <v>17</v>
      </c>
      <c r="M224" s="24">
        <v>8</v>
      </c>
    </row>
    <row r="225" spans="1:13" ht="11.1" customHeight="1">
      <c r="A225" s="10" t="s">
        <v>114</v>
      </c>
      <c r="B225" s="15">
        <v>100</v>
      </c>
      <c r="C225" s="15">
        <v>72.463768000000002</v>
      </c>
      <c r="D225" s="15">
        <v>27.536231999999998</v>
      </c>
      <c r="E225" s="15">
        <v>63.768115999999999</v>
      </c>
      <c r="F225" s="15">
        <v>8.6956520000000008</v>
      </c>
      <c r="G225" s="15">
        <v>20.289854999999999</v>
      </c>
      <c r="H225" s="15">
        <v>28.985506999999998</v>
      </c>
      <c r="I225" s="15">
        <v>26.086957000000002</v>
      </c>
      <c r="J225" s="15">
        <v>18.840579999999999</v>
      </c>
      <c r="K225" s="15">
        <v>52.173912999999999</v>
      </c>
      <c r="L225" s="15">
        <v>24.637681000000001</v>
      </c>
      <c r="M225" s="15">
        <v>11.594203</v>
      </c>
    </row>
    <row r="226" spans="1:13" ht="11.1" customHeight="1">
      <c r="A226" s="23" t="s">
        <v>222</v>
      </c>
      <c r="B226" s="24">
        <v>246</v>
      </c>
      <c r="C226" s="24">
        <v>183</v>
      </c>
      <c r="D226" s="24">
        <v>33</v>
      </c>
      <c r="E226" s="24">
        <v>148</v>
      </c>
      <c r="F226" s="24">
        <v>9</v>
      </c>
      <c r="G226" s="24">
        <v>53</v>
      </c>
      <c r="H226" s="24">
        <v>94</v>
      </c>
      <c r="I226" s="24">
        <v>52</v>
      </c>
      <c r="J226" s="24">
        <v>43</v>
      </c>
      <c r="K226" s="24">
        <v>91</v>
      </c>
      <c r="L226" s="24">
        <v>17</v>
      </c>
      <c r="M226" s="24">
        <v>21</v>
      </c>
    </row>
    <row r="227" spans="1:13" ht="11.1" customHeight="1">
      <c r="A227" s="10" t="s">
        <v>114</v>
      </c>
      <c r="B227" s="15">
        <v>100</v>
      </c>
      <c r="C227" s="15">
        <v>74.390243999999996</v>
      </c>
      <c r="D227" s="15">
        <v>13.414634</v>
      </c>
      <c r="E227" s="15">
        <v>60.162602</v>
      </c>
      <c r="F227" s="15">
        <v>3.6585369999999999</v>
      </c>
      <c r="G227" s="15">
        <v>21.544715</v>
      </c>
      <c r="H227" s="15">
        <v>38.211382</v>
      </c>
      <c r="I227" s="15">
        <v>21.138210999999998</v>
      </c>
      <c r="J227" s="15">
        <v>17.479675</v>
      </c>
      <c r="K227" s="15">
        <v>36.991869999999999</v>
      </c>
      <c r="L227" s="15">
        <v>6.9105689999999997</v>
      </c>
      <c r="M227" s="15">
        <v>8.5365850000000005</v>
      </c>
    </row>
    <row r="228" spans="1:13" ht="11.1" customHeight="1">
      <c r="A228" s="23" t="s">
        <v>128</v>
      </c>
      <c r="B228" s="24">
        <v>47</v>
      </c>
      <c r="C228" s="24">
        <v>35</v>
      </c>
      <c r="D228" s="24">
        <v>7</v>
      </c>
      <c r="E228" s="24">
        <v>25</v>
      </c>
      <c r="F228" s="24">
        <v>4</v>
      </c>
      <c r="G228" s="24">
        <v>13</v>
      </c>
      <c r="H228" s="24">
        <v>19</v>
      </c>
      <c r="I228" s="24">
        <v>5</v>
      </c>
      <c r="J228" s="24">
        <v>6</v>
      </c>
      <c r="K228" s="24">
        <v>22</v>
      </c>
      <c r="L228" s="24">
        <v>6</v>
      </c>
      <c r="M228" s="24">
        <v>6</v>
      </c>
    </row>
    <row r="229" spans="1:13" ht="11.1" customHeight="1">
      <c r="A229" s="11"/>
      <c r="B229" s="16">
        <v>100</v>
      </c>
      <c r="C229" s="16">
        <v>74.468085000000002</v>
      </c>
      <c r="D229" s="16">
        <v>14.893617000000001</v>
      </c>
      <c r="E229" s="16">
        <v>53.191488999999997</v>
      </c>
      <c r="F229" s="16">
        <v>8.5106380000000001</v>
      </c>
      <c r="G229" s="16">
        <v>27.659573999999999</v>
      </c>
      <c r="H229" s="16">
        <v>40.425531999999997</v>
      </c>
      <c r="I229" s="16">
        <v>10.638298000000001</v>
      </c>
      <c r="J229" s="16">
        <v>12.765957</v>
      </c>
      <c r="K229" s="16">
        <v>46.808511000000003</v>
      </c>
      <c r="L229" s="16">
        <v>12.765957</v>
      </c>
      <c r="M229" s="16">
        <v>12.765957</v>
      </c>
    </row>
    <row r="230" spans="1:13" ht="11.1" customHeight="1"/>
  </sheetData>
  <phoneticPr fontId="2"/>
  <pageMargins left="0.75" right="0.75" top="1" bottom="1" header="0.5" footer="0.5"/>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D380A-C78B-4007-AD83-38C9B0DA14B4}">
  <sheetPr codeName="Sheet146"/>
  <dimension ref="A1:I229"/>
  <sheetViews>
    <sheetView workbookViewId="0"/>
  </sheetViews>
  <sheetFormatPr defaultRowHeight="12"/>
  <cols>
    <col min="1" max="1" width="52" style="13" bestFit="1" customWidth="1"/>
    <col min="2" max="256" width="7.625" style="13" customWidth="1"/>
    <col min="257" max="16384" width="9" style="13"/>
  </cols>
  <sheetData>
    <row r="1" spans="1:9">
      <c r="A1" s="12" t="s">
        <v>114</v>
      </c>
      <c r="B1" s="6"/>
    </row>
    <row r="2" spans="1:9">
      <c r="A2" s="18" t="str">
        <f xml:space="preserve"> HYPERLINK("#'目次'!B51","[45]")</f>
        <v>[45]</v>
      </c>
    </row>
    <row r="3" spans="1:9">
      <c r="A3" s="6" t="s">
        <v>114</v>
      </c>
      <c r="B3" s="7" t="s">
        <v>526</v>
      </c>
    </row>
    <row r="4" spans="1:9">
      <c r="A4" s="6" t="s">
        <v>114</v>
      </c>
      <c r="B4" s="7" t="s">
        <v>527</v>
      </c>
    </row>
    <row r="5" spans="1:9" s="21" customFormat="1" ht="24">
      <c r="A5" s="19" t="s">
        <v>114</v>
      </c>
      <c r="B5" s="20" t="s">
        <v>118</v>
      </c>
      <c r="C5" s="20" t="s">
        <v>528</v>
      </c>
      <c r="D5" s="20" t="s">
        <v>529</v>
      </c>
      <c r="E5" s="20" t="s">
        <v>530</v>
      </c>
      <c r="F5" s="20" t="s">
        <v>531</v>
      </c>
      <c r="G5" s="20" t="s">
        <v>532</v>
      </c>
      <c r="H5" s="20" t="s">
        <v>533</v>
      </c>
      <c r="I5" s="20" t="s">
        <v>128</v>
      </c>
    </row>
    <row r="6" spans="1:9">
      <c r="A6" s="22" t="s">
        <v>121</v>
      </c>
      <c r="B6" s="9">
        <v>2677</v>
      </c>
      <c r="C6" s="9">
        <v>1483</v>
      </c>
      <c r="D6" s="9">
        <v>681</v>
      </c>
      <c r="E6" s="9">
        <v>175</v>
      </c>
      <c r="F6" s="9">
        <v>69</v>
      </c>
      <c r="G6" s="9">
        <v>13</v>
      </c>
      <c r="H6" s="9">
        <v>92</v>
      </c>
      <c r="I6" s="9">
        <v>164</v>
      </c>
    </row>
    <row r="7" spans="1:9">
      <c r="A7" s="10" t="s">
        <v>114</v>
      </c>
      <c r="B7" s="15">
        <v>100</v>
      </c>
      <c r="C7" s="15">
        <v>55.397832999999999</v>
      </c>
      <c r="D7" s="15">
        <v>25.438924</v>
      </c>
      <c r="E7" s="15">
        <v>6.5371680000000003</v>
      </c>
      <c r="F7" s="15">
        <v>2.577512</v>
      </c>
      <c r="G7" s="15">
        <v>0.48561799999999999</v>
      </c>
      <c r="H7" s="15">
        <v>3.4366829999999999</v>
      </c>
      <c r="I7" s="15">
        <v>6.1262610000000004</v>
      </c>
    </row>
    <row r="8" spans="1:9">
      <c r="A8" s="8" t="s">
        <v>122</v>
      </c>
      <c r="B8" s="8"/>
      <c r="C8" s="8"/>
      <c r="D8" s="8"/>
      <c r="E8" s="8"/>
      <c r="F8" s="8"/>
      <c r="G8" s="8"/>
      <c r="H8" s="8"/>
      <c r="I8" s="8"/>
    </row>
    <row r="9" spans="1:9">
      <c r="A9" s="23" t="s">
        <v>123</v>
      </c>
      <c r="B9" s="24">
        <v>380</v>
      </c>
      <c r="C9" s="24">
        <v>278</v>
      </c>
      <c r="D9" s="24">
        <v>60</v>
      </c>
      <c r="E9" s="24">
        <v>13</v>
      </c>
      <c r="F9" s="24">
        <v>3</v>
      </c>
      <c r="G9" s="24">
        <v>1</v>
      </c>
      <c r="H9" s="24">
        <v>1</v>
      </c>
      <c r="I9" s="24">
        <v>24</v>
      </c>
    </row>
    <row r="10" spans="1:9">
      <c r="A10" s="10" t="s">
        <v>114</v>
      </c>
      <c r="B10" s="15">
        <v>100</v>
      </c>
      <c r="C10" s="15">
        <v>73.157894999999996</v>
      </c>
      <c r="D10" s="15">
        <v>15.789474</v>
      </c>
      <c r="E10" s="15">
        <v>3.4210530000000001</v>
      </c>
      <c r="F10" s="15">
        <v>0.78947400000000001</v>
      </c>
      <c r="G10" s="15">
        <v>0.263158</v>
      </c>
      <c r="H10" s="15">
        <v>0.263158</v>
      </c>
      <c r="I10" s="15">
        <v>6.3157889999999997</v>
      </c>
    </row>
    <row r="11" spans="1:9">
      <c r="A11" s="23" t="s">
        <v>124</v>
      </c>
      <c r="B11" s="24">
        <v>489</v>
      </c>
      <c r="C11" s="24">
        <v>335</v>
      </c>
      <c r="D11" s="24">
        <v>104</v>
      </c>
      <c r="E11" s="24">
        <v>19</v>
      </c>
      <c r="F11" s="24">
        <v>7</v>
      </c>
      <c r="G11" s="24">
        <v>1</v>
      </c>
      <c r="H11" s="24">
        <v>4</v>
      </c>
      <c r="I11" s="24">
        <v>19</v>
      </c>
    </row>
    <row r="12" spans="1:9">
      <c r="A12" s="10" t="s">
        <v>114</v>
      </c>
      <c r="B12" s="15">
        <v>100</v>
      </c>
      <c r="C12" s="15">
        <v>68.507157000000007</v>
      </c>
      <c r="D12" s="15">
        <v>21.267893999999998</v>
      </c>
      <c r="E12" s="15">
        <v>3.885481</v>
      </c>
      <c r="F12" s="15">
        <v>1.4314929999999999</v>
      </c>
      <c r="G12" s="15">
        <v>0.20449899999999999</v>
      </c>
      <c r="H12" s="15">
        <v>0.81799599999999995</v>
      </c>
      <c r="I12" s="15">
        <v>3.885481</v>
      </c>
    </row>
    <row r="13" spans="1:9">
      <c r="A13" s="23" t="s">
        <v>125</v>
      </c>
      <c r="B13" s="24">
        <v>1114</v>
      </c>
      <c r="C13" s="24">
        <v>627</v>
      </c>
      <c r="D13" s="24">
        <v>300</v>
      </c>
      <c r="E13" s="24">
        <v>72</v>
      </c>
      <c r="F13" s="24">
        <v>21</v>
      </c>
      <c r="G13" s="24">
        <v>7</v>
      </c>
      <c r="H13" s="24">
        <v>23</v>
      </c>
      <c r="I13" s="24">
        <v>64</v>
      </c>
    </row>
    <row r="14" spans="1:9">
      <c r="A14" s="10" t="s">
        <v>114</v>
      </c>
      <c r="B14" s="15">
        <v>100</v>
      </c>
      <c r="C14" s="15">
        <v>56.283662</v>
      </c>
      <c r="D14" s="15">
        <v>26.929981999999999</v>
      </c>
      <c r="E14" s="15">
        <v>6.4631959999999999</v>
      </c>
      <c r="F14" s="15">
        <v>1.8850990000000001</v>
      </c>
      <c r="G14" s="15">
        <v>0.62836599999999998</v>
      </c>
      <c r="H14" s="15">
        <v>2.064632</v>
      </c>
      <c r="I14" s="15">
        <v>5.745063</v>
      </c>
    </row>
    <row r="15" spans="1:9">
      <c r="A15" s="23" t="s">
        <v>126</v>
      </c>
      <c r="B15" s="24">
        <v>521</v>
      </c>
      <c r="C15" s="24">
        <v>195</v>
      </c>
      <c r="D15" s="24">
        <v>169</v>
      </c>
      <c r="E15" s="24">
        <v>61</v>
      </c>
      <c r="F15" s="24">
        <v>29</v>
      </c>
      <c r="G15" s="24">
        <v>3</v>
      </c>
      <c r="H15" s="24">
        <v>26</v>
      </c>
      <c r="I15" s="24">
        <v>38</v>
      </c>
    </row>
    <row r="16" spans="1:9">
      <c r="A16" s="10" t="s">
        <v>114</v>
      </c>
      <c r="B16" s="15">
        <v>100</v>
      </c>
      <c r="C16" s="15">
        <v>37.428023000000003</v>
      </c>
      <c r="D16" s="15">
        <v>32.437620000000003</v>
      </c>
      <c r="E16" s="15">
        <v>11.708252999999999</v>
      </c>
      <c r="F16" s="15">
        <v>5.5662190000000002</v>
      </c>
      <c r="G16" s="15">
        <v>0.57581599999999999</v>
      </c>
      <c r="H16" s="15">
        <v>4.9904029999999997</v>
      </c>
      <c r="I16" s="15">
        <v>7.293666</v>
      </c>
    </row>
    <row r="17" spans="1:9">
      <c r="A17" s="23" t="s">
        <v>127</v>
      </c>
      <c r="B17" s="24">
        <v>129</v>
      </c>
      <c r="C17" s="24">
        <v>31</v>
      </c>
      <c r="D17" s="24">
        <v>31</v>
      </c>
      <c r="E17" s="24">
        <v>9</v>
      </c>
      <c r="F17" s="24">
        <v>9</v>
      </c>
      <c r="G17" s="24">
        <v>1</v>
      </c>
      <c r="H17" s="24">
        <v>35</v>
      </c>
      <c r="I17" s="24">
        <v>13</v>
      </c>
    </row>
    <row r="18" spans="1:9">
      <c r="A18" s="10" t="s">
        <v>114</v>
      </c>
      <c r="B18" s="15">
        <v>100</v>
      </c>
      <c r="C18" s="15">
        <v>24.031008</v>
      </c>
      <c r="D18" s="15">
        <v>24.031008</v>
      </c>
      <c r="E18" s="15">
        <v>6.9767440000000001</v>
      </c>
      <c r="F18" s="15">
        <v>6.9767440000000001</v>
      </c>
      <c r="G18" s="15">
        <v>0.77519400000000005</v>
      </c>
      <c r="H18" s="15">
        <v>27.131782999999999</v>
      </c>
      <c r="I18" s="15">
        <v>10.077519000000001</v>
      </c>
    </row>
    <row r="19" spans="1:9">
      <c r="A19" s="23" t="s">
        <v>128</v>
      </c>
      <c r="B19" s="24">
        <v>44</v>
      </c>
      <c r="C19" s="24">
        <v>17</v>
      </c>
      <c r="D19" s="24">
        <v>17</v>
      </c>
      <c r="E19" s="24">
        <v>1</v>
      </c>
      <c r="F19" s="24">
        <v>0</v>
      </c>
      <c r="G19" s="24">
        <v>0</v>
      </c>
      <c r="H19" s="24">
        <v>3</v>
      </c>
      <c r="I19" s="24">
        <v>6</v>
      </c>
    </row>
    <row r="20" spans="1:9">
      <c r="A20" s="10" t="s">
        <v>114</v>
      </c>
      <c r="B20" s="15">
        <v>100</v>
      </c>
      <c r="C20" s="15">
        <v>38.636364</v>
      </c>
      <c r="D20" s="15">
        <v>38.636364</v>
      </c>
      <c r="E20" s="15">
        <v>2.2727270000000002</v>
      </c>
      <c r="F20" s="15">
        <v>0</v>
      </c>
      <c r="G20" s="15">
        <v>0</v>
      </c>
      <c r="H20" s="15">
        <v>6.8181820000000002</v>
      </c>
      <c r="I20" s="15">
        <v>13.636364</v>
      </c>
    </row>
    <row r="21" spans="1:9">
      <c r="A21" s="8" t="s">
        <v>129</v>
      </c>
      <c r="B21" s="8"/>
      <c r="C21" s="8"/>
      <c r="D21" s="8"/>
      <c r="E21" s="8"/>
      <c r="F21" s="8"/>
      <c r="G21" s="8"/>
      <c r="H21" s="8"/>
      <c r="I21" s="8"/>
    </row>
    <row r="22" spans="1:9">
      <c r="A22" s="23" t="s">
        <v>130</v>
      </c>
      <c r="B22" s="24">
        <v>799</v>
      </c>
      <c r="C22" s="24">
        <v>542</v>
      </c>
      <c r="D22" s="24">
        <v>160</v>
      </c>
      <c r="E22" s="24">
        <v>38</v>
      </c>
      <c r="F22" s="24">
        <v>10</v>
      </c>
      <c r="G22" s="24">
        <v>1</v>
      </c>
      <c r="H22" s="24">
        <v>8</v>
      </c>
      <c r="I22" s="24">
        <v>40</v>
      </c>
    </row>
    <row r="23" spans="1:9">
      <c r="A23" s="10" t="s">
        <v>114</v>
      </c>
      <c r="B23" s="15">
        <v>100</v>
      </c>
      <c r="C23" s="15">
        <v>67.834793000000005</v>
      </c>
      <c r="D23" s="15">
        <v>20.025030999999998</v>
      </c>
      <c r="E23" s="15">
        <v>4.7559449999999996</v>
      </c>
      <c r="F23" s="15">
        <v>1.2515639999999999</v>
      </c>
      <c r="G23" s="15">
        <v>0.12515599999999999</v>
      </c>
      <c r="H23" s="15">
        <v>1.001252</v>
      </c>
      <c r="I23" s="15">
        <v>5.0062579999999999</v>
      </c>
    </row>
    <row r="24" spans="1:9">
      <c r="A24" s="23" t="s">
        <v>131</v>
      </c>
      <c r="B24" s="24">
        <v>1245</v>
      </c>
      <c r="C24" s="24">
        <v>699</v>
      </c>
      <c r="D24" s="24">
        <v>340</v>
      </c>
      <c r="E24" s="24">
        <v>69</v>
      </c>
      <c r="F24" s="24">
        <v>28</v>
      </c>
      <c r="G24" s="24">
        <v>6</v>
      </c>
      <c r="H24" s="24">
        <v>25</v>
      </c>
      <c r="I24" s="24">
        <v>78</v>
      </c>
    </row>
    <row r="25" spans="1:9">
      <c r="A25" s="10" t="s">
        <v>114</v>
      </c>
      <c r="B25" s="15">
        <v>100</v>
      </c>
      <c r="C25" s="15">
        <v>56.144578000000003</v>
      </c>
      <c r="D25" s="15">
        <v>27.309237</v>
      </c>
      <c r="E25" s="15">
        <v>5.5421690000000003</v>
      </c>
      <c r="F25" s="15">
        <v>2.248996</v>
      </c>
      <c r="G25" s="15">
        <v>0.48192800000000002</v>
      </c>
      <c r="H25" s="15">
        <v>2.008032</v>
      </c>
      <c r="I25" s="15">
        <v>6.2650600000000001</v>
      </c>
    </row>
    <row r="26" spans="1:9">
      <c r="A26" s="23" t="s">
        <v>132</v>
      </c>
      <c r="B26" s="24">
        <v>504</v>
      </c>
      <c r="C26" s="24">
        <v>202</v>
      </c>
      <c r="D26" s="24">
        <v>145</v>
      </c>
      <c r="E26" s="24">
        <v>61</v>
      </c>
      <c r="F26" s="24">
        <v>24</v>
      </c>
      <c r="G26" s="24">
        <v>5</v>
      </c>
      <c r="H26" s="24">
        <v>36</v>
      </c>
      <c r="I26" s="24">
        <v>31</v>
      </c>
    </row>
    <row r="27" spans="1:9">
      <c r="A27" s="10" t="s">
        <v>114</v>
      </c>
      <c r="B27" s="15">
        <v>100</v>
      </c>
      <c r="C27" s="15">
        <v>40.079365000000003</v>
      </c>
      <c r="D27" s="15">
        <v>28.769841</v>
      </c>
      <c r="E27" s="15">
        <v>12.103175</v>
      </c>
      <c r="F27" s="15">
        <v>4.7619049999999996</v>
      </c>
      <c r="G27" s="15">
        <v>0.99206300000000003</v>
      </c>
      <c r="H27" s="15">
        <v>7.1428570000000002</v>
      </c>
      <c r="I27" s="15">
        <v>6.1507940000000003</v>
      </c>
    </row>
    <row r="28" spans="1:9">
      <c r="A28" s="23" t="s">
        <v>133</v>
      </c>
      <c r="B28" s="24">
        <v>82</v>
      </c>
      <c r="C28" s="24">
        <v>22</v>
      </c>
      <c r="D28" s="24">
        <v>22</v>
      </c>
      <c r="E28" s="24">
        <v>5</v>
      </c>
      <c r="F28" s="24">
        <v>6</v>
      </c>
      <c r="G28" s="24">
        <v>1</v>
      </c>
      <c r="H28" s="24">
        <v>20</v>
      </c>
      <c r="I28" s="24">
        <v>6</v>
      </c>
    </row>
    <row r="29" spans="1:9">
      <c r="A29" s="10" t="s">
        <v>114</v>
      </c>
      <c r="B29" s="15">
        <v>100</v>
      </c>
      <c r="C29" s="15">
        <v>26.829267999999999</v>
      </c>
      <c r="D29" s="15">
        <v>26.829267999999999</v>
      </c>
      <c r="E29" s="15">
        <v>6.0975609999999998</v>
      </c>
      <c r="F29" s="15">
        <v>7.3170729999999997</v>
      </c>
      <c r="G29" s="15">
        <v>1.2195119999999999</v>
      </c>
      <c r="H29" s="15">
        <v>24.390243999999999</v>
      </c>
      <c r="I29" s="15">
        <v>7.3170729999999997</v>
      </c>
    </row>
    <row r="30" spans="1:9">
      <c r="A30" s="23" t="s">
        <v>128</v>
      </c>
      <c r="B30" s="24">
        <v>47</v>
      </c>
      <c r="C30" s="24">
        <v>18</v>
      </c>
      <c r="D30" s="24">
        <v>14</v>
      </c>
      <c r="E30" s="24">
        <v>2</v>
      </c>
      <c r="F30" s="24">
        <v>1</v>
      </c>
      <c r="G30" s="24">
        <v>0</v>
      </c>
      <c r="H30" s="24">
        <v>3</v>
      </c>
      <c r="I30" s="24">
        <v>9</v>
      </c>
    </row>
    <row r="31" spans="1:9">
      <c r="A31" s="10" t="s">
        <v>114</v>
      </c>
      <c r="B31" s="15">
        <v>100</v>
      </c>
      <c r="C31" s="15">
        <v>38.297871999999998</v>
      </c>
      <c r="D31" s="15">
        <v>29.787234000000002</v>
      </c>
      <c r="E31" s="15">
        <v>4.2553190000000001</v>
      </c>
      <c r="F31" s="15">
        <v>2.1276600000000001</v>
      </c>
      <c r="G31" s="15">
        <v>0</v>
      </c>
      <c r="H31" s="15">
        <v>6.3829789999999997</v>
      </c>
      <c r="I31" s="15">
        <v>19.148935999999999</v>
      </c>
    </row>
    <row r="32" spans="1:9">
      <c r="A32" s="8" t="s">
        <v>134</v>
      </c>
      <c r="B32" s="8"/>
      <c r="C32" s="8"/>
      <c r="D32" s="8"/>
      <c r="E32" s="8"/>
      <c r="F32" s="8"/>
      <c r="G32" s="8"/>
      <c r="H32" s="8"/>
      <c r="I32" s="8"/>
    </row>
    <row r="33" spans="1:9">
      <c r="A33" s="23" t="s">
        <v>135</v>
      </c>
      <c r="B33" s="24">
        <v>128</v>
      </c>
      <c r="C33" s="24">
        <v>54</v>
      </c>
      <c r="D33" s="24">
        <v>40</v>
      </c>
      <c r="E33" s="24">
        <v>8</v>
      </c>
      <c r="F33" s="24">
        <v>7</v>
      </c>
      <c r="G33" s="24">
        <v>1</v>
      </c>
      <c r="H33" s="24">
        <v>9</v>
      </c>
      <c r="I33" s="24">
        <v>9</v>
      </c>
    </row>
    <row r="34" spans="1:9">
      <c r="A34" s="10" t="s">
        <v>114</v>
      </c>
      <c r="B34" s="15">
        <v>100</v>
      </c>
      <c r="C34" s="15">
        <v>42.1875</v>
      </c>
      <c r="D34" s="15">
        <v>31.25</v>
      </c>
      <c r="E34" s="15">
        <v>6.25</v>
      </c>
      <c r="F34" s="15">
        <v>5.46875</v>
      </c>
      <c r="G34" s="15">
        <v>0.78125</v>
      </c>
      <c r="H34" s="15">
        <v>7.03125</v>
      </c>
      <c r="I34" s="15">
        <v>7.03125</v>
      </c>
    </row>
    <row r="35" spans="1:9">
      <c r="A35" s="23" t="s">
        <v>136</v>
      </c>
      <c r="B35" s="24">
        <v>138</v>
      </c>
      <c r="C35" s="24">
        <v>66</v>
      </c>
      <c r="D35" s="24">
        <v>42</v>
      </c>
      <c r="E35" s="24">
        <v>9</v>
      </c>
      <c r="F35" s="24">
        <v>6</v>
      </c>
      <c r="G35" s="24">
        <v>1</v>
      </c>
      <c r="H35" s="24">
        <v>2</v>
      </c>
      <c r="I35" s="24">
        <v>12</v>
      </c>
    </row>
    <row r="36" spans="1:9">
      <c r="A36" s="10" t="s">
        <v>114</v>
      </c>
      <c r="B36" s="15">
        <v>100</v>
      </c>
      <c r="C36" s="15">
        <v>47.826087000000001</v>
      </c>
      <c r="D36" s="15">
        <v>30.434782999999999</v>
      </c>
      <c r="E36" s="15">
        <v>6.5217390000000002</v>
      </c>
      <c r="F36" s="15">
        <v>4.3478260000000004</v>
      </c>
      <c r="G36" s="15">
        <v>0.724638</v>
      </c>
      <c r="H36" s="15">
        <v>1.4492750000000001</v>
      </c>
      <c r="I36" s="15">
        <v>8.6956520000000008</v>
      </c>
    </row>
    <row r="37" spans="1:9">
      <c r="A37" s="23" t="s">
        <v>137</v>
      </c>
      <c r="B37" s="24">
        <v>119</v>
      </c>
      <c r="C37" s="24">
        <v>80</v>
      </c>
      <c r="D37" s="24">
        <v>21</v>
      </c>
      <c r="E37" s="24">
        <v>3</v>
      </c>
      <c r="F37" s="24">
        <v>3</v>
      </c>
      <c r="G37" s="24">
        <v>0</v>
      </c>
      <c r="H37" s="24">
        <v>2</v>
      </c>
      <c r="I37" s="24">
        <v>10</v>
      </c>
    </row>
    <row r="38" spans="1:9">
      <c r="A38" s="10" t="s">
        <v>114</v>
      </c>
      <c r="B38" s="15">
        <v>100</v>
      </c>
      <c r="C38" s="15">
        <v>67.226890999999995</v>
      </c>
      <c r="D38" s="15">
        <v>17.647058999999999</v>
      </c>
      <c r="E38" s="15">
        <v>2.5210080000000001</v>
      </c>
      <c r="F38" s="15">
        <v>2.5210080000000001</v>
      </c>
      <c r="G38" s="15">
        <v>0</v>
      </c>
      <c r="H38" s="15">
        <v>1.6806719999999999</v>
      </c>
      <c r="I38" s="15">
        <v>8.4033610000000003</v>
      </c>
    </row>
    <row r="39" spans="1:9">
      <c r="A39" s="23" t="s">
        <v>138</v>
      </c>
      <c r="B39" s="24">
        <v>142</v>
      </c>
      <c r="C39" s="24">
        <v>72</v>
      </c>
      <c r="D39" s="24">
        <v>39</v>
      </c>
      <c r="E39" s="24">
        <v>11</v>
      </c>
      <c r="F39" s="24">
        <v>3</v>
      </c>
      <c r="G39" s="24">
        <v>0</v>
      </c>
      <c r="H39" s="24">
        <v>7</v>
      </c>
      <c r="I39" s="24">
        <v>10</v>
      </c>
    </row>
    <row r="40" spans="1:9">
      <c r="A40" s="10" t="s">
        <v>114</v>
      </c>
      <c r="B40" s="15">
        <v>100</v>
      </c>
      <c r="C40" s="15">
        <v>50.704225000000001</v>
      </c>
      <c r="D40" s="15">
        <v>27.464789</v>
      </c>
      <c r="E40" s="15">
        <v>7.7464789999999999</v>
      </c>
      <c r="F40" s="15">
        <v>2.112676</v>
      </c>
      <c r="G40" s="15">
        <v>0</v>
      </c>
      <c r="H40" s="15">
        <v>4.9295770000000001</v>
      </c>
      <c r="I40" s="15">
        <v>7.0422539999999998</v>
      </c>
    </row>
    <row r="41" spans="1:9">
      <c r="A41" s="23" t="s">
        <v>139</v>
      </c>
      <c r="B41" s="24">
        <v>170</v>
      </c>
      <c r="C41" s="24">
        <v>101</v>
      </c>
      <c r="D41" s="24">
        <v>39</v>
      </c>
      <c r="E41" s="24">
        <v>17</v>
      </c>
      <c r="F41" s="24">
        <v>2</v>
      </c>
      <c r="G41" s="24">
        <v>0</v>
      </c>
      <c r="H41" s="24">
        <v>3</v>
      </c>
      <c r="I41" s="24">
        <v>8</v>
      </c>
    </row>
    <row r="42" spans="1:9">
      <c r="A42" s="10" t="s">
        <v>114</v>
      </c>
      <c r="B42" s="15">
        <v>100</v>
      </c>
      <c r="C42" s="15">
        <v>59.411765000000003</v>
      </c>
      <c r="D42" s="15">
        <v>22.941175999999999</v>
      </c>
      <c r="E42" s="15">
        <v>10</v>
      </c>
      <c r="F42" s="15">
        <v>1.176471</v>
      </c>
      <c r="G42" s="15">
        <v>0</v>
      </c>
      <c r="H42" s="15">
        <v>1.7647060000000001</v>
      </c>
      <c r="I42" s="15">
        <v>4.7058819999999999</v>
      </c>
    </row>
    <row r="43" spans="1:9">
      <c r="A43" s="23" t="s">
        <v>140</v>
      </c>
      <c r="B43" s="24">
        <v>192</v>
      </c>
      <c r="C43" s="24">
        <v>116</v>
      </c>
      <c r="D43" s="24">
        <v>47</v>
      </c>
      <c r="E43" s="24">
        <v>8</v>
      </c>
      <c r="F43" s="24">
        <v>4</v>
      </c>
      <c r="G43" s="24">
        <v>0</v>
      </c>
      <c r="H43" s="24">
        <v>6</v>
      </c>
      <c r="I43" s="24">
        <v>11</v>
      </c>
    </row>
    <row r="44" spans="1:9">
      <c r="A44" s="10" t="s">
        <v>114</v>
      </c>
      <c r="B44" s="15">
        <v>100</v>
      </c>
      <c r="C44" s="15">
        <v>60.416666999999997</v>
      </c>
      <c r="D44" s="15">
        <v>24.479167</v>
      </c>
      <c r="E44" s="15">
        <v>4.1666670000000003</v>
      </c>
      <c r="F44" s="15">
        <v>2.0833330000000001</v>
      </c>
      <c r="G44" s="15">
        <v>0</v>
      </c>
      <c r="H44" s="15">
        <v>3.125</v>
      </c>
      <c r="I44" s="15">
        <v>5.7291670000000003</v>
      </c>
    </row>
    <row r="45" spans="1:9">
      <c r="A45" s="23" t="s">
        <v>141</v>
      </c>
      <c r="B45" s="24">
        <v>1405</v>
      </c>
      <c r="C45" s="24">
        <v>777</v>
      </c>
      <c r="D45" s="24">
        <v>373</v>
      </c>
      <c r="E45" s="24">
        <v>90</v>
      </c>
      <c r="F45" s="24">
        <v>36</v>
      </c>
      <c r="G45" s="24">
        <v>10</v>
      </c>
      <c r="H45" s="24">
        <v>41</v>
      </c>
      <c r="I45" s="24">
        <v>78</v>
      </c>
    </row>
    <row r="46" spans="1:9">
      <c r="A46" s="10" t="s">
        <v>114</v>
      </c>
      <c r="B46" s="15">
        <v>100</v>
      </c>
      <c r="C46" s="15">
        <v>55.302491000000003</v>
      </c>
      <c r="D46" s="15">
        <v>26.548043</v>
      </c>
      <c r="E46" s="15">
        <v>6.4056940000000004</v>
      </c>
      <c r="F46" s="15">
        <v>2.5622780000000001</v>
      </c>
      <c r="G46" s="15">
        <v>0.71174400000000004</v>
      </c>
      <c r="H46" s="15">
        <v>2.9181490000000001</v>
      </c>
      <c r="I46" s="15">
        <v>5.5516009999999998</v>
      </c>
    </row>
    <row r="47" spans="1:9">
      <c r="A47" s="23" t="s">
        <v>142</v>
      </c>
      <c r="B47" s="24">
        <v>343</v>
      </c>
      <c r="C47" s="24">
        <v>198</v>
      </c>
      <c r="D47" s="24">
        <v>70</v>
      </c>
      <c r="E47" s="24">
        <v>27</v>
      </c>
      <c r="F47" s="24">
        <v>8</v>
      </c>
      <c r="G47" s="24">
        <v>1</v>
      </c>
      <c r="H47" s="24">
        <v>20</v>
      </c>
      <c r="I47" s="24">
        <v>19</v>
      </c>
    </row>
    <row r="48" spans="1:9">
      <c r="A48" s="10" t="s">
        <v>114</v>
      </c>
      <c r="B48" s="15">
        <v>100</v>
      </c>
      <c r="C48" s="15">
        <v>57.725948000000002</v>
      </c>
      <c r="D48" s="15">
        <v>20.408162999999998</v>
      </c>
      <c r="E48" s="15">
        <v>7.8717199999999998</v>
      </c>
      <c r="F48" s="15">
        <v>2.3323619999999998</v>
      </c>
      <c r="G48" s="15">
        <v>0.291545</v>
      </c>
      <c r="H48" s="15">
        <v>5.8309040000000003</v>
      </c>
      <c r="I48" s="15">
        <v>5.5393590000000001</v>
      </c>
    </row>
    <row r="49" spans="1:9">
      <c r="A49" s="23" t="s">
        <v>128</v>
      </c>
      <c r="B49" s="24">
        <v>40</v>
      </c>
      <c r="C49" s="24">
        <v>19</v>
      </c>
      <c r="D49" s="24">
        <v>10</v>
      </c>
      <c r="E49" s="24">
        <v>2</v>
      </c>
      <c r="F49" s="24">
        <v>0</v>
      </c>
      <c r="G49" s="24">
        <v>0</v>
      </c>
      <c r="H49" s="24">
        <v>2</v>
      </c>
      <c r="I49" s="24">
        <v>7</v>
      </c>
    </row>
    <row r="50" spans="1:9">
      <c r="A50" s="10" t="s">
        <v>114</v>
      </c>
      <c r="B50" s="15">
        <v>100</v>
      </c>
      <c r="C50" s="15">
        <v>47.5</v>
      </c>
      <c r="D50" s="15">
        <v>25</v>
      </c>
      <c r="E50" s="15">
        <v>5</v>
      </c>
      <c r="F50" s="15">
        <v>0</v>
      </c>
      <c r="G50" s="15">
        <v>0</v>
      </c>
      <c r="H50" s="15">
        <v>5</v>
      </c>
      <c r="I50" s="15">
        <v>17.5</v>
      </c>
    </row>
    <row r="51" spans="1:9">
      <c r="A51" s="8" t="s">
        <v>143</v>
      </c>
      <c r="B51" s="8"/>
      <c r="C51" s="8"/>
      <c r="D51" s="8"/>
      <c r="E51" s="8"/>
      <c r="F51" s="8"/>
      <c r="G51" s="8"/>
      <c r="H51" s="8"/>
      <c r="I51" s="8"/>
    </row>
    <row r="52" spans="1:9">
      <c r="A52" s="23" t="s">
        <v>144</v>
      </c>
      <c r="B52" s="24">
        <v>429</v>
      </c>
      <c r="C52" s="24">
        <v>278</v>
      </c>
      <c r="D52" s="24">
        <v>99</v>
      </c>
      <c r="E52" s="24">
        <v>22</v>
      </c>
      <c r="F52" s="24">
        <v>7</v>
      </c>
      <c r="G52" s="24">
        <v>0</v>
      </c>
      <c r="H52" s="24">
        <v>4</v>
      </c>
      <c r="I52" s="24">
        <v>19</v>
      </c>
    </row>
    <row r="53" spans="1:9">
      <c r="A53" s="10" t="s">
        <v>114</v>
      </c>
      <c r="B53" s="15">
        <v>100</v>
      </c>
      <c r="C53" s="15">
        <v>64.801865000000006</v>
      </c>
      <c r="D53" s="15">
        <v>23.076923000000001</v>
      </c>
      <c r="E53" s="15">
        <v>5.1282050000000003</v>
      </c>
      <c r="F53" s="15">
        <v>1.631702</v>
      </c>
      <c r="G53" s="15">
        <v>0</v>
      </c>
      <c r="H53" s="15">
        <v>0.93240100000000004</v>
      </c>
      <c r="I53" s="15">
        <v>4.4289040000000002</v>
      </c>
    </row>
    <row r="54" spans="1:9">
      <c r="A54" s="23" t="s">
        <v>145</v>
      </c>
      <c r="B54" s="24">
        <v>319</v>
      </c>
      <c r="C54" s="24">
        <v>221</v>
      </c>
      <c r="D54" s="24">
        <v>61</v>
      </c>
      <c r="E54" s="24">
        <v>11</v>
      </c>
      <c r="F54" s="24">
        <v>8</v>
      </c>
      <c r="G54" s="24">
        <v>0</v>
      </c>
      <c r="H54" s="24">
        <v>1</v>
      </c>
      <c r="I54" s="24">
        <v>17</v>
      </c>
    </row>
    <row r="55" spans="1:9">
      <c r="A55" s="10" t="s">
        <v>114</v>
      </c>
      <c r="B55" s="15">
        <v>100</v>
      </c>
      <c r="C55" s="15">
        <v>69.278997000000004</v>
      </c>
      <c r="D55" s="15">
        <v>19.122257000000001</v>
      </c>
      <c r="E55" s="15">
        <v>3.4482759999999999</v>
      </c>
      <c r="F55" s="15">
        <v>2.5078369999999999</v>
      </c>
      <c r="G55" s="15">
        <v>0</v>
      </c>
      <c r="H55" s="15">
        <v>0.31347999999999998</v>
      </c>
      <c r="I55" s="15">
        <v>5.3291539999999999</v>
      </c>
    </row>
    <row r="56" spans="1:9">
      <c r="A56" s="23" t="s">
        <v>146</v>
      </c>
      <c r="B56" s="24">
        <v>504</v>
      </c>
      <c r="C56" s="24">
        <v>299</v>
      </c>
      <c r="D56" s="24">
        <v>135</v>
      </c>
      <c r="E56" s="24">
        <v>24</v>
      </c>
      <c r="F56" s="24">
        <v>10</v>
      </c>
      <c r="G56" s="24">
        <v>0</v>
      </c>
      <c r="H56" s="24">
        <v>4</v>
      </c>
      <c r="I56" s="24">
        <v>32</v>
      </c>
    </row>
    <row r="57" spans="1:9">
      <c r="A57" s="10" t="s">
        <v>114</v>
      </c>
      <c r="B57" s="15">
        <v>100</v>
      </c>
      <c r="C57" s="15">
        <v>59.325397000000002</v>
      </c>
      <c r="D57" s="15">
        <v>26.785713999999999</v>
      </c>
      <c r="E57" s="15">
        <v>4.7619049999999996</v>
      </c>
      <c r="F57" s="15">
        <v>1.984127</v>
      </c>
      <c r="G57" s="15">
        <v>0</v>
      </c>
      <c r="H57" s="15">
        <v>0.793651</v>
      </c>
      <c r="I57" s="15">
        <v>6.3492059999999997</v>
      </c>
    </row>
    <row r="58" spans="1:9">
      <c r="A58" s="23" t="s">
        <v>147</v>
      </c>
      <c r="B58" s="24">
        <v>143</v>
      </c>
      <c r="C58" s="24">
        <v>74</v>
      </c>
      <c r="D58" s="24">
        <v>44</v>
      </c>
      <c r="E58" s="24">
        <v>10</v>
      </c>
      <c r="F58" s="24">
        <v>5</v>
      </c>
      <c r="G58" s="24">
        <v>0</v>
      </c>
      <c r="H58" s="24">
        <v>1</v>
      </c>
      <c r="I58" s="24">
        <v>9</v>
      </c>
    </row>
    <row r="59" spans="1:9">
      <c r="A59" s="10" t="s">
        <v>114</v>
      </c>
      <c r="B59" s="15">
        <v>100</v>
      </c>
      <c r="C59" s="15">
        <v>51.748252000000001</v>
      </c>
      <c r="D59" s="15">
        <v>30.769231000000001</v>
      </c>
      <c r="E59" s="15">
        <v>6.9930070000000004</v>
      </c>
      <c r="F59" s="15">
        <v>3.4965030000000001</v>
      </c>
      <c r="G59" s="15">
        <v>0</v>
      </c>
      <c r="H59" s="15">
        <v>0.69930099999999995</v>
      </c>
      <c r="I59" s="15">
        <v>6.2937060000000002</v>
      </c>
    </row>
    <row r="60" spans="1:9">
      <c r="A60" s="23" t="s">
        <v>148</v>
      </c>
      <c r="B60" s="24">
        <v>168</v>
      </c>
      <c r="C60" s="24">
        <v>108</v>
      </c>
      <c r="D60" s="24">
        <v>40</v>
      </c>
      <c r="E60" s="24">
        <v>5</v>
      </c>
      <c r="F60" s="24">
        <v>7</v>
      </c>
      <c r="G60" s="24">
        <v>0</v>
      </c>
      <c r="H60" s="24">
        <v>1</v>
      </c>
      <c r="I60" s="24">
        <v>7</v>
      </c>
    </row>
    <row r="61" spans="1:9">
      <c r="A61" s="10" t="s">
        <v>114</v>
      </c>
      <c r="B61" s="15">
        <v>100</v>
      </c>
      <c r="C61" s="15">
        <v>64.285713999999999</v>
      </c>
      <c r="D61" s="15">
        <v>23.809524</v>
      </c>
      <c r="E61" s="15">
        <v>2.9761899999999999</v>
      </c>
      <c r="F61" s="15">
        <v>4.1666670000000003</v>
      </c>
      <c r="G61" s="15">
        <v>0</v>
      </c>
      <c r="H61" s="15">
        <v>0.59523800000000004</v>
      </c>
      <c r="I61" s="15">
        <v>4.1666670000000003</v>
      </c>
    </row>
    <row r="62" spans="1:9">
      <c r="A62" s="23" t="s">
        <v>149</v>
      </c>
      <c r="B62" s="24">
        <v>1270</v>
      </c>
      <c r="C62" s="24">
        <v>740</v>
      </c>
      <c r="D62" s="24">
        <v>323</v>
      </c>
      <c r="E62" s="24">
        <v>81</v>
      </c>
      <c r="F62" s="24">
        <v>31</v>
      </c>
      <c r="G62" s="24">
        <v>1</v>
      </c>
      <c r="H62" s="24">
        <v>20</v>
      </c>
      <c r="I62" s="24">
        <v>74</v>
      </c>
    </row>
    <row r="63" spans="1:9">
      <c r="A63" s="10" t="s">
        <v>114</v>
      </c>
      <c r="B63" s="15">
        <v>100</v>
      </c>
      <c r="C63" s="15">
        <v>58.267716999999998</v>
      </c>
      <c r="D63" s="15">
        <v>25.433071000000002</v>
      </c>
      <c r="E63" s="15">
        <v>6.3779529999999998</v>
      </c>
      <c r="F63" s="15">
        <v>2.4409450000000001</v>
      </c>
      <c r="G63" s="15">
        <v>7.8740000000000004E-2</v>
      </c>
      <c r="H63" s="15">
        <v>1.574803</v>
      </c>
      <c r="I63" s="15">
        <v>5.8267720000000001</v>
      </c>
    </row>
    <row r="64" spans="1:9">
      <c r="A64" s="23" t="s">
        <v>150</v>
      </c>
      <c r="B64" s="24">
        <v>1642</v>
      </c>
      <c r="C64" s="24">
        <v>969</v>
      </c>
      <c r="D64" s="24">
        <v>423</v>
      </c>
      <c r="E64" s="24">
        <v>99</v>
      </c>
      <c r="F64" s="24">
        <v>28</v>
      </c>
      <c r="G64" s="24">
        <v>5</v>
      </c>
      <c r="H64" s="24">
        <v>18</v>
      </c>
      <c r="I64" s="24">
        <v>100</v>
      </c>
    </row>
    <row r="65" spans="1:9">
      <c r="A65" s="10" t="s">
        <v>114</v>
      </c>
      <c r="B65" s="15">
        <v>100</v>
      </c>
      <c r="C65" s="15">
        <v>59.013398000000002</v>
      </c>
      <c r="D65" s="15">
        <v>25.761267</v>
      </c>
      <c r="E65" s="15">
        <v>6.0292329999999996</v>
      </c>
      <c r="F65" s="15">
        <v>1.705238</v>
      </c>
      <c r="G65" s="15">
        <v>0.30450700000000003</v>
      </c>
      <c r="H65" s="15">
        <v>1.0962240000000001</v>
      </c>
      <c r="I65" s="15">
        <v>6.0901339999999999</v>
      </c>
    </row>
    <row r="66" spans="1:9">
      <c r="A66" s="23" t="s">
        <v>151</v>
      </c>
      <c r="B66" s="24">
        <v>2266</v>
      </c>
      <c r="C66" s="24">
        <v>1286</v>
      </c>
      <c r="D66" s="24">
        <v>589</v>
      </c>
      <c r="E66" s="24">
        <v>145</v>
      </c>
      <c r="F66" s="24">
        <v>54</v>
      </c>
      <c r="G66" s="24">
        <v>12</v>
      </c>
      <c r="H66" s="24">
        <v>52</v>
      </c>
      <c r="I66" s="24">
        <v>128</v>
      </c>
    </row>
    <row r="67" spans="1:9">
      <c r="A67" s="10" t="s">
        <v>114</v>
      </c>
      <c r="B67" s="15">
        <v>100</v>
      </c>
      <c r="C67" s="15">
        <v>56.751986000000002</v>
      </c>
      <c r="D67" s="15">
        <v>25.992939</v>
      </c>
      <c r="E67" s="15">
        <v>6.3989409999999998</v>
      </c>
      <c r="F67" s="15">
        <v>2.383054</v>
      </c>
      <c r="G67" s="15">
        <v>0.52956800000000004</v>
      </c>
      <c r="H67" s="15">
        <v>2.2947929999999999</v>
      </c>
      <c r="I67" s="15">
        <v>5.64872</v>
      </c>
    </row>
    <row r="68" spans="1:9">
      <c r="A68" s="23" t="s">
        <v>152</v>
      </c>
      <c r="B68" s="24">
        <v>121</v>
      </c>
      <c r="C68" s="24">
        <v>51</v>
      </c>
      <c r="D68" s="24">
        <v>21</v>
      </c>
      <c r="E68" s="24">
        <v>10</v>
      </c>
      <c r="F68" s="24">
        <v>9</v>
      </c>
      <c r="G68" s="24">
        <v>0</v>
      </c>
      <c r="H68" s="24">
        <v>22</v>
      </c>
      <c r="I68" s="24">
        <v>8</v>
      </c>
    </row>
    <row r="69" spans="1:9">
      <c r="A69" s="10" t="s">
        <v>114</v>
      </c>
      <c r="B69" s="15">
        <v>100</v>
      </c>
      <c r="C69" s="15">
        <v>42.148760000000003</v>
      </c>
      <c r="D69" s="15">
        <v>17.355371999999999</v>
      </c>
      <c r="E69" s="15">
        <v>8.2644629999999992</v>
      </c>
      <c r="F69" s="15">
        <v>7.4380170000000003</v>
      </c>
      <c r="G69" s="15">
        <v>0</v>
      </c>
      <c r="H69" s="15">
        <v>18.181818</v>
      </c>
      <c r="I69" s="15">
        <v>6.6115700000000004</v>
      </c>
    </row>
    <row r="70" spans="1:9">
      <c r="A70" s="23" t="s">
        <v>128</v>
      </c>
      <c r="B70" s="24">
        <v>46</v>
      </c>
      <c r="C70" s="24">
        <v>14</v>
      </c>
      <c r="D70" s="24">
        <v>12</v>
      </c>
      <c r="E70" s="24">
        <v>2</v>
      </c>
      <c r="F70" s="24">
        <v>0</v>
      </c>
      <c r="G70" s="24">
        <v>1</v>
      </c>
      <c r="H70" s="24">
        <v>10</v>
      </c>
      <c r="I70" s="24">
        <v>7</v>
      </c>
    </row>
    <row r="71" spans="1:9">
      <c r="A71" s="10" t="s">
        <v>114</v>
      </c>
      <c r="B71" s="15">
        <v>100</v>
      </c>
      <c r="C71" s="15">
        <v>30.434782999999999</v>
      </c>
      <c r="D71" s="15">
        <v>26.086957000000002</v>
      </c>
      <c r="E71" s="15">
        <v>4.3478260000000004</v>
      </c>
      <c r="F71" s="15">
        <v>0</v>
      </c>
      <c r="G71" s="15">
        <v>2.1739130000000002</v>
      </c>
      <c r="H71" s="15">
        <v>21.739129999999999</v>
      </c>
      <c r="I71" s="15">
        <v>15.217390999999999</v>
      </c>
    </row>
    <row r="72" spans="1:9">
      <c r="A72" s="8" t="s">
        <v>153</v>
      </c>
      <c r="B72" s="8"/>
      <c r="C72" s="8"/>
      <c r="D72" s="8"/>
      <c r="E72" s="8"/>
      <c r="F72" s="8"/>
      <c r="G72" s="8"/>
      <c r="H72" s="8"/>
      <c r="I72" s="8"/>
    </row>
    <row r="73" spans="1:9">
      <c r="A73" s="23" t="s">
        <v>154</v>
      </c>
      <c r="B73" s="24">
        <v>1344</v>
      </c>
      <c r="C73" s="24">
        <v>814</v>
      </c>
      <c r="D73" s="24">
        <v>312</v>
      </c>
      <c r="E73" s="24">
        <v>81</v>
      </c>
      <c r="F73" s="24">
        <v>29</v>
      </c>
      <c r="G73" s="24">
        <v>4</v>
      </c>
      <c r="H73" s="24">
        <v>24</v>
      </c>
      <c r="I73" s="24">
        <v>80</v>
      </c>
    </row>
    <row r="74" spans="1:9">
      <c r="A74" s="10" t="s">
        <v>114</v>
      </c>
      <c r="B74" s="15">
        <v>100</v>
      </c>
      <c r="C74" s="15">
        <v>60.565475999999997</v>
      </c>
      <c r="D74" s="15">
        <v>23.214286000000001</v>
      </c>
      <c r="E74" s="15">
        <v>6.0267860000000004</v>
      </c>
      <c r="F74" s="15">
        <v>2.1577380000000002</v>
      </c>
      <c r="G74" s="15">
        <v>0.29761900000000002</v>
      </c>
      <c r="H74" s="15">
        <v>1.785714</v>
      </c>
      <c r="I74" s="15">
        <v>5.9523809999999999</v>
      </c>
    </row>
    <row r="75" spans="1:9">
      <c r="A75" s="23" t="s">
        <v>155</v>
      </c>
      <c r="B75" s="24">
        <v>1107</v>
      </c>
      <c r="C75" s="24">
        <v>593</v>
      </c>
      <c r="D75" s="24">
        <v>306</v>
      </c>
      <c r="E75" s="24">
        <v>73</v>
      </c>
      <c r="F75" s="24">
        <v>38</v>
      </c>
      <c r="G75" s="24">
        <v>5</v>
      </c>
      <c r="H75" s="24">
        <v>43</v>
      </c>
      <c r="I75" s="24">
        <v>49</v>
      </c>
    </row>
    <row r="76" spans="1:9">
      <c r="A76" s="10" t="s">
        <v>114</v>
      </c>
      <c r="B76" s="15">
        <v>100</v>
      </c>
      <c r="C76" s="15">
        <v>53.568201999999999</v>
      </c>
      <c r="D76" s="15">
        <v>27.642275999999999</v>
      </c>
      <c r="E76" s="15">
        <v>6.5943990000000001</v>
      </c>
      <c r="F76" s="15">
        <v>3.4327009999999998</v>
      </c>
      <c r="G76" s="15">
        <v>0.45167099999999999</v>
      </c>
      <c r="H76" s="15">
        <v>3.8843719999999999</v>
      </c>
      <c r="I76" s="15">
        <v>4.4263779999999997</v>
      </c>
    </row>
    <row r="77" spans="1:9">
      <c r="A77" s="23" t="s">
        <v>156</v>
      </c>
      <c r="B77" s="24">
        <v>1006</v>
      </c>
      <c r="C77" s="24">
        <v>533</v>
      </c>
      <c r="D77" s="24">
        <v>270</v>
      </c>
      <c r="E77" s="24">
        <v>69</v>
      </c>
      <c r="F77" s="24">
        <v>31</v>
      </c>
      <c r="G77" s="24">
        <v>4</v>
      </c>
      <c r="H77" s="24">
        <v>40</v>
      </c>
      <c r="I77" s="24">
        <v>59</v>
      </c>
    </row>
    <row r="78" spans="1:9">
      <c r="A78" s="10" t="s">
        <v>114</v>
      </c>
      <c r="B78" s="15">
        <v>100</v>
      </c>
      <c r="C78" s="15">
        <v>52.982106999999999</v>
      </c>
      <c r="D78" s="15">
        <v>26.838965999999999</v>
      </c>
      <c r="E78" s="15">
        <v>6.8588469999999999</v>
      </c>
      <c r="F78" s="15">
        <v>3.0815109999999999</v>
      </c>
      <c r="G78" s="15">
        <v>0.39761400000000002</v>
      </c>
      <c r="H78" s="15">
        <v>3.976143</v>
      </c>
      <c r="I78" s="15">
        <v>5.8648110000000004</v>
      </c>
    </row>
    <row r="79" spans="1:9">
      <c r="A79" s="23" t="s">
        <v>157</v>
      </c>
      <c r="B79" s="24">
        <v>541</v>
      </c>
      <c r="C79" s="24">
        <v>288</v>
      </c>
      <c r="D79" s="24">
        <v>150</v>
      </c>
      <c r="E79" s="24">
        <v>35</v>
      </c>
      <c r="F79" s="24">
        <v>15</v>
      </c>
      <c r="G79" s="24">
        <v>4</v>
      </c>
      <c r="H79" s="24">
        <v>21</v>
      </c>
      <c r="I79" s="24">
        <v>28</v>
      </c>
    </row>
    <row r="80" spans="1:9">
      <c r="A80" s="10" t="s">
        <v>114</v>
      </c>
      <c r="B80" s="15">
        <v>100</v>
      </c>
      <c r="C80" s="15">
        <v>53.234749999999998</v>
      </c>
      <c r="D80" s="15">
        <v>27.726433</v>
      </c>
      <c r="E80" s="15">
        <v>6.4695010000000002</v>
      </c>
      <c r="F80" s="15">
        <v>2.772643</v>
      </c>
      <c r="G80" s="15">
        <v>0.73937200000000003</v>
      </c>
      <c r="H80" s="15">
        <v>3.8817010000000001</v>
      </c>
      <c r="I80" s="15">
        <v>5.1756010000000003</v>
      </c>
    </row>
    <row r="81" spans="1:9">
      <c r="A81" s="23" t="s">
        <v>158</v>
      </c>
      <c r="B81" s="24">
        <v>1510</v>
      </c>
      <c r="C81" s="24">
        <v>830</v>
      </c>
      <c r="D81" s="24">
        <v>418</v>
      </c>
      <c r="E81" s="24">
        <v>87</v>
      </c>
      <c r="F81" s="24">
        <v>43</v>
      </c>
      <c r="G81" s="24">
        <v>8</v>
      </c>
      <c r="H81" s="24">
        <v>50</v>
      </c>
      <c r="I81" s="24">
        <v>74</v>
      </c>
    </row>
    <row r="82" spans="1:9">
      <c r="A82" s="10" t="s">
        <v>114</v>
      </c>
      <c r="B82" s="15">
        <v>100</v>
      </c>
      <c r="C82" s="15">
        <v>54.966887</v>
      </c>
      <c r="D82" s="15">
        <v>27.682119</v>
      </c>
      <c r="E82" s="15">
        <v>5.7615889999999998</v>
      </c>
      <c r="F82" s="15">
        <v>2.8476819999999998</v>
      </c>
      <c r="G82" s="15">
        <v>0.52980099999999997</v>
      </c>
      <c r="H82" s="15">
        <v>3.311258</v>
      </c>
      <c r="I82" s="15">
        <v>4.9006619999999996</v>
      </c>
    </row>
    <row r="83" spans="1:9">
      <c r="A83" s="23" t="s">
        <v>159</v>
      </c>
      <c r="B83" s="24">
        <v>1011</v>
      </c>
      <c r="C83" s="24">
        <v>615</v>
      </c>
      <c r="D83" s="24">
        <v>246</v>
      </c>
      <c r="E83" s="24">
        <v>57</v>
      </c>
      <c r="F83" s="24">
        <v>25</v>
      </c>
      <c r="G83" s="24">
        <v>3</v>
      </c>
      <c r="H83" s="24">
        <v>18</v>
      </c>
      <c r="I83" s="24">
        <v>47</v>
      </c>
    </row>
    <row r="84" spans="1:9">
      <c r="A84" s="10" t="s">
        <v>114</v>
      </c>
      <c r="B84" s="15">
        <v>100</v>
      </c>
      <c r="C84" s="15">
        <v>60.830860999999999</v>
      </c>
      <c r="D84" s="15">
        <v>24.332343999999999</v>
      </c>
      <c r="E84" s="15">
        <v>5.637982</v>
      </c>
      <c r="F84" s="15">
        <v>2.4727990000000002</v>
      </c>
      <c r="G84" s="15">
        <v>0.296736</v>
      </c>
      <c r="H84" s="15">
        <v>1.7804150000000001</v>
      </c>
      <c r="I84" s="15">
        <v>4.6488630000000004</v>
      </c>
    </row>
    <row r="85" spans="1:9">
      <c r="A85" s="23" t="s">
        <v>160</v>
      </c>
      <c r="B85" s="24">
        <v>1234</v>
      </c>
      <c r="C85" s="24">
        <v>718</v>
      </c>
      <c r="D85" s="24">
        <v>324</v>
      </c>
      <c r="E85" s="24">
        <v>68</v>
      </c>
      <c r="F85" s="24">
        <v>30</v>
      </c>
      <c r="G85" s="24">
        <v>4</v>
      </c>
      <c r="H85" s="24">
        <v>20</v>
      </c>
      <c r="I85" s="24">
        <v>70</v>
      </c>
    </row>
    <row r="86" spans="1:9">
      <c r="A86" s="10" t="s">
        <v>114</v>
      </c>
      <c r="B86" s="15">
        <v>100</v>
      </c>
      <c r="C86" s="15">
        <v>58.184764999999999</v>
      </c>
      <c r="D86" s="15">
        <v>26.256077999999999</v>
      </c>
      <c r="E86" s="15">
        <v>5.510535</v>
      </c>
      <c r="F86" s="15">
        <v>2.4311180000000001</v>
      </c>
      <c r="G86" s="15">
        <v>0.32414900000000002</v>
      </c>
      <c r="H86" s="15">
        <v>1.620746</v>
      </c>
      <c r="I86" s="15">
        <v>5.6726089999999996</v>
      </c>
    </row>
    <row r="87" spans="1:9">
      <c r="A87" s="23" t="s">
        <v>161</v>
      </c>
      <c r="B87" s="24">
        <v>443</v>
      </c>
      <c r="C87" s="24">
        <v>266</v>
      </c>
      <c r="D87" s="24">
        <v>106</v>
      </c>
      <c r="E87" s="24">
        <v>25</v>
      </c>
      <c r="F87" s="24">
        <v>11</v>
      </c>
      <c r="G87" s="24">
        <v>1</v>
      </c>
      <c r="H87" s="24">
        <v>5</v>
      </c>
      <c r="I87" s="24">
        <v>29</v>
      </c>
    </row>
    <row r="88" spans="1:9">
      <c r="A88" s="10" t="s">
        <v>114</v>
      </c>
      <c r="B88" s="15">
        <v>100</v>
      </c>
      <c r="C88" s="15">
        <v>60.045147</v>
      </c>
      <c r="D88" s="15">
        <v>23.927765000000001</v>
      </c>
      <c r="E88" s="15">
        <v>5.6433410000000004</v>
      </c>
      <c r="F88" s="15">
        <v>2.4830700000000001</v>
      </c>
      <c r="G88" s="15">
        <v>0.22573399999999999</v>
      </c>
      <c r="H88" s="15">
        <v>1.128668</v>
      </c>
      <c r="I88" s="15">
        <v>6.5462749999999996</v>
      </c>
    </row>
    <row r="89" spans="1:9">
      <c r="A89" s="23" t="s">
        <v>162</v>
      </c>
      <c r="B89" s="24">
        <v>1237</v>
      </c>
      <c r="C89" s="24">
        <v>745</v>
      </c>
      <c r="D89" s="24">
        <v>318</v>
      </c>
      <c r="E89" s="24">
        <v>66</v>
      </c>
      <c r="F89" s="24">
        <v>26</v>
      </c>
      <c r="G89" s="24">
        <v>4</v>
      </c>
      <c r="H89" s="24">
        <v>21</v>
      </c>
      <c r="I89" s="24">
        <v>57</v>
      </c>
    </row>
    <row r="90" spans="1:9">
      <c r="A90" s="10" t="s">
        <v>114</v>
      </c>
      <c r="B90" s="15">
        <v>100</v>
      </c>
      <c r="C90" s="15">
        <v>60.226354000000001</v>
      </c>
      <c r="D90" s="15">
        <v>25.707356999999998</v>
      </c>
      <c r="E90" s="15">
        <v>5.3354889999999999</v>
      </c>
      <c r="F90" s="15">
        <v>2.1018590000000001</v>
      </c>
      <c r="G90" s="15">
        <v>0.32336300000000001</v>
      </c>
      <c r="H90" s="15">
        <v>1.6976560000000001</v>
      </c>
      <c r="I90" s="15">
        <v>4.6079220000000003</v>
      </c>
    </row>
    <row r="91" spans="1:9">
      <c r="A91" s="23" t="s">
        <v>152</v>
      </c>
      <c r="B91" s="24">
        <v>81</v>
      </c>
      <c r="C91" s="24">
        <v>31</v>
      </c>
      <c r="D91" s="24">
        <v>29</v>
      </c>
      <c r="E91" s="24">
        <v>11</v>
      </c>
      <c r="F91" s="24">
        <v>1</v>
      </c>
      <c r="G91" s="24">
        <v>0</v>
      </c>
      <c r="H91" s="24">
        <v>5</v>
      </c>
      <c r="I91" s="24">
        <v>4</v>
      </c>
    </row>
    <row r="92" spans="1:9">
      <c r="A92" s="10" t="s">
        <v>114</v>
      </c>
      <c r="B92" s="15">
        <v>100</v>
      </c>
      <c r="C92" s="15">
        <v>38.271605000000001</v>
      </c>
      <c r="D92" s="15">
        <v>35.802469000000002</v>
      </c>
      <c r="E92" s="15">
        <v>13.580247</v>
      </c>
      <c r="F92" s="15">
        <v>1.2345680000000001</v>
      </c>
      <c r="G92" s="15">
        <v>0</v>
      </c>
      <c r="H92" s="15">
        <v>6.1728399999999999</v>
      </c>
      <c r="I92" s="15">
        <v>4.9382720000000004</v>
      </c>
    </row>
    <row r="93" spans="1:9">
      <c r="A93" s="23" t="s">
        <v>163</v>
      </c>
      <c r="B93" s="24">
        <v>67</v>
      </c>
      <c r="C93" s="24">
        <v>36</v>
      </c>
      <c r="D93" s="24">
        <v>14</v>
      </c>
      <c r="E93" s="24">
        <v>4</v>
      </c>
      <c r="F93" s="24">
        <v>2</v>
      </c>
      <c r="G93" s="24">
        <v>0</v>
      </c>
      <c r="H93" s="24">
        <v>3</v>
      </c>
      <c r="I93" s="24">
        <v>8</v>
      </c>
    </row>
    <row r="94" spans="1:9">
      <c r="A94" s="10" t="s">
        <v>114</v>
      </c>
      <c r="B94" s="15">
        <v>100</v>
      </c>
      <c r="C94" s="15">
        <v>53.731343000000003</v>
      </c>
      <c r="D94" s="15">
        <v>20.895522</v>
      </c>
      <c r="E94" s="15">
        <v>5.9701490000000002</v>
      </c>
      <c r="F94" s="15">
        <v>2.9850750000000001</v>
      </c>
      <c r="G94" s="15">
        <v>0</v>
      </c>
      <c r="H94" s="15">
        <v>4.4776119999999997</v>
      </c>
      <c r="I94" s="15">
        <v>11.940299</v>
      </c>
    </row>
    <row r="95" spans="1:9">
      <c r="A95" s="23" t="s">
        <v>128</v>
      </c>
      <c r="B95" s="24">
        <v>52</v>
      </c>
      <c r="C95" s="24">
        <v>21</v>
      </c>
      <c r="D95" s="24">
        <v>16</v>
      </c>
      <c r="E95" s="24">
        <v>2</v>
      </c>
      <c r="F95" s="24">
        <v>0</v>
      </c>
      <c r="G95" s="24">
        <v>1</v>
      </c>
      <c r="H95" s="24">
        <v>3</v>
      </c>
      <c r="I95" s="24">
        <v>9</v>
      </c>
    </row>
    <row r="96" spans="1:9">
      <c r="A96" s="10" t="s">
        <v>114</v>
      </c>
      <c r="B96" s="15">
        <v>100</v>
      </c>
      <c r="C96" s="15">
        <v>40.384614999999997</v>
      </c>
      <c r="D96" s="15">
        <v>30.769231000000001</v>
      </c>
      <c r="E96" s="15">
        <v>3.8461539999999999</v>
      </c>
      <c r="F96" s="15">
        <v>0</v>
      </c>
      <c r="G96" s="15">
        <v>1.9230769999999999</v>
      </c>
      <c r="H96" s="15">
        <v>5.7692310000000004</v>
      </c>
      <c r="I96" s="15">
        <v>17.307691999999999</v>
      </c>
    </row>
    <row r="97" spans="1:9">
      <c r="A97" s="8" t="s">
        <v>164</v>
      </c>
      <c r="B97" s="8"/>
      <c r="C97" s="8"/>
      <c r="D97" s="8"/>
      <c r="E97" s="8"/>
      <c r="F97" s="8"/>
      <c r="G97" s="8"/>
      <c r="H97" s="8"/>
      <c r="I97" s="8"/>
    </row>
    <row r="98" spans="1:9">
      <c r="A98" s="23" t="s">
        <v>165</v>
      </c>
      <c r="B98" s="24">
        <v>209</v>
      </c>
      <c r="C98" s="24">
        <v>152</v>
      </c>
      <c r="D98" s="24">
        <v>31</v>
      </c>
      <c r="E98" s="24">
        <v>8</v>
      </c>
      <c r="F98" s="24">
        <v>1</v>
      </c>
      <c r="G98" s="24">
        <v>0</v>
      </c>
      <c r="H98" s="24">
        <v>3</v>
      </c>
      <c r="I98" s="24">
        <v>14</v>
      </c>
    </row>
    <row r="99" spans="1:9">
      <c r="A99" s="10" t="s">
        <v>114</v>
      </c>
      <c r="B99" s="15">
        <v>100</v>
      </c>
      <c r="C99" s="15">
        <v>72.727272999999997</v>
      </c>
      <c r="D99" s="15">
        <v>14.832535999999999</v>
      </c>
      <c r="E99" s="15">
        <v>3.8277510000000001</v>
      </c>
      <c r="F99" s="15">
        <v>0.47846899999999998</v>
      </c>
      <c r="G99" s="15">
        <v>0</v>
      </c>
      <c r="H99" s="15">
        <v>1.4354070000000001</v>
      </c>
      <c r="I99" s="15">
        <v>6.6985650000000003</v>
      </c>
    </row>
    <row r="100" spans="1:9">
      <c r="A100" s="23" t="s">
        <v>166</v>
      </c>
      <c r="B100" s="24">
        <v>1043</v>
      </c>
      <c r="C100" s="24">
        <v>676</v>
      </c>
      <c r="D100" s="24">
        <v>245</v>
      </c>
      <c r="E100" s="24">
        <v>40</v>
      </c>
      <c r="F100" s="24">
        <v>15</v>
      </c>
      <c r="G100" s="24">
        <v>2</v>
      </c>
      <c r="H100" s="24">
        <v>11</v>
      </c>
      <c r="I100" s="24">
        <v>54</v>
      </c>
    </row>
    <row r="101" spans="1:9">
      <c r="A101" s="10" t="s">
        <v>114</v>
      </c>
      <c r="B101" s="15">
        <v>100</v>
      </c>
      <c r="C101" s="15">
        <v>64.813039000000003</v>
      </c>
      <c r="D101" s="15">
        <v>23.489933000000001</v>
      </c>
      <c r="E101" s="15">
        <v>3.8350909999999998</v>
      </c>
      <c r="F101" s="15">
        <v>1.438159</v>
      </c>
      <c r="G101" s="15">
        <v>0.19175500000000001</v>
      </c>
      <c r="H101" s="15">
        <v>1.0546500000000001</v>
      </c>
      <c r="I101" s="15">
        <v>5.1773730000000002</v>
      </c>
    </row>
    <row r="102" spans="1:9">
      <c r="A102" s="23" t="s">
        <v>167</v>
      </c>
      <c r="B102" s="24">
        <v>963</v>
      </c>
      <c r="C102" s="24">
        <v>483</v>
      </c>
      <c r="D102" s="24">
        <v>278</v>
      </c>
      <c r="E102" s="24">
        <v>77</v>
      </c>
      <c r="F102" s="24">
        <v>30</v>
      </c>
      <c r="G102" s="24">
        <v>3</v>
      </c>
      <c r="H102" s="24">
        <v>28</v>
      </c>
      <c r="I102" s="24">
        <v>64</v>
      </c>
    </row>
    <row r="103" spans="1:9">
      <c r="A103" s="10" t="s">
        <v>114</v>
      </c>
      <c r="B103" s="15">
        <v>100</v>
      </c>
      <c r="C103" s="15">
        <v>50.155763</v>
      </c>
      <c r="D103" s="15">
        <v>28.868120000000001</v>
      </c>
      <c r="E103" s="15">
        <v>7.9958460000000002</v>
      </c>
      <c r="F103" s="15">
        <v>3.115265</v>
      </c>
      <c r="G103" s="15">
        <v>0.31152600000000003</v>
      </c>
      <c r="H103" s="15">
        <v>2.9075799999999998</v>
      </c>
      <c r="I103" s="15">
        <v>6.6458979999999999</v>
      </c>
    </row>
    <row r="104" spans="1:9">
      <c r="A104" s="23" t="s">
        <v>168</v>
      </c>
      <c r="B104" s="24">
        <v>338</v>
      </c>
      <c r="C104" s="24">
        <v>132</v>
      </c>
      <c r="D104" s="24">
        <v>99</v>
      </c>
      <c r="E104" s="24">
        <v>39</v>
      </c>
      <c r="F104" s="24">
        <v>16</v>
      </c>
      <c r="G104" s="24">
        <v>6</v>
      </c>
      <c r="H104" s="24">
        <v>28</v>
      </c>
      <c r="I104" s="24">
        <v>18</v>
      </c>
    </row>
    <row r="105" spans="1:9">
      <c r="A105" s="10" t="s">
        <v>114</v>
      </c>
      <c r="B105" s="15">
        <v>100</v>
      </c>
      <c r="C105" s="15">
        <v>39.053254000000003</v>
      </c>
      <c r="D105" s="15">
        <v>29.289940999999999</v>
      </c>
      <c r="E105" s="15">
        <v>11.538462000000001</v>
      </c>
      <c r="F105" s="15">
        <v>4.7337280000000002</v>
      </c>
      <c r="G105" s="15">
        <v>1.7751479999999999</v>
      </c>
      <c r="H105" s="15">
        <v>8.2840240000000005</v>
      </c>
      <c r="I105" s="15">
        <v>5.3254440000000001</v>
      </c>
    </row>
    <row r="106" spans="1:9">
      <c r="A106" s="23" t="s">
        <v>169</v>
      </c>
      <c r="B106" s="24">
        <v>94</v>
      </c>
      <c r="C106" s="24">
        <v>28</v>
      </c>
      <c r="D106" s="24">
        <v>22</v>
      </c>
      <c r="E106" s="24">
        <v>10</v>
      </c>
      <c r="F106" s="24">
        <v>6</v>
      </c>
      <c r="G106" s="24">
        <v>2</v>
      </c>
      <c r="H106" s="24">
        <v>21</v>
      </c>
      <c r="I106" s="24">
        <v>5</v>
      </c>
    </row>
    <row r="107" spans="1:9">
      <c r="A107" s="10" t="s">
        <v>114</v>
      </c>
      <c r="B107" s="15">
        <v>100</v>
      </c>
      <c r="C107" s="15">
        <v>29.787234000000002</v>
      </c>
      <c r="D107" s="15">
        <v>23.404254999999999</v>
      </c>
      <c r="E107" s="15">
        <v>10.638298000000001</v>
      </c>
      <c r="F107" s="15">
        <v>6.3829789999999997</v>
      </c>
      <c r="G107" s="15">
        <v>2.1276600000000001</v>
      </c>
      <c r="H107" s="15">
        <v>22.340426000000001</v>
      </c>
      <c r="I107" s="15">
        <v>5.3191490000000003</v>
      </c>
    </row>
    <row r="108" spans="1:9">
      <c r="A108" s="23" t="s">
        <v>128</v>
      </c>
      <c r="B108" s="24">
        <v>30</v>
      </c>
      <c r="C108" s="24">
        <v>12</v>
      </c>
      <c r="D108" s="24">
        <v>6</v>
      </c>
      <c r="E108" s="24">
        <v>1</v>
      </c>
      <c r="F108" s="24">
        <v>1</v>
      </c>
      <c r="G108" s="24">
        <v>0</v>
      </c>
      <c r="H108" s="24">
        <v>1</v>
      </c>
      <c r="I108" s="24">
        <v>9</v>
      </c>
    </row>
    <row r="109" spans="1:9">
      <c r="A109" s="10" t="s">
        <v>114</v>
      </c>
      <c r="B109" s="15">
        <v>100</v>
      </c>
      <c r="C109" s="15">
        <v>40</v>
      </c>
      <c r="D109" s="15">
        <v>20</v>
      </c>
      <c r="E109" s="15">
        <v>3.3333330000000001</v>
      </c>
      <c r="F109" s="15">
        <v>3.3333330000000001</v>
      </c>
      <c r="G109" s="15">
        <v>0</v>
      </c>
      <c r="H109" s="15">
        <v>3.3333330000000001</v>
      </c>
      <c r="I109" s="15">
        <v>30</v>
      </c>
    </row>
    <row r="110" spans="1:9">
      <c r="A110" s="8" t="s">
        <v>170</v>
      </c>
      <c r="B110" s="8"/>
      <c r="C110" s="8"/>
      <c r="D110" s="8"/>
      <c r="E110" s="8"/>
      <c r="F110" s="8"/>
      <c r="G110" s="8"/>
      <c r="H110" s="8"/>
      <c r="I110" s="8"/>
    </row>
    <row r="111" spans="1:9">
      <c r="A111" s="23" t="s">
        <v>171</v>
      </c>
      <c r="B111" s="24">
        <v>386</v>
      </c>
      <c r="C111" s="24">
        <v>183</v>
      </c>
      <c r="D111" s="24">
        <v>112</v>
      </c>
      <c r="E111" s="24">
        <v>27</v>
      </c>
      <c r="F111" s="24">
        <v>12</v>
      </c>
      <c r="G111" s="24">
        <v>2</v>
      </c>
      <c r="H111" s="24">
        <v>17</v>
      </c>
      <c r="I111" s="24">
        <v>33</v>
      </c>
    </row>
    <row r="112" spans="1:9">
      <c r="A112" s="10" t="s">
        <v>114</v>
      </c>
      <c r="B112" s="15">
        <v>100</v>
      </c>
      <c r="C112" s="15">
        <v>47.409326</v>
      </c>
      <c r="D112" s="15">
        <v>29.015543999999998</v>
      </c>
      <c r="E112" s="15">
        <v>6.9948189999999997</v>
      </c>
      <c r="F112" s="15">
        <v>3.1088079999999998</v>
      </c>
      <c r="G112" s="15">
        <v>0.51813500000000001</v>
      </c>
      <c r="H112" s="15">
        <v>4.4041449999999998</v>
      </c>
      <c r="I112" s="15">
        <v>8.5492229999999996</v>
      </c>
    </row>
    <row r="113" spans="1:9">
      <c r="A113" s="23" t="s">
        <v>172</v>
      </c>
      <c r="B113" s="24">
        <v>919</v>
      </c>
      <c r="C113" s="24">
        <v>504</v>
      </c>
      <c r="D113" s="24">
        <v>261</v>
      </c>
      <c r="E113" s="24">
        <v>61</v>
      </c>
      <c r="F113" s="24">
        <v>19</v>
      </c>
      <c r="G113" s="24">
        <v>5</v>
      </c>
      <c r="H113" s="24">
        <v>24</v>
      </c>
      <c r="I113" s="24">
        <v>45</v>
      </c>
    </row>
    <row r="114" spans="1:9">
      <c r="A114" s="10" t="s">
        <v>114</v>
      </c>
      <c r="B114" s="15">
        <v>100</v>
      </c>
      <c r="C114" s="15">
        <v>54.842219999999998</v>
      </c>
      <c r="D114" s="15">
        <v>28.400435000000002</v>
      </c>
      <c r="E114" s="15">
        <v>6.6376499999999998</v>
      </c>
      <c r="F114" s="15">
        <v>2.0674649999999999</v>
      </c>
      <c r="G114" s="15">
        <v>0.54407000000000005</v>
      </c>
      <c r="H114" s="15">
        <v>2.6115339999999998</v>
      </c>
      <c r="I114" s="15">
        <v>4.8966269999999996</v>
      </c>
    </row>
    <row r="115" spans="1:9">
      <c r="A115" s="23" t="s">
        <v>173</v>
      </c>
      <c r="B115" s="24">
        <v>978</v>
      </c>
      <c r="C115" s="24">
        <v>577</v>
      </c>
      <c r="D115" s="24">
        <v>221</v>
      </c>
      <c r="E115" s="24">
        <v>60</v>
      </c>
      <c r="F115" s="24">
        <v>26</v>
      </c>
      <c r="G115" s="24">
        <v>4</v>
      </c>
      <c r="H115" s="24">
        <v>35</v>
      </c>
      <c r="I115" s="24">
        <v>55</v>
      </c>
    </row>
    <row r="116" spans="1:9">
      <c r="A116" s="10" t="s">
        <v>114</v>
      </c>
      <c r="B116" s="15">
        <v>100</v>
      </c>
      <c r="C116" s="15">
        <v>58.997954999999997</v>
      </c>
      <c r="D116" s="15">
        <v>22.597137</v>
      </c>
      <c r="E116" s="15">
        <v>6.1349689999999999</v>
      </c>
      <c r="F116" s="15">
        <v>2.658487</v>
      </c>
      <c r="G116" s="15">
        <v>0.40899799999999997</v>
      </c>
      <c r="H116" s="15">
        <v>3.578732</v>
      </c>
      <c r="I116" s="15">
        <v>5.6237219999999999</v>
      </c>
    </row>
    <row r="117" spans="1:9">
      <c r="A117" s="23" t="s">
        <v>174</v>
      </c>
      <c r="B117" s="24">
        <v>347</v>
      </c>
      <c r="C117" s="24">
        <v>203</v>
      </c>
      <c r="D117" s="24">
        <v>76</v>
      </c>
      <c r="E117" s="24">
        <v>25</v>
      </c>
      <c r="F117" s="24">
        <v>11</v>
      </c>
      <c r="G117" s="24">
        <v>2</v>
      </c>
      <c r="H117" s="24">
        <v>12</v>
      </c>
      <c r="I117" s="24">
        <v>18</v>
      </c>
    </row>
    <row r="118" spans="1:9">
      <c r="A118" s="10" t="s">
        <v>114</v>
      </c>
      <c r="B118" s="15">
        <v>100</v>
      </c>
      <c r="C118" s="15">
        <v>58.501441</v>
      </c>
      <c r="D118" s="15">
        <v>21.902017000000001</v>
      </c>
      <c r="E118" s="15">
        <v>7.2046109999999999</v>
      </c>
      <c r="F118" s="15">
        <v>3.170029</v>
      </c>
      <c r="G118" s="15">
        <v>0.57636900000000002</v>
      </c>
      <c r="H118" s="15">
        <v>3.4582130000000002</v>
      </c>
      <c r="I118" s="15">
        <v>5.1873199999999997</v>
      </c>
    </row>
    <row r="119" spans="1:9">
      <c r="A119" s="23" t="s">
        <v>128</v>
      </c>
      <c r="B119" s="24">
        <v>47</v>
      </c>
      <c r="C119" s="24">
        <v>16</v>
      </c>
      <c r="D119" s="24">
        <v>11</v>
      </c>
      <c r="E119" s="24">
        <v>2</v>
      </c>
      <c r="F119" s="24">
        <v>1</v>
      </c>
      <c r="G119" s="24">
        <v>0</v>
      </c>
      <c r="H119" s="24">
        <v>4</v>
      </c>
      <c r="I119" s="24">
        <v>13</v>
      </c>
    </row>
    <row r="120" spans="1:9">
      <c r="A120" s="10" t="s">
        <v>114</v>
      </c>
      <c r="B120" s="15">
        <v>100</v>
      </c>
      <c r="C120" s="15">
        <v>34.042552999999998</v>
      </c>
      <c r="D120" s="15">
        <v>23.404254999999999</v>
      </c>
      <c r="E120" s="15">
        <v>4.2553190000000001</v>
      </c>
      <c r="F120" s="15">
        <v>2.1276600000000001</v>
      </c>
      <c r="G120" s="15">
        <v>0</v>
      </c>
      <c r="H120" s="15">
        <v>8.5106380000000001</v>
      </c>
      <c r="I120" s="15">
        <v>27.659573999999999</v>
      </c>
    </row>
    <row r="121" spans="1:9">
      <c r="A121" s="8" t="s">
        <v>175</v>
      </c>
      <c r="B121" s="8"/>
      <c r="C121" s="8"/>
      <c r="D121" s="8"/>
      <c r="E121" s="8"/>
      <c r="F121" s="8"/>
      <c r="G121" s="8"/>
      <c r="H121" s="8"/>
      <c r="I121" s="8"/>
    </row>
    <row r="122" spans="1:9">
      <c r="A122" s="23" t="s">
        <v>176</v>
      </c>
      <c r="B122" s="24">
        <v>425</v>
      </c>
      <c r="C122" s="24">
        <v>283</v>
      </c>
      <c r="D122" s="24">
        <v>108</v>
      </c>
      <c r="E122" s="24">
        <v>12</v>
      </c>
      <c r="F122" s="24">
        <v>6</v>
      </c>
      <c r="G122" s="24">
        <v>0</v>
      </c>
      <c r="H122" s="24">
        <v>4</v>
      </c>
      <c r="I122" s="24">
        <v>12</v>
      </c>
    </row>
    <row r="123" spans="1:9">
      <c r="A123" s="10" t="s">
        <v>114</v>
      </c>
      <c r="B123" s="15">
        <v>100</v>
      </c>
      <c r="C123" s="15">
        <v>66.588234999999997</v>
      </c>
      <c r="D123" s="15">
        <v>25.411764999999999</v>
      </c>
      <c r="E123" s="15">
        <v>2.8235290000000002</v>
      </c>
      <c r="F123" s="15">
        <v>1.4117649999999999</v>
      </c>
      <c r="G123" s="15">
        <v>0</v>
      </c>
      <c r="H123" s="15">
        <v>0.94117600000000001</v>
      </c>
      <c r="I123" s="15">
        <v>2.8235290000000002</v>
      </c>
    </row>
    <row r="124" spans="1:9">
      <c r="A124" s="23" t="s">
        <v>177</v>
      </c>
      <c r="B124" s="24">
        <v>811</v>
      </c>
      <c r="C124" s="24">
        <v>566</v>
      </c>
      <c r="D124" s="24">
        <v>174</v>
      </c>
      <c r="E124" s="24">
        <v>24</v>
      </c>
      <c r="F124" s="24">
        <v>7</v>
      </c>
      <c r="G124" s="24">
        <v>0</v>
      </c>
      <c r="H124" s="24">
        <v>4</v>
      </c>
      <c r="I124" s="24">
        <v>36</v>
      </c>
    </row>
    <row r="125" spans="1:9">
      <c r="A125" s="10" t="s">
        <v>114</v>
      </c>
      <c r="B125" s="15">
        <v>100</v>
      </c>
      <c r="C125" s="15">
        <v>69.790381999999994</v>
      </c>
      <c r="D125" s="15">
        <v>21.454993999999999</v>
      </c>
      <c r="E125" s="15">
        <v>2.9593090000000002</v>
      </c>
      <c r="F125" s="15">
        <v>0.86313200000000001</v>
      </c>
      <c r="G125" s="15">
        <v>0</v>
      </c>
      <c r="H125" s="15">
        <v>0.49321799999999999</v>
      </c>
      <c r="I125" s="15">
        <v>4.4389640000000004</v>
      </c>
    </row>
    <row r="126" spans="1:9">
      <c r="A126" s="23" t="s">
        <v>178</v>
      </c>
      <c r="B126" s="24">
        <v>207</v>
      </c>
      <c r="C126" s="24">
        <v>152</v>
      </c>
      <c r="D126" s="24">
        <v>38</v>
      </c>
      <c r="E126" s="24">
        <v>6</v>
      </c>
      <c r="F126" s="24">
        <v>0</v>
      </c>
      <c r="G126" s="24">
        <v>0</v>
      </c>
      <c r="H126" s="24">
        <v>3</v>
      </c>
      <c r="I126" s="24">
        <v>8</v>
      </c>
    </row>
    <row r="127" spans="1:9">
      <c r="A127" s="10" t="s">
        <v>114</v>
      </c>
      <c r="B127" s="15">
        <v>100</v>
      </c>
      <c r="C127" s="15">
        <v>73.429952</v>
      </c>
      <c r="D127" s="15">
        <v>18.357488</v>
      </c>
      <c r="E127" s="15">
        <v>2.8985509999999999</v>
      </c>
      <c r="F127" s="15">
        <v>0</v>
      </c>
      <c r="G127" s="15">
        <v>0</v>
      </c>
      <c r="H127" s="15">
        <v>1.4492750000000001</v>
      </c>
      <c r="I127" s="15">
        <v>3.8647339999999999</v>
      </c>
    </row>
    <row r="128" spans="1:9">
      <c r="A128" s="23" t="s">
        <v>179</v>
      </c>
      <c r="B128" s="24">
        <v>154</v>
      </c>
      <c r="C128" s="24">
        <v>118</v>
      </c>
      <c r="D128" s="24">
        <v>28</v>
      </c>
      <c r="E128" s="24">
        <v>3</v>
      </c>
      <c r="F128" s="24">
        <v>1</v>
      </c>
      <c r="G128" s="24">
        <v>0</v>
      </c>
      <c r="H128" s="24">
        <v>0</v>
      </c>
      <c r="I128" s="24">
        <v>4</v>
      </c>
    </row>
    <row r="129" spans="1:9">
      <c r="A129" s="10" t="s">
        <v>114</v>
      </c>
      <c r="B129" s="15">
        <v>100</v>
      </c>
      <c r="C129" s="15">
        <v>76.623377000000005</v>
      </c>
      <c r="D129" s="15">
        <v>18.181818</v>
      </c>
      <c r="E129" s="15">
        <v>1.9480519999999999</v>
      </c>
      <c r="F129" s="15">
        <v>0.64935100000000001</v>
      </c>
      <c r="G129" s="15">
        <v>0</v>
      </c>
      <c r="H129" s="15">
        <v>0</v>
      </c>
      <c r="I129" s="15">
        <v>2.5974029999999999</v>
      </c>
    </row>
    <row r="130" spans="1:9">
      <c r="A130" s="23" t="s">
        <v>180</v>
      </c>
      <c r="B130" s="24">
        <v>318</v>
      </c>
      <c r="C130" s="24">
        <v>229</v>
      </c>
      <c r="D130" s="24">
        <v>60</v>
      </c>
      <c r="E130" s="24">
        <v>7</v>
      </c>
      <c r="F130" s="24">
        <v>7</v>
      </c>
      <c r="G130" s="24">
        <v>0</v>
      </c>
      <c r="H130" s="24">
        <v>0</v>
      </c>
      <c r="I130" s="24">
        <v>15</v>
      </c>
    </row>
    <row r="131" spans="1:9">
      <c r="A131" s="10" t="s">
        <v>114</v>
      </c>
      <c r="B131" s="15">
        <v>100</v>
      </c>
      <c r="C131" s="15">
        <v>72.012579000000002</v>
      </c>
      <c r="D131" s="15">
        <v>18.867925</v>
      </c>
      <c r="E131" s="15">
        <v>2.2012580000000002</v>
      </c>
      <c r="F131" s="15">
        <v>2.2012580000000002</v>
      </c>
      <c r="G131" s="15">
        <v>0</v>
      </c>
      <c r="H131" s="15">
        <v>0</v>
      </c>
      <c r="I131" s="15">
        <v>4.7169809999999996</v>
      </c>
    </row>
    <row r="132" spans="1:9">
      <c r="A132" s="23" t="s">
        <v>181</v>
      </c>
      <c r="B132" s="24">
        <v>203</v>
      </c>
      <c r="C132" s="24">
        <v>137</v>
      </c>
      <c r="D132" s="24">
        <v>45</v>
      </c>
      <c r="E132" s="24">
        <v>2</v>
      </c>
      <c r="F132" s="24">
        <v>3</v>
      </c>
      <c r="G132" s="24">
        <v>0</v>
      </c>
      <c r="H132" s="24">
        <v>0</v>
      </c>
      <c r="I132" s="24">
        <v>16</v>
      </c>
    </row>
    <row r="133" spans="1:9">
      <c r="A133" s="10" t="s">
        <v>114</v>
      </c>
      <c r="B133" s="15">
        <v>100</v>
      </c>
      <c r="C133" s="15">
        <v>67.487684999999999</v>
      </c>
      <c r="D133" s="15">
        <v>22.167487999999999</v>
      </c>
      <c r="E133" s="15">
        <v>0.98522200000000004</v>
      </c>
      <c r="F133" s="15">
        <v>1.477833</v>
      </c>
      <c r="G133" s="15">
        <v>0</v>
      </c>
      <c r="H133" s="15">
        <v>0</v>
      </c>
      <c r="I133" s="15">
        <v>7.8817729999999999</v>
      </c>
    </row>
    <row r="134" spans="1:9">
      <c r="A134" s="23" t="s">
        <v>182</v>
      </c>
      <c r="B134" s="24">
        <v>79</v>
      </c>
      <c r="C134" s="24">
        <v>52</v>
      </c>
      <c r="D134" s="24">
        <v>16</v>
      </c>
      <c r="E134" s="24">
        <v>2</v>
      </c>
      <c r="F134" s="24">
        <v>3</v>
      </c>
      <c r="G134" s="24">
        <v>0</v>
      </c>
      <c r="H134" s="24">
        <v>3</v>
      </c>
      <c r="I134" s="24">
        <v>3</v>
      </c>
    </row>
    <row r="135" spans="1:9">
      <c r="A135" s="10" t="s">
        <v>114</v>
      </c>
      <c r="B135" s="15">
        <v>100</v>
      </c>
      <c r="C135" s="15">
        <v>65.822784999999996</v>
      </c>
      <c r="D135" s="15">
        <v>20.253164999999999</v>
      </c>
      <c r="E135" s="15">
        <v>2.5316459999999998</v>
      </c>
      <c r="F135" s="15">
        <v>3.7974679999999998</v>
      </c>
      <c r="G135" s="15">
        <v>0</v>
      </c>
      <c r="H135" s="15">
        <v>3.7974679999999998</v>
      </c>
      <c r="I135" s="15">
        <v>3.7974679999999998</v>
      </c>
    </row>
    <row r="136" spans="1:9">
      <c r="A136" s="23" t="s">
        <v>183</v>
      </c>
      <c r="B136" s="24">
        <v>68</v>
      </c>
      <c r="C136" s="24">
        <v>50</v>
      </c>
      <c r="D136" s="24">
        <v>14</v>
      </c>
      <c r="E136" s="24">
        <v>0</v>
      </c>
      <c r="F136" s="24">
        <v>0</v>
      </c>
      <c r="G136" s="24">
        <v>0</v>
      </c>
      <c r="H136" s="24">
        <v>0</v>
      </c>
      <c r="I136" s="24">
        <v>4</v>
      </c>
    </row>
    <row r="137" spans="1:9">
      <c r="A137" s="10" t="s">
        <v>114</v>
      </c>
      <c r="B137" s="15">
        <v>100</v>
      </c>
      <c r="C137" s="15">
        <v>73.529411999999994</v>
      </c>
      <c r="D137" s="15">
        <v>20.588235000000001</v>
      </c>
      <c r="E137" s="15">
        <v>0</v>
      </c>
      <c r="F137" s="15">
        <v>0</v>
      </c>
      <c r="G137" s="15">
        <v>0</v>
      </c>
      <c r="H137" s="15">
        <v>0</v>
      </c>
      <c r="I137" s="15">
        <v>5.8823530000000002</v>
      </c>
    </row>
    <row r="138" spans="1:9">
      <c r="A138" s="23" t="s">
        <v>184</v>
      </c>
      <c r="B138" s="24">
        <v>586</v>
      </c>
      <c r="C138" s="24">
        <v>388</v>
      </c>
      <c r="D138" s="24">
        <v>125</v>
      </c>
      <c r="E138" s="24">
        <v>24</v>
      </c>
      <c r="F138" s="24">
        <v>10</v>
      </c>
      <c r="G138" s="24">
        <v>0</v>
      </c>
      <c r="H138" s="24">
        <v>3</v>
      </c>
      <c r="I138" s="24">
        <v>36</v>
      </c>
    </row>
    <row r="139" spans="1:9">
      <c r="A139" s="10" t="s">
        <v>114</v>
      </c>
      <c r="B139" s="15">
        <v>100</v>
      </c>
      <c r="C139" s="15">
        <v>66.211603999999994</v>
      </c>
      <c r="D139" s="15">
        <v>21.331057999999999</v>
      </c>
      <c r="E139" s="15">
        <v>4.0955630000000003</v>
      </c>
      <c r="F139" s="15">
        <v>1.706485</v>
      </c>
      <c r="G139" s="15">
        <v>0</v>
      </c>
      <c r="H139" s="15">
        <v>0.51194499999999998</v>
      </c>
      <c r="I139" s="15">
        <v>6.1433450000000001</v>
      </c>
    </row>
    <row r="140" spans="1:9">
      <c r="A140" s="23" t="s">
        <v>185</v>
      </c>
      <c r="B140" s="24">
        <v>276</v>
      </c>
      <c r="C140" s="24">
        <v>186</v>
      </c>
      <c r="D140" s="24">
        <v>53</v>
      </c>
      <c r="E140" s="24">
        <v>8</v>
      </c>
      <c r="F140" s="24">
        <v>1</v>
      </c>
      <c r="G140" s="24">
        <v>1</v>
      </c>
      <c r="H140" s="24">
        <v>4</v>
      </c>
      <c r="I140" s="24">
        <v>23</v>
      </c>
    </row>
    <row r="141" spans="1:9">
      <c r="A141" s="10" t="s">
        <v>114</v>
      </c>
      <c r="B141" s="15">
        <v>100</v>
      </c>
      <c r="C141" s="15">
        <v>67.391304000000005</v>
      </c>
      <c r="D141" s="15">
        <v>19.202898999999999</v>
      </c>
      <c r="E141" s="15">
        <v>2.8985509999999999</v>
      </c>
      <c r="F141" s="15">
        <v>0.362319</v>
      </c>
      <c r="G141" s="15">
        <v>0.362319</v>
      </c>
      <c r="H141" s="15">
        <v>1.4492750000000001</v>
      </c>
      <c r="I141" s="15">
        <v>8.3333329999999997</v>
      </c>
    </row>
    <row r="142" spans="1:9">
      <c r="A142" s="23" t="s">
        <v>152</v>
      </c>
      <c r="B142" s="24">
        <v>197</v>
      </c>
      <c r="C142" s="24">
        <v>106</v>
      </c>
      <c r="D142" s="24">
        <v>51</v>
      </c>
      <c r="E142" s="24">
        <v>16</v>
      </c>
      <c r="F142" s="24">
        <v>2</v>
      </c>
      <c r="G142" s="24">
        <v>2</v>
      </c>
      <c r="H142" s="24">
        <v>3</v>
      </c>
      <c r="I142" s="24">
        <v>17</v>
      </c>
    </row>
    <row r="143" spans="1:9">
      <c r="A143" s="10" t="s">
        <v>114</v>
      </c>
      <c r="B143" s="15">
        <v>100</v>
      </c>
      <c r="C143" s="15">
        <v>53.807107000000002</v>
      </c>
      <c r="D143" s="15">
        <v>25.888324999999998</v>
      </c>
      <c r="E143" s="15">
        <v>8.1218269999999997</v>
      </c>
      <c r="F143" s="15">
        <v>1.015228</v>
      </c>
      <c r="G143" s="15">
        <v>1.015228</v>
      </c>
      <c r="H143" s="15">
        <v>1.5228429999999999</v>
      </c>
      <c r="I143" s="15">
        <v>8.6294419999999992</v>
      </c>
    </row>
    <row r="144" spans="1:9">
      <c r="A144" s="23" t="s">
        <v>186</v>
      </c>
      <c r="B144" s="24">
        <v>944</v>
      </c>
      <c r="C144" s="24">
        <v>400</v>
      </c>
      <c r="D144" s="24">
        <v>259</v>
      </c>
      <c r="E144" s="24">
        <v>99</v>
      </c>
      <c r="F144" s="24">
        <v>43</v>
      </c>
      <c r="G144" s="24">
        <v>9</v>
      </c>
      <c r="H144" s="24">
        <v>70</v>
      </c>
      <c r="I144" s="24">
        <v>64</v>
      </c>
    </row>
    <row r="145" spans="1:9">
      <c r="A145" s="10" t="s">
        <v>114</v>
      </c>
      <c r="B145" s="15">
        <v>100</v>
      </c>
      <c r="C145" s="15">
        <v>42.372881</v>
      </c>
      <c r="D145" s="15">
        <v>27.436440999999999</v>
      </c>
      <c r="E145" s="15">
        <v>10.487287999999999</v>
      </c>
      <c r="F145" s="15">
        <v>4.5550850000000001</v>
      </c>
      <c r="G145" s="15">
        <v>0.95338999999999996</v>
      </c>
      <c r="H145" s="15">
        <v>7.415254</v>
      </c>
      <c r="I145" s="15">
        <v>6.7796609999999999</v>
      </c>
    </row>
    <row r="146" spans="1:9">
      <c r="A146" s="23" t="s">
        <v>128</v>
      </c>
      <c r="B146" s="24">
        <v>41</v>
      </c>
      <c r="C146" s="24">
        <v>15</v>
      </c>
      <c r="D146" s="24">
        <v>11</v>
      </c>
      <c r="E146" s="24">
        <v>1</v>
      </c>
      <c r="F146" s="24">
        <v>1</v>
      </c>
      <c r="G146" s="24">
        <v>1</v>
      </c>
      <c r="H146" s="24">
        <v>3</v>
      </c>
      <c r="I146" s="24">
        <v>9</v>
      </c>
    </row>
    <row r="147" spans="1:9">
      <c r="A147" s="10" t="s">
        <v>114</v>
      </c>
      <c r="B147" s="15">
        <v>100</v>
      </c>
      <c r="C147" s="15">
        <v>36.585366</v>
      </c>
      <c r="D147" s="15">
        <v>26.829267999999999</v>
      </c>
      <c r="E147" s="15">
        <v>2.4390239999999999</v>
      </c>
      <c r="F147" s="15">
        <v>2.4390239999999999</v>
      </c>
      <c r="G147" s="15">
        <v>2.4390239999999999</v>
      </c>
      <c r="H147" s="15">
        <v>7.3170729999999997</v>
      </c>
      <c r="I147" s="15">
        <v>21.951219999999999</v>
      </c>
    </row>
    <row r="148" spans="1:9">
      <c r="A148" s="8" t="s">
        <v>187</v>
      </c>
      <c r="B148" s="8"/>
      <c r="C148" s="8"/>
      <c r="D148" s="8"/>
      <c r="E148" s="8"/>
      <c r="F148" s="8"/>
      <c r="G148" s="8"/>
      <c r="H148" s="8"/>
      <c r="I148" s="8"/>
    </row>
    <row r="149" spans="1:9">
      <c r="A149" s="23" t="s">
        <v>188</v>
      </c>
      <c r="B149" s="24">
        <v>2041</v>
      </c>
      <c r="C149" s="24">
        <v>1161</v>
      </c>
      <c r="D149" s="24">
        <v>507</v>
      </c>
      <c r="E149" s="24">
        <v>127</v>
      </c>
      <c r="F149" s="24">
        <v>51</v>
      </c>
      <c r="G149" s="24">
        <v>11</v>
      </c>
      <c r="H149" s="24">
        <v>69</v>
      </c>
      <c r="I149" s="24">
        <v>115</v>
      </c>
    </row>
    <row r="150" spans="1:9">
      <c r="A150" s="10" t="s">
        <v>114</v>
      </c>
      <c r="B150" s="15">
        <v>100</v>
      </c>
      <c r="C150" s="15">
        <v>56.883879999999998</v>
      </c>
      <c r="D150" s="15">
        <v>24.840764</v>
      </c>
      <c r="E150" s="15">
        <v>6.2224399999999997</v>
      </c>
      <c r="F150" s="15">
        <v>2.4987750000000002</v>
      </c>
      <c r="G150" s="15">
        <v>0.53895099999999996</v>
      </c>
      <c r="H150" s="15">
        <v>3.3806959999999999</v>
      </c>
      <c r="I150" s="15">
        <v>5.634493</v>
      </c>
    </row>
    <row r="151" spans="1:9">
      <c r="A151" s="23" t="s">
        <v>189</v>
      </c>
      <c r="B151" s="24">
        <v>221</v>
      </c>
      <c r="C151" s="24">
        <v>121</v>
      </c>
      <c r="D151" s="24">
        <v>69</v>
      </c>
      <c r="E151" s="24">
        <v>13</v>
      </c>
      <c r="F151" s="24">
        <v>4</v>
      </c>
      <c r="G151" s="24">
        <v>0</v>
      </c>
      <c r="H151" s="24">
        <v>5</v>
      </c>
      <c r="I151" s="24">
        <v>9</v>
      </c>
    </row>
    <row r="152" spans="1:9">
      <c r="A152" s="10" t="s">
        <v>114</v>
      </c>
      <c r="B152" s="15">
        <v>100</v>
      </c>
      <c r="C152" s="15">
        <v>54.751131000000001</v>
      </c>
      <c r="D152" s="15">
        <v>31.221719</v>
      </c>
      <c r="E152" s="15">
        <v>5.8823530000000002</v>
      </c>
      <c r="F152" s="15">
        <v>1.809955</v>
      </c>
      <c r="G152" s="15">
        <v>0</v>
      </c>
      <c r="H152" s="15">
        <v>2.2624430000000002</v>
      </c>
      <c r="I152" s="15">
        <v>4.0723979999999997</v>
      </c>
    </row>
    <row r="153" spans="1:9">
      <c r="A153" s="23" t="s">
        <v>190</v>
      </c>
      <c r="B153" s="24">
        <v>64</v>
      </c>
      <c r="C153" s="24">
        <v>31</v>
      </c>
      <c r="D153" s="24">
        <v>16</v>
      </c>
      <c r="E153" s="24">
        <v>5</v>
      </c>
      <c r="F153" s="24">
        <v>2</v>
      </c>
      <c r="G153" s="24">
        <v>0</v>
      </c>
      <c r="H153" s="24">
        <v>4</v>
      </c>
      <c r="I153" s="24">
        <v>6</v>
      </c>
    </row>
    <row r="154" spans="1:9">
      <c r="A154" s="10" t="s">
        <v>114</v>
      </c>
      <c r="B154" s="15">
        <v>100</v>
      </c>
      <c r="C154" s="15">
        <v>48.4375</v>
      </c>
      <c r="D154" s="15">
        <v>25</v>
      </c>
      <c r="E154" s="15">
        <v>7.8125</v>
      </c>
      <c r="F154" s="15">
        <v>3.125</v>
      </c>
      <c r="G154" s="15">
        <v>0</v>
      </c>
      <c r="H154" s="15">
        <v>6.25</v>
      </c>
      <c r="I154" s="15">
        <v>9.375</v>
      </c>
    </row>
    <row r="155" spans="1:9">
      <c r="A155" s="23" t="s">
        <v>191</v>
      </c>
      <c r="B155" s="24">
        <v>158</v>
      </c>
      <c r="C155" s="24">
        <v>88</v>
      </c>
      <c r="D155" s="24">
        <v>38</v>
      </c>
      <c r="E155" s="24">
        <v>16</v>
      </c>
      <c r="F155" s="24">
        <v>6</v>
      </c>
      <c r="G155" s="24">
        <v>0</v>
      </c>
      <c r="H155" s="24">
        <v>2</v>
      </c>
      <c r="I155" s="24">
        <v>8</v>
      </c>
    </row>
    <row r="156" spans="1:9">
      <c r="A156" s="10" t="s">
        <v>114</v>
      </c>
      <c r="B156" s="15">
        <v>100</v>
      </c>
      <c r="C156" s="15">
        <v>55.696202999999997</v>
      </c>
      <c r="D156" s="15">
        <v>24.050633000000001</v>
      </c>
      <c r="E156" s="15">
        <v>10.126582000000001</v>
      </c>
      <c r="F156" s="15">
        <v>3.7974679999999998</v>
      </c>
      <c r="G156" s="15">
        <v>0</v>
      </c>
      <c r="H156" s="15">
        <v>1.2658229999999999</v>
      </c>
      <c r="I156" s="15">
        <v>5.0632910000000004</v>
      </c>
    </row>
    <row r="157" spans="1:9">
      <c r="A157" s="23" t="s">
        <v>192</v>
      </c>
      <c r="B157" s="24">
        <v>120</v>
      </c>
      <c r="C157" s="24">
        <v>60</v>
      </c>
      <c r="D157" s="24">
        <v>33</v>
      </c>
      <c r="E157" s="24">
        <v>11</v>
      </c>
      <c r="F157" s="24">
        <v>3</v>
      </c>
      <c r="G157" s="24">
        <v>0</v>
      </c>
      <c r="H157" s="24">
        <v>2</v>
      </c>
      <c r="I157" s="24">
        <v>11</v>
      </c>
    </row>
    <row r="158" spans="1:9">
      <c r="A158" s="10" t="s">
        <v>114</v>
      </c>
      <c r="B158" s="15">
        <v>100</v>
      </c>
      <c r="C158" s="15">
        <v>50</v>
      </c>
      <c r="D158" s="15">
        <v>27.5</v>
      </c>
      <c r="E158" s="15">
        <v>9.1666670000000003</v>
      </c>
      <c r="F158" s="15">
        <v>2.5</v>
      </c>
      <c r="G158" s="15">
        <v>0</v>
      </c>
      <c r="H158" s="15">
        <v>1.6666669999999999</v>
      </c>
      <c r="I158" s="15">
        <v>9.1666670000000003</v>
      </c>
    </row>
    <row r="159" spans="1:9">
      <c r="A159" s="23" t="s">
        <v>193</v>
      </c>
      <c r="B159" s="24">
        <v>10</v>
      </c>
      <c r="C159" s="24">
        <v>1</v>
      </c>
      <c r="D159" s="24">
        <v>0</v>
      </c>
      <c r="E159" s="24">
        <v>1</v>
      </c>
      <c r="F159" s="24">
        <v>3</v>
      </c>
      <c r="G159" s="24">
        <v>1</v>
      </c>
      <c r="H159" s="24">
        <v>2</v>
      </c>
      <c r="I159" s="24">
        <v>2</v>
      </c>
    </row>
    <row r="160" spans="1:9">
      <c r="A160" s="10" t="s">
        <v>114</v>
      </c>
      <c r="B160" s="15">
        <v>100</v>
      </c>
      <c r="C160" s="15">
        <v>10</v>
      </c>
      <c r="D160" s="15">
        <v>0</v>
      </c>
      <c r="E160" s="15">
        <v>10</v>
      </c>
      <c r="F160" s="15">
        <v>30</v>
      </c>
      <c r="G160" s="15">
        <v>10</v>
      </c>
      <c r="H160" s="15">
        <v>20</v>
      </c>
      <c r="I160" s="15">
        <v>20</v>
      </c>
    </row>
    <row r="161" spans="1:9">
      <c r="A161" s="23" t="s">
        <v>152</v>
      </c>
      <c r="B161" s="24">
        <v>39</v>
      </c>
      <c r="C161" s="24">
        <v>16</v>
      </c>
      <c r="D161" s="24">
        <v>9</v>
      </c>
      <c r="E161" s="24">
        <v>2</v>
      </c>
      <c r="F161" s="24">
        <v>0</v>
      </c>
      <c r="G161" s="24">
        <v>0</v>
      </c>
      <c r="H161" s="24">
        <v>7</v>
      </c>
      <c r="I161" s="24">
        <v>5</v>
      </c>
    </row>
    <row r="162" spans="1:9">
      <c r="A162" s="10" t="s">
        <v>114</v>
      </c>
      <c r="B162" s="15">
        <v>100</v>
      </c>
      <c r="C162" s="15">
        <v>41.025641</v>
      </c>
      <c r="D162" s="15">
        <v>23.076923000000001</v>
      </c>
      <c r="E162" s="15">
        <v>5.1282050000000003</v>
      </c>
      <c r="F162" s="15">
        <v>0</v>
      </c>
      <c r="G162" s="15">
        <v>0</v>
      </c>
      <c r="H162" s="15">
        <v>17.948718</v>
      </c>
      <c r="I162" s="15">
        <v>12.820513</v>
      </c>
    </row>
    <row r="163" spans="1:9">
      <c r="A163" s="23" t="s">
        <v>128</v>
      </c>
      <c r="B163" s="24">
        <v>24</v>
      </c>
      <c r="C163" s="24">
        <v>5</v>
      </c>
      <c r="D163" s="24">
        <v>9</v>
      </c>
      <c r="E163" s="24">
        <v>0</v>
      </c>
      <c r="F163" s="24">
        <v>0</v>
      </c>
      <c r="G163" s="24">
        <v>1</v>
      </c>
      <c r="H163" s="24">
        <v>1</v>
      </c>
      <c r="I163" s="24">
        <v>8</v>
      </c>
    </row>
    <row r="164" spans="1:9">
      <c r="A164" s="10" t="s">
        <v>114</v>
      </c>
      <c r="B164" s="15">
        <v>100</v>
      </c>
      <c r="C164" s="15">
        <v>20.833333</v>
      </c>
      <c r="D164" s="15">
        <v>37.5</v>
      </c>
      <c r="E164" s="15">
        <v>0</v>
      </c>
      <c r="F164" s="15">
        <v>0</v>
      </c>
      <c r="G164" s="15">
        <v>4.1666670000000003</v>
      </c>
      <c r="H164" s="15">
        <v>4.1666670000000003</v>
      </c>
      <c r="I164" s="15">
        <v>33.333333000000003</v>
      </c>
    </row>
    <row r="165" spans="1:9">
      <c r="A165" s="8" t="s">
        <v>194</v>
      </c>
      <c r="B165" s="8"/>
      <c r="C165" s="8"/>
      <c r="D165" s="8"/>
      <c r="E165" s="8"/>
      <c r="F165" s="8"/>
      <c r="G165" s="8"/>
      <c r="H165" s="8"/>
      <c r="I165" s="8"/>
    </row>
    <row r="166" spans="1:9">
      <c r="A166" s="23" t="s">
        <v>195</v>
      </c>
      <c r="B166" s="24">
        <v>1341</v>
      </c>
      <c r="C166" s="24">
        <v>870</v>
      </c>
      <c r="D166" s="24">
        <v>362</v>
      </c>
      <c r="E166" s="24">
        <v>80</v>
      </c>
      <c r="F166" s="24">
        <v>18</v>
      </c>
      <c r="G166" s="24">
        <v>2</v>
      </c>
      <c r="H166" s="24">
        <v>4</v>
      </c>
      <c r="I166" s="24">
        <v>5</v>
      </c>
    </row>
    <row r="167" spans="1:9">
      <c r="A167" s="10" t="s">
        <v>114</v>
      </c>
      <c r="B167" s="15">
        <v>100</v>
      </c>
      <c r="C167" s="15">
        <v>64.876957000000004</v>
      </c>
      <c r="D167" s="15">
        <v>26.994779999999999</v>
      </c>
      <c r="E167" s="15">
        <v>5.9656969999999996</v>
      </c>
      <c r="F167" s="15">
        <v>1.342282</v>
      </c>
      <c r="G167" s="15">
        <v>0.149142</v>
      </c>
      <c r="H167" s="15">
        <v>0.29828500000000002</v>
      </c>
      <c r="I167" s="15">
        <v>0.37285600000000002</v>
      </c>
    </row>
    <row r="168" spans="1:9">
      <c r="A168" s="23" t="s">
        <v>196</v>
      </c>
      <c r="B168" s="24">
        <v>523</v>
      </c>
      <c r="C168" s="24">
        <v>351</v>
      </c>
      <c r="D168" s="24">
        <v>137</v>
      </c>
      <c r="E168" s="24">
        <v>23</v>
      </c>
      <c r="F168" s="24">
        <v>4</v>
      </c>
      <c r="G168" s="24">
        <v>0</v>
      </c>
      <c r="H168" s="24">
        <v>5</v>
      </c>
      <c r="I168" s="24">
        <v>3</v>
      </c>
    </row>
    <row r="169" spans="1:9">
      <c r="A169" s="10" t="s">
        <v>114</v>
      </c>
      <c r="B169" s="15">
        <v>100</v>
      </c>
      <c r="C169" s="15">
        <v>67.112810999999994</v>
      </c>
      <c r="D169" s="15">
        <v>26.195029000000002</v>
      </c>
      <c r="E169" s="15">
        <v>4.3977060000000003</v>
      </c>
      <c r="F169" s="15">
        <v>0.764818</v>
      </c>
      <c r="G169" s="15">
        <v>0</v>
      </c>
      <c r="H169" s="15">
        <v>0.95602299999999996</v>
      </c>
      <c r="I169" s="15">
        <v>0.57361399999999996</v>
      </c>
    </row>
    <row r="170" spans="1:9">
      <c r="A170" s="23" t="s">
        <v>197</v>
      </c>
      <c r="B170" s="24">
        <v>116</v>
      </c>
      <c r="C170" s="24">
        <v>68</v>
      </c>
      <c r="D170" s="24">
        <v>41</v>
      </c>
      <c r="E170" s="24">
        <v>4</v>
      </c>
      <c r="F170" s="24">
        <v>1</v>
      </c>
      <c r="G170" s="24">
        <v>0</v>
      </c>
      <c r="H170" s="24">
        <v>0</v>
      </c>
      <c r="I170" s="24">
        <v>2</v>
      </c>
    </row>
    <row r="171" spans="1:9">
      <c r="A171" s="10" t="s">
        <v>114</v>
      </c>
      <c r="B171" s="15">
        <v>100</v>
      </c>
      <c r="C171" s="15">
        <v>58.620690000000003</v>
      </c>
      <c r="D171" s="15">
        <v>35.344828</v>
      </c>
      <c r="E171" s="15">
        <v>3.4482759999999999</v>
      </c>
      <c r="F171" s="15">
        <v>0.86206899999999997</v>
      </c>
      <c r="G171" s="15">
        <v>0</v>
      </c>
      <c r="H171" s="15">
        <v>0</v>
      </c>
      <c r="I171" s="15">
        <v>1.7241379999999999</v>
      </c>
    </row>
    <row r="172" spans="1:9">
      <c r="A172" s="23" t="s">
        <v>198</v>
      </c>
      <c r="B172" s="24">
        <v>25</v>
      </c>
      <c r="C172" s="24">
        <v>8</v>
      </c>
      <c r="D172" s="24">
        <v>12</v>
      </c>
      <c r="E172" s="24">
        <v>2</v>
      </c>
      <c r="F172" s="24">
        <v>1</v>
      </c>
      <c r="G172" s="24">
        <v>0</v>
      </c>
      <c r="H172" s="24">
        <v>2</v>
      </c>
      <c r="I172" s="24">
        <v>0</v>
      </c>
    </row>
    <row r="173" spans="1:9">
      <c r="A173" s="10" t="s">
        <v>114</v>
      </c>
      <c r="B173" s="15">
        <v>100</v>
      </c>
      <c r="C173" s="15">
        <v>32</v>
      </c>
      <c r="D173" s="15">
        <v>48</v>
      </c>
      <c r="E173" s="15">
        <v>8</v>
      </c>
      <c r="F173" s="15">
        <v>4</v>
      </c>
      <c r="G173" s="15">
        <v>0</v>
      </c>
      <c r="H173" s="15">
        <v>8</v>
      </c>
      <c r="I173" s="15">
        <v>0</v>
      </c>
    </row>
    <row r="174" spans="1:9">
      <c r="A174" s="23" t="s">
        <v>199</v>
      </c>
      <c r="B174" s="24">
        <v>68</v>
      </c>
      <c r="C174" s="24">
        <v>54</v>
      </c>
      <c r="D174" s="24">
        <v>8</v>
      </c>
      <c r="E174" s="24">
        <v>1</v>
      </c>
      <c r="F174" s="24">
        <v>4</v>
      </c>
      <c r="G174" s="24">
        <v>0</v>
      </c>
      <c r="H174" s="24">
        <v>0</v>
      </c>
      <c r="I174" s="24">
        <v>1</v>
      </c>
    </row>
    <row r="175" spans="1:9">
      <c r="A175" s="10" t="s">
        <v>114</v>
      </c>
      <c r="B175" s="15">
        <v>100</v>
      </c>
      <c r="C175" s="15">
        <v>79.411765000000003</v>
      </c>
      <c r="D175" s="15">
        <v>11.764706</v>
      </c>
      <c r="E175" s="15">
        <v>1.470588</v>
      </c>
      <c r="F175" s="15">
        <v>5.8823530000000002</v>
      </c>
      <c r="G175" s="15">
        <v>0</v>
      </c>
      <c r="H175" s="15">
        <v>0</v>
      </c>
      <c r="I175" s="15">
        <v>1.470588</v>
      </c>
    </row>
    <row r="176" spans="1:9">
      <c r="A176" s="23" t="s">
        <v>200</v>
      </c>
      <c r="B176" s="24">
        <v>1248</v>
      </c>
      <c r="C176" s="24">
        <v>893</v>
      </c>
      <c r="D176" s="24">
        <v>275</v>
      </c>
      <c r="E176" s="24">
        <v>55</v>
      </c>
      <c r="F176" s="24">
        <v>14</v>
      </c>
      <c r="G176" s="24">
        <v>2</v>
      </c>
      <c r="H176" s="24">
        <v>6</v>
      </c>
      <c r="I176" s="24">
        <v>3</v>
      </c>
    </row>
    <row r="177" spans="1:9">
      <c r="A177" s="10" t="s">
        <v>114</v>
      </c>
      <c r="B177" s="15">
        <v>100</v>
      </c>
      <c r="C177" s="15">
        <v>71.554486999999995</v>
      </c>
      <c r="D177" s="15">
        <v>22.035256</v>
      </c>
      <c r="E177" s="15">
        <v>4.4070510000000001</v>
      </c>
      <c r="F177" s="15">
        <v>1.1217950000000001</v>
      </c>
      <c r="G177" s="15">
        <v>0.16025600000000001</v>
      </c>
      <c r="H177" s="15">
        <v>0.480769</v>
      </c>
      <c r="I177" s="15">
        <v>0.24038499999999999</v>
      </c>
    </row>
    <row r="178" spans="1:9">
      <c r="A178" s="23" t="s">
        <v>201</v>
      </c>
      <c r="B178" s="24">
        <v>725</v>
      </c>
      <c r="C178" s="24">
        <v>319</v>
      </c>
      <c r="D178" s="24">
        <v>246</v>
      </c>
      <c r="E178" s="24">
        <v>74</v>
      </c>
      <c r="F178" s="24">
        <v>32</v>
      </c>
      <c r="G178" s="24">
        <v>8</v>
      </c>
      <c r="H178" s="24">
        <v>44</v>
      </c>
      <c r="I178" s="24">
        <v>2</v>
      </c>
    </row>
    <row r="179" spans="1:9">
      <c r="A179" s="10" t="s">
        <v>114</v>
      </c>
      <c r="B179" s="15">
        <v>100</v>
      </c>
      <c r="C179" s="15">
        <v>44</v>
      </c>
      <c r="D179" s="15">
        <v>33.931033999999997</v>
      </c>
      <c r="E179" s="15">
        <v>10.206897</v>
      </c>
      <c r="F179" s="15">
        <v>4.4137930000000001</v>
      </c>
      <c r="G179" s="15">
        <v>1.103448</v>
      </c>
      <c r="H179" s="15">
        <v>6.0689659999999996</v>
      </c>
      <c r="I179" s="15">
        <v>0.275862</v>
      </c>
    </row>
    <row r="180" spans="1:9">
      <c r="A180" s="23" t="s">
        <v>202</v>
      </c>
      <c r="B180" s="24">
        <v>550</v>
      </c>
      <c r="C180" s="24">
        <v>316</v>
      </c>
      <c r="D180" s="24">
        <v>186</v>
      </c>
      <c r="E180" s="24">
        <v>34</v>
      </c>
      <c r="F180" s="24">
        <v>6</v>
      </c>
      <c r="G180" s="24">
        <v>1</v>
      </c>
      <c r="H180" s="24">
        <v>4</v>
      </c>
      <c r="I180" s="24">
        <v>3</v>
      </c>
    </row>
    <row r="181" spans="1:9">
      <c r="A181" s="10" t="s">
        <v>114</v>
      </c>
      <c r="B181" s="15">
        <v>100</v>
      </c>
      <c r="C181" s="15">
        <v>57.454545000000003</v>
      </c>
      <c r="D181" s="15">
        <v>33.818182</v>
      </c>
      <c r="E181" s="15">
        <v>6.1818179999999998</v>
      </c>
      <c r="F181" s="15">
        <v>1.0909089999999999</v>
      </c>
      <c r="G181" s="15">
        <v>0.18181800000000001</v>
      </c>
      <c r="H181" s="15">
        <v>0.72727299999999995</v>
      </c>
      <c r="I181" s="15">
        <v>0.54545500000000002</v>
      </c>
    </row>
    <row r="182" spans="1:9">
      <c r="A182" s="23" t="s">
        <v>203</v>
      </c>
      <c r="B182" s="24">
        <v>563</v>
      </c>
      <c r="C182" s="24">
        <v>388</v>
      </c>
      <c r="D182" s="24">
        <v>150</v>
      </c>
      <c r="E182" s="24">
        <v>19</v>
      </c>
      <c r="F182" s="24">
        <v>1</v>
      </c>
      <c r="G182" s="24">
        <v>1</v>
      </c>
      <c r="H182" s="24">
        <v>2</v>
      </c>
      <c r="I182" s="24">
        <v>2</v>
      </c>
    </row>
    <row r="183" spans="1:9">
      <c r="A183" s="10" t="s">
        <v>114</v>
      </c>
      <c r="B183" s="15">
        <v>100</v>
      </c>
      <c r="C183" s="15">
        <v>68.916518999999994</v>
      </c>
      <c r="D183" s="15">
        <v>26.642983999999998</v>
      </c>
      <c r="E183" s="15">
        <v>3.3747780000000001</v>
      </c>
      <c r="F183" s="15">
        <v>0.17762</v>
      </c>
      <c r="G183" s="15">
        <v>0.17762</v>
      </c>
      <c r="H183" s="15">
        <v>0.35524</v>
      </c>
      <c r="I183" s="15">
        <v>0.35524</v>
      </c>
    </row>
    <row r="184" spans="1:9">
      <c r="A184" s="23" t="s">
        <v>204</v>
      </c>
      <c r="B184" s="24">
        <v>319</v>
      </c>
      <c r="C184" s="24">
        <v>130</v>
      </c>
      <c r="D184" s="24">
        <v>111</v>
      </c>
      <c r="E184" s="24">
        <v>41</v>
      </c>
      <c r="F184" s="24">
        <v>16</v>
      </c>
      <c r="G184" s="24">
        <v>1</v>
      </c>
      <c r="H184" s="24">
        <v>17</v>
      </c>
      <c r="I184" s="24">
        <v>3</v>
      </c>
    </row>
    <row r="185" spans="1:9">
      <c r="A185" s="10" t="s">
        <v>114</v>
      </c>
      <c r="B185" s="15">
        <v>100</v>
      </c>
      <c r="C185" s="15">
        <v>40.752350999999997</v>
      </c>
      <c r="D185" s="15">
        <v>34.796238000000002</v>
      </c>
      <c r="E185" s="15">
        <v>12.852665</v>
      </c>
      <c r="F185" s="15">
        <v>5.0156739999999997</v>
      </c>
      <c r="G185" s="15">
        <v>0.31347999999999998</v>
      </c>
      <c r="H185" s="15">
        <v>5.3291539999999999</v>
      </c>
      <c r="I185" s="15">
        <v>0.94043900000000002</v>
      </c>
    </row>
    <row r="186" spans="1:9">
      <c r="A186" s="23" t="s">
        <v>205</v>
      </c>
      <c r="B186" s="24">
        <v>6</v>
      </c>
      <c r="C186" s="24">
        <v>4</v>
      </c>
      <c r="D186" s="24">
        <v>1</v>
      </c>
      <c r="E186" s="24">
        <v>0</v>
      </c>
      <c r="F186" s="24">
        <v>1</v>
      </c>
      <c r="G186" s="24">
        <v>0</v>
      </c>
      <c r="H186" s="24">
        <v>0</v>
      </c>
      <c r="I186" s="24">
        <v>0</v>
      </c>
    </row>
    <row r="187" spans="1:9">
      <c r="A187" s="10" t="s">
        <v>114</v>
      </c>
      <c r="B187" s="15">
        <v>100</v>
      </c>
      <c r="C187" s="15">
        <v>66.666667000000004</v>
      </c>
      <c r="D187" s="15">
        <v>16.666667</v>
      </c>
      <c r="E187" s="15">
        <v>0</v>
      </c>
      <c r="F187" s="15">
        <v>16.666667</v>
      </c>
      <c r="G187" s="15">
        <v>0</v>
      </c>
      <c r="H187" s="15">
        <v>0</v>
      </c>
      <c r="I187" s="15">
        <v>0</v>
      </c>
    </row>
    <row r="188" spans="1:9">
      <c r="A188" s="23" t="s">
        <v>206</v>
      </c>
      <c r="B188" s="24">
        <v>42</v>
      </c>
      <c r="C188" s="24">
        <v>3</v>
      </c>
      <c r="D188" s="24">
        <v>6</v>
      </c>
      <c r="E188" s="24">
        <v>3</v>
      </c>
      <c r="F188" s="24">
        <v>8</v>
      </c>
      <c r="G188" s="24">
        <v>4</v>
      </c>
      <c r="H188" s="24">
        <v>17</v>
      </c>
      <c r="I188" s="24">
        <v>1</v>
      </c>
    </row>
    <row r="189" spans="1:9">
      <c r="A189" s="10" t="s">
        <v>114</v>
      </c>
      <c r="B189" s="15">
        <v>100</v>
      </c>
      <c r="C189" s="15">
        <v>7.1428570000000002</v>
      </c>
      <c r="D189" s="15">
        <v>14.285714</v>
      </c>
      <c r="E189" s="15">
        <v>7.1428570000000002</v>
      </c>
      <c r="F189" s="15">
        <v>19.047619000000001</v>
      </c>
      <c r="G189" s="15">
        <v>9.5238099999999992</v>
      </c>
      <c r="H189" s="15">
        <v>40.476190000000003</v>
      </c>
      <c r="I189" s="15">
        <v>2.3809520000000002</v>
      </c>
    </row>
    <row r="190" spans="1:9">
      <c r="A190" s="23" t="s">
        <v>152</v>
      </c>
      <c r="B190" s="24">
        <v>39</v>
      </c>
      <c r="C190" s="24">
        <v>10</v>
      </c>
      <c r="D190" s="24">
        <v>12</v>
      </c>
      <c r="E190" s="24">
        <v>4</v>
      </c>
      <c r="F190" s="24">
        <v>2</v>
      </c>
      <c r="G190" s="24">
        <v>0</v>
      </c>
      <c r="H190" s="24">
        <v>10</v>
      </c>
      <c r="I190" s="24">
        <v>1</v>
      </c>
    </row>
    <row r="191" spans="1:9">
      <c r="A191" s="10" t="s">
        <v>114</v>
      </c>
      <c r="B191" s="15">
        <v>100</v>
      </c>
      <c r="C191" s="15">
        <v>25.641026</v>
      </c>
      <c r="D191" s="15">
        <v>30.769231000000001</v>
      </c>
      <c r="E191" s="15">
        <v>10.256410000000001</v>
      </c>
      <c r="F191" s="15">
        <v>5.1282050000000003</v>
      </c>
      <c r="G191" s="15">
        <v>0</v>
      </c>
      <c r="H191" s="15">
        <v>25.641026</v>
      </c>
      <c r="I191" s="15">
        <v>2.5641029999999998</v>
      </c>
    </row>
    <row r="192" spans="1:9">
      <c r="A192" s="23" t="s">
        <v>128</v>
      </c>
      <c r="B192" s="24">
        <v>193</v>
      </c>
      <c r="C192" s="24">
        <v>27</v>
      </c>
      <c r="D192" s="24">
        <v>10</v>
      </c>
      <c r="E192" s="24">
        <v>2</v>
      </c>
      <c r="F192" s="24">
        <v>0</v>
      </c>
      <c r="G192" s="24">
        <v>0</v>
      </c>
      <c r="H192" s="24">
        <v>4</v>
      </c>
      <c r="I192" s="24">
        <v>150</v>
      </c>
    </row>
    <row r="193" spans="1:9">
      <c r="A193" s="10" t="s">
        <v>114</v>
      </c>
      <c r="B193" s="15">
        <v>100</v>
      </c>
      <c r="C193" s="15">
        <v>13.989637</v>
      </c>
      <c r="D193" s="15">
        <v>5.1813469999999997</v>
      </c>
      <c r="E193" s="15">
        <v>1.0362690000000001</v>
      </c>
      <c r="F193" s="15">
        <v>0</v>
      </c>
      <c r="G193" s="15">
        <v>0</v>
      </c>
      <c r="H193" s="15">
        <v>2.0725389999999999</v>
      </c>
      <c r="I193" s="15">
        <v>77.720207000000002</v>
      </c>
    </row>
    <row r="194" spans="1:9">
      <c r="A194" s="8" t="s">
        <v>207</v>
      </c>
      <c r="B194" s="8"/>
      <c r="C194" s="8"/>
      <c r="D194" s="8"/>
      <c r="E194" s="8"/>
      <c r="F194" s="8"/>
      <c r="G194" s="8"/>
      <c r="H194" s="8"/>
      <c r="I194" s="8"/>
    </row>
    <row r="195" spans="1:9">
      <c r="A195" s="23" t="s">
        <v>208</v>
      </c>
      <c r="B195" s="24">
        <v>1480</v>
      </c>
      <c r="C195" s="24">
        <v>814</v>
      </c>
      <c r="D195" s="24">
        <v>390</v>
      </c>
      <c r="E195" s="24">
        <v>92</v>
      </c>
      <c r="F195" s="24">
        <v>36</v>
      </c>
      <c r="G195" s="24">
        <v>7</v>
      </c>
      <c r="H195" s="24">
        <v>57</v>
      </c>
      <c r="I195" s="24">
        <v>84</v>
      </c>
    </row>
    <row r="196" spans="1:9">
      <c r="A196" s="10" t="s">
        <v>114</v>
      </c>
      <c r="B196" s="15">
        <v>100</v>
      </c>
      <c r="C196" s="15">
        <v>55</v>
      </c>
      <c r="D196" s="15">
        <v>26.351351000000001</v>
      </c>
      <c r="E196" s="15">
        <v>6.2162160000000002</v>
      </c>
      <c r="F196" s="15">
        <v>2.4324319999999999</v>
      </c>
      <c r="G196" s="15">
        <v>0.47297299999999998</v>
      </c>
      <c r="H196" s="15">
        <v>3.8513510000000002</v>
      </c>
      <c r="I196" s="15">
        <v>5.6756760000000002</v>
      </c>
    </row>
    <row r="197" spans="1:9">
      <c r="A197" s="23" t="s">
        <v>209</v>
      </c>
      <c r="B197" s="24">
        <v>1280</v>
      </c>
      <c r="C197" s="24">
        <v>714</v>
      </c>
      <c r="D197" s="24">
        <v>348</v>
      </c>
      <c r="E197" s="24">
        <v>75</v>
      </c>
      <c r="F197" s="24">
        <v>30</v>
      </c>
      <c r="G197" s="24">
        <v>5</v>
      </c>
      <c r="H197" s="24">
        <v>40</v>
      </c>
      <c r="I197" s="24">
        <v>68</v>
      </c>
    </row>
    <row r="198" spans="1:9">
      <c r="A198" s="10" t="s">
        <v>114</v>
      </c>
      <c r="B198" s="15">
        <v>100</v>
      </c>
      <c r="C198" s="15">
        <v>55.78125</v>
      </c>
      <c r="D198" s="15">
        <v>27.1875</v>
      </c>
      <c r="E198" s="15">
        <v>5.859375</v>
      </c>
      <c r="F198" s="15">
        <v>2.34375</v>
      </c>
      <c r="G198" s="15">
        <v>0.390625</v>
      </c>
      <c r="H198" s="15">
        <v>3.125</v>
      </c>
      <c r="I198" s="15">
        <v>5.3125</v>
      </c>
    </row>
    <row r="199" spans="1:9">
      <c r="A199" s="23" t="s">
        <v>210</v>
      </c>
      <c r="B199" s="24">
        <v>1167</v>
      </c>
      <c r="C199" s="24">
        <v>649</v>
      </c>
      <c r="D199" s="24">
        <v>295</v>
      </c>
      <c r="E199" s="24">
        <v>85</v>
      </c>
      <c r="F199" s="24">
        <v>35</v>
      </c>
      <c r="G199" s="24">
        <v>6</v>
      </c>
      <c r="H199" s="24">
        <v>39</v>
      </c>
      <c r="I199" s="24">
        <v>58</v>
      </c>
    </row>
    <row r="200" spans="1:9">
      <c r="A200" s="10" t="s">
        <v>114</v>
      </c>
      <c r="B200" s="15">
        <v>100</v>
      </c>
      <c r="C200" s="15">
        <v>55.612682</v>
      </c>
      <c r="D200" s="15">
        <v>25.278492</v>
      </c>
      <c r="E200" s="15">
        <v>7.283633</v>
      </c>
      <c r="F200" s="15">
        <v>2.9991430000000001</v>
      </c>
      <c r="G200" s="15">
        <v>0.51413900000000001</v>
      </c>
      <c r="H200" s="15">
        <v>3.3419020000000002</v>
      </c>
      <c r="I200" s="15">
        <v>4.9700090000000001</v>
      </c>
    </row>
    <row r="201" spans="1:9" ht="11.1" customHeight="1">
      <c r="A201" s="23" t="s">
        <v>211</v>
      </c>
      <c r="B201" s="24">
        <v>715</v>
      </c>
      <c r="C201" s="24">
        <v>389</v>
      </c>
      <c r="D201" s="24">
        <v>208</v>
      </c>
      <c r="E201" s="24">
        <v>38</v>
      </c>
      <c r="F201" s="24">
        <v>20</v>
      </c>
      <c r="G201" s="24">
        <v>5</v>
      </c>
      <c r="H201" s="24">
        <v>19</v>
      </c>
      <c r="I201" s="24">
        <v>36</v>
      </c>
    </row>
    <row r="202" spans="1:9" ht="11.1" customHeight="1">
      <c r="A202" s="10" t="s">
        <v>114</v>
      </c>
      <c r="B202" s="15">
        <v>100</v>
      </c>
      <c r="C202" s="15">
        <v>54.405594000000001</v>
      </c>
      <c r="D202" s="15">
        <v>29.090909</v>
      </c>
      <c r="E202" s="15">
        <v>5.3146849999999999</v>
      </c>
      <c r="F202" s="15">
        <v>2.7972030000000001</v>
      </c>
      <c r="G202" s="15">
        <v>0.69930099999999995</v>
      </c>
      <c r="H202" s="15">
        <v>2.657343</v>
      </c>
      <c r="I202" s="15">
        <v>5.0349649999999997</v>
      </c>
    </row>
    <row r="203" spans="1:9" ht="11.1" customHeight="1">
      <c r="A203" s="23" t="s">
        <v>212</v>
      </c>
      <c r="B203" s="24">
        <v>387</v>
      </c>
      <c r="C203" s="24">
        <v>258</v>
      </c>
      <c r="D203" s="24">
        <v>79</v>
      </c>
      <c r="E203" s="24">
        <v>15</v>
      </c>
      <c r="F203" s="24">
        <v>6</v>
      </c>
      <c r="G203" s="24">
        <v>3</v>
      </c>
      <c r="H203" s="24">
        <v>4</v>
      </c>
      <c r="I203" s="24">
        <v>22</v>
      </c>
    </row>
    <row r="204" spans="1:9" ht="11.1" customHeight="1">
      <c r="A204" s="10" t="s">
        <v>114</v>
      </c>
      <c r="B204" s="15">
        <v>100</v>
      </c>
      <c r="C204" s="15">
        <v>66.666667000000004</v>
      </c>
      <c r="D204" s="15">
        <v>20.413436999999998</v>
      </c>
      <c r="E204" s="15">
        <v>3.875969</v>
      </c>
      <c r="F204" s="15">
        <v>1.5503880000000001</v>
      </c>
      <c r="G204" s="15">
        <v>0.77519400000000005</v>
      </c>
      <c r="H204" s="15">
        <v>1.0335920000000001</v>
      </c>
      <c r="I204" s="15">
        <v>5.684755</v>
      </c>
    </row>
    <row r="205" spans="1:9" ht="11.1" customHeight="1">
      <c r="A205" s="23" t="s">
        <v>213</v>
      </c>
      <c r="B205" s="24">
        <v>404</v>
      </c>
      <c r="C205" s="24">
        <v>223</v>
      </c>
      <c r="D205" s="24">
        <v>99</v>
      </c>
      <c r="E205" s="24">
        <v>26</v>
      </c>
      <c r="F205" s="24">
        <v>11</v>
      </c>
      <c r="G205" s="24">
        <v>1</v>
      </c>
      <c r="H205" s="24">
        <v>10</v>
      </c>
      <c r="I205" s="24">
        <v>34</v>
      </c>
    </row>
    <row r="206" spans="1:9" ht="11.1" customHeight="1">
      <c r="A206" s="10" t="s">
        <v>114</v>
      </c>
      <c r="B206" s="15">
        <v>100</v>
      </c>
      <c r="C206" s="15">
        <v>55.19802</v>
      </c>
      <c r="D206" s="15">
        <v>24.504950000000001</v>
      </c>
      <c r="E206" s="15">
        <v>6.4356439999999999</v>
      </c>
      <c r="F206" s="15">
        <v>2.722772</v>
      </c>
      <c r="G206" s="15">
        <v>0.247525</v>
      </c>
      <c r="H206" s="15">
        <v>2.4752480000000001</v>
      </c>
      <c r="I206" s="15">
        <v>8.4158419999999996</v>
      </c>
    </row>
    <row r="207" spans="1:9" ht="11.1" customHeight="1">
      <c r="A207" s="23" t="s">
        <v>214</v>
      </c>
      <c r="B207" s="24">
        <v>595</v>
      </c>
      <c r="C207" s="24">
        <v>346</v>
      </c>
      <c r="D207" s="24">
        <v>161</v>
      </c>
      <c r="E207" s="24">
        <v>31</v>
      </c>
      <c r="F207" s="24">
        <v>11</v>
      </c>
      <c r="G207" s="24">
        <v>2</v>
      </c>
      <c r="H207" s="24">
        <v>15</v>
      </c>
      <c r="I207" s="24">
        <v>29</v>
      </c>
    </row>
    <row r="208" spans="1:9" ht="11.1" customHeight="1">
      <c r="A208" s="10" t="s">
        <v>114</v>
      </c>
      <c r="B208" s="15">
        <v>100</v>
      </c>
      <c r="C208" s="15">
        <v>58.151260999999998</v>
      </c>
      <c r="D208" s="15">
        <v>27.058824000000001</v>
      </c>
      <c r="E208" s="15">
        <v>5.2100840000000002</v>
      </c>
      <c r="F208" s="15">
        <v>1.8487389999999999</v>
      </c>
      <c r="G208" s="15">
        <v>0.33613399999999999</v>
      </c>
      <c r="H208" s="15">
        <v>2.5210080000000001</v>
      </c>
      <c r="I208" s="15">
        <v>4.8739499999999998</v>
      </c>
    </row>
    <row r="209" spans="1:9" ht="11.1" customHeight="1">
      <c r="A209" s="23" t="s">
        <v>215</v>
      </c>
      <c r="B209" s="24">
        <v>215</v>
      </c>
      <c r="C209" s="24">
        <v>114</v>
      </c>
      <c r="D209" s="24">
        <v>67</v>
      </c>
      <c r="E209" s="24">
        <v>16</v>
      </c>
      <c r="F209" s="24">
        <v>4</v>
      </c>
      <c r="G209" s="24">
        <v>0</v>
      </c>
      <c r="H209" s="24">
        <v>4</v>
      </c>
      <c r="I209" s="24">
        <v>10</v>
      </c>
    </row>
    <row r="210" spans="1:9" ht="11.1" customHeight="1">
      <c r="A210" s="10" t="s">
        <v>114</v>
      </c>
      <c r="B210" s="15">
        <v>100</v>
      </c>
      <c r="C210" s="15">
        <v>53.023256000000003</v>
      </c>
      <c r="D210" s="15">
        <v>31.162790999999999</v>
      </c>
      <c r="E210" s="15">
        <v>7.4418600000000001</v>
      </c>
      <c r="F210" s="15">
        <v>1.860465</v>
      </c>
      <c r="G210" s="15">
        <v>0</v>
      </c>
      <c r="H210" s="15">
        <v>1.860465</v>
      </c>
      <c r="I210" s="15">
        <v>4.6511630000000004</v>
      </c>
    </row>
    <row r="211" spans="1:9" ht="11.1" customHeight="1">
      <c r="A211" s="23" t="s">
        <v>216</v>
      </c>
      <c r="B211" s="24">
        <v>248</v>
      </c>
      <c r="C211" s="24">
        <v>142</v>
      </c>
      <c r="D211" s="24">
        <v>54</v>
      </c>
      <c r="E211" s="24">
        <v>17</v>
      </c>
      <c r="F211" s="24">
        <v>5</v>
      </c>
      <c r="G211" s="24">
        <v>1</v>
      </c>
      <c r="H211" s="24">
        <v>4</v>
      </c>
      <c r="I211" s="24">
        <v>25</v>
      </c>
    </row>
    <row r="212" spans="1:9" ht="11.1" customHeight="1">
      <c r="A212" s="10" t="s">
        <v>114</v>
      </c>
      <c r="B212" s="15">
        <v>100</v>
      </c>
      <c r="C212" s="15">
        <v>57.258065000000002</v>
      </c>
      <c r="D212" s="15">
        <v>21.774194000000001</v>
      </c>
      <c r="E212" s="15">
        <v>6.8548390000000001</v>
      </c>
      <c r="F212" s="15">
        <v>2.0161289999999998</v>
      </c>
      <c r="G212" s="15">
        <v>0.40322599999999997</v>
      </c>
      <c r="H212" s="15">
        <v>1.612903</v>
      </c>
      <c r="I212" s="15">
        <v>10.080645000000001</v>
      </c>
    </row>
    <row r="213" spans="1:9" ht="11.1" customHeight="1">
      <c r="A213" s="23" t="s">
        <v>217</v>
      </c>
      <c r="B213" s="24">
        <v>255</v>
      </c>
      <c r="C213" s="24">
        <v>174</v>
      </c>
      <c r="D213" s="24">
        <v>52</v>
      </c>
      <c r="E213" s="24">
        <v>10</v>
      </c>
      <c r="F213" s="24">
        <v>1</v>
      </c>
      <c r="G213" s="24">
        <v>1</v>
      </c>
      <c r="H213" s="24">
        <v>2</v>
      </c>
      <c r="I213" s="24">
        <v>15</v>
      </c>
    </row>
    <row r="214" spans="1:9" ht="11.1" customHeight="1">
      <c r="A214" s="10" t="s">
        <v>114</v>
      </c>
      <c r="B214" s="15">
        <v>100</v>
      </c>
      <c r="C214" s="15">
        <v>68.235293999999996</v>
      </c>
      <c r="D214" s="15">
        <v>20.392157000000001</v>
      </c>
      <c r="E214" s="15">
        <v>3.9215689999999999</v>
      </c>
      <c r="F214" s="15">
        <v>0.39215699999999998</v>
      </c>
      <c r="G214" s="15">
        <v>0.39215699999999998</v>
      </c>
      <c r="H214" s="15">
        <v>0.78431399999999996</v>
      </c>
      <c r="I214" s="15">
        <v>5.8823530000000002</v>
      </c>
    </row>
    <row r="215" spans="1:9" ht="11.1" customHeight="1">
      <c r="A215" s="23" t="s">
        <v>218</v>
      </c>
      <c r="B215" s="24">
        <v>291</v>
      </c>
      <c r="C215" s="24">
        <v>182</v>
      </c>
      <c r="D215" s="24">
        <v>74</v>
      </c>
      <c r="E215" s="24">
        <v>9</v>
      </c>
      <c r="F215" s="24">
        <v>4</v>
      </c>
      <c r="G215" s="24">
        <v>1</v>
      </c>
      <c r="H215" s="24">
        <v>1</v>
      </c>
      <c r="I215" s="24">
        <v>20</v>
      </c>
    </row>
    <row r="216" spans="1:9" ht="11.1" customHeight="1">
      <c r="A216" s="10" t="s">
        <v>114</v>
      </c>
      <c r="B216" s="15">
        <v>100</v>
      </c>
      <c r="C216" s="15">
        <v>62.542954999999999</v>
      </c>
      <c r="D216" s="15">
        <v>25.429552999999999</v>
      </c>
      <c r="E216" s="15">
        <v>3.092784</v>
      </c>
      <c r="F216" s="15">
        <v>1.3745700000000001</v>
      </c>
      <c r="G216" s="15">
        <v>0.34364299999999998</v>
      </c>
      <c r="H216" s="15">
        <v>0.34364299999999998</v>
      </c>
      <c r="I216" s="15">
        <v>6.872852</v>
      </c>
    </row>
    <row r="217" spans="1:9" ht="11.1" customHeight="1">
      <c r="A217" s="23" t="s">
        <v>219</v>
      </c>
      <c r="B217" s="24">
        <v>338</v>
      </c>
      <c r="C217" s="24">
        <v>211</v>
      </c>
      <c r="D217" s="24">
        <v>83</v>
      </c>
      <c r="E217" s="24">
        <v>15</v>
      </c>
      <c r="F217" s="24">
        <v>7</v>
      </c>
      <c r="G217" s="24">
        <v>2</v>
      </c>
      <c r="H217" s="24">
        <v>3</v>
      </c>
      <c r="I217" s="24">
        <v>17</v>
      </c>
    </row>
    <row r="218" spans="1:9" ht="11.1" customHeight="1">
      <c r="A218" s="10" t="s">
        <v>114</v>
      </c>
      <c r="B218" s="15">
        <v>100</v>
      </c>
      <c r="C218" s="15">
        <v>62.426036000000003</v>
      </c>
      <c r="D218" s="15">
        <v>24.556213</v>
      </c>
      <c r="E218" s="15">
        <v>4.4378700000000002</v>
      </c>
      <c r="F218" s="15">
        <v>2.0710060000000001</v>
      </c>
      <c r="G218" s="15">
        <v>0.59171600000000002</v>
      </c>
      <c r="H218" s="15">
        <v>0.88757399999999997</v>
      </c>
      <c r="I218" s="15">
        <v>5.0295860000000001</v>
      </c>
    </row>
    <row r="219" spans="1:9" ht="11.1" customHeight="1">
      <c r="A219" s="23" t="s">
        <v>220</v>
      </c>
      <c r="B219" s="24">
        <v>812</v>
      </c>
      <c r="C219" s="24">
        <v>478</v>
      </c>
      <c r="D219" s="24">
        <v>215</v>
      </c>
      <c r="E219" s="24">
        <v>47</v>
      </c>
      <c r="F219" s="24">
        <v>16</v>
      </c>
      <c r="G219" s="24">
        <v>3</v>
      </c>
      <c r="H219" s="24">
        <v>12</v>
      </c>
      <c r="I219" s="24">
        <v>41</v>
      </c>
    </row>
    <row r="220" spans="1:9" ht="11.1" customHeight="1">
      <c r="A220" s="10" t="s">
        <v>114</v>
      </c>
      <c r="B220" s="15">
        <v>100</v>
      </c>
      <c r="C220" s="15">
        <v>58.866995000000003</v>
      </c>
      <c r="D220" s="15">
        <v>26.477833</v>
      </c>
      <c r="E220" s="15">
        <v>5.7881770000000001</v>
      </c>
      <c r="F220" s="15">
        <v>1.9704429999999999</v>
      </c>
      <c r="G220" s="15">
        <v>0.36945800000000001</v>
      </c>
      <c r="H220" s="15">
        <v>1.477833</v>
      </c>
      <c r="I220" s="15">
        <v>5.0492610000000004</v>
      </c>
    </row>
    <row r="221" spans="1:9" ht="11.1" customHeight="1">
      <c r="A221" s="23" t="s">
        <v>221</v>
      </c>
      <c r="B221" s="24">
        <v>816</v>
      </c>
      <c r="C221" s="24">
        <v>480</v>
      </c>
      <c r="D221" s="24">
        <v>220</v>
      </c>
      <c r="E221" s="24">
        <v>45</v>
      </c>
      <c r="F221" s="24">
        <v>19</v>
      </c>
      <c r="G221" s="24">
        <v>2</v>
      </c>
      <c r="H221" s="24">
        <v>13</v>
      </c>
      <c r="I221" s="24">
        <v>37</v>
      </c>
    </row>
    <row r="222" spans="1:9" ht="11.1" customHeight="1">
      <c r="A222" s="10" t="s">
        <v>114</v>
      </c>
      <c r="B222" s="15">
        <v>100</v>
      </c>
      <c r="C222" s="15">
        <v>58.823529000000001</v>
      </c>
      <c r="D222" s="15">
        <v>26.960784</v>
      </c>
      <c r="E222" s="15">
        <v>5.5147060000000003</v>
      </c>
      <c r="F222" s="15">
        <v>2.3284310000000001</v>
      </c>
      <c r="G222" s="15">
        <v>0.24509800000000001</v>
      </c>
      <c r="H222" s="15">
        <v>1.593137</v>
      </c>
      <c r="I222" s="15">
        <v>4.5343140000000002</v>
      </c>
    </row>
    <row r="223" spans="1:9" ht="11.1" customHeight="1">
      <c r="A223" s="23" t="s">
        <v>152</v>
      </c>
      <c r="B223" s="24">
        <v>69</v>
      </c>
      <c r="C223" s="24">
        <v>29</v>
      </c>
      <c r="D223" s="24">
        <v>19</v>
      </c>
      <c r="E223" s="24">
        <v>6</v>
      </c>
      <c r="F223" s="24">
        <v>1</v>
      </c>
      <c r="G223" s="24">
        <v>1</v>
      </c>
      <c r="H223" s="24">
        <v>5</v>
      </c>
      <c r="I223" s="24">
        <v>8</v>
      </c>
    </row>
    <row r="224" spans="1:9" ht="11.1" customHeight="1">
      <c r="A224" s="10" t="s">
        <v>114</v>
      </c>
      <c r="B224" s="15">
        <v>100</v>
      </c>
      <c r="C224" s="15">
        <v>42.028986000000003</v>
      </c>
      <c r="D224" s="15">
        <v>27.536231999999998</v>
      </c>
      <c r="E224" s="15">
        <v>8.6956520000000008</v>
      </c>
      <c r="F224" s="15">
        <v>1.4492750000000001</v>
      </c>
      <c r="G224" s="15">
        <v>1.4492750000000001</v>
      </c>
      <c r="H224" s="15">
        <v>7.2463769999999998</v>
      </c>
      <c r="I224" s="15">
        <v>11.594203</v>
      </c>
    </row>
    <row r="225" spans="1:9" ht="11.1" customHeight="1">
      <c r="A225" s="23" t="s">
        <v>222</v>
      </c>
      <c r="B225" s="24">
        <v>246</v>
      </c>
      <c r="C225" s="24">
        <v>124</v>
      </c>
      <c r="D225" s="24">
        <v>56</v>
      </c>
      <c r="E225" s="24">
        <v>23</v>
      </c>
      <c r="F225" s="24">
        <v>12</v>
      </c>
      <c r="G225" s="24">
        <v>1</v>
      </c>
      <c r="H225" s="24">
        <v>7</v>
      </c>
      <c r="I225" s="24">
        <v>23</v>
      </c>
    </row>
    <row r="226" spans="1:9" ht="11.1" customHeight="1">
      <c r="A226" s="10" t="s">
        <v>114</v>
      </c>
      <c r="B226" s="15">
        <v>100</v>
      </c>
      <c r="C226" s="15">
        <v>50.406503999999998</v>
      </c>
      <c r="D226" s="15">
        <v>22.764227999999999</v>
      </c>
      <c r="E226" s="15">
        <v>9.3495930000000005</v>
      </c>
      <c r="F226" s="15">
        <v>4.8780489999999999</v>
      </c>
      <c r="G226" s="15">
        <v>0.40650399999999998</v>
      </c>
      <c r="H226" s="15">
        <v>2.8455279999999998</v>
      </c>
      <c r="I226" s="15">
        <v>9.3495930000000005</v>
      </c>
    </row>
    <row r="227" spans="1:9" ht="11.1" customHeight="1">
      <c r="A227" s="23" t="s">
        <v>128</v>
      </c>
      <c r="B227" s="24">
        <v>47</v>
      </c>
      <c r="C227" s="24">
        <v>21</v>
      </c>
      <c r="D227" s="24">
        <v>14</v>
      </c>
      <c r="E227" s="24">
        <v>3</v>
      </c>
      <c r="F227" s="24">
        <v>0</v>
      </c>
      <c r="G227" s="24">
        <v>1</v>
      </c>
      <c r="H227" s="24">
        <v>1</v>
      </c>
      <c r="I227" s="24">
        <v>7</v>
      </c>
    </row>
    <row r="228" spans="1:9" ht="11.1" customHeight="1">
      <c r="A228" s="11"/>
      <c r="B228" s="16">
        <v>100</v>
      </c>
      <c r="C228" s="16">
        <v>44.680850999999997</v>
      </c>
      <c r="D228" s="16">
        <v>29.787234000000002</v>
      </c>
      <c r="E228" s="16">
        <v>6.3829789999999997</v>
      </c>
      <c r="F228" s="16">
        <v>0</v>
      </c>
      <c r="G228" s="16">
        <v>2.1276600000000001</v>
      </c>
      <c r="H228" s="16">
        <v>2.1276600000000001</v>
      </c>
      <c r="I228" s="16">
        <v>14.893617000000001</v>
      </c>
    </row>
    <row r="229" spans="1:9" ht="11.1" customHeight="1"/>
  </sheetData>
  <phoneticPr fontId="2"/>
  <pageMargins left="0.75" right="0.75" top="1" bottom="1" header="0.5" footer="0.5"/>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79B19-BD33-40A0-88BD-8B1BC3E4D28A}">
  <sheetPr codeName="Sheet147"/>
  <dimension ref="A1:P230"/>
  <sheetViews>
    <sheetView workbookViewId="0"/>
  </sheetViews>
  <sheetFormatPr defaultRowHeight="12"/>
  <cols>
    <col min="1" max="1" width="52" style="13" bestFit="1" customWidth="1"/>
    <col min="2" max="256" width="7.625" style="13" customWidth="1"/>
    <col min="257" max="16384" width="9" style="13"/>
  </cols>
  <sheetData>
    <row r="1" spans="1:16">
      <c r="A1" s="12" t="s">
        <v>114</v>
      </c>
      <c r="B1" s="6"/>
    </row>
    <row r="2" spans="1:16">
      <c r="A2" s="18" t="str">
        <f xml:space="preserve"> HYPERLINK("#'目次'!B52","[46]")</f>
        <v>[46]</v>
      </c>
    </row>
    <row r="3" spans="1:16">
      <c r="A3" s="6" t="s">
        <v>114</v>
      </c>
      <c r="B3" s="7" t="s">
        <v>116</v>
      </c>
    </row>
    <row r="4" spans="1:16">
      <c r="A4" s="6" t="s">
        <v>114</v>
      </c>
      <c r="B4" s="7" t="s">
        <v>534</v>
      </c>
    </row>
    <row r="5" spans="1:16">
      <c r="A5" s="6" t="s">
        <v>114</v>
      </c>
      <c r="B5" s="7" t="s">
        <v>535</v>
      </c>
    </row>
    <row r="6" spans="1:16" s="21" customFormat="1" ht="48">
      <c r="A6" s="19" t="s">
        <v>114</v>
      </c>
      <c r="B6" s="20" t="s">
        <v>118</v>
      </c>
      <c r="C6" s="20" t="s">
        <v>195</v>
      </c>
      <c r="D6" s="20" t="s">
        <v>196</v>
      </c>
      <c r="E6" s="20" t="s">
        <v>197</v>
      </c>
      <c r="F6" s="20" t="s">
        <v>198</v>
      </c>
      <c r="G6" s="20" t="s">
        <v>199</v>
      </c>
      <c r="H6" s="20" t="s">
        <v>200</v>
      </c>
      <c r="I6" s="20" t="s">
        <v>201</v>
      </c>
      <c r="J6" s="20" t="s">
        <v>202</v>
      </c>
      <c r="K6" s="20" t="s">
        <v>203</v>
      </c>
      <c r="L6" s="20" t="s">
        <v>204</v>
      </c>
      <c r="M6" s="20" t="s">
        <v>205</v>
      </c>
      <c r="N6" s="20" t="s">
        <v>206</v>
      </c>
      <c r="O6" s="20" t="s">
        <v>152</v>
      </c>
      <c r="P6" s="20" t="s">
        <v>128</v>
      </c>
    </row>
    <row r="7" spans="1:16">
      <c r="A7" s="22" t="s">
        <v>121</v>
      </c>
      <c r="B7" s="9">
        <v>2677</v>
      </c>
      <c r="C7" s="9">
        <v>1341</v>
      </c>
      <c r="D7" s="9">
        <v>523</v>
      </c>
      <c r="E7" s="9">
        <v>116</v>
      </c>
      <c r="F7" s="9">
        <v>25</v>
      </c>
      <c r="G7" s="9">
        <v>68</v>
      </c>
      <c r="H7" s="9">
        <v>1248</v>
      </c>
      <c r="I7" s="9">
        <v>725</v>
      </c>
      <c r="J7" s="9">
        <v>550</v>
      </c>
      <c r="K7" s="9">
        <v>563</v>
      </c>
      <c r="L7" s="9">
        <v>319</v>
      </c>
      <c r="M7" s="9">
        <v>6</v>
      </c>
      <c r="N7" s="9">
        <v>42</v>
      </c>
      <c r="O7" s="9">
        <v>39</v>
      </c>
      <c r="P7" s="9">
        <v>193</v>
      </c>
    </row>
    <row r="8" spans="1:16">
      <c r="A8" s="10" t="s">
        <v>114</v>
      </c>
      <c r="B8" s="15">
        <v>100</v>
      </c>
      <c r="C8" s="15">
        <v>50.093387999999997</v>
      </c>
      <c r="D8" s="15">
        <v>19.536795000000001</v>
      </c>
      <c r="E8" s="15">
        <v>4.3332090000000001</v>
      </c>
      <c r="F8" s="15">
        <v>0.93388099999999996</v>
      </c>
      <c r="G8" s="15">
        <v>2.5401570000000002</v>
      </c>
      <c r="H8" s="15">
        <v>46.619349999999997</v>
      </c>
      <c r="I8" s="15">
        <v>27.082554999999999</v>
      </c>
      <c r="J8" s="15">
        <v>20.545387000000002</v>
      </c>
      <c r="K8" s="15">
        <v>21.031005</v>
      </c>
      <c r="L8" s="15">
        <v>11.916323999999999</v>
      </c>
      <c r="M8" s="15">
        <v>0.224131</v>
      </c>
      <c r="N8" s="15">
        <v>1.5689200000000001</v>
      </c>
      <c r="O8" s="15">
        <v>1.456855</v>
      </c>
      <c r="P8" s="15">
        <v>7.2095630000000002</v>
      </c>
    </row>
    <row r="9" spans="1:16">
      <c r="A9" s="8" t="s">
        <v>122</v>
      </c>
      <c r="B9" s="8"/>
      <c r="C9" s="8"/>
      <c r="D9" s="8"/>
      <c r="E9" s="8"/>
      <c r="F9" s="8"/>
      <c r="G9" s="8"/>
      <c r="H9" s="8"/>
      <c r="I9" s="8"/>
      <c r="J9" s="8"/>
      <c r="K9" s="8"/>
      <c r="L9" s="8"/>
      <c r="M9" s="8"/>
      <c r="N9" s="8"/>
      <c r="O9" s="8"/>
      <c r="P9" s="8"/>
    </row>
    <row r="10" spans="1:16">
      <c r="A10" s="23" t="s">
        <v>123</v>
      </c>
      <c r="B10" s="24">
        <v>380</v>
      </c>
      <c r="C10" s="24">
        <v>220</v>
      </c>
      <c r="D10" s="24">
        <v>97</v>
      </c>
      <c r="E10" s="24">
        <v>16</v>
      </c>
      <c r="F10" s="24">
        <v>0</v>
      </c>
      <c r="G10" s="24">
        <v>13</v>
      </c>
      <c r="H10" s="24">
        <v>203</v>
      </c>
      <c r="I10" s="24">
        <v>58</v>
      </c>
      <c r="J10" s="24">
        <v>87</v>
      </c>
      <c r="K10" s="24">
        <v>115</v>
      </c>
      <c r="L10" s="24">
        <v>38</v>
      </c>
      <c r="M10" s="24">
        <v>1</v>
      </c>
      <c r="N10" s="24">
        <v>0</v>
      </c>
      <c r="O10" s="24">
        <v>3</v>
      </c>
      <c r="P10" s="24">
        <v>30</v>
      </c>
    </row>
    <row r="11" spans="1:16">
      <c r="A11" s="10" t="s">
        <v>114</v>
      </c>
      <c r="B11" s="15">
        <v>100</v>
      </c>
      <c r="C11" s="15">
        <v>57.894736999999999</v>
      </c>
      <c r="D11" s="15">
        <v>25.526316000000001</v>
      </c>
      <c r="E11" s="15">
        <v>4.2105259999999998</v>
      </c>
      <c r="F11" s="15">
        <v>0</v>
      </c>
      <c r="G11" s="15">
        <v>3.4210530000000001</v>
      </c>
      <c r="H11" s="15">
        <v>53.421053000000001</v>
      </c>
      <c r="I11" s="15">
        <v>15.263158000000001</v>
      </c>
      <c r="J11" s="15">
        <v>22.894736999999999</v>
      </c>
      <c r="K11" s="15">
        <v>30.263158000000001</v>
      </c>
      <c r="L11" s="15">
        <v>10</v>
      </c>
      <c r="M11" s="15">
        <v>0.263158</v>
      </c>
      <c r="N11" s="15">
        <v>0</v>
      </c>
      <c r="O11" s="15">
        <v>0.78947400000000001</v>
      </c>
      <c r="P11" s="15">
        <v>7.8947370000000001</v>
      </c>
    </row>
    <row r="12" spans="1:16">
      <c r="A12" s="23" t="s">
        <v>124</v>
      </c>
      <c r="B12" s="24">
        <v>489</v>
      </c>
      <c r="C12" s="24">
        <v>276</v>
      </c>
      <c r="D12" s="24">
        <v>111</v>
      </c>
      <c r="E12" s="24">
        <v>12</v>
      </c>
      <c r="F12" s="24">
        <v>4</v>
      </c>
      <c r="G12" s="24">
        <v>17</v>
      </c>
      <c r="H12" s="24">
        <v>283</v>
      </c>
      <c r="I12" s="24">
        <v>116</v>
      </c>
      <c r="J12" s="24">
        <v>101</v>
      </c>
      <c r="K12" s="24">
        <v>125</v>
      </c>
      <c r="L12" s="24">
        <v>47</v>
      </c>
      <c r="M12" s="24">
        <v>0</v>
      </c>
      <c r="N12" s="24">
        <v>2</v>
      </c>
      <c r="O12" s="24">
        <v>5</v>
      </c>
      <c r="P12" s="24">
        <v>23</v>
      </c>
    </row>
    <row r="13" spans="1:16">
      <c r="A13" s="10" t="s">
        <v>114</v>
      </c>
      <c r="B13" s="15">
        <v>100</v>
      </c>
      <c r="C13" s="15">
        <v>56.441718000000002</v>
      </c>
      <c r="D13" s="15">
        <v>22.699387000000002</v>
      </c>
      <c r="E13" s="15">
        <v>2.4539879999999998</v>
      </c>
      <c r="F13" s="15">
        <v>0.81799599999999995</v>
      </c>
      <c r="G13" s="15">
        <v>3.476483</v>
      </c>
      <c r="H13" s="15">
        <v>57.873210999999998</v>
      </c>
      <c r="I13" s="15">
        <v>23.721881</v>
      </c>
      <c r="J13" s="15">
        <v>20.654396999999999</v>
      </c>
      <c r="K13" s="15">
        <v>25.562372</v>
      </c>
      <c r="L13" s="15">
        <v>9.6114519999999999</v>
      </c>
      <c r="M13" s="15">
        <v>0</v>
      </c>
      <c r="N13" s="15">
        <v>0.40899799999999997</v>
      </c>
      <c r="O13" s="15">
        <v>1.0224949999999999</v>
      </c>
      <c r="P13" s="15">
        <v>4.7034760000000002</v>
      </c>
    </row>
    <row r="14" spans="1:16">
      <c r="A14" s="23" t="s">
        <v>125</v>
      </c>
      <c r="B14" s="24">
        <v>1114</v>
      </c>
      <c r="C14" s="24">
        <v>577</v>
      </c>
      <c r="D14" s="24">
        <v>219</v>
      </c>
      <c r="E14" s="24">
        <v>49</v>
      </c>
      <c r="F14" s="24">
        <v>11</v>
      </c>
      <c r="G14" s="24">
        <v>24</v>
      </c>
      <c r="H14" s="24">
        <v>552</v>
      </c>
      <c r="I14" s="24">
        <v>301</v>
      </c>
      <c r="J14" s="24">
        <v>221</v>
      </c>
      <c r="K14" s="24">
        <v>222</v>
      </c>
      <c r="L14" s="24">
        <v>116</v>
      </c>
      <c r="M14" s="24">
        <v>2</v>
      </c>
      <c r="N14" s="24">
        <v>11</v>
      </c>
      <c r="O14" s="24">
        <v>8</v>
      </c>
      <c r="P14" s="24">
        <v>79</v>
      </c>
    </row>
    <row r="15" spans="1:16">
      <c r="A15" s="10" t="s">
        <v>114</v>
      </c>
      <c r="B15" s="15">
        <v>100</v>
      </c>
      <c r="C15" s="15">
        <v>51.795332000000002</v>
      </c>
      <c r="D15" s="15">
        <v>19.658887</v>
      </c>
      <c r="E15" s="15">
        <v>4.3985640000000004</v>
      </c>
      <c r="F15" s="15">
        <v>0.98743300000000001</v>
      </c>
      <c r="G15" s="15">
        <v>2.1543990000000002</v>
      </c>
      <c r="H15" s="15">
        <v>49.551167</v>
      </c>
      <c r="I15" s="15">
        <v>27.019749000000001</v>
      </c>
      <c r="J15" s="15">
        <v>19.838419999999999</v>
      </c>
      <c r="K15" s="15">
        <v>19.928187000000001</v>
      </c>
      <c r="L15" s="15">
        <v>10.412926000000001</v>
      </c>
      <c r="M15" s="15">
        <v>0.179533</v>
      </c>
      <c r="N15" s="15">
        <v>0.98743300000000001</v>
      </c>
      <c r="O15" s="15">
        <v>0.71813300000000002</v>
      </c>
      <c r="P15" s="15">
        <v>7.0915619999999997</v>
      </c>
    </row>
    <row r="16" spans="1:16">
      <c r="A16" s="23" t="s">
        <v>126</v>
      </c>
      <c r="B16" s="24">
        <v>521</v>
      </c>
      <c r="C16" s="24">
        <v>218</v>
      </c>
      <c r="D16" s="24">
        <v>75</v>
      </c>
      <c r="E16" s="24">
        <v>30</v>
      </c>
      <c r="F16" s="24">
        <v>9</v>
      </c>
      <c r="G16" s="24">
        <v>12</v>
      </c>
      <c r="H16" s="24">
        <v>175</v>
      </c>
      <c r="I16" s="24">
        <v>185</v>
      </c>
      <c r="J16" s="24">
        <v>112</v>
      </c>
      <c r="K16" s="24">
        <v>79</v>
      </c>
      <c r="L16" s="24">
        <v>86</v>
      </c>
      <c r="M16" s="24">
        <v>3</v>
      </c>
      <c r="N16" s="24">
        <v>12</v>
      </c>
      <c r="O16" s="24">
        <v>12</v>
      </c>
      <c r="P16" s="24">
        <v>40</v>
      </c>
    </row>
    <row r="17" spans="1:16">
      <c r="A17" s="10" t="s">
        <v>114</v>
      </c>
      <c r="B17" s="15">
        <v>100</v>
      </c>
      <c r="C17" s="15">
        <v>41.842610000000001</v>
      </c>
      <c r="D17" s="15">
        <v>14.395393</v>
      </c>
      <c r="E17" s="15">
        <v>5.7581569999999997</v>
      </c>
      <c r="F17" s="15">
        <v>1.727447</v>
      </c>
      <c r="G17" s="15">
        <v>2.3032629999999998</v>
      </c>
      <c r="H17" s="15">
        <v>33.589250999999997</v>
      </c>
      <c r="I17" s="15">
        <v>35.508637</v>
      </c>
      <c r="J17" s="15">
        <v>21.497121</v>
      </c>
      <c r="K17" s="15">
        <v>15.163148</v>
      </c>
      <c r="L17" s="15">
        <v>16.506717999999999</v>
      </c>
      <c r="M17" s="15">
        <v>0.57581599999999999</v>
      </c>
      <c r="N17" s="15">
        <v>2.3032629999999998</v>
      </c>
      <c r="O17" s="15">
        <v>2.3032629999999998</v>
      </c>
      <c r="P17" s="15">
        <v>7.677543</v>
      </c>
    </row>
    <row r="18" spans="1:16">
      <c r="A18" s="23" t="s">
        <v>127</v>
      </c>
      <c r="B18" s="24">
        <v>129</v>
      </c>
      <c r="C18" s="24">
        <v>27</v>
      </c>
      <c r="D18" s="24">
        <v>13</v>
      </c>
      <c r="E18" s="24">
        <v>4</v>
      </c>
      <c r="F18" s="24">
        <v>0</v>
      </c>
      <c r="G18" s="24">
        <v>2</v>
      </c>
      <c r="H18" s="24">
        <v>19</v>
      </c>
      <c r="I18" s="24">
        <v>52</v>
      </c>
      <c r="J18" s="24">
        <v>15</v>
      </c>
      <c r="K18" s="24">
        <v>11</v>
      </c>
      <c r="L18" s="24">
        <v>24</v>
      </c>
      <c r="M18" s="24">
        <v>0</v>
      </c>
      <c r="N18" s="24">
        <v>16</v>
      </c>
      <c r="O18" s="24">
        <v>9</v>
      </c>
      <c r="P18" s="24">
        <v>15</v>
      </c>
    </row>
    <row r="19" spans="1:16">
      <c r="A19" s="10" t="s">
        <v>114</v>
      </c>
      <c r="B19" s="15">
        <v>100</v>
      </c>
      <c r="C19" s="15">
        <v>20.930233000000001</v>
      </c>
      <c r="D19" s="15">
        <v>10.077519000000001</v>
      </c>
      <c r="E19" s="15">
        <v>3.1007750000000001</v>
      </c>
      <c r="F19" s="15">
        <v>0</v>
      </c>
      <c r="G19" s="15">
        <v>1.5503880000000001</v>
      </c>
      <c r="H19" s="15">
        <v>14.728681999999999</v>
      </c>
      <c r="I19" s="15">
        <v>40.310077999999997</v>
      </c>
      <c r="J19" s="15">
        <v>11.627907</v>
      </c>
      <c r="K19" s="15">
        <v>8.5271319999999999</v>
      </c>
      <c r="L19" s="15">
        <v>18.604651</v>
      </c>
      <c r="M19" s="15">
        <v>0</v>
      </c>
      <c r="N19" s="15">
        <v>12.403100999999999</v>
      </c>
      <c r="O19" s="15">
        <v>6.9767440000000001</v>
      </c>
      <c r="P19" s="15">
        <v>11.627907</v>
      </c>
    </row>
    <row r="20" spans="1:16">
      <c r="A20" s="23" t="s">
        <v>128</v>
      </c>
      <c r="B20" s="24">
        <v>44</v>
      </c>
      <c r="C20" s="24">
        <v>23</v>
      </c>
      <c r="D20" s="24">
        <v>8</v>
      </c>
      <c r="E20" s="24">
        <v>5</v>
      </c>
      <c r="F20" s="24">
        <v>1</v>
      </c>
      <c r="G20" s="24">
        <v>0</v>
      </c>
      <c r="H20" s="24">
        <v>16</v>
      </c>
      <c r="I20" s="24">
        <v>13</v>
      </c>
      <c r="J20" s="24">
        <v>14</v>
      </c>
      <c r="K20" s="24">
        <v>11</v>
      </c>
      <c r="L20" s="24">
        <v>8</v>
      </c>
      <c r="M20" s="24">
        <v>0</v>
      </c>
      <c r="N20" s="24">
        <v>1</v>
      </c>
      <c r="O20" s="24">
        <v>2</v>
      </c>
      <c r="P20" s="24">
        <v>6</v>
      </c>
    </row>
    <row r="21" spans="1:16">
      <c r="A21" s="10" t="s">
        <v>114</v>
      </c>
      <c r="B21" s="15">
        <v>100</v>
      </c>
      <c r="C21" s="15">
        <v>52.272727000000003</v>
      </c>
      <c r="D21" s="15">
        <v>18.181818</v>
      </c>
      <c r="E21" s="15">
        <v>11.363636</v>
      </c>
      <c r="F21" s="15">
        <v>2.2727270000000002</v>
      </c>
      <c r="G21" s="15">
        <v>0</v>
      </c>
      <c r="H21" s="15">
        <v>36.363636</v>
      </c>
      <c r="I21" s="15">
        <v>29.545455</v>
      </c>
      <c r="J21" s="15">
        <v>31.818182</v>
      </c>
      <c r="K21" s="15">
        <v>25</v>
      </c>
      <c r="L21" s="15">
        <v>18.181818</v>
      </c>
      <c r="M21" s="15">
        <v>0</v>
      </c>
      <c r="N21" s="15">
        <v>2.2727270000000002</v>
      </c>
      <c r="O21" s="15">
        <v>4.5454549999999996</v>
      </c>
      <c r="P21" s="15">
        <v>13.636364</v>
      </c>
    </row>
    <row r="22" spans="1:16">
      <c r="A22" s="8" t="s">
        <v>129</v>
      </c>
      <c r="B22" s="8"/>
      <c r="C22" s="8"/>
      <c r="D22" s="8"/>
      <c r="E22" s="8"/>
      <c r="F22" s="8"/>
      <c r="G22" s="8"/>
      <c r="H22" s="8"/>
      <c r="I22" s="8"/>
      <c r="J22" s="8"/>
      <c r="K22" s="8"/>
      <c r="L22" s="8"/>
      <c r="M22" s="8"/>
      <c r="N22" s="8"/>
      <c r="O22" s="8"/>
      <c r="P22" s="8"/>
    </row>
    <row r="23" spans="1:16">
      <c r="A23" s="23" t="s">
        <v>130</v>
      </c>
      <c r="B23" s="24">
        <v>799</v>
      </c>
      <c r="C23" s="24">
        <v>437</v>
      </c>
      <c r="D23" s="24">
        <v>189</v>
      </c>
      <c r="E23" s="24">
        <v>37</v>
      </c>
      <c r="F23" s="24">
        <v>5</v>
      </c>
      <c r="G23" s="24">
        <v>26</v>
      </c>
      <c r="H23" s="24">
        <v>426</v>
      </c>
      <c r="I23" s="24">
        <v>205</v>
      </c>
      <c r="J23" s="24">
        <v>183</v>
      </c>
      <c r="K23" s="24">
        <v>227</v>
      </c>
      <c r="L23" s="24">
        <v>96</v>
      </c>
      <c r="M23" s="24">
        <v>3</v>
      </c>
      <c r="N23" s="24">
        <v>1</v>
      </c>
      <c r="O23" s="24">
        <v>7</v>
      </c>
      <c r="P23" s="24">
        <v>46</v>
      </c>
    </row>
    <row r="24" spans="1:16">
      <c r="A24" s="10" t="s">
        <v>114</v>
      </c>
      <c r="B24" s="15">
        <v>100</v>
      </c>
      <c r="C24" s="15">
        <v>54.693367000000002</v>
      </c>
      <c r="D24" s="15">
        <v>23.654568000000001</v>
      </c>
      <c r="E24" s="15">
        <v>4.6307879999999999</v>
      </c>
      <c r="F24" s="15">
        <v>0.62578199999999995</v>
      </c>
      <c r="G24" s="15">
        <v>3.2540680000000002</v>
      </c>
      <c r="H24" s="15">
        <v>53.316645999999999</v>
      </c>
      <c r="I24" s="15">
        <v>25.657070999999998</v>
      </c>
      <c r="J24" s="15">
        <v>22.90363</v>
      </c>
      <c r="K24" s="15">
        <v>28.410513000000002</v>
      </c>
      <c r="L24" s="15">
        <v>12.015019000000001</v>
      </c>
      <c r="M24" s="15">
        <v>0.375469</v>
      </c>
      <c r="N24" s="15">
        <v>0.12515599999999999</v>
      </c>
      <c r="O24" s="15">
        <v>0.87609499999999996</v>
      </c>
      <c r="P24" s="15">
        <v>5.7571960000000004</v>
      </c>
    </row>
    <row r="25" spans="1:16">
      <c r="A25" s="23" t="s">
        <v>131</v>
      </c>
      <c r="B25" s="24">
        <v>1245</v>
      </c>
      <c r="C25" s="24">
        <v>656</v>
      </c>
      <c r="D25" s="24">
        <v>245</v>
      </c>
      <c r="E25" s="24">
        <v>53</v>
      </c>
      <c r="F25" s="24">
        <v>14</v>
      </c>
      <c r="G25" s="24">
        <v>33</v>
      </c>
      <c r="H25" s="24">
        <v>609</v>
      </c>
      <c r="I25" s="24">
        <v>338</v>
      </c>
      <c r="J25" s="24">
        <v>254</v>
      </c>
      <c r="K25" s="24">
        <v>241</v>
      </c>
      <c r="L25" s="24">
        <v>132</v>
      </c>
      <c r="M25" s="24">
        <v>1</v>
      </c>
      <c r="N25" s="24">
        <v>18</v>
      </c>
      <c r="O25" s="24">
        <v>10</v>
      </c>
      <c r="P25" s="24">
        <v>90</v>
      </c>
    </row>
    <row r="26" spans="1:16">
      <c r="A26" s="10" t="s">
        <v>114</v>
      </c>
      <c r="B26" s="15">
        <v>100</v>
      </c>
      <c r="C26" s="15">
        <v>52.690762999999997</v>
      </c>
      <c r="D26" s="15">
        <v>19.678715</v>
      </c>
      <c r="E26" s="15">
        <v>4.257028</v>
      </c>
      <c r="F26" s="15">
        <v>1.124498</v>
      </c>
      <c r="G26" s="15">
        <v>2.6506020000000001</v>
      </c>
      <c r="H26" s="15">
        <v>48.915663000000002</v>
      </c>
      <c r="I26" s="15">
        <v>27.148593999999999</v>
      </c>
      <c r="J26" s="15">
        <v>20.401606000000001</v>
      </c>
      <c r="K26" s="15">
        <v>19.357430000000001</v>
      </c>
      <c r="L26" s="15">
        <v>10.602410000000001</v>
      </c>
      <c r="M26" s="15">
        <v>8.0321000000000004E-2</v>
      </c>
      <c r="N26" s="15">
        <v>1.445783</v>
      </c>
      <c r="O26" s="15">
        <v>0.80321299999999995</v>
      </c>
      <c r="P26" s="15">
        <v>7.2289159999999999</v>
      </c>
    </row>
    <row r="27" spans="1:16">
      <c r="A27" s="23" t="s">
        <v>132</v>
      </c>
      <c r="B27" s="24">
        <v>504</v>
      </c>
      <c r="C27" s="24">
        <v>204</v>
      </c>
      <c r="D27" s="24">
        <v>68</v>
      </c>
      <c r="E27" s="24">
        <v>20</v>
      </c>
      <c r="F27" s="24">
        <v>5</v>
      </c>
      <c r="G27" s="24">
        <v>7</v>
      </c>
      <c r="H27" s="24">
        <v>185</v>
      </c>
      <c r="I27" s="24">
        <v>144</v>
      </c>
      <c r="J27" s="24">
        <v>91</v>
      </c>
      <c r="K27" s="24">
        <v>78</v>
      </c>
      <c r="L27" s="24">
        <v>72</v>
      </c>
      <c r="M27" s="24">
        <v>2</v>
      </c>
      <c r="N27" s="24">
        <v>14</v>
      </c>
      <c r="O27" s="24">
        <v>16</v>
      </c>
      <c r="P27" s="24">
        <v>40</v>
      </c>
    </row>
    <row r="28" spans="1:16">
      <c r="A28" s="10" t="s">
        <v>114</v>
      </c>
      <c r="B28" s="15">
        <v>100</v>
      </c>
      <c r="C28" s="15">
        <v>40.476190000000003</v>
      </c>
      <c r="D28" s="15">
        <v>13.492063</v>
      </c>
      <c r="E28" s="15">
        <v>3.9682539999999999</v>
      </c>
      <c r="F28" s="15">
        <v>0.99206300000000003</v>
      </c>
      <c r="G28" s="15">
        <v>1.388889</v>
      </c>
      <c r="H28" s="15">
        <v>36.706349000000003</v>
      </c>
      <c r="I28" s="15">
        <v>28.571428999999998</v>
      </c>
      <c r="J28" s="15">
        <v>18.055555999999999</v>
      </c>
      <c r="K28" s="15">
        <v>15.476190000000001</v>
      </c>
      <c r="L28" s="15">
        <v>14.285714</v>
      </c>
      <c r="M28" s="15">
        <v>0.39682499999999998</v>
      </c>
      <c r="N28" s="15">
        <v>2.7777780000000001</v>
      </c>
      <c r="O28" s="15">
        <v>3.1746029999999998</v>
      </c>
      <c r="P28" s="15">
        <v>7.9365079999999999</v>
      </c>
    </row>
    <row r="29" spans="1:16">
      <c r="A29" s="23" t="s">
        <v>133</v>
      </c>
      <c r="B29" s="24">
        <v>82</v>
      </c>
      <c r="C29" s="24">
        <v>24</v>
      </c>
      <c r="D29" s="24">
        <v>12</v>
      </c>
      <c r="E29" s="24">
        <v>3</v>
      </c>
      <c r="F29" s="24">
        <v>0</v>
      </c>
      <c r="G29" s="24">
        <v>2</v>
      </c>
      <c r="H29" s="24">
        <v>13</v>
      </c>
      <c r="I29" s="24">
        <v>24</v>
      </c>
      <c r="J29" s="24">
        <v>9</v>
      </c>
      <c r="K29" s="24">
        <v>7</v>
      </c>
      <c r="L29" s="24">
        <v>13</v>
      </c>
      <c r="M29" s="24">
        <v>0</v>
      </c>
      <c r="N29" s="24">
        <v>8</v>
      </c>
      <c r="O29" s="24">
        <v>4</v>
      </c>
      <c r="P29" s="24">
        <v>10</v>
      </c>
    </row>
    <row r="30" spans="1:16">
      <c r="A30" s="10" t="s">
        <v>114</v>
      </c>
      <c r="B30" s="15">
        <v>100</v>
      </c>
      <c r="C30" s="15">
        <v>29.268293</v>
      </c>
      <c r="D30" s="15">
        <v>14.634145999999999</v>
      </c>
      <c r="E30" s="15">
        <v>3.6585369999999999</v>
      </c>
      <c r="F30" s="15">
        <v>0</v>
      </c>
      <c r="G30" s="15">
        <v>2.4390239999999999</v>
      </c>
      <c r="H30" s="15">
        <v>15.853659</v>
      </c>
      <c r="I30" s="15">
        <v>29.268293</v>
      </c>
      <c r="J30" s="15">
        <v>10.97561</v>
      </c>
      <c r="K30" s="15">
        <v>8.5365850000000005</v>
      </c>
      <c r="L30" s="15">
        <v>15.853659</v>
      </c>
      <c r="M30" s="15">
        <v>0</v>
      </c>
      <c r="N30" s="15">
        <v>9.7560979999999997</v>
      </c>
      <c r="O30" s="15">
        <v>4.8780489999999999</v>
      </c>
      <c r="P30" s="15">
        <v>12.195122</v>
      </c>
    </row>
    <row r="31" spans="1:16">
      <c r="A31" s="23" t="s">
        <v>128</v>
      </c>
      <c r="B31" s="24">
        <v>47</v>
      </c>
      <c r="C31" s="24">
        <v>20</v>
      </c>
      <c r="D31" s="24">
        <v>9</v>
      </c>
      <c r="E31" s="24">
        <v>3</v>
      </c>
      <c r="F31" s="24">
        <v>1</v>
      </c>
      <c r="G31" s="24">
        <v>0</v>
      </c>
      <c r="H31" s="24">
        <v>15</v>
      </c>
      <c r="I31" s="24">
        <v>14</v>
      </c>
      <c r="J31" s="24">
        <v>13</v>
      </c>
      <c r="K31" s="24">
        <v>10</v>
      </c>
      <c r="L31" s="24">
        <v>6</v>
      </c>
      <c r="M31" s="24">
        <v>0</v>
      </c>
      <c r="N31" s="24">
        <v>1</v>
      </c>
      <c r="O31" s="24">
        <v>2</v>
      </c>
      <c r="P31" s="24">
        <v>7</v>
      </c>
    </row>
    <row r="32" spans="1:16">
      <c r="A32" s="10" t="s">
        <v>114</v>
      </c>
      <c r="B32" s="15">
        <v>100</v>
      </c>
      <c r="C32" s="15">
        <v>42.553190999999998</v>
      </c>
      <c r="D32" s="15">
        <v>19.148935999999999</v>
      </c>
      <c r="E32" s="15">
        <v>6.3829789999999997</v>
      </c>
      <c r="F32" s="15">
        <v>2.1276600000000001</v>
      </c>
      <c r="G32" s="15">
        <v>0</v>
      </c>
      <c r="H32" s="15">
        <v>31.914894</v>
      </c>
      <c r="I32" s="15">
        <v>29.787234000000002</v>
      </c>
      <c r="J32" s="15">
        <v>27.659573999999999</v>
      </c>
      <c r="K32" s="15">
        <v>21.276596000000001</v>
      </c>
      <c r="L32" s="15">
        <v>12.765957</v>
      </c>
      <c r="M32" s="15">
        <v>0</v>
      </c>
      <c r="N32" s="15">
        <v>2.1276600000000001</v>
      </c>
      <c r="O32" s="15">
        <v>4.2553190000000001</v>
      </c>
      <c r="P32" s="15">
        <v>14.893617000000001</v>
      </c>
    </row>
    <row r="33" spans="1:16">
      <c r="A33" s="8" t="s">
        <v>134</v>
      </c>
      <c r="B33" s="8"/>
      <c r="C33" s="8"/>
      <c r="D33" s="8"/>
      <c r="E33" s="8"/>
      <c r="F33" s="8"/>
      <c r="G33" s="8"/>
      <c r="H33" s="8"/>
      <c r="I33" s="8"/>
      <c r="J33" s="8"/>
      <c r="K33" s="8"/>
      <c r="L33" s="8"/>
      <c r="M33" s="8"/>
      <c r="N33" s="8"/>
      <c r="O33" s="8"/>
      <c r="P33" s="8"/>
    </row>
    <row r="34" spans="1:16">
      <c r="A34" s="23" t="s">
        <v>135</v>
      </c>
      <c r="B34" s="24">
        <v>128</v>
      </c>
      <c r="C34" s="24">
        <v>62</v>
      </c>
      <c r="D34" s="24">
        <v>16</v>
      </c>
      <c r="E34" s="24">
        <v>8</v>
      </c>
      <c r="F34" s="24">
        <v>1</v>
      </c>
      <c r="G34" s="24">
        <v>2</v>
      </c>
      <c r="H34" s="24">
        <v>35</v>
      </c>
      <c r="I34" s="24">
        <v>34</v>
      </c>
      <c r="J34" s="24">
        <v>27</v>
      </c>
      <c r="K34" s="24">
        <v>29</v>
      </c>
      <c r="L34" s="24">
        <v>17</v>
      </c>
      <c r="M34" s="24">
        <v>0</v>
      </c>
      <c r="N34" s="24">
        <v>5</v>
      </c>
      <c r="O34" s="24">
        <v>8</v>
      </c>
      <c r="P34" s="24">
        <v>12</v>
      </c>
    </row>
    <row r="35" spans="1:16">
      <c r="A35" s="10" t="s">
        <v>114</v>
      </c>
      <c r="B35" s="15">
        <v>100</v>
      </c>
      <c r="C35" s="15">
        <v>48.4375</v>
      </c>
      <c r="D35" s="15">
        <v>12.5</v>
      </c>
      <c r="E35" s="15">
        <v>6.25</v>
      </c>
      <c r="F35" s="15">
        <v>0.78125</v>
      </c>
      <c r="G35" s="15">
        <v>1.5625</v>
      </c>
      <c r="H35" s="15">
        <v>27.34375</v>
      </c>
      <c r="I35" s="15">
        <v>26.5625</v>
      </c>
      <c r="J35" s="15">
        <v>21.09375</v>
      </c>
      <c r="K35" s="15">
        <v>22.65625</v>
      </c>
      <c r="L35" s="15">
        <v>13.28125</v>
      </c>
      <c r="M35" s="15">
        <v>0</v>
      </c>
      <c r="N35" s="15">
        <v>3.90625</v>
      </c>
      <c r="O35" s="15">
        <v>6.25</v>
      </c>
      <c r="P35" s="15">
        <v>9.375</v>
      </c>
    </row>
    <row r="36" spans="1:16">
      <c r="A36" s="23" t="s">
        <v>136</v>
      </c>
      <c r="B36" s="24">
        <v>138</v>
      </c>
      <c r="C36" s="24">
        <v>69</v>
      </c>
      <c r="D36" s="24">
        <v>27</v>
      </c>
      <c r="E36" s="24">
        <v>4</v>
      </c>
      <c r="F36" s="24">
        <v>0</v>
      </c>
      <c r="G36" s="24">
        <v>2</v>
      </c>
      <c r="H36" s="24">
        <v>44</v>
      </c>
      <c r="I36" s="24">
        <v>31</v>
      </c>
      <c r="J36" s="24">
        <v>47</v>
      </c>
      <c r="K36" s="24">
        <v>38</v>
      </c>
      <c r="L36" s="24">
        <v>18</v>
      </c>
      <c r="M36" s="24">
        <v>0</v>
      </c>
      <c r="N36" s="24">
        <v>2</v>
      </c>
      <c r="O36" s="24">
        <v>1</v>
      </c>
      <c r="P36" s="24">
        <v>13</v>
      </c>
    </row>
    <row r="37" spans="1:16">
      <c r="A37" s="10" t="s">
        <v>114</v>
      </c>
      <c r="B37" s="15">
        <v>100</v>
      </c>
      <c r="C37" s="15">
        <v>50</v>
      </c>
      <c r="D37" s="15">
        <v>19.565217000000001</v>
      </c>
      <c r="E37" s="15">
        <v>2.8985509999999999</v>
      </c>
      <c r="F37" s="15">
        <v>0</v>
      </c>
      <c r="G37" s="15">
        <v>1.4492750000000001</v>
      </c>
      <c r="H37" s="15">
        <v>31.884058</v>
      </c>
      <c r="I37" s="15">
        <v>22.463768000000002</v>
      </c>
      <c r="J37" s="15">
        <v>34.057971000000002</v>
      </c>
      <c r="K37" s="15">
        <v>27.536231999999998</v>
      </c>
      <c r="L37" s="15">
        <v>13.043478</v>
      </c>
      <c r="M37" s="15">
        <v>0</v>
      </c>
      <c r="N37" s="15">
        <v>1.4492750000000001</v>
      </c>
      <c r="O37" s="15">
        <v>0.724638</v>
      </c>
      <c r="P37" s="15">
        <v>9.4202899999999996</v>
      </c>
    </row>
    <row r="38" spans="1:16">
      <c r="A38" s="23" t="s">
        <v>137</v>
      </c>
      <c r="B38" s="24">
        <v>119</v>
      </c>
      <c r="C38" s="24">
        <v>61</v>
      </c>
      <c r="D38" s="24">
        <v>18</v>
      </c>
      <c r="E38" s="24">
        <v>5</v>
      </c>
      <c r="F38" s="24">
        <v>0</v>
      </c>
      <c r="G38" s="24">
        <v>4</v>
      </c>
      <c r="H38" s="24">
        <v>52</v>
      </c>
      <c r="I38" s="24">
        <v>21</v>
      </c>
      <c r="J38" s="24">
        <v>31</v>
      </c>
      <c r="K38" s="24">
        <v>31</v>
      </c>
      <c r="L38" s="24">
        <v>16</v>
      </c>
      <c r="M38" s="24">
        <v>0</v>
      </c>
      <c r="N38" s="24">
        <v>1</v>
      </c>
      <c r="O38" s="24">
        <v>1</v>
      </c>
      <c r="P38" s="24">
        <v>11</v>
      </c>
    </row>
    <row r="39" spans="1:16">
      <c r="A39" s="10" t="s">
        <v>114</v>
      </c>
      <c r="B39" s="15">
        <v>100</v>
      </c>
      <c r="C39" s="15">
        <v>51.260503999999997</v>
      </c>
      <c r="D39" s="15">
        <v>15.126049999999999</v>
      </c>
      <c r="E39" s="15">
        <v>4.2016809999999998</v>
      </c>
      <c r="F39" s="15">
        <v>0</v>
      </c>
      <c r="G39" s="15">
        <v>3.361345</v>
      </c>
      <c r="H39" s="15">
        <v>43.697479000000001</v>
      </c>
      <c r="I39" s="15">
        <v>17.647058999999999</v>
      </c>
      <c r="J39" s="15">
        <v>26.050419999999999</v>
      </c>
      <c r="K39" s="15">
        <v>26.050419999999999</v>
      </c>
      <c r="L39" s="15">
        <v>13.445378</v>
      </c>
      <c r="M39" s="15">
        <v>0</v>
      </c>
      <c r="N39" s="15">
        <v>0.84033599999999997</v>
      </c>
      <c r="O39" s="15">
        <v>0.84033599999999997</v>
      </c>
      <c r="P39" s="15">
        <v>9.2436969999999992</v>
      </c>
    </row>
    <row r="40" spans="1:16">
      <c r="A40" s="23" t="s">
        <v>138</v>
      </c>
      <c r="B40" s="24">
        <v>142</v>
      </c>
      <c r="C40" s="24">
        <v>76</v>
      </c>
      <c r="D40" s="24">
        <v>28</v>
      </c>
      <c r="E40" s="24">
        <v>10</v>
      </c>
      <c r="F40" s="24">
        <v>1</v>
      </c>
      <c r="G40" s="24">
        <v>2</v>
      </c>
      <c r="H40" s="24">
        <v>60</v>
      </c>
      <c r="I40" s="24">
        <v>30</v>
      </c>
      <c r="J40" s="24">
        <v>42</v>
      </c>
      <c r="K40" s="24">
        <v>37</v>
      </c>
      <c r="L40" s="24">
        <v>21</v>
      </c>
      <c r="M40" s="24">
        <v>0</v>
      </c>
      <c r="N40" s="24">
        <v>2</v>
      </c>
      <c r="O40" s="24">
        <v>1</v>
      </c>
      <c r="P40" s="24">
        <v>11</v>
      </c>
    </row>
    <row r="41" spans="1:16">
      <c r="A41" s="10" t="s">
        <v>114</v>
      </c>
      <c r="B41" s="15">
        <v>100</v>
      </c>
      <c r="C41" s="15">
        <v>53.521127</v>
      </c>
      <c r="D41" s="15">
        <v>19.718309999999999</v>
      </c>
      <c r="E41" s="15">
        <v>7.0422539999999998</v>
      </c>
      <c r="F41" s="15">
        <v>0.70422499999999999</v>
      </c>
      <c r="G41" s="15">
        <v>1.4084509999999999</v>
      </c>
      <c r="H41" s="15">
        <v>42.253520999999999</v>
      </c>
      <c r="I41" s="15">
        <v>21.126760999999998</v>
      </c>
      <c r="J41" s="15">
        <v>29.577465</v>
      </c>
      <c r="K41" s="15">
        <v>26.056338</v>
      </c>
      <c r="L41" s="15">
        <v>14.788732</v>
      </c>
      <c r="M41" s="15">
        <v>0</v>
      </c>
      <c r="N41" s="15">
        <v>1.4084509999999999</v>
      </c>
      <c r="O41" s="15">
        <v>0.70422499999999999</v>
      </c>
      <c r="P41" s="15">
        <v>7.7464789999999999</v>
      </c>
    </row>
    <row r="42" spans="1:16">
      <c r="A42" s="23" t="s">
        <v>139</v>
      </c>
      <c r="B42" s="24">
        <v>170</v>
      </c>
      <c r="C42" s="24">
        <v>99</v>
      </c>
      <c r="D42" s="24">
        <v>34</v>
      </c>
      <c r="E42" s="24">
        <v>12</v>
      </c>
      <c r="F42" s="24">
        <v>2</v>
      </c>
      <c r="G42" s="24">
        <v>6</v>
      </c>
      <c r="H42" s="24">
        <v>73</v>
      </c>
      <c r="I42" s="24">
        <v>44</v>
      </c>
      <c r="J42" s="24">
        <v>39</v>
      </c>
      <c r="K42" s="24">
        <v>49</v>
      </c>
      <c r="L42" s="24">
        <v>21</v>
      </c>
      <c r="M42" s="24">
        <v>1</v>
      </c>
      <c r="N42" s="24">
        <v>1</v>
      </c>
      <c r="O42" s="24">
        <v>0</v>
      </c>
      <c r="P42" s="24">
        <v>10</v>
      </c>
    </row>
    <row r="43" spans="1:16">
      <c r="A43" s="10" t="s">
        <v>114</v>
      </c>
      <c r="B43" s="15">
        <v>100</v>
      </c>
      <c r="C43" s="15">
        <v>58.235294000000003</v>
      </c>
      <c r="D43" s="15">
        <v>20</v>
      </c>
      <c r="E43" s="15">
        <v>7.0588240000000004</v>
      </c>
      <c r="F43" s="15">
        <v>1.176471</v>
      </c>
      <c r="G43" s="15">
        <v>3.5294120000000002</v>
      </c>
      <c r="H43" s="15">
        <v>42.941175999999999</v>
      </c>
      <c r="I43" s="15">
        <v>25.882352999999998</v>
      </c>
      <c r="J43" s="15">
        <v>22.941175999999999</v>
      </c>
      <c r="K43" s="15">
        <v>28.823529000000001</v>
      </c>
      <c r="L43" s="15">
        <v>12.352941</v>
      </c>
      <c r="M43" s="15">
        <v>0.58823499999999995</v>
      </c>
      <c r="N43" s="15">
        <v>0.58823499999999995</v>
      </c>
      <c r="O43" s="15">
        <v>0</v>
      </c>
      <c r="P43" s="15">
        <v>5.8823530000000002</v>
      </c>
    </row>
    <row r="44" spans="1:16">
      <c r="A44" s="23" t="s">
        <v>140</v>
      </c>
      <c r="B44" s="24">
        <v>192</v>
      </c>
      <c r="C44" s="24">
        <v>107</v>
      </c>
      <c r="D44" s="24">
        <v>32</v>
      </c>
      <c r="E44" s="24">
        <v>6</v>
      </c>
      <c r="F44" s="24">
        <v>3</v>
      </c>
      <c r="G44" s="24">
        <v>7</v>
      </c>
      <c r="H44" s="24">
        <v>105</v>
      </c>
      <c r="I44" s="24">
        <v>38</v>
      </c>
      <c r="J44" s="24">
        <v>42</v>
      </c>
      <c r="K44" s="24">
        <v>33</v>
      </c>
      <c r="L44" s="24">
        <v>19</v>
      </c>
      <c r="M44" s="24">
        <v>0</v>
      </c>
      <c r="N44" s="24">
        <v>1</v>
      </c>
      <c r="O44" s="24">
        <v>2</v>
      </c>
      <c r="P44" s="24">
        <v>12</v>
      </c>
    </row>
    <row r="45" spans="1:16">
      <c r="A45" s="10" t="s">
        <v>114</v>
      </c>
      <c r="B45" s="15">
        <v>100</v>
      </c>
      <c r="C45" s="15">
        <v>55.729166999999997</v>
      </c>
      <c r="D45" s="15">
        <v>16.666667</v>
      </c>
      <c r="E45" s="15">
        <v>3.125</v>
      </c>
      <c r="F45" s="15">
        <v>1.5625</v>
      </c>
      <c r="G45" s="15">
        <v>3.6458330000000001</v>
      </c>
      <c r="H45" s="15">
        <v>54.6875</v>
      </c>
      <c r="I45" s="15">
        <v>19.791667</v>
      </c>
      <c r="J45" s="15">
        <v>21.875</v>
      </c>
      <c r="K45" s="15">
        <v>17.1875</v>
      </c>
      <c r="L45" s="15">
        <v>9.8958329999999997</v>
      </c>
      <c r="M45" s="15">
        <v>0</v>
      </c>
      <c r="N45" s="15">
        <v>0.52083299999999999</v>
      </c>
      <c r="O45" s="15">
        <v>1.0416669999999999</v>
      </c>
      <c r="P45" s="15">
        <v>6.25</v>
      </c>
    </row>
    <row r="46" spans="1:16">
      <c r="A46" s="23" t="s">
        <v>141</v>
      </c>
      <c r="B46" s="24">
        <v>1405</v>
      </c>
      <c r="C46" s="24">
        <v>696</v>
      </c>
      <c r="D46" s="24">
        <v>283</v>
      </c>
      <c r="E46" s="24">
        <v>55</v>
      </c>
      <c r="F46" s="24">
        <v>17</v>
      </c>
      <c r="G46" s="24">
        <v>29</v>
      </c>
      <c r="H46" s="24">
        <v>660</v>
      </c>
      <c r="I46" s="24">
        <v>432</v>
      </c>
      <c r="J46" s="24">
        <v>280</v>
      </c>
      <c r="K46" s="24">
        <v>290</v>
      </c>
      <c r="L46" s="24">
        <v>184</v>
      </c>
      <c r="M46" s="24">
        <v>5</v>
      </c>
      <c r="N46" s="24">
        <v>20</v>
      </c>
      <c r="O46" s="24">
        <v>19</v>
      </c>
      <c r="P46" s="24">
        <v>95</v>
      </c>
    </row>
    <row r="47" spans="1:16">
      <c r="A47" s="10" t="s">
        <v>114</v>
      </c>
      <c r="B47" s="15">
        <v>100</v>
      </c>
      <c r="C47" s="15">
        <v>49.537367000000003</v>
      </c>
      <c r="D47" s="15">
        <v>20.142348999999999</v>
      </c>
      <c r="E47" s="15">
        <v>3.9145910000000002</v>
      </c>
      <c r="F47" s="15">
        <v>1.209964</v>
      </c>
      <c r="G47" s="15">
        <v>2.064057</v>
      </c>
      <c r="H47" s="15">
        <v>46.975088999999997</v>
      </c>
      <c r="I47" s="15">
        <v>30.747330999999999</v>
      </c>
      <c r="J47" s="15">
        <v>19.928826000000001</v>
      </c>
      <c r="K47" s="15">
        <v>20.640568999999999</v>
      </c>
      <c r="L47" s="15">
        <v>13.096085</v>
      </c>
      <c r="M47" s="15">
        <v>0.35587200000000002</v>
      </c>
      <c r="N47" s="15">
        <v>1.4234880000000001</v>
      </c>
      <c r="O47" s="15">
        <v>1.3523130000000001</v>
      </c>
      <c r="P47" s="15">
        <v>6.7615660000000002</v>
      </c>
    </row>
    <row r="48" spans="1:16">
      <c r="A48" s="23" t="s">
        <v>142</v>
      </c>
      <c r="B48" s="24">
        <v>343</v>
      </c>
      <c r="C48" s="24">
        <v>149</v>
      </c>
      <c r="D48" s="24">
        <v>74</v>
      </c>
      <c r="E48" s="24">
        <v>13</v>
      </c>
      <c r="F48" s="24">
        <v>0</v>
      </c>
      <c r="G48" s="24">
        <v>16</v>
      </c>
      <c r="H48" s="24">
        <v>206</v>
      </c>
      <c r="I48" s="24">
        <v>86</v>
      </c>
      <c r="J48" s="24">
        <v>30</v>
      </c>
      <c r="K48" s="24">
        <v>48</v>
      </c>
      <c r="L48" s="24">
        <v>17</v>
      </c>
      <c r="M48" s="24">
        <v>0</v>
      </c>
      <c r="N48" s="24">
        <v>8</v>
      </c>
      <c r="O48" s="24">
        <v>5</v>
      </c>
      <c r="P48" s="24">
        <v>24</v>
      </c>
    </row>
    <row r="49" spans="1:16">
      <c r="A49" s="10" t="s">
        <v>114</v>
      </c>
      <c r="B49" s="15">
        <v>100</v>
      </c>
      <c r="C49" s="15">
        <v>43.440232999999999</v>
      </c>
      <c r="D49" s="15">
        <v>21.574344</v>
      </c>
      <c r="E49" s="15">
        <v>3.7900870000000002</v>
      </c>
      <c r="F49" s="15">
        <v>0</v>
      </c>
      <c r="G49" s="15">
        <v>4.6647230000000004</v>
      </c>
      <c r="H49" s="15">
        <v>60.058309000000001</v>
      </c>
      <c r="I49" s="15">
        <v>25.072886</v>
      </c>
      <c r="J49" s="15">
        <v>8.7463560000000005</v>
      </c>
      <c r="K49" s="15">
        <v>13.994168999999999</v>
      </c>
      <c r="L49" s="15">
        <v>4.9562679999999997</v>
      </c>
      <c r="M49" s="15">
        <v>0</v>
      </c>
      <c r="N49" s="15">
        <v>2.3323619999999998</v>
      </c>
      <c r="O49" s="15">
        <v>1.4577260000000001</v>
      </c>
      <c r="P49" s="15">
        <v>6.9970850000000002</v>
      </c>
    </row>
    <row r="50" spans="1:16">
      <c r="A50" s="23" t="s">
        <v>128</v>
      </c>
      <c r="B50" s="24">
        <v>40</v>
      </c>
      <c r="C50" s="24">
        <v>22</v>
      </c>
      <c r="D50" s="24">
        <v>11</v>
      </c>
      <c r="E50" s="24">
        <v>3</v>
      </c>
      <c r="F50" s="24">
        <v>1</v>
      </c>
      <c r="G50" s="24">
        <v>0</v>
      </c>
      <c r="H50" s="24">
        <v>13</v>
      </c>
      <c r="I50" s="24">
        <v>9</v>
      </c>
      <c r="J50" s="24">
        <v>12</v>
      </c>
      <c r="K50" s="24">
        <v>8</v>
      </c>
      <c r="L50" s="24">
        <v>6</v>
      </c>
      <c r="M50" s="24">
        <v>0</v>
      </c>
      <c r="N50" s="24">
        <v>2</v>
      </c>
      <c r="O50" s="24">
        <v>2</v>
      </c>
      <c r="P50" s="24">
        <v>5</v>
      </c>
    </row>
    <row r="51" spans="1:16">
      <c r="A51" s="10" t="s">
        <v>114</v>
      </c>
      <c r="B51" s="15">
        <v>100</v>
      </c>
      <c r="C51" s="15">
        <v>55</v>
      </c>
      <c r="D51" s="15">
        <v>27.5</v>
      </c>
      <c r="E51" s="15">
        <v>7.5</v>
      </c>
      <c r="F51" s="15">
        <v>2.5</v>
      </c>
      <c r="G51" s="15">
        <v>0</v>
      </c>
      <c r="H51" s="15">
        <v>32.5</v>
      </c>
      <c r="I51" s="15">
        <v>22.5</v>
      </c>
      <c r="J51" s="15">
        <v>30</v>
      </c>
      <c r="K51" s="15">
        <v>20</v>
      </c>
      <c r="L51" s="15">
        <v>15</v>
      </c>
      <c r="M51" s="15">
        <v>0</v>
      </c>
      <c r="N51" s="15">
        <v>5</v>
      </c>
      <c r="O51" s="15">
        <v>5</v>
      </c>
      <c r="P51" s="15">
        <v>12.5</v>
      </c>
    </row>
    <row r="52" spans="1:16">
      <c r="A52" s="8" t="s">
        <v>143</v>
      </c>
      <c r="B52" s="8"/>
      <c r="C52" s="8"/>
      <c r="D52" s="8"/>
      <c r="E52" s="8"/>
      <c r="F52" s="8"/>
      <c r="G52" s="8"/>
      <c r="H52" s="8"/>
      <c r="I52" s="8"/>
      <c r="J52" s="8"/>
      <c r="K52" s="8"/>
      <c r="L52" s="8"/>
      <c r="M52" s="8"/>
      <c r="N52" s="8"/>
      <c r="O52" s="8"/>
      <c r="P52" s="8"/>
    </row>
    <row r="53" spans="1:16">
      <c r="A53" s="23" t="s">
        <v>144</v>
      </c>
      <c r="B53" s="24">
        <v>429</v>
      </c>
      <c r="C53" s="24">
        <v>250</v>
      </c>
      <c r="D53" s="24">
        <v>112</v>
      </c>
      <c r="E53" s="24">
        <v>19</v>
      </c>
      <c r="F53" s="24">
        <v>2</v>
      </c>
      <c r="G53" s="24">
        <v>12</v>
      </c>
      <c r="H53" s="24">
        <v>205</v>
      </c>
      <c r="I53" s="24">
        <v>131</v>
      </c>
      <c r="J53" s="24">
        <v>112</v>
      </c>
      <c r="K53" s="24">
        <v>100</v>
      </c>
      <c r="L53" s="24">
        <v>58</v>
      </c>
      <c r="M53" s="24">
        <v>0</v>
      </c>
      <c r="N53" s="24">
        <v>3</v>
      </c>
      <c r="O53" s="24">
        <v>4</v>
      </c>
      <c r="P53" s="24">
        <v>24</v>
      </c>
    </row>
    <row r="54" spans="1:16">
      <c r="A54" s="10" t="s">
        <v>114</v>
      </c>
      <c r="B54" s="15">
        <v>100</v>
      </c>
      <c r="C54" s="15">
        <v>58.275058000000001</v>
      </c>
      <c r="D54" s="15">
        <v>26.107226000000001</v>
      </c>
      <c r="E54" s="15">
        <v>4.4289040000000002</v>
      </c>
      <c r="F54" s="15">
        <v>0.4662</v>
      </c>
      <c r="G54" s="15">
        <v>2.7972030000000001</v>
      </c>
      <c r="H54" s="15">
        <v>47.785547999999999</v>
      </c>
      <c r="I54" s="15">
        <v>30.536131000000001</v>
      </c>
      <c r="J54" s="15">
        <v>26.107226000000001</v>
      </c>
      <c r="K54" s="15">
        <v>23.310023000000001</v>
      </c>
      <c r="L54" s="15">
        <v>13.519814</v>
      </c>
      <c r="M54" s="15">
        <v>0</v>
      </c>
      <c r="N54" s="15">
        <v>0.69930099999999995</v>
      </c>
      <c r="O54" s="15">
        <v>0.93240100000000004</v>
      </c>
      <c r="P54" s="15">
        <v>5.5944060000000002</v>
      </c>
    </row>
    <row r="55" spans="1:16">
      <c r="A55" s="23" t="s">
        <v>145</v>
      </c>
      <c r="B55" s="24">
        <v>319</v>
      </c>
      <c r="C55" s="24">
        <v>194</v>
      </c>
      <c r="D55" s="24">
        <v>73</v>
      </c>
      <c r="E55" s="24">
        <v>13</v>
      </c>
      <c r="F55" s="24">
        <v>0</v>
      </c>
      <c r="G55" s="24">
        <v>16</v>
      </c>
      <c r="H55" s="24">
        <v>183</v>
      </c>
      <c r="I55" s="24">
        <v>85</v>
      </c>
      <c r="J55" s="24">
        <v>63</v>
      </c>
      <c r="K55" s="24">
        <v>63</v>
      </c>
      <c r="L55" s="24">
        <v>37</v>
      </c>
      <c r="M55" s="24">
        <v>0</v>
      </c>
      <c r="N55" s="24">
        <v>1</v>
      </c>
      <c r="O55" s="24">
        <v>2</v>
      </c>
      <c r="P55" s="24">
        <v>24</v>
      </c>
    </row>
    <row r="56" spans="1:16">
      <c r="A56" s="10" t="s">
        <v>114</v>
      </c>
      <c r="B56" s="15">
        <v>100</v>
      </c>
      <c r="C56" s="15">
        <v>60.815047</v>
      </c>
      <c r="D56" s="15">
        <v>22.884012999999999</v>
      </c>
      <c r="E56" s="15">
        <v>4.0752350000000002</v>
      </c>
      <c r="F56" s="15">
        <v>0</v>
      </c>
      <c r="G56" s="15">
        <v>5.0156739999999997</v>
      </c>
      <c r="H56" s="15">
        <v>57.366771</v>
      </c>
      <c r="I56" s="15">
        <v>26.645768</v>
      </c>
      <c r="J56" s="15">
        <v>19.749216000000001</v>
      </c>
      <c r="K56" s="15">
        <v>19.749216000000001</v>
      </c>
      <c r="L56" s="15">
        <v>11.598746</v>
      </c>
      <c r="M56" s="15">
        <v>0</v>
      </c>
      <c r="N56" s="15">
        <v>0.31347999999999998</v>
      </c>
      <c r="O56" s="15">
        <v>0.62695900000000004</v>
      </c>
      <c r="P56" s="15">
        <v>7.5235110000000001</v>
      </c>
    </row>
    <row r="57" spans="1:16">
      <c r="A57" s="23" t="s">
        <v>146</v>
      </c>
      <c r="B57" s="24">
        <v>504</v>
      </c>
      <c r="C57" s="24">
        <v>287</v>
      </c>
      <c r="D57" s="24">
        <v>118</v>
      </c>
      <c r="E57" s="24">
        <v>23</v>
      </c>
      <c r="F57" s="24">
        <v>3</v>
      </c>
      <c r="G57" s="24">
        <v>15</v>
      </c>
      <c r="H57" s="24">
        <v>258</v>
      </c>
      <c r="I57" s="24">
        <v>162</v>
      </c>
      <c r="J57" s="24">
        <v>100</v>
      </c>
      <c r="K57" s="24">
        <v>100</v>
      </c>
      <c r="L57" s="24">
        <v>63</v>
      </c>
      <c r="M57" s="24">
        <v>1</v>
      </c>
      <c r="N57" s="24">
        <v>2</v>
      </c>
      <c r="O57" s="24">
        <v>3</v>
      </c>
      <c r="P57" s="24">
        <v>37</v>
      </c>
    </row>
    <row r="58" spans="1:16">
      <c r="A58" s="10" t="s">
        <v>114</v>
      </c>
      <c r="B58" s="15">
        <v>100</v>
      </c>
      <c r="C58" s="15">
        <v>56.944443999999997</v>
      </c>
      <c r="D58" s="15">
        <v>23.412697999999999</v>
      </c>
      <c r="E58" s="15">
        <v>4.5634920000000001</v>
      </c>
      <c r="F58" s="15">
        <v>0.59523800000000004</v>
      </c>
      <c r="G58" s="15">
        <v>2.9761899999999999</v>
      </c>
      <c r="H58" s="15">
        <v>51.190475999999997</v>
      </c>
      <c r="I58" s="15">
        <v>32.142856999999999</v>
      </c>
      <c r="J58" s="15">
        <v>19.841270000000002</v>
      </c>
      <c r="K58" s="15">
        <v>19.841270000000002</v>
      </c>
      <c r="L58" s="15">
        <v>12.5</v>
      </c>
      <c r="M58" s="15">
        <v>0.19841300000000001</v>
      </c>
      <c r="N58" s="15">
        <v>0.39682499999999998</v>
      </c>
      <c r="O58" s="15">
        <v>0.59523800000000004</v>
      </c>
      <c r="P58" s="15">
        <v>7.3412699999999997</v>
      </c>
    </row>
    <row r="59" spans="1:16">
      <c r="A59" s="23" t="s">
        <v>147</v>
      </c>
      <c r="B59" s="24">
        <v>143</v>
      </c>
      <c r="C59" s="24">
        <v>70</v>
      </c>
      <c r="D59" s="24">
        <v>30</v>
      </c>
      <c r="E59" s="24">
        <v>9</v>
      </c>
      <c r="F59" s="24">
        <v>2</v>
      </c>
      <c r="G59" s="24">
        <v>4</v>
      </c>
      <c r="H59" s="24">
        <v>64</v>
      </c>
      <c r="I59" s="24">
        <v>41</v>
      </c>
      <c r="J59" s="24">
        <v>24</v>
      </c>
      <c r="K59" s="24">
        <v>20</v>
      </c>
      <c r="L59" s="24">
        <v>21</v>
      </c>
      <c r="M59" s="24">
        <v>1</v>
      </c>
      <c r="N59" s="24">
        <v>1</v>
      </c>
      <c r="O59" s="24">
        <v>0</v>
      </c>
      <c r="P59" s="24">
        <v>12</v>
      </c>
    </row>
    <row r="60" spans="1:16">
      <c r="A60" s="10" t="s">
        <v>114</v>
      </c>
      <c r="B60" s="15">
        <v>100</v>
      </c>
      <c r="C60" s="15">
        <v>48.951048999999998</v>
      </c>
      <c r="D60" s="15">
        <v>20.979020999999999</v>
      </c>
      <c r="E60" s="15">
        <v>6.2937060000000002</v>
      </c>
      <c r="F60" s="15">
        <v>1.398601</v>
      </c>
      <c r="G60" s="15">
        <v>2.7972030000000001</v>
      </c>
      <c r="H60" s="15">
        <v>44.755245000000002</v>
      </c>
      <c r="I60" s="15">
        <v>28.671329</v>
      </c>
      <c r="J60" s="15">
        <v>16.783217</v>
      </c>
      <c r="K60" s="15">
        <v>13.986014000000001</v>
      </c>
      <c r="L60" s="15">
        <v>14.685314999999999</v>
      </c>
      <c r="M60" s="15">
        <v>0.69930099999999995</v>
      </c>
      <c r="N60" s="15">
        <v>0.69930099999999995</v>
      </c>
      <c r="O60" s="15">
        <v>0</v>
      </c>
      <c r="P60" s="15">
        <v>8.3916079999999997</v>
      </c>
    </row>
    <row r="61" spans="1:16">
      <c r="A61" s="23" t="s">
        <v>148</v>
      </c>
      <c r="B61" s="24">
        <v>168</v>
      </c>
      <c r="C61" s="24">
        <v>92</v>
      </c>
      <c r="D61" s="24">
        <v>37</v>
      </c>
      <c r="E61" s="24">
        <v>6</v>
      </c>
      <c r="F61" s="24">
        <v>0</v>
      </c>
      <c r="G61" s="24">
        <v>5</v>
      </c>
      <c r="H61" s="24">
        <v>87</v>
      </c>
      <c r="I61" s="24">
        <v>52</v>
      </c>
      <c r="J61" s="24">
        <v>33</v>
      </c>
      <c r="K61" s="24">
        <v>30</v>
      </c>
      <c r="L61" s="24">
        <v>23</v>
      </c>
      <c r="M61" s="24">
        <v>0</v>
      </c>
      <c r="N61" s="24">
        <v>2</v>
      </c>
      <c r="O61" s="24">
        <v>2</v>
      </c>
      <c r="P61" s="24">
        <v>11</v>
      </c>
    </row>
    <row r="62" spans="1:16">
      <c r="A62" s="10" t="s">
        <v>114</v>
      </c>
      <c r="B62" s="15">
        <v>100</v>
      </c>
      <c r="C62" s="15">
        <v>54.761904999999999</v>
      </c>
      <c r="D62" s="15">
        <v>22.023810000000001</v>
      </c>
      <c r="E62" s="15">
        <v>3.5714290000000002</v>
      </c>
      <c r="F62" s="15">
        <v>0</v>
      </c>
      <c r="G62" s="15">
        <v>2.9761899999999999</v>
      </c>
      <c r="H62" s="15">
        <v>51.785713999999999</v>
      </c>
      <c r="I62" s="15">
        <v>30.952380999999999</v>
      </c>
      <c r="J62" s="15">
        <v>19.642856999999999</v>
      </c>
      <c r="K62" s="15">
        <v>17.857143000000001</v>
      </c>
      <c r="L62" s="15">
        <v>13.690476</v>
      </c>
      <c r="M62" s="15">
        <v>0</v>
      </c>
      <c r="N62" s="15">
        <v>1.1904760000000001</v>
      </c>
      <c r="O62" s="15">
        <v>1.1904760000000001</v>
      </c>
      <c r="P62" s="15">
        <v>6.5476190000000001</v>
      </c>
    </row>
    <row r="63" spans="1:16">
      <c r="A63" s="23" t="s">
        <v>149</v>
      </c>
      <c r="B63" s="24">
        <v>1270</v>
      </c>
      <c r="C63" s="24">
        <v>667</v>
      </c>
      <c r="D63" s="24">
        <v>262</v>
      </c>
      <c r="E63" s="24">
        <v>56</v>
      </c>
      <c r="F63" s="24">
        <v>12</v>
      </c>
      <c r="G63" s="24">
        <v>33</v>
      </c>
      <c r="H63" s="24">
        <v>638</v>
      </c>
      <c r="I63" s="24">
        <v>410</v>
      </c>
      <c r="J63" s="24">
        <v>270</v>
      </c>
      <c r="K63" s="24">
        <v>239</v>
      </c>
      <c r="L63" s="24">
        <v>162</v>
      </c>
      <c r="M63" s="24">
        <v>4</v>
      </c>
      <c r="N63" s="24">
        <v>7</v>
      </c>
      <c r="O63" s="24">
        <v>7</v>
      </c>
      <c r="P63" s="24">
        <v>88</v>
      </c>
    </row>
    <row r="64" spans="1:16">
      <c r="A64" s="10" t="s">
        <v>114</v>
      </c>
      <c r="B64" s="15">
        <v>100</v>
      </c>
      <c r="C64" s="15">
        <v>52.519685000000003</v>
      </c>
      <c r="D64" s="15">
        <v>20.629921</v>
      </c>
      <c r="E64" s="15">
        <v>4.4094490000000004</v>
      </c>
      <c r="F64" s="15">
        <v>0.944882</v>
      </c>
      <c r="G64" s="15">
        <v>2.5984250000000002</v>
      </c>
      <c r="H64" s="15">
        <v>50.236220000000003</v>
      </c>
      <c r="I64" s="15">
        <v>32.283465</v>
      </c>
      <c r="J64" s="15">
        <v>21.259843</v>
      </c>
      <c r="K64" s="15">
        <v>18.818898000000001</v>
      </c>
      <c r="L64" s="15">
        <v>12.755906</v>
      </c>
      <c r="M64" s="15">
        <v>0.31496099999999999</v>
      </c>
      <c r="N64" s="15">
        <v>0.55118100000000003</v>
      </c>
      <c r="O64" s="15">
        <v>0.55118100000000003</v>
      </c>
      <c r="P64" s="15">
        <v>6.9291340000000003</v>
      </c>
    </row>
    <row r="65" spans="1:16">
      <c r="A65" s="23" t="s">
        <v>150</v>
      </c>
      <c r="B65" s="24">
        <v>1642</v>
      </c>
      <c r="C65" s="24">
        <v>908</v>
      </c>
      <c r="D65" s="24">
        <v>346</v>
      </c>
      <c r="E65" s="24">
        <v>78</v>
      </c>
      <c r="F65" s="24">
        <v>20</v>
      </c>
      <c r="G65" s="24">
        <v>48</v>
      </c>
      <c r="H65" s="24">
        <v>817</v>
      </c>
      <c r="I65" s="24">
        <v>477</v>
      </c>
      <c r="J65" s="24">
        <v>375</v>
      </c>
      <c r="K65" s="24">
        <v>353</v>
      </c>
      <c r="L65" s="24">
        <v>205</v>
      </c>
      <c r="M65" s="24">
        <v>5</v>
      </c>
      <c r="N65" s="24">
        <v>3</v>
      </c>
      <c r="O65" s="24">
        <v>10</v>
      </c>
      <c r="P65" s="24">
        <v>115</v>
      </c>
    </row>
    <row r="66" spans="1:16">
      <c r="A66" s="10" t="s">
        <v>114</v>
      </c>
      <c r="B66" s="15">
        <v>100</v>
      </c>
      <c r="C66" s="15">
        <v>55.298417000000001</v>
      </c>
      <c r="D66" s="15">
        <v>21.071864000000001</v>
      </c>
      <c r="E66" s="15">
        <v>4.750305</v>
      </c>
      <c r="F66" s="15">
        <v>1.218027</v>
      </c>
      <c r="G66" s="15">
        <v>2.9232640000000001</v>
      </c>
      <c r="H66" s="15">
        <v>49.756394999999998</v>
      </c>
      <c r="I66" s="15">
        <v>29.049938999999998</v>
      </c>
      <c r="J66" s="15">
        <v>22.838001999999999</v>
      </c>
      <c r="K66" s="15">
        <v>21.498173000000001</v>
      </c>
      <c r="L66" s="15">
        <v>12.484775000000001</v>
      </c>
      <c r="M66" s="15">
        <v>0.30450700000000003</v>
      </c>
      <c r="N66" s="15">
        <v>0.18270400000000001</v>
      </c>
      <c r="O66" s="15">
        <v>0.60901300000000003</v>
      </c>
      <c r="P66" s="15">
        <v>7.003654</v>
      </c>
    </row>
    <row r="67" spans="1:16">
      <c r="A67" s="23" t="s">
        <v>151</v>
      </c>
      <c r="B67" s="24">
        <v>2266</v>
      </c>
      <c r="C67" s="24">
        <v>1183</v>
      </c>
      <c r="D67" s="24">
        <v>466</v>
      </c>
      <c r="E67" s="24">
        <v>95</v>
      </c>
      <c r="F67" s="24">
        <v>18</v>
      </c>
      <c r="G67" s="24">
        <v>59</v>
      </c>
      <c r="H67" s="24">
        <v>1102</v>
      </c>
      <c r="I67" s="24">
        <v>610</v>
      </c>
      <c r="J67" s="24">
        <v>476</v>
      </c>
      <c r="K67" s="24">
        <v>503</v>
      </c>
      <c r="L67" s="24">
        <v>269</v>
      </c>
      <c r="M67" s="24">
        <v>4</v>
      </c>
      <c r="N67" s="24">
        <v>25</v>
      </c>
      <c r="O67" s="24">
        <v>21</v>
      </c>
      <c r="P67" s="24">
        <v>150</v>
      </c>
    </row>
    <row r="68" spans="1:16">
      <c r="A68" s="10" t="s">
        <v>114</v>
      </c>
      <c r="B68" s="15">
        <v>100</v>
      </c>
      <c r="C68" s="15">
        <v>52.206530999999998</v>
      </c>
      <c r="D68" s="15">
        <v>20.564872000000001</v>
      </c>
      <c r="E68" s="15">
        <v>4.1924099999999997</v>
      </c>
      <c r="F68" s="15">
        <v>0.79435100000000003</v>
      </c>
      <c r="G68" s="15">
        <v>2.603707</v>
      </c>
      <c r="H68" s="15">
        <v>48.631951000000001</v>
      </c>
      <c r="I68" s="15">
        <v>26.919682000000002</v>
      </c>
      <c r="J68" s="15">
        <v>21.006177999999998</v>
      </c>
      <c r="K68" s="15">
        <v>22.197704999999999</v>
      </c>
      <c r="L68" s="15">
        <v>11.871138999999999</v>
      </c>
      <c r="M68" s="15">
        <v>0.17652300000000001</v>
      </c>
      <c r="N68" s="15">
        <v>1.1032660000000001</v>
      </c>
      <c r="O68" s="15">
        <v>0.92674299999999998</v>
      </c>
      <c r="P68" s="15">
        <v>6.6195940000000002</v>
      </c>
    </row>
    <row r="69" spans="1:16">
      <c r="A69" s="23" t="s">
        <v>152</v>
      </c>
      <c r="B69" s="24">
        <v>121</v>
      </c>
      <c r="C69" s="24">
        <v>44</v>
      </c>
      <c r="D69" s="24">
        <v>21</v>
      </c>
      <c r="E69" s="24">
        <v>7</v>
      </c>
      <c r="F69" s="24">
        <v>0</v>
      </c>
      <c r="G69" s="24">
        <v>1</v>
      </c>
      <c r="H69" s="24">
        <v>27</v>
      </c>
      <c r="I69" s="24">
        <v>42</v>
      </c>
      <c r="J69" s="24">
        <v>24</v>
      </c>
      <c r="K69" s="24">
        <v>26</v>
      </c>
      <c r="L69" s="24">
        <v>15</v>
      </c>
      <c r="M69" s="24">
        <v>0</v>
      </c>
      <c r="N69" s="24">
        <v>10</v>
      </c>
      <c r="O69" s="24">
        <v>13</v>
      </c>
      <c r="P69" s="24">
        <v>9</v>
      </c>
    </row>
    <row r="70" spans="1:16">
      <c r="A70" s="10" t="s">
        <v>114</v>
      </c>
      <c r="B70" s="15">
        <v>100</v>
      </c>
      <c r="C70" s="15">
        <v>36.363636</v>
      </c>
      <c r="D70" s="15">
        <v>17.355371999999999</v>
      </c>
      <c r="E70" s="15">
        <v>5.7851239999999997</v>
      </c>
      <c r="F70" s="15">
        <v>0</v>
      </c>
      <c r="G70" s="15">
        <v>0.82644600000000001</v>
      </c>
      <c r="H70" s="15">
        <v>22.314050000000002</v>
      </c>
      <c r="I70" s="15">
        <v>34.710743999999998</v>
      </c>
      <c r="J70" s="15">
        <v>19.834710999999999</v>
      </c>
      <c r="K70" s="15">
        <v>21.487603</v>
      </c>
      <c r="L70" s="15">
        <v>12.396694</v>
      </c>
      <c r="M70" s="15">
        <v>0</v>
      </c>
      <c r="N70" s="15">
        <v>8.2644629999999992</v>
      </c>
      <c r="O70" s="15">
        <v>10.743802000000001</v>
      </c>
      <c r="P70" s="15">
        <v>7.4380170000000003</v>
      </c>
    </row>
    <row r="71" spans="1:16">
      <c r="A71" s="23" t="s">
        <v>128</v>
      </c>
      <c r="B71" s="24">
        <v>46</v>
      </c>
      <c r="C71" s="24">
        <v>16</v>
      </c>
      <c r="D71" s="24">
        <v>7</v>
      </c>
      <c r="E71" s="24">
        <v>3</v>
      </c>
      <c r="F71" s="24">
        <v>1</v>
      </c>
      <c r="G71" s="24">
        <v>0</v>
      </c>
      <c r="H71" s="24">
        <v>13</v>
      </c>
      <c r="I71" s="24">
        <v>11</v>
      </c>
      <c r="J71" s="24">
        <v>8</v>
      </c>
      <c r="K71" s="24">
        <v>8</v>
      </c>
      <c r="L71" s="24">
        <v>6</v>
      </c>
      <c r="M71" s="24">
        <v>0</v>
      </c>
      <c r="N71" s="24">
        <v>5</v>
      </c>
      <c r="O71" s="24">
        <v>3</v>
      </c>
      <c r="P71" s="24">
        <v>8</v>
      </c>
    </row>
    <row r="72" spans="1:16">
      <c r="A72" s="10" t="s">
        <v>114</v>
      </c>
      <c r="B72" s="15">
        <v>100</v>
      </c>
      <c r="C72" s="15">
        <v>34.782609000000001</v>
      </c>
      <c r="D72" s="15">
        <v>15.217390999999999</v>
      </c>
      <c r="E72" s="15">
        <v>6.5217390000000002</v>
      </c>
      <c r="F72" s="15">
        <v>2.1739130000000002</v>
      </c>
      <c r="G72" s="15">
        <v>0</v>
      </c>
      <c r="H72" s="15">
        <v>28.260870000000001</v>
      </c>
      <c r="I72" s="15">
        <v>23.913042999999998</v>
      </c>
      <c r="J72" s="15">
        <v>17.391304000000002</v>
      </c>
      <c r="K72" s="15">
        <v>17.391304000000002</v>
      </c>
      <c r="L72" s="15">
        <v>13.043478</v>
      </c>
      <c r="M72" s="15">
        <v>0</v>
      </c>
      <c r="N72" s="15">
        <v>10.869565</v>
      </c>
      <c r="O72" s="15">
        <v>6.5217390000000002</v>
      </c>
      <c r="P72" s="15">
        <v>17.391304000000002</v>
      </c>
    </row>
    <row r="73" spans="1:16">
      <c r="A73" s="8" t="s">
        <v>153</v>
      </c>
      <c r="B73" s="8"/>
      <c r="C73" s="8"/>
      <c r="D73" s="8"/>
      <c r="E73" s="8"/>
      <c r="F73" s="8"/>
      <c r="G73" s="8"/>
      <c r="H73" s="8"/>
      <c r="I73" s="8"/>
      <c r="J73" s="8"/>
      <c r="K73" s="8"/>
      <c r="L73" s="8"/>
      <c r="M73" s="8"/>
      <c r="N73" s="8"/>
      <c r="O73" s="8"/>
      <c r="P73" s="8"/>
    </row>
    <row r="74" spans="1:16">
      <c r="A74" s="23" t="s">
        <v>154</v>
      </c>
      <c r="B74" s="24">
        <v>1344</v>
      </c>
      <c r="C74" s="24">
        <v>728</v>
      </c>
      <c r="D74" s="24">
        <v>295</v>
      </c>
      <c r="E74" s="24">
        <v>54</v>
      </c>
      <c r="F74" s="24">
        <v>12</v>
      </c>
      <c r="G74" s="24">
        <v>37</v>
      </c>
      <c r="H74" s="24">
        <v>676</v>
      </c>
      <c r="I74" s="24">
        <v>386</v>
      </c>
      <c r="J74" s="24">
        <v>274</v>
      </c>
      <c r="K74" s="24">
        <v>283</v>
      </c>
      <c r="L74" s="24">
        <v>177</v>
      </c>
      <c r="M74" s="24">
        <v>5</v>
      </c>
      <c r="N74" s="24">
        <v>10</v>
      </c>
      <c r="O74" s="24">
        <v>8</v>
      </c>
      <c r="P74" s="24">
        <v>103</v>
      </c>
    </row>
    <row r="75" spans="1:16">
      <c r="A75" s="10" t="s">
        <v>114</v>
      </c>
      <c r="B75" s="15">
        <v>100</v>
      </c>
      <c r="C75" s="15">
        <v>54.166666999999997</v>
      </c>
      <c r="D75" s="15">
        <v>21.949404999999999</v>
      </c>
      <c r="E75" s="15">
        <v>4.0178570000000002</v>
      </c>
      <c r="F75" s="15">
        <v>0.89285700000000001</v>
      </c>
      <c r="G75" s="15">
        <v>2.7529759999999999</v>
      </c>
      <c r="H75" s="15">
        <v>50.297618999999997</v>
      </c>
      <c r="I75" s="15">
        <v>28.720237999999998</v>
      </c>
      <c r="J75" s="15">
        <v>20.386904999999999</v>
      </c>
      <c r="K75" s="15">
        <v>21.056547999999999</v>
      </c>
      <c r="L75" s="15">
        <v>13.169643000000001</v>
      </c>
      <c r="M75" s="15">
        <v>0.37202400000000002</v>
      </c>
      <c r="N75" s="15">
        <v>0.74404800000000004</v>
      </c>
      <c r="O75" s="15">
        <v>0.59523800000000004</v>
      </c>
      <c r="P75" s="15">
        <v>7.6636899999999999</v>
      </c>
    </row>
    <row r="76" spans="1:16">
      <c r="A76" s="23" t="s">
        <v>155</v>
      </c>
      <c r="B76" s="24">
        <v>1107</v>
      </c>
      <c r="C76" s="24">
        <v>566</v>
      </c>
      <c r="D76" s="24">
        <v>210</v>
      </c>
      <c r="E76" s="24">
        <v>44</v>
      </c>
      <c r="F76" s="24">
        <v>13</v>
      </c>
      <c r="G76" s="24">
        <v>19</v>
      </c>
      <c r="H76" s="24">
        <v>496</v>
      </c>
      <c r="I76" s="24">
        <v>412</v>
      </c>
      <c r="J76" s="24">
        <v>221</v>
      </c>
      <c r="K76" s="24">
        <v>222</v>
      </c>
      <c r="L76" s="24">
        <v>161</v>
      </c>
      <c r="M76" s="24">
        <v>4</v>
      </c>
      <c r="N76" s="24">
        <v>24</v>
      </c>
      <c r="O76" s="24">
        <v>23</v>
      </c>
      <c r="P76" s="24">
        <v>61</v>
      </c>
    </row>
    <row r="77" spans="1:16">
      <c r="A77" s="10" t="s">
        <v>114</v>
      </c>
      <c r="B77" s="15">
        <v>100</v>
      </c>
      <c r="C77" s="15">
        <v>51.129178000000003</v>
      </c>
      <c r="D77" s="15">
        <v>18.970189999999999</v>
      </c>
      <c r="E77" s="15">
        <v>3.9747059999999999</v>
      </c>
      <c r="F77" s="15">
        <v>1.174345</v>
      </c>
      <c r="G77" s="15">
        <v>1.71635</v>
      </c>
      <c r="H77" s="15">
        <v>44.805781000000003</v>
      </c>
      <c r="I77" s="15">
        <v>37.217706</v>
      </c>
      <c r="J77" s="15">
        <v>19.963865999999999</v>
      </c>
      <c r="K77" s="15">
        <v>20.054200999999999</v>
      </c>
      <c r="L77" s="15">
        <v>14.543812000000001</v>
      </c>
      <c r="M77" s="15">
        <v>0.36133700000000002</v>
      </c>
      <c r="N77" s="15">
        <v>2.1680220000000001</v>
      </c>
      <c r="O77" s="15">
        <v>2.0776870000000001</v>
      </c>
      <c r="P77" s="15">
        <v>5.5103879999999998</v>
      </c>
    </row>
    <row r="78" spans="1:16">
      <c r="A78" s="23" t="s">
        <v>156</v>
      </c>
      <c r="B78" s="24">
        <v>1006</v>
      </c>
      <c r="C78" s="24">
        <v>516</v>
      </c>
      <c r="D78" s="24">
        <v>186</v>
      </c>
      <c r="E78" s="24">
        <v>35</v>
      </c>
      <c r="F78" s="24">
        <v>9</v>
      </c>
      <c r="G78" s="24">
        <v>22</v>
      </c>
      <c r="H78" s="24">
        <v>439</v>
      </c>
      <c r="I78" s="24">
        <v>296</v>
      </c>
      <c r="J78" s="24">
        <v>217</v>
      </c>
      <c r="K78" s="24">
        <v>215</v>
      </c>
      <c r="L78" s="24">
        <v>125</v>
      </c>
      <c r="M78" s="24">
        <v>2</v>
      </c>
      <c r="N78" s="24">
        <v>19</v>
      </c>
      <c r="O78" s="24">
        <v>19</v>
      </c>
      <c r="P78" s="24">
        <v>70</v>
      </c>
    </row>
    <row r="79" spans="1:16">
      <c r="A79" s="10" t="s">
        <v>114</v>
      </c>
      <c r="B79" s="15">
        <v>100</v>
      </c>
      <c r="C79" s="15">
        <v>51.292247000000003</v>
      </c>
      <c r="D79" s="15">
        <v>18.489066000000001</v>
      </c>
      <c r="E79" s="15">
        <v>3.4791249999999998</v>
      </c>
      <c r="F79" s="15">
        <v>0.89463199999999998</v>
      </c>
      <c r="G79" s="15">
        <v>2.1868789999999998</v>
      </c>
      <c r="H79" s="15">
        <v>43.638171</v>
      </c>
      <c r="I79" s="15">
        <v>29.423459000000001</v>
      </c>
      <c r="J79" s="15">
        <v>21.570577</v>
      </c>
      <c r="K79" s="15">
        <v>21.371769</v>
      </c>
      <c r="L79" s="15">
        <v>12.425447</v>
      </c>
      <c r="M79" s="15">
        <v>0.19880700000000001</v>
      </c>
      <c r="N79" s="15">
        <v>1.888668</v>
      </c>
      <c r="O79" s="15">
        <v>1.888668</v>
      </c>
      <c r="P79" s="15">
        <v>6.9582499999999996</v>
      </c>
    </row>
    <row r="80" spans="1:16">
      <c r="A80" s="23" t="s">
        <v>157</v>
      </c>
      <c r="B80" s="24">
        <v>541</v>
      </c>
      <c r="C80" s="24">
        <v>288</v>
      </c>
      <c r="D80" s="24">
        <v>96</v>
      </c>
      <c r="E80" s="24">
        <v>21</v>
      </c>
      <c r="F80" s="24">
        <v>7</v>
      </c>
      <c r="G80" s="24">
        <v>17</v>
      </c>
      <c r="H80" s="24">
        <v>240</v>
      </c>
      <c r="I80" s="24">
        <v>193</v>
      </c>
      <c r="J80" s="24">
        <v>116</v>
      </c>
      <c r="K80" s="24">
        <v>122</v>
      </c>
      <c r="L80" s="24">
        <v>92</v>
      </c>
      <c r="M80" s="24">
        <v>1</v>
      </c>
      <c r="N80" s="24">
        <v>16</v>
      </c>
      <c r="O80" s="24">
        <v>11</v>
      </c>
      <c r="P80" s="24">
        <v>29</v>
      </c>
    </row>
    <row r="81" spans="1:16">
      <c r="A81" s="10" t="s">
        <v>114</v>
      </c>
      <c r="B81" s="15">
        <v>100</v>
      </c>
      <c r="C81" s="15">
        <v>53.234749999999998</v>
      </c>
      <c r="D81" s="15">
        <v>17.744917000000001</v>
      </c>
      <c r="E81" s="15">
        <v>3.8817010000000001</v>
      </c>
      <c r="F81" s="15">
        <v>1.2939000000000001</v>
      </c>
      <c r="G81" s="15">
        <v>3.1423290000000001</v>
      </c>
      <c r="H81" s="15">
        <v>44.362291999999997</v>
      </c>
      <c r="I81" s="15">
        <v>35.674677000000003</v>
      </c>
      <c r="J81" s="15">
        <v>21.441773999999999</v>
      </c>
      <c r="K81" s="15">
        <v>22.550832</v>
      </c>
      <c r="L81" s="15">
        <v>17.005545000000001</v>
      </c>
      <c r="M81" s="15">
        <v>0.18484300000000001</v>
      </c>
      <c r="N81" s="15">
        <v>2.9574859999999998</v>
      </c>
      <c r="O81" s="15">
        <v>2.0332720000000002</v>
      </c>
      <c r="P81" s="15">
        <v>5.3604440000000002</v>
      </c>
    </row>
    <row r="82" spans="1:16">
      <c r="A82" s="23" t="s">
        <v>158</v>
      </c>
      <c r="B82" s="24">
        <v>1510</v>
      </c>
      <c r="C82" s="24">
        <v>801</v>
      </c>
      <c r="D82" s="24">
        <v>307</v>
      </c>
      <c r="E82" s="24">
        <v>64</v>
      </c>
      <c r="F82" s="24">
        <v>14</v>
      </c>
      <c r="G82" s="24">
        <v>39</v>
      </c>
      <c r="H82" s="24">
        <v>702</v>
      </c>
      <c r="I82" s="24">
        <v>471</v>
      </c>
      <c r="J82" s="24">
        <v>324</v>
      </c>
      <c r="K82" s="24">
        <v>348</v>
      </c>
      <c r="L82" s="24">
        <v>196</v>
      </c>
      <c r="M82" s="24">
        <v>5</v>
      </c>
      <c r="N82" s="24">
        <v>26</v>
      </c>
      <c r="O82" s="24">
        <v>19</v>
      </c>
      <c r="P82" s="24">
        <v>97</v>
      </c>
    </row>
    <row r="83" spans="1:16">
      <c r="A83" s="10" t="s">
        <v>114</v>
      </c>
      <c r="B83" s="15">
        <v>100</v>
      </c>
      <c r="C83" s="15">
        <v>53.046357999999998</v>
      </c>
      <c r="D83" s="15">
        <v>20.331126000000001</v>
      </c>
      <c r="E83" s="15">
        <v>4.2384110000000002</v>
      </c>
      <c r="F83" s="15">
        <v>0.92715199999999998</v>
      </c>
      <c r="G83" s="15">
        <v>2.5827810000000002</v>
      </c>
      <c r="H83" s="15">
        <v>46.490065999999999</v>
      </c>
      <c r="I83" s="15">
        <v>31.192053000000001</v>
      </c>
      <c r="J83" s="15">
        <v>21.456954</v>
      </c>
      <c r="K83" s="15">
        <v>23.046358000000001</v>
      </c>
      <c r="L83" s="15">
        <v>12.980131999999999</v>
      </c>
      <c r="M83" s="15">
        <v>0.33112599999999998</v>
      </c>
      <c r="N83" s="15">
        <v>1.721854</v>
      </c>
      <c r="O83" s="15">
        <v>1.258278</v>
      </c>
      <c r="P83" s="15">
        <v>6.4238410000000004</v>
      </c>
    </row>
    <row r="84" spans="1:16">
      <c r="A84" s="23" t="s">
        <v>159</v>
      </c>
      <c r="B84" s="24">
        <v>1011</v>
      </c>
      <c r="C84" s="24">
        <v>545</v>
      </c>
      <c r="D84" s="24">
        <v>209</v>
      </c>
      <c r="E84" s="24">
        <v>46</v>
      </c>
      <c r="F84" s="24">
        <v>7</v>
      </c>
      <c r="G84" s="24">
        <v>31</v>
      </c>
      <c r="H84" s="24">
        <v>536</v>
      </c>
      <c r="I84" s="24">
        <v>275</v>
      </c>
      <c r="J84" s="24">
        <v>212</v>
      </c>
      <c r="K84" s="24">
        <v>254</v>
      </c>
      <c r="L84" s="24">
        <v>113</v>
      </c>
      <c r="M84" s="24">
        <v>3</v>
      </c>
      <c r="N84" s="24">
        <v>10</v>
      </c>
      <c r="O84" s="24">
        <v>10</v>
      </c>
      <c r="P84" s="24">
        <v>61</v>
      </c>
    </row>
    <row r="85" spans="1:16">
      <c r="A85" s="10" t="s">
        <v>114</v>
      </c>
      <c r="B85" s="15">
        <v>100</v>
      </c>
      <c r="C85" s="15">
        <v>53.907023000000002</v>
      </c>
      <c r="D85" s="15">
        <v>20.672601</v>
      </c>
      <c r="E85" s="15">
        <v>4.5499510000000001</v>
      </c>
      <c r="F85" s="15">
        <v>0.692384</v>
      </c>
      <c r="G85" s="15">
        <v>3.066271</v>
      </c>
      <c r="H85" s="15">
        <v>53.016815000000001</v>
      </c>
      <c r="I85" s="15">
        <v>27.200790999999999</v>
      </c>
      <c r="J85" s="15">
        <v>20.969336999999999</v>
      </c>
      <c r="K85" s="15">
        <v>25.123640000000002</v>
      </c>
      <c r="L85" s="15">
        <v>11.177052</v>
      </c>
      <c r="M85" s="15">
        <v>0.296736</v>
      </c>
      <c r="N85" s="15">
        <v>0.98912</v>
      </c>
      <c r="O85" s="15">
        <v>0.98912</v>
      </c>
      <c r="P85" s="15">
        <v>6.0336299999999996</v>
      </c>
    </row>
    <row r="86" spans="1:16">
      <c r="A86" s="23" t="s">
        <v>160</v>
      </c>
      <c r="B86" s="24">
        <v>1234</v>
      </c>
      <c r="C86" s="24">
        <v>685</v>
      </c>
      <c r="D86" s="24">
        <v>232</v>
      </c>
      <c r="E86" s="24">
        <v>60</v>
      </c>
      <c r="F86" s="24">
        <v>9</v>
      </c>
      <c r="G86" s="24">
        <v>29</v>
      </c>
      <c r="H86" s="24">
        <v>627</v>
      </c>
      <c r="I86" s="24">
        <v>363</v>
      </c>
      <c r="J86" s="24">
        <v>289</v>
      </c>
      <c r="K86" s="24">
        <v>304</v>
      </c>
      <c r="L86" s="24">
        <v>174</v>
      </c>
      <c r="M86" s="24">
        <v>5</v>
      </c>
      <c r="N86" s="24">
        <v>10</v>
      </c>
      <c r="O86" s="24">
        <v>12</v>
      </c>
      <c r="P86" s="24">
        <v>85</v>
      </c>
    </row>
    <row r="87" spans="1:16">
      <c r="A87" s="10" t="s">
        <v>114</v>
      </c>
      <c r="B87" s="15">
        <v>100</v>
      </c>
      <c r="C87" s="15">
        <v>55.510534999999997</v>
      </c>
      <c r="D87" s="15">
        <v>18.800647999999999</v>
      </c>
      <c r="E87" s="15">
        <v>4.8622370000000004</v>
      </c>
      <c r="F87" s="15">
        <v>0.72933499999999996</v>
      </c>
      <c r="G87" s="15">
        <v>2.3500809999999999</v>
      </c>
      <c r="H87" s="15">
        <v>50.810372999999998</v>
      </c>
      <c r="I87" s="15">
        <v>29.416532</v>
      </c>
      <c r="J87" s="15">
        <v>23.419772999999999</v>
      </c>
      <c r="K87" s="15">
        <v>24.635331999999998</v>
      </c>
      <c r="L87" s="15">
        <v>14.100486</v>
      </c>
      <c r="M87" s="15">
        <v>0.40518599999999999</v>
      </c>
      <c r="N87" s="15">
        <v>0.81037300000000001</v>
      </c>
      <c r="O87" s="15">
        <v>0.97244699999999995</v>
      </c>
      <c r="P87" s="15">
        <v>6.8881690000000004</v>
      </c>
    </row>
    <row r="88" spans="1:16">
      <c r="A88" s="23" t="s">
        <v>161</v>
      </c>
      <c r="B88" s="24">
        <v>443</v>
      </c>
      <c r="C88" s="24">
        <v>247</v>
      </c>
      <c r="D88" s="24">
        <v>99</v>
      </c>
      <c r="E88" s="24">
        <v>13</v>
      </c>
      <c r="F88" s="24">
        <v>3</v>
      </c>
      <c r="G88" s="24">
        <v>13</v>
      </c>
      <c r="H88" s="24">
        <v>234</v>
      </c>
      <c r="I88" s="24">
        <v>143</v>
      </c>
      <c r="J88" s="24">
        <v>94</v>
      </c>
      <c r="K88" s="24">
        <v>99</v>
      </c>
      <c r="L88" s="24">
        <v>55</v>
      </c>
      <c r="M88" s="24">
        <v>2</v>
      </c>
      <c r="N88" s="24">
        <v>4</v>
      </c>
      <c r="O88" s="24">
        <v>3</v>
      </c>
      <c r="P88" s="24">
        <v>31</v>
      </c>
    </row>
    <row r="89" spans="1:16">
      <c r="A89" s="10" t="s">
        <v>114</v>
      </c>
      <c r="B89" s="15">
        <v>100</v>
      </c>
      <c r="C89" s="15">
        <v>55.756208000000001</v>
      </c>
      <c r="D89" s="15">
        <v>22.347629999999999</v>
      </c>
      <c r="E89" s="15">
        <v>2.9345370000000002</v>
      </c>
      <c r="F89" s="15">
        <v>0.67720100000000005</v>
      </c>
      <c r="G89" s="15">
        <v>2.9345370000000002</v>
      </c>
      <c r="H89" s="15">
        <v>52.821669999999997</v>
      </c>
      <c r="I89" s="15">
        <v>32.279910000000001</v>
      </c>
      <c r="J89" s="15">
        <v>21.218962000000001</v>
      </c>
      <c r="K89" s="15">
        <v>22.347629999999999</v>
      </c>
      <c r="L89" s="15">
        <v>12.41535</v>
      </c>
      <c r="M89" s="15">
        <v>0.45146700000000001</v>
      </c>
      <c r="N89" s="15">
        <v>0.90293500000000004</v>
      </c>
      <c r="O89" s="15">
        <v>0.67720100000000005</v>
      </c>
      <c r="P89" s="15">
        <v>6.9977429999999998</v>
      </c>
    </row>
    <row r="90" spans="1:16">
      <c r="A90" s="23" t="s">
        <v>162</v>
      </c>
      <c r="B90" s="24">
        <v>1237</v>
      </c>
      <c r="C90" s="24">
        <v>703</v>
      </c>
      <c r="D90" s="24">
        <v>251</v>
      </c>
      <c r="E90" s="24">
        <v>55</v>
      </c>
      <c r="F90" s="24">
        <v>10</v>
      </c>
      <c r="G90" s="24">
        <v>36</v>
      </c>
      <c r="H90" s="24">
        <v>638</v>
      </c>
      <c r="I90" s="24">
        <v>349</v>
      </c>
      <c r="J90" s="24">
        <v>283</v>
      </c>
      <c r="K90" s="24">
        <v>310</v>
      </c>
      <c r="L90" s="24">
        <v>163</v>
      </c>
      <c r="M90" s="24">
        <v>3</v>
      </c>
      <c r="N90" s="24">
        <v>11</v>
      </c>
      <c r="O90" s="24">
        <v>9</v>
      </c>
      <c r="P90" s="24">
        <v>71</v>
      </c>
    </row>
    <row r="91" spans="1:16">
      <c r="A91" s="10" t="s">
        <v>114</v>
      </c>
      <c r="B91" s="15">
        <v>100</v>
      </c>
      <c r="C91" s="15">
        <v>56.831043000000001</v>
      </c>
      <c r="D91" s="15">
        <v>20.291027</v>
      </c>
      <c r="E91" s="15">
        <v>4.4462409999999997</v>
      </c>
      <c r="F91" s="15">
        <v>0.80840699999999999</v>
      </c>
      <c r="G91" s="15">
        <v>2.9102670000000002</v>
      </c>
      <c r="H91" s="15">
        <v>51.576394999999998</v>
      </c>
      <c r="I91" s="15">
        <v>28.213419999999999</v>
      </c>
      <c r="J91" s="15">
        <v>22.877929999999999</v>
      </c>
      <c r="K91" s="15">
        <v>25.060631000000001</v>
      </c>
      <c r="L91" s="15">
        <v>13.177040999999999</v>
      </c>
      <c r="M91" s="15">
        <v>0.24252199999999999</v>
      </c>
      <c r="N91" s="15">
        <v>0.88924800000000004</v>
      </c>
      <c r="O91" s="15">
        <v>0.72756699999999996</v>
      </c>
      <c r="P91" s="15">
        <v>5.7396929999999999</v>
      </c>
    </row>
    <row r="92" spans="1:16">
      <c r="A92" s="23" t="s">
        <v>152</v>
      </c>
      <c r="B92" s="24">
        <v>81</v>
      </c>
      <c r="C92" s="24">
        <v>44</v>
      </c>
      <c r="D92" s="24">
        <v>15</v>
      </c>
      <c r="E92" s="24">
        <v>2</v>
      </c>
      <c r="F92" s="24">
        <v>0</v>
      </c>
      <c r="G92" s="24">
        <v>0</v>
      </c>
      <c r="H92" s="24">
        <v>44</v>
      </c>
      <c r="I92" s="24">
        <v>24</v>
      </c>
      <c r="J92" s="24">
        <v>12</v>
      </c>
      <c r="K92" s="24">
        <v>16</v>
      </c>
      <c r="L92" s="24">
        <v>7</v>
      </c>
      <c r="M92" s="24">
        <v>0</v>
      </c>
      <c r="N92" s="24">
        <v>0</v>
      </c>
      <c r="O92" s="24">
        <v>4</v>
      </c>
      <c r="P92" s="24">
        <v>3</v>
      </c>
    </row>
    <row r="93" spans="1:16">
      <c r="A93" s="10" t="s">
        <v>114</v>
      </c>
      <c r="B93" s="15">
        <v>100</v>
      </c>
      <c r="C93" s="15">
        <v>54.320988</v>
      </c>
      <c r="D93" s="15">
        <v>18.518519000000001</v>
      </c>
      <c r="E93" s="15">
        <v>2.4691360000000002</v>
      </c>
      <c r="F93" s="15">
        <v>0</v>
      </c>
      <c r="G93" s="15">
        <v>0</v>
      </c>
      <c r="H93" s="15">
        <v>54.320988</v>
      </c>
      <c r="I93" s="15">
        <v>29.629629999999999</v>
      </c>
      <c r="J93" s="15">
        <v>14.814814999999999</v>
      </c>
      <c r="K93" s="15">
        <v>19.753086</v>
      </c>
      <c r="L93" s="15">
        <v>8.6419750000000004</v>
      </c>
      <c r="M93" s="15">
        <v>0</v>
      </c>
      <c r="N93" s="15">
        <v>0</v>
      </c>
      <c r="O93" s="15">
        <v>4.9382720000000004</v>
      </c>
      <c r="P93" s="15">
        <v>3.7037040000000001</v>
      </c>
    </row>
    <row r="94" spans="1:16">
      <c r="A94" s="23" t="s">
        <v>163</v>
      </c>
      <c r="B94" s="24">
        <v>67</v>
      </c>
      <c r="C94" s="24">
        <v>26</v>
      </c>
      <c r="D94" s="24">
        <v>11</v>
      </c>
      <c r="E94" s="24">
        <v>2</v>
      </c>
      <c r="F94" s="24">
        <v>1</v>
      </c>
      <c r="G94" s="24">
        <v>1</v>
      </c>
      <c r="H94" s="24">
        <v>27</v>
      </c>
      <c r="I94" s="24">
        <v>9</v>
      </c>
      <c r="J94" s="24">
        <v>11</v>
      </c>
      <c r="K94" s="24">
        <v>15</v>
      </c>
      <c r="L94" s="24">
        <v>4</v>
      </c>
      <c r="M94" s="24">
        <v>0</v>
      </c>
      <c r="N94" s="24">
        <v>0</v>
      </c>
      <c r="O94" s="24">
        <v>0</v>
      </c>
      <c r="P94" s="24">
        <v>10</v>
      </c>
    </row>
    <row r="95" spans="1:16">
      <c r="A95" s="10" t="s">
        <v>114</v>
      </c>
      <c r="B95" s="15">
        <v>100</v>
      </c>
      <c r="C95" s="15">
        <v>38.805970000000002</v>
      </c>
      <c r="D95" s="15">
        <v>16.417909999999999</v>
      </c>
      <c r="E95" s="15">
        <v>2.9850750000000001</v>
      </c>
      <c r="F95" s="15">
        <v>1.492537</v>
      </c>
      <c r="G95" s="15">
        <v>1.492537</v>
      </c>
      <c r="H95" s="15">
        <v>40.298507000000001</v>
      </c>
      <c r="I95" s="15">
        <v>13.432836</v>
      </c>
      <c r="J95" s="15">
        <v>16.417909999999999</v>
      </c>
      <c r="K95" s="15">
        <v>22.388059999999999</v>
      </c>
      <c r="L95" s="15">
        <v>5.9701490000000002</v>
      </c>
      <c r="M95" s="15">
        <v>0</v>
      </c>
      <c r="N95" s="15">
        <v>0</v>
      </c>
      <c r="O95" s="15">
        <v>0</v>
      </c>
      <c r="P95" s="15">
        <v>14.925373</v>
      </c>
    </row>
    <row r="96" spans="1:16">
      <c r="A96" s="23" t="s">
        <v>128</v>
      </c>
      <c r="B96" s="24">
        <v>52</v>
      </c>
      <c r="C96" s="24">
        <v>25</v>
      </c>
      <c r="D96" s="24">
        <v>7</v>
      </c>
      <c r="E96" s="24">
        <v>3</v>
      </c>
      <c r="F96" s="24">
        <v>2</v>
      </c>
      <c r="G96" s="24">
        <v>0</v>
      </c>
      <c r="H96" s="24">
        <v>18</v>
      </c>
      <c r="I96" s="24">
        <v>10</v>
      </c>
      <c r="J96" s="24">
        <v>12</v>
      </c>
      <c r="K96" s="24">
        <v>8</v>
      </c>
      <c r="L96" s="24">
        <v>8</v>
      </c>
      <c r="M96" s="24">
        <v>0</v>
      </c>
      <c r="N96" s="24">
        <v>4</v>
      </c>
      <c r="O96" s="24">
        <v>2</v>
      </c>
      <c r="P96" s="24">
        <v>9</v>
      </c>
    </row>
    <row r="97" spans="1:16">
      <c r="A97" s="10" t="s">
        <v>114</v>
      </c>
      <c r="B97" s="15">
        <v>100</v>
      </c>
      <c r="C97" s="15">
        <v>48.076923000000001</v>
      </c>
      <c r="D97" s="15">
        <v>13.461537999999999</v>
      </c>
      <c r="E97" s="15">
        <v>5.7692310000000004</v>
      </c>
      <c r="F97" s="15">
        <v>3.8461539999999999</v>
      </c>
      <c r="G97" s="15">
        <v>0</v>
      </c>
      <c r="H97" s="15">
        <v>34.615385000000003</v>
      </c>
      <c r="I97" s="15">
        <v>19.230768999999999</v>
      </c>
      <c r="J97" s="15">
        <v>23.076923000000001</v>
      </c>
      <c r="K97" s="15">
        <v>15.384615</v>
      </c>
      <c r="L97" s="15">
        <v>15.384615</v>
      </c>
      <c r="M97" s="15">
        <v>0</v>
      </c>
      <c r="N97" s="15">
        <v>7.6923079999999997</v>
      </c>
      <c r="O97" s="15">
        <v>3.8461539999999999</v>
      </c>
      <c r="P97" s="15">
        <v>17.307691999999999</v>
      </c>
    </row>
    <row r="98" spans="1:16">
      <c r="A98" s="8" t="s">
        <v>164</v>
      </c>
      <c r="B98" s="8"/>
      <c r="C98" s="8"/>
      <c r="D98" s="8"/>
      <c r="E98" s="8"/>
      <c r="F98" s="8"/>
      <c r="G98" s="8"/>
      <c r="H98" s="8"/>
      <c r="I98" s="8"/>
      <c r="J98" s="8"/>
      <c r="K98" s="8"/>
      <c r="L98" s="8"/>
      <c r="M98" s="8"/>
      <c r="N98" s="8"/>
      <c r="O98" s="8"/>
      <c r="P98" s="8"/>
    </row>
    <row r="99" spans="1:16">
      <c r="A99" s="23" t="s">
        <v>165</v>
      </c>
      <c r="B99" s="24">
        <v>209</v>
      </c>
      <c r="C99" s="24">
        <v>105</v>
      </c>
      <c r="D99" s="24">
        <v>47</v>
      </c>
      <c r="E99" s="24">
        <v>7</v>
      </c>
      <c r="F99" s="24">
        <v>3</v>
      </c>
      <c r="G99" s="24">
        <v>11</v>
      </c>
      <c r="H99" s="24">
        <v>121</v>
      </c>
      <c r="I99" s="24">
        <v>47</v>
      </c>
      <c r="J99" s="24">
        <v>42</v>
      </c>
      <c r="K99" s="24">
        <v>54</v>
      </c>
      <c r="L99" s="24">
        <v>19</v>
      </c>
      <c r="M99" s="24">
        <v>0</v>
      </c>
      <c r="N99" s="24">
        <v>4</v>
      </c>
      <c r="O99" s="24">
        <v>0</v>
      </c>
      <c r="P99" s="24">
        <v>16</v>
      </c>
    </row>
    <row r="100" spans="1:16">
      <c r="A100" s="10" t="s">
        <v>114</v>
      </c>
      <c r="B100" s="15">
        <v>100</v>
      </c>
      <c r="C100" s="15">
        <v>50.239234000000003</v>
      </c>
      <c r="D100" s="15">
        <v>22.488038</v>
      </c>
      <c r="E100" s="15">
        <v>3.3492820000000001</v>
      </c>
      <c r="F100" s="15">
        <v>1.4354070000000001</v>
      </c>
      <c r="G100" s="15">
        <v>5.2631579999999998</v>
      </c>
      <c r="H100" s="15">
        <v>57.894736999999999</v>
      </c>
      <c r="I100" s="15">
        <v>22.488038</v>
      </c>
      <c r="J100" s="15">
        <v>20.095694000000002</v>
      </c>
      <c r="K100" s="15">
        <v>25.837320999999999</v>
      </c>
      <c r="L100" s="15">
        <v>9.0909089999999999</v>
      </c>
      <c r="M100" s="15">
        <v>0</v>
      </c>
      <c r="N100" s="15">
        <v>1.9138759999999999</v>
      </c>
      <c r="O100" s="15">
        <v>0</v>
      </c>
      <c r="P100" s="15">
        <v>7.6555020000000003</v>
      </c>
    </row>
    <row r="101" spans="1:16">
      <c r="A101" s="23" t="s">
        <v>166</v>
      </c>
      <c r="B101" s="24">
        <v>1043</v>
      </c>
      <c r="C101" s="24">
        <v>574</v>
      </c>
      <c r="D101" s="24">
        <v>221</v>
      </c>
      <c r="E101" s="24">
        <v>51</v>
      </c>
      <c r="F101" s="24">
        <v>7</v>
      </c>
      <c r="G101" s="24">
        <v>27</v>
      </c>
      <c r="H101" s="24">
        <v>563</v>
      </c>
      <c r="I101" s="24">
        <v>284</v>
      </c>
      <c r="J101" s="24">
        <v>228</v>
      </c>
      <c r="K101" s="24">
        <v>236</v>
      </c>
      <c r="L101" s="24">
        <v>129</v>
      </c>
      <c r="M101" s="24">
        <v>2</v>
      </c>
      <c r="N101" s="24">
        <v>4</v>
      </c>
      <c r="O101" s="24">
        <v>5</v>
      </c>
      <c r="P101" s="24">
        <v>63</v>
      </c>
    </row>
    <row r="102" spans="1:16">
      <c r="A102" s="10" t="s">
        <v>114</v>
      </c>
      <c r="B102" s="15">
        <v>100</v>
      </c>
      <c r="C102" s="15">
        <v>55.033557000000002</v>
      </c>
      <c r="D102" s="15">
        <v>21.188877999999999</v>
      </c>
      <c r="E102" s="15">
        <v>4.8897409999999999</v>
      </c>
      <c r="F102" s="15">
        <v>0.67114099999999999</v>
      </c>
      <c r="G102" s="15">
        <v>2.588686</v>
      </c>
      <c r="H102" s="15">
        <v>53.978907</v>
      </c>
      <c r="I102" s="15">
        <v>27.229147000000001</v>
      </c>
      <c r="J102" s="15">
        <v>21.860019000000001</v>
      </c>
      <c r="K102" s="15">
        <v>22.627037000000001</v>
      </c>
      <c r="L102" s="15">
        <v>12.368169</v>
      </c>
      <c r="M102" s="15">
        <v>0.19175500000000001</v>
      </c>
      <c r="N102" s="15">
        <v>0.38350899999999999</v>
      </c>
      <c r="O102" s="15">
        <v>0.47938599999999998</v>
      </c>
      <c r="P102" s="15">
        <v>6.0402680000000002</v>
      </c>
    </row>
    <row r="103" spans="1:16">
      <c r="A103" s="23" t="s">
        <v>167</v>
      </c>
      <c r="B103" s="24">
        <v>963</v>
      </c>
      <c r="C103" s="24">
        <v>476</v>
      </c>
      <c r="D103" s="24">
        <v>168</v>
      </c>
      <c r="E103" s="24">
        <v>43</v>
      </c>
      <c r="F103" s="24">
        <v>11</v>
      </c>
      <c r="G103" s="24">
        <v>21</v>
      </c>
      <c r="H103" s="24">
        <v>422</v>
      </c>
      <c r="I103" s="24">
        <v>273</v>
      </c>
      <c r="J103" s="24">
        <v>200</v>
      </c>
      <c r="K103" s="24">
        <v>195</v>
      </c>
      <c r="L103" s="24">
        <v>119</v>
      </c>
      <c r="M103" s="24">
        <v>3</v>
      </c>
      <c r="N103" s="24">
        <v>8</v>
      </c>
      <c r="O103" s="24">
        <v>17</v>
      </c>
      <c r="P103" s="24">
        <v>71</v>
      </c>
    </row>
    <row r="104" spans="1:16">
      <c r="A104" s="10" t="s">
        <v>114</v>
      </c>
      <c r="B104" s="15">
        <v>100</v>
      </c>
      <c r="C104" s="15">
        <v>49.428868000000001</v>
      </c>
      <c r="D104" s="15">
        <v>17.445482999999999</v>
      </c>
      <c r="E104" s="15">
        <v>4.4652130000000003</v>
      </c>
      <c r="F104" s="15">
        <v>1.1422639999999999</v>
      </c>
      <c r="G104" s="15">
        <v>2.180685</v>
      </c>
      <c r="H104" s="15">
        <v>43.821390999999998</v>
      </c>
      <c r="I104" s="15">
        <v>28.34891</v>
      </c>
      <c r="J104" s="15">
        <v>20.768432000000001</v>
      </c>
      <c r="K104" s="15">
        <v>20.249220999999999</v>
      </c>
      <c r="L104" s="15">
        <v>12.357217</v>
      </c>
      <c r="M104" s="15">
        <v>0.31152600000000003</v>
      </c>
      <c r="N104" s="15">
        <v>0.83073699999999995</v>
      </c>
      <c r="O104" s="15">
        <v>1.765317</v>
      </c>
      <c r="P104" s="15">
        <v>7.3727929999999997</v>
      </c>
    </row>
    <row r="105" spans="1:16">
      <c r="A105" s="23" t="s">
        <v>168</v>
      </c>
      <c r="B105" s="24">
        <v>338</v>
      </c>
      <c r="C105" s="24">
        <v>143</v>
      </c>
      <c r="D105" s="24">
        <v>71</v>
      </c>
      <c r="E105" s="24">
        <v>13</v>
      </c>
      <c r="F105" s="24">
        <v>3</v>
      </c>
      <c r="G105" s="24">
        <v>5</v>
      </c>
      <c r="H105" s="24">
        <v>109</v>
      </c>
      <c r="I105" s="24">
        <v>87</v>
      </c>
      <c r="J105" s="24">
        <v>63</v>
      </c>
      <c r="K105" s="24">
        <v>61</v>
      </c>
      <c r="L105" s="24">
        <v>37</v>
      </c>
      <c r="M105" s="24">
        <v>1</v>
      </c>
      <c r="N105" s="24">
        <v>22</v>
      </c>
      <c r="O105" s="24">
        <v>12</v>
      </c>
      <c r="P105" s="24">
        <v>24</v>
      </c>
    </row>
    <row r="106" spans="1:16">
      <c r="A106" s="10" t="s">
        <v>114</v>
      </c>
      <c r="B106" s="15">
        <v>100</v>
      </c>
      <c r="C106" s="15">
        <v>42.307692000000003</v>
      </c>
      <c r="D106" s="15">
        <v>21.005917</v>
      </c>
      <c r="E106" s="15">
        <v>3.8461539999999999</v>
      </c>
      <c r="F106" s="15">
        <v>0.88757399999999997</v>
      </c>
      <c r="G106" s="15">
        <v>1.47929</v>
      </c>
      <c r="H106" s="15">
        <v>32.248520999999997</v>
      </c>
      <c r="I106" s="15">
        <v>25.739644999999999</v>
      </c>
      <c r="J106" s="15">
        <v>18.639053000000001</v>
      </c>
      <c r="K106" s="15">
        <v>18.047336999999999</v>
      </c>
      <c r="L106" s="15">
        <v>10.946745999999999</v>
      </c>
      <c r="M106" s="15">
        <v>0.29585800000000001</v>
      </c>
      <c r="N106" s="15">
        <v>6.5088759999999999</v>
      </c>
      <c r="O106" s="15">
        <v>3.5502959999999999</v>
      </c>
      <c r="P106" s="15">
        <v>7.1005919999999998</v>
      </c>
    </row>
    <row r="107" spans="1:16">
      <c r="A107" s="23" t="s">
        <v>169</v>
      </c>
      <c r="B107" s="24">
        <v>94</v>
      </c>
      <c r="C107" s="24">
        <v>34</v>
      </c>
      <c r="D107" s="24">
        <v>12</v>
      </c>
      <c r="E107" s="24">
        <v>2</v>
      </c>
      <c r="F107" s="24">
        <v>1</v>
      </c>
      <c r="G107" s="24">
        <v>3</v>
      </c>
      <c r="H107" s="24">
        <v>25</v>
      </c>
      <c r="I107" s="24">
        <v>30</v>
      </c>
      <c r="J107" s="24">
        <v>12</v>
      </c>
      <c r="K107" s="24">
        <v>13</v>
      </c>
      <c r="L107" s="24">
        <v>12</v>
      </c>
      <c r="M107" s="24">
        <v>0</v>
      </c>
      <c r="N107" s="24">
        <v>4</v>
      </c>
      <c r="O107" s="24">
        <v>5</v>
      </c>
      <c r="P107" s="24">
        <v>10</v>
      </c>
    </row>
    <row r="108" spans="1:16">
      <c r="A108" s="10" t="s">
        <v>114</v>
      </c>
      <c r="B108" s="15">
        <v>100</v>
      </c>
      <c r="C108" s="15">
        <v>36.170212999999997</v>
      </c>
      <c r="D108" s="15">
        <v>12.765957</v>
      </c>
      <c r="E108" s="15">
        <v>2.1276600000000001</v>
      </c>
      <c r="F108" s="15">
        <v>1.0638300000000001</v>
      </c>
      <c r="G108" s="15">
        <v>3.1914889999999998</v>
      </c>
      <c r="H108" s="15">
        <v>26.595745000000001</v>
      </c>
      <c r="I108" s="15">
        <v>31.914894</v>
      </c>
      <c r="J108" s="15">
        <v>12.765957</v>
      </c>
      <c r="K108" s="15">
        <v>13.829787</v>
      </c>
      <c r="L108" s="15">
        <v>12.765957</v>
      </c>
      <c r="M108" s="15">
        <v>0</v>
      </c>
      <c r="N108" s="15">
        <v>4.2553190000000001</v>
      </c>
      <c r="O108" s="15">
        <v>5.3191490000000003</v>
      </c>
      <c r="P108" s="15">
        <v>10.638298000000001</v>
      </c>
    </row>
    <row r="109" spans="1:16">
      <c r="A109" s="23" t="s">
        <v>128</v>
      </c>
      <c r="B109" s="24">
        <v>30</v>
      </c>
      <c r="C109" s="24">
        <v>9</v>
      </c>
      <c r="D109" s="24">
        <v>4</v>
      </c>
      <c r="E109" s="24">
        <v>0</v>
      </c>
      <c r="F109" s="24">
        <v>0</v>
      </c>
      <c r="G109" s="24">
        <v>1</v>
      </c>
      <c r="H109" s="24">
        <v>8</v>
      </c>
      <c r="I109" s="24">
        <v>4</v>
      </c>
      <c r="J109" s="24">
        <v>5</v>
      </c>
      <c r="K109" s="24">
        <v>4</v>
      </c>
      <c r="L109" s="24">
        <v>3</v>
      </c>
      <c r="M109" s="24">
        <v>0</v>
      </c>
      <c r="N109" s="24">
        <v>0</v>
      </c>
      <c r="O109" s="24">
        <v>0</v>
      </c>
      <c r="P109" s="24">
        <v>9</v>
      </c>
    </row>
    <row r="110" spans="1:16">
      <c r="A110" s="10" t="s">
        <v>114</v>
      </c>
      <c r="B110" s="15">
        <v>100</v>
      </c>
      <c r="C110" s="15">
        <v>30</v>
      </c>
      <c r="D110" s="15">
        <v>13.333333</v>
      </c>
      <c r="E110" s="15">
        <v>0</v>
      </c>
      <c r="F110" s="15">
        <v>0</v>
      </c>
      <c r="G110" s="15">
        <v>3.3333330000000001</v>
      </c>
      <c r="H110" s="15">
        <v>26.666667</v>
      </c>
      <c r="I110" s="15">
        <v>13.333333</v>
      </c>
      <c r="J110" s="15">
        <v>16.666667</v>
      </c>
      <c r="K110" s="15">
        <v>13.333333</v>
      </c>
      <c r="L110" s="15">
        <v>10</v>
      </c>
      <c r="M110" s="15">
        <v>0</v>
      </c>
      <c r="N110" s="15">
        <v>0</v>
      </c>
      <c r="O110" s="15">
        <v>0</v>
      </c>
      <c r="P110" s="15">
        <v>30</v>
      </c>
    </row>
    <row r="111" spans="1:16">
      <c r="A111" s="8" t="s">
        <v>170</v>
      </c>
      <c r="B111" s="8"/>
      <c r="C111" s="8"/>
      <c r="D111" s="8"/>
      <c r="E111" s="8"/>
      <c r="F111" s="8"/>
      <c r="G111" s="8"/>
      <c r="H111" s="8"/>
      <c r="I111" s="8"/>
      <c r="J111" s="8"/>
      <c r="K111" s="8"/>
      <c r="L111" s="8"/>
      <c r="M111" s="8"/>
      <c r="N111" s="8"/>
      <c r="O111" s="8"/>
      <c r="P111" s="8"/>
    </row>
    <row r="112" spans="1:16">
      <c r="A112" s="23" t="s">
        <v>171</v>
      </c>
      <c r="B112" s="24">
        <v>386</v>
      </c>
      <c r="C112" s="24">
        <v>181</v>
      </c>
      <c r="D112" s="24">
        <v>81</v>
      </c>
      <c r="E112" s="24">
        <v>18</v>
      </c>
      <c r="F112" s="24">
        <v>4</v>
      </c>
      <c r="G112" s="24">
        <v>10</v>
      </c>
      <c r="H112" s="24">
        <v>157</v>
      </c>
      <c r="I112" s="24">
        <v>86</v>
      </c>
      <c r="J112" s="24">
        <v>84</v>
      </c>
      <c r="K112" s="24">
        <v>77</v>
      </c>
      <c r="L112" s="24">
        <v>63</v>
      </c>
      <c r="M112" s="24">
        <v>4</v>
      </c>
      <c r="N112" s="24">
        <v>7</v>
      </c>
      <c r="O112" s="24">
        <v>7</v>
      </c>
      <c r="P112" s="24">
        <v>30</v>
      </c>
    </row>
    <row r="113" spans="1:16">
      <c r="A113" s="10" t="s">
        <v>114</v>
      </c>
      <c r="B113" s="15">
        <v>100</v>
      </c>
      <c r="C113" s="15">
        <v>46.891191999999997</v>
      </c>
      <c r="D113" s="15">
        <v>20.984456000000002</v>
      </c>
      <c r="E113" s="15">
        <v>4.6632119999999997</v>
      </c>
      <c r="F113" s="15">
        <v>1.0362690000000001</v>
      </c>
      <c r="G113" s="15">
        <v>2.5906739999999999</v>
      </c>
      <c r="H113" s="15">
        <v>40.673575</v>
      </c>
      <c r="I113" s="15">
        <v>22.279793000000002</v>
      </c>
      <c r="J113" s="15">
        <v>21.761658000000001</v>
      </c>
      <c r="K113" s="15">
        <v>19.948187000000001</v>
      </c>
      <c r="L113" s="15">
        <v>16.321244</v>
      </c>
      <c r="M113" s="15">
        <v>1.0362690000000001</v>
      </c>
      <c r="N113" s="15">
        <v>1.813472</v>
      </c>
      <c r="O113" s="15">
        <v>1.813472</v>
      </c>
      <c r="P113" s="15">
        <v>7.7720209999999996</v>
      </c>
    </row>
    <row r="114" spans="1:16">
      <c r="A114" s="23" t="s">
        <v>172</v>
      </c>
      <c r="B114" s="24">
        <v>919</v>
      </c>
      <c r="C114" s="24">
        <v>471</v>
      </c>
      <c r="D114" s="24">
        <v>167</v>
      </c>
      <c r="E114" s="24">
        <v>51</v>
      </c>
      <c r="F114" s="24">
        <v>7</v>
      </c>
      <c r="G114" s="24">
        <v>22</v>
      </c>
      <c r="H114" s="24">
        <v>433</v>
      </c>
      <c r="I114" s="24">
        <v>230</v>
      </c>
      <c r="J114" s="24">
        <v>224</v>
      </c>
      <c r="K114" s="24">
        <v>205</v>
      </c>
      <c r="L114" s="24">
        <v>118</v>
      </c>
      <c r="M114" s="24">
        <v>1</v>
      </c>
      <c r="N114" s="24">
        <v>12</v>
      </c>
      <c r="O114" s="24">
        <v>9</v>
      </c>
      <c r="P114" s="24">
        <v>63</v>
      </c>
    </row>
    <row r="115" spans="1:16">
      <c r="A115" s="10" t="s">
        <v>114</v>
      </c>
      <c r="B115" s="15">
        <v>100</v>
      </c>
      <c r="C115" s="15">
        <v>51.251359999999998</v>
      </c>
      <c r="D115" s="15">
        <v>18.171925999999999</v>
      </c>
      <c r="E115" s="15">
        <v>5.5495099999999997</v>
      </c>
      <c r="F115" s="15">
        <v>0.76169699999999996</v>
      </c>
      <c r="G115" s="15">
        <v>2.3939059999999999</v>
      </c>
      <c r="H115" s="15">
        <v>47.116430999999999</v>
      </c>
      <c r="I115" s="15">
        <v>25.027203</v>
      </c>
      <c r="J115" s="15">
        <v>24.374320000000001</v>
      </c>
      <c r="K115" s="15">
        <v>22.306854999999999</v>
      </c>
      <c r="L115" s="15">
        <v>12.840044000000001</v>
      </c>
      <c r="M115" s="15">
        <v>0.10881399999999999</v>
      </c>
      <c r="N115" s="15">
        <v>1.3057669999999999</v>
      </c>
      <c r="O115" s="15">
        <v>0.979325</v>
      </c>
      <c r="P115" s="15">
        <v>6.8552770000000001</v>
      </c>
    </row>
    <row r="116" spans="1:16">
      <c r="A116" s="23" t="s">
        <v>173</v>
      </c>
      <c r="B116" s="24">
        <v>978</v>
      </c>
      <c r="C116" s="24">
        <v>507</v>
      </c>
      <c r="D116" s="24">
        <v>194</v>
      </c>
      <c r="E116" s="24">
        <v>35</v>
      </c>
      <c r="F116" s="24">
        <v>8</v>
      </c>
      <c r="G116" s="24">
        <v>28</v>
      </c>
      <c r="H116" s="24">
        <v>477</v>
      </c>
      <c r="I116" s="24">
        <v>288</v>
      </c>
      <c r="J116" s="24">
        <v>180</v>
      </c>
      <c r="K116" s="24">
        <v>216</v>
      </c>
      <c r="L116" s="24">
        <v>100</v>
      </c>
      <c r="M116" s="24">
        <v>1</v>
      </c>
      <c r="N116" s="24">
        <v>15</v>
      </c>
      <c r="O116" s="24">
        <v>17</v>
      </c>
      <c r="P116" s="24">
        <v>66</v>
      </c>
    </row>
    <row r="117" spans="1:16">
      <c r="A117" s="10" t="s">
        <v>114</v>
      </c>
      <c r="B117" s="15">
        <v>100</v>
      </c>
      <c r="C117" s="15">
        <v>51.840491</v>
      </c>
      <c r="D117" s="15">
        <v>19.836400999999999</v>
      </c>
      <c r="E117" s="15">
        <v>3.578732</v>
      </c>
      <c r="F117" s="15">
        <v>0.81799599999999995</v>
      </c>
      <c r="G117" s="15">
        <v>2.8629859999999998</v>
      </c>
      <c r="H117" s="15">
        <v>48.773006000000002</v>
      </c>
      <c r="I117" s="15">
        <v>29.447852999999999</v>
      </c>
      <c r="J117" s="15">
        <v>18.404907999999999</v>
      </c>
      <c r="K117" s="15">
        <v>22.085889999999999</v>
      </c>
      <c r="L117" s="15">
        <v>10.224949000000001</v>
      </c>
      <c r="M117" s="15">
        <v>0.10224900000000001</v>
      </c>
      <c r="N117" s="15">
        <v>1.5337419999999999</v>
      </c>
      <c r="O117" s="15">
        <v>1.7382409999999999</v>
      </c>
      <c r="P117" s="15">
        <v>6.7484659999999996</v>
      </c>
    </row>
    <row r="118" spans="1:16">
      <c r="A118" s="23" t="s">
        <v>174</v>
      </c>
      <c r="B118" s="24">
        <v>347</v>
      </c>
      <c r="C118" s="24">
        <v>166</v>
      </c>
      <c r="D118" s="24">
        <v>72</v>
      </c>
      <c r="E118" s="24">
        <v>11</v>
      </c>
      <c r="F118" s="24">
        <v>6</v>
      </c>
      <c r="G118" s="24">
        <v>7</v>
      </c>
      <c r="H118" s="24">
        <v>171</v>
      </c>
      <c r="I118" s="24">
        <v>113</v>
      </c>
      <c r="J118" s="24">
        <v>55</v>
      </c>
      <c r="K118" s="24">
        <v>60</v>
      </c>
      <c r="L118" s="24">
        <v>33</v>
      </c>
      <c r="M118" s="24">
        <v>0</v>
      </c>
      <c r="N118" s="24">
        <v>7</v>
      </c>
      <c r="O118" s="24">
        <v>6</v>
      </c>
      <c r="P118" s="24">
        <v>21</v>
      </c>
    </row>
    <row r="119" spans="1:16">
      <c r="A119" s="10" t="s">
        <v>114</v>
      </c>
      <c r="B119" s="15">
        <v>100</v>
      </c>
      <c r="C119" s="15">
        <v>47.838616999999999</v>
      </c>
      <c r="D119" s="15">
        <v>20.749279999999999</v>
      </c>
      <c r="E119" s="15">
        <v>3.170029</v>
      </c>
      <c r="F119" s="15">
        <v>1.7291069999999999</v>
      </c>
      <c r="G119" s="15">
        <v>2.0172910000000002</v>
      </c>
      <c r="H119" s="15">
        <v>49.279539</v>
      </c>
      <c r="I119" s="15">
        <v>32.564841000000001</v>
      </c>
      <c r="J119" s="15">
        <v>15.850144</v>
      </c>
      <c r="K119" s="15">
        <v>17.291066000000001</v>
      </c>
      <c r="L119" s="15">
        <v>9.5100859999999994</v>
      </c>
      <c r="M119" s="15">
        <v>0</v>
      </c>
      <c r="N119" s="15">
        <v>2.0172910000000002</v>
      </c>
      <c r="O119" s="15">
        <v>1.7291069999999999</v>
      </c>
      <c r="P119" s="15">
        <v>6.0518729999999996</v>
      </c>
    </row>
    <row r="120" spans="1:16">
      <c r="A120" s="23" t="s">
        <v>128</v>
      </c>
      <c r="B120" s="24">
        <v>47</v>
      </c>
      <c r="C120" s="24">
        <v>16</v>
      </c>
      <c r="D120" s="24">
        <v>9</v>
      </c>
      <c r="E120" s="24">
        <v>1</v>
      </c>
      <c r="F120" s="24">
        <v>0</v>
      </c>
      <c r="G120" s="24">
        <v>1</v>
      </c>
      <c r="H120" s="24">
        <v>10</v>
      </c>
      <c r="I120" s="24">
        <v>8</v>
      </c>
      <c r="J120" s="24">
        <v>7</v>
      </c>
      <c r="K120" s="24">
        <v>5</v>
      </c>
      <c r="L120" s="24">
        <v>5</v>
      </c>
      <c r="M120" s="24">
        <v>0</v>
      </c>
      <c r="N120" s="24">
        <v>1</v>
      </c>
      <c r="O120" s="24">
        <v>0</v>
      </c>
      <c r="P120" s="24">
        <v>13</v>
      </c>
    </row>
    <row r="121" spans="1:16">
      <c r="A121" s="10" t="s">
        <v>114</v>
      </c>
      <c r="B121" s="15">
        <v>100</v>
      </c>
      <c r="C121" s="15">
        <v>34.042552999999998</v>
      </c>
      <c r="D121" s="15">
        <v>19.148935999999999</v>
      </c>
      <c r="E121" s="15">
        <v>2.1276600000000001</v>
      </c>
      <c r="F121" s="15">
        <v>0</v>
      </c>
      <c r="G121" s="15">
        <v>2.1276600000000001</v>
      </c>
      <c r="H121" s="15">
        <v>21.276596000000001</v>
      </c>
      <c r="I121" s="15">
        <v>17.021277000000001</v>
      </c>
      <c r="J121" s="15">
        <v>14.893617000000001</v>
      </c>
      <c r="K121" s="15">
        <v>10.638298000000001</v>
      </c>
      <c r="L121" s="15">
        <v>10.638298000000001</v>
      </c>
      <c r="M121" s="15">
        <v>0</v>
      </c>
      <c r="N121" s="15">
        <v>2.1276600000000001</v>
      </c>
      <c r="O121" s="15">
        <v>0</v>
      </c>
      <c r="P121" s="15">
        <v>27.659573999999999</v>
      </c>
    </row>
    <row r="122" spans="1:16">
      <c r="A122" s="8" t="s">
        <v>175</v>
      </c>
      <c r="B122" s="8"/>
      <c r="C122" s="8"/>
      <c r="D122" s="8"/>
      <c r="E122" s="8"/>
      <c r="F122" s="8"/>
      <c r="G122" s="8"/>
      <c r="H122" s="8"/>
      <c r="I122" s="8"/>
      <c r="J122" s="8"/>
      <c r="K122" s="8"/>
      <c r="L122" s="8"/>
      <c r="M122" s="8"/>
      <c r="N122" s="8"/>
      <c r="O122" s="8"/>
      <c r="P122" s="8"/>
    </row>
    <row r="123" spans="1:16">
      <c r="A123" s="23" t="s">
        <v>176</v>
      </c>
      <c r="B123" s="24">
        <v>425</v>
      </c>
      <c r="C123" s="24">
        <v>263</v>
      </c>
      <c r="D123" s="24">
        <v>86</v>
      </c>
      <c r="E123" s="24">
        <v>22</v>
      </c>
      <c r="F123" s="24">
        <v>5</v>
      </c>
      <c r="G123" s="24">
        <v>15</v>
      </c>
      <c r="H123" s="24">
        <v>233</v>
      </c>
      <c r="I123" s="24">
        <v>111</v>
      </c>
      <c r="J123" s="24">
        <v>110</v>
      </c>
      <c r="K123" s="24">
        <v>127</v>
      </c>
      <c r="L123" s="24">
        <v>49</v>
      </c>
      <c r="M123" s="24">
        <v>0</v>
      </c>
      <c r="N123" s="24">
        <v>3</v>
      </c>
      <c r="O123" s="24">
        <v>2</v>
      </c>
      <c r="P123" s="24">
        <v>16</v>
      </c>
    </row>
    <row r="124" spans="1:16">
      <c r="A124" s="10" t="s">
        <v>114</v>
      </c>
      <c r="B124" s="15">
        <v>100</v>
      </c>
      <c r="C124" s="15">
        <v>61.882353000000002</v>
      </c>
      <c r="D124" s="15">
        <v>20.235294</v>
      </c>
      <c r="E124" s="15">
        <v>5.1764710000000003</v>
      </c>
      <c r="F124" s="15">
        <v>1.176471</v>
      </c>
      <c r="G124" s="15">
        <v>3.5294120000000002</v>
      </c>
      <c r="H124" s="15">
        <v>54.823529000000001</v>
      </c>
      <c r="I124" s="15">
        <v>26.117647000000002</v>
      </c>
      <c r="J124" s="15">
        <v>25.882352999999998</v>
      </c>
      <c r="K124" s="15">
        <v>29.882352999999998</v>
      </c>
      <c r="L124" s="15">
        <v>11.529412000000001</v>
      </c>
      <c r="M124" s="15">
        <v>0</v>
      </c>
      <c r="N124" s="15">
        <v>0.70588200000000001</v>
      </c>
      <c r="O124" s="15">
        <v>0.47058800000000001</v>
      </c>
      <c r="P124" s="15">
        <v>3.7647059999999999</v>
      </c>
    </row>
    <row r="125" spans="1:16">
      <c r="A125" s="23" t="s">
        <v>177</v>
      </c>
      <c r="B125" s="24">
        <v>811</v>
      </c>
      <c r="C125" s="24">
        <v>483</v>
      </c>
      <c r="D125" s="24">
        <v>199</v>
      </c>
      <c r="E125" s="24">
        <v>36</v>
      </c>
      <c r="F125" s="24">
        <v>3</v>
      </c>
      <c r="G125" s="24">
        <v>22</v>
      </c>
      <c r="H125" s="24">
        <v>470</v>
      </c>
      <c r="I125" s="24">
        <v>199</v>
      </c>
      <c r="J125" s="24">
        <v>205</v>
      </c>
      <c r="K125" s="24">
        <v>219</v>
      </c>
      <c r="L125" s="24">
        <v>87</v>
      </c>
      <c r="M125" s="24">
        <v>1</v>
      </c>
      <c r="N125" s="24">
        <v>0</v>
      </c>
      <c r="O125" s="24">
        <v>3</v>
      </c>
      <c r="P125" s="24">
        <v>50</v>
      </c>
    </row>
    <row r="126" spans="1:16">
      <c r="A126" s="10" t="s">
        <v>114</v>
      </c>
      <c r="B126" s="15">
        <v>100</v>
      </c>
      <c r="C126" s="15">
        <v>59.556103999999998</v>
      </c>
      <c r="D126" s="15">
        <v>24.537607999999999</v>
      </c>
      <c r="E126" s="15">
        <v>4.4389640000000004</v>
      </c>
      <c r="F126" s="15">
        <v>0.36991400000000002</v>
      </c>
      <c r="G126" s="15">
        <v>2.7126999999999999</v>
      </c>
      <c r="H126" s="15">
        <v>57.953144000000002</v>
      </c>
      <c r="I126" s="15">
        <v>24.537607999999999</v>
      </c>
      <c r="J126" s="15">
        <v>25.277435000000001</v>
      </c>
      <c r="K126" s="15">
        <v>27.003699000000001</v>
      </c>
      <c r="L126" s="15">
        <v>10.727497</v>
      </c>
      <c r="M126" s="15">
        <v>0.123305</v>
      </c>
      <c r="N126" s="15">
        <v>0</v>
      </c>
      <c r="O126" s="15">
        <v>0.36991400000000002</v>
      </c>
      <c r="P126" s="15">
        <v>6.1652279999999999</v>
      </c>
    </row>
    <row r="127" spans="1:16">
      <c r="A127" s="23" t="s">
        <v>178</v>
      </c>
      <c r="B127" s="24">
        <v>207</v>
      </c>
      <c r="C127" s="24">
        <v>115</v>
      </c>
      <c r="D127" s="24">
        <v>55</v>
      </c>
      <c r="E127" s="24">
        <v>14</v>
      </c>
      <c r="F127" s="24">
        <v>2</v>
      </c>
      <c r="G127" s="24">
        <v>9</v>
      </c>
      <c r="H127" s="24">
        <v>138</v>
      </c>
      <c r="I127" s="24">
        <v>55</v>
      </c>
      <c r="J127" s="24">
        <v>39</v>
      </c>
      <c r="K127" s="24">
        <v>44</v>
      </c>
      <c r="L127" s="24">
        <v>15</v>
      </c>
      <c r="M127" s="24">
        <v>4</v>
      </c>
      <c r="N127" s="24">
        <v>1</v>
      </c>
      <c r="O127" s="24">
        <v>1</v>
      </c>
      <c r="P127" s="24">
        <v>8</v>
      </c>
    </row>
    <row r="128" spans="1:16">
      <c r="A128" s="10" t="s">
        <v>114</v>
      </c>
      <c r="B128" s="15">
        <v>100</v>
      </c>
      <c r="C128" s="15">
        <v>55.555556000000003</v>
      </c>
      <c r="D128" s="15">
        <v>26.570048</v>
      </c>
      <c r="E128" s="15">
        <v>6.7632849999999998</v>
      </c>
      <c r="F128" s="15">
        <v>0.96618400000000004</v>
      </c>
      <c r="G128" s="15">
        <v>4.3478260000000004</v>
      </c>
      <c r="H128" s="15">
        <v>66.666667000000004</v>
      </c>
      <c r="I128" s="15">
        <v>26.570048</v>
      </c>
      <c r="J128" s="15">
        <v>18.840579999999999</v>
      </c>
      <c r="K128" s="15">
        <v>21.256039000000001</v>
      </c>
      <c r="L128" s="15">
        <v>7.2463769999999998</v>
      </c>
      <c r="M128" s="15">
        <v>1.9323669999999999</v>
      </c>
      <c r="N128" s="15">
        <v>0.48309200000000002</v>
      </c>
      <c r="O128" s="15">
        <v>0.48309200000000002</v>
      </c>
      <c r="P128" s="15">
        <v>3.8647339999999999</v>
      </c>
    </row>
    <row r="129" spans="1:16">
      <c r="A129" s="23" t="s">
        <v>179</v>
      </c>
      <c r="B129" s="24">
        <v>154</v>
      </c>
      <c r="C129" s="24">
        <v>105</v>
      </c>
      <c r="D129" s="24">
        <v>49</v>
      </c>
      <c r="E129" s="24">
        <v>9</v>
      </c>
      <c r="F129" s="24">
        <v>1</v>
      </c>
      <c r="G129" s="24">
        <v>7</v>
      </c>
      <c r="H129" s="24">
        <v>99</v>
      </c>
      <c r="I129" s="24">
        <v>40</v>
      </c>
      <c r="J129" s="24">
        <v>32</v>
      </c>
      <c r="K129" s="24">
        <v>39</v>
      </c>
      <c r="L129" s="24">
        <v>14</v>
      </c>
      <c r="M129" s="24">
        <v>0</v>
      </c>
      <c r="N129" s="24">
        <v>2</v>
      </c>
      <c r="O129" s="24">
        <v>1</v>
      </c>
      <c r="P129" s="24">
        <v>5</v>
      </c>
    </row>
    <row r="130" spans="1:16">
      <c r="A130" s="10" t="s">
        <v>114</v>
      </c>
      <c r="B130" s="15">
        <v>100</v>
      </c>
      <c r="C130" s="15">
        <v>68.181818000000007</v>
      </c>
      <c r="D130" s="15">
        <v>31.818182</v>
      </c>
      <c r="E130" s="15">
        <v>5.8441559999999999</v>
      </c>
      <c r="F130" s="15">
        <v>0.64935100000000001</v>
      </c>
      <c r="G130" s="15">
        <v>4.5454549999999996</v>
      </c>
      <c r="H130" s="15">
        <v>64.285713999999999</v>
      </c>
      <c r="I130" s="15">
        <v>25.974025999999999</v>
      </c>
      <c r="J130" s="15">
        <v>20.779221</v>
      </c>
      <c r="K130" s="15">
        <v>25.324674999999999</v>
      </c>
      <c r="L130" s="15">
        <v>9.0909089999999999</v>
      </c>
      <c r="M130" s="15">
        <v>0</v>
      </c>
      <c r="N130" s="15">
        <v>1.2987010000000001</v>
      </c>
      <c r="O130" s="15">
        <v>0.64935100000000001</v>
      </c>
      <c r="P130" s="15">
        <v>3.246753</v>
      </c>
    </row>
    <row r="131" spans="1:16">
      <c r="A131" s="23" t="s">
        <v>180</v>
      </c>
      <c r="B131" s="24">
        <v>318</v>
      </c>
      <c r="C131" s="24">
        <v>185</v>
      </c>
      <c r="D131" s="24">
        <v>93</v>
      </c>
      <c r="E131" s="24">
        <v>11</v>
      </c>
      <c r="F131" s="24">
        <v>1</v>
      </c>
      <c r="G131" s="24">
        <v>10</v>
      </c>
      <c r="H131" s="24">
        <v>223</v>
      </c>
      <c r="I131" s="24">
        <v>79</v>
      </c>
      <c r="J131" s="24">
        <v>54</v>
      </c>
      <c r="K131" s="24">
        <v>58</v>
      </c>
      <c r="L131" s="24">
        <v>29</v>
      </c>
      <c r="M131" s="24">
        <v>2</v>
      </c>
      <c r="N131" s="24">
        <v>0</v>
      </c>
      <c r="O131" s="24">
        <v>0</v>
      </c>
      <c r="P131" s="24">
        <v>17</v>
      </c>
    </row>
    <row r="132" spans="1:16">
      <c r="A132" s="10" t="s">
        <v>114</v>
      </c>
      <c r="B132" s="15">
        <v>100</v>
      </c>
      <c r="C132" s="15">
        <v>58.176101000000003</v>
      </c>
      <c r="D132" s="15">
        <v>29.245283000000001</v>
      </c>
      <c r="E132" s="15">
        <v>3.4591189999999998</v>
      </c>
      <c r="F132" s="15">
        <v>0.31446499999999999</v>
      </c>
      <c r="G132" s="15">
        <v>3.1446540000000001</v>
      </c>
      <c r="H132" s="15">
        <v>70.125786000000005</v>
      </c>
      <c r="I132" s="15">
        <v>24.842766999999998</v>
      </c>
      <c r="J132" s="15">
        <v>16.981131999999999</v>
      </c>
      <c r="K132" s="15">
        <v>18.238994000000002</v>
      </c>
      <c r="L132" s="15">
        <v>9.1194970000000009</v>
      </c>
      <c r="M132" s="15">
        <v>0.62893100000000002</v>
      </c>
      <c r="N132" s="15">
        <v>0</v>
      </c>
      <c r="O132" s="15">
        <v>0</v>
      </c>
      <c r="P132" s="15">
        <v>5.3459120000000002</v>
      </c>
    </row>
    <row r="133" spans="1:16">
      <c r="A133" s="23" t="s">
        <v>181</v>
      </c>
      <c r="B133" s="24">
        <v>203</v>
      </c>
      <c r="C133" s="24">
        <v>127</v>
      </c>
      <c r="D133" s="24">
        <v>60</v>
      </c>
      <c r="E133" s="24">
        <v>12</v>
      </c>
      <c r="F133" s="24">
        <v>1</v>
      </c>
      <c r="G133" s="24">
        <v>8</v>
      </c>
      <c r="H133" s="24">
        <v>124</v>
      </c>
      <c r="I133" s="24">
        <v>46</v>
      </c>
      <c r="J133" s="24">
        <v>42</v>
      </c>
      <c r="K133" s="24">
        <v>48</v>
      </c>
      <c r="L133" s="24">
        <v>23</v>
      </c>
      <c r="M133" s="24">
        <v>0</v>
      </c>
      <c r="N133" s="24">
        <v>0</v>
      </c>
      <c r="O133" s="24">
        <v>2</v>
      </c>
      <c r="P133" s="24">
        <v>16</v>
      </c>
    </row>
    <row r="134" spans="1:16">
      <c r="A134" s="10" t="s">
        <v>114</v>
      </c>
      <c r="B134" s="15">
        <v>100</v>
      </c>
      <c r="C134" s="15">
        <v>62.561576000000002</v>
      </c>
      <c r="D134" s="15">
        <v>29.556650000000001</v>
      </c>
      <c r="E134" s="15">
        <v>5.9113300000000004</v>
      </c>
      <c r="F134" s="15">
        <v>0.49261100000000002</v>
      </c>
      <c r="G134" s="15">
        <v>3.940887</v>
      </c>
      <c r="H134" s="15">
        <v>61.083744000000003</v>
      </c>
      <c r="I134" s="15">
        <v>22.660098999999999</v>
      </c>
      <c r="J134" s="15">
        <v>20.689654999999998</v>
      </c>
      <c r="K134" s="15">
        <v>23.645320000000002</v>
      </c>
      <c r="L134" s="15">
        <v>11.330049000000001</v>
      </c>
      <c r="M134" s="15">
        <v>0</v>
      </c>
      <c r="N134" s="15">
        <v>0</v>
      </c>
      <c r="O134" s="15">
        <v>0.98522200000000004</v>
      </c>
      <c r="P134" s="15">
        <v>7.8817729999999999</v>
      </c>
    </row>
    <row r="135" spans="1:16">
      <c r="A135" s="23" t="s">
        <v>182</v>
      </c>
      <c r="B135" s="24">
        <v>79</v>
      </c>
      <c r="C135" s="24">
        <v>41</v>
      </c>
      <c r="D135" s="24">
        <v>19</v>
      </c>
      <c r="E135" s="24">
        <v>3</v>
      </c>
      <c r="F135" s="24">
        <v>0</v>
      </c>
      <c r="G135" s="24">
        <v>3</v>
      </c>
      <c r="H135" s="24">
        <v>43</v>
      </c>
      <c r="I135" s="24">
        <v>28</v>
      </c>
      <c r="J135" s="24">
        <v>11</v>
      </c>
      <c r="K135" s="24">
        <v>13</v>
      </c>
      <c r="L135" s="24">
        <v>6</v>
      </c>
      <c r="M135" s="24">
        <v>0</v>
      </c>
      <c r="N135" s="24">
        <v>2</v>
      </c>
      <c r="O135" s="24">
        <v>2</v>
      </c>
      <c r="P135" s="24">
        <v>4</v>
      </c>
    </row>
    <row r="136" spans="1:16">
      <c r="A136" s="10" t="s">
        <v>114</v>
      </c>
      <c r="B136" s="15">
        <v>100</v>
      </c>
      <c r="C136" s="15">
        <v>51.898733999999997</v>
      </c>
      <c r="D136" s="15">
        <v>24.050633000000001</v>
      </c>
      <c r="E136" s="15">
        <v>3.7974679999999998</v>
      </c>
      <c r="F136" s="15">
        <v>0</v>
      </c>
      <c r="G136" s="15">
        <v>3.7974679999999998</v>
      </c>
      <c r="H136" s="15">
        <v>54.43038</v>
      </c>
      <c r="I136" s="15">
        <v>35.443038000000001</v>
      </c>
      <c r="J136" s="15">
        <v>13.924051</v>
      </c>
      <c r="K136" s="15">
        <v>16.455696</v>
      </c>
      <c r="L136" s="15">
        <v>7.5949369999999998</v>
      </c>
      <c r="M136" s="15">
        <v>0</v>
      </c>
      <c r="N136" s="15">
        <v>2.5316459999999998</v>
      </c>
      <c r="O136" s="15">
        <v>2.5316459999999998</v>
      </c>
      <c r="P136" s="15">
        <v>5.0632910000000004</v>
      </c>
    </row>
    <row r="137" spans="1:16">
      <c r="A137" s="23" t="s">
        <v>183</v>
      </c>
      <c r="B137" s="24">
        <v>68</v>
      </c>
      <c r="C137" s="24">
        <v>38</v>
      </c>
      <c r="D137" s="24">
        <v>14</v>
      </c>
      <c r="E137" s="24">
        <v>1</v>
      </c>
      <c r="F137" s="24">
        <v>0</v>
      </c>
      <c r="G137" s="24">
        <v>2</v>
      </c>
      <c r="H137" s="24">
        <v>45</v>
      </c>
      <c r="I137" s="24">
        <v>23</v>
      </c>
      <c r="J137" s="24">
        <v>14</v>
      </c>
      <c r="K137" s="24">
        <v>20</v>
      </c>
      <c r="L137" s="24">
        <v>5</v>
      </c>
      <c r="M137" s="24">
        <v>0</v>
      </c>
      <c r="N137" s="24">
        <v>0</v>
      </c>
      <c r="O137" s="24">
        <v>0</v>
      </c>
      <c r="P137" s="24">
        <v>4</v>
      </c>
    </row>
    <row r="138" spans="1:16">
      <c r="A138" s="10" t="s">
        <v>114</v>
      </c>
      <c r="B138" s="15">
        <v>100</v>
      </c>
      <c r="C138" s="15">
        <v>55.882353000000002</v>
      </c>
      <c r="D138" s="15">
        <v>20.588235000000001</v>
      </c>
      <c r="E138" s="15">
        <v>1.470588</v>
      </c>
      <c r="F138" s="15">
        <v>0</v>
      </c>
      <c r="G138" s="15">
        <v>2.941176</v>
      </c>
      <c r="H138" s="15">
        <v>66.176471000000006</v>
      </c>
      <c r="I138" s="15">
        <v>33.823529000000001</v>
      </c>
      <c r="J138" s="15">
        <v>20.588235000000001</v>
      </c>
      <c r="K138" s="15">
        <v>29.411764999999999</v>
      </c>
      <c r="L138" s="15">
        <v>7.3529410000000004</v>
      </c>
      <c r="M138" s="15">
        <v>0</v>
      </c>
      <c r="N138" s="15">
        <v>0</v>
      </c>
      <c r="O138" s="15">
        <v>0</v>
      </c>
      <c r="P138" s="15">
        <v>5.8823530000000002</v>
      </c>
    </row>
    <row r="139" spans="1:16">
      <c r="A139" s="23" t="s">
        <v>184</v>
      </c>
      <c r="B139" s="24">
        <v>586</v>
      </c>
      <c r="C139" s="24">
        <v>317</v>
      </c>
      <c r="D139" s="24">
        <v>131</v>
      </c>
      <c r="E139" s="24">
        <v>24</v>
      </c>
      <c r="F139" s="24">
        <v>2</v>
      </c>
      <c r="G139" s="24">
        <v>24</v>
      </c>
      <c r="H139" s="24">
        <v>358</v>
      </c>
      <c r="I139" s="24">
        <v>157</v>
      </c>
      <c r="J139" s="24">
        <v>105</v>
      </c>
      <c r="K139" s="24">
        <v>105</v>
      </c>
      <c r="L139" s="24">
        <v>53</v>
      </c>
      <c r="M139" s="24">
        <v>2</v>
      </c>
      <c r="N139" s="24">
        <v>3</v>
      </c>
      <c r="O139" s="24">
        <v>6</v>
      </c>
      <c r="P139" s="24">
        <v>41</v>
      </c>
    </row>
    <row r="140" spans="1:16">
      <c r="A140" s="10" t="s">
        <v>114</v>
      </c>
      <c r="B140" s="15">
        <v>100</v>
      </c>
      <c r="C140" s="15">
        <v>54.095562999999999</v>
      </c>
      <c r="D140" s="15">
        <v>22.354949000000001</v>
      </c>
      <c r="E140" s="15">
        <v>4.0955630000000003</v>
      </c>
      <c r="F140" s="15">
        <v>0.34129700000000002</v>
      </c>
      <c r="G140" s="15">
        <v>4.0955630000000003</v>
      </c>
      <c r="H140" s="15">
        <v>61.092149999999997</v>
      </c>
      <c r="I140" s="15">
        <v>26.791809000000001</v>
      </c>
      <c r="J140" s="15">
        <v>17.918088999999998</v>
      </c>
      <c r="K140" s="15">
        <v>17.918088999999998</v>
      </c>
      <c r="L140" s="15">
        <v>9.0443689999999997</v>
      </c>
      <c r="M140" s="15">
        <v>0.34129700000000002</v>
      </c>
      <c r="N140" s="15">
        <v>0.51194499999999998</v>
      </c>
      <c r="O140" s="15">
        <v>1.0238910000000001</v>
      </c>
      <c r="P140" s="15">
        <v>6.9965869999999999</v>
      </c>
    </row>
    <row r="141" spans="1:16">
      <c r="A141" s="23" t="s">
        <v>185</v>
      </c>
      <c r="B141" s="24">
        <v>276</v>
      </c>
      <c r="C141" s="24">
        <v>151</v>
      </c>
      <c r="D141" s="24">
        <v>62</v>
      </c>
      <c r="E141" s="24">
        <v>14</v>
      </c>
      <c r="F141" s="24">
        <v>0</v>
      </c>
      <c r="G141" s="24">
        <v>13</v>
      </c>
      <c r="H141" s="24">
        <v>177</v>
      </c>
      <c r="I141" s="24">
        <v>67</v>
      </c>
      <c r="J141" s="24">
        <v>49</v>
      </c>
      <c r="K141" s="24">
        <v>46</v>
      </c>
      <c r="L141" s="24">
        <v>17</v>
      </c>
      <c r="M141" s="24">
        <v>0</v>
      </c>
      <c r="N141" s="24">
        <v>0</v>
      </c>
      <c r="O141" s="24">
        <v>3</v>
      </c>
      <c r="P141" s="24">
        <v>23</v>
      </c>
    </row>
    <row r="142" spans="1:16">
      <c r="A142" s="10" t="s">
        <v>114</v>
      </c>
      <c r="B142" s="15">
        <v>100</v>
      </c>
      <c r="C142" s="15">
        <v>54.710144999999997</v>
      </c>
      <c r="D142" s="15">
        <v>22.463768000000002</v>
      </c>
      <c r="E142" s="15">
        <v>5.0724640000000001</v>
      </c>
      <c r="F142" s="15">
        <v>0</v>
      </c>
      <c r="G142" s="15">
        <v>4.7101449999999998</v>
      </c>
      <c r="H142" s="15">
        <v>64.130435000000006</v>
      </c>
      <c r="I142" s="15">
        <v>24.275362000000001</v>
      </c>
      <c r="J142" s="15">
        <v>17.753623000000001</v>
      </c>
      <c r="K142" s="15">
        <v>16.666667</v>
      </c>
      <c r="L142" s="15">
        <v>6.1594199999999999</v>
      </c>
      <c r="M142" s="15">
        <v>0</v>
      </c>
      <c r="N142" s="15">
        <v>0</v>
      </c>
      <c r="O142" s="15">
        <v>1.086957</v>
      </c>
      <c r="P142" s="15">
        <v>8.3333329999999997</v>
      </c>
    </row>
    <row r="143" spans="1:16">
      <c r="A143" s="23" t="s">
        <v>152</v>
      </c>
      <c r="B143" s="24">
        <v>197</v>
      </c>
      <c r="C143" s="24">
        <v>93</v>
      </c>
      <c r="D143" s="24">
        <v>40</v>
      </c>
      <c r="E143" s="24">
        <v>8</v>
      </c>
      <c r="F143" s="24">
        <v>3</v>
      </c>
      <c r="G143" s="24">
        <v>5</v>
      </c>
      <c r="H143" s="24">
        <v>91</v>
      </c>
      <c r="I143" s="24">
        <v>44</v>
      </c>
      <c r="J143" s="24">
        <v>33</v>
      </c>
      <c r="K143" s="24">
        <v>41</v>
      </c>
      <c r="L143" s="24">
        <v>28</v>
      </c>
      <c r="M143" s="24">
        <v>0</v>
      </c>
      <c r="N143" s="24">
        <v>3</v>
      </c>
      <c r="O143" s="24">
        <v>5</v>
      </c>
      <c r="P143" s="24">
        <v>15</v>
      </c>
    </row>
    <row r="144" spans="1:16">
      <c r="A144" s="10" t="s">
        <v>114</v>
      </c>
      <c r="B144" s="15">
        <v>100</v>
      </c>
      <c r="C144" s="15">
        <v>47.208122000000003</v>
      </c>
      <c r="D144" s="15">
        <v>20.304569000000001</v>
      </c>
      <c r="E144" s="15">
        <v>4.0609140000000004</v>
      </c>
      <c r="F144" s="15">
        <v>1.5228429999999999</v>
      </c>
      <c r="G144" s="15">
        <v>2.538071</v>
      </c>
      <c r="H144" s="15">
        <v>46.192892999999998</v>
      </c>
      <c r="I144" s="15">
        <v>22.335025000000002</v>
      </c>
      <c r="J144" s="15">
        <v>16.751269000000001</v>
      </c>
      <c r="K144" s="15">
        <v>20.812183000000001</v>
      </c>
      <c r="L144" s="15">
        <v>14.213198</v>
      </c>
      <c r="M144" s="15">
        <v>0</v>
      </c>
      <c r="N144" s="15">
        <v>1.5228429999999999</v>
      </c>
      <c r="O144" s="15">
        <v>2.538071</v>
      </c>
      <c r="P144" s="15">
        <v>7.6142130000000003</v>
      </c>
    </row>
    <row r="145" spans="1:16">
      <c r="A145" s="23" t="s">
        <v>186</v>
      </c>
      <c r="B145" s="24">
        <v>944</v>
      </c>
      <c r="C145" s="24">
        <v>405</v>
      </c>
      <c r="D145" s="24">
        <v>152</v>
      </c>
      <c r="E145" s="24">
        <v>39</v>
      </c>
      <c r="F145" s="24">
        <v>10</v>
      </c>
      <c r="G145" s="24">
        <v>20</v>
      </c>
      <c r="H145" s="24">
        <v>308</v>
      </c>
      <c r="I145" s="24">
        <v>281</v>
      </c>
      <c r="J145" s="24">
        <v>191</v>
      </c>
      <c r="K145" s="24">
        <v>176</v>
      </c>
      <c r="L145" s="24">
        <v>135</v>
      </c>
      <c r="M145" s="24">
        <v>1</v>
      </c>
      <c r="N145" s="24">
        <v>29</v>
      </c>
      <c r="O145" s="24">
        <v>22</v>
      </c>
      <c r="P145" s="24">
        <v>80</v>
      </c>
    </row>
    <row r="146" spans="1:16">
      <c r="A146" s="10" t="s">
        <v>114</v>
      </c>
      <c r="B146" s="15">
        <v>100</v>
      </c>
      <c r="C146" s="15">
        <v>42.902541999999997</v>
      </c>
      <c r="D146" s="15">
        <v>16.101694999999999</v>
      </c>
      <c r="E146" s="15">
        <v>4.1313560000000003</v>
      </c>
      <c r="F146" s="15">
        <v>1.0593220000000001</v>
      </c>
      <c r="G146" s="15">
        <v>2.1186440000000002</v>
      </c>
      <c r="H146" s="15">
        <v>32.627119</v>
      </c>
      <c r="I146" s="15">
        <v>29.766949</v>
      </c>
      <c r="J146" s="15">
        <v>20.233051</v>
      </c>
      <c r="K146" s="15">
        <v>18.644068000000001</v>
      </c>
      <c r="L146" s="15">
        <v>14.300846999999999</v>
      </c>
      <c r="M146" s="15">
        <v>0.105932</v>
      </c>
      <c r="N146" s="15">
        <v>3.0720339999999999</v>
      </c>
      <c r="O146" s="15">
        <v>2.330508</v>
      </c>
      <c r="P146" s="15">
        <v>8.4745760000000008</v>
      </c>
    </row>
    <row r="147" spans="1:16">
      <c r="A147" s="23" t="s">
        <v>128</v>
      </c>
      <c r="B147" s="24">
        <v>41</v>
      </c>
      <c r="C147" s="24">
        <v>18</v>
      </c>
      <c r="D147" s="24">
        <v>6</v>
      </c>
      <c r="E147" s="24">
        <v>1</v>
      </c>
      <c r="F147" s="24">
        <v>0</v>
      </c>
      <c r="G147" s="24">
        <v>0</v>
      </c>
      <c r="H147" s="24">
        <v>13</v>
      </c>
      <c r="I147" s="24">
        <v>13</v>
      </c>
      <c r="J147" s="24">
        <v>6</v>
      </c>
      <c r="K147" s="24">
        <v>2</v>
      </c>
      <c r="L147" s="24">
        <v>3</v>
      </c>
      <c r="M147" s="24">
        <v>0</v>
      </c>
      <c r="N147" s="24">
        <v>2</v>
      </c>
      <c r="O147" s="24">
        <v>0</v>
      </c>
      <c r="P147" s="24">
        <v>9</v>
      </c>
    </row>
    <row r="148" spans="1:16">
      <c r="A148" s="10" t="s">
        <v>114</v>
      </c>
      <c r="B148" s="15">
        <v>100</v>
      </c>
      <c r="C148" s="15">
        <v>43.902439000000001</v>
      </c>
      <c r="D148" s="15">
        <v>14.634145999999999</v>
      </c>
      <c r="E148" s="15">
        <v>2.4390239999999999</v>
      </c>
      <c r="F148" s="15">
        <v>0</v>
      </c>
      <c r="G148" s="15">
        <v>0</v>
      </c>
      <c r="H148" s="15">
        <v>31.707317</v>
      </c>
      <c r="I148" s="15">
        <v>31.707317</v>
      </c>
      <c r="J148" s="15">
        <v>14.634145999999999</v>
      </c>
      <c r="K148" s="15">
        <v>4.8780489999999999</v>
      </c>
      <c r="L148" s="15">
        <v>7.3170729999999997</v>
      </c>
      <c r="M148" s="15">
        <v>0</v>
      </c>
      <c r="N148" s="15">
        <v>4.8780489999999999</v>
      </c>
      <c r="O148" s="15">
        <v>0</v>
      </c>
      <c r="P148" s="15">
        <v>21.951219999999999</v>
      </c>
    </row>
    <row r="149" spans="1:16">
      <c r="A149" s="8" t="s">
        <v>187</v>
      </c>
      <c r="B149" s="8"/>
      <c r="C149" s="8"/>
      <c r="D149" s="8"/>
      <c r="E149" s="8"/>
      <c r="F149" s="8"/>
      <c r="G149" s="8"/>
      <c r="H149" s="8"/>
      <c r="I149" s="8"/>
      <c r="J149" s="8"/>
      <c r="K149" s="8"/>
      <c r="L149" s="8"/>
      <c r="M149" s="8"/>
      <c r="N149" s="8"/>
      <c r="O149" s="8"/>
      <c r="P149" s="8"/>
    </row>
    <row r="150" spans="1:16">
      <c r="A150" s="23" t="s">
        <v>188</v>
      </c>
      <c r="B150" s="24">
        <v>2041</v>
      </c>
      <c r="C150" s="24">
        <v>1000</v>
      </c>
      <c r="D150" s="24">
        <v>390</v>
      </c>
      <c r="E150" s="24">
        <v>83</v>
      </c>
      <c r="F150" s="24">
        <v>19</v>
      </c>
      <c r="G150" s="24">
        <v>58</v>
      </c>
      <c r="H150" s="24">
        <v>1070</v>
      </c>
      <c r="I150" s="24">
        <v>617</v>
      </c>
      <c r="J150" s="24">
        <v>339</v>
      </c>
      <c r="K150" s="24">
        <v>358</v>
      </c>
      <c r="L150" s="24">
        <v>226</v>
      </c>
      <c r="M150" s="24">
        <v>5</v>
      </c>
      <c r="N150" s="24">
        <v>27</v>
      </c>
      <c r="O150" s="24">
        <v>27</v>
      </c>
      <c r="P150" s="24">
        <v>134</v>
      </c>
    </row>
    <row r="151" spans="1:16">
      <c r="A151" s="10" t="s">
        <v>114</v>
      </c>
      <c r="B151" s="15">
        <v>100</v>
      </c>
      <c r="C151" s="15">
        <v>48.99559</v>
      </c>
      <c r="D151" s="15">
        <v>19.108280000000001</v>
      </c>
      <c r="E151" s="15">
        <v>4.0666339999999996</v>
      </c>
      <c r="F151" s="15">
        <v>0.93091599999999997</v>
      </c>
      <c r="G151" s="15">
        <v>2.8417439999999998</v>
      </c>
      <c r="H151" s="15">
        <v>52.425282000000003</v>
      </c>
      <c r="I151" s="15">
        <v>30.230278999999999</v>
      </c>
      <c r="J151" s="15">
        <v>16.609504999999999</v>
      </c>
      <c r="K151" s="15">
        <v>17.540420999999998</v>
      </c>
      <c r="L151" s="15">
        <v>11.073003</v>
      </c>
      <c r="M151" s="15">
        <v>0.244978</v>
      </c>
      <c r="N151" s="15">
        <v>1.322881</v>
      </c>
      <c r="O151" s="15">
        <v>1.322881</v>
      </c>
      <c r="P151" s="15">
        <v>6.5654089999999998</v>
      </c>
    </row>
    <row r="152" spans="1:16">
      <c r="A152" s="23" t="s">
        <v>189</v>
      </c>
      <c r="B152" s="24">
        <v>221</v>
      </c>
      <c r="C152" s="24">
        <v>150</v>
      </c>
      <c r="D152" s="24">
        <v>42</v>
      </c>
      <c r="E152" s="24">
        <v>17</v>
      </c>
      <c r="F152" s="24">
        <v>3</v>
      </c>
      <c r="G152" s="24">
        <v>2</v>
      </c>
      <c r="H152" s="24">
        <v>73</v>
      </c>
      <c r="I152" s="24">
        <v>35</v>
      </c>
      <c r="J152" s="24">
        <v>86</v>
      </c>
      <c r="K152" s="24">
        <v>106</v>
      </c>
      <c r="L152" s="24">
        <v>37</v>
      </c>
      <c r="M152" s="24">
        <v>1</v>
      </c>
      <c r="N152" s="24">
        <v>5</v>
      </c>
      <c r="O152" s="24">
        <v>3</v>
      </c>
      <c r="P152" s="24">
        <v>16</v>
      </c>
    </row>
    <row r="153" spans="1:16">
      <c r="A153" s="10" t="s">
        <v>114</v>
      </c>
      <c r="B153" s="15">
        <v>100</v>
      </c>
      <c r="C153" s="15">
        <v>67.873303000000007</v>
      </c>
      <c r="D153" s="15">
        <v>19.004525000000001</v>
      </c>
      <c r="E153" s="15">
        <v>7.6923079999999997</v>
      </c>
      <c r="F153" s="15">
        <v>1.3574660000000001</v>
      </c>
      <c r="G153" s="15">
        <v>0.90497700000000003</v>
      </c>
      <c r="H153" s="15">
        <v>33.031674000000002</v>
      </c>
      <c r="I153" s="15">
        <v>15.837104</v>
      </c>
      <c r="J153" s="15">
        <v>38.914026999999997</v>
      </c>
      <c r="K153" s="15">
        <v>47.963800999999997</v>
      </c>
      <c r="L153" s="15">
        <v>16.742080999999999</v>
      </c>
      <c r="M153" s="15">
        <v>0.45248899999999997</v>
      </c>
      <c r="N153" s="15">
        <v>2.2624430000000002</v>
      </c>
      <c r="O153" s="15">
        <v>1.3574660000000001</v>
      </c>
      <c r="P153" s="15">
        <v>7.2398189999999998</v>
      </c>
    </row>
    <row r="154" spans="1:16">
      <c r="A154" s="23" t="s">
        <v>190</v>
      </c>
      <c r="B154" s="24">
        <v>64</v>
      </c>
      <c r="C154" s="24">
        <v>24</v>
      </c>
      <c r="D154" s="24">
        <v>14</v>
      </c>
      <c r="E154" s="24">
        <v>4</v>
      </c>
      <c r="F154" s="24">
        <v>0</v>
      </c>
      <c r="G154" s="24">
        <v>2</v>
      </c>
      <c r="H154" s="24">
        <v>28</v>
      </c>
      <c r="I154" s="24">
        <v>14</v>
      </c>
      <c r="J154" s="24">
        <v>13</v>
      </c>
      <c r="K154" s="24">
        <v>11</v>
      </c>
      <c r="L154" s="24">
        <v>9</v>
      </c>
      <c r="M154" s="24">
        <v>0</v>
      </c>
      <c r="N154" s="24">
        <v>0</v>
      </c>
      <c r="O154" s="24">
        <v>0</v>
      </c>
      <c r="P154" s="24">
        <v>7</v>
      </c>
    </row>
    <row r="155" spans="1:16">
      <c r="A155" s="10" t="s">
        <v>114</v>
      </c>
      <c r="B155" s="15">
        <v>100</v>
      </c>
      <c r="C155" s="15">
        <v>37.5</v>
      </c>
      <c r="D155" s="15">
        <v>21.875</v>
      </c>
      <c r="E155" s="15">
        <v>6.25</v>
      </c>
      <c r="F155" s="15">
        <v>0</v>
      </c>
      <c r="G155" s="15">
        <v>3.125</v>
      </c>
      <c r="H155" s="15">
        <v>43.75</v>
      </c>
      <c r="I155" s="15">
        <v>21.875</v>
      </c>
      <c r="J155" s="15">
        <v>20.3125</v>
      </c>
      <c r="K155" s="15">
        <v>17.1875</v>
      </c>
      <c r="L155" s="15">
        <v>14.0625</v>
      </c>
      <c r="M155" s="15">
        <v>0</v>
      </c>
      <c r="N155" s="15">
        <v>0</v>
      </c>
      <c r="O155" s="15">
        <v>0</v>
      </c>
      <c r="P155" s="15">
        <v>10.9375</v>
      </c>
    </row>
    <row r="156" spans="1:16">
      <c r="A156" s="23" t="s">
        <v>191</v>
      </c>
      <c r="B156" s="24">
        <v>158</v>
      </c>
      <c r="C156" s="24">
        <v>80</v>
      </c>
      <c r="D156" s="24">
        <v>47</v>
      </c>
      <c r="E156" s="24">
        <v>6</v>
      </c>
      <c r="F156" s="24">
        <v>0</v>
      </c>
      <c r="G156" s="24">
        <v>3</v>
      </c>
      <c r="H156" s="24">
        <v>40</v>
      </c>
      <c r="I156" s="24">
        <v>24</v>
      </c>
      <c r="J156" s="24">
        <v>50</v>
      </c>
      <c r="K156" s="24">
        <v>44</v>
      </c>
      <c r="L156" s="24">
        <v>23</v>
      </c>
      <c r="M156" s="24">
        <v>0</v>
      </c>
      <c r="N156" s="24">
        <v>1</v>
      </c>
      <c r="O156" s="24">
        <v>2</v>
      </c>
      <c r="P156" s="24">
        <v>12</v>
      </c>
    </row>
    <row r="157" spans="1:16">
      <c r="A157" s="10" t="s">
        <v>114</v>
      </c>
      <c r="B157" s="15">
        <v>100</v>
      </c>
      <c r="C157" s="15">
        <v>50.632911</v>
      </c>
      <c r="D157" s="15">
        <v>29.746835000000001</v>
      </c>
      <c r="E157" s="15">
        <v>3.7974679999999998</v>
      </c>
      <c r="F157" s="15">
        <v>0</v>
      </c>
      <c r="G157" s="15">
        <v>1.8987339999999999</v>
      </c>
      <c r="H157" s="15">
        <v>25.316455999999999</v>
      </c>
      <c r="I157" s="15">
        <v>15.189873</v>
      </c>
      <c r="J157" s="15">
        <v>31.645569999999999</v>
      </c>
      <c r="K157" s="15">
        <v>27.848101</v>
      </c>
      <c r="L157" s="15">
        <v>14.556962</v>
      </c>
      <c r="M157" s="15">
        <v>0</v>
      </c>
      <c r="N157" s="15">
        <v>0.632911</v>
      </c>
      <c r="O157" s="15">
        <v>1.2658229999999999</v>
      </c>
      <c r="P157" s="15">
        <v>7.5949369999999998</v>
      </c>
    </row>
    <row r="158" spans="1:16">
      <c r="A158" s="23" t="s">
        <v>192</v>
      </c>
      <c r="B158" s="24">
        <v>120</v>
      </c>
      <c r="C158" s="24">
        <v>65</v>
      </c>
      <c r="D158" s="24">
        <v>20</v>
      </c>
      <c r="E158" s="24">
        <v>4</v>
      </c>
      <c r="F158" s="24">
        <v>3</v>
      </c>
      <c r="G158" s="24">
        <v>2</v>
      </c>
      <c r="H158" s="24">
        <v>23</v>
      </c>
      <c r="I158" s="24">
        <v>17</v>
      </c>
      <c r="J158" s="24">
        <v>51</v>
      </c>
      <c r="K158" s="24">
        <v>36</v>
      </c>
      <c r="L158" s="24">
        <v>18</v>
      </c>
      <c r="M158" s="24">
        <v>0</v>
      </c>
      <c r="N158" s="24">
        <v>0</v>
      </c>
      <c r="O158" s="24">
        <v>0</v>
      </c>
      <c r="P158" s="24">
        <v>12</v>
      </c>
    </row>
    <row r="159" spans="1:16">
      <c r="A159" s="10" t="s">
        <v>114</v>
      </c>
      <c r="B159" s="15">
        <v>100</v>
      </c>
      <c r="C159" s="15">
        <v>54.166666999999997</v>
      </c>
      <c r="D159" s="15">
        <v>16.666667</v>
      </c>
      <c r="E159" s="15">
        <v>3.3333330000000001</v>
      </c>
      <c r="F159" s="15">
        <v>2.5</v>
      </c>
      <c r="G159" s="15">
        <v>1.6666669999999999</v>
      </c>
      <c r="H159" s="15">
        <v>19.166667</v>
      </c>
      <c r="I159" s="15">
        <v>14.166667</v>
      </c>
      <c r="J159" s="15">
        <v>42.5</v>
      </c>
      <c r="K159" s="15">
        <v>30</v>
      </c>
      <c r="L159" s="15">
        <v>15</v>
      </c>
      <c r="M159" s="15">
        <v>0</v>
      </c>
      <c r="N159" s="15">
        <v>0</v>
      </c>
      <c r="O159" s="15">
        <v>0</v>
      </c>
      <c r="P159" s="15">
        <v>10</v>
      </c>
    </row>
    <row r="160" spans="1:16">
      <c r="A160" s="23" t="s">
        <v>193</v>
      </c>
      <c r="B160" s="24">
        <v>10</v>
      </c>
      <c r="C160" s="24">
        <v>1</v>
      </c>
      <c r="D160" s="24">
        <v>1</v>
      </c>
      <c r="E160" s="24">
        <v>0</v>
      </c>
      <c r="F160" s="24">
        <v>0</v>
      </c>
      <c r="G160" s="24">
        <v>0</v>
      </c>
      <c r="H160" s="24">
        <v>0</v>
      </c>
      <c r="I160" s="24">
        <v>3</v>
      </c>
      <c r="J160" s="24">
        <v>1</v>
      </c>
      <c r="K160" s="24">
        <v>0</v>
      </c>
      <c r="L160" s="24">
        <v>1</v>
      </c>
      <c r="M160" s="24">
        <v>0</v>
      </c>
      <c r="N160" s="24">
        <v>4</v>
      </c>
      <c r="O160" s="24">
        <v>1</v>
      </c>
      <c r="P160" s="24">
        <v>1</v>
      </c>
    </row>
    <row r="161" spans="1:16">
      <c r="A161" s="10" t="s">
        <v>114</v>
      </c>
      <c r="B161" s="15">
        <v>100</v>
      </c>
      <c r="C161" s="15">
        <v>10</v>
      </c>
      <c r="D161" s="15">
        <v>10</v>
      </c>
      <c r="E161" s="15">
        <v>0</v>
      </c>
      <c r="F161" s="15">
        <v>0</v>
      </c>
      <c r="G161" s="15">
        <v>0</v>
      </c>
      <c r="H161" s="15">
        <v>0</v>
      </c>
      <c r="I161" s="15">
        <v>30</v>
      </c>
      <c r="J161" s="15">
        <v>10</v>
      </c>
      <c r="K161" s="15">
        <v>0</v>
      </c>
      <c r="L161" s="15">
        <v>10</v>
      </c>
      <c r="M161" s="15">
        <v>0</v>
      </c>
      <c r="N161" s="15">
        <v>40</v>
      </c>
      <c r="O161" s="15">
        <v>10</v>
      </c>
      <c r="P161" s="15">
        <v>10</v>
      </c>
    </row>
    <row r="162" spans="1:16">
      <c r="A162" s="23" t="s">
        <v>152</v>
      </c>
      <c r="B162" s="24">
        <v>39</v>
      </c>
      <c r="C162" s="24">
        <v>13</v>
      </c>
      <c r="D162" s="24">
        <v>2</v>
      </c>
      <c r="E162" s="24">
        <v>2</v>
      </c>
      <c r="F162" s="24">
        <v>0</v>
      </c>
      <c r="G162" s="24">
        <v>0</v>
      </c>
      <c r="H162" s="24">
        <v>9</v>
      </c>
      <c r="I162" s="24">
        <v>11</v>
      </c>
      <c r="J162" s="24">
        <v>7</v>
      </c>
      <c r="K162" s="24">
        <v>5</v>
      </c>
      <c r="L162" s="24">
        <v>5</v>
      </c>
      <c r="M162" s="24">
        <v>0</v>
      </c>
      <c r="N162" s="24">
        <v>3</v>
      </c>
      <c r="O162" s="24">
        <v>6</v>
      </c>
      <c r="P162" s="24">
        <v>4</v>
      </c>
    </row>
    <row r="163" spans="1:16">
      <c r="A163" s="10" t="s">
        <v>114</v>
      </c>
      <c r="B163" s="15">
        <v>100</v>
      </c>
      <c r="C163" s="15">
        <v>33.333333000000003</v>
      </c>
      <c r="D163" s="15">
        <v>5.1282050000000003</v>
      </c>
      <c r="E163" s="15">
        <v>5.1282050000000003</v>
      </c>
      <c r="F163" s="15">
        <v>0</v>
      </c>
      <c r="G163" s="15">
        <v>0</v>
      </c>
      <c r="H163" s="15">
        <v>23.076923000000001</v>
      </c>
      <c r="I163" s="15">
        <v>28.205127999999998</v>
      </c>
      <c r="J163" s="15">
        <v>17.948718</v>
      </c>
      <c r="K163" s="15">
        <v>12.820513</v>
      </c>
      <c r="L163" s="15">
        <v>12.820513</v>
      </c>
      <c r="M163" s="15">
        <v>0</v>
      </c>
      <c r="N163" s="15">
        <v>7.6923079999999997</v>
      </c>
      <c r="O163" s="15">
        <v>15.384615</v>
      </c>
      <c r="P163" s="15">
        <v>10.256410000000001</v>
      </c>
    </row>
    <row r="164" spans="1:16">
      <c r="A164" s="23" t="s">
        <v>128</v>
      </c>
      <c r="B164" s="24">
        <v>24</v>
      </c>
      <c r="C164" s="24">
        <v>8</v>
      </c>
      <c r="D164" s="24">
        <v>7</v>
      </c>
      <c r="E164" s="24">
        <v>0</v>
      </c>
      <c r="F164" s="24">
        <v>0</v>
      </c>
      <c r="G164" s="24">
        <v>1</v>
      </c>
      <c r="H164" s="24">
        <v>5</v>
      </c>
      <c r="I164" s="24">
        <v>4</v>
      </c>
      <c r="J164" s="24">
        <v>3</v>
      </c>
      <c r="K164" s="24">
        <v>3</v>
      </c>
      <c r="L164" s="24">
        <v>0</v>
      </c>
      <c r="M164" s="24">
        <v>0</v>
      </c>
      <c r="N164" s="24">
        <v>2</v>
      </c>
      <c r="O164" s="24">
        <v>0</v>
      </c>
      <c r="P164" s="24">
        <v>7</v>
      </c>
    </row>
    <row r="165" spans="1:16">
      <c r="A165" s="10" t="s">
        <v>114</v>
      </c>
      <c r="B165" s="15">
        <v>100</v>
      </c>
      <c r="C165" s="15">
        <v>33.333333000000003</v>
      </c>
      <c r="D165" s="15">
        <v>29.166667</v>
      </c>
      <c r="E165" s="15">
        <v>0</v>
      </c>
      <c r="F165" s="15">
        <v>0</v>
      </c>
      <c r="G165" s="15">
        <v>4.1666670000000003</v>
      </c>
      <c r="H165" s="15">
        <v>20.833333</v>
      </c>
      <c r="I165" s="15">
        <v>16.666667</v>
      </c>
      <c r="J165" s="15">
        <v>12.5</v>
      </c>
      <c r="K165" s="15">
        <v>12.5</v>
      </c>
      <c r="L165" s="15">
        <v>0</v>
      </c>
      <c r="M165" s="15">
        <v>0</v>
      </c>
      <c r="N165" s="15">
        <v>8.3333329999999997</v>
      </c>
      <c r="O165" s="15">
        <v>0</v>
      </c>
      <c r="P165" s="15">
        <v>29.166667</v>
      </c>
    </row>
    <row r="166" spans="1:16">
      <c r="A166" s="8" t="s">
        <v>194</v>
      </c>
      <c r="B166" s="8"/>
      <c r="C166" s="8"/>
      <c r="D166" s="8"/>
      <c r="E166" s="8"/>
      <c r="F166" s="8"/>
      <c r="G166" s="8"/>
      <c r="H166" s="8"/>
      <c r="I166" s="8"/>
      <c r="J166" s="8"/>
      <c r="K166" s="8"/>
      <c r="L166" s="8"/>
      <c r="M166" s="8"/>
      <c r="N166" s="8"/>
      <c r="O166" s="8"/>
      <c r="P166" s="8"/>
    </row>
    <row r="167" spans="1:16">
      <c r="A167" s="23" t="s">
        <v>195</v>
      </c>
      <c r="B167" s="24">
        <v>1341</v>
      </c>
      <c r="C167" s="24">
        <v>1341</v>
      </c>
      <c r="D167" s="24">
        <v>370</v>
      </c>
      <c r="E167" s="24">
        <v>74</v>
      </c>
      <c r="F167" s="24">
        <v>8</v>
      </c>
      <c r="G167" s="24">
        <v>38</v>
      </c>
      <c r="H167" s="24">
        <v>567</v>
      </c>
      <c r="I167" s="24">
        <v>407</v>
      </c>
      <c r="J167" s="24">
        <v>446</v>
      </c>
      <c r="K167" s="24">
        <v>461</v>
      </c>
      <c r="L167" s="24">
        <v>204</v>
      </c>
      <c r="M167" s="24">
        <v>2</v>
      </c>
      <c r="N167" s="24">
        <v>2</v>
      </c>
      <c r="O167" s="24">
        <v>11</v>
      </c>
      <c r="P167" s="24">
        <v>0</v>
      </c>
    </row>
    <row r="168" spans="1:16">
      <c r="A168" s="10" t="s">
        <v>114</v>
      </c>
      <c r="B168" s="15">
        <v>100</v>
      </c>
      <c r="C168" s="15">
        <v>100</v>
      </c>
      <c r="D168" s="15">
        <v>27.591349999999998</v>
      </c>
      <c r="E168" s="15">
        <v>5.5182700000000002</v>
      </c>
      <c r="F168" s="15">
        <v>0.59657000000000004</v>
      </c>
      <c r="G168" s="15">
        <v>2.8337059999999998</v>
      </c>
      <c r="H168" s="15">
        <v>42.281879000000004</v>
      </c>
      <c r="I168" s="15">
        <v>30.350484999999999</v>
      </c>
      <c r="J168" s="15">
        <v>33.258761999999997</v>
      </c>
      <c r="K168" s="15">
        <v>34.377330000000001</v>
      </c>
      <c r="L168" s="15">
        <v>15.212528000000001</v>
      </c>
      <c r="M168" s="15">
        <v>0.149142</v>
      </c>
      <c r="N168" s="15">
        <v>0.149142</v>
      </c>
      <c r="O168" s="15">
        <v>0.82028299999999998</v>
      </c>
      <c r="P168" s="15">
        <v>0</v>
      </c>
    </row>
    <row r="169" spans="1:16">
      <c r="A169" s="23" t="s">
        <v>196</v>
      </c>
      <c r="B169" s="24">
        <v>523</v>
      </c>
      <c r="C169" s="24">
        <v>370</v>
      </c>
      <c r="D169" s="24">
        <v>523</v>
      </c>
      <c r="E169" s="24">
        <v>17</v>
      </c>
      <c r="F169" s="24">
        <v>3</v>
      </c>
      <c r="G169" s="24">
        <v>12</v>
      </c>
      <c r="H169" s="24">
        <v>194</v>
      </c>
      <c r="I169" s="24">
        <v>124</v>
      </c>
      <c r="J169" s="24">
        <v>153</v>
      </c>
      <c r="K169" s="24">
        <v>194</v>
      </c>
      <c r="L169" s="24">
        <v>68</v>
      </c>
      <c r="M169" s="24">
        <v>1</v>
      </c>
      <c r="N169" s="24">
        <v>0</v>
      </c>
      <c r="O169" s="24">
        <v>1</v>
      </c>
      <c r="P169" s="24">
        <v>0</v>
      </c>
    </row>
    <row r="170" spans="1:16">
      <c r="A170" s="10" t="s">
        <v>114</v>
      </c>
      <c r="B170" s="15">
        <v>100</v>
      </c>
      <c r="C170" s="15">
        <v>70.745698000000004</v>
      </c>
      <c r="D170" s="15">
        <v>100</v>
      </c>
      <c r="E170" s="15">
        <v>3.2504780000000002</v>
      </c>
      <c r="F170" s="15">
        <v>0.57361399999999996</v>
      </c>
      <c r="G170" s="15">
        <v>2.2944550000000001</v>
      </c>
      <c r="H170" s="15">
        <v>37.093690000000002</v>
      </c>
      <c r="I170" s="15">
        <v>23.709368999999999</v>
      </c>
      <c r="J170" s="15">
        <v>29.254301999999999</v>
      </c>
      <c r="K170" s="15">
        <v>37.093690000000002</v>
      </c>
      <c r="L170" s="15">
        <v>13.001912000000001</v>
      </c>
      <c r="M170" s="15">
        <v>0.19120500000000001</v>
      </c>
      <c r="N170" s="15">
        <v>0</v>
      </c>
      <c r="O170" s="15">
        <v>0.19120500000000001</v>
      </c>
      <c r="P170" s="15">
        <v>0</v>
      </c>
    </row>
    <row r="171" spans="1:16">
      <c r="A171" s="23" t="s">
        <v>197</v>
      </c>
      <c r="B171" s="24">
        <v>116</v>
      </c>
      <c r="C171" s="24">
        <v>74</v>
      </c>
      <c r="D171" s="24">
        <v>17</v>
      </c>
      <c r="E171" s="24">
        <v>116</v>
      </c>
      <c r="F171" s="24">
        <v>1</v>
      </c>
      <c r="G171" s="24">
        <v>3</v>
      </c>
      <c r="H171" s="24">
        <v>35</v>
      </c>
      <c r="I171" s="24">
        <v>35</v>
      </c>
      <c r="J171" s="24">
        <v>36</v>
      </c>
      <c r="K171" s="24">
        <v>47</v>
      </c>
      <c r="L171" s="24">
        <v>18</v>
      </c>
      <c r="M171" s="24">
        <v>1</v>
      </c>
      <c r="N171" s="24">
        <v>0</v>
      </c>
      <c r="O171" s="24">
        <v>1</v>
      </c>
      <c r="P171" s="24">
        <v>0</v>
      </c>
    </row>
    <row r="172" spans="1:16">
      <c r="A172" s="10" t="s">
        <v>114</v>
      </c>
      <c r="B172" s="15">
        <v>100</v>
      </c>
      <c r="C172" s="15">
        <v>63.793103000000002</v>
      </c>
      <c r="D172" s="15">
        <v>14.655172</v>
      </c>
      <c r="E172" s="15">
        <v>100</v>
      </c>
      <c r="F172" s="15">
        <v>0.86206899999999997</v>
      </c>
      <c r="G172" s="15">
        <v>2.5862069999999999</v>
      </c>
      <c r="H172" s="15">
        <v>30.172414</v>
      </c>
      <c r="I172" s="15">
        <v>30.172414</v>
      </c>
      <c r="J172" s="15">
        <v>31.034483000000002</v>
      </c>
      <c r="K172" s="15">
        <v>40.517240999999999</v>
      </c>
      <c r="L172" s="15">
        <v>15.517241</v>
      </c>
      <c r="M172" s="15">
        <v>0.86206899999999997</v>
      </c>
      <c r="N172" s="15">
        <v>0</v>
      </c>
      <c r="O172" s="15">
        <v>0.86206899999999997</v>
      </c>
      <c r="P172" s="15">
        <v>0</v>
      </c>
    </row>
    <row r="173" spans="1:16">
      <c r="A173" s="23" t="s">
        <v>198</v>
      </c>
      <c r="B173" s="24">
        <v>25</v>
      </c>
      <c r="C173" s="24">
        <v>8</v>
      </c>
      <c r="D173" s="24">
        <v>3</v>
      </c>
      <c r="E173" s="24">
        <v>1</v>
      </c>
      <c r="F173" s="24">
        <v>25</v>
      </c>
      <c r="G173" s="24">
        <v>0</v>
      </c>
      <c r="H173" s="24">
        <v>2</v>
      </c>
      <c r="I173" s="24">
        <v>13</v>
      </c>
      <c r="J173" s="24">
        <v>5</v>
      </c>
      <c r="K173" s="24">
        <v>3</v>
      </c>
      <c r="L173" s="24">
        <v>8</v>
      </c>
      <c r="M173" s="24">
        <v>1</v>
      </c>
      <c r="N173" s="24">
        <v>0</v>
      </c>
      <c r="O173" s="24">
        <v>0</v>
      </c>
      <c r="P173" s="24">
        <v>0</v>
      </c>
    </row>
    <row r="174" spans="1:16">
      <c r="A174" s="10" t="s">
        <v>114</v>
      </c>
      <c r="B174" s="15">
        <v>100</v>
      </c>
      <c r="C174" s="15">
        <v>32</v>
      </c>
      <c r="D174" s="15">
        <v>12</v>
      </c>
      <c r="E174" s="15">
        <v>4</v>
      </c>
      <c r="F174" s="15">
        <v>100</v>
      </c>
      <c r="G174" s="15">
        <v>0</v>
      </c>
      <c r="H174" s="15">
        <v>8</v>
      </c>
      <c r="I174" s="15">
        <v>52</v>
      </c>
      <c r="J174" s="15">
        <v>20</v>
      </c>
      <c r="K174" s="15">
        <v>12</v>
      </c>
      <c r="L174" s="15">
        <v>32</v>
      </c>
      <c r="M174" s="15">
        <v>4</v>
      </c>
      <c r="N174" s="15">
        <v>0</v>
      </c>
      <c r="O174" s="15">
        <v>0</v>
      </c>
      <c r="P174" s="15">
        <v>0</v>
      </c>
    </row>
    <row r="175" spans="1:16">
      <c r="A175" s="23" t="s">
        <v>199</v>
      </c>
      <c r="B175" s="24">
        <v>68</v>
      </c>
      <c r="C175" s="24">
        <v>38</v>
      </c>
      <c r="D175" s="24">
        <v>12</v>
      </c>
      <c r="E175" s="24">
        <v>3</v>
      </c>
      <c r="F175" s="24">
        <v>0</v>
      </c>
      <c r="G175" s="24">
        <v>68</v>
      </c>
      <c r="H175" s="24">
        <v>42</v>
      </c>
      <c r="I175" s="24">
        <v>7</v>
      </c>
      <c r="J175" s="24">
        <v>12</v>
      </c>
      <c r="K175" s="24">
        <v>13</v>
      </c>
      <c r="L175" s="24">
        <v>8</v>
      </c>
      <c r="M175" s="24">
        <v>1</v>
      </c>
      <c r="N175" s="24">
        <v>0</v>
      </c>
      <c r="O175" s="24">
        <v>0</v>
      </c>
      <c r="P175" s="24">
        <v>0</v>
      </c>
    </row>
    <row r="176" spans="1:16">
      <c r="A176" s="10" t="s">
        <v>114</v>
      </c>
      <c r="B176" s="15">
        <v>100</v>
      </c>
      <c r="C176" s="15">
        <v>55.882353000000002</v>
      </c>
      <c r="D176" s="15">
        <v>17.647058999999999</v>
      </c>
      <c r="E176" s="15">
        <v>4.4117649999999999</v>
      </c>
      <c r="F176" s="15">
        <v>0</v>
      </c>
      <c r="G176" s="15">
        <v>100</v>
      </c>
      <c r="H176" s="15">
        <v>61.764705999999997</v>
      </c>
      <c r="I176" s="15">
        <v>10.294117999999999</v>
      </c>
      <c r="J176" s="15">
        <v>17.647058999999999</v>
      </c>
      <c r="K176" s="15">
        <v>19.117647000000002</v>
      </c>
      <c r="L176" s="15">
        <v>11.764706</v>
      </c>
      <c r="M176" s="15">
        <v>1.470588</v>
      </c>
      <c r="N176" s="15">
        <v>0</v>
      </c>
      <c r="O176" s="15">
        <v>0</v>
      </c>
      <c r="P176" s="15">
        <v>0</v>
      </c>
    </row>
    <row r="177" spans="1:16">
      <c r="A177" s="23" t="s">
        <v>200</v>
      </c>
      <c r="B177" s="24">
        <v>1248</v>
      </c>
      <c r="C177" s="24">
        <v>567</v>
      </c>
      <c r="D177" s="24">
        <v>194</v>
      </c>
      <c r="E177" s="24">
        <v>35</v>
      </c>
      <c r="F177" s="24">
        <v>2</v>
      </c>
      <c r="G177" s="24">
        <v>42</v>
      </c>
      <c r="H177" s="24">
        <v>1248</v>
      </c>
      <c r="I177" s="24">
        <v>203</v>
      </c>
      <c r="J177" s="24">
        <v>105</v>
      </c>
      <c r="K177" s="24">
        <v>182</v>
      </c>
      <c r="L177" s="24">
        <v>45</v>
      </c>
      <c r="M177" s="24">
        <v>1</v>
      </c>
      <c r="N177" s="24">
        <v>0</v>
      </c>
      <c r="O177" s="24">
        <v>1</v>
      </c>
      <c r="P177" s="24">
        <v>0</v>
      </c>
    </row>
    <row r="178" spans="1:16">
      <c r="A178" s="10" t="s">
        <v>114</v>
      </c>
      <c r="B178" s="15">
        <v>100</v>
      </c>
      <c r="C178" s="15">
        <v>45.432692000000003</v>
      </c>
      <c r="D178" s="15">
        <v>15.544872</v>
      </c>
      <c r="E178" s="15">
        <v>2.804487</v>
      </c>
      <c r="F178" s="15">
        <v>0.16025600000000001</v>
      </c>
      <c r="G178" s="15">
        <v>3.3653849999999998</v>
      </c>
      <c r="H178" s="15">
        <v>100</v>
      </c>
      <c r="I178" s="15">
        <v>16.266026</v>
      </c>
      <c r="J178" s="15">
        <v>8.4134620000000009</v>
      </c>
      <c r="K178" s="15">
        <v>14.583333</v>
      </c>
      <c r="L178" s="15">
        <v>3.605769</v>
      </c>
      <c r="M178" s="15">
        <v>8.0128000000000005E-2</v>
      </c>
      <c r="N178" s="15">
        <v>0</v>
      </c>
      <c r="O178" s="15">
        <v>8.0128000000000005E-2</v>
      </c>
      <c r="P178" s="15">
        <v>0</v>
      </c>
    </row>
    <row r="179" spans="1:16">
      <c r="A179" s="23" t="s">
        <v>201</v>
      </c>
      <c r="B179" s="24">
        <v>725</v>
      </c>
      <c r="C179" s="24">
        <v>407</v>
      </c>
      <c r="D179" s="24">
        <v>124</v>
      </c>
      <c r="E179" s="24">
        <v>35</v>
      </c>
      <c r="F179" s="24">
        <v>13</v>
      </c>
      <c r="G179" s="24">
        <v>7</v>
      </c>
      <c r="H179" s="24">
        <v>203</v>
      </c>
      <c r="I179" s="24">
        <v>725</v>
      </c>
      <c r="J179" s="24">
        <v>157</v>
      </c>
      <c r="K179" s="24">
        <v>152</v>
      </c>
      <c r="L179" s="24">
        <v>124</v>
      </c>
      <c r="M179" s="24">
        <v>2</v>
      </c>
      <c r="N179" s="24">
        <v>15</v>
      </c>
      <c r="O179" s="24">
        <v>11</v>
      </c>
      <c r="P179" s="24">
        <v>0</v>
      </c>
    </row>
    <row r="180" spans="1:16">
      <c r="A180" s="10" t="s">
        <v>114</v>
      </c>
      <c r="B180" s="15">
        <v>100</v>
      </c>
      <c r="C180" s="15">
        <v>56.137931000000002</v>
      </c>
      <c r="D180" s="15">
        <v>17.103448</v>
      </c>
      <c r="E180" s="15">
        <v>4.8275860000000002</v>
      </c>
      <c r="F180" s="15">
        <v>1.7931029999999999</v>
      </c>
      <c r="G180" s="15">
        <v>0.96551699999999996</v>
      </c>
      <c r="H180" s="15">
        <v>28</v>
      </c>
      <c r="I180" s="15">
        <v>100</v>
      </c>
      <c r="J180" s="15">
        <v>21.655172</v>
      </c>
      <c r="K180" s="15">
        <v>20.965516999999998</v>
      </c>
      <c r="L180" s="15">
        <v>17.103448</v>
      </c>
      <c r="M180" s="15">
        <v>0.275862</v>
      </c>
      <c r="N180" s="15">
        <v>2.0689660000000001</v>
      </c>
      <c r="O180" s="15">
        <v>1.5172410000000001</v>
      </c>
      <c r="P180" s="15">
        <v>0</v>
      </c>
    </row>
    <row r="181" spans="1:16">
      <c r="A181" s="23" t="s">
        <v>202</v>
      </c>
      <c r="B181" s="24">
        <v>550</v>
      </c>
      <c r="C181" s="24">
        <v>446</v>
      </c>
      <c r="D181" s="24">
        <v>153</v>
      </c>
      <c r="E181" s="24">
        <v>36</v>
      </c>
      <c r="F181" s="24">
        <v>5</v>
      </c>
      <c r="G181" s="24">
        <v>12</v>
      </c>
      <c r="H181" s="24">
        <v>105</v>
      </c>
      <c r="I181" s="24">
        <v>157</v>
      </c>
      <c r="J181" s="24">
        <v>550</v>
      </c>
      <c r="K181" s="24">
        <v>312</v>
      </c>
      <c r="L181" s="24">
        <v>152</v>
      </c>
      <c r="M181" s="24">
        <v>1</v>
      </c>
      <c r="N181" s="24">
        <v>0</v>
      </c>
      <c r="O181" s="24">
        <v>6</v>
      </c>
      <c r="P181" s="24">
        <v>0</v>
      </c>
    </row>
    <row r="182" spans="1:16">
      <c r="A182" s="10" t="s">
        <v>114</v>
      </c>
      <c r="B182" s="15">
        <v>100</v>
      </c>
      <c r="C182" s="15">
        <v>81.090908999999996</v>
      </c>
      <c r="D182" s="15">
        <v>27.818182</v>
      </c>
      <c r="E182" s="15">
        <v>6.5454549999999996</v>
      </c>
      <c r="F182" s="15">
        <v>0.90909099999999998</v>
      </c>
      <c r="G182" s="15">
        <v>2.1818179999999998</v>
      </c>
      <c r="H182" s="15">
        <v>19.090909</v>
      </c>
      <c r="I182" s="15">
        <v>28.545455</v>
      </c>
      <c r="J182" s="15">
        <v>100</v>
      </c>
      <c r="K182" s="15">
        <v>56.727272999999997</v>
      </c>
      <c r="L182" s="15">
        <v>27.636364</v>
      </c>
      <c r="M182" s="15">
        <v>0.18181800000000001</v>
      </c>
      <c r="N182" s="15">
        <v>0</v>
      </c>
      <c r="O182" s="15">
        <v>1.0909089999999999</v>
      </c>
      <c r="P182" s="15">
        <v>0</v>
      </c>
    </row>
    <row r="183" spans="1:16">
      <c r="A183" s="23" t="s">
        <v>203</v>
      </c>
      <c r="B183" s="24">
        <v>563</v>
      </c>
      <c r="C183" s="24">
        <v>461</v>
      </c>
      <c r="D183" s="24">
        <v>194</v>
      </c>
      <c r="E183" s="24">
        <v>47</v>
      </c>
      <c r="F183" s="24">
        <v>3</v>
      </c>
      <c r="G183" s="24">
        <v>13</v>
      </c>
      <c r="H183" s="24">
        <v>182</v>
      </c>
      <c r="I183" s="24">
        <v>152</v>
      </c>
      <c r="J183" s="24">
        <v>312</v>
      </c>
      <c r="K183" s="24">
        <v>563</v>
      </c>
      <c r="L183" s="24">
        <v>121</v>
      </c>
      <c r="M183" s="24">
        <v>0</v>
      </c>
      <c r="N183" s="24">
        <v>0</v>
      </c>
      <c r="O183" s="24">
        <v>5</v>
      </c>
      <c r="P183" s="24">
        <v>0</v>
      </c>
    </row>
    <row r="184" spans="1:16">
      <c r="A184" s="10" t="s">
        <v>114</v>
      </c>
      <c r="B184" s="15">
        <v>100</v>
      </c>
      <c r="C184" s="15">
        <v>81.882771000000005</v>
      </c>
      <c r="D184" s="15">
        <v>34.458258999999998</v>
      </c>
      <c r="E184" s="15">
        <v>8.3481349999999992</v>
      </c>
      <c r="F184" s="15">
        <v>0.53286</v>
      </c>
      <c r="G184" s="15">
        <v>2.309059</v>
      </c>
      <c r="H184" s="15">
        <v>32.326821000000002</v>
      </c>
      <c r="I184" s="15">
        <v>26.998224</v>
      </c>
      <c r="J184" s="15">
        <v>55.417406999999997</v>
      </c>
      <c r="K184" s="15">
        <v>100</v>
      </c>
      <c r="L184" s="15">
        <v>21.492007000000001</v>
      </c>
      <c r="M184" s="15">
        <v>0</v>
      </c>
      <c r="N184" s="15">
        <v>0</v>
      </c>
      <c r="O184" s="15">
        <v>0.88809899999999997</v>
      </c>
      <c r="P184" s="15">
        <v>0</v>
      </c>
    </row>
    <row r="185" spans="1:16">
      <c r="A185" s="23" t="s">
        <v>204</v>
      </c>
      <c r="B185" s="24">
        <v>319</v>
      </c>
      <c r="C185" s="24">
        <v>204</v>
      </c>
      <c r="D185" s="24">
        <v>68</v>
      </c>
      <c r="E185" s="24">
        <v>18</v>
      </c>
      <c r="F185" s="24">
        <v>8</v>
      </c>
      <c r="G185" s="24">
        <v>8</v>
      </c>
      <c r="H185" s="24">
        <v>45</v>
      </c>
      <c r="I185" s="24">
        <v>124</v>
      </c>
      <c r="J185" s="24">
        <v>152</v>
      </c>
      <c r="K185" s="24">
        <v>121</v>
      </c>
      <c r="L185" s="24">
        <v>319</v>
      </c>
      <c r="M185" s="24">
        <v>0</v>
      </c>
      <c r="N185" s="24">
        <v>2</v>
      </c>
      <c r="O185" s="24">
        <v>5</v>
      </c>
      <c r="P185" s="24">
        <v>0</v>
      </c>
    </row>
    <row r="186" spans="1:16">
      <c r="A186" s="10" t="s">
        <v>114</v>
      </c>
      <c r="B186" s="15">
        <v>100</v>
      </c>
      <c r="C186" s="15">
        <v>63.949843000000001</v>
      </c>
      <c r="D186" s="15">
        <v>21.316614000000001</v>
      </c>
      <c r="E186" s="15">
        <v>5.642633</v>
      </c>
      <c r="F186" s="15">
        <v>2.5078369999999999</v>
      </c>
      <c r="G186" s="15">
        <v>2.5078369999999999</v>
      </c>
      <c r="H186" s="15">
        <v>14.106583000000001</v>
      </c>
      <c r="I186" s="15">
        <v>38.871473000000002</v>
      </c>
      <c r="J186" s="15">
        <v>47.648902999999997</v>
      </c>
      <c r="K186" s="15">
        <v>37.931033999999997</v>
      </c>
      <c r="L186" s="15">
        <v>100</v>
      </c>
      <c r="M186" s="15">
        <v>0</v>
      </c>
      <c r="N186" s="15">
        <v>0.62695900000000004</v>
      </c>
      <c r="O186" s="15">
        <v>1.5673980000000001</v>
      </c>
      <c r="P186" s="15">
        <v>0</v>
      </c>
    </row>
    <row r="187" spans="1:16">
      <c r="A187" s="23" t="s">
        <v>205</v>
      </c>
      <c r="B187" s="24">
        <v>6</v>
      </c>
      <c r="C187" s="24">
        <v>2</v>
      </c>
      <c r="D187" s="24">
        <v>1</v>
      </c>
      <c r="E187" s="24">
        <v>1</v>
      </c>
      <c r="F187" s="24">
        <v>1</v>
      </c>
      <c r="G187" s="24">
        <v>1</v>
      </c>
      <c r="H187" s="24">
        <v>1</v>
      </c>
      <c r="I187" s="24">
        <v>2</v>
      </c>
      <c r="J187" s="24">
        <v>1</v>
      </c>
      <c r="K187" s="24">
        <v>0</v>
      </c>
      <c r="L187" s="24">
        <v>0</v>
      </c>
      <c r="M187" s="24">
        <v>6</v>
      </c>
      <c r="N187" s="24">
        <v>0</v>
      </c>
      <c r="O187" s="24">
        <v>0</v>
      </c>
      <c r="P187" s="24">
        <v>0</v>
      </c>
    </row>
    <row r="188" spans="1:16">
      <c r="A188" s="10" t="s">
        <v>114</v>
      </c>
      <c r="B188" s="15">
        <v>100</v>
      </c>
      <c r="C188" s="15">
        <v>33.333333000000003</v>
      </c>
      <c r="D188" s="15">
        <v>16.666667</v>
      </c>
      <c r="E188" s="15">
        <v>16.666667</v>
      </c>
      <c r="F188" s="15">
        <v>16.666667</v>
      </c>
      <c r="G188" s="15">
        <v>16.666667</v>
      </c>
      <c r="H188" s="15">
        <v>16.666667</v>
      </c>
      <c r="I188" s="15">
        <v>33.333333000000003</v>
      </c>
      <c r="J188" s="15">
        <v>16.666667</v>
      </c>
      <c r="K188" s="15">
        <v>0</v>
      </c>
      <c r="L188" s="15">
        <v>0</v>
      </c>
      <c r="M188" s="15">
        <v>100</v>
      </c>
      <c r="N188" s="15">
        <v>0</v>
      </c>
      <c r="O188" s="15">
        <v>0</v>
      </c>
      <c r="P188" s="15">
        <v>0</v>
      </c>
    </row>
    <row r="189" spans="1:16">
      <c r="A189" s="23" t="s">
        <v>206</v>
      </c>
      <c r="B189" s="24">
        <v>42</v>
      </c>
      <c r="C189" s="24">
        <v>2</v>
      </c>
      <c r="D189" s="24">
        <v>0</v>
      </c>
      <c r="E189" s="24">
        <v>0</v>
      </c>
      <c r="F189" s="24">
        <v>0</v>
      </c>
      <c r="G189" s="24">
        <v>0</v>
      </c>
      <c r="H189" s="24">
        <v>0</v>
      </c>
      <c r="I189" s="24">
        <v>15</v>
      </c>
      <c r="J189" s="24">
        <v>0</v>
      </c>
      <c r="K189" s="24">
        <v>0</v>
      </c>
      <c r="L189" s="24">
        <v>2</v>
      </c>
      <c r="M189" s="24">
        <v>0</v>
      </c>
      <c r="N189" s="24">
        <v>42</v>
      </c>
      <c r="O189" s="24">
        <v>0</v>
      </c>
      <c r="P189" s="24">
        <v>0</v>
      </c>
    </row>
    <row r="190" spans="1:16">
      <c r="A190" s="10" t="s">
        <v>114</v>
      </c>
      <c r="B190" s="15">
        <v>100</v>
      </c>
      <c r="C190" s="15">
        <v>4.7619049999999996</v>
      </c>
      <c r="D190" s="15">
        <v>0</v>
      </c>
      <c r="E190" s="15">
        <v>0</v>
      </c>
      <c r="F190" s="15">
        <v>0</v>
      </c>
      <c r="G190" s="15">
        <v>0</v>
      </c>
      <c r="H190" s="15">
        <v>0</v>
      </c>
      <c r="I190" s="15">
        <v>35.714286000000001</v>
      </c>
      <c r="J190" s="15">
        <v>0</v>
      </c>
      <c r="K190" s="15">
        <v>0</v>
      </c>
      <c r="L190" s="15">
        <v>4.7619049999999996</v>
      </c>
      <c r="M190" s="15">
        <v>0</v>
      </c>
      <c r="N190" s="15">
        <v>100</v>
      </c>
      <c r="O190" s="15">
        <v>0</v>
      </c>
      <c r="P190" s="15">
        <v>0</v>
      </c>
    </row>
    <row r="191" spans="1:16">
      <c r="A191" s="23" t="s">
        <v>152</v>
      </c>
      <c r="B191" s="24">
        <v>39</v>
      </c>
      <c r="C191" s="24">
        <v>11</v>
      </c>
      <c r="D191" s="24">
        <v>1</v>
      </c>
      <c r="E191" s="24">
        <v>1</v>
      </c>
      <c r="F191" s="24">
        <v>0</v>
      </c>
      <c r="G191" s="24">
        <v>0</v>
      </c>
      <c r="H191" s="24">
        <v>1</v>
      </c>
      <c r="I191" s="24">
        <v>11</v>
      </c>
      <c r="J191" s="24">
        <v>6</v>
      </c>
      <c r="K191" s="24">
        <v>5</v>
      </c>
      <c r="L191" s="24">
        <v>5</v>
      </c>
      <c r="M191" s="24">
        <v>0</v>
      </c>
      <c r="N191" s="24">
        <v>0</v>
      </c>
      <c r="O191" s="24">
        <v>39</v>
      </c>
      <c r="P191" s="24">
        <v>0</v>
      </c>
    </row>
    <row r="192" spans="1:16">
      <c r="A192" s="10" t="s">
        <v>114</v>
      </c>
      <c r="B192" s="15">
        <v>100</v>
      </c>
      <c r="C192" s="15">
        <v>28.205127999999998</v>
      </c>
      <c r="D192" s="15">
        <v>2.5641029999999998</v>
      </c>
      <c r="E192" s="15">
        <v>2.5641029999999998</v>
      </c>
      <c r="F192" s="15">
        <v>0</v>
      </c>
      <c r="G192" s="15">
        <v>0</v>
      </c>
      <c r="H192" s="15">
        <v>2.5641029999999998</v>
      </c>
      <c r="I192" s="15">
        <v>28.205127999999998</v>
      </c>
      <c r="J192" s="15">
        <v>15.384615</v>
      </c>
      <c r="K192" s="15">
        <v>12.820513</v>
      </c>
      <c r="L192" s="15">
        <v>12.820513</v>
      </c>
      <c r="M192" s="15">
        <v>0</v>
      </c>
      <c r="N192" s="15">
        <v>0</v>
      </c>
      <c r="O192" s="15">
        <v>100</v>
      </c>
      <c r="P192" s="15">
        <v>0</v>
      </c>
    </row>
    <row r="193" spans="1:16">
      <c r="A193" s="23" t="s">
        <v>128</v>
      </c>
      <c r="B193" s="24">
        <v>193</v>
      </c>
      <c r="C193" s="24">
        <v>0</v>
      </c>
      <c r="D193" s="24">
        <v>0</v>
      </c>
      <c r="E193" s="24">
        <v>0</v>
      </c>
      <c r="F193" s="24">
        <v>0</v>
      </c>
      <c r="G193" s="24">
        <v>0</v>
      </c>
      <c r="H193" s="24">
        <v>0</v>
      </c>
      <c r="I193" s="24">
        <v>0</v>
      </c>
      <c r="J193" s="24">
        <v>0</v>
      </c>
      <c r="K193" s="24">
        <v>0</v>
      </c>
      <c r="L193" s="24">
        <v>0</v>
      </c>
      <c r="M193" s="24">
        <v>0</v>
      </c>
      <c r="N193" s="24">
        <v>0</v>
      </c>
      <c r="O193" s="24">
        <v>0</v>
      </c>
      <c r="P193" s="24">
        <v>193</v>
      </c>
    </row>
    <row r="194" spans="1:16">
      <c r="A194" s="10" t="s">
        <v>114</v>
      </c>
      <c r="B194" s="15">
        <v>100</v>
      </c>
      <c r="C194" s="15">
        <v>0</v>
      </c>
      <c r="D194" s="15">
        <v>0</v>
      </c>
      <c r="E194" s="15">
        <v>0</v>
      </c>
      <c r="F194" s="15">
        <v>0</v>
      </c>
      <c r="G194" s="15">
        <v>0</v>
      </c>
      <c r="H194" s="15">
        <v>0</v>
      </c>
      <c r="I194" s="15">
        <v>0</v>
      </c>
      <c r="J194" s="15">
        <v>0</v>
      </c>
      <c r="K194" s="15">
        <v>0</v>
      </c>
      <c r="L194" s="15">
        <v>0</v>
      </c>
      <c r="M194" s="15">
        <v>0</v>
      </c>
      <c r="N194" s="15">
        <v>0</v>
      </c>
      <c r="O194" s="15">
        <v>0</v>
      </c>
      <c r="P194" s="15">
        <v>100</v>
      </c>
    </row>
    <row r="195" spans="1:16">
      <c r="A195" s="8" t="s">
        <v>207</v>
      </c>
      <c r="B195" s="8"/>
      <c r="C195" s="8"/>
      <c r="D195" s="8"/>
      <c r="E195" s="8"/>
      <c r="F195" s="8"/>
      <c r="G195" s="8"/>
      <c r="H195" s="8"/>
      <c r="I195" s="8"/>
      <c r="J195" s="8"/>
      <c r="K195" s="8"/>
      <c r="L195" s="8"/>
      <c r="M195" s="8"/>
      <c r="N195" s="8"/>
      <c r="O195" s="8"/>
      <c r="P195" s="8"/>
    </row>
    <row r="196" spans="1:16">
      <c r="A196" s="23" t="s">
        <v>208</v>
      </c>
      <c r="B196" s="24">
        <v>1480</v>
      </c>
      <c r="C196" s="24">
        <v>768</v>
      </c>
      <c r="D196" s="24">
        <v>288</v>
      </c>
      <c r="E196" s="24">
        <v>64</v>
      </c>
      <c r="F196" s="24">
        <v>17</v>
      </c>
      <c r="G196" s="24">
        <v>40</v>
      </c>
      <c r="H196" s="24">
        <v>695</v>
      </c>
      <c r="I196" s="24">
        <v>444</v>
      </c>
      <c r="J196" s="24">
        <v>320</v>
      </c>
      <c r="K196" s="24">
        <v>344</v>
      </c>
      <c r="L196" s="24">
        <v>190</v>
      </c>
      <c r="M196" s="24">
        <v>3</v>
      </c>
      <c r="N196" s="24">
        <v>33</v>
      </c>
      <c r="O196" s="24">
        <v>18</v>
      </c>
      <c r="P196" s="24">
        <v>104</v>
      </c>
    </row>
    <row r="197" spans="1:16">
      <c r="A197" s="10" t="s">
        <v>114</v>
      </c>
      <c r="B197" s="15">
        <v>100</v>
      </c>
      <c r="C197" s="15">
        <v>51.891891999999999</v>
      </c>
      <c r="D197" s="15">
        <v>19.459458999999999</v>
      </c>
      <c r="E197" s="15">
        <v>4.3243239999999998</v>
      </c>
      <c r="F197" s="15">
        <v>1.148649</v>
      </c>
      <c r="G197" s="15">
        <v>2.7027030000000001</v>
      </c>
      <c r="H197" s="15">
        <v>46.959459000000003</v>
      </c>
      <c r="I197" s="15">
        <v>30</v>
      </c>
      <c r="J197" s="15">
        <v>21.621621999999999</v>
      </c>
      <c r="K197" s="15">
        <v>23.243243</v>
      </c>
      <c r="L197" s="15">
        <v>12.837838</v>
      </c>
      <c r="M197" s="15">
        <v>0.20270299999999999</v>
      </c>
      <c r="N197" s="15">
        <v>2.22973</v>
      </c>
      <c r="O197" s="15">
        <v>1.216216</v>
      </c>
      <c r="P197" s="15">
        <v>7.0270270000000004</v>
      </c>
    </row>
    <row r="198" spans="1:16">
      <c r="A198" s="23" t="s">
        <v>209</v>
      </c>
      <c r="B198" s="24">
        <v>1280</v>
      </c>
      <c r="C198" s="24">
        <v>679</v>
      </c>
      <c r="D198" s="24">
        <v>236</v>
      </c>
      <c r="E198" s="24">
        <v>45</v>
      </c>
      <c r="F198" s="24">
        <v>12</v>
      </c>
      <c r="G198" s="24">
        <v>36</v>
      </c>
      <c r="H198" s="24">
        <v>614</v>
      </c>
      <c r="I198" s="24">
        <v>396</v>
      </c>
      <c r="J198" s="24">
        <v>288</v>
      </c>
      <c r="K198" s="24">
        <v>304</v>
      </c>
      <c r="L198" s="24">
        <v>170</v>
      </c>
      <c r="M198" s="24">
        <v>2</v>
      </c>
      <c r="N198" s="24">
        <v>22</v>
      </c>
      <c r="O198" s="24">
        <v>17</v>
      </c>
      <c r="P198" s="24">
        <v>88</v>
      </c>
    </row>
    <row r="199" spans="1:16">
      <c r="A199" s="10" t="s">
        <v>114</v>
      </c>
      <c r="B199" s="15">
        <v>100</v>
      </c>
      <c r="C199" s="15">
        <v>53.046875</v>
      </c>
      <c r="D199" s="15">
        <v>18.4375</v>
      </c>
      <c r="E199" s="15">
        <v>3.515625</v>
      </c>
      <c r="F199" s="15">
        <v>0.9375</v>
      </c>
      <c r="G199" s="15">
        <v>2.8125</v>
      </c>
      <c r="H199" s="15">
        <v>47.96875</v>
      </c>
      <c r="I199" s="15">
        <v>30.9375</v>
      </c>
      <c r="J199" s="15">
        <v>22.5</v>
      </c>
      <c r="K199" s="15">
        <v>23.75</v>
      </c>
      <c r="L199" s="15">
        <v>13.28125</v>
      </c>
      <c r="M199" s="15">
        <v>0.15625</v>
      </c>
      <c r="N199" s="15">
        <v>1.71875</v>
      </c>
      <c r="O199" s="15">
        <v>1.328125</v>
      </c>
      <c r="P199" s="15">
        <v>6.875</v>
      </c>
    </row>
    <row r="200" spans="1:16">
      <c r="A200" s="23" t="s">
        <v>210</v>
      </c>
      <c r="B200" s="24">
        <v>1167</v>
      </c>
      <c r="C200" s="24">
        <v>590</v>
      </c>
      <c r="D200" s="24">
        <v>235</v>
      </c>
      <c r="E200" s="24">
        <v>45</v>
      </c>
      <c r="F200" s="24">
        <v>8</v>
      </c>
      <c r="G200" s="24">
        <v>34</v>
      </c>
      <c r="H200" s="24">
        <v>580</v>
      </c>
      <c r="I200" s="24">
        <v>321</v>
      </c>
      <c r="J200" s="24">
        <v>241</v>
      </c>
      <c r="K200" s="24">
        <v>254</v>
      </c>
      <c r="L200" s="24">
        <v>140</v>
      </c>
      <c r="M200" s="24">
        <v>4</v>
      </c>
      <c r="N200" s="24">
        <v>17</v>
      </c>
      <c r="O200" s="24">
        <v>17</v>
      </c>
      <c r="P200" s="24">
        <v>72</v>
      </c>
    </row>
    <row r="201" spans="1:16" ht="11.1" customHeight="1">
      <c r="A201" s="10" t="s">
        <v>114</v>
      </c>
      <c r="B201" s="15">
        <v>100</v>
      </c>
      <c r="C201" s="15">
        <v>50.556984</v>
      </c>
      <c r="D201" s="15">
        <v>20.137104000000001</v>
      </c>
      <c r="E201" s="15">
        <v>3.8560409999999998</v>
      </c>
      <c r="F201" s="15">
        <v>0.68551799999999996</v>
      </c>
      <c r="G201" s="15">
        <v>2.9134530000000001</v>
      </c>
      <c r="H201" s="15">
        <v>49.700085999999999</v>
      </c>
      <c r="I201" s="15">
        <v>27.506426999999999</v>
      </c>
      <c r="J201" s="15">
        <v>20.651243000000001</v>
      </c>
      <c r="K201" s="15">
        <v>21.76521</v>
      </c>
      <c r="L201" s="15">
        <v>11.996572</v>
      </c>
      <c r="M201" s="15">
        <v>0.34275899999999998</v>
      </c>
      <c r="N201" s="15">
        <v>1.4567270000000001</v>
      </c>
      <c r="O201" s="15">
        <v>1.4567270000000001</v>
      </c>
      <c r="P201" s="15">
        <v>6.1696660000000003</v>
      </c>
    </row>
    <row r="202" spans="1:16" ht="11.1" customHeight="1">
      <c r="A202" s="23" t="s">
        <v>211</v>
      </c>
      <c r="B202" s="24">
        <v>715</v>
      </c>
      <c r="C202" s="24">
        <v>383</v>
      </c>
      <c r="D202" s="24">
        <v>135</v>
      </c>
      <c r="E202" s="24">
        <v>38</v>
      </c>
      <c r="F202" s="24">
        <v>5</v>
      </c>
      <c r="G202" s="24">
        <v>19</v>
      </c>
      <c r="H202" s="24">
        <v>364</v>
      </c>
      <c r="I202" s="24">
        <v>216</v>
      </c>
      <c r="J202" s="24">
        <v>162</v>
      </c>
      <c r="K202" s="24">
        <v>161</v>
      </c>
      <c r="L202" s="24">
        <v>110</v>
      </c>
      <c r="M202" s="24">
        <v>2</v>
      </c>
      <c r="N202" s="24">
        <v>13</v>
      </c>
      <c r="O202" s="24">
        <v>12</v>
      </c>
      <c r="P202" s="24">
        <v>41</v>
      </c>
    </row>
    <row r="203" spans="1:16" ht="11.1" customHeight="1">
      <c r="A203" s="10" t="s">
        <v>114</v>
      </c>
      <c r="B203" s="15">
        <v>100</v>
      </c>
      <c r="C203" s="15">
        <v>53.566434000000001</v>
      </c>
      <c r="D203" s="15">
        <v>18.881119000000002</v>
      </c>
      <c r="E203" s="15">
        <v>5.3146849999999999</v>
      </c>
      <c r="F203" s="15">
        <v>0.69930099999999995</v>
      </c>
      <c r="G203" s="15">
        <v>2.657343</v>
      </c>
      <c r="H203" s="15">
        <v>50.909090999999997</v>
      </c>
      <c r="I203" s="15">
        <v>30.209790000000002</v>
      </c>
      <c r="J203" s="15">
        <v>22.657343000000001</v>
      </c>
      <c r="K203" s="15">
        <v>22.517482999999999</v>
      </c>
      <c r="L203" s="15">
        <v>15.384615</v>
      </c>
      <c r="M203" s="15">
        <v>0.27972000000000002</v>
      </c>
      <c r="N203" s="15">
        <v>1.818182</v>
      </c>
      <c r="O203" s="15">
        <v>1.6783220000000001</v>
      </c>
      <c r="P203" s="15">
        <v>5.7342659999999999</v>
      </c>
    </row>
    <row r="204" spans="1:16" ht="11.1" customHeight="1">
      <c r="A204" s="23" t="s">
        <v>212</v>
      </c>
      <c r="B204" s="24">
        <v>387</v>
      </c>
      <c r="C204" s="24">
        <v>218</v>
      </c>
      <c r="D204" s="24">
        <v>93</v>
      </c>
      <c r="E204" s="24">
        <v>23</v>
      </c>
      <c r="F204" s="24">
        <v>3</v>
      </c>
      <c r="G204" s="24">
        <v>18</v>
      </c>
      <c r="H204" s="24">
        <v>221</v>
      </c>
      <c r="I204" s="24">
        <v>74</v>
      </c>
      <c r="J204" s="24">
        <v>87</v>
      </c>
      <c r="K204" s="24">
        <v>108</v>
      </c>
      <c r="L204" s="24">
        <v>40</v>
      </c>
      <c r="M204" s="24">
        <v>2</v>
      </c>
      <c r="N204" s="24">
        <v>0</v>
      </c>
      <c r="O204" s="24">
        <v>4</v>
      </c>
      <c r="P204" s="24">
        <v>29</v>
      </c>
    </row>
    <row r="205" spans="1:16" ht="11.1" customHeight="1">
      <c r="A205" s="10" t="s">
        <v>114</v>
      </c>
      <c r="B205" s="15">
        <v>100</v>
      </c>
      <c r="C205" s="15">
        <v>56.330748999999997</v>
      </c>
      <c r="D205" s="15">
        <v>24.031008</v>
      </c>
      <c r="E205" s="15">
        <v>5.9431520000000004</v>
      </c>
      <c r="F205" s="15">
        <v>0.77519400000000005</v>
      </c>
      <c r="G205" s="15">
        <v>4.6511630000000004</v>
      </c>
      <c r="H205" s="15">
        <v>57.105943000000003</v>
      </c>
      <c r="I205" s="15">
        <v>19.121447</v>
      </c>
      <c r="J205" s="15">
        <v>22.480619999999998</v>
      </c>
      <c r="K205" s="15">
        <v>27.906977000000001</v>
      </c>
      <c r="L205" s="15">
        <v>10.335917</v>
      </c>
      <c r="M205" s="15">
        <v>0.51679600000000003</v>
      </c>
      <c r="N205" s="15">
        <v>0</v>
      </c>
      <c r="O205" s="15">
        <v>1.0335920000000001</v>
      </c>
      <c r="P205" s="15">
        <v>7.4935400000000003</v>
      </c>
    </row>
    <row r="206" spans="1:16" ht="11.1" customHeight="1">
      <c r="A206" s="23" t="s">
        <v>213</v>
      </c>
      <c r="B206" s="24">
        <v>404</v>
      </c>
      <c r="C206" s="24">
        <v>224</v>
      </c>
      <c r="D206" s="24">
        <v>81</v>
      </c>
      <c r="E206" s="24">
        <v>24</v>
      </c>
      <c r="F206" s="24">
        <v>4</v>
      </c>
      <c r="G206" s="24">
        <v>9</v>
      </c>
      <c r="H206" s="24">
        <v>158</v>
      </c>
      <c r="I206" s="24">
        <v>98</v>
      </c>
      <c r="J206" s="24">
        <v>99</v>
      </c>
      <c r="K206" s="24">
        <v>123</v>
      </c>
      <c r="L206" s="24">
        <v>57</v>
      </c>
      <c r="M206" s="24">
        <v>0</v>
      </c>
      <c r="N206" s="24">
        <v>4</v>
      </c>
      <c r="O206" s="24">
        <v>4</v>
      </c>
      <c r="P206" s="24">
        <v>35</v>
      </c>
    </row>
    <row r="207" spans="1:16" ht="11.1" customHeight="1">
      <c r="A207" s="10" t="s">
        <v>114</v>
      </c>
      <c r="B207" s="15">
        <v>100</v>
      </c>
      <c r="C207" s="15">
        <v>55.445545000000003</v>
      </c>
      <c r="D207" s="15">
        <v>20.049505</v>
      </c>
      <c r="E207" s="15">
        <v>5.9405939999999999</v>
      </c>
      <c r="F207" s="15">
        <v>0.99009899999999995</v>
      </c>
      <c r="G207" s="15">
        <v>2.2277230000000001</v>
      </c>
      <c r="H207" s="15">
        <v>39.108910999999999</v>
      </c>
      <c r="I207" s="15">
        <v>24.257425999999999</v>
      </c>
      <c r="J207" s="15">
        <v>24.504950000000001</v>
      </c>
      <c r="K207" s="15">
        <v>30.445544999999999</v>
      </c>
      <c r="L207" s="15">
        <v>14.108911000000001</v>
      </c>
      <c r="M207" s="15">
        <v>0</v>
      </c>
      <c r="N207" s="15">
        <v>0.99009899999999995</v>
      </c>
      <c r="O207" s="15">
        <v>0.99009899999999995</v>
      </c>
      <c r="P207" s="15">
        <v>8.6633659999999999</v>
      </c>
    </row>
    <row r="208" spans="1:16" ht="11.1" customHeight="1">
      <c r="A208" s="23" t="s">
        <v>214</v>
      </c>
      <c r="B208" s="24">
        <v>595</v>
      </c>
      <c r="C208" s="24">
        <v>344</v>
      </c>
      <c r="D208" s="24">
        <v>130</v>
      </c>
      <c r="E208" s="24">
        <v>29</v>
      </c>
      <c r="F208" s="24">
        <v>8</v>
      </c>
      <c r="G208" s="24">
        <v>13</v>
      </c>
      <c r="H208" s="24">
        <v>300</v>
      </c>
      <c r="I208" s="24">
        <v>188</v>
      </c>
      <c r="J208" s="24">
        <v>151</v>
      </c>
      <c r="K208" s="24">
        <v>158</v>
      </c>
      <c r="L208" s="24">
        <v>107</v>
      </c>
      <c r="M208" s="24">
        <v>1</v>
      </c>
      <c r="N208" s="24">
        <v>8</v>
      </c>
      <c r="O208" s="24">
        <v>14</v>
      </c>
      <c r="P208" s="24">
        <v>34</v>
      </c>
    </row>
    <row r="209" spans="1:16" ht="11.1" customHeight="1">
      <c r="A209" s="10" t="s">
        <v>114</v>
      </c>
      <c r="B209" s="15">
        <v>100</v>
      </c>
      <c r="C209" s="15">
        <v>57.815125999999999</v>
      </c>
      <c r="D209" s="15">
        <v>21.848738999999998</v>
      </c>
      <c r="E209" s="15">
        <v>4.8739499999999998</v>
      </c>
      <c r="F209" s="15">
        <v>1.344538</v>
      </c>
      <c r="G209" s="15">
        <v>2.1848740000000002</v>
      </c>
      <c r="H209" s="15">
        <v>50.420167999999997</v>
      </c>
      <c r="I209" s="15">
        <v>31.596639</v>
      </c>
      <c r="J209" s="15">
        <v>25.378150999999999</v>
      </c>
      <c r="K209" s="15">
        <v>26.554621999999998</v>
      </c>
      <c r="L209" s="15">
        <v>17.983193</v>
      </c>
      <c r="M209" s="15">
        <v>0.16806699999999999</v>
      </c>
      <c r="N209" s="15">
        <v>1.344538</v>
      </c>
      <c r="O209" s="15">
        <v>2.3529409999999999</v>
      </c>
      <c r="P209" s="15">
        <v>5.7142860000000004</v>
      </c>
    </row>
    <row r="210" spans="1:16" ht="11.1" customHeight="1">
      <c r="A210" s="23" t="s">
        <v>215</v>
      </c>
      <c r="B210" s="24">
        <v>215</v>
      </c>
      <c r="C210" s="24">
        <v>120</v>
      </c>
      <c r="D210" s="24">
        <v>50</v>
      </c>
      <c r="E210" s="24">
        <v>13</v>
      </c>
      <c r="F210" s="24">
        <v>2</v>
      </c>
      <c r="G210" s="24">
        <v>5</v>
      </c>
      <c r="H210" s="24">
        <v>103</v>
      </c>
      <c r="I210" s="24">
        <v>64</v>
      </c>
      <c r="J210" s="24">
        <v>52</v>
      </c>
      <c r="K210" s="24">
        <v>48</v>
      </c>
      <c r="L210" s="24">
        <v>37</v>
      </c>
      <c r="M210" s="24">
        <v>1</v>
      </c>
      <c r="N210" s="24">
        <v>3</v>
      </c>
      <c r="O210" s="24">
        <v>3</v>
      </c>
      <c r="P210" s="24">
        <v>12</v>
      </c>
    </row>
    <row r="211" spans="1:16" ht="11.1" customHeight="1">
      <c r="A211" s="10" t="s">
        <v>114</v>
      </c>
      <c r="B211" s="15">
        <v>100</v>
      </c>
      <c r="C211" s="15">
        <v>55.813952999999998</v>
      </c>
      <c r="D211" s="15">
        <v>23.255814000000001</v>
      </c>
      <c r="E211" s="15">
        <v>6.0465119999999999</v>
      </c>
      <c r="F211" s="15">
        <v>0.93023299999999998</v>
      </c>
      <c r="G211" s="15">
        <v>2.3255810000000001</v>
      </c>
      <c r="H211" s="15">
        <v>47.906976999999998</v>
      </c>
      <c r="I211" s="15">
        <v>29.767441999999999</v>
      </c>
      <c r="J211" s="15">
        <v>24.186046999999999</v>
      </c>
      <c r="K211" s="15">
        <v>22.325581</v>
      </c>
      <c r="L211" s="15">
        <v>17.209302000000001</v>
      </c>
      <c r="M211" s="15">
        <v>0.46511599999999997</v>
      </c>
      <c r="N211" s="15">
        <v>1.395349</v>
      </c>
      <c r="O211" s="15">
        <v>1.395349</v>
      </c>
      <c r="P211" s="15">
        <v>5.5813949999999997</v>
      </c>
    </row>
    <row r="212" spans="1:16" ht="11.1" customHeight="1">
      <c r="A212" s="23" t="s">
        <v>216</v>
      </c>
      <c r="B212" s="24">
        <v>248</v>
      </c>
      <c r="C212" s="24">
        <v>117</v>
      </c>
      <c r="D212" s="24">
        <v>47</v>
      </c>
      <c r="E212" s="24">
        <v>14</v>
      </c>
      <c r="F212" s="24">
        <v>2</v>
      </c>
      <c r="G212" s="24">
        <v>5</v>
      </c>
      <c r="H212" s="24">
        <v>120</v>
      </c>
      <c r="I212" s="24">
        <v>55</v>
      </c>
      <c r="J212" s="24">
        <v>56</v>
      </c>
      <c r="K212" s="24">
        <v>56</v>
      </c>
      <c r="L212" s="24">
        <v>33</v>
      </c>
      <c r="M212" s="24">
        <v>2</v>
      </c>
      <c r="N212" s="24">
        <v>2</v>
      </c>
      <c r="O212" s="24">
        <v>5</v>
      </c>
      <c r="P212" s="24">
        <v>31</v>
      </c>
    </row>
    <row r="213" spans="1:16" ht="11.1" customHeight="1">
      <c r="A213" s="10" t="s">
        <v>114</v>
      </c>
      <c r="B213" s="15">
        <v>100</v>
      </c>
      <c r="C213" s="15">
        <v>47.177419</v>
      </c>
      <c r="D213" s="15">
        <v>18.951612999999998</v>
      </c>
      <c r="E213" s="15">
        <v>5.6451609999999999</v>
      </c>
      <c r="F213" s="15">
        <v>0.80645199999999995</v>
      </c>
      <c r="G213" s="15">
        <v>2.0161289999999998</v>
      </c>
      <c r="H213" s="15">
        <v>48.387096999999997</v>
      </c>
      <c r="I213" s="15">
        <v>22.177419</v>
      </c>
      <c r="J213" s="15">
        <v>22.580645000000001</v>
      </c>
      <c r="K213" s="15">
        <v>22.580645000000001</v>
      </c>
      <c r="L213" s="15">
        <v>13.306452</v>
      </c>
      <c r="M213" s="15">
        <v>0.80645199999999995</v>
      </c>
      <c r="N213" s="15">
        <v>0.80645199999999995</v>
      </c>
      <c r="O213" s="15">
        <v>2.0161289999999998</v>
      </c>
      <c r="P213" s="15">
        <v>12.5</v>
      </c>
    </row>
    <row r="214" spans="1:16" ht="11.1" customHeight="1">
      <c r="A214" s="23" t="s">
        <v>217</v>
      </c>
      <c r="B214" s="24">
        <v>255</v>
      </c>
      <c r="C214" s="24">
        <v>156</v>
      </c>
      <c r="D214" s="24">
        <v>52</v>
      </c>
      <c r="E214" s="24">
        <v>17</v>
      </c>
      <c r="F214" s="24">
        <v>3</v>
      </c>
      <c r="G214" s="24">
        <v>11</v>
      </c>
      <c r="H214" s="24">
        <v>150</v>
      </c>
      <c r="I214" s="24">
        <v>60</v>
      </c>
      <c r="J214" s="24">
        <v>53</v>
      </c>
      <c r="K214" s="24">
        <v>66</v>
      </c>
      <c r="L214" s="24">
        <v>31</v>
      </c>
      <c r="M214" s="24">
        <v>1</v>
      </c>
      <c r="N214" s="24">
        <v>1</v>
      </c>
      <c r="O214" s="24">
        <v>2</v>
      </c>
      <c r="P214" s="24">
        <v>21</v>
      </c>
    </row>
    <row r="215" spans="1:16" ht="11.1" customHeight="1">
      <c r="A215" s="10" t="s">
        <v>114</v>
      </c>
      <c r="B215" s="15">
        <v>100</v>
      </c>
      <c r="C215" s="15">
        <v>61.176470999999999</v>
      </c>
      <c r="D215" s="15">
        <v>20.392157000000001</v>
      </c>
      <c r="E215" s="15">
        <v>6.6666670000000003</v>
      </c>
      <c r="F215" s="15">
        <v>1.176471</v>
      </c>
      <c r="G215" s="15">
        <v>4.3137249999999998</v>
      </c>
      <c r="H215" s="15">
        <v>58.823529000000001</v>
      </c>
      <c r="I215" s="15">
        <v>23.529412000000001</v>
      </c>
      <c r="J215" s="15">
        <v>20.784313999999998</v>
      </c>
      <c r="K215" s="15">
        <v>25.882352999999998</v>
      </c>
      <c r="L215" s="15">
        <v>12.156863</v>
      </c>
      <c r="M215" s="15">
        <v>0.39215699999999998</v>
      </c>
      <c r="N215" s="15">
        <v>0.39215699999999998</v>
      </c>
      <c r="O215" s="15">
        <v>0.78431399999999996</v>
      </c>
      <c r="P215" s="15">
        <v>8.2352939999999997</v>
      </c>
    </row>
    <row r="216" spans="1:16" ht="11.1" customHeight="1">
      <c r="A216" s="23" t="s">
        <v>218</v>
      </c>
      <c r="B216" s="24">
        <v>291</v>
      </c>
      <c r="C216" s="24">
        <v>187</v>
      </c>
      <c r="D216" s="24">
        <v>66</v>
      </c>
      <c r="E216" s="24">
        <v>17</v>
      </c>
      <c r="F216" s="24">
        <v>1</v>
      </c>
      <c r="G216" s="24">
        <v>12</v>
      </c>
      <c r="H216" s="24">
        <v>165</v>
      </c>
      <c r="I216" s="24">
        <v>67</v>
      </c>
      <c r="J216" s="24">
        <v>73</v>
      </c>
      <c r="K216" s="24">
        <v>95</v>
      </c>
      <c r="L216" s="24">
        <v>35</v>
      </c>
      <c r="M216" s="24">
        <v>1</v>
      </c>
      <c r="N216" s="24">
        <v>0</v>
      </c>
      <c r="O216" s="24">
        <v>1</v>
      </c>
      <c r="P216" s="24">
        <v>21</v>
      </c>
    </row>
    <row r="217" spans="1:16" ht="11.1" customHeight="1">
      <c r="A217" s="10" t="s">
        <v>114</v>
      </c>
      <c r="B217" s="15">
        <v>100</v>
      </c>
      <c r="C217" s="15">
        <v>64.261167999999998</v>
      </c>
      <c r="D217" s="15">
        <v>22.680412</v>
      </c>
      <c r="E217" s="15">
        <v>5.8419239999999997</v>
      </c>
      <c r="F217" s="15">
        <v>0.34364299999999998</v>
      </c>
      <c r="G217" s="15">
        <v>4.1237110000000001</v>
      </c>
      <c r="H217" s="15">
        <v>56.701031</v>
      </c>
      <c r="I217" s="15">
        <v>23.024055000000001</v>
      </c>
      <c r="J217" s="15">
        <v>25.085910999999999</v>
      </c>
      <c r="K217" s="15">
        <v>32.646048</v>
      </c>
      <c r="L217" s="15">
        <v>12.027490999999999</v>
      </c>
      <c r="M217" s="15">
        <v>0.34364299999999998</v>
      </c>
      <c r="N217" s="15">
        <v>0</v>
      </c>
      <c r="O217" s="15">
        <v>0.34364299999999998</v>
      </c>
      <c r="P217" s="15">
        <v>7.2164950000000001</v>
      </c>
    </row>
    <row r="218" spans="1:16" ht="11.1" customHeight="1">
      <c r="A218" s="23" t="s">
        <v>219</v>
      </c>
      <c r="B218" s="24">
        <v>338</v>
      </c>
      <c r="C218" s="24">
        <v>202</v>
      </c>
      <c r="D218" s="24">
        <v>72</v>
      </c>
      <c r="E218" s="24">
        <v>17</v>
      </c>
      <c r="F218" s="24">
        <v>3</v>
      </c>
      <c r="G218" s="24">
        <v>15</v>
      </c>
      <c r="H218" s="24">
        <v>193</v>
      </c>
      <c r="I218" s="24">
        <v>100</v>
      </c>
      <c r="J218" s="24">
        <v>78</v>
      </c>
      <c r="K218" s="24">
        <v>89</v>
      </c>
      <c r="L218" s="24">
        <v>46</v>
      </c>
      <c r="M218" s="24">
        <v>1</v>
      </c>
      <c r="N218" s="24">
        <v>1</v>
      </c>
      <c r="O218" s="24">
        <v>5</v>
      </c>
      <c r="P218" s="24">
        <v>21</v>
      </c>
    </row>
    <row r="219" spans="1:16" ht="11.1" customHeight="1">
      <c r="A219" s="10" t="s">
        <v>114</v>
      </c>
      <c r="B219" s="15">
        <v>100</v>
      </c>
      <c r="C219" s="15">
        <v>59.763314000000001</v>
      </c>
      <c r="D219" s="15">
        <v>21.301774999999999</v>
      </c>
      <c r="E219" s="15">
        <v>5.0295860000000001</v>
      </c>
      <c r="F219" s="15">
        <v>0.88757399999999997</v>
      </c>
      <c r="G219" s="15">
        <v>4.4378700000000002</v>
      </c>
      <c r="H219" s="15">
        <v>57.100591999999999</v>
      </c>
      <c r="I219" s="15">
        <v>29.585799000000002</v>
      </c>
      <c r="J219" s="15">
        <v>23.076923000000001</v>
      </c>
      <c r="K219" s="15">
        <v>26.331361000000001</v>
      </c>
      <c r="L219" s="15">
        <v>13.609467</v>
      </c>
      <c r="M219" s="15">
        <v>0.29585800000000001</v>
      </c>
      <c r="N219" s="15">
        <v>0.29585800000000001</v>
      </c>
      <c r="O219" s="15">
        <v>1.47929</v>
      </c>
      <c r="P219" s="15">
        <v>6.2130179999999999</v>
      </c>
    </row>
    <row r="220" spans="1:16" ht="11.1" customHeight="1">
      <c r="A220" s="23" t="s">
        <v>220</v>
      </c>
      <c r="B220" s="24">
        <v>812</v>
      </c>
      <c r="C220" s="24">
        <v>447</v>
      </c>
      <c r="D220" s="24">
        <v>161</v>
      </c>
      <c r="E220" s="24">
        <v>38</v>
      </c>
      <c r="F220" s="24">
        <v>9</v>
      </c>
      <c r="G220" s="24">
        <v>21</v>
      </c>
      <c r="H220" s="24">
        <v>423</v>
      </c>
      <c r="I220" s="24">
        <v>250</v>
      </c>
      <c r="J220" s="24">
        <v>187</v>
      </c>
      <c r="K220" s="24">
        <v>195</v>
      </c>
      <c r="L220" s="24">
        <v>114</v>
      </c>
      <c r="M220" s="24">
        <v>1</v>
      </c>
      <c r="N220" s="24">
        <v>4</v>
      </c>
      <c r="O220" s="24">
        <v>11</v>
      </c>
      <c r="P220" s="24">
        <v>47</v>
      </c>
    </row>
    <row r="221" spans="1:16" ht="11.1" customHeight="1">
      <c r="A221" s="10" t="s">
        <v>114</v>
      </c>
      <c r="B221" s="15">
        <v>100</v>
      </c>
      <c r="C221" s="15">
        <v>55.049261000000001</v>
      </c>
      <c r="D221" s="15">
        <v>19.827586</v>
      </c>
      <c r="E221" s="15">
        <v>4.6798029999999997</v>
      </c>
      <c r="F221" s="15">
        <v>1.108374</v>
      </c>
      <c r="G221" s="15">
        <v>2.5862069999999999</v>
      </c>
      <c r="H221" s="15">
        <v>52.093595999999998</v>
      </c>
      <c r="I221" s="15">
        <v>30.788177000000001</v>
      </c>
      <c r="J221" s="15">
        <v>23.029557</v>
      </c>
      <c r="K221" s="15">
        <v>24.014778</v>
      </c>
      <c r="L221" s="15">
        <v>14.039408999999999</v>
      </c>
      <c r="M221" s="15">
        <v>0.123153</v>
      </c>
      <c r="N221" s="15">
        <v>0.49261100000000002</v>
      </c>
      <c r="O221" s="15">
        <v>1.3546800000000001</v>
      </c>
      <c r="P221" s="15">
        <v>5.7881770000000001</v>
      </c>
    </row>
    <row r="222" spans="1:16" ht="11.1" customHeight="1">
      <c r="A222" s="23" t="s">
        <v>221</v>
      </c>
      <c r="B222" s="24">
        <v>816</v>
      </c>
      <c r="C222" s="24">
        <v>482</v>
      </c>
      <c r="D222" s="24">
        <v>182</v>
      </c>
      <c r="E222" s="24">
        <v>42</v>
      </c>
      <c r="F222" s="24">
        <v>10</v>
      </c>
      <c r="G222" s="24">
        <v>22</v>
      </c>
      <c r="H222" s="24">
        <v>405</v>
      </c>
      <c r="I222" s="24">
        <v>254</v>
      </c>
      <c r="J222" s="24">
        <v>198</v>
      </c>
      <c r="K222" s="24">
        <v>208</v>
      </c>
      <c r="L222" s="24">
        <v>120</v>
      </c>
      <c r="M222" s="24">
        <v>1</v>
      </c>
      <c r="N222" s="24">
        <v>7</v>
      </c>
      <c r="O222" s="24">
        <v>12</v>
      </c>
      <c r="P222" s="24">
        <v>47</v>
      </c>
    </row>
    <row r="223" spans="1:16" ht="11.1" customHeight="1">
      <c r="A223" s="10" t="s">
        <v>114</v>
      </c>
      <c r="B223" s="15">
        <v>100</v>
      </c>
      <c r="C223" s="15">
        <v>59.068626999999999</v>
      </c>
      <c r="D223" s="15">
        <v>22.303922</v>
      </c>
      <c r="E223" s="15">
        <v>5.1470589999999996</v>
      </c>
      <c r="F223" s="15">
        <v>1.22549</v>
      </c>
      <c r="G223" s="15">
        <v>2.696078</v>
      </c>
      <c r="H223" s="15">
        <v>49.632353000000002</v>
      </c>
      <c r="I223" s="15">
        <v>31.127451000000001</v>
      </c>
      <c r="J223" s="15">
        <v>24.264706</v>
      </c>
      <c r="K223" s="15">
        <v>25.490196000000001</v>
      </c>
      <c r="L223" s="15">
        <v>14.705882000000001</v>
      </c>
      <c r="M223" s="15">
        <v>0.12254900000000001</v>
      </c>
      <c r="N223" s="15">
        <v>0.85784300000000002</v>
      </c>
      <c r="O223" s="15">
        <v>1.470588</v>
      </c>
      <c r="P223" s="15">
        <v>5.7598039999999999</v>
      </c>
    </row>
    <row r="224" spans="1:16" ht="11.1" customHeight="1">
      <c r="A224" s="23" t="s">
        <v>152</v>
      </c>
      <c r="B224" s="24">
        <v>69</v>
      </c>
      <c r="C224" s="24">
        <v>26</v>
      </c>
      <c r="D224" s="24">
        <v>10</v>
      </c>
      <c r="E224" s="24">
        <v>3</v>
      </c>
      <c r="F224" s="24">
        <v>2</v>
      </c>
      <c r="G224" s="24">
        <v>1</v>
      </c>
      <c r="H224" s="24">
        <v>33</v>
      </c>
      <c r="I224" s="24">
        <v>15</v>
      </c>
      <c r="J224" s="24">
        <v>11</v>
      </c>
      <c r="K224" s="24">
        <v>11</v>
      </c>
      <c r="L224" s="24">
        <v>12</v>
      </c>
      <c r="M224" s="24">
        <v>0</v>
      </c>
      <c r="N224" s="24">
        <v>3</v>
      </c>
      <c r="O224" s="24">
        <v>4</v>
      </c>
      <c r="P224" s="24">
        <v>7</v>
      </c>
    </row>
    <row r="225" spans="1:16" ht="11.1" customHeight="1">
      <c r="A225" s="10" t="s">
        <v>114</v>
      </c>
      <c r="B225" s="15">
        <v>100</v>
      </c>
      <c r="C225" s="15">
        <v>37.681159000000001</v>
      </c>
      <c r="D225" s="15">
        <v>14.492754</v>
      </c>
      <c r="E225" s="15">
        <v>4.3478260000000004</v>
      </c>
      <c r="F225" s="15">
        <v>2.8985509999999999</v>
      </c>
      <c r="G225" s="15">
        <v>1.4492750000000001</v>
      </c>
      <c r="H225" s="15">
        <v>47.826087000000001</v>
      </c>
      <c r="I225" s="15">
        <v>21.739129999999999</v>
      </c>
      <c r="J225" s="15">
        <v>15.942029</v>
      </c>
      <c r="K225" s="15">
        <v>15.942029</v>
      </c>
      <c r="L225" s="15">
        <v>17.391304000000002</v>
      </c>
      <c r="M225" s="15">
        <v>0</v>
      </c>
      <c r="N225" s="15">
        <v>4.3478260000000004</v>
      </c>
      <c r="O225" s="15">
        <v>5.7971009999999996</v>
      </c>
      <c r="P225" s="15">
        <v>10.144928</v>
      </c>
    </row>
    <row r="226" spans="1:16" ht="11.1" customHeight="1">
      <c r="A226" s="23" t="s">
        <v>222</v>
      </c>
      <c r="B226" s="24">
        <v>246</v>
      </c>
      <c r="C226" s="24">
        <v>108</v>
      </c>
      <c r="D226" s="24">
        <v>49</v>
      </c>
      <c r="E226" s="24">
        <v>7</v>
      </c>
      <c r="F226" s="24">
        <v>3</v>
      </c>
      <c r="G226" s="24">
        <v>3</v>
      </c>
      <c r="H226" s="24">
        <v>92</v>
      </c>
      <c r="I226" s="24">
        <v>49</v>
      </c>
      <c r="J226" s="24">
        <v>39</v>
      </c>
      <c r="K226" s="24">
        <v>36</v>
      </c>
      <c r="L226" s="24">
        <v>21</v>
      </c>
      <c r="M226" s="24">
        <v>1</v>
      </c>
      <c r="N226" s="24">
        <v>2</v>
      </c>
      <c r="O226" s="24">
        <v>5</v>
      </c>
      <c r="P226" s="24">
        <v>25</v>
      </c>
    </row>
    <row r="227" spans="1:16" ht="11.1" customHeight="1">
      <c r="A227" s="10" t="s">
        <v>114</v>
      </c>
      <c r="B227" s="15">
        <v>100</v>
      </c>
      <c r="C227" s="15">
        <v>43.902439000000001</v>
      </c>
      <c r="D227" s="15">
        <v>19.918699</v>
      </c>
      <c r="E227" s="15">
        <v>2.8455279999999998</v>
      </c>
      <c r="F227" s="15">
        <v>1.2195119999999999</v>
      </c>
      <c r="G227" s="15">
        <v>1.2195119999999999</v>
      </c>
      <c r="H227" s="15">
        <v>37.398373999999997</v>
      </c>
      <c r="I227" s="15">
        <v>19.918699</v>
      </c>
      <c r="J227" s="15">
        <v>15.853659</v>
      </c>
      <c r="K227" s="15">
        <v>14.634145999999999</v>
      </c>
      <c r="L227" s="15">
        <v>8.5365850000000005</v>
      </c>
      <c r="M227" s="15">
        <v>0.40650399999999998</v>
      </c>
      <c r="N227" s="15">
        <v>0.81300799999999995</v>
      </c>
      <c r="O227" s="15">
        <v>2.0325199999999999</v>
      </c>
      <c r="P227" s="15">
        <v>10.162602</v>
      </c>
    </row>
    <row r="228" spans="1:16" ht="11.1" customHeight="1">
      <c r="A228" s="23" t="s">
        <v>128</v>
      </c>
      <c r="B228" s="24">
        <v>47</v>
      </c>
      <c r="C228" s="24">
        <v>22</v>
      </c>
      <c r="D228" s="24">
        <v>6</v>
      </c>
      <c r="E228" s="24">
        <v>2</v>
      </c>
      <c r="F228" s="24">
        <v>0</v>
      </c>
      <c r="G228" s="24">
        <v>0</v>
      </c>
      <c r="H228" s="24">
        <v>15</v>
      </c>
      <c r="I228" s="24">
        <v>11</v>
      </c>
      <c r="J228" s="24">
        <v>11</v>
      </c>
      <c r="K228" s="24">
        <v>4</v>
      </c>
      <c r="L228" s="24">
        <v>3</v>
      </c>
      <c r="M228" s="24">
        <v>1</v>
      </c>
      <c r="N228" s="24">
        <v>1</v>
      </c>
      <c r="O228" s="24">
        <v>0</v>
      </c>
      <c r="P228" s="24">
        <v>7</v>
      </c>
    </row>
    <row r="229" spans="1:16" ht="11.1" customHeight="1">
      <c r="A229" s="11"/>
      <c r="B229" s="16">
        <v>100</v>
      </c>
      <c r="C229" s="16">
        <v>46.808511000000003</v>
      </c>
      <c r="D229" s="16">
        <v>12.765957</v>
      </c>
      <c r="E229" s="16">
        <v>4.2553190000000001</v>
      </c>
      <c r="F229" s="16">
        <v>0</v>
      </c>
      <c r="G229" s="16">
        <v>0</v>
      </c>
      <c r="H229" s="16">
        <v>31.914894</v>
      </c>
      <c r="I229" s="16">
        <v>23.404254999999999</v>
      </c>
      <c r="J229" s="16">
        <v>23.404254999999999</v>
      </c>
      <c r="K229" s="16">
        <v>8.5106380000000001</v>
      </c>
      <c r="L229" s="16">
        <v>6.3829789999999997</v>
      </c>
      <c r="M229" s="16">
        <v>2.1276600000000001</v>
      </c>
      <c r="N229" s="16">
        <v>2.1276600000000001</v>
      </c>
      <c r="O229" s="16">
        <v>0</v>
      </c>
      <c r="P229" s="16">
        <v>14.893617000000001</v>
      </c>
    </row>
    <row r="230" spans="1:16" ht="11.1" customHeight="1"/>
  </sheetData>
  <phoneticPr fontId="2"/>
  <pageMargins left="0.75" right="0.75" top="1" bottom="1" header="0.5" footer="0.5"/>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907DE-467C-4D3C-964F-B14CB33CF743}">
  <sheetPr codeName="Sheet148"/>
  <dimension ref="A1:H230"/>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HYPERLINK("#'目次'!B53","[47]")</f>
        <v>[47]</v>
      </c>
    </row>
    <row r="3" spans="1:8">
      <c r="A3" s="6" t="s">
        <v>114</v>
      </c>
      <c r="B3" s="7" t="s">
        <v>536</v>
      </c>
    </row>
    <row r="4" spans="1:8">
      <c r="A4" s="6" t="s">
        <v>114</v>
      </c>
      <c r="B4" s="7" t="s">
        <v>537</v>
      </c>
    </row>
    <row r="5" spans="1:8">
      <c r="A5" s="6" t="s">
        <v>114</v>
      </c>
      <c r="B5" s="7" t="s">
        <v>538</v>
      </c>
    </row>
    <row r="6" spans="1:8" s="21" customFormat="1" ht="36">
      <c r="A6" s="19" t="s">
        <v>114</v>
      </c>
      <c r="B6" s="20" t="s">
        <v>118</v>
      </c>
      <c r="C6" s="20" t="s">
        <v>539</v>
      </c>
      <c r="D6" s="20" t="s">
        <v>540</v>
      </c>
      <c r="E6" s="20" t="s">
        <v>541</v>
      </c>
      <c r="F6" s="20" t="s">
        <v>542</v>
      </c>
      <c r="G6" s="20" t="s">
        <v>543</v>
      </c>
      <c r="H6" s="20" t="s">
        <v>128</v>
      </c>
    </row>
    <row r="7" spans="1:8">
      <c r="A7" s="22" t="s">
        <v>121</v>
      </c>
      <c r="B7" s="9">
        <v>1274</v>
      </c>
      <c r="C7" s="9">
        <v>791</v>
      </c>
      <c r="D7" s="9">
        <v>330</v>
      </c>
      <c r="E7" s="9">
        <v>98</v>
      </c>
      <c r="F7" s="9">
        <v>44</v>
      </c>
      <c r="G7" s="9">
        <v>3</v>
      </c>
      <c r="H7" s="9">
        <v>8</v>
      </c>
    </row>
    <row r="8" spans="1:8">
      <c r="A8" s="10" t="s">
        <v>114</v>
      </c>
      <c r="B8" s="15">
        <v>100</v>
      </c>
      <c r="C8" s="15">
        <v>62.087912000000003</v>
      </c>
      <c r="D8" s="15">
        <v>25.902668999999999</v>
      </c>
      <c r="E8" s="15">
        <v>7.6923079999999997</v>
      </c>
      <c r="F8" s="15">
        <v>3.4536889999999998</v>
      </c>
      <c r="G8" s="15">
        <v>0.23547899999999999</v>
      </c>
      <c r="H8" s="15">
        <v>0.62794300000000003</v>
      </c>
    </row>
    <row r="9" spans="1:8">
      <c r="A9" s="8" t="s">
        <v>122</v>
      </c>
      <c r="B9" s="8"/>
      <c r="C9" s="8"/>
      <c r="D9" s="8"/>
      <c r="E9" s="8"/>
      <c r="F9" s="8"/>
      <c r="G9" s="8"/>
      <c r="H9" s="8"/>
    </row>
    <row r="10" spans="1:8">
      <c r="A10" s="23" t="s">
        <v>123</v>
      </c>
      <c r="B10" s="24">
        <v>204</v>
      </c>
      <c r="C10" s="24">
        <v>148</v>
      </c>
      <c r="D10" s="24">
        <v>38</v>
      </c>
      <c r="E10" s="24">
        <v>11</v>
      </c>
      <c r="F10" s="24">
        <v>6</v>
      </c>
      <c r="G10" s="24">
        <v>0</v>
      </c>
      <c r="H10" s="24">
        <v>1</v>
      </c>
    </row>
    <row r="11" spans="1:8">
      <c r="A11" s="10" t="s">
        <v>114</v>
      </c>
      <c r="B11" s="15">
        <v>100</v>
      </c>
      <c r="C11" s="15">
        <v>72.549019999999999</v>
      </c>
      <c r="D11" s="15">
        <v>18.627451000000001</v>
      </c>
      <c r="E11" s="15">
        <v>5.3921570000000001</v>
      </c>
      <c r="F11" s="15">
        <v>2.941176</v>
      </c>
      <c r="G11" s="15">
        <v>0</v>
      </c>
      <c r="H11" s="15">
        <v>0.49019600000000002</v>
      </c>
    </row>
    <row r="12" spans="1:8">
      <c r="A12" s="23" t="s">
        <v>124</v>
      </c>
      <c r="B12" s="24">
        <v>292</v>
      </c>
      <c r="C12" s="24">
        <v>197</v>
      </c>
      <c r="D12" s="24">
        <v>61</v>
      </c>
      <c r="E12" s="24">
        <v>25</v>
      </c>
      <c r="F12" s="24">
        <v>5</v>
      </c>
      <c r="G12" s="24">
        <v>1</v>
      </c>
      <c r="H12" s="24">
        <v>3</v>
      </c>
    </row>
    <row r="13" spans="1:8">
      <c r="A13" s="10" t="s">
        <v>114</v>
      </c>
      <c r="B13" s="15">
        <v>100</v>
      </c>
      <c r="C13" s="15">
        <v>67.465753000000007</v>
      </c>
      <c r="D13" s="15">
        <v>20.890411</v>
      </c>
      <c r="E13" s="15">
        <v>8.5616439999999994</v>
      </c>
      <c r="F13" s="15">
        <v>1.712329</v>
      </c>
      <c r="G13" s="15">
        <v>0.34246599999999999</v>
      </c>
      <c r="H13" s="15">
        <v>1.0273969999999999</v>
      </c>
    </row>
    <row r="14" spans="1:8">
      <c r="A14" s="23" t="s">
        <v>125</v>
      </c>
      <c r="B14" s="24">
        <v>561</v>
      </c>
      <c r="C14" s="24">
        <v>344</v>
      </c>
      <c r="D14" s="24">
        <v>160</v>
      </c>
      <c r="E14" s="24">
        <v>36</v>
      </c>
      <c r="F14" s="24">
        <v>16</v>
      </c>
      <c r="G14" s="24">
        <v>1</v>
      </c>
      <c r="H14" s="24">
        <v>4</v>
      </c>
    </row>
    <row r="15" spans="1:8">
      <c r="A15" s="10" t="s">
        <v>114</v>
      </c>
      <c r="B15" s="15">
        <v>100</v>
      </c>
      <c r="C15" s="15">
        <v>61.319073000000003</v>
      </c>
      <c r="D15" s="15">
        <v>28.520499000000001</v>
      </c>
      <c r="E15" s="15">
        <v>6.4171120000000004</v>
      </c>
      <c r="F15" s="15">
        <v>2.8520500000000002</v>
      </c>
      <c r="G15" s="15">
        <v>0.17825299999999999</v>
      </c>
      <c r="H15" s="15">
        <v>0.71301199999999998</v>
      </c>
    </row>
    <row r="16" spans="1:8">
      <c r="A16" s="23" t="s">
        <v>126</v>
      </c>
      <c r="B16" s="24">
        <v>181</v>
      </c>
      <c r="C16" s="24">
        <v>85</v>
      </c>
      <c r="D16" s="24">
        <v>59</v>
      </c>
      <c r="E16" s="24">
        <v>23</v>
      </c>
      <c r="F16" s="24">
        <v>13</v>
      </c>
      <c r="G16" s="24">
        <v>1</v>
      </c>
      <c r="H16" s="24">
        <v>0</v>
      </c>
    </row>
    <row r="17" spans="1:8">
      <c r="A17" s="10" t="s">
        <v>114</v>
      </c>
      <c r="B17" s="15">
        <v>100</v>
      </c>
      <c r="C17" s="15">
        <v>46.961326</v>
      </c>
      <c r="D17" s="15">
        <v>32.596685000000001</v>
      </c>
      <c r="E17" s="15">
        <v>12.707182</v>
      </c>
      <c r="F17" s="15">
        <v>7.1823199999999998</v>
      </c>
      <c r="G17" s="15">
        <v>0.55248600000000003</v>
      </c>
      <c r="H17" s="15">
        <v>0</v>
      </c>
    </row>
    <row r="18" spans="1:8">
      <c r="A18" s="23" t="s">
        <v>127</v>
      </c>
      <c r="B18" s="24">
        <v>20</v>
      </c>
      <c r="C18" s="24">
        <v>9</v>
      </c>
      <c r="D18" s="24">
        <v>6</v>
      </c>
      <c r="E18" s="24">
        <v>2</v>
      </c>
      <c r="F18" s="24">
        <v>3</v>
      </c>
      <c r="G18" s="24">
        <v>0</v>
      </c>
      <c r="H18" s="24">
        <v>0</v>
      </c>
    </row>
    <row r="19" spans="1:8">
      <c r="A19" s="10" t="s">
        <v>114</v>
      </c>
      <c r="B19" s="15">
        <v>100</v>
      </c>
      <c r="C19" s="15">
        <v>45</v>
      </c>
      <c r="D19" s="15">
        <v>30</v>
      </c>
      <c r="E19" s="15">
        <v>10</v>
      </c>
      <c r="F19" s="15">
        <v>15</v>
      </c>
      <c r="G19" s="15">
        <v>0</v>
      </c>
      <c r="H19" s="15">
        <v>0</v>
      </c>
    </row>
    <row r="20" spans="1:8">
      <c r="A20" s="23" t="s">
        <v>128</v>
      </c>
      <c r="B20" s="24">
        <v>16</v>
      </c>
      <c r="C20" s="24">
        <v>8</v>
      </c>
      <c r="D20" s="24">
        <v>6</v>
      </c>
      <c r="E20" s="24">
        <v>1</v>
      </c>
      <c r="F20" s="24">
        <v>1</v>
      </c>
      <c r="G20" s="24">
        <v>0</v>
      </c>
      <c r="H20" s="24">
        <v>0</v>
      </c>
    </row>
    <row r="21" spans="1:8">
      <c r="A21" s="10" t="s">
        <v>114</v>
      </c>
      <c r="B21" s="15">
        <v>100</v>
      </c>
      <c r="C21" s="15">
        <v>50</v>
      </c>
      <c r="D21" s="15">
        <v>37.5</v>
      </c>
      <c r="E21" s="15">
        <v>6.25</v>
      </c>
      <c r="F21" s="15">
        <v>6.25</v>
      </c>
      <c r="G21" s="15">
        <v>0</v>
      </c>
      <c r="H21" s="15">
        <v>0</v>
      </c>
    </row>
    <row r="22" spans="1:8">
      <c r="A22" s="8" t="s">
        <v>129</v>
      </c>
      <c r="B22" s="8"/>
      <c r="C22" s="8"/>
      <c r="D22" s="8"/>
      <c r="E22" s="8"/>
      <c r="F22" s="8"/>
      <c r="G22" s="8"/>
      <c r="H22" s="8"/>
    </row>
    <row r="23" spans="1:8">
      <c r="A23" s="23" t="s">
        <v>130</v>
      </c>
      <c r="B23" s="24">
        <v>433</v>
      </c>
      <c r="C23" s="24">
        <v>298</v>
      </c>
      <c r="D23" s="24">
        <v>94</v>
      </c>
      <c r="E23" s="24">
        <v>27</v>
      </c>
      <c r="F23" s="24">
        <v>11</v>
      </c>
      <c r="G23" s="24">
        <v>0</v>
      </c>
      <c r="H23" s="24">
        <v>3</v>
      </c>
    </row>
    <row r="24" spans="1:8">
      <c r="A24" s="10" t="s">
        <v>114</v>
      </c>
      <c r="B24" s="15">
        <v>100</v>
      </c>
      <c r="C24" s="15">
        <v>68.822170999999997</v>
      </c>
      <c r="D24" s="15">
        <v>21.709007</v>
      </c>
      <c r="E24" s="15">
        <v>6.2355660000000004</v>
      </c>
      <c r="F24" s="15">
        <v>2.540416</v>
      </c>
      <c r="G24" s="15">
        <v>0</v>
      </c>
      <c r="H24" s="15">
        <v>0.69284100000000004</v>
      </c>
    </row>
    <row r="25" spans="1:8">
      <c r="A25" s="23" t="s">
        <v>131</v>
      </c>
      <c r="B25" s="24">
        <v>623</v>
      </c>
      <c r="C25" s="24">
        <v>381</v>
      </c>
      <c r="D25" s="24">
        <v>173</v>
      </c>
      <c r="E25" s="24">
        <v>45</v>
      </c>
      <c r="F25" s="24">
        <v>19</v>
      </c>
      <c r="G25" s="24">
        <v>2</v>
      </c>
      <c r="H25" s="24">
        <v>3</v>
      </c>
    </row>
    <row r="26" spans="1:8">
      <c r="A26" s="10" t="s">
        <v>114</v>
      </c>
      <c r="B26" s="15">
        <v>100</v>
      </c>
      <c r="C26" s="15">
        <v>61.155698000000001</v>
      </c>
      <c r="D26" s="15">
        <v>27.76886</v>
      </c>
      <c r="E26" s="15">
        <v>7.2231139999999998</v>
      </c>
      <c r="F26" s="15">
        <v>3.0497589999999999</v>
      </c>
      <c r="G26" s="15">
        <v>0.32102700000000001</v>
      </c>
      <c r="H26" s="15">
        <v>0.481541</v>
      </c>
    </row>
    <row r="27" spans="1:8">
      <c r="A27" s="23" t="s">
        <v>132</v>
      </c>
      <c r="B27" s="24">
        <v>188</v>
      </c>
      <c r="C27" s="24">
        <v>99</v>
      </c>
      <c r="D27" s="24">
        <v>54</v>
      </c>
      <c r="E27" s="24">
        <v>24</v>
      </c>
      <c r="F27" s="24">
        <v>9</v>
      </c>
      <c r="G27" s="24">
        <v>1</v>
      </c>
      <c r="H27" s="24">
        <v>1</v>
      </c>
    </row>
    <row r="28" spans="1:8">
      <c r="A28" s="10" t="s">
        <v>114</v>
      </c>
      <c r="B28" s="15">
        <v>100</v>
      </c>
      <c r="C28" s="15">
        <v>52.659573999999999</v>
      </c>
      <c r="D28" s="15">
        <v>28.723403999999999</v>
      </c>
      <c r="E28" s="15">
        <v>12.765957</v>
      </c>
      <c r="F28" s="15">
        <v>4.7872339999999998</v>
      </c>
      <c r="G28" s="15">
        <v>0.53191500000000003</v>
      </c>
      <c r="H28" s="15">
        <v>0.53191500000000003</v>
      </c>
    </row>
    <row r="29" spans="1:8">
      <c r="A29" s="23" t="s">
        <v>133</v>
      </c>
      <c r="B29" s="24">
        <v>15</v>
      </c>
      <c r="C29" s="24">
        <v>6</v>
      </c>
      <c r="D29" s="24">
        <v>4</v>
      </c>
      <c r="E29" s="24">
        <v>1</v>
      </c>
      <c r="F29" s="24">
        <v>4</v>
      </c>
      <c r="G29" s="24">
        <v>0</v>
      </c>
      <c r="H29" s="24">
        <v>0</v>
      </c>
    </row>
    <row r="30" spans="1:8">
      <c r="A30" s="10" t="s">
        <v>114</v>
      </c>
      <c r="B30" s="15">
        <v>100</v>
      </c>
      <c r="C30" s="15">
        <v>40</v>
      </c>
      <c r="D30" s="15">
        <v>26.666667</v>
      </c>
      <c r="E30" s="15">
        <v>6.6666670000000003</v>
      </c>
      <c r="F30" s="15">
        <v>26.666667</v>
      </c>
      <c r="G30" s="15">
        <v>0</v>
      </c>
      <c r="H30" s="15">
        <v>0</v>
      </c>
    </row>
    <row r="31" spans="1:8">
      <c r="A31" s="23" t="s">
        <v>128</v>
      </c>
      <c r="B31" s="24">
        <v>15</v>
      </c>
      <c r="C31" s="24">
        <v>7</v>
      </c>
      <c r="D31" s="24">
        <v>5</v>
      </c>
      <c r="E31" s="24">
        <v>1</v>
      </c>
      <c r="F31" s="24">
        <v>1</v>
      </c>
      <c r="G31" s="24">
        <v>0</v>
      </c>
      <c r="H31" s="24">
        <v>1</v>
      </c>
    </row>
    <row r="32" spans="1:8">
      <c r="A32" s="10" t="s">
        <v>114</v>
      </c>
      <c r="B32" s="15">
        <v>100</v>
      </c>
      <c r="C32" s="15">
        <v>46.666666999999997</v>
      </c>
      <c r="D32" s="15">
        <v>33.333333000000003</v>
      </c>
      <c r="E32" s="15">
        <v>6.6666670000000003</v>
      </c>
      <c r="F32" s="15">
        <v>6.6666670000000003</v>
      </c>
      <c r="G32" s="15">
        <v>0</v>
      </c>
      <c r="H32" s="15">
        <v>6.6666670000000003</v>
      </c>
    </row>
    <row r="33" spans="1:8">
      <c r="A33" s="8" t="s">
        <v>134</v>
      </c>
      <c r="B33" s="8"/>
      <c r="C33" s="8"/>
      <c r="D33" s="8"/>
      <c r="E33" s="8"/>
      <c r="F33" s="8"/>
      <c r="G33" s="8"/>
      <c r="H33" s="8"/>
    </row>
    <row r="34" spans="1:8">
      <c r="A34" s="23" t="s">
        <v>135</v>
      </c>
      <c r="B34" s="24">
        <v>35</v>
      </c>
      <c r="C34" s="24">
        <v>17</v>
      </c>
      <c r="D34" s="24">
        <v>14</v>
      </c>
      <c r="E34" s="24">
        <v>4</v>
      </c>
      <c r="F34" s="24">
        <v>0</v>
      </c>
      <c r="G34" s="24">
        <v>0</v>
      </c>
      <c r="H34" s="24">
        <v>0</v>
      </c>
    </row>
    <row r="35" spans="1:8">
      <c r="A35" s="10" t="s">
        <v>114</v>
      </c>
      <c r="B35" s="15">
        <v>100</v>
      </c>
      <c r="C35" s="15">
        <v>48.571429000000002</v>
      </c>
      <c r="D35" s="15">
        <v>40</v>
      </c>
      <c r="E35" s="15">
        <v>11.428571</v>
      </c>
      <c r="F35" s="15">
        <v>0</v>
      </c>
      <c r="G35" s="15">
        <v>0</v>
      </c>
      <c r="H35" s="15">
        <v>0</v>
      </c>
    </row>
    <row r="36" spans="1:8">
      <c r="A36" s="23" t="s">
        <v>136</v>
      </c>
      <c r="B36" s="24">
        <v>45</v>
      </c>
      <c r="C36" s="24">
        <v>29</v>
      </c>
      <c r="D36" s="24">
        <v>10</v>
      </c>
      <c r="E36" s="24">
        <v>3</v>
      </c>
      <c r="F36" s="24">
        <v>3</v>
      </c>
      <c r="G36" s="24">
        <v>0</v>
      </c>
      <c r="H36" s="24">
        <v>0</v>
      </c>
    </row>
    <row r="37" spans="1:8">
      <c r="A37" s="10" t="s">
        <v>114</v>
      </c>
      <c r="B37" s="15">
        <v>100</v>
      </c>
      <c r="C37" s="15">
        <v>64.444444000000004</v>
      </c>
      <c r="D37" s="15">
        <v>22.222221999999999</v>
      </c>
      <c r="E37" s="15">
        <v>6.6666670000000003</v>
      </c>
      <c r="F37" s="15">
        <v>6.6666670000000003</v>
      </c>
      <c r="G37" s="15">
        <v>0</v>
      </c>
      <c r="H37" s="15">
        <v>0</v>
      </c>
    </row>
    <row r="38" spans="1:8">
      <c r="A38" s="23" t="s">
        <v>137</v>
      </c>
      <c r="B38" s="24">
        <v>55</v>
      </c>
      <c r="C38" s="24">
        <v>41</v>
      </c>
      <c r="D38" s="24">
        <v>8</v>
      </c>
      <c r="E38" s="24">
        <v>1</v>
      </c>
      <c r="F38" s="24">
        <v>2</v>
      </c>
      <c r="G38" s="24">
        <v>1</v>
      </c>
      <c r="H38" s="24">
        <v>2</v>
      </c>
    </row>
    <row r="39" spans="1:8">
      <c r="A39" s="10" t="s">
        <v>114</v>
      </c>
      <c r="B39" s="15">
        <v>100</v>
      </c>
      <c r="C39" s="15">
        <v>74.545455000000004</v>
      </c>
      <c r="D39" s="15">
        <v>14.545455</v>
      </c>
      <c r="E39" s="15">
        <v>1.818182</v>
      </c>
      <c r="F39" s="15">
        <v>3.6363639999999999</v>
      </c>
      <c r="G39" s="15">
        <v>1.818182</v>
      </c>
      <c r="H39" s="15">
        <v>3.6363639999999999</v>
      </c>
    </row>
    <row r="40" spans="1:8">
      <c r="A40" s="23" t="s">
        <v>138</v>
      </c>
      <c r="B40" s="24">
        <v>61</v>
      </c>
      <c r="C40" s="24">
        <v>35</v>
      </c>
      <c r="D40" s="24">
        <v>15</v>
      </c>
      <c r="E40" s="24">
        <v>6</v>
      </c>
      <c r="F40" s="24">
        <v>4</v>
      </c>
      <c r="G40" s="24">
        <v>0</v>
      </c>
      <c r="H40" s="24">
        <v>1</v>
      </c>
    </row>
    <row r="41" spans="1:8">
      <c r="A41" s="10" t="s">
        <v>114</v>
      </c>
      <c r="B41" s="15">
        <v>100</v>
      </c>
      <c r="C41" s="15">
        <v>57.377049</v>
      </c>
      <c r="D41" s="15">
        <v>24.590164000000001</v>
      </c>
      <c r="E41" s="15">
        <v>9.8360660000000006</v>
      </c>
      <c r="F41" s="15">
        <v>6.5573769999999998</v>
      </c>
      <c r="G41" s="15">
        <v>0</v>
      </c>
      <c r="H41" s="15">
        <v>1.6393439999999999</v>
      </c>
    </row>
    <row r="42" spans="1:8">
      <c r="A42" s="23" t="s">
        <v>139</v>
      </c>
      <c r="B42" s="24">
        <v>73</v>
      </c>
      <c r="C42" s="24">
        <v>39</v>
      </c>
      <c r="D42" s="24">
        <v>22</v>
      </c>
      <c r="E42" s="24">
        <v>8</v>
      </c>
      <c r="F42" s="24">
        <v>4</v>
      </c>
      <c r="G42" s="24">
        <v>0</v>
      </c>
      <c r="H42" s="24">
        <v>0</v>
      </c>
    </row>
    <row r="43" spans="1:8">
      <c r="A43" s="10" t="s">
        <v>114</v>
      </c>
      <c r="B43" s="15">
        <v>100</v>
      </c>
      <c r="C43" s="15">
        <v>53.424658000000001</v>
      </c>
      <c r="D43" s="15">
        <v>30.136986</v>
      </c>
      <c r="E43" s="15">
        <v>10.958904</v>
      </c>
      <c r="F43" s="15">
        <v>5.4794520000000002</v>
      </c>
      <c r="G43" s="15">
        <v>0</v>
      </c>
      <c r="H43" s="15">
        <v>0</v>
      </c>
    </row>
    <row r="44" spans="1:8">
      <c r="A44" s="23" t="s">
        <v>140</v>
      </c>
      <c r="B44" s="24">
        <v>107</v>
      </c>
      <c r="C44" s="24">
        <v>73</v>
      </c>
      <c r="D44" s="24">
        <v>20</v>
      </c>
      <c r="E44" s="24">
        <v>10</v>
      </c>
      <c r="F44" s="24">
        <v>4</v>
      </c>
      <c r="G44" s="24">
        <v>0</v>
      </c>
      <c r="H44" s="24">
        <v>0</v>
      </c>
    </row>
    <row r="45" spans="1:8">
      <c r="A45" s="10" t="s">
        <v>114</v>
      </c>
      <c r="B45" s="15">
        <v>100</v>
      </c>
      <c r="C45" s="15">
        <v>68.224299000000002</v>
      </c>
      <c r="D45" s="15">
        <v>18.691589</v>
      </c>
      <c r="E45" s="15">
        <v>9.3457939999999997</v>
      </c>
      <c r="F45" s="15">
        <v>3.738318</v>
      </c>
      <c r="G45" s="15">
        <v>0</v>
      </c>
      <c r="H45" s="15">
        <v>0</v>
      </c>
    </row>
    <row r="46" spans="1:8">
      <c r="A46" s="23" t="s">
        <v>141</v>
      </c>
      <c r="B46" s="24">
        <v>673</v>
      </c>
      <c r="C46" s="24">
        <v>417</v>
      </c>
      <c r="D46" s="24">
        <v>180</v>
      </c>
      <c r="E46" s="24">
        <v>53</v>
      </c>
      <c r="F46" s="24">
        <v>19</v>
      </c>
      <c r="G46" s="24">
        <v>2</v>
      </c>
      <c r="H46" s="24">
        <v>2</v>
      </c>
    </row>
    <row r="47" spans="1:8">
      <c r="A47" s="10" t="s">
        <v>114</v>
      </c>
      <c r="B47" s="15">
        <v>100</v>
      </c>
      <c r="C47" s="15">
        <v>61.961367000000003</v>
      </c>
      <c r="D47" s="15">
        <v>26.745913999999999</v>
      </c>
      <c r="E47" s="15">
        <v>7.8751860000000002</v>
      </c>
      <c r="F47" s="15">
        <v>2.8231799999999998</v>
      </c>
      <c r="G47" s="15">
        <v>0.29717700000000002</v>
      </c>
      <c r="H47" s="15">
        <v>0.29717700000000002</v>
      </c>
    </row>
    <row r="48" spans="1:8">
      <c r="A48" s="23" t="s">
        <v>142</v>
      </c>
      <c r="B48" s="24">
        <v>212</v>
      </c>
      <c r="C48" s="24">
        <v>134</v>
      </c>
      <c r="D48" s="24">
        <v>57</v>
      </c>
      <c r="E48" s="24">
        <v>12</v>
      </c>
      <c r="F48" s="24">
        <v>7</v>
      </c>
      <c r="G48" s="24">
        <v>0</v>
      </c>
      <c r="H48" s="24">
        <v>2</v>
      </c>
    </row>
    <row r="49" spans="1:8">
      <c r="A49" s="10" t="s">
        <v>114</v>
      </c>
      <c r="B49" s="15">
        <v>100</v>
      </c>
      <c r="C49" s="15">
        <v>63.207546999999998</v>
      </c>
      <c r="D49" s="15">
        <v>26.886792</v>
      </c>
      <c r="E49" s="15">
        <v>5.6603770000000004</v>
      </c>
      <c r="F49" s="15">
        <v>3.3018869999999998</v>
      </c>
      <c r="G49" s="15">
        <v>0</v>
      </c>
      <c r="H49" s="15">
        <v>0.94339600000000001</v>
      </c>
    </row>
    <row r="50" spans="1:8">
      <c r="A50" s="23" t="s">
        <v>128</v>
      </c>
      <c r="B50" s="24">
        <v>13</v>
      </c>
      <c r="C50" s="24">
        <v>6</v>
      </c>
      <c r="D50" s="24">
        <v>4</v>
      </c>
      <c r="E50" s="24">
        <v>1</v>
      </c>
      <c r="F50" s="24">
        <v>1</v>
      </c>
      <c r="G50" s="24">
        <v>0</v>
      </c>
      <c r="H50" s="24">
        <v>1</v>
      </c>
    </row>
    <row r="51" spans="1:8">
      <c r="A51" s="10" t="s">
        <v>114</v>
      </c>
      <c r="B51" s="15">
        <v>100</v>
      </c>
      <c r="C51" s="15">
        <v>46.153846000000001</v>
      </c>
      <c r="D51" s="15">
        <v>30.769231000000001</v>
      </c>
      <c r="E51" s="15">
        <v>7.6923079999999997</v>
      </c>
      <c r="F51" s="15">
        <v>7.6923079999999997</v>
      </c>
      <c r="G51" s="15">
        <v>0</v>
      </c>
      <c r="H51" s="15">
        <v>7.6923079999999997</v>
      </c>
    </row>
    <row r="52" spans="1:8">
      <c r="A52" s="8" t="s">
        <v>143</v>
      </c>
      <c r="B52" s="8"/>
      <c r="C52" s="8"/>
      <c r="D52" s="8"/>
      <c r="E52" s="8"/>
      <c r="F52" s="8"/>
      <c r="G52" s="8"/>
      <c r="H52" s="8"/>
    </row>
    <row r="53" spans="1:8">
      <c r="A53" s="23" t="s">
        <v>144</v>
      </c>
      <c r="B53" s="24">
        <v>208</v>
      </c>
      <c r="C53" s="24">
        <v>138</v>
      </c>
      <c r="D53" s="24">
        <v>49</v>
      </c>
      <c r="E53" s="24">
        <v>12</v>
      </c>
      <c r="F53" s="24">
        <v>8</v>
      </c>
      <c r="G53" s="24">
        <v>0</v>
      </c>
      <c r="H53" s="24">
        <v>1</v>
      </c>
    </row>
    <row r="54" spans="1:8">
      <c r="A54" s="10" t="s">
        <v>114</v>
      </c>
      <c r="B54" s="15">
        <v>100</v>
      </c>
      <c r="C54" s="15">
        <v>66.346153999999999</v>
      </c>
      <c r="D54" s="15">
        <v>23.557691999999999</v>
      </c>
      <c r="E54" s="15">
        <v>5.7692310000000004</v>
      </c>
      <c r="F54" s="15">
        <v>3.8461539999999999</v>
      </c>
      <c r="G54" s="15">
        <v>0</v>
      </c>
      <c r="H54" s="15">
        <v>0.480769</v>
      </c>
    </row>
    <row r="55" spans="1:8">
      <c r="A55" s="23" t="s">
        <v>145</v>
      </c>
      <c r="B55" s="24">
        <v>188</v>
      </c>
      <c r="C55" s="24">
        <v>121</v>
      </c>
      <c r="D55" s="24">
        <v>50</v>
      </c>
      <c r="E55" s="24">
        <v>8</v>
      </c>
      <c r="F55" s="24">
        <v>8</v>
      </c>
      <c r="G55" s="24">
        <v>0</v>
      </c>
      <c r="H55" s="24">
        <v>1</v>
      </c>
    </row>
    <row r="56" spans="1:8">
      <c r="A56" s="10" t="s">
        <v>114</v>
      </c>
      <c r="B56" s="15">
        <v>100</v>
      </c>
      <c r="C56" s="15">
        <v>64.361701999999994</v>
      </c>
      <c r="D56" s="15">
        <v>26.595745000000001</v>
      </c>
      <c r="E56" s="15">
        <v>4.2553190000000001</v>
      </c>
      <c r="F56" s="15">
        <v>4.2553190000000001</v>
      </c>
      <c r="G56" s="15">
        <v>0</v>
      </c>
      <c r="H56" s="15">
        <v>0.53191500000000003</v>
      </c>
    </row>
    <row r="57" spans="1:8">
      <c r="A57" s="23" t="s">
        <v>146</v>
      </c>
      <c r="B57" s="24">
        <v>261</v>
      </c>
      <c r="C57" s="24">
        <v>168</v>
      </c>
      <c r="D57" s="24">
        <v>64</v>
      </c>
      <c r="E57" s="24">
        <v>19</v>
      </c>
      <c r="F57" s="24">
        <v>9</v>
      </c>
      <c r="G57" s="24">
        <v>1</v>
      </c>
      <c r="H57" s="24">
        <v>0</v>
      </c>
    </row>
    <row r="58" spans="1:8">
      <c r="A58" s="10" t="s">
        <v>114</v>
      </c>
      <c r="B58" s="15">
        <v>100</v>
      </c>
      <c r="C58" s="15">
        <v>64.367816000000005</v>
      </c>
      <c r="D58" s="15">
        <v>24.521073000000001</v>
      </c>
      <c r="E58" s="15">
        <v>7.279693</v>
      </c>
      <c r="F58" s="15">
        <v>3.4482759999999999</v>
      </c>
      <c r="G58" s="15">
        <v>0.38314199999999998</v>
      </c>
      <c r="H58" s="15">
        <v>0</v>
      </c>
    </row>
    <row r="59" spans="1:8">
      <c r="A59" s="23" t="s">
        <v>147</v>
      </c>
      <c r="B59" s="24">
        <v>64</v>
      </c>
      <c r="C59" s="24">
        <v>45</v>
      </c>
      <c r="D59" s="24">
        <v>14</v>
      </c>
      <c r="E59" s="24">
        <v>4</v>
      </c>
      <c r="F59" s="24">
        <v>1</v>
      </c>
      <c r="G59" s="24">
        <v>0</v>
      </c>
      <c r="H59" s="24">
        <v>0</v>
      </c>
    </row>
    <row r="60" spans="1:8">
      <c r="A60" s="10" t="s">
        <v>114</v>
      </c>
      <c r="B60" s="15">
        <v>100</v>
      </c>
      <c r="C60" s="15">
        <v>70.3125</v>
      </c>
      <c r="D60" s="15">
        <v>21.875</v>
      </c>
      <c r="E60" s="15">
        <v>6.25</v>
      </c>
      <c r="F60" s="15">
        <v>1.5625</v>
      </c>
      <c r="G60" s="15">
        <v>0</v>
      </c>
      <c r="H60" s="15">
        <v>0</v>
      </c>
    </row>
    <row r="61" spans="1:8">
      <c r="A61" s="23" t="s">
        <v>148</v>
      </c>
      <c r="B61" s="24">
        <v>87</v>
      </c>
      <c r="C61" s="24">
        <v>62</v>
      </c>
      <c r="D61" s="24">
        <v>18</v>
      </c>
      <c r="E61" s="24">
        <v>5</v>
      </c>
      <c r="F61" s="24">
        <v>0</v>
      </c>
      <c r="G61" s="24">
        <v>1</v>
      </c>
      <c r="H61" s="24">
        <v>1</v>
      </c>
    </row>
    <row r="62" spans="1:8">
      <c r="A62" s="10" t="s">
        <v>114</v>
      </c>
      <c r="B62" s="15">
        <v>100</v>
      </c>
      <c r="C62" s="15">
        <v>71.264368000000005</v>
      </c>
      <c r="D62" s="15">
        <v>20.689654999999998</v>
      </c>
      <c r="E62" s="15">
        <v>5.7471259999999997</v>
      </c>
      <c r="F62" s="15">
        <v>0</v>
      </c>
      <c r="G62" s="15">
        <v>1.1494249999999999</v>
      </c>
      <c r="H62" s="15">
        <v>1.1494249999999999</v>
      </c>
    </row>
    <row r="63" spans="1:8">
      <c r="A63" s="23" t="s">
        <v>149</v>
      </c>
      <c r="B63" s="24">
        <v>648</v>
      </c>
      <c r="C63" s="24">
        <v>419</v>
      </c>
      <c r="D63" s="24">
        <v>159</v>
      </c>
      <c r="E63" s="24">
        <v>46</v>
      </c>
      <c r="F63" s="24">
        <v>20</v>
      </c>
      <c r="G63" s="24">
        <v>1</v>
      </c>
      <c r="H63" s="24">
        <v>3</v>
      </c>
    </row>
    <row r="64" spans="1:8">
      <c r="A64" s="10" t="s">
        <v>114</v>
      </c>
      <c r="B64" s="15">
        <v>100</v>
      </c>
      <c r="C64" s="15">
        <v>64.660494</v>
      </c>
      <c r="D64" s="15">
        <v>24.537037000000002</v>
      </c>
      <c r="E64" s="15">
        <v>7.0987650000000002</v>
      </c>
      <c r="F64" s="15">
        <v>3.0864199999999999</v>
      </c>
      <c r="G64" s="15">
        <v>0.15432100000000001</v>
      </c>
      <c r="H64" s="15">
        <v>0.46296300000000001</v>
      </c>
    </row>
    <row r="65" spans="1:8">
      <c r="A65" s="23" t="s">
        <v>150</v>
      </c>
      <c r="B65" s="24">
        <v>834</v>
      </c>
      <c r="C65" s="24">
        <v>523</v>
      </c>
      <c r="D65" s="24">
        <v>215</v>
      </c>
      <c r="E65" s="24">
        <v>62</v>
      </c>
      <c r="F65" s="24">
        <v>28</v>
      </c>
      <c r="G65" s="24">
        <v>1</v>
      </c>
      <c r="H65" s="24">
        <v>5</v>
      </c>
    </row>
    <row r="66" spans="1:8">
      <c r="A66" s="10" t="s">
        <v>114</v>
      </c>
      <c r="B66" s="15">
        <v>100</v>
      </c>
      <c r="C66" s="15">
        <v>62.709831999999999</v>
      </c>
      <c r="D66" s="15">
        <v>25.779375999999999</v>
      </c>
      <c r="E66" s="15">
        <v>7.4340529999999996</v>
      </c>
      <c r="F66" s="15">
        <v>3.3573140000000001</v>
      </c>
      <c r="G66" s="15">
        <v>0.119904</v>
      </c>
      <c r="H66" s="15">
        <v>0.59952000000000005</v>
      </c>
    </row>
    <row r="67" spans="1:8">
      <c r="A67" s="23" t="s">
        <v>151</v>
      </c>
      <c r="B67" s="24">
        <v>1125</v>
      </c>
      <c r="C67" s="24">
        <v>699</v>
      </c>
      <c r="D67" s="24">
        <v>289</v>
      </c>
      <c r="E67" s="24">
        <v>87</v>
      </c>
      <c r="F67" s="24">
        <v>41</v>
      </c>
      <c r="G67" s="24">
        <v>3</v>
      </c>
      <c r="H67" s="24">
        <v>6</v>
      </c>
    </row>
    <row r="68" spans="1:8">
      <c r="A68" s="10" t="s">
        <v>114</v>
      </c>
      <c r="B68" s="15">
        <v>100</v>
      </c>
      <c r="C68" s="15">
        <v>62.133333</v>
      </c>
      <c r="D68" s="15">
        <v>25.688889</v>
      </c>
      <c r="E68" s="15">
        <v>7.733333</v>
      </c>
      <c r="F68" s="15">
        <v>3.644444</v>
      </c>
      <c r="G68" s="15">
        <v>0.26666699999999999</v>
      </c>
      <c r="H68" s="15">
        <v>0.53333299999999995</v>
      </c>
    </row>
    <row r="69" spans="1:8">
      <c r="A69" s="23" t="s">
        <v>152</v>
      </c>
      <c r="B69" s="24">
        <v>27</v>
      </c>
      <c r="C69" s="24">
        <v>18</v>
      </c>
      <c r="D69" s="24">
        <v>5</v>
      </c>
      <c r="E69" s="24">
        <v>3</v>
      </c>
      <c r="F69" s="24">
        <v>0</v>
      </c>
      <c r="G69" s="24">
        <v>0</v>
      </c>
      <c r="H69" s="24">
        <v>1</v>
      </c>
    </row>
    <row r="70" spans="1:8">
      <c r="A70" s="10" t="s">
        <v>114</v>
      </c>
      <c r="B70" s="15">
        <v>100</v>
      </c>
      <c r="C70" s="15">
        <v>66.666667000000004</v>
      </c>
      <c r="D70" s="15">
        <v>18.518519000000001</v>
      </c>
      <c r="E70" s="15">
        <v>11.111110999999999</v>
      </c>
      <c r="F70" s="15">
        <v>0</v>
      </c>
      <c r="G70" s="15">
        <v>0</v>
      </c>
      <c r="H70" s="15">
        <v>3.7037040000000001</v>
      </c>
    </row>
    <row r="71" spans="1:8">
      <c r="A71" s="23" t="s">
        <v>128</v>
      </c>
      <c r="B71" s="24">
        <v>13</v>
      </c>
      <c r="C71" s="24">
        <v>5</v>
      </c>
      <c r="D71" s="24">
        <v>6</v>
      </c>
      <c r="E71" s="24">
        <v>1</v>
      </c>
      <c r="F71" s="24">
        <v>1</v>
      </c>
      <c r="G71" s="24">
        <v>0</v>
      </c>
      <c r="H71" s="24">
        <v>0</v>
      </c>
    </row>
    <row r="72" spans="1:8">
      <c r="A72" s="10" t="s">
        <v>114</v>
      </c>
      <c r="B72" s="15">
        <v>100</v>
      </c>
      <c r="C72" s="15">
        <v>38.461537999999997</v>
      </c>
      <c r="D72" s="15">
        <v>46.153846000000001</v>
      </c>
      <c r="E72" s="15">
        <v>7.6923079999999997</v>
      </c>
      <c r="F72" s="15">
        <v>7.6923079999999997</v>
      </c>
      <c r="G72" s="15">
        <v>0</v>
      </c>
      <c r="H72" s="15">
        <v>0</v>
      </c>
    </row>
    <row r="73" spans="1:8">
      <c r="A73" s="8" t="s">
        <v>153</v>
      </c>
      <c r="B73" s="8"/>
      <c r="C73" s="8"/>
      <c r="D73" s="8"/>
      <c r="E73" s="8"/>
      <c r="F73" s="8"/>
      <c r="G73" s="8"/>
      <c r="H73" s="8"/>
    </row>
    <row r="74" spans="1:8">
      <c r="A74" s="23" t="s">
        <v>154</v>
      </c>
      <c r="B74" s="24">
        <v>693</v>
      </c>
      <c r="C74" s="24">
        <v>444</v>
      </c>
      <c r="D74" s="24">
        <v>181</v>
      </c>
      <c r="E74" s="24">
        <v>47</v>
      </c>
      <c r="F74" s="24">
        <v>16</v>
      </c>
      <c r="G74" s="24">
        <v>1</v>
      </c>
      <c r="H74" s="24">
        <v>4</v>
      </c>
    </row>
    <row r="75" spans="1:8">
      <c r="A75" s="10" t="s">
        <v>114</v>
      </c>
      <c r="B75" s="15">
        <v>100</v>
      </c>
      <c r="C75" s="15">
        <v>64.069264000000004</v>
      </c>
      <c r="D75" s="15">
        <v>26.118326</v>
      </c>
      <c r="E75" s="15">
        <v>6.7821069999999999</v>
      </c>
      <c r="F75" s="15">
        <v>2.308802</v>
      </c>
      <c r="G75" s="15">
        <v>0.14430000000000001</v>
      </c>
      <c r="H75" s="15">
        <v>0.57720099999999996</v>
      </c>
    </row>
    <row r="76" spans="1:8">
      <c r="A76" s="23" t="s">
        <v>155</v>
      </c>
      <c r="B76" s="24">
        <v>502</v>
      </c>
      <c r="C76" s="24">
        <v>307</v>
      </c>
      <c r="D76" s="24">
        <v>141</v>
      </c>
      <c r="E76" s="24">
        <v>38</v>
      </c>
      <c r="F76" s="24">
        <v>12</v>
      </c>
      <c r="G76" s="24">
        <v>1</v>
      </c>
      <c r="H76" s="24">
        <v>3</v>
      </c>
    </row>
    <row r="77" spans="1:8">
      <c r="A77" s="10" t="s">
        <v>114</v>
      </c>
      <c r="B77" s="15">
        <v>100</v>
      </c>
      <c r="C77" s="15">
        <v>61.155377999999999</v>
      </c>
      <c r="D77" s="15">
        <v>28.087648999999999</v>
      </c>
      <c r="E77" s="15">
        <v>7.5697210000000004</v>
      </c>
      <c r="F77" s="15">
        <v>2.3904380000000001</v>
      </c>
      <c r="G77" s="15">
        <v>0.19920299999999999</v>
      </c>
      <c r="H77" s="15">
        <v>0.59760999999999997</v>
      </c>
    </row>
    <row r="78" spans="1:8">
      <c r="A78" s="23" t="s">
        <v>156</v>
      </c>
      <c r="B78" s="24">
        <v>449</v>
      </c>
      <c r="C78" s="24">
        <v>286</v>
      </c>
      <c r="D78" s="24">
        <v>108</v>
      </c>
      <c r="E78" s="24">
        <v>30</v>
      </c>
      <c r="F78" s="24">
        <v>18</v>
      </c>
      <c r="G78" s="24">
        <v>3</v>
      </c>
      <c r="H78" s="24">
        <v>4</v>
      </c>
    </row>
    <row r="79" spans="1:8">
      <c r="A79" s="10" t="s">
        <v>114</v>
      </c>
      <c r="B79" s="15">
        <v>100</v>
      </c>
      <c r="C79" s="15">
        <v>63.697105000000001</v>
      </c>
      <c r="D79" s="15">
        <v>24.053452</v>
      </c>
      <c r="E79" s="15">
        <v>6.681514</v>
      </c>
      <c r="F79" s="15">
        <v>4.0089090000000001</v>
      </c>
      <c r="G79" s="15">
        <v>0.66815100000000005</v>
      </c>
      <c r="H79" s="15">
        <v>0.89086900000000002</v>
      </c>
    </row>
    <row r="80" spans="1:8">
      <c r="A80" s="23" t="s">
        <v>157</v>
      </c>
      <c r="B80" s="24">
        <v>246</v>
      </c>
      <c r="C80" s="24">
        <v>156</v>
      </c>
      <c r="D80" s="24">
        <v>54</v>
      </c>
      <c r="E80" s="24">
        <v>24</v>
      </c>
      <c r="F80" s="24">
        <v>10</v>
      </c>
      <c r="G80" s="24">
        <v>1</v>
      </c>
      <c r="H80" s="24">
        <v>1</v>
      </c>
    </row>
    <row r="81" spans="1:8">
      <c r="A81" s="10" t="s">
        <v>114</v>
      </c>
      <c r="B81" s="15">
        <v>100</v>
      </c>
      <c r="C81" s="15">
        <v>63.414634</v>
      </c>
      <c r="D81" s="15">
        <v>21.951219999999999</v>
      </c>
      <c r="E81" s="15">
        <v>9.7560979999999997</v>
      </c>
      <c r="F81" s="15">
        <v>4.0650409999999999</v>
      </c>
      <c r="G81" s="15">
        <v>0.40650399999999998</v>
      </c>
      <c r="H81" s="15">
        <v>0.40650399999999998</v>
      </c>
    </row>
    <row r="82" spans="1:8">
      <c r="A82" s="23" t="s">
        <v>158</v>
      </c>
      <c r="B82" s="24">
        <v>719</v>
      </c>
      <c r="C82" s="24">
        <v>425</v>
      </c>
      <c r="D82" s="24">
        <v>203</v>
      </c>
      <c r="E82" s="24">
        <v>55</v>
      </c>
      <c r="F82" s="24">
        <v>30</v>
      </c>
      <c r="G82" s="24">
        <v>2</v>
      </c>
      <c r="H82" s="24">
        <v>4</v>
      </c>
    </row>
    <row r="83" spans="1:8">
      <c r="A83" s="10" t="s">
        <v>114</v>
      </c>
      <c r="B83" s="15">
        <v>100</v>
      </c>
      <c r="C83" s="15">
        <v>59.109875000000002</v>
      </c>
      <c r="D83" s="15">
        <v>28.233657999999998</v>
      </c>
      <c r="E83" s="15">
        <v>7.6495129999999998</v>
      </c>
      <c r="F83" s="15">
        <v>4.1724620000000003</v>
      </c>
      <c r="G83" s="15">
        <v>0.27816400000000002</v>
      </c>
      <c r="H83" s="15">
        <v>0.55632800000000004</v>
      </c>
    </row>
    <row r="84" spans="1:8">
      <c r="A84" s="23" t="s">
        <v>159</v>
      </c>
      <c r="B84" s="24">
        <v>545</v>
      </c>
      <c r="C84" s="24">
        <v>350</v>
      </c>
      <c r="D84" s="24">
        <v>125</v>
      </c>
      <c r="E84" s="24">
        <v>44</v>
      </c>
      <c r="F84" s="24">
        <v>20</v>
      </c>
      <c r="G84" s="24">
        <v>2</v>
      </c>
      <c r="H84" s="24">
        <v>4</v>
      </c>
    </row>
    <row r="85" spans="1:8">
      <c r="A85" s="10" t="s">
        <v>114</v>
      </c>
      <c r="B85" s="15">
        <v>100</v>
      </c>
      <c r="C85" s="15">
        <v>64.220183000000006</v>
      </c>
      <c r="D85" s="15">
        <v>22.935780000000001</v>
      </c>
      <c r="E85" s="15">
        <v>8.0733940000000004</v>
      </c>
      <c r="F85" s="15">
        <v>3.6697250000000001</v>
      </c>
      <c r="G85" s="15">
        <v>0.36697200000000002</v>
      </c>
      <c r="H85" s="15">
        <v>0.73394499999999996</v>
      </c>
    </row>
    <row r="86" spans="1:8">
      <c r="A86" s="23" t="s">
        <v>160</v>
      </c>
      <c r="B86" s="24">
        <v>635</v>
      </c>
      <c r="C86" s="24">
        <v>372</v>
      </c>
      <c r="D86" s="24">
        <v>184</v>
      </c>
      <c r="E86" s="24">
        <v>49</v>
      </c>
      <c r="F86" s="24">
        <v>26</v>
      </c>
      <c r="G86" s="24">
        <v>1</v>
      </c>
      <c r="H86" s="24">
        <v>3</v>
      </c>
    </row>
    <row r="87" spans="1:8">
      <c r="A87" s="10" t="s">
        <v>114</v>
      </c>
      <c r="B87" s="15">
        <v>100</v>
      </c>
      <c r="C87" s="15">
        <v>58.582676999999997</v>
      </c>
      <c r="D87" s="15">
        <v>28.976378</v>
      </c>
      <c r="E87" s="15">
        <v>7.7165350000000004</v>
      </c>
      <c r="F87" s="15">
        <v>4.0944880000000001</v>
      </c>
      <c r="G87" s="15">
        <v>0.15748000000000001</v>
      </c>
      <c r="H87" s="15">
        <v>0.472441</v>
      </c>
    </row>
    <row r="88" spans="1:8">
      <c r="A88" s="23" t="s">
        <v>161</v>
      </c>
      <c r="B88" s="24">
        <v>238</v>
      </c>
      <c r="C88" s="24">
        <v>163</v>
      </c>
      <c r="D88" s="24">
        <v>55</v>
      </c>
      <c r="E88" s="24">
        <v>14</v>
      </c>
      <c r="F88" s="24">
        <v>4</v>
      </c>
      <c r="G88" s="24">
        <v>1</v>
      </c>
      <c r="H88" s="24">
        <v>1</v>
      </c>
    </row>
    <row r="89" spans="1:8">
      <c r="A89" s="10" t="s">
        <v>114</v>
      </c>
      <c r="B89" s="15">
        <v>100</v>
      </c>
      <c r="C89" s="15">
        <v>68.487395000000006</v>
      </c>
      <c r="D89" s="15">
        <v>23.109244</v>
      </c>
      <c r="E89" s="15">
        <v>5.8823530000000002</v>
      </c>
      <c r="F89" s="15">
        <v>1.6806719999999999</v>
      </c>
      <c r="G89" s="15">
        <v>0.42016799999999999</v>
      </c>
      <c r="H89" s="15">
        <v>0.42016799999999999</v>
      </c>
    </row>
    <row r="90" spans="1:8">
      <c r="A90" s="23" t="s">
        <v>162</v>
      </c>
      <c r="B90" s="24">
        <v>651</v>
      </c>
      <c r="C90" s="24">
        <v>399</v>
      </c>
      <c r="D90" s="24">
        <v>175</v>
      </c>
      <c r="E90" s="24">
        <v>55</v>
      </c>
      <c r="F90" s="24">
        <v>18</v>
      </c>
      <c r="G90" s="24">
        <v>1</v>
      </c>
      <c r="H90" s="24">
        <v>3</v>
      </c>
    </row>
    <row r="91" spans="1:8">
      <c r="A91" s="10" t="s">
        <v>114</v>
      </c>
      <c r="B91" s="15">
        <v>100</v>
      </c>
      <c r="C91" s="15">
        <v>61.290323000000001</v>
      </c>
      <c r="D91" s="15">
        <v>26.881720000000001</v>
      </c>
      <c r="E91" s="15">
        <v>8.4485410000000005</v>
      </c>
      <c r="F91" s="15">
        <v>2.764977</v>
      </c>
      <c r="G91" s="15">
        <v>0.15361</v>
      </c>
      <c r="H91" s="15">
        <v>0.46082899999999999</v>
      </c>
    </row>
    <row r="92" spans="1:8">
      <c r="A92" s="23" t="s">
        <v>152</v>
      </c>
      <c r="B92" s="24">
        <v>44</v>
      </c>
      <c r="C92" s="24">
        <v>23</v>
      </c>
      <c r="D92" s="24">
        <v>15</v>
      </c>
      <c r="E92" s="24">
        <v>4</v>
      </c>
      <c r="F92" s="24">
        <v>1</v>
      </c>
      <c r="G92" s="24">
        <v>0</v>
      </c>
      <c r="H92" s="24">
        <v>1</v>
      </c>
    </row>
    <row r="93" spans="1:8">
      <c r="A93" s="10" t="s">
        <v>114</v>
      </c>
      <c r="B93" s="15">
        <v>100</v>
      </c>
      <c r="C93" s="15">
        <v>52.272727000000003</v>
      </c>
      <c r="D93" s="15">
        <v>34.090909000000003</v>
      </c>
      <c r="E93" s="15">
        <v>9.0909089999999999</v>
      </c>
      <c r="F93" s="15">
        <v>2.2727270000000002</v>
      </c>
      <c r="G93" s="15">
        <v>0</v>
      </c>
      <c r="H93" s="15">
        <v>2.2727270000000002</v>
      </c>
    </row>
    <row r="94" spans="1:8">
      <c r="A94" s="23" t="s">
        <v>163</v>
      </c>
      <c r="B94" s="24">
        <v>27</v>
      </c>
      <c r="C94" s="24">
        <v>19</v>
      </c>
      <c r="D94" s="24">
        <v>6</v>
      </c>
      <c r="E94" s="24">
        <v>1</v>
      </c>
      <c r="F94" s="24">
        <v>1</v>
      </c>
      <c r="G94" s="24">
        <v>0</v>
      </c>
      <c r="H94" s="24">
        <v>0</v>
      </c>
    </row>
    <row r="95" spans="1:8">
      <c r="A95" s="10" t="s">
        <v>114</v>
      </c>
      <c r="B95" s="15">
        <v>100</v>
      </c>
      <c r="C95" s="15">
        <v>70.370369999999994</v>
      </c>
      <c r="D95" s="15">
        <v>22.222221999999999</v>
      </c>
      <c r="E95" s="15">
        <v>3.7037040000000001</v>
      </c>
      <c r="F95" s="15">
        <v>3.7037040000000001</v>
      </c>
      <c r="G95" s="15">
        <v>0</v>
      </c>
      <c r="H95" s="15">
        <v>0</v>
      </c>
    </row>
    <row r="96" spans="1:8">
      <c r="A96" s="23" t="s">
        <v>128</v>
      </c>
      <c r="B96" s="24">
        <v>18</v>
      </c>
      <c r="C96" s="24">
        <v>10</v>
      </c>
      <c r="D96" s="24">
        <v>5</v>
      </c>
      <c r="E96" s="24">
        <v>2</v>
      </c>
      <c r="F96" s="24">
        <v>1</v>
      </c>
      <c r="G96" s="24">
        <v>0</v>
      </c>
      <c r="H96" s="24">
        <v>0</v>
      </c>
    </row>
    <row r="97" spans="1:8">
      <c r="A97" s="10" t="s">
        <v>114</v>
      </c>
      <c r="B97" s="15">
        <v>100</v>
      </c>
      <c r="C97" s="15">
        <v>55.555556000000003</v>
      </c>
      <c r="D97" s="15">
        <v>27.777778000000001</v>
      </c>
      <c r="E97" s="15">
        <v>11.111110999999999</v>
      </c>
      <c r="F97" s="15">
        <v>5.5555560000000002</v>
      </c>
      <c r="G97" s="15">
        <v>0</v>
      </c>
      <c r="H97" s="15">
        <v>0</v>
      </c>
    </row>
    <row r="98" spans="1:8">
      <c r="A98" s="8" t="s">
        <v>164</v>
      </c>
      <c r="B98" s="8"/>
      <c r="C98" s="8"/>
      <c r="D98" s="8"/>
      <c r="E98" s="8"/>
      <c r="F98" s="8"/>
      <c r="G98" s="8"/>
      <c r="H98" s="8"/>
    </row>
    <row r="99" spans="1:8">
      <c r="A99" s="23" t="s">
        <v>165</v>
      </c>
      <c r="B99" s="24">
        <v>124</v>
      </c>
      <c r="C99" s="24">
        <v>97</v>
      </c>
      <c r="D99" s="24">
        <v>20</v>
      </c>
      <c r="E99" s="24">
        <v>5</v>
      </c>
      <c r="F99" s="24">
        <v>2</v>
      </c>
      <c r="G99" s="24">
        <v>0</v>
      </c>
      <c r="H99" s="24">
        <v>0</v>
      </c>
    </row>
    <row r="100" spans="1:8">
      <c r="A100" s="10" t="s">
        <v>114</v>
      </c>
      <c r="B100" s="15">
        <v>100</v>
      </c>
      <c r="C100" s="15">
        <v>78.225806000000006</v>
      </c>
      <c r="D100" s="15">
        <v>16.129031999999999</v>
      </c>
      <c r="E100" s="15">
        <v>4.0322579999999997</v>
      </c>
      <c r="F100" s="15">
        <v>1.612903</v>
      </c>
      <c r="G100" s="15">
        <v>0</v>
      </c>
      <c r="H100" s="15">
        <v>0</v>
      </c>
    </row>
    <row r="101" spans="1:8">
      <c r="A101" s="23" t="s">
        <v>166</v>
      </c>
      <c r="B101" s="24">
        <v>573</v>
      </c>
      <c r="C101" s="24">
        <v>374</v>
      </c>
      <c r="D101" s="24">
        <v>149</v>
      </c>
      <c r="E101" s="24">
        <v>31</v>
      </c>
      <c r="F101" s="24">
        <v>14</v>
      </c>
      <c r="G101" s="24">
        <v>1</v>
      </c>
      <c r="H101" s="24">
        <v>4</v>
      </c>
    </row>
    <row r="102" spans="1:8">
      <c r="A102" s="10" t="s">
        <v>114</v>
      </c>
      <c r="B102" s="15">
        <v>100</v>
      </c>
      <c r="C102" s="15">
        <v>65.270505999999997</v>
      </c>
      <c r="D102" s="15">
        <v>26.003489999999999</v>
      </c>
      <c r="E102" s="15">
        <v>5.4101220000000003</v>
      </c>
      <c r="F102" s="15">
        <v>2.4432809999999998</v>
      </c>
      <c r="G102" s="15">
        <v>0.17452000000000001</v>
      </c>
      <c r="H102" s="15">
        <v>0.69808000000000003</v>
      </c>
    </row>
    <row r="103" spans="1:8">
      <c r="A103" s="23" t="s">
        <v>167</v>
      </c>
      <c r="B103" s="24">
        <v>431</v>
      </c>
      <c r="C103" s="24">
        <v>259</v>
      </c>
      <c r="D103" s="24">
        <v>109</v>
      </c>
      <c r="E103" s="24">
        <v>41</v>
      </c>
      <c r="F103" s="24">
        <v>20</v>
      </c>
      <c r="G103" s="24">
        <v>0</v>
      </c>
      <c r="H103" s="24">
        <v>2</v>
      </c>
    </row>
    <row r="104" spans="1:8">
      <c r="A104" s="10" t="s">
        <v>114</v>
      </c>
      <c r="B104" s="15">
        <v>100</v>
      </c>
      <c r="C104" s="15">
        <v>60.092807000000001</v>
      </c>
      <c r="D104" s="15">
        <v>25.290023000000001</v>
      </c>
      <c r="E104" s="15">
        <v>9.5127609999999994</v>
      </c>
      <c r="F104" s="15">
        <v>4.640371</v>
      </c>
      <c r="G104" s="15">
        <v>0</v>
      </c>
      <c r="H104" s="15">
        <v>0.46403699999999998</v>
      </c>
    </row>
    <row r="105" spans="1:8">
      <c r="A105" s="23" t="s">
        <v>168</v>
      </c>
      <c r="B105" s="24">
        <v>111</v>
      </c>
      <c r="C105" s="24">
        <v>47</v>
      </c>
      <c r="D105" s="24">
        <v>45</v>
      </c>
      <c r="E105" s="24">
        <v>13</v>
      </c>
      <c r="F105" s="24">
        <v>5</v>
      </c>
      <c r="G105" s="24">
        <v>1</v>
      </c>
      <c r="H105" s="24">
        <v>0</v>
      </c>
    </row>
    <row r="106" spans="1:8">
      <c r="A106" s="10" t="s">
        <v>114</v>
      </c>
      <c r="B106" s="15">
        <v>100</v>
      </c>
      <c r="C106" s="15">
        <v>42.342342000000002</v>
      </c>
      <c r="D106" s="15">
        <v>40.540540999999997</v>
      </c>
      <c r="E106" s="15">
        <v>11.711712</v>
      </c>
      <c r="F106" s="15">
        <v>4.504505</v>
      </c>
      <c r="G106" s="15">
        <v>0.90090099999999995</v>
      </c>
      <c r="H106" s="15">
        <v>0</v>
      </c>
    </row>
    <row r="107" spans="1:8">
      <c r="A107" s="23" t="s">
        <v>169</v>
      </c>
      <c r="B107" s="24">
        <v>27</v>
      </c>
      <c r="C107" s="24">
        <v>11</v>
      </c>
      <c r="D107" s="24">
        <v>5</v>
      </c>
      <c r="E107" s="24">
        <v>7</v>
      </c>
      <c r="F107" s="24">
        <v>3</v>
      </c>
      <c r="G107" s="24">
        <v>1</v>
      </c>
      <c r="H107" s="24">
        <v>0</v>
      </c>
    </row>
    <row r="108" spans="1:8">
      <c r="A108" s="10" t="s">
        <v>114</v>
      </c>
      <c r="B108" s="15">
        <v>100</v>
      </c>
      <c r="C108" s="15">
        <v>40.740741</v>
      </c>
      <c r="D108" s="15">
        <v>18.518519000000001</v>
      </c>
      <c r="E108" s="15">
        <v>25.925926</v>
      </c>
      <c r="F108" s="15">
        <v>11.111110999999999</v>
      </c>
      <c r="G108" s="15">
        <v>3.7037040000000001</v>
      </c>
      <c r="H108" s="15">
        <v>0</v>
      </c>
    </row>
    <row r="109" spans="1:8">
      <c r="A109" s="23" t="s">
        <v>128</v>
      </c>
      <c r="B109" s="24">
        <v>8</v>
      </c>
      <c r="C109" s="24">
        <v>3</v>
      </c>
      <c r="D109" s="24">
        <v>2</v>
      </c>
      <c r="E109" s="24">
        <v>1</v>
      </c>
      <c r="F109" s="24">
        <v>0</v>
      </c>
      <c r="G109" s="24">
        <v>0</v>
      </c>
      <c r="H109" s="24">
        <v>2</v>
      </c>
    </row>
    <row r="110" spans="1:8">
      <c r="A110" s="10" t="s">
        <v>114</v>
      </c>
      <c r="B110" s="15">
        <v>100</v>
      </c>
      <c r="C110" s="15">
        <v>37.5</v>
      </c>
      <c r="D110" s="15">
        <v>25</v>
      </c>
      <c r="E110" s="15">
        <v>12.5</v>
      </c>
      <c r="F110" s="15">
        <v>0</v>
      </c>
      <c r="G110" s="15">
        <v>0</v>
      </c>
      <c r="H110" s="15">
        <v>25</v>
      </c>
    </row>
    <row r="111" spans="1:8">
      <c r="A111" s="8" t="s">
        <v>170</v>
      </c>
      <c r="B111" s="8"/>
      <c r="C111" s="8"/>
      <c r="D111" s="8"/>
      <c r="E111" s="8"/>
      <c r="F111" s="8"/>
      <c r="G111" s="8"/>
      <c r="H111" s="8"/>
    </row>
    <row r="112" spans="1:8">
      <c r="A112" s="23" t="s">
        <v>171</v>
      </c>
      <c r="B112" s="24">
        <v>161</v>
      </c>
      <c r="C112" s="24">
        <v>104</v>
      </c>
      <c r="D112" s="24">
        <v>35</v>
      </c>
      <c r="E112" s="24">
        <v>13</v>
      </c>
      <c r="F112" s="24">
        <v>7</v>
      </c>
      <c r="G112" s="24">
        <v>0</v>
      </c>
      <c r="H112" s="24">
        <v>2</v>
      </c>
    </row>
    <row r="113" spans="1:8">
      <c r="A113" s="10" t="s">
        <v>114</v>
      </c>
      <c r="B113" s="15">
        <v>100</v>
      </c>
      <c r="C113" s="15">
        <v>64.596272999999997</v>
      </c>
      <c r="D113" s="15">
        <v>21.739129999999999</v>
      </c>
      <c r="E113" s="15">
        <v>8.0745339999999999</v>
      </c>
      <c r="F113" s="15">
        <v>4.3478260000000004</v>
      </c>
      <c r="G113" s="15">
        <v>0</v>
      </c>
      <c r="H113" s="15">
        <v>1.2422359999999999</v>
      </c>
    </row>
    <row r="114" spans="1:8">
      <c r="A114" s="23" t="s">
        <v>172</v>
      </c>
      <c r="B114" s="24">
        <v>441</v>
      </c>
      <c r="C114" s="24">
        <v>274</v>
      </c>
      <c r="D114" s="24">
        <v>113</v>
      </c>
      <c r="E114" s="24">
        <v>35</v>
      </c>
      <c r="F114" s="24">
        <v>16</v>
      </c>
      <c r="G114" s="24">
        <v>1</v>
      </c>
      <c r="H114" s="24">
        <v>2</v>
      </c>
    </row>
    <row r="115" spans="1:8">
      <c r="A115" s="10" t="s">
        <v>114</v>
      </c>
      <c r="B115" s="15">
        <v>100</v>
      </c>
      <c r="C115" s="15">
        <v>62.131518999999997</v>
      </c>
      <c r="D115" s="15">
        <v>25.623583</v>
      </c>
      <c r="E115" s="15">
        <v>7.9365079999999999</v>
      </c>
      <c r="F115" s="15">
        <v>3.6281180000000002</v>
      </c>
      <c r="G115" s="15">
        <v>0.22675699999999999</v>
      </c>
      <c r="H115" s="15">
        <v>0.453515</v>
      </c>
    </row>
    <row r="116" spans="1:8">
      <c r="A116" s="23" t="s">
        <v>173</v>
      </c>
      <c r="B116" s="24">
        <v>489</v>
      </c>
      <c r="C116" s="24">
        <v>296</v>
      </c>
      <c r="D116" s="24">
        <v>140</v>
      </c>
      <c r="E116" s="24">
        <v>36</v>
      </c>
      <c r="F116" s="24">
        <v>14</v>
      </c>
      <c r="G116" s="24">
        <v>1</v>
      </c>
      <c r="H116" s="24">
        <v>2</v>
      </c>
    </row>
    <row r="117" spans="1:8">
      <c r="A117" s="10" t="s">
        <v>114</v>
      </c>
      <c r="B117" s="15">
        <v>100</v>
      </c>
      <c r="C117" s="15">
        <v>60.531697000000001</v>
      </c>
      <c r="D117" s="15">
        <v>28.629857000000001</v>
      </c>
      <c r="E117" s="15">
        <v>7.3619630000000003</v>
      </c>
      <c r="F117" s="15">
        <v>2.8629859999999998</v>
      </c>
      <c r="G117" s="15">
        <v>0.20449899999999999</v>
      </c>
      <c r="H117" s="15">
        <v>0.40899799999999997</v>
      </c>
    </row>
    <row r="118" spans="1:8">
      <c r="A118" s="23" t="s">
        <v>174</v>
      </c>
      <c r="B118" s="24">
        <v>173</v>
      </c>
      <c r="C118" s="24">
        <v>113</v>
      </c>
      <c r="D118" s="24">
        <v>39</v>
      </c>
      <c r="E118" s="24">
        <v>13</v>
      </c>
      <c r="F118" s="24">
        <v>7</v>
      </c>
      <c r="G118" s="24">
        <v>1</v>
      </c>
      <c r="H118" s="24">
        <v>0</v>
      </c>
    </row>
    <row r="119" spans="1:8">
      <c r="A119" s="10" t="s">
        <v>114</v>
      </c>
      <c r="B119" s="15">
        <v>100</v>
      </c>
      <c r="C119" s="15">
        <v>65.317919000000003</v>
      </c>
      <c r="D119" s="15">
        <v>22.543353</v>
      </c>
      <c r="E119" s="15">
        <v>7.5144510000000002</v>
      </c>
      <c r="F119" s="15">
        <v>4.0462429999999996</v>
      </c>
      <c r="G119" s="15">
        <v>0.57803499999999997</v>
      </c>
      <c r="H119" s="15">
        <v>0</v>
      </c>
    </row>
    <row r="120" spans="1:8">
      <c r="A120" s="23" t="s">
        <v>128</v>
      </c>
      <c r="B120" s="24">
        <v>10</v>
      </c>
      <c r="C120" s="24">
        <v>4</v>
      </c>
      <c r="D120" s="24">
        <v>3</v>
      </c>
      <c r="E120" s="24">
        <v>1</v>
      </c>
      <c r="F120" s="24">
        <v>0</v>
      </c>
      <c r="G120" s="24">
        <v>0</v>
      </c>
      <c r="H120" s="24">
        <v>2</v>
      </c>
    </row>
    <row r="121" spans="1:8">
      <c r="A121" s="10" t="s">
        <v>114</v>
      </c>
      <c r="B121" s="15">
        <v>100</v>
      </c>
      <c r="C121" s="15">
        <v>40</v>
      </c>
      <c r="D121" s="15">
        <v>30</v>
      </c>
      <c r="E121" s="15">
        <v>10</v>
      </c>
      <c r="F121" s="15">
        <v>0</v>
      </c>
      <c r="G121" s="15">
        <v>0</v>
      </c>
      <c r="H121" s="15">
        <v>20</v>
      </c>
    </row>
    <row r="122" spans="1:8">
      <c r="A122" s="8" t="s">
        <v>175</v>
      </c>
      <c r="B122" s="8"/>
      <c r="C122" s="8"/>
      <c r="D122" s="8"/>
      <c r="E122" s="8"/>
      <c r="F122" s="8"/>
      <c r="G122" s="8"/>
      <c r="H122" s="8"/>
    </row>
    <row r="123" spans="1:8">
      <c r="A123" s="23" t="s">
        <v>176</v>
      </c>
      <c r="B123" s="24">
        <v>239</v>
      </c>
      <c r="C123" s="24">
        <v>153</v>
      </c>
      <c r="D123" s="24">
        <v>66</v>
      </c>
      <c r="E123" s="24">
        <v>14</v>
      </c>
      <c r="F123" s="24">
        <v>6</v>
      </c>
      <c r="G123" s="24">
        <v>0</v>
      </c>
      <c r="H123" s="24">
        <v>0</v>
      </c>
    </row>
    <row r="124" spans="1:8">
      <c r="A124" s="10" t="s">
        <v>114</v>
      </c>
      <c r="B124" s="15">
        <v>100</v>
      </c>
      <c r="C124" s="15">
        <v>64.016735999999995</v>
      </c>
      <c r="D124" s="15">
        <v>27.615062999999999</v>
      </c>
      <c r="E124" s="15">
        <v>5.8577409999999999</v>
      </c>
      <c r="F124" s="15">
        <v>2.5104600000000001</v>
      </c>
      <c r="G124" s="15">
        <v>0</v>
      </c>
      <c r="H124" s="15">
        <v>0</v>
      </c>
    </row>
    <row r="125" spans="1:8">
      <c r="A125" s="23" t="s">
        <v>177</v>
      </c>
      <c r="B125" s="24">
        <v>479</v>
      </c>
      <c r="C125" s="24">
        <v>311</v>
      </c>
      <c r="D125" s="24">
        <v>126</v>
      </c>
      <c r="E125" s="24">
        <v>30</v>
      </c>
      <c r="F125" s="24">
        <v>10</v>
      </c>
      <c r="G125" s="24">
        <v>0</v>
      </c>
      <c r="H125" s="24">
        <v>2</v>
      </c>
    </row>
    <row r="126" spans="1:8">
      <c r="A126" s="10" t="s">
        <v>114</v>
      </c>
      <c r="B126" s="15">
        <v>100</v>
      </c>
      <c r="C126" s="15">
        <v>64.926930999999996</v>
      </c>
      <c r="D126" s="15">
        <v>26.304801999999999</v>
      </c>
      <c r="E126" s="15">
        <v>6.2630480000000004</v>
      </c>
      <c r="F126" s="15">
        <v>2.0876830000000002</v>
      </c>
      <c r="G126" s="15">
        <v>0</v>
      </c>
      <c r="H126" s="15">
        <v>0.41753699999999999</v>
      </c>
    </row>
    <row r="127" spans="1:8">
      <c r="A127" s="23" t="s">
        <v>178</v>
      </c>
      <c r="B127" s="24">
        <v>139</v>
      </c>
      <c r="C127" s="24">
        <v>97</v>
      </c>
      <c r="D127" s="24">
        <v>31</v>
      </c>
      <c r="E127" s="24">
        <v>7</v>
      </c>
      <c r="F127" s="24">
        <v>4</v>
      </c>
      <c r="G127" s="24">
        <v>0</v>
      </c>
      <c r="H127" s="24">
        <v>0</v>
      </c>
    </row>
    <row r="128" spans="1:8">
      <c r="A128" s="10" t="s">
        <v>114</v>
      </c>
      <c r="B128" s="15">
        <v>100</v>
      </c>
      <c r="C128" s="15">
        <v>69.784172999999996</v>
      </c>
      <c r="D128" s="15">
        <v>22.302157999999999</v>
      </c>
      <c r="E128" s="15">
        <v>5.035971</v>
      </c>
      <c r="F128" s="15">
        <v>2.8776980000000001</v>
      </c>
      <c r="G128" s="15">
        <v>0</v>
      </c>
      <c r="H128" s="15">
        <v>0</v>
      </c>
    </row>
    <row r="129" spans="1:8">
      <c r="A129" s="23" t="s">
        <v>179</v>
      </c>
      <c r="B129" s="24">
        <v>101</v>
      </c>
      <c r="C129" s="24">
        <v>72</v>
      </c>
      <c r="D129" s="24">
        <v>23</v>
      </c>
      <c r="E129" s="24">
        <v>4</v>
      </c>
      <c r="F129" s="24">
        <v>1</v>
      </c>
      <c r="G129" s="24">
        <v>1</v>
      </c>
      <c r="H129" s="24">
        <v>0</v>
      </c>
    </row>
    <row r="130" spans="1:8">
      <c r="A130" s="10" t="s">
        <v>114</v>
      </c>
      <c r="B130" s="15">
        <v>100</v>
      </c>
      <c r="C130" s="15">
        <v>71.287128999999993</v>
      </c>
      <c r="D130" s="15">
        <v>22.772276999999999</v>
      </c>
      <c r="E130" s="15">
        <v>3.9603959999999998</v>
      </c>
      <c r="F130" s="15">
        <v>0.99009899999999995</v>
      </c>
      <c r="G130" s="15">
        <v>0.99009899999999995</v>
      </c>
      <c r="H130" s="15">
        <v>0</v>
      </c>
    </row>
    <row r="131" spans="1:8">
      <c r="A131" s="23" t="s">
        <v>180</v>
      </c>
      <c r="B131" s="24">
        <v>223</v>
      </c>
      <c r="C131" s="24">
        <v>159</v>
      </c>
      <c r="D131" s="24">
        <v>55</v>
      </c>
      <c r="E131" s="24">
        <v>8</v>
      </c>
      <c r="F131" s="24">
        <v>1</v>
      </c>
      <c r="G131" s="24">
        <v>0</v>
      </c>
      <c r="H131" s="24">
        <v>0</v>
      </c>
    </row>
    <row r="132" spans="1:8">
      <c r="A132" s="10" t="s">
        <v>114</v>
      </c>
      <c r="B132" s="15">
        <v>100</v>
      </c>
      <c r="C132" s="15">
        <v>71.300448000000003</v>
      </c>
      <c r="D132" s="15">
        <v>24.663677</v>
      </c>
      <c r="E132" s="15">
        <v>3.5874440000000001</v>
      </c>
      <c r="F132" s="15">
        <v>0.44843</v>
      </c>
      <c r="G132" s="15">
        <v>0</v>
      </c>
      <c r="H132" s="15">
        <v>0</v>
      </c>
    </row>
    <row r="133" spans="1:8">
      <c r="A133" s="23" t="s">
        <v>181</v>
      </c>
      <c r="B133" s="24">
        <v>125</v>
      </c>
      <c r="C133" s="24">
        <v>84</v>
      </c>
      <c r="D133" s="24">
        <v>31</v>
      </c>
      <c r="E133" s="24">
        <v>7</v>
      </c>
      <c r="F133" s="24">
        <v>3</v>
      </c>
      <c r="G133" s="24">
        <v>0</v>
      </c>
      <c r="H133" s="24">
        <v>0</v>
      </c>
    </row>
    <row r="134" spans="1:8">
      <c r="A134" s="10" t="s">
        <v>114</v>
      </c>
      <c r="B134" s="15">
        <v>100</v>
      </c>
      <c r="C134" s="15">
        <v>67.2</v>
      </c>
      <c r="D134" s="15">
        <v>24.8</v>
      </c>
      <c r="E134" s="15">
        <v>5.6</v>
      </c>
      <c r="F134" s="15">
        <v>2.4</v>
      </c>
      <c r="G134" s="15">
        <v>0</v>
      </c>
      <c r="H134" s="15">
        <v>0</v>
      </c>
    </row>
    <row r="135" spans="1:8">
      <c r="A135" s="23" t="s">
        <v>182</v>
      </c>
      <c r="B135" s="24">
        <v>45</v>
      </c>
      <c r="C135" s="24">
        <v>32</v>
      </c>
      <c r="D135" s="24">
        <v>9</v>
      </c>
      <c r="E135" s="24">
        <v>2</v>
      </c>
      <c r="F135" s="24">
        <v>1</v>
      </c>
      <c r="G135" s="24">
        <v>0</v>
      </c>
      <c r="H135" s="24">
        <v>1</v>
      </c>
    </row>
    <row r="136" spans="1:8">
      <c r="A136" s="10" t="s">
        <v>114</v>
      </c>
      <c r="B136" s="15">
        <v>100</v>
      </c>
      <c r="C136" s="15">
        <v>71.111110999999994</v>
      </c>
      <c r="D136" s="15">
        <v>20</v>
      </c>
      <c r="E136" s="15">
        <v>4.4444439999999998</v>
      </c>
      <c r="F136" s="15">
        <v>2.2222219999999999</v>
      </c>
      <c r="G136" s="15">
        <v>0</v>
      </c>
      <c r="H136" s="15">
        <v>2.2222219999999999</v>
      </c>
    </row>
    <row r="137" spans="1:8">
      <c r="A137" s="23" t="s">
        <v>183</v>
      </c>
      <c r="B137" s="24">
        <v>46</v>
      </c>
      <c r="C137" s="24">
        <v>36</v>
      </c>
      <c r="D137" s="24">
        <v>9</v>
      </c>
      <c r="E137" s="24">
        <v>0</v>
      </c>
      <c r="F137" s="24">
        <v>1</v>
      </c>
      <c r="G137" s="24">
        <v>0</v>
      </c>
      <c r="H137" s="24">
        <v>0</v>
      </c>
    </row>
    <row r="138" spans="1:8">
      <c r="A138" s="10" t="s">
        <v>114</v>
      </c>
      <c r="B138" s="15">
        <v>100</v>
      </c>
      <c r="C138" s="15">
        <v>78.260869999999997</v>
      </c>
      <c r="D138" s="15">
        <v>19.565217000000001</v>
      </c>
      <c r="E138" s="15">
        <v>0</v>
      </c>
      <c r="F138" s="15">
        <v>2.1739130000000002</v>
      </c>
      <c r="G138" s="15">
        <v>0</v>
      </c>
      <c r="H138" s="15">
        <v>0</v>
      </c>
    </row>
    <row r="139" spans="1:8">
      <c r="A139" s="23" t="s">
        <v>184</v>
      </c>
      <c r="B139" s="24">
        <v>367</v>
      </c>
      <c r="C139" s="24">
        <v>254</v>
      </c>
      <c r="D139" s="24">
        <v>85</v>
      </c>
      <c r="E139" s="24">
        <v>18</v>
      </c>
      <c r="F139" s="24">
        <v>9</v>
      </c>
      <c r="G139" s="24">
        <v>0</v>
      </c>
      <c r="H139" s="24">
        <v>1</v>
      </c>
    </row>
    <row r="140" spans="1:8">
      <c r="A140" s="10" t="s">
        <v>114</v>
      </c>
      <c r="B140" s="15">
        <v>100</v>
      </c>
      <c r="C140" s="15">
        <v>69.209809000000007</v>
      </c>
      <c r="D140" s="15">
        <v>23.160762999999999</v>
      </c>
      <c r="E140" s="15">
        <v>4.9046320000000003</v>
      </c>
      <c r="F140" s="15">
        <v>2.4523160000000002</v>
      </c>
      <c r="G140" s="15">
        <v>0</v>
      </c>
      <c r="H140" s="15">
        <v>0.27248</v>
      </c>
    </row>
    <row r="141" spans="1:8">
      <c r="A141" s="23" t="s">
        <v>185</v>
      </c>
      <c r="B141" s="24">
        <v>181</v>
      </c>
      <c r="C141" s="24">
        <v>131</v>
      </c>
      <c r="D141" s="24">
        <v>42</v>
      </c>
      <c r="E141" s="24">
        <v>6</v>
      </c>
      <c r="F141" s="24">
        <v>0</v>
      </c>
      <c r="G141" s="24">
        <v>0</v>
      </c>
      <c r="H141" s="24">
        <v>2</v>
      </c>
    </row>
    <row r="142" spans="1:8">
      <c r="A142" s="10" t="s">
        <v>114</v>
      </c>
      <c r="B142" s="15">
        <v>100</v>
      </c>
      <c r="C142" s="15">
        <v>72.375691000000003</v>
      </c>
      <c r="D142" s="15">
        <v>23.204419999999999</v>
      </c>
      <c r="E142" s="15">
        <v>3.3149169999999999</v>
      </c>
      <c r="F142" s="15">
        <v>0</v>
      </c>
      <c r="G142" s="15">
        <v>0</v>
      </c>
      <c r="H142" s="15">
        <v>1.1049720000000001</v>
      </c>
    </row>
    <row r="143" spans="1:8">
      <c r="A143" s="23" t="s">
        <v>152</v>
      </c>
      <c r="B143" s="24">
        <v>93</v>
      </c>
      <c r="C143" s="24">
        <v>57</v>
      </c>
      <c r="D143" s="24">
        <v>26</v>
      </c>
      <c r="E143" s="24">
        <v>5</v>
      </c>
      <c r="F143" s="24">
        <v>4</v>
      </c>
      <c r="G143" s="24">
        <v>0</v>
      </c>
      <c r="H143" s="24">
        <v>1</v>
      </c>
    </row>
    <row r="144" spans="1:8">
      <c r="A144" s="10" t="s">
        <v>114</v>
      </c>
      <c r="B144" s="15">
        <v>100</v>
      </c>
      <c r="C144" s="15">
        <v>61.290323000000001</v>
      </c>
      <c r="D144" s="15">
        <v>27.956989</v>
      </c>
      <c r="E144" s="15">
        <v>5.3763439999999996</v>
      </c>
      <c r="F144" s="15">
        <v>4.301075</v>
      </c>
      <c r="G144" s="15">
        <v>0</v>
      </c>
      <c r="H144" s="15">
        <v>1.075269</v>
      </c>
    </row>
    <row r="145" spans="1:8">
      <c r="A145" s="23" t="s">
        <v>186</v>
      </c>
      <c r="B145" s="24">
        <v>319</v>
      </c>
      <c r="C145" s="24">
        <v>173</v>
      </c>
      <c r="D145" s="24">
        <v>86</v>
      </c>
      <c r="E145" s="24">
        <v>37</v>
      </c>
      <c r="F145" s="24">
        <v>19</v>
      </c>
      <c r="G145" s="24">
        <v>2</v>
      </c>
      <c r="H145" s="24">
        <v>2</v>
      </c>
    </row>
    <row r="146" spans="1:8">
      <c r="A146" s="10" t="s">
        <v>114</v>
      </c>
      <c r="B146" s="15">
        <v>100</v>
      </c>
      <c r="C146" s="15">
        <v>54.231974999999998</v>
      </c>
      <c r="D146" s="15">
        <v>26.959247999999999</v>
      </c>
      <c r="E146" s="15">
        <v>11.598746</v>
      </c>
      <c r="F146" s="15">
        <v>5.9561130000000002</v>
      </c>
      <c r="G146" s="15">
        <v>0.62695900000000004</v>
      </c>
      <c r="H146" s="15">
        <v>0.62695900000000004</v>
      </c>
    </row>
    <row r="147" spans="1:8">
      <c r="A147" s="23" t="s">
        <v>128</v>
      </c>
      <c r="B147" s="24">
        <v>13</v>
      </c>
      <c r="C147" s="24">
        <v>8</v>
      </c>
      <c r="D147" s="24">
        <v>2</v>
      </c>
      <c r="E147" s="24">
        <v>2</v>
      </c>
      <c r="F147" s="24">
        <v>0</v>
      </c>
      <c r="G147" s="24">
        <v>0</v>
      </c>
      <c r="H147" s="24">
        <v>1</v>
      </c>
    </row>
    <row r="148" spans="1:8">
      <c r="A148" s="10" t="s">
        <v>114</v>
      </c>
      <c r="B148" s="15">
        <v>100</v>
      </c>
      <c r="C148" s="15">
        <v>61.538462000000003</v>
      </c>
      <c r="D148" s="15">
        <v>15.384615</v>
      </c>
      <c r="E148" s="15">
        <v>15.384615</v>
      </c>
      <c r="F148" s="15">
        <v>0</v>
      </c>
      <c r="G148" s="15">
        <v>0</v>
      </c>
      <c r="H148" s="15">
        <v>7.6923079999999997</v>
      </c>
    </row>
    <row r="149" spans="1:8">
      <c r="A149" s="8" t="s">
        <v>187</v>
      </c>
      <c r="B149" s="8"/>
      <c r="C149" s="8"/>
      <c r="D149" s="8"/>
      <c r="E149" s="8"/>
      <c r="F149" s="8"/>
      <c r="G149" s="8"/>
      <c r="H149" s="8"/>
    </row>
    <row r="150" spans="1:8">
      <c r="A150" s="23" t="s">
        <v>188</v>
      </c>
      <c r="B150" s="24">
        <v>1091</v>
      </c>
      <c r="C150" s="24">
        <v>693</v>
      </c>
      <c r="D150" s="24">
        <v>280</v>
      </c>
      <c r="E150" s="24">
        <v>79</v>
      </c>
      <c r="F150" s="24">
        <v>34</v>
      </c>
      <c r="G150" s="24">
        <v>1</v>
      </c>
      <c r="H150" s="24">
        <v>4</v>
      </c>
    </row>
    <row r="151" spans="1:8">
      <c r="A151" s="10" t="s">
        <v>114</v>
      </c>
      <c r="B151" s="15">
        <v>100</v>
      </c>
      <c r="C151" s="15">
        <v>63.519706999999997</v>
      </c>
      <c r="D151" s="15">
        <v>25.664528000000001</v>
      </c>
      <c r="E151" s="15">
        <v>7.2410629999999996</v>
      </c>
      <c r="F151" s="15">
        <v>3.1164070000000001</v>
      </c>
      <c r="G151" s="15">
        <v>9.1659000000000004E-2</v>
      </c>
      <c r="H151" s="15">
        <v>0.36663600000000002</v>
      </c>
    </row>
    <row r="152" spans="1:8">
      <c r="A152" s="23" t="s">
        <v>189</v>
      </c>
      <c r="B152" s="24">
        <v>74</v>
      </c>
      <c r="C152" s="24">
        <v>31</v>
      </c>
      <c r="D152" s="24">
        <v>27</v>
      </c>
      <c r="E152" s="24">
        <v>10</v>
      </c>
      <c r="F152" s="24">
        <v>6</v>
      </c>
      <c r="G152" s="24">
        <v>0</v>
      </c>
      <c r="H152" s="24">
        <v>0</v>
      </c>
    </row>
    <row r="153" spans="1:8">
      <c r="A153" s="10" t="s">
        <v>114</v>
      </c>
      <c r="B153" s="15">
        <v>100</v>
      </c>
      <c r="C153" s="15">
        <v>41.891891999999999</v>
      </c>
      <c r="D153" s="15">
        <v>36.486485999999999</v>
      </c>
      <c r="E153" s="15">
        <v>13.513514000000001</v>
      </c>
      <c r="F153" s="15">
        <v>8.1081079999999996</v>
      </c>
      <c r="G153" s="15">
        <v>0</v>
      </c>
      <c r="H153" s="15">
        <v>0</v>
      </c>
    </row>
    <row r="154" spans="1:8">
      <c r="A154" s="23" t="s">
        <v>190</v>
      </c>
      <c r="B154" s="24">
        <v>28</v>
      </c>
      <c r="C154" s="24">
        <v>18</v>
      </c>
      <c r="D154" s="24">
        <v>7</v>
      </c>
      <c r="E154" s="24">
        <v>0</v>
      </c>
      <c r="F154" s="24">
        <v>2</v>
      </c>
      <c r="G154" s="24">
        <v>0</v>
      </c>
      <c r="H154" s="24">
        <v>1</v>
      </c>
    </row>
    <row r="155" spans="1:8">
      <c r="A155" s="10" t="s">
        <v>114</v>
      </c>
      <c r="B155" s="15">
        <v>100</v>
      </c>
      <c r="C155" s="15">
        <v>64.285713999999999</v>
      </c>
      <c r="D155" s="15">
        <v>25</v>
      </c>
      <c r="E155" s="15">
        <v>0</v>
      </c>
      <c r="F155" s="15">
        <v>7.1428570000000002</v>
      </c>
      <c r="G155" s="15">
        <v>0</v>
      </c>
      <c r="H155" s="15">
        <v>3.5714290000000002</v>
      </c>
    </row>
    <row r="156" spans="1:8">
      <c r="A156" s="23" t="s">
        <v>191</v>
      </c>
      <c r="B156" s="24">
        <v>42</v>
      </c>
      <c r="C156" s="24">
        <v>27</v>
      </c>
      <c r="D156" s="24">
        <v>6</v>
      </c>
      <c r="E156" s="24">
        <v>5</v>
      </c>
      <c r="F156" s="24">
        <v>1</v>
      </c>
      <c r="G156" s="24">
        <v>1</v>
      </c>
      <c r="H156" s="24">
        <v>2</v>
      </c>
    </row>
    <row r="157" spans="1:8">
      <c r="A157" s="10" t="s">
        <v>114</v>
      </c>
      <c r="B157" s="15">
        <v>100</v>
      </c>
      <c r="C157" s="15">
        <v>64.285713999999999</v>
      </c>
      <c r="D157" s="15">
        <v>14.285714</v>
      </c>
      <c r="E157" s="15">
        <v>11.904762</v>
      </c>
      <c r="F157" s="15">
        <v>2.3809520000000002</v>
      </c>
      <c r="G157" s="15">
        <v>2.3809520000000002</v>
      </c>
      <c r="H157" s="15">
        <v>4.7619049999999996</v>
      </c>
    </row>
    <row r="158" spans="1:8">
      <c r="A158" s="23" t="s">
        <v>192</v>
      </c>
      <c r="B158" s="24">
        <v>24</v>
      </c>
      <c r="C158" s="24">
        <v>14</v>
      </c>
      <c r="D158" s="24">
        <v>5</v>
      </c>
      <c r="E158" s="24">
        <v>4</v>
      </c>
      <c r="F158" s="24">
        <v>0</v>
      </c>
      <c r="G158" s="24">
        <v>1</v>
      </c>
      <c r="H158" s="24">
        <v>0</v>
      </c>
    </row>
    <row r="159" spans="1:8">
      <c r="A159" s="10" t="s">
        <v>114</v>
      </c>
      <c r="B159" s="15">
        <v>100</v>
      </c>
      <c r="C159" s="15">
        <v>58.333333000000003</v>
      </c>
      <c r="D159" s="15">
        <v>20.833333</v>
      </c>
      <c r="E159" s="15">
        <v>16.666667</v>
      </c>
      <c r="F159" s="15">
        <v>0</v>
      </c>
      <c r="G159" s="15">
        <v>4.1666670000000003</v>
      </c>
      <c r="H159" s="15">
        <v>0</v>
      </c>
    </row>
    <row r="160" spans="1:8">
      <c r="A160" s="23" t="s">
        <v>193</v>
      </c>
      <c r="B160" s="24">
        <v>0</v>
      </c>
      <c r="C160" s="24">
        <v>0</v>
      </c>
      <c r="D160" s="24">
        <v>0</v>
      </c>
      <c r="E160" s="24">
        <v>0</v>
      </c>
      <c r="F160" s="24">
        <v>0</v>
      </c>
      <c r="G160" s="24">
        <v>0</v>
      </c>
      <c r="H160" s="24">
        <v>0</v>
      </c>
    </row>
    <row r="161" spans="1:8">
      <c r="A161" s="10" t="s">
        <v>114</v>
      </c>
      <c r="B161" s="15">
        <v>0</v>
      </c>
      <c r="C161" s="15">
        <v>0</v>
      </c>
      <c r="D161" s="15">
        <v>0</v>
      </c>
      <c r="E161" s="15">
        <v>0</v>
      </c>
      <c r="F161" s="15">
        <v>0</v>
      </c>
      <c r="G161" s="15">
        <v>0</v>
      </c>
      <c r="H161" s="15">
        <v>0</v>
      </c>
    </row>
    <row r="162" spans="1:8">
      <c r="A162" s="23" t="s">
        <v>152</v>
      </c>
      <c r="B162" s="24">
        <v>9</v>
      </c>
      <c r="C162" s="24">
        <v>4</v>
      </c>
      <c r="D162" s="24">
        <v>3</v>
      </c>
      <c r="E162" s="24">
        <v>0</v>
      </c>
      <c r="F162" s="24">
        <v>1</v>
      </c>
      <c r="G162" s="24">
        <v>0</v>
      </c>
      <c r="H162" s="24">
        <v>1</v>
      </c>
    </row>
    <row r="163" spans="1:8">
      <c r="A163" s="10" t="s">
        <v>114</v>
      </c>
      <c r="B163" s="15">
        <v>100</v>
      </c>
      <c r="C163" s="15">
        <v>44.444443999999997</v>
      </c>
      <c r="D163" s="15">
        <v>33.333333000000003</v>
      </c>
      <c r="E163" s="15">
        <v>0</v>
      </c>
      <c r="F163" s="15">
        <v>11.111110999999999</v>
      </c>
      <c r="G163" s="15">
        <v>0</v>
      </c>
      <c r="H163" s="15">
        <v>11.111110999999999</v>
      </c>
    </row>
    <row r="164" spans="1:8">
      <c r="A164" s="23" t="s">
        <v>128</v>
      </c>
      <c r="B164" s="24">
        <v>6</v>
      </c>
      <c r="C164" s="24">
        <v>4</v>
      </c>
      <c r="D164" s="24">
        <v>2</v>
      </c>
      <c r="E164" s="24">
        <v>0</v>
      </c>
      <c r="F164" s="24">
        <v>0</v>
      </c>
      <c r="G164" s="24">
        <v>0</v>
      </c>
      <c r="H164" s="24">
        <v>0</v>
      </c>
    </row>
    <row r="165" spans="1:8">
      <c r="A165" s="10" t="s">
        <v>114</v>
      </c>
      <c r="B165" s="15">
        <v>100</v>
      </c>
      <c r="C165" s="15">
        <v>66.666667000000004</v>
      </c>
      <c r="D165" s="15">
        <v>33.333333000000003</v>
      </c>
      <c r="E165" s="15">
        <v>0</v>
      </c>
      <c r="F165" s="15">
        <v>0</v>
      </c>
      <c r="G165" s="15">
        <v>0</v>
      </c>
      <c r="H165" s="15">
        <v>0</v>
      </c>
    </row>
    <row r="166" spans="1:8">
      <c r="A166" s="8" t="s">
        <v>194</v>
      </c>
      <c r="B166" s="8"/>
      <c r="C166" s="8"/>
      <c r="D166" s="8"/>
      <c r="E166" s="8"/>
      <c r="F166" s="8"/>
      <c r="G166" s="8"/>
      <c r="H166" s="8"/>
    </row>
    <row r="167" spans="1:8">
      <c r="A167" s="23" t="s">
        <v>195</v>
      </c>
      <c r="B167" s="24">
        <v>583</v>
      </c>
      <c r="C167" s="24">
        <v>315</v>
      </c>
      <c r="D167" s="24">
        <v>178</v>
      </c>
      <c r="E167" s="24">
        <v>57</v>
      </c>
      <c r="F167" s="24">
        <v>26</v>
      </c>
      <c r="G167" s="24">
        <v>3</v>
      </c>
      <c r="H167" s="24">
        <v>4</v>
      </c>
    </row>
    <row r="168" spans="1:8">
      <c r="A168" s="10" t="s">
        <v>114</v>
      </c>
      <c r="B168" s="15">
        <v>100</v>
      </c>
      <c r="C168" s="15">
        <v>54.030875000000002</v>
      </c>
      <c r="D168" s="15">
        <v>30.531732000000002</v>
      </c>
      <c r="E168" s="15">
        <v>9.7770150000000005</v>
      </c>
      <c r="F168" s="15">
        <v>4.4596910000000003</v>
      </c>
      <c r="G168" s="15">
        <v>0.51458000000000004</v>
      </c>
      <c r="H168" s="15">
        <v>0.68610599999999999</v>
      </c>
    </row>
    <row r="169" spans="1:8">
      <c r="A169" s="23" t="s">
        <v>196</v>
      </c>
      <c r="B169" s="24">
        <v>198</v>
      </c>
      <c r="C169" s="24">
        <v>96</v>
      </c>
      <c r="D169" s="24">
        <v>65</v>
      </c>
      <c r="E169" s="24">
        <v>28</v>
      </c>
      <c r="F169" s="24">
        <v>9</v>
      </c>
      <c r="G169" s="24">
        <v>0</v>
      </c>
      <c r="H169" s="24">
        <v>0</v>
      </c>
    </row>
    <row r="170" spans="1:8">
      <c r="A170" s="10" t="s">
        <v>114</v>
      </c>
      <c r="B170" s="15">
        <v>100</v>
      </c>
      <c r="C170" s="15">
        <v>48.484848</v>
      </c>
      <c r="D170" s="15">
        <v>32.828282999999999</v>
      </c>
      <c r="E170" s="15">
        <v>14.141413999999999</v>
      </c>
      <c r="F170" s="15">
        <v>4.5454549999999996</v>
      </c>
      <c r="G170" s="15">
        <v>0</v>
      </c>
      <c r="H170" s="15">
        <v>0</v>
      </c>
    </row>
    <row r="171" spans="1:8">
      <c r="A171" s="23" t="s">
        <v>197</v>
      </c>
      <c r="B171" s="24">
        <v>35</v>
      </c>
      <c r="C171" s="24">
        <v>13</v>
      </c>
      <c r="D171" s="24">
        <v>8</v>
      </c>
      <c r="E171" s="24">
        <v>9</v>
      </c>
      <c r="F171" s="24">
        <v>5</v>
      </c>
      <c r="G171" s="24">
        <v>0</v>
      </c>
      <c r="H171" s="24">
        <v>0</v>
      </c>
    </row>
    <row r="172" spans="1:8">
      <c r="A172" s="10" t="s">
        <v>114</v>
      </c>
      <c r="B172" s="15">
        <v>100</v>
      </c>
      <c r="C172" s="15">
        <v>37.142856999999999</v>
      </c>
      <c r="D172" s="15">
        <v>22.857143000000001</v>
      </c>
      <c r="E172" s="15">
        <v>25.714286000000001</v>
      </c>
      <c r="F172" s="15">
        <v>14.285714</v>
      </c>
      <c r="G172" s="15">
        <v>0</v>
      </c>
      <c r="H172" s="15">
        <v>0</v>
      </c>
    </row>
    <row r="173" spans="1:8">
      <c r="A173" s="23" t="s">
        <v>198</v>
      </c>
      <c r="B173" s="24">
        <v>2</v>
      </c>
      <c r="C173" s="24">
        <v>0</v>
      </c>
      <c r="D173" s="24">
        <v>1</v>
      </c>
      <c r="E173" s="24">
        <v>1</v>
      </c>
      <c r="F173" s="24">
        <v>0</v>
      </c>
      <c r="G173" s="24">
        <v>0</v>
      </c>
      <c r="H173" s="24">
        <v>0</v>
      </c>
    </row>
    <row r="174" spans="1:8">
      <c r="A174" s="10" t="s">
        <v>114</v>
      </c>
      <c r="B174" s="15">
        <v>100</v>
      </c>
      <c r="C174" s="15">
        <v>0</v>
      </c>
      <c r="D174" s="15">
        <v>50</v>
      </c>
      <c r="E174" s="15">
        <v>50</v>
      </c>
      <c r="F174" s="15">
        <v>0</v>
      </c>
      <c r="G174" s="15">
        <v>0</v>
      </c>
      <c r="H174" s="15">
        <v>0</v>
      </c>
    </row>
    <row r="175" spans="1:8">
      <c r="A175" s="23" t="s">
        <v>199</v>
      </c>
      <c r="B175" s="24">
        <v>68</v>
      </c>
      <c r="C175" s="24">
        <v>45</v>
      </c>
      <c r="D175" s="24">
        <v>14</v>
      </c>
      <c r="E175" s="24">
        <v>3</v>
      </c>
      <c r="F175" s="24">
        <v>5</v>
      </c>
      <c r="G175" s="24">
        <v>0</v>
      </c>
      <c r="H175" s="24">
        <v>1</v>
      </c>
    </row>
    <row r="176" spans="1:8">
      <c r="A176" s="10" t="s">
        <v>114</v>
      </c>
      <c r="B176" s="15">
        <v>100</v>
      </c>
      <c r="C176" s="15">
        <v>66.176471000000006</v>
      </c>
      <c r="D176" s="15">
        <v>20.588235000000001</v>
      </c>
      <c r="E176" s="15">
        <v>4.4117649999999999</v>
      </c>
      <c r="F176" s="15">
        <v>7.3529410000000004</v>
      </c>
      <c r="G176" s="15">
        <v>0</v>
      </c>
      <c r="H176" s="15">
        <v>1.470588</v>
      </c>
    </row>
    <row r="177" spans="1:8">
      <c r="A177" s="23" t="s">
        <v>200</v>
      </c>
      <c r="B177" s="24">
        <v>1248</v>
      </c>
      <c r="C177" s="24">
        <v>779</v>
      </c>
      <c r="D177" s="24">
        <v>321</v>
      </c>
      <c r="E177" s="24">
        <v>96</v>
      </c>
      <c r="F177" s="24">
        <v>41</v>
      </c>
      <c r="G177" s="24">
        <v>3</v>
      </c>
      <c r="H177" s="24">
        <v>8</v>
      </c>
    </row>
    <row r="178" spans="1:8">
      <c r="A178" s="10" t="s">
        <v>114</v>
      </c>
      <c r="B178" s="15">
        <v>100</v>
      </c>
      <c r="C178" s="15">
        <v>62.419871999999998</v>
      </c>
      <c r="D178" s="15">
        <v>25.721153999999999</v>
      </c>
      <c r="E178" s="15">
        <v>7.6923079999999997</v>
      </c>
      <c r="F178" s="15">
        <v>3.285256</v>
      </c>
      <c r="G178" s="15">
        <v>0.24038499999999999</v>
      </c>
      <c r="H178" s="15">
        <v>0.64102599999999998</v>
      </c>
    </row>
    <row r="179" spans="1:8">
      <c r="A179" s="23" t="s">
        <v>201</v>
      </c>
      <c r="B179" s="24">
        <v>208</v>
      </c>
      <c r="C179" s="24">
        <v>99</v>
      </c>
      <c r="D179" s="24">
        <v>71</v>
      </c>
      <c r="E179" s="24">
        <v>18</v>
      </c>
      <c r="F179" s="24">
        <v>17</v>
      </c>
      <c r="G179" s="24">
        <v>2</v>
      </c>
      <c r="H179" s="24">
        <v>1</v>
      </c>
    </row>
    <row r="180" spans="1:8">
      <c r="A180" s="10" t="s">
        <v>114</v>
      </c>
      <c r="B180" s="15">
        <v>100</v>
      </c>
      <c r="C180" s="15">
        <v>47.596153999999999</v>
      </c>
      <c r="D180" s="15">
        <v>34.134614999999997</v>
      </c>
      <c r="E180" s="15">
        <v>8.6538459999999997</v>
      </c>
      <c r="F180" s="15">
        <v>8.1730769999999993</v>
      </c>
      <c r="G180" s="15">
        <v>0.961538</v>
      </c>
      <c r="H180" s="15">
        <v>0.480769</v>
      </c>
    </row>
    <row r="181" spans="1:8">
      <c r="A181" s="23" t="s">
        <v>202</v>
      </c>
      <c r="B181" s="24">
        <v>112</v>
      </c>
      <c r="C181" s="24">
        <v>53</v>
      </c>
      <c r="D181" s="24">
        <v>33</v>
      </c>
      <c r="E181" s="24">
        <v>18</v>
      </c>
      <c r="F181" s="24">
        <v>5</v>
      </c>
      <c r="G181" s="24">
        <v>2</v>
      </c>
      <c r="H181" s="24">
        <v>1</v>
      </c>
    </row>
    <row r="182" spans="1:8">
      <c r="A182" s="10" t="s">
        <v>114</v>
      </c>
      <c r="B182" s="15">
        <v>100</v>
      </c>
      <c r="C182" s="15">
        <v>47.321429000000002</v>
      </c>
      <c r="D182" s="15">
        <v>29.464286000000001</v>
      </c>
      <c r="E182" s="15">
        <v>16.071428999999998</v>
      </c>
      <c r="F182" s="15">
        <v>4.4642860000000004</v>
      </c>
      <c r="G182" s="15">
        <v>1.785714</v>
      </c>
      <c r="H182" s="15">
        <v>0.89285700000000001</v>
      </c>
    </row>
    <row r="183" spans="1:8">
      <c r="A183" s="23" t="s">
        <v>203</v>
      </c>
      <c r="B183" s="24">
        <v>188</v>
      </c>
      <c r="C183" s="24">
        <v>82</v>
      </c>
      <c r="D183" s="24">
        <v>59</v>
      </c>
      <c r="E183" s="24">
        <v>32</v>
      </c>
      <c r="F183" s="24">
        <v>11</v>
      </c>
      <c r="G183" s="24">
        <v>2</v>
      </c>
      <c r="H183" s="24">
        <v>2</v>
      </c>
    </row>
    <row r="184" spans="1:8">
      <c r="A184" s="10" t="s">
        <v>114</v>
      </c>
      <c r="B184" s="15">
        <v>100</v>
      </c>
      <c r="C184" s="15">
        <v>43.617021000000001</v>
      </c>
      <c r="D184" s="15">
        <v>31.382978999999999</v>
      </c>
      <c r="E184" s="15">
        <v>17.021277000000001</v>
      </c>
      <c r="F184" s="15">
        <v>5.851064</v>
      </c>
      <c r="G184" s="15">
        <v>1.0638300000000001</v>
      </c>
      <c r="H184" s="15">
        <v>1.0638300000000001</v>
      </c>
    </row>
    <row r="185" spans="1:8">
      <c r="A185" s="23" t="s">
        <v>204</v>
      </c>
      <c r="B185" s="24">
        <v>49</v>
      </c>
      <c r="C185" s="24">
        <v>27</v>
      </c>
      <c r="D185" s="24">
        <v>14</v>
      </c>
      <c r="E185" s="24">
        <v>5</v>
      </c>
      <c r="F185" s="24">
        <v>2</v>
      </c>
      <c r="G185" s="24">
        <v>1</v>
      </c>
      <c r="H185" s="24">
        <v>0</v>
      </c>
    </row>
    <row r="186" spans="1:8">
      <c r="A186" s="10" t="s">
        <v>114</v>
      </c>
      <c r="B186" s="15">
        <v>100</v>
      </c>
      <c r="C186" s="15">
        <v>55.102041</v>
      </c>
      <c r="D186" s="15">
        <v>28.571428999999998</v>
      </c>
      <c r="E186" s="15">
        <v>10.204082</v>
      </c>
      <c r="F186" s="15">
        <v>4.0816330000000001</v>
      </c>
      <c r="G186" s="15">
        <v>2.040816</v>
      </c>
      <c r="H186" s="15">
        <v>0</v>
      </c>
    </row>
    <row r="187" spans="1:8">
      <c r="A187" s="23" t="s">
        <v>205</v>
      </c>
      <c r="B187" s="24">
        <v>1</v>
      </c>
      <c r="C187" s="24">
        <v>1</v>
      </c>
      <c r="D187" s="24">
        <v>0</v>
      </c>
      <c r="E187" s="24">
        <v>0</v>
      </c>
      <c r="F187" s="24">
        <v>0</v>
      </c>
      <c r="G187" s="24">
        <v>0</v>
      </c>
      <c r="H187" s="24">
        <v>0</v>
      </c>
    </row>
    <row r="188" spans="1:8">
      <c r="A188" s="10" t="s">
        <v>114</v>
      </c>
      <c r="B188" s="15">
        <v>100</v>
      </c>
      <c r="C188" s="15">
        <v>100</v>
      </c>
      <c r="D188" s="15">
        <v>0</v>
      </c>
      <c r="E188" s="15">
        <v>0</v>
      </c>
      <c r="F188" s="15">
        <v>0</v>
      </c>
      <c r="G188" s="15">
        <v>0</v>
      </c>
      <c r="H188" s="15">
        <v>0</v>
      </c>
    </row>
    <row r="189" spans="1:8">
      <c r="A189" s="23" t="s">
        <v>206</v>
      </c>
      <c r="B189" s="24">
        <v>0</v>
      </c>
      <c r="C189" s="24">
        <v>0</v>
      </c>
      <c r="D189" s="24">
        <v>0</v>
      </c>
      <c r="E189" s="24">
        <v>0</v>
      </c>
      <c r="F189" s="24">
        <v>0</v>
      </c>
      <c r="G189" s="24">
        <v>0</v>
      </c>
      <c r="H189" s="24">
        <v>0</v>
      </c>
    </row>
    <row r="190" spans="1:8">
      <c r="A190" s="10" t="s">
        <v>114</v>
      </c>
      <c r="B190" s="15">
        <v>0</v>
      </c>
      <c r="C190" s="15">
        <v>0</v>
      </c>
      <c r="D190" s="15">
        <v>0</v>
      </c>
      <c r="E190" s="15">
        <v>0</v>
      </c>
      <c r="F190" s="15">
        <v>0</v>
      </c>
      <c r="G190" s="15">
        <v>0</v>
      </c>
      <c r="H190" s="15">
        <v>0</v>
      </c>
    </row>
    <row r="191" spans="1:8">
      <c r="A191" s="23" t="s">
        <v>152</v>
      </c>
      <c r="B191" s="24">
        <v>1</v>
      </c>
      <c r="C191" s="24">
        <v>1</v>
      </c>
      <c r="D191" s="24">
        <v>0</v>
      </c>
      <c r="E191" s="24">
        <v>0</v>
      </c>
      <c r="F191" s="24">
        <v>0</v>
      </c>
      <c r="G191" s="24">
        <v>0</v>
      </c>
      <c r="H191" s="24">
        <v>0</v>
      </c>
    </row>
    <row r="192" spans="1:8">
      <c r="A192" s="10" t="s">
        <v>114</v>
      </c>
      <c r="B192" s="15">
        <v>100</v>
      </c>
      <c r="C192" s="15">
        <v>100</v>
      </c>
      <c r="D192" s="15">
        <v>0</v>
      </c>
      <c r="E192" s="15">
        <v>0</v>
      </c>
      <c r="F192" s="15">
        <v>0</v>
      </c>
      <c r="G192" s="15">
        <v>0</v>
      </c>
      <c r="H192" s="15">
        <v>0</v>
      </c>
    </row>
    <row r="193" spans="1:8">
      <c r="A193" s="23" t="s">
        <v>128</v>
      </c>
      <c r="B193" s="24">
        <v>0</v>
      </c>
      <c r="C193" s="24">
        <v>0</v>
      </c>
      <c r="D193" s="24">
        <v>0</v>
      </c>
      <c r="E193" s="24">
        <v>0</v>
      </c>
      <c r="F193" s="24">
        <v>0</v>
      </c>
      <c r="G193" s="24">
        <v>0</v>
      </c>
      <c r="H193" s="24">
        <v>0</v>
      </c>
    </row>
    <row r="194" spans="1:8">
      <c r="A194" s="10" t="s">
        <v>114</v>
      </c>
      <c r="B194" s="15">
        <v>0</v>
      </c>
      <c r="C194" s="15">
        <v>0</v>
      </c>
      <c r="D194" s="15">
        <v>0</v>
      </c>
      <c r="E194" s="15">
        <v>0</v>
      </c>
      <c r="F194" s="15">
        <v>0</v>
      </c>
      <c r="G194" s="15">
        <v>0</v>
      </c>
      <c r="H194" s="15">
        <v>0</v>
      </c>
    </row>
    <row r="195" spans="1:8">
      <c r="A195" s="8" t="s">
        <v>207</v>
      </c>
      <c r="B195" s="8"/>
      <c r="C195" s="8"/>
      <c r="D195" s="8"/>
      <c r="E195" s="8"/>
      <c r="F195" s="8"/>
      <c r="G195" s="8"/>
      <c r="H195" s="8"/>
    </row>
    <row r="196" spans="1:8">
      <c r="A196" s="23" t="s">
        <v>208</v>
      </c>
      <c r="B196" s="24">
        <v>711</v>
      </c>
      <c r="C196" s="24">
        <v>448</v>
      </c>
      <c r="D196" s="24">
        <v>176</v>
      </c>
      <c r="E196" s="24">
        <v>57</v>
      </c>
      <c r="F196" s="24">
        <v>25</v>
      </c>
      <c r="G196" s="24">
        <v>2</v>
      </c>
      <c r="H196" s="24">
        <v>3</v>
      </c>
    </row>
    <row r="197" spans="1:8">
      <c r="A197" s="10" t="s">
        <v>114</v>
      </c>
      <c r="B197" s="15">
        <v>100</v>
      </c>
      <c r="C197" s="15">
        <v>63.009844999999999</v>
      </c>
      <c r="D197" s="15">
        <v>24.753868000000001</v>
      </c>
      <c r="E197" s="15">
        <v>8.0168780000000002</v>
      </c>
      <c r="F197" s="15">
        <v>3.5161739999999999</v>
      </c>
      <c r="G197" s="15">
        <v>0.28129399999999999</v>
      </c>
      <c r="H197" s="15">
        <v>0.42194100000000001</v>
      </c>
    </row>
    <row r="198" spans="1:8">
      <c r="A198" s="23" t="s">
        <v>209</v>
      </c>
      <c r="B198" s="24">
        <v>627</v>
      </c>
      <c r="C198" s="24">
        <v>387</v>
      </c>
      <c r="D198" s="24">
        <v>162</v>
      </c>
      <c r="E198" s="24">
        <v>47</v>
      </c>
      <c r="F198" s="24">
        <v>26</v>
      </c>
      <c r="G198" s="24">
        <v>2</v>
      </c>
      <c r="H198" s="24">
        <v>3</v>
      </c>
    </row>
    <row r="199" spans="1:8">
      <c r="A199" s="10" t="s">
        <v>114</v>
      </c>
      <c r="B199" s="15">
        <v>100</v>
      </c>
      <c r="C199" s="15">
        <v>61.722487999999998</v>
      </c>
      <c r="D199" s="15">
        <v>25.837320999999999</v>
      </c>
      <c r="E199" s="15">
        <v>7.4960129999999996</v>
      </c>
      <c r="F199" s="15">
        <v>4.1467299999999998</v>
      </c>
      <c r="G199" s="15">
        <v>0.31897900000000001</v>
      </c>
      <c r="H199" s="15">
        <v>0.47846899999999998</v>
      </c>
    </row>
    <row r="200" spans="1:8">
      <c r="A200" s="23" t="s">
        <v>210</v>
      </c>
      <c r="B200" s="24">
        <v>595</v>
      </c>
      <c r="C200" s="24">
        <v>395</v>
      </c>
      <c r="D200" s="24">
        <v>142</v>
      </c>
      <c r="E200" s="24">
        <v>37</v>
      </c>
      <c r="F200" s="24">
        <v>17</v>
      </c>
      <c r="G200" s="24">
        <v>3</v>
      </c>
      <c r="H200" s="24">
        <v>1</v>
      </c>
    </row>
    <row r="201" spans="1:8" ht="11.1" customHeight="1">
      <c r="A201" s="10" t="s">
        <v>114</v>
      </c>
      <c r="B201" s="15">
        <v>100</v>
      </c>
      <c r="C201" s="15">
        <v>66.386555000000001</v>
      </c>
      <c r="D201" s="15">
        <v>23.865545999999998</v>
      </c>
      <c r="E201" s="15">
        <v>6.2184869999999997</v>
      </c>
      <c r="F201" s="15">
        <v>2.8571430000000002</v>
      </c>
      <c r="G201" s="15">
        <v>0.50420200000000004</v>
      </c>
      <c r="H201" s="15">
        <v>0.16806699999999999</v>
      </c>
    </row>
    <row r="202" spans="1:8" ht="11.1" customHeight="1">
      <c r="A202" s="23" t="s">
        <v>211</v>
      </c>
      <c r="B202" s="24">
        <v>370</v>
      </c>
      <c r="C202" s="24">
        <v>228</v>
      </c>
      <c r="D202" s="24">
        <v>101</v>
      </c>
      <c r="E202" s="24">
        <v>28</v>
      </c>
      <c r="F202" s="24">
        <v>11</v>
      </c>
      <c r="G202" s="24">
        <v>1</v>
      </c>
      <c r="H202" s="24">
        <v>1</v>
      </c>
    </row>
    <row r="203" spans="1:8" ht="11.1" customHeight="1">
      <c r="A203" s="10" t="s">
        <v>114</v>
      </c>
      <c r="B203" s="15">
        <v>100</v>
      </c>
      <c r="C203" s="15">
        <v>61.621622000000002</v>
      </c>
      <c r="D203" s="15">
        <v>27.297297</v>
      </c>
      <c r="E203" s="15">
        <v>7.5675679999999996</v>
      </c>
      <c r="F203" s="15">
        <v>2.9729730000000001</v>
      </c>
      <c r="G203" s="15">
        <v>0.27027000000000001</v>
      </c>
      <c r="H203" s="15">
        <v>0.27027000000000001</v>
      </c>
    </row>
    <row r="204" spans="1:8" ht="11.1" customHeight="1">
      <c r="A204" s="23" t="s">
        <v>212</v>
      </c>
      <c r="B204" s="24">
        <v>226</v>
      </c>
      <c r="C204" s="24">
        <v>166</v>
      </c>
      <c r="D204" s="24">
        <v>39</v>
      </c>
      <c r="E204" s="24">
        <v>15</v>
      </c>
      <c r="F204" s="24">
        <v>4</v>
      </c>
      <c r="G204" s="24">
        <v>1</v>
      </c>
      <c r="H204" s="24">
        <v>1</v>
      </c>
    </row>
    <row r="205" spans="1:8" ht="11.1" customHeight="1">
      <c r="A205" s="10" t="s">
        <v>114</v>
      </c>
      <c r="B205" s="15">
        <v>100</v>
      </c>
      <c r="C205" s="15">
        <v>73.451327000000006</v>
      </c>
      <c r="D205" s="15">
        <v>17.256637000000001</v>
      </c>
      <c r="E205" s="15">
        <v>6.637168</v>
      </c>
      <c r="F205" s="15">
        <v>1.7699119999999999</v>
      </c>
      <c r="G205" s="15">
        <v>0.44247799999999998</v>
      </c>
      <c r="H205" s="15">
        <v>0.44247799999999998</v>
      </c>
    </row>
    <row r="206" spans="1:8" ht="11.1" customHeight="1">
      <c r="A206" s="23" t="s">
        <v>213</v>
      </c>
      <c r="B206" s="24">
        <v>162</v>
      </c>
      <c r="C206" s="24">
        <v>102</v>
      </c>
      <c r="D206" s="24">
        <v>35</v>
      </c>
      <c r="E206" s="24">
        <v>17</v>
      </c>
      <c r="F206" s="24">
        <v>7</v>
      </c>
      <c r="G206" s="24">
        <v>0</v>
      </c>
      <c r="H206" s="24">
        <v>1</v>
      </c>
    </row>
    <row r="207" spans="1:8" ht="11.1" customHeight="1">
      <c r="A207" s="10" t="s">
        <v>114</v>
      </c>
      <c r="B207" s="15">
        <v>100</v>
      </c>
      <c r="C207" s="15">
        <v>62.962963000000002</v>
      </c>
      <c r="D207" s="15">
        <v>21.604938000000001</v>
      </c>
      <c r="E207" s="15">
        <v>10.493827</v>
      </c>
      <c r="F207" s="15">
        <v>4.3209879999999998</v>
      </c>
      <c r="G207" s="15">
        <v>0</v>
      </c>
      <c r="H207" s="15">
        <v>0.61728400000000005</v>
      </c>
    </row>
    <row r="208" spans="1:8" ht="11.1" customHeight="1">
      <c r="A208" s="23" t="s">
        <v>214</v>
      </c>
      <c r="B208" s="24">
        <v>303</v>
      </c>
      <c r="C208" s="24">
        <v>177</v>
      </c>
      <c r="D208" s="24">
        <v>88</v>
      </c>
      <c r="E208" s="24">
        <v>27</v>
      </c>
      <c r="F208" s="24">
        <v>10</v>
      </c>
      <c r="G208" s="24">
        <v>1</v>
      </c>
      <c r="H208" s="24">
        <v>0</v>
      </c>
    </row>
    <row r="209" spans="1:8" ht="11.1" customHeight="1">
      <c r="A209" s="10" t="s">
        <v>114</v>
      </c>
      <c r="B209" s="15">
        <v>100</v>
      </c>
      <c r="C209" s="15">
        <v>58.415841999999998</v>
      </c>
      <c r="D209" s="15">
        <v>29.042904</v>
      </c>
      <c r="E209" s="15">
        <v>8.9108909999999995</v>
      </c>
      <c r="F209" s="15">
        <v>3.3003300000000002</v>
      </c>
      <c r="G209" s="15">
        <v>0.33003300000000002</v>
      </c>
      <c r="H209" s="15">
        <v>0</v>
      </c>
    </row>
    <row r="210" spans="1:8" ht="11.1" customHeight="1">
      <c r="A210" s="23" t="s">
        <v>215</v>
      </c>
      <c r="B210" s="24">
        <v>105</v>
      </c>
      <c r="C210" s="24">
        <v>64</v>
      </c>
      <c r="D210" s="24">
        <v>30</v>
      </c>
      <c r="E210" s="24">
        <v>5</v>
      </c>
      <c r="F210" s="24">
        <v>4</v>
      </c>
      <c r="G210" s="24">
        <v>1</v>
      </c>
      <c r="H210" s="24">
        <v>1</v>
      </c>
    </row>
    <row r="211" spans="1:8" ht="11.1" customHeight="1">
      <c r="A211" s="10" t="s">
        <v>114</v>
      </c>
      <c r="B211" s="15">
        <v>100</v>
      </c>
      <c r="C211" s="15">
        <v>60.952381000000003</v>
      </c>
      <c r="D211" s="15">
        <v>28.571428999999998</v>
      </c>
      <c r="E211" s="15">
        <v>4.7619049999999996</v>
      </c>
      <c r="F211" s="15">
        <v>3.8095240000000001</v>
      </c>
      <c r="G211" s="15">
        <v>0.95238100000000003</v>
      </c>
      <c r="H211" s="15">
        <v>0.95238100000000003</v>
      </c>
    </row>
    <row r="212" spans="1:8" ht="11.1" customHeight="1">
      <c r="A212" s="23" t="s">
        <v>216</v>
      </c>
      <c r="B212" s="24">
        <v>122</v>
      </c>
      <c r="C212" s="24">
        <v>79</v>
      </c>
      <c r="D212" s="24">
        <v>29</v>
      </c>
      <c r="E212" s="24">
        <v>6</v>
      </c>
      <c r="F212" s="24">
        <v>6</v>
      </c>
      <c r="G212" s="24">
        <v>1</v>
      </c>
      <c r="H212" s="24">
        <v>1</v>
      </c>
    </row>
    <row r="213" spans="1:8" ht="11.1" customHeight="1">
      <c r="A213" s="10" t="s">
        <v>114</v>
      </c>
      <c r="B213" s="15">
        <v>100</v>
      </c>
      <c r="C213" s="15">
        <v>64.754097999999999</v>
      </c>
      <c r="D213" s="15">
        <v>23.770492000000001</v>
      </c>
      <c r="E213" s="15">
        <v>4.9180330000000003</v>
      </c>
      <c r="F213" s="15">
        <v>4.9180330000000003</v>
      </c>
      <c r="G213" s="15">
        <v>0.81967199999999996</v>
      </c>
      <c r="H213" s="15">
        <v>0.81967199999999996</v>
      </c>
    </row>
    <row r="214" spans="1:8" ht="11.1" customHeight="1">
      <c r="A214" s="23" t="s">
        <v>217</v>
      </c>
      <c r="B214" s="24">
        <v>152</v>
      </c>
      <c r="C214" s="24">
        <v>104</v>
      </c>
      <c r="D214" s="24">
        <v>34</v>
      </c>
      <c r="E214" s="24">
        <v>11</v>
      </c>
      <c r="F214" s="24">
        <v>2</v>
      </c>
      <c r="G214" s="24">
        <v>0</v>
      </c>
      <c r="H214" s="24">
        <v>1</v>
      </c>
    </row>
    <row r="215" spans="1:8" ht="11.1" customHeight="1">
      <c r="A215" s="10" t="s">
        <v>114</v>
      </c>
      <c r="B215" s="15">
        <v>100</v>
      </c>
      <c r="C215" s="15">
        <v>68.421053000000001</v>
      </c>
      <c r="D215" s="15">
        <v>22.368421000000001</v>
      </c>
      <c r="E215" s="15">
        <v>7.2368420000000002</v>
      </c>
      <c r="F215" s="15">
        <v>1.3157890000000001</v>
      </c>
      <c r="G215" s="15">
        <v>0</v>
      </c>
      <c r="H215" s="15">
        <v>0.65789500000000001</v>
      </c>
    </row>
    <row r="216" spans="1:8" ht="11.1" customHeight="1">
      <c r="A216" s="23" t="s">
        <v>218</v>
      </c>
      <c r="B216" s="24">
        <v>169</v>
      </c>
      <c r="C216" s="24">
        <v>108</v>
      </c>
      <c r="D216" s="24">
        <v>45</v>
      </c>
      <c r="E216" s="24">
        <v>12</v>
      </c>
      <c r="F216" s="24">
        <v>4</v>
      </c>
      <c r="G216" s="24">
        <v>0</v>
      </c>
      <c r="H216" s="24">
        <v>0</v>
      </c>
    </row>
    <row r="217" spans="1:8" ht="11.1" customHeight="1">
      <c r="A217" s="10" t="s">
        <v>114</v>
      </c>
      <c r="B217" s="15">
        <v>100</v>
      </c>
      <c r="C217" s="15">
        <v>63.905324999999998</v>
      </c>
      <c r="D217" s="15">
        <v>26.627219</v>
      </c>
      <c r="E217" s="15">
        <v>7.1005919999999998</v>
      </c>
      <c r="F217" s="15">
        <v>2.3668640000000001</v>
      </c>
      <c r="G217" s="15">
        <v>0</v>
      </c>
      <c r="H217" s="15">
        <v>0</v>
      </c>
    </row>
    <row r="218" spans="1:8" ht="11.1" customHeight="1">
      <c r="A218" s="23" t="s">
        <v>219</v>
      </c>
      <c r="B218" s="24">
        <v>197</v>
      </c>
      <c r="C218" s="24">
        <v>123</v>
      </c>
      <c r="D218" s="24">
        <v>57</v>
      </c>
      <c r="E218" s="24">
        <v>12</v>
      </c>
      <c r="F218" s="24">
        <v>4</v>
      </c>
      <c r="G218" s="24">
        <v>0</v>
      </c>
      <c r="H218" s="24">
        <v>1</v>
      </c>
    </row>
    <row r="219" spans="1:8" ht="11.1" customHeight="1">
      <c r="A219" s="10" t="s">
        <v>114</v>
      </c>
      <c r="B219" s="15">
        <v>100</v>
      </c>
      <c r="C219" s="15">
        <v>62.436548000000002</v>
      </c>
      <c r="D219" s="15">
        <v>28.934010000000001</v>
      </c>
      <c r="E219" s="15">
        <v>6.0913709999999996</v>
      </c>
      <c r="F219" s="15">
        <v>2.0304570000000002</v>
      </c>
      <c r="G219" s="15">
        <v>0</v>
      </c>
      <c r="H219" s="15">
        <v>0.50761400000000001</v>
      </c>
    </row>
    <row r="220" spans="1:8" ht="11.1" customHeight="1">
      <c r="A220" s="23" t="s">
        <v>220</v>
      </c>
      <c r="B220" s="24">
        <v>426</v>
      </c>
      <c r="C220" s="24">
        <v>264</v>
      </c>
      <c r="D220" s="24">
        <v>120</v>
      </c>
      <c r="E220" s="24">
        <v>25</v>
      </c>
      <c r="F220" s="24">
        <v>14</v>
      </c>
      <c r="G220" s="24">
        <v>1</v>
      </c>
      <c r="H220" s="24">
        <v>2</v>
      </c>
    </row>
    <row r="221" spans="1:8" ht="11.1" customHeight="1">
      <c r="A221" s="10" t="s">
        <v>114</v>
      </c>
      <c r="B221" s="15">
        <v>100</v>
      </c>
      <c r="C221" s="15">
        <v>61.971831000000002</v>
      </c>
      <c r="D221" s="15">
        <v>28.169014000000001</v>
      </c>
      <c r="E221" s="15">
        <v>5.8685450000000001</v>
      </c>
      <c r="F221" s="15">
        <v>3.2863850000000001</v>
      </c>
      <c r="G221" s="15">
        <v>0.23474200000000001</v>
      </c>
      <c r="H221" s="15">
        <v>0.46948400000000001</v>
      </c>
    </row>
    <row r="222" spans="1:8" ht="11.1" customHeight="1">
      <c r="A222" s="23" t="s">
        <v>221</v>
      </c>
      <c r="B222" s="24">
        <v>412</v>
      </c>
      <c r="C222" s="24">
        <v>253</v>
      </c>
      <c r="D222" s="24">
        <v>112</v>
      </c>
      <c r="E222" s="24">
        <v>28</v>
      </c>
      <c r="F222" s="24">
        <v>16</v>
      </c>
      <c r="G222" s="24">
        <v>2</v>
      </c>
      <c r="H222" s="24">
        <v>1</v>
      </c>
    </row>
    <row r="223" spans="1:8" ht="11.1" customHeight="1">
      <c r="A223" s="10" t="s">
        <v>114</v>
      </c>
      <c r="B223" s="15">
        <v>100</v>
      </c>
      <c r="C223" s="15">
        <v>61.407767</v>
      </c>
      <c r="D223" s="15">
        <v>27.184466</v>
      </c>
      <c r="E223" s="15">
        <v>6.7961169999999997</v>
      </c>
      <c r="F223" s="15">
        <v>3.8834949999999999</v>
      </c>
      <c r="G223" s="15">
        <v>0.48543700000000001</v>
      </c>
      <c r="H223" s="15">
        <v>0.24271799999999999</v>
      </c>
    </row>
    <row r="224" spans="1:8" ht="11.1" customHeight="1">
      <c r="A224" s="23" t="s">
        <v>152</v>
      </c>
      <c r="B224" s="24">
        <v>33</v>
      </c>
      <c r="C224" s="24">
        <v>20</v>
      </c>
      <c r="D224" s="24">
        <v>7</v>
      </c>
      <c r="E224" s="24">
        <v>2</v>
      </c>
      <c r="F224" s="24">
        <v>2</v>
      </c>
      <c r="G224" s="24">
        <v>1</v>
      </c>
      <c r="H224" s="24">
        <v>1</v>
      </c>
    </row>
    <row r="225" spans="1:8" ht="11.1" customHeight="1">
      <c r="A225" s="10" t="s">
        <v>114</v>
      </c>
      <c r="B225" s="15">
        <v>100</v>
      </c>
      <c r="C225" s="15">
        <v>60.606060999999997</v>
      </c>
      <c r="D225" s="15">
        <v>21.212121</v>
      </c>
      <c r="E225" s="15">
        <v>6.0606059999999999</v>
      </c>
      <c r="F225" s="15">
        <v>6.0606059999999999</v>
      </c>
      <c r="G225" s="15">
        <v>3.030303</v>
      </c>
      <c r="H225" s="15">
        <v>3.030303</v>
      </c>
    </row>
    <row r="226" spans="1:8" ht="11.1" customHeight="1">
      <c r="A226" s="23" t="s">
        <v>222</v>
      </c>
      <c r="B226" s="24">
        <v>94</v>
      </c>
      <c r="C226" s="24">
        <v>54</v>
      </c>
      <c r="D226" s="24">
        <v>27</v>
      </c>
      <c r="E226" s="24">
        <v>9</v>
      </c>
      <c r="F226" s="24">
        <v>4</v>
      </c>
      <c r="G226" s="24">
        <v>0</v>
      </c>
      <c r="H226" s="24">
        <v>0</v>
      </c>
    </row>
    <row r="227" spans="1:8" ht="11.1" customHeight="1">
      <c r="A227" s="10" t="s">
        <v>114</v>
      </c>
      <c r="B227" s="15">
        <v>100</v>
      </c>
      <c r="C227" s="15">
        <v>57.446809000000002</v>
      </c>
      <c r="D227" s="15">
        <v>28.723403999999999</v>
      </c>
      <c r="E227" s="15">
        <v>9.5744679999999995</v>
      </c>
      <c r="F227" s="15">
        <v>4.2553190000000001</v>
      </c>
      <c r="G227" s="15">
        <v>0</v>
      </c>
      <c r="H227" s="15">
        <v>0</v>
      </c>
    </row>
    <row r="228" spans="1:8" ht="11.1" customHeight="1">
      <c r="A228" s="23" t="s">
        <v>128</v>
      </c>
      <c r="B228" s="24">
        <v>15</v>
      </c>
      <c r="C228" s="24">
        <v>9</v>
      </c>
      <c r="D228" s="24">
        <v>3</v>
      </c>
      <c r="E228" s="24">
        <v>1</v>
      </c>
      <c r="F228" s="24">
        <v>0</v>
      </c>
      <c r="G228" s="24">
        <v>0</v>
      </c>
      <c r="H228" s="24">
        <v>2</v>
      </c>
    </row>
    <row r="229" spans="1:8" ht="11.1" customHeight="1">
      <c r="A229" s="11"/>
      <c r="B229" s="16">
        <v>100</v>
      </c>
      <c r="C229" s="16">
        <v>60</v>
      </c>
      <c r="D229" s="16">
        <v>20</v>
      </c>
      <c r="E229" s="16">
        <v>6.6666670000000003</v>
      </c>
      <c r="F229" s="16">
        <v>0</v>
      </c>
      <c r="G229" s="16">
        <v>0</v>
      </c>
      <c r="H229" s="16">
        <v>13.333333</v>
      </c>
    </row>
    <row r="230" spans="1:8" ht="11.1" customHeight="1"/>
  </sheetData>
  <phoneticPr fontId="2"/>
  <pageMargins left="0.75" right="0.75" top="1" bottom="1" header="0.5" footer="0.5"/>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86590-E949-47E2-9ABA-170C0004306D}">
  <sheetPr codeName="Sheet149"/>
  <dimension ref="A1:H230"/>
  <sheetViews>
    <sheetView workbookViewId="0"/>
  </sheetViews>
  <sheetFormatPr defaultRowHeight="12"/>
  <cols>
    <col min="1" max="1" width="52" style="13" bestFit="1" customWidth="1"/>
    <col min="2" max="256" width="7.625" style="13" customWidth="1"/>
    <col min="257" max="16384" width="9" style="13"/>
  </cols>
  <sheetData>
    <row r="1" spans="1:8">
      <c r="A1" s="12" t="s">
        <v>114</v>
      </c>
      <c r="B1" s="6"/>
    </row>
    <row r="2" spans="1:8">
      <c r="A2" s="18" t="str">
        <f xml:space="preserve"> HYPERLINK("#'目次'!B54","[48]")</f>
        <v>[48]</v>
      </c>
    </row>
    <row r="3" spans="1:8">
      <c r="A3" s="6" t="s">
        <v>114</v>
      </c>
      <c r="B3" s="7" t="s">
        <v>536</v>
      </c>
    </row>
    <row r="4" spans="1:8">
      <c r="A4" s="6" t="s">
        <v>114</v>
      </c>
      <c r="B4" s="7" t="s">
        <v>544</v>
      </c>
    </row>
    <row r="5" spans="1:8">
      <c r="A5" s="6" t="s">
        <v>114</v>
      </c>
      <c r="B5" s="7" t="s">
        <v>545</v>
      </c>
    </row>
    <row r="6" spans="1:8" s="21" customFormat="1" ht="108">
      <c r="A6" s="19" t="s">
        <v>114</v>
      </c>
      <c r="B6" s="20" t="s">
        <v>118</v>
      </c>
      <c r="C6" s="20" t="s">
        <v>546</v>
      </c>
      <c r="D6" s="20" t="s">
        <v>547</v>
      </c>
      <c r="E6" s="20" t="s">
        <v>548</v>
      </c>
      <c r="F6" s="20" t="s">
        <v>549</v>
      </c>
      <c r="G6" s="20" t="s">
        <v>550</v>
      </c>
      <c r="H6" s="20" t="s">
        <v>128</v>
      </c>
    </row>
    <row r="7" spans="1:8">
      <c r="A7" s="22" t="s">
        <v>121</v>
      </c>
      <c r="B7" s="9">
        <v>1274</v>
      </c>
      <c r="C7" s="9">
        <v>490</v>
      </c>
      <c r="D7" s="9">
        <v>530</v>
      </c>
      <c r="E7" s="9">
        <v>64</v>
      </c>
      <c r="F7" s="9">
        <v>65</v>
      </c>
      <c r="G7" s="9">
        <v>91</v>
      </c>
      <c r="H7" s="9">
        <v>34</v>
      </c>
    </row>
    <row r="8" spans="1:8">
      <c r="A8" s="10" t="s">
        <v>114</v>
      </c>
      <c r="B8" s="15">
        <v>100</v>
      </c>
      <c r="C8" s="15">
        <v>38.461537999999997</v>
      </c>
      <c r="D8" s="15">
        <v>41.601255999999999</v>
      </c>
      <c r="E8" s="15">
        <v>5.0235479999999999</v>
      </c>
      <c r="F8" s="15">
        <v>5.1020409999999998</v>
      </c>
      <c r="G8" s="15">
        <v>7.1428570000000002</v>
      </c>
      <c r="H8" s="15">
        <v>2.6687599999999998</v>
      </c>
    </row>
    <row r="9" spans="1:8">
      <c r="A9" s="8" t="s">
        <v>122</v>
      </c>
      <c r="B9" s="8"/>
      <c r="C9" s="8"/>
      <c r="D9" s="8"/>
      <c r="E9" s="8"/>
      <c r="F9" s="8"/>
      <c r="G9" s="8"/>
      <c r="H9" s="8"/>
    </row>
    <row r="10" spans="1:8">
      <c r="A10" s="23" t="s">
        <v>123</v>
      </c>
      <c r="B10" s="24">
        <v>204</v>
      </c>
      <c r="C10" s="24">
        <v>80</v>
      </c>
      <c r="D10" s="24">
        <v>83</v>
      </c>
      <c r="E10" s="24">
        <v>11</v>
      </c>
      <c r="F10" s="24">
        <v>11</v>
      </c>
      <c r="G10" s="24">
        <v>14</v>
      </c>
      <c r="H10" s="24">
        <v>5</v>
      </c>
    </row>
    <row r="11" spans="1:8">
      <c r="A11" s="10" t="s">
        <v>114</v>
      </c>
      <c r="B11" s="15">
        <v>100</v>
      </c>
      <c r="C11" s="15">
        <v>39.215685999999998</v>
      </c>
      <c r="D11" s="15">
        <v>40.686275000000002</v>
      </c>
      <c r="E11" s="15">
        <v>5.3921570000000001</v>
      </c>
      <c r="F11" s="15">
        <v>5.3921570000000001</v>
      </c>
      <c r="G11" s="15">
        <v>6.8627450000000003</v>
      </c>
      <c r="H11" s="15">
        <v>2.4509799999999999</v>
      </c>
    </row>
    <row r="12" spans="1:8">
      <c r="A12" s="23" t="s">
        <v>124</v>
      </c>
      <c r="B12" s="24">
        <v>292</v>
      </c>
      <c r="C12" s="24">
        <v>113</v>
      </c>
      <c r="D12" s="24">
        <v>125</v>
      </c>
      <c r="E12" s="24">
        <v>16</v>
      </c>
      <c r="F12" s="24">
        <v>14</v>
      </c>
      <c r="G12" s="24">
        <v>18</v>
      </c>
      <c r="H12" s="24">
        <v>6</v>
      </c>
    </row>
    <row r="13" spans="1:8">
      <c r="A13" s="10" t="s">
        <v>114</v>
      </c>
      <c r="B13" s="15">
        <v>100</v>
      </c>
      <c r="C13" s="15">
        <v>38.698630000000001</v>
      </c>
      <c r="D13" s="15">
        <v>42.808219000000001</v>
      </c>
      <c r="E13" s="15">
        <v>5.4794520000000002</v>
      </c>
      <c r="F13" s="15">
        <v>4.7945209999999996</v>
      </c>
      <c r="G13" s="15">
        <v>6.1643840000000001</v>
      </c>
      <c r="H13" s="15">
        <v>2.0547949999999999</v>
      </c>
    </row>
    <row r="14" spans="1:8">
      <c r="A14" s="23" t="s">
        <v>125</v>
      </c>
      <c r="B14" s="24">
        <v>561</v>
      </c>
      <c r="C14" s="24">
        <v>225</v>
      </c>
      <c r="D14" s="24">
        <v>230</v>
      </c>
      <c r="E14" s="24">
        <v>23</v>
      </c>
      <c r="F14" s="24">
        <v>28</v>
      </c>
      <c r="G14" s="24">
        <v>43</v>
      </c>
      <c r="H14" s="24">
        <v>12</v>
      </c>
    </row>
    <row r="15" spans="1:8">
      <c r="A15" s="10" t="s">
        <v>114</v>
      </c>
      <c r="B15" s="15">
        <v>100</v>
      </c>
      <c r="C15" s="15">
        <v>40.106952</v>
      </c>
      <c r="D15" s="15">
        <v>40.998216999999997</v>
      </c>
      <c r="E15" s="15">
        <v>4.0998219999999996</v>
      </c>
      <c r="F15" s="15">
        <v>4.9910870000000003</v>
      </c>
      <c r="G15" s="15">
        <v>7.6648839999999998</v>
      </c>
      <c r="H15" s="15">
        <v>2.1390370000000001</v>
      </c>
    </row>
    <row r="16" spans="1:8">
      <c r="A16" s="23" t="s">
        <v>126</v>
      </c>
      <c r="B16" s="24">
        <v>181</v>
      </c>
      <c r="C16" s="24">
        <v>61</v>
      </c>
      <c r="D16" s="24">
        <v>78</v>
      </c>
      <c r="E16" s="24">
        <v>10</v>
      </c>
      <c r="F16" s="24">
        <v>12</v>
      </c>
      <c r="G16" s="24">
        <v>12</v>
      </c>
      <c r="H16" s="24">
        <v>8</v>
      </c>
    </row>
    <row r="17" spans="1:8">
      <c r="A17" s="10" t="s">
        <v>114</v>
      </c>
      <c r="B17" s="15">
        <v>100</v>
      </c>
      <c r="C17" s="15">
        <v>33.701656999999997</v>
      </c>
      <c r="D17" s="15">
        <v>43.093922999999997</v>
      </c>
      <c r="E17" s="15">
        <v>5.5248619999999997</v>
      </c>
      <c r="F17" s="15">
        <v>6.6298339999999998</v>
      </c>
      <c r="G17" s="15">
        <v>6.6298339999999998</v>
      </c>
      <c r="H17" s="15">
        <v>4.4198899999999997</v>
      </c>
    </row>
    <row r="18" spans="1:8">
      <c r="A18" s="23" t="s">
        <v>127</v>
      </c>
      <c r="B18" s="24">
        <v>20</v>
      </c>
      <c r="C18" s="24">
        <v>5</v>
      </c>
      <c r="D18" s="24">
        <v>7</v>
      </c>
      <c r="E18" s="24">
        <v>4</v>
      </c>
      <c r="F18" s="24">
        <v>0</v>
      </c>
      <c r="G18" s="24">
        <v>2</v>
      </c>
      <c r="H18" s="24">
        <v>2</v>
      </c>
    </row>
    <row r="19" spans="1:8">
      <c r="A19" s="10" t="s">
        <v>114</v>
      </c>
      <c r="B19" s="15">
        <v>100</v>
      </c>
      <c r="C19" s="15">
        <v>25</v>
      </c>
      <c r="D19" s="15">
        <v>35</v>
      </c>
      <c r="E19" s="15">
        <v>20</v>
      </c>
      <c r="F19" s="15">
        <v>0</v>
      </c>
      <c r="G19" s="15">
        <v>10</v>
      </c>
      <c r="H19" s="15">
        <v>10</v>
      </c>
    </row>
    <row r="20" spans="1:8">
      <c r="A20" s="23" t="s">
        <v>128</v>
      </c>
      <c r="B20" s="24">
        <v>16</v>
      </c>
      <c r="C20" s="24">
        <v>6</v>
      </c>
      <c r="D20" s="24">
        <v>7</v>
      </c>
      <c r="E20" s="24">
        <v>0</v>
      </c>
      <c r="F20" s="24">
        <v>0</v>
      </c>
      <c r="G20" s="24">
        <v>2</v>
      </c>
      <c r="H20" s="24">
        <v>1</v>
      </c>
    </row>
    <row r="21" spans="1:8">
      <c r="A21" s="10" t="s">
        <v>114</v>
      </c>
      <c r="B21" s="15">
        <v>100</v>
      </c>
      <c r="C21" s="15">
        <v>37.5</v>
      </c>
      <c r="D21" s="15">
        <v>43.75</v>
      </c>
      <c r="E21" s="15">
        <v>0</v>
      </c>
      <c r="F21" s="15">
        <v>0</v>
      </c>
      <c r="G21" s="15">
        <v>12.5</v>
      </c>
      <c r="H21" s="15">
        <v>6.25</v>
      </c>
    </row>
    <row r="22" spans="1:8">
      <c r="A22" s="8" t="s">
        <v>129</v>
      </c>
      <c r="B22" s="8"/>
      <c r="C22" s="8"/>
      <c r="D22" s="8"/>
      <c r="E22" s="8"/>
      <c r="F22" s="8"/>
      <c r="G22" s="8"/>
      <c r="H22" s="8"/>
    </row>
    <row r="23" spans="1:8">
      <c r="A23" s="23" t="s">
        <v>130</v>
      </c>
      <c r="B23" s="24">
        <v>433</v>
      </c>
      <c r="C23" s="24">
        <v>179</v>
      </c>
      <c r="D23" s="24">
        <v>176</v>
      </c>
      <c r="E23" s="24">
        <v>17</v>
      </c>
      <c r="F23" s="24">
        <v>16</v>
      </c>
      <c r="G23" s="24">
        <v>33</v>
      </c>
      <c r="H23" s="24">
        <v>12</v>
      </c>
    </row>
    <row r="24" spans="1:8">
      <c r="A24" s="10" t="s">
        <v>114</v>
      </c>
      <c r="B24" s="15">
        <v>100</v>
      </c>
      <c r="C24" s="15">
        <v>41.339492</v>
      </c>
      <c r="D24" s="15">
        <v>40.646650999999999</v>
      </c>
      <c r="E24" s="15">
        <v>3.9260969999999999</v>
      </c>
      <c r="F24" s="15">
        <v>3.6951499999999999</v>
      </c>
      <c r="G24" s="15">
        <v>7.6212470000000003</v>
      </c>
      <c r="H24" s="15">
        <v>2.771363</v>
      </c>
    </row>
    <row r="25" spans="1:8">
      <c r="A25" s="23" t="s">
        <v>131</v>
      </c>
      <c r="B25" s="24">
        <v>623</v>
      </c>
      <c r="C25" s="24">
        <v>240</v>
      </c>
      <c r="D25" s="24">
        <v>267</v>
      </c>
      <c r="E25" s="24">
        <v>34</v>
      </c>
      <c r="F25" s="24">
        <v>34</v>
      </c>
      <c r="G25" s="24">
        <v>38</v>
      </c>
      <c r="H25" s="24">
        <v>10</v>
      </c>
    </row>
    <row r="26" spans="1:8">
      <c r="A26" s="10" t="s">
        <v>114</v>
      </c>
      <c r="B26" s="15">
        <v>100</v>
      </c>
      <c r="C26" s="15">
        <v>38.523274000000001</v>
      </c>
      <c r="D26" s="15">
        <v>42.857143000000001</v>
      </c>
      <c r="E26" s="15">
        <v>5.4574639999999999</v>
      </c>
      <c r="F26" s="15">
        <v>5.4574639999999999</v>
      </c>
      <c r="G26" s="15">
        <v>6.0995179999999998</v>
      </c>
      <c r="H26" s="15">
        <v>1.6051359999999999</v>
      </c>
    </row>
    <row r="27" spans="1:8">
      <c r="A27" s="23" t="s">
        <v>132</v>
      </c>
      <c r="B27" s="24">
        <v>188</v>
      </c>
      <c r="C27" s="24">
        <v>63</v>
      </c>
      <c r="D27" s="24">
        <v>75</v>
      </c>
      <c r="E27" s="24">
        <v>10</v>
      </c>
      <c r="F27" s="24">
        <v>12</v>
      </c>
      <c r="G27" s="24">
        <v>18</v>
      </c>
      <c r="H27" s="24">
        <v>10</v>
      </c>
    </row>
    <row r="28" spans="1:8">
      <c r="A28" s="10" t="s">
        <v>114</v>
      </c>
      <c r="B28" s="15">
        <v>100</v>
      </c>
      <c r="C28" s="15">
        <v>33.510638</v>
      </c>
      <c r="D28" s="15">
        <v>39.893616999999999</v>
      </c>
      <c r="E28" s="15">
        <v>5.3191490000000003</v>
      </c>
      <c r="F28" s="15">
        <v>6.3829789999999997</v>
      </c>
      <c r="G28" s="15">
        <v>9.5744679999999995</v>
      </c>
      <c r="H28" s="15">
        <v>5.3191490000000003</v>
      </c>
    </row>
    <row r="29" spans="1:8">
      <c r="A29" s="23" t="s">
        <v>133</v>
      </c>
      <c r="B29" s="24">
        <v>15</v>
      </c>
      <c r="C29" s="24">
        <v>3</v>
      </c>
      <c r="D29" s="24">
        <v>6</v>
      </c>
      <c r="E29" s="24">
        <v>3</v>
      </c>
      <c r="F29" s="24">
        <v>2</v>
      </c>
      <c r="G29" s="24">
        <v>1</v>
      </c>
      <c r="H29" s="24">
        <v>0</v>
      </c>
    </row>
    <row r="30" spans="1:8">
      <c r="A30" s="10" t="s">
        <v>114</v>
      </c>
      <c r="B30" s="15">
        <v>100</v>
      </c>
      <c r="C30" s="15">
        <v>20</v>
      </c>
      <c r="D30" s="15">
        <v>40</v>
      </c>
      <c r="E30" s="15">
        <v>20</v>
      </c>
      <c r="F30" s="15">
        <v>13.333333</v>
      </c>
      <c r="G30" s="15">
        <v>6.6666670000000003</v>
      </c>
      <c r="H30" s="15">
        <v>0</v>
      </c>
    </row>
    <row r="31" spans="1:8">
      <c r="A31" s="23" t="s">
        <v>128</v>
      </c>
      <c r="B31" s="24">
        <v>15</v>
      </c>
      <c r="C31" s="24">
        <v>5</v>
      </c>
      <c r="D31" s="24">
        <v>6</v>
      </c>
      <c r="E31" s="24">
        <v>0</v>
      </c>
      <c r="F31" s="24">
        <v>1</v>
      </c>
      <c r="G31" s="24">
        <v>1</v>
      </c>
      <c r="H31" s="24">
        <v>2</v>
      </c>
    </row>
    <row r="32" spans="1:8">
      <c r="A32" s="10" t="s">
        <v>114</v>
      </c>
      <c r="B32" s="15">
        <v>100</v>
      </c>
      <c r="C32" s="15">
        <v>33.333333000000003</v>
      </c>
      <c r="D32" s="15">
        <v>40</v>
      </c>
      <c r="E32" s="15">
        <v>0</v>
      </c>
      <c r="F32" s="15">
        <v>6.6666670000000003</v>
      </c>
      <c r="G32" s="15">
        <v>6.6666670000000003</v>
      </c>
      <c r="H32" s="15">
        <v>13.333333</v>
      </c>
    </row>
    <row r="33" spans="1:8">
      <c r="A33" s="8" t="s">
        <v>134</v>
      </c>
      <c r="B33" s="8"/>
      <c r="C33" s="8"/>
      <c r="D33" s="8"/>
      <c r="E33" s="8"/>
      <c r="F33" s="8"/>
      <c r="G33" s="8"/>
      <c r="H33" s="8"/>
    </row>
    <row r="34" spans="1:8">
      <c r="A34" s="23" t="s">
        <v>135</v>
      </c>
      <c r="B34" s="24">
        <v>35</v>
      </c>
      <c r="C34" s="24">
        <v>12</v>
      </c>
      <c r="D34" s="24">
        <v>15</v>
      </c>
      <c r="E34" s="24">
        <v>3</v>
      </c>
      <c r="F34" s="24">
        <v>2</v>
      </c>
      <c r="G34" s="24">
        <v>2</v>
      </c>
      <c r="H34" s="24">
        <v>1</v>
      </c>
    </row>
    <row r="35" spans="1:8">
      <c r="A35" s="10" t="s">
        <v>114</v>
      </c>
      <c r="B35" s="15">
        <v>100</v>
      </c>
      <c r="C35" s="15">
        <v>34.285713999999999</v>
      </c>
      <c r="D35" s="15">
        <v>42.857143000000001</v>
      </c>
      <c r="E35" s="15">
        <v>8.5714290000000002</v>
      </c>
      <c r="F35" s="15">
        <v>5.7142860000000004</v>
      </c>
      <c r="G35" s="15">
        <v>5.7142860000000004</v>
      </c>
      <c r="H35" s="15">
        <v>2.8571430000000002</v>
      </c>
    </row>
    <row r="36" spans="1:8">
      <c r="A36" s="23" t="s">
        <v>136</v>
      </c>
      <c r="B36" s="24">
        <v>45</v>
      </c>
      <c r="C36" s="24">
        <v>25</v>
      </c>
      <c r="D36" s="24">
        <v>12</v>
      </c>
      <c r="E36" s="24">
        <v>0</v>
      </c>
      <c r="F36" s="24">
        <v>2</v>
      </c>
      <c r="G36" s="24">
        <v>5</v>
      </c>
      <c r="H36" s="24">
        <v>1</v>
      </c>
    </row>
    <row r="37" spans="1:8">
      <c r="A37" s="10" t="s">
        <v>114</v>
      </c>
      <c r="B37" s="15">
        <v>100</v>
      </c>
      <c r="C37" s="15">
        <v>55.555556000000003</v>
      </c>
      <c r="D37" s="15">
        <v>26.666667</v>
      </c>
      <c r="E37" s="15">
        <v>0</v>
      </c>
      <c r="F37" s="15">
        <v>4.4444439999999998</v>
      </c>
      <c r="G37" s="15">
        <v>11.111110999999999</v>
      </c>
      <c r="H37" s="15">
        <v>2.2222219999999999</v>
      </c>
    </row>
    <row r="38" spans="1:8">
      <c r="A38" s="23" t="s">
        <v>137</v>
      </c>
      <c r="B38" s="24">
        <v>55</v>
      </c>
      <c r="C38" s="24">
        <v>24</v>
      </c>
      <c r="D38" s="24">
        <v>21</v>
      </c>
      <c r="E38" s="24">
        <v>0</v>
      </c>
      <c r="F38" s="24">
        <v>1</v>
      </c>
      <c r="G38" s="24">
        <v>7</v>
      </c>
      <c r="H38" s="24">
        <v>2</v>
      </c>
    </row>
    <row r="39" spans="1:8">
      <c r="A39" s="10" t="s">
        <v>114</v>
      </c>
      <c r="B39" s="15">
        <v>100</v>
      </c>
      <c r="C39" s="15">
        <v>43.636364</v>
      </c>
      <c r="D39" s="15">
        <v>38.181818</v>
      </c>
      <c r="E39" s="15">
        <v>0</v>
      </c>
      <c r="F39" s="15">
        <v>1.818182</v>
      </c>
      <c r="G39" s="15">
        <v>12.727273</v>
      </c>
      <c r="H39" s="15">
        <v>3.6363639999999999</v>
      </c>
    </row>
    <row r="40" spans="1:8">
      <c r="A40" s="23" t="s">
        <v>138</v>
      </c>
      <c r="B40" s="24">
        <v>61</v>
      </c>
      <c r="C40" s="24">
        <v>20</v>
      </c>
      <c r="D40" s="24">
        <v>28</v>
      </c>
      <c r="E40" s="24">
        <v>3</v>
      </c>
      <c r="F40" s="24">
        <v>2</v>
      </c>
      <c r="G40" s="24">
        <v>7</v>
      </c>
      <c r="H40" s="24">
        <v>1</v>
      </c>
    </row>
    <row r="41" spans="1:8">
      <c r="A41" s="10" t="s">
        <v>114</v>
      </c>
      <c r="B41" s="15">
        <v>100</v>
      </c>
      <c r="C41" s="15">
        <v>32.786884999999998</v>
      </c>
      <c r="D41" s="15">
        <v>45.901639000000003</v>
      </c>
      <c r="E41" s="15">
        <v>4.9180330000000003</v>
      </c>
      <c r="F41" s="15">
        <v>3.278689</v>
      </c>
      <c r="G41" s="15">
        <v>11.47541</v>
      </c>
      <c r="H41" s="15">
        <v>1.6393439999999999</v>
      </c>
    </row>
    <row r="42" spans="1:8">
      <c r="A42" s="23" t="s">
        <v>139</v>
      </c>
      <c r="B42" s="24">
        <v>73</v>
      </c>
      <c r="C42" s="24">
        <v>24</v>
      </c>
      <c r="D42" s="24">
        <v>32</v>
      </c>
      <c r="E42" s="24">
        <v>4</v>
      </c>
      <c r="F42" s="24">
        <v>3</v>
      </c>
      <c r="G42" s="24">
        <v>9</v>
      </c>
      <c r="H42" s="24">
        <v>1</v>
      </c>
    </row>
    <row r="43" spans="1:8">
      <c r="A43" s="10" t="s">
        <v>114</v>
      </c>
      <c r="B43" s="15">
        <v>100</v>
      </c>
      <c r="C43" s="15">
        <v>32.876711999999998</v>
      </c>
      <c r="D43" s="15">
        <v>43.835616000000002</v>
      </c>
      <c r="E43" s="15">
        <v>5.4794520000000002</v>
      </c>
      <c r="F43" s="15">
        <v>4.1095889999999997</v>
      </c>
      <c r="G43" s="15">
        <v>12.328766999999999</v>
      </c>
      <c r="H43" s="15">
        <v>1.3698630000000001</v>
      </c>
    </row>
    <row r="44" spans="1:8">
      <c r="A44" s="23" t="s">
        <v>140</v>
      </c>
      <c r="B44" s="24">
        <v>107</v>
      </c>
      <c r="C44" s="24">
        <v>47</v>
      </c>
      <c r="D44" s="24">
        <v>40</v>
      </c>
      <c r="E44" s="24">
        <v>7</v>
      </c>
      <c r="F44" s="24">
        <v>5</v>
      </c>
      <c r="G44" s="24">
        <v>7</v>
      </c>
      <c r="H44" s="24">
        <v>1</v>
      </c>
    </row>
    <row r="45" spans="1:8">
      <c r="A45" s="10" t="s">
        <v>114</v>
      </c>
      <c r="B45" s="15">
        <v>100</v>
      </c>
      <c r="C45" s="15">
        <v>43.925234000000003</v>
      </c>
      <c r="D45" s="15">
        <v>37.383178000000001</v>
      </c>
      <c r="E45" s="15">
        <v>6.5420559999999996</v>
      </c>
      <c r="F45" s="15">
        <v>4.6728969999999999</v>
      </c>
      <c r="G45" s="15">
        <v>6.5420559999999996</v>
      </c>
      <c r="H45" s="15">
        <v>0.93457900000000005</v>
      </c>
    </row>
    <row r="46" spans="1:8">
      <c r="A46" s="23" t="s">
        <v>141</v>
      </c>
      <c r="B46" s="24">
        <v>673</v>
      </c>
      <c r="C46" s="24">
        <v>271</v>
      </c>
      <c r="D46" s="24">
        <v>278</v>
      </c>
      <c r="E46" s="24">
        <v>35</v>
      </c>
      <c r="F46" s="24">
        <v>39</v>
      </c>
      <c r="G46" s="24">
        <v>35</v>
      </c>
      <c r="H46" s="24">
        <v>15</v>
      </c>
    </row>
    <row r="47" spans="1:8">
      <c r="A47" s="10" t="s">
        <v>114</v>
      </c>
      <c r="B47" s="15">
        <v>100</v>
      </c>
      <c r="C47" s="15">
        <v>40.267459000000002</v>
      </c>
      <c r="D47" s="15">
        <v>41.307577999999999</v>
      </c>
      <c r="E47" s="15">
        <v>5.2005939999999997</v>
      </c>
      <c r="F47" s="15">
        <v>5.7949479999999998</v>
      </c>
      <c r="G47" s="15">
        <v>5.2005939999999997</v>
      </c>
      <c r="H47" s="15">
        <v>2.2288260000000002</v>
      </c>
    </row>
    <row r="48" spans="1:8">
      <c r="A48" s="23" t="s">
        <v>142</v>
      </c>
      <c r="B48" s="24">
        <v>212</v>
      </c>
      <c r="C48" s="24">
        <v>62</v>
      </c>
      <c r="D48" s="24">
        <v>99</v>
      </c>
      <c r="E48" s="24">
        <v>12</v>
      </c>
      <c r="F48" s="24">
        <v>11</v>
      </c>
      <c r="G48" s="24">
        <v>18</v>
      </c>
      <c r="H48" s="24">
        <v>10</v>
      </c>
    </row>
    <row r="49" spans="1:8">
      <c r="A49" s="10" t="s">
        <v>114</v>
      </c>
      <c r="B49" s="15">
        <v>100</v>
      </c>
      <c r="C49" s="15">
        <v>29.245283000000001</v>
      </c>
      <c r="D49" s="15">
        <v>46.698112999999999</v>
      </c>
      <c r="E49" s="15">
        <v>5.6603770000000004</v>
      </c>
      <c r="F49" s="15">
        <v>5.1886789999999996</v>
      </c>
      <c r="G49" s="15">
        <v>8.4905659999999994</v>
      </c>
      <c r="H49" s="15">
        <v>4.7169809999999996</v>
      </c>
    </row>
    <row r="50" spans="1:8">
      <c r="A50" s="23" t="s">
        <v>128</v>
      </c>
      <c r="B50" s="24">
        <v>13</v>
      </c>
      <c r="C50" s="24">
        <v>5</v>
      </c>
      <c r="D50" s="24">
        <v>5</v>
      </c>
      <c r="E50" s="24">
        <v>0</v>
      </c>
      <c r="F50" s="24">
        <v>0</v>
      </c>
      <c r="G50" s="24">
        <v>1</v>
      </c>
      <c r="H50" s="24">
        <v>2</v>
      </c>
    </row>
    <row r="51" spans="1:8">
      <c r="A51" s="10" t="s">
        <v>114</v>
      </c>
      <c r="B51" s="15">
        <v>100</v>
      </c>
      <c r="C51" s="15">
        <v>38.461537999999997</v>
      </c>
      <c r="D51" s="15">
        <v>38.461537999999997</v>
      </c>
      <c r="E51" s="15">
        <v>0</v>
      </c>
      <c r="F51" s="15">
        <v>0</v>
      </c>
      <c r="G51" s="15">
        <v>7.6923079999999997</v>
      </c>
      <c r="H51" s="15">
        <v>15.384615</v>
      </c>
    </row>
    <row r="52" spans="1:8">
      <c r="A52" s="8" t="s">
        <v>143</v>
      </c>
      <c r="B52" s="8"/>
      <c r="C52" s="8"/>
      <c r="D52" s="8"/>
      <c r="E52" s="8"/>
      <c r="F52" s="8"/>
      <c r="G52" s="8"/>
      <c r="H52" s="8"/>
    </row>
    <row r="53" spans="1:8">
      <c r="A53" s="23" t="s">
        <v>144</v>
      </c>
      <c r="B53" s="24">
        <v>208</v>
      </c>
      <c r="C53" s="24">
        <v>79</v>
      </c>
      <c r="D53" s="24">
        <v>80</v>
      </c>
      <c r="E53" s="24">
        <v>22</v>
      </c>
      <c r="F53" s="24">
        <v>9</v>
      </c>
      <c r="G53" s="24">
        <v>13</v>
      </c>
      <c r="H53" s="24">
        <v>5</v>
      </c>
    </row>
    <row r="54" spans="1:8">
      <c r="A54" s="10" t="s">
        <v>114</v>
      </c>
      <c r="B54" s="15">
        <v>100</v>
      </c>
      <c r="C54" s="15">
        <v>37.980769000000002</v>
      </c>
      <c r="D54" s="15">
        <v>38.461537999999997</v>
      </c>
      <c r="E54" s="15">
        <v>10.576923000000001</v>
      </c>
      <c r="F54" s="15">
        <v>4.3269229999999999</v>
      </c>
      <c r="G54" s="15">
        <v>6.25</v>
      </c>
      <c r="H54" s="15">
        <v>2.4038460000000001</v>
      </c>
    </row>
    <row r="55" spans="1:8">
      <c r="A55" s="23" t="s">
        <v>145</v>
      </c>
      <c r="B55" s="24">
        <v>188</v>
      </c>
      <c r="C55" s="24">
        <v>69</v>
      </c>
      <c r="D55" s="24">
        <v>83</v>
      </c>
      <c r="E55" s="24">
        <v>15</v>
      </c>
      <c r="F55" s="24">
        <v>9</v>
      </c>
      <c r="G55" s="24">
        <v>5</v>
      </c>
      <c r="H55" s="24">
        <v>7</v>
      </c>
    </row>
    <row r="56" spans="1:8">
      <c r="A56" s="10" t="s">
        <v>114</v>
      </c>
      <c r="B56" s="15">
        <v>100</v>
      </c>
      <c r="C56" s="15">
        <v>36.702128000000002</v>
      </c>
      <c r="D56" s="15">
        <v>44.148935999999999</v>
      </c>
      <c r="E56" s="15">
        <v>7.9787229999999996</v>
      </c>
      <c r="F56" s="15">
        <v>4.7872339999999998</v>
      </c>
      <c r="G56" s="15">
        <v>2.6595740000000001</v>
      </c>
      <c r="H56" s="15">
        <v>3.7234039999999999</v>
      </c>
    </row>
    <row r="57" spans="1:8">
      <c r="A57" s="23" t="s">
        <v>146</v>
      </c>
      <c r="B57" s="24">
        <v>261</v>
      </c>
      <c r="C57" s="24">
        <v>91</v>
      </c>
      <c r="D57" s="24">
        <v>135</v>
      </c>
      <c r="E57" s="24">
        <v>13</v>
      </c>
      <c r="F57" s="24">
        <v>8</v>
      </c>
      <c r="G57" s="24">
        <v>9</v>
      </c>
      <c r="H57" s="24">
        <v>5</v>
      </c>
    </row>
    <row r="58" spans="1:8">
      <c r="A58" s="10" t="s">
        <v>114</v>
      </c>
      <c r="B58" s="15">
        <v>100</v>
      </c>
      <c r="C58" s="15">
        <v>34.865900000000003</v>
      </c>
      <c r="D58" s="15">
        <v>51.724138000000004</v>
      </c>
      <c r="E58" s="15">
        <v>4.9808430000000001</v>
      </c>
      <c r="F58" s="15">
        <v>3.065134</v>
      </c>
      <c r="G58" s="15">
        <v>3.4482759999999999</v>
      </c>
      <c r="H58" s="15">
        <v>1.9157090000000001</v>
      </c>
    </row>
    <row r="59" spans="1:8">
      <c r="A59" s="23" t="s">
        <v>147</v>
      </c>
      <c r="B59" s="24">
        <v>64</v>
      </c>
      <c r="C59" s="24">
        <v>26</v>
      </c>
      <c r="D59" s="24">
        <v>28</v>
      </c>
      <c r="E59" s="24">
        <v>3</v>
      </c>
      <c r="F59" s="24">
        <v>3</v>
      </c>
      <c r="G59" s="24">
        <v>2</v>
      </c>
      <c r="H59" s="24">
        <v>2</v>
      </c>
    </row>
    <row r="60" spans="1:8">
      <c r="A60" s="10" t="s">
        <v>114</v>
      </c>
      <c r="B60" s="15">
        <v>100</v>
      </c>
      <c r="C60" s="15">
        <v>40.625</v>
      </c>
      <c r="D60" s="15">
        <v>43.75</v>
      </c>
      <c r="E60" s="15">
        <v>4.6875</v>
      </c>
      <c r="F60" s="15">
        <v>4.6875</v>
      </c>
      <c r="G60" s="15">
        <v>3.125</v>
      </c>
      <c r="H60" s="15">
        <v>3.125</v>
      </c>
    </row>
    <row r="61" spans="1:8">
      <c r="A61" s="23" t="s">
        <v>148</v>
      </c>
      <c r="B61" s="24">
        <v>87</v>
      </c>
      <c r="C61" s="24">
        <v>37</v>
      </c>
      <c r="D61" s="24">
        <v>35</v>
      </c>
      <c r="E61" s="24">
        <v>4</v>
      </c>
      <c r="F61" s="24">
        <v>4</v>
      </c>
      <c r="G61" s="24">
        <v>4</v>
      </c>
      <c r="H61" s="24">
        <v>3</v>
      </c>
    </row>
    <row r="62" spans="1:8">
      <c r="A62" s="10" t="s">
        <v>114</v>
      </c>
      <c r="B62" s="15">
        <v>100</v>
      </c>
      <c r="C62" s="15">
        <v>42.528736000000002</v>
      </c>
      <c r="D62" s="15">
        <v>40.229885000000003</v>
      </c>
      <c r="E62" s="15">
        <v>4.5977009999999998</v>
      </c>
      <c r="F62" s="15">
        <v>4.5977009999999998</v>
      </c>
      <c r="G62" s="15">
        <v>4.5977009999999998</v>
      </c>
      <c r="H62" s="15">
        <v>3.4482759999999999</v>
      </c>
    </row>
    <row r="63" spans="1:8">
      <c r="A63" s="23" t="s">
        <v>149</v>
      </c>
      <c r="B63" s="24">
        <v>648</v>
      </c>
      <c r="C63" s="24">
        <v>254</v>
      </c>
      <c r="D63" s="24">
        <v>280</v>
      </c>
      <c r="E63" s="24">
        <v>36</v>
      </c>
      <c r="F63" s="24">
        <v>31</v>
      </c>
      <c r="G63" s="24">
        <v>33</v>
      </c>
      <c r="H63" s="24">
        <v>14</v>
      </c>
    </row>
    <row r="64" spans="1:8">
      <c r="A64" s="10" t="s">
        <v>114</v>
      </c>
      <c r="B64" s="15">
        <v>100</v>
      </c>
      <c r="C64" s="15">
        <v>39.197530999999998</v>
      </c>
      <c r="D64" s="15">
        <v>43.209876999999999</v>
      </c>
      <c r="E64" s="15">
        <v>5.5555560000000002</v>
      </c>
      <c r="F64" s="15">
        <v>4.7839510000000001</v>
      </c>
      <c r="G64" s="15">
        <v>5.0925929999999999</v>
      </c>
      <c r="H64" s="15">
        <v>2.1604939999999999</v>
      </c>
    </row>
    <row r="65" spans="1:8">
      <c r="A65" s="23" t="s">
        <v>150</v>
      </c>
      <c r="B65" s="24">
        <v>834</v>
      </c>
      <c r="C65" s="24">
        <v>323</v>
      </c>
      <c r="D65" s="24">
        <v>361</v>
      </c>
      <c r="E65" s="24">
        <v>43</v>
      </c>
      <c r="F65" s="24">
        <v>40</v>
      </c>
      <c r="G65" s="24">
        <v>45</v>
      </c>
      <c r="H65" s="24">
        <v>22</v>
      </c>
    </row>
    <row r="66" spans="1:8">
      <c r="A66" s="10" t="s">
        <v>114</v>
      </c>
      <c r="B66" s="15">
        <v>100</v>
      </c>
      <c r="C66" s="15">
        <v>38.729016999999999</v>
      </c>
      <c r="D66" s="15">
        <v>43.285372000000002</v>
      </c>
      <c r="E66" s="15">
        <v>5.155875</v>
      </c>
      <c r="F66" s="15">
        <v>4.796163</v>
      </c>
      <c r="G66" s="15">
        <v>5.395683</v>
      </c>
      <c r="H66" s="15">
        <v>2.6378900000000001</v>
      </c>
    </row>
    <row r="67" spans="1:8">
      <c r="A67" s="23" t="s">
        <v>151</v>
      </c>
      <c r="B67" s="24">
        <v>1125</v>
      </c>
      <c r="C67" s="24">
        <v>423</v>
      </c>
      <c r="D67" s="24">
        <v>476</v>
      </c>
      <c r="E67" s="24">
        <v>59</v>
      </c>
      <c r="F67" s="24">
        <v>58</v>
      </c>
      <c r="G67" s="24">
        <v>82</v>
      </c>
      <c r="H67" s="24">
        <v>27</v>
      </c>
    </row>
    <row r="68" spans="1:8">
      <c r="A68" s="10" t="s">
        <v>114</v>
      </c>
      <c r="B68" s="15">
        <v>100</v>
      </c>
      <c r="C68" s="15">
        <v>37.6</v>
      </c>
      <c r="D68" s="15">
        <v>42.311110999999997</v>
      </c>
      <c r="E68" s="15">
        <v>5.2444439999999997</v>
      </c>
      <c r="F68" s="15">
        <v>5.1555559999999998</v>
      </c>
      <c r="G68" s="15">
        <v>7.2888890000000002</v>
      </c>
      <c r="H68" s="15">
        <v>2.4</v>
      </c>
    </row>
    <row r="69" spans="1:8">
      <c r="A69" s="23" t="s">
        <v>152</v>
      </c>
      <c r="B69" s="24">
        <v>27</v>
      </c>
      <c r="C69" s="24">
        <v>9</v>
      </c>
      <c r="D69" s="24">
        <v>11</v>
      </c>
      <c r="E69" s="24">
        <v>3</v>
      </c>
      <c r="F69" s="24">
        <v>1</v>
      </c>
      <c r="G69" s="24">
        <v>2</v>
      </c>
      <c r="H69" s="24">
        <v>1</v>
      </c>
    </row>
    <row r="70" spans="1:8">
      <c r="A70" s="10" t="s">
        <v>114</v>
      </c>
      <c r="B70" s="15">
        <v>100</v>
      </c>
      <c r="C70" s="15">
        <v>33.333333000000003</v>
      </c>
      <c r="D70" s="15">
        <v>40.740741</v>
      </c>
      <c r="E70" s="15">
        <v>11.111110999999999</v>
      </c>
      <c r="F70" s="15">
        <v>3.7037040000000001</v>
      </c>
      <c r="G70" s="15">
        <v>7.4074070000000001</v>
      </c>
      <c r="H70" s="15">
        <v>3.7037040000000001</v>
      </c>
    </row>
    <row r="71" spans="1:8">
      <c r="A71" s="23" t="s">
        <v>128</v>
      </c>
      <c r="B71" s="24">
        <v>13</v>
      </c>
      <c r="C71" s="24">
        <v>4</v>
      </c>
      <c r="D71" s="24">
        <v>6</v>
      </c>
      <c r="E71" s="24">
        <v>0</v>
      </c>
      <c r="F71" s="24">
        <v>0</v>
      </c>
      <c r="G71" s="24">
        <v>2</v>
      </c>
      <c r="H71" s="24">
        <v>1</v>
      </c>
    </row>
    <row r="72" spans="1:8">
      <c r="A72" s="10" t="s">
        <v>114</v>
      </c>
      <c r="B72" s="15">
        <v>100</v>
      </c>
      <c r="C72" s="15">
        <v>30.769231000000001</v>
      </c>
      <c r="D72" s="15">
        <v>46.153846000000001</v>
      </c>
      <c r="E72" s="15">
        <v>0</v>
      </c>
      <c r="F72" s="15">
        <v>0</v>
      </c>
      <c r="G72" s="15">
        <v>15.384615</v>
      </c>
      <c r="H72" s="15">
        <v>7.6923079999999997</v>
      </c>
    </row>
    <row r="73" spans="1:8">
      <c r="A73" s="8" t="s">
        <v>153</v>
      </c>
      <c r="B73" s="8"/>
      <c r="C73" s="8"/>
      <c r="D73" s="8"/>
      <c r="E73" s="8"/>
      <c r="F73" s="8"/>
      <c r="G73" s="8"/>
      <c r="H73" s="8"/>
    </row>
    <row r="74" spans="1:8">
      <c r="A74" s="23" t="s">
        <v>154</v>
      </c>
      <c r="B74" s="24">
        <v>693</v>
      </c>
      <c r="C74" s="24">
        <v>274</v>
      </c>
      <c r="D74" s="24">
        <v>289</v>
      </c>
      <c r="E74" s="24">
        <v>36</v>
      </c>
      <c r="F74" s="24">
        <v>37</v>
      </c>
      <c r="G74" s="24">
        <v>39</v>
      </c>
      <c r="H74" s="24">
        <v>18</v>
      </c>
    </row>
    <row r="75" spans="1:8">
      <c r="A75" s="10" t="s">
        <v>114</v>
      </c>
      <c r="B75" s="15">
        <v>100</v>
      </c>
      <c r="C75" s="15">
        <v>39.538240000000002</v>
      </c>
      <c r="D75" s="15">
        <v>41.702742000000001</v>
      </c>
      <c r="E75" s="15">
        <v>5.1948049999999997</v>
      </c>
      <c r="F75" s="15">
        <v>5.339105</v>
      </c>
      <c r="G75" s="15">
        <v>5.6277059999999999</v>
      </c>
      <c r="H75" s="15">
        <v>2.5974029999999999</v>
      </c>
    </row>
    <row r="76" spans="1:8">
      <c r="A76" s="23" t="s">
        <v>155</v>
      </c>
      <c r="B76" s="24">
        <v>502</v>
      </c>
      <c r="C76" s="24">
        <v>203</v>
      </c>
      <c r="D76" s="24">
        <v>203</v>
      </c>
      <c r="E76" s="24">
        <v>28</v>
      </c>
      <c r="F76" s="24">
        <v>30</v>
      </c>
      <c r="G76" s="24">
        <v>33</v>
      </c>
      <c r="H76" s="24">
        <v>5</v>
      </c>
    </row>
    <row r="77" spans="1:8">
      <c r="A77" s="10" t="s">
        <v>114</v>
      </c>
      <c r="B77" s="15">
        <v>100</v>
      </c>
      <c r="C77" s="15">
        <v>40.438246999999997</v>
      </c>
      <c r="D77" s="15">
        <v>40.438246999999997</v>
      </c>
      <c r="E77" s="15">
        <v>5.5776890000000003</v>
      </c>
      <c r="F77" s="15">
        <v>5.9760960000000001</v>
      </c>
      <c r="G77" s="15">
        <v>6.5737050000000004</v>
      </c>
      <c r="H77" s="15">
        <v>0.99601600000000001</v>
      </c>
    </row>
    <row r="78" spans="1:8">
      <c r="A78" s="23" t="s">
        <v>156</v>
      </c>
      <c r="B78" s="24">
        <v>449</v>
      </c>
      <c r="C78" s="24">
        <v>158</v>
      </c>
      <c r="D78" s="24">
        <v>191</v>
      </c>
      <c r="E78" s="24">
        <v>30</v>
      </c>
      <c r="F78" s="24">
        <v>25</v>
      </c>
      <c r="G78" s="24">
        <v>33</v>
      </c>
      <c r="H78" s="24">
        <v>12</v>
      </c>
    </row>
    <row r="79" spans="1:8">
      <c r="A79" s="10" t="s">
        <v>114</v>
      </c>
      <c r="B79" s="15">
        <v>100</v>
      </c>
      <c r="C79" s="15">
        <v>35.189309999999999</v>
      </c>
      <c r="D79" s="15">
        <v>42.538975999999998</v>
      </c>
      <c r="E79" s="15">
        <v>6.681514</v>
      </c>
      <c r="F79" s="15">
        <v>5.5679290000000004</v>
      </c>
      <c r="G79" s="15">
        <v>7.349666</v>
      </c>
      <c r="H79" s="15">
        <v>2.672606</v>
      </c>
    </row>
    <row r="80" spans="1:8">
      <c r="A80" s="23" t="s">
        <v>157</v>
      </c>
      <c r="B80" s="24">
        <v>246</v>
      </c>
      <c r="C80" s="24">
        <v>100</v>
      </c>
      <c r="D80" s="24">
        <v>102</v>
      </c>
      <c r="E80" s="24">
        <v>15</v>
      </c>
      <c r="F80" s="24">
        <v>12</v>
      </c>
      <c r="G80" s="24">
        <v>13</v>
      </c>
      <c r="H80" s="24">
        <v>4</v>
      </c>
    </row>
    <row r="81" spans="1:8">
      <c r="A81" s="10" t="s">
        <v>114</v>
      </c>
      <c r="B81" s="15">
        <v>100</v>
      </c>
      <c r="C81" s="15">
        <v>40.650407000000001</v>
      </c>
      <c r="D81" s="15">
        <v>41.463414999999998</v>
      </c>
      <c r="E81" s="15">
        <v>6.0975609999999998</v>
      </c>
      <c r="F81" s="15">
        <v>4.8780489999999999</v>
      </c>
      <c r="G81" s="15">
        <v>5.2845529999999998</v>
      </c>
      <c r="H81" s="15">
        <v>1.6260159999999999</v>
      </c>
    </row>
    <row r="82" spans="1:8">
      <c r="A82" s="23" t="s">
        <v>158</v>
      </c>
      <c r="B82" s="24">
        <v>719</v>
      </c>
      <c r="C82" s="24">
        <v>284</v>
      </c>
      <c r="D82" s="24">
        <v>305</v>
      </c>
      <c r="E82" s="24">
        <v>47</v>
      </c>
      <c r="F82" s="24">
        <v>35</v>
      </c>
      <c r="G82" s="24">
        <v>36</v>
      </c>
      <c r="H82" s="24">
        <v>12</v>
      </c>
    </row>
    <row r="83" spans="1:8">
      <c r="A83" s="10" t="s">
        <v>114</v>
      </c>
      <c r="B83" s="15">
        <v>100</v>
      </c>
      <c r="C83" s="15">
        <v>39.499305</v>
      </c>
      <c r="D83" s="15">
        <v>42.420028000000002</v>
      </c>
      <c r="E83" s="15">
        <v>6.5368570000000004</v>
      </c>
      <c r="F83" s="15">
        <v>4.8678720000000002</v>
      </c>
      <c r="G83" s="15">
        <v>5.0069540000000003</v>
      </c>
      <c r="H83" s="15">
        <v>1.6689849999999999</v>
      </c>
    </row>
    <row r="84" spans="1:8">
      <c r="A84" s="23" t="s">
        <v>159</v>
      </c>
      <c r="B84" s="24">
        <v>545</v>
      </c>
      <c r="C84" s="24">
        <v>202</v>
      </c>
      <c r="D84" s="24">
        <v>238</v>
      </c>
      <c r="E84" s="24">
        <v>29</v>
      </c>
      <c r="F84" s="24">
        <v>33</v>
      </c>
      <c r="G84" s="24">
        <v>37</v>
      </c>
      <c r="H84" s="24">
        <v>6</v>
      </c>
    </row>
    <row r="85" spans="1:8">
      <c r="A85" s="10" t="s">
        <v>114</v>
      </c>
      <c r="B85" s="15">
        <v>100</v>
      </c>
      <c r="C85" s="15">
        <v>37.064219999999999</v>
      </c>
      <c r="D85" s="15">
        <v>43.669725</v>
      </c>
      <c r="E85" s="15">
        <v>5.3211009999999996</v>
      </c>
      <c r="F85" s="15">
        <v>6.0550459999999999</v>
      </c>
      <c r="G85" s="15">
        <v>6.7889910000000002</v>
      </c>
      <c r="H85" s="15">
        <v>1.1009169999999999</v>
      </c>
    </row>
    <row r="86" spans="1:8">
      <c r="A86" s="23" t="s">
        <v>160</v>
      </c>
      <c r="B86" s="24">
        <v>635</v>
      </c>
      <c r="C86" s="24">
        <v>227</v>
      </c>
      <c r="D86" s="24">
        <v>282</v>
      </c>
      <c r="E86" s="24">
        <v>47</v>
      </c>
      <c r="F86" s="24">
        <v>29</v>
      </c>
      <c r="G86" s="24">
        <v>37</v>
      </c>
      <c r="H86" s="24">
        <v>13</v>
      </c>
    </row>
    <row r="87" spans="1:8">
      <c r="A87" s="10" t="s">
        <v>114</v>
      </c>
      <c r="B87" s="15">
        <v>100</v>
      </c>
      <c r="C87" s="15">
        <v>35.748030999999997</v>
      </c>
      <c r="D87" s="15">
        <v>44.409449000000002</v>
      </c>
      <c r="E87" s="15">
        <v>7.4015750000000002</v>
      </c>
      <c r="F87" s="15">
        <v>4.566929</v>
      </c>
      <c r="G87" s="15">
        <v>5.8267720000000001</v>
      </c>
      <c r="H87" s="15">
        <v>2.0472440000000001</v>
      </c>
    </row>
    <row r="88" spans="1:8">
      <c r="A88" s="23" t="s">
        <v>161</v>
      </c>
      <c r="B88" s="24">
        <v>238</v>
      </c>
      <c r="C88" s="24">
        <v>84</v>
      </c>
      <c r="D88" s="24">
        <v>112</v>
      </c>
      <c r="E88" s="24">
        <v>16</v>
      </c>
      <c r="F88" s="24">
        <v>11</v>
      </c>
      <c r="G88" s="24">
        <v>9</v>
      </c>
      <c r="H88" s="24">
        <v>6</v>
      </c>
    </row>
    <row r="89" spans="1:8">
      <c r="A89" s="10" t="s">
        <v>114</v>
      </c>
      <c r="B89" s="15">
        <v>100</v>
      </c>
      <c r="C89" s="15">
        <v>35.294117999999997</v>
      </c>
      <c r="D89" s="15">
        <v>47.058824000000001</v>
      </c>
      <c r="E89" s="15">
        <v>6.7226889999999999</v>
      </c>
      <c r="F89" s="15">
        <v>4.6218490000000001</v>
      </c>
      <c r="G89" s="15">
        <v>3.7815129999999999</v>
      </c>
      <c r="H89" s="15">
        <v>2.5210080000000001</v>
      </c>
    </row>
    <row r="90" spans="1:8">
      <c r="A90" s="23" t="s">
        <v>162</v>
      </c>
      <c r="B90" s="24">
        <v>651</v>
      </c>
      <c r="C90" s="24">
        <v>255</v>
      </c>
      <c r="D90" s="24">
        <v>287</v>
      </c>
      <c r="E90" s="24">
        <v>34</v>
      </c>
      <c r="F90" s="24">
        <v>36</v>
      </c>
      <c r="G90" s="24">
        <v>32</v>
      </c>
      <c r="H90" s="24">
        <v>7</v>
      </c>
    </row>
    <row r="91" spans="1:8">
      <c r="A91" s="10" t="s">
        <v>114</v>
      </c>
      <c r="B91" s="15">
        <v>100</v>
      </c>
      <c r="C91" s="15">
        <v>39.170507000000001</v>
      </c>
      <c r="D91" s="15">
        <v>44.086022</v>
      </c>
      <c r="E91" s="15">
        <v>5.222734</v>
      </c>
      <c r="F91" s="15">
        <v>5.529954</v>
      </c>
      <c r="G91" s="15">
        <v>4.9155150000000001</v>
      </c>
      <c r="H91" s="15">
        <v>1.075269</v>
      </c>
    </row>
    <row r="92" spans="1:8">
      <c r="A92" s="23" t="s">
        <v>152</v>
      </c>
      <c r="B92" s="24">
        <v>44</v>
      </c>
      <c r="C92" s="24">
        <v>18</v>
      </c>
      <c r="D92" s="24">
        <v>19</v>
      </c>
      <c r="E92" s="24">
        <v>2</v>
      </c>
      <c r="F92" s="24">
        <v>2</v>
      </c>
      <c r="G92" s="24">
        <v>2</v>
      </c>
      <c r="H92" s="24">
        <v>1</v>
      </c>
    </row>
    <row r="93" spans="1:8">
      <c r="A93" s="10" t="s">
        <v>114</v>
      </c>
      <c r="B93" s="15">
        <v>100</v>
      </c>
      <c r="C93" s="15">
        <v>40.909090999999997</v>
      </c>
      <c r="D93" s="15">
        <v>43.181818</v>
      </c>
      <c r="E93" s="15">
        <v>4.5454549999999996</v>
      </c>
      <c r="F93" s="15">
        <v>4.5454549999999996</v>
      </c>
      <c r="G93" s="15">
        <v>4.5454549999999996</v>
      </c>
      <c r="H93" s="15">
        <v>2.2727270000000002</v>
      </c>
    </row>
    <row r="94" spans="1:8">
      <c r="A94" s="23" t="s">
        <v>163</v>
      </c>
      <c r="B94" s="24">
        <v>27</v>
      </c>
      <c r="C94" s="24">
        <v>13</v>
      </c>
      <c r="D94" s="24">
        <v>9</v>
      </c>
      <c r="E94" s="24">
        <v>1</v>
      </c>
      <c r="F94" s="24">
        <v>1</v>
      </c>
      <c r="G94" s="24">
        <v>2</v>
      </c>
      <c r="H94" s="24">
        <v>1</v>
      </c>
    </row>
    <row r="95" spans="1:8">
      <c r="A95" s="10" t="s">
        <v>114</v>
      </c>
      <c r="B95" s="15">
        <v>100</v>
      </c>
      <c r="C95" s="15">
        <v>48.148147999999999</v>
      </c>
      <c r="D95" s="15">
        <v>33.333333000000003</v>
      </c>
      <c r="E95" s="15">
        <v>3.7037040000000001</v>
      </c>
      <c r="F95" s="15">
        <v>3.7037040000000001</v>
      </c>
      <c r="G95" s="15">
        <v>7.4074070000000001</v>
      </c>
      <c r="H95" s="15">
        <v>3.7037040000000001</v>
      </c>
    </row>
    <row r="96" spans="1:8">
      <c r="A96" s="23" t="s">
        <v>128</v>
      </c>
      <c r="B96" s="24">
        <v>18</v>
      </c>
      <c r="C96" s="24">
        <v>6</v>
      </c>
      <c r="D96" s="24">
        <v>6</v>
      </c>
      <c r="E96" s="24">
        <v>0</v>
      </c>
      <c r="F96" s="24">
        <v>1</v>
      </c>
      <c r="G96" s="24">
        <v>2</v>
      </c>
      <c r="H96" s="24">
        <v>3</v>
      </c>
    </row>
    <row r="97" spans="1:8">
      <c r="A97" s="10" t="s">
        <v>114</v>
      </c>
      <c r="B97" s="15">
        <v>100</v>
      </c>
      <c r="C97" s="15">
        <v>33.333333000000003</v>
      </c>
      <c r="D97" s="15">
        <v>33.333333000000003</v>
      </c>
      <c r="E97" s="15">
        <v>0</v>
      </c>
      <c r="F97" s="15">
        <v>5.5555560000000002</v>
      </c>
      <c r="G97" s="15">
        <v>11.111110999999999</v>
      </c>
      <c r="H97" s="15">
        <v>16.666667</v>
      </c>
    </row>
    <row r="98" spans="1:8">
      <c r="A98" s="8" t="s">
        <v>164</v>
      </c>
      <c r="B98" s="8"/>
      <c r="C98" s="8"/>
      <c r="D98" s="8"/>
      <c r="E98" s="8"/>
      <c r="F98" s="8"/>
      <c r="G98" s="8"/>
      <c r="H98" s="8"/>
    </row>
    <row r="99" spans="1:8">
      <c r="A99" s="23" t="s">
        <v>165</v>
      </c>
      <c r="B99" s="24">
        <v>124</v>
      </c>
      <c r="C99" s="24">
        <v>44</v>
      </c>
      <c r="D99" s="24">
        <v>52</v>
      </c>
      <c r="E99" s="24">
        <v>7</v>
      </c>
      <c r="F99" s="24">
        <v>12</v>
      </c>
      <c r="G99" s="24">
        <v>5</v>
      </c>
      <c r="H99" s="24">
        <v>4</v>
      </c>
    </row>
    <row r="100" spans="1:8">
      <c r="A100" s="10" t="s">
        <v>114</v>
      </c>
      <c r="B100" s="15">
        <v>100</v>
      </c>
      <c r="C100" s="15">
        <v>35.483871000000001</v>
      </c>
      <c r="D100" s="15">
        <v>41.935484000000002</v>
      </c>
      <c r="E100" s="15">
        <v>5.6451609999999999</v>
      </c>
      <c r="F100" s="15">
        <v>9.6774190000000004</v>
      </c>
      <c r="G100" s="15">
        <v>4.0322579999999997</v>
      </c>
      <c r="H100" s="15">
        <v>3.225806</v>
      </c>
    </row>
    <row r="101" spans="1:8">
      <c r="A101" s="23" t="s">
        <v>166</v>
      </c>
      <c r="B101" s="24">
        <v>573</v>
      </c>
      <c r="C101" s="24">
        <v>237</v>
      </c>
      <c r="D101" s="24">
        <v>235</v>
      </c>
      <c r="E101" s="24">
        <v>27</v>
      </c>
      <c r="F101" s="24">
        <v>22</v>
      </c>
      <c r="G101" s="24">
        <v>38</v>
      </c>
      <c r="H101" s="24">
        <v>14</v>
      </c>
    </row>
    <row r="102" spans="1:8">
      <c r="A102" s="10" t="s">
        <v>114</v>
      </c>
      <c r="B102" s="15">
        <v>100</v>
      </c>
      <c r="C102" s="15">
        <v>41.361257000000002</v>
      </c>
      <c r="D102" s="15">
        <v>41.012216000000002</v>
      </c>
      <c r="E102" s="15">
        <v>4.7120420000000003</v>
      </c>
      <c r="F102" s="15">
        <v>3.839442</v>
      </c>
      <c r="G102" s="15">
        <v>6.6317630000000003</v>
      </c>
      <c r="H102" s="15">
        <v>2.4432809999999998</v>
      </c>
    </row>
    <row r="103" spans="1:8">
      <c r="A103" s="23" t="s">
        <v>167</v>
      </c>
      <c r="B103" s="24">
        <v>431</v>
      </c>
      <c r="C103" s="24">
        <v>156</v>
      </c>
      <c r="D103" s="24">
        <v>181</v>
      </c>
      <c r="E103" s="24">
        <v>25</v>
      </c>
      <c r="F103" s="24">
        <v>21</v>
      </c>
      <c r="G103" s="24">
        <v>34</v>
      </c>
      <c r="H103" s="24">
        <v>14</v>
      </c>
    </row>
    <row r="104" spans="1:8">
      <c r="A104" s="10" t="s">
        <v>114</v>
      </c>
      <c r="B104" s="15">
        <v>100</v>
      </c>
      <c r="C104" s="15">
        <v>36.194896</v>
      </c>
      <c r="D104" s="15">
        <v>41.995359999999998</v>
      </c>
      <c r="E104" s="15">
        <v>5.8004639999999998</v>
      </c>
      <c r="F104" s="15">
        <v>4.8723900000000002</v>
      </c>
      <c r="G104" s="15">
        <v>7.8886310000000002</v>
      </c>
      <c r="H104" s="15">
        <v>3.2482600000000001</v>
      </c>
    </row>
    <row r="105" spans="1:8">
      <c r="A105" s="23" t="s">
        <v>168</v>
      </c>
      <c r="B105" s="24">
        <v>111</v>
      </c>
      <c r="C105" s="24">
        <v>42</v>
      </c>
      <c r="D105" s="24">
        <v>49</v>
      </c>
      <c r="E105" s="24">
        <v>1</v>
      </c>
      <c r="F105" s="24">
        <v>10</v>
      </c>
      <c r="G105" s="24">
        <v>8</v>
      </c>
      <c r="H105" s="24">
        <v>1</v>
      </c>
    </row>
    <row r="106" spans="1:8">
      <c r="A106" s="10" t="s">
        <v>114</v>
      </c>
      <c r="B106" s="15">
        <v>100</v>
      </c>
      <c r="C106" s="15">
        <v>37.837837999999998</v>
      </c>
      <c r="D106" s="15">
        <v>44.144143999999997</v>
      </c>
      <c r="E106" s="15">
        <v>0.90090099999999995</v>
      </c>
      <c r="F106" s="15">
        <v>9.0090090000000007</v>
      </c>
      <c r="G106" s="15">
        <v>7.2072070000000004</v>
      </c>
      <c r="H106" s="15">
        <v>0.90090099999999995</v>
      </c>
    </row>
    <row r="107" spans="1:8">
      <c r="A107" s="23" t="s">
        <v>169</v>
      </c>
      <c r="B107" s="24">
        <v>27</v>
      </c>
      <c r="C107" s="24">
        <v>7</v>
      </c>
      <c r="D107" s="24">
        <v>13</v>
      </c>
      <c r="E107" s="24">
        <v>2</v>
      </c>
      <c r="F107" s="24">
        <v>0</v>
      </c>
      <c r="G107" s="24">
        <v>5</v>
      </c>
      <c r="H107" s="24">
        <v>0</v>
      </c>
    </row>
    <row r="108" spans="1:8">
      <c r="A108" s="10" t="s">
        <v>114</v>
      </c>
      <c r="B108" s="15">
        <v>100</v>
      </c>
      <c r="C108" s="15">
        <v>25.925926</v>
      </c>
      <c r="D108" s="15">
        <v>48.148147999999999</v>
      </c>
      <c r="E108" s="15">
        <v>7.4074070000000001</v>
      </c>
      <c r="F108" s="15">
        <v>0</v>
      </c>
      <c r="G108" s="15">
        <v>18.518519000000001</v>
      </c>
      <c r="H108" s="15">
        <v>0</v>
      </c>
    </row>
    <row r="109" spans="1:8">
      <c r="A109" s="23" t="s">
        <v>128</v>
      </c>
      <c r="B109" s="24">
        <v>8</v>
      </c>
      <c r="C109" s="24">
        <v>4</v>
      </c>
      <c r="D109" s="24">
        <v>0</v>
      </c>
      <c r="E109" s="24">
        <v>2</v>
      </c>
      <c r="F109" s="24">
        <v>0</v>
      </c>
      <c r="G109" s="24">
        <v>1</v>
      </c>
      <c r="H109" s="24">
        <v>1</v>
      </c>
    </row>
    <row r="110" spans="1:8">
      <c r="A110" s="10" t="s">
        <v>114</v>
      </c>
      <c r="B110" s="15">
        <v>100</v>
      </c>
      <c r="C110" s="15">
        <v>50</v>
      </c>
      <c r="D110" s="15">
        <v>0</v>
      </c>
      <c r="E110" s="15">
        <v>25</v>
      </c>
      <c r="F110" s="15">
        <v>0</v>
      </c>
      <c r="G110" s="15">
        <v>12.5</v>
      </c>
      <c r="H110" s="15">
        <v>12.5</v>
      </c>
    </row>
    <row r="111" spans="1:8">
      <c r="A111" s="8" t="s">
        <v>170</v>
      </c>
      <c r="B111" s="8"/>
      <c r="C111" s="8"/>
      <c r="D111" s="8"/>
      <c r="E111" s="8"/>
      <c r="F111" s="8"/>
      <c r="G111" s="8"/>
      <c r="H111" s="8"/>
    </row>
    <row r="112" spans="1:8">
      <c r="A112" s="23" t="s">
        <v>171</v>
      </c>
      <c r="B112" s="24">
        <v>161</v>
      </c>
      <c r="C112" s="24">
        <v>66</v>
      </c>
      <c r="D112" s="24">
        <v>64</v>
      </c>
      <c r="E112" s="24">
        <v>11</v>
      </c>
      <c r="F112" s="24">
        <v>11</v>
      </c>
      <c r="G112" s="24">
        <v>4</v>
      </c>
      <c r="H112" s="24">
        <v>5</v>
      </c>
    </row>
    <row r="113" spans="1:8">
      <c r="A113" s="10" t="s">
        <v>114</v>
      </c>
      <c r="B113" s="15">
        <v>100</v>
      </c>
      <c r="C113" s="15">
        <v>40.993789</v>
      </c>
      <c r="D113" s="15">
        <v>39.751553000000001</v>
      </c>
      <c r="E113" s="15">
        <v>6.8322979999999998</v>
      </c>
      <c r="F113" s="15">
        <v>6.8322979999999998</v>
      </c>
      <c r="G113" s="15">
        <v>2.4844719999999998</v>
      </c>
      <c r="H113" s="15">
        <v>3.1055899999999999</v>
      </c>
    </row>
    <row r="114" spans="1:8">
      <c r="A114" s="23" t="s">
        <v>172</v>
      </c>
      <c r="B114" s="24">
        <v>441</v>
      </c>
      <c r="C114" s="24">
        <v>165</v>
      </c>
      <c r="D114" s="24">
        <v>183</v>
      </c>
      <c r="E114" s="24">
        <v>24</v>
      </c>
      <c r="F114" s="24">
        <v>27</v>
      </c>
      <c r="G114" s="24">
        <v>26</v>
      </c>
      <c r="H114" s="24">
        <v>16</v>
      </c>
    </row>
    <row r="115" spans="1:8">
      <c r="A115" s="10" t="s">
        <v>114</v>
      </c>
      <c r="B115" s="15">
        <v>100</v>
      </c>
      <c r="C115" s="15">
        <v>37.414966</v>
      </c>
      <c r="D115" s="15">
        <v>41.496599000000003</v>
      </c>
      <c r="E115" s="15">
        <v>5.442177</v>
      </c>
      <c r="F115" s="15">
        <v>6.1224489999999996</v>
      </c>
      <c r="G115" s="15">
        <v>5.8956920000000004</v>
      </c>
      <c r="H115" s="15">
        <v>3.6281180000000002</v>
      </c>
    </row>
    <row r="116" spans="1:8">
      <c r="A116" s="23" t="s">
        <v>173</v>
      </c>
      <c r="B116" s="24">
        <v>489</v>
      </c>
      <c r="C116" s="24">
        <v>191</v>
      </c>
      <c r="D116" s="24">
        <v>212</v>
      </c>
      <c r="E116" s="24">
        <v>21</v>
      </c>
      <c r="F116" s="24">
        <v>18</v>
      </c>
      <c r="G116" s="24">
        <v>39</v>
      </c>
      <c r="H116" s="24">
        <v>8</v>
      </c>
    </row>
    <row r="117" spans="1:8">
      <c r="A117" s="10" t="s">
        <v>114</v>
      </c>
      <c r="B117" s="15">
        <v>100</v>
      </c>
      <c r="C117" s="15">
        <v>39.059305000000002</v>
      </c>
      <c r="D117" s="15">
        <v>43.353783</v>
      </c>
      <c r="E117" s="15">
        <v>4.2944789999999999</v>
      </c>
      <c r="F117" s="15">
        <v>3.6809820000000002</v>
      </c>
      <c r="G117" s="15">
        <v>7.97546</v>
      </c>
      <c r="H117" s="15">
        <v>1.6359919999999999</v>
      </c>
    </row>
    <row r="118" spans="1:8">
      <c r="A118" s="23" t="s">
        <v>174</v>
      </c>
      <c r="B118" s="24">
        <v>173</v>
      </c>
      <c r="C118" s="24">
        <v>63</v>
      </c>
      <c r="D118" s="24">
        <v>70</v>
      </c>
      <c r="E118" s="24">
        <v>6</v>
      </c>
      <c r="F118" s="24">
        <v>9</v>
      </c>
      <c r="G118" s="24">
        <v>21</v>
      </c>
      <c r="H118" s="24">
        <v>4</v>
      </c>
    </row>
    <row r="119" spans="1:8">
      <c r="A119" s="10" t="s">
        <v>114</v>
      </c>
      <c r="B119" s="15">
        <v>100</v>
      </c>
      <c r="C119" s="15">
        <v>36.416184999999999</v>
      </c>
      <c r="D119" s="15">
        <v>40.462428000000003</v>
      </c>
      <c r="E119" s="15">
        <v>3.4682080000000002</v>
      </c>
      <c r="F119" s="15">
        <v>5.202312</v>
      </c>
      <c r="G119" s="15">
        <v>12.138728</v>
      </c>
      <c r="H119" s="15">
        <v>2.3121390000000002</v>
      </c>
    </row>
    <row r="120" spans="1:8">
      <c r="A120" s="23" t="s">
        <v>128</v>
      </c>
      <c r="B120" s="24">
        <v>10</v>
      </c>
      <c r="C120" s="24">
        <v>5</v>
      </c>
      <c r="D120" s="24">
        <v>1</v>
      </c>
      <c r="E120" s="24">
        <v>2</v>
      </c>
      <c r="F120" s="24">
        <v>0</v>
      </c>
      <c r="G120" s="24">
        <v>1</v>
      </c>
      <c r="H120" s="24">
        <v>1</v>
      </c>
    </row>
    <row r="121" spans="1:8">
      <c r="A121" s="10" t="s">
        <v>114</v>
      </c>
      <c r="B121" s="15">
        <v>100</v>
      </c>
      <c r="C121" s="15">
        <v>50</v>
      </c>
      <c r="D121" s="15">
        <v>10</v>
      </c>
      <c r="E121" s="15">
        <v>20</v>
      </c>
      <c r="F121" s="15">
        <v>0</v>
      </c>
      <c r="G121" s="15">
        <v>10</v>
      </c>
      <c r="H121" s="15">
        <v>10</v>
      </c>
    </row>
    <row r="122" spans="1:8">
      <c r="A122" s="8" t="s">
        <v>175</v>
      </c>
      <c r="B122" s="8"/>
      <c r="C122" s="8"/>
      <c r="D122" s="8"/>
      <c r="E122" s="8"/>
      <c r="F122" s="8"/>
      <c r="G122" s="8"/>
      <c r="H122" s="8"/>
    </row>
    <row r="123" spans="1:8">
      <c r="A123" s="23" t="s">
        <v>176</v>
      </c>
      <c r="B123" s="24">
        <v>239</v>
      </c>
      <c r="C123" s="24">
        <v>88</v>
      </c>
      <c r="D123" s="24">
        <v>110</v>
      </c>
      <c r="E123" s="24">
        <v>16</v>
      </c>
      <c r="F123" s="24">
        <v>7</v>
      </c>
      <c r="G123" s="24">
        <v>10</v>
      </c>
      <c r="H123" s="24">
        <v>8</v>
      </c>
    </row>
    <row r="124" spans="1:8">
      <c r="A124" s="10" t="s">
        <v>114</v>
      </c>
      <c r="B124" s="15">
        <v>100</v>
      </c>
      <c r="C124" s="15">
        <v>36.820084000000001</v>
      </c>
      <c r="D124" s="15">
        <v>46.025105000000003</v>
      </c>
      <c r="E124" s="15">
        <v>6.6945610000000002</v>
      </c>
      <c r="F124" s="15">
        <v>2.9288699999999999</v>
      </c>
      <c r="G124" s="15">
        <v>4.1840999999999999</v>
      </c>
      <c r="H124" s="15">
        <v>3.34728</v>
      </c>
    </row>
    <row r="125" spans="1:8">
      <c r="A125" s="23" t="s">
        <v>177</v>
      </c>
      <c r="B125" s="24">
        <v>479</v>
      </c>
      <c r="C125" s="24">
        <v>188</v>
      </c>
      <c r="D125" s="24">
        <v>204</v>
      </c>
      <c r="E125" s="24">
        <v>28</v>
      </c>
      <c r="F125" s="24">
        <v>26</v>
      </c>
      <c r="G125" s="24">
        <v>21</v>
      </c>
      <c r="H125" s="24">
        <v>12</v>
      </c>
    </row>
    <row r="126" spans="1:8">
      <c r="A126" s="10" t="s">
        <v>114</v>
      </c>
      <c r="B126" s="15">
        <v>100</v>
      </c>
      <c r="C126" s="15">
        <v>39.248434000000003</v>
      </c>
      <c r="D126" s="15">
        <v>42.588726999999999</v>
      </c>
      <c r="E126" s="15">
        <v>5.8455110000000001</v>
      </c>
      <c r="F126" s="15">
        <v>5.427975</v>
      </c>
      <c r="G126" s="15">
        <v>4.3841340000000004</v>
      </c>
      <c r="H126" s="15">
        <v>2.5052189999999999</v>
      </c>
    </row>
    <row r="127" spans="1:8">
      <c r="A127" s="23" t="s">
        <v>178</v>
      </c>
      <c r="B127" s="24">
        <v>139</v>
      </c>
      <c r="C127" s="24">
        <v>52</v>
      </c>
      <c r="D127" s="24">
        <v>66</v>
      </c>
      <c r="E127" s="24">
        <v>7</v>
      </c>
      <c r="F127" s="24">
        <v>5</v>
      </c>
      <c r="G127" s="24">
        <v>7</v>
      </c>
      <c r="H127" s="24">
        <v>2</v>
      </c>
    </row>
    <row r="128" spans="1:8">
      <c r="A128" s="10" t="s">
        <v>114</v>
      </c>
      <c r="B128" s="15">
        <v>100</v>
      </c>
      <c r="C128" s="15">
        <v>37.410072</v>
      </c>
      <c r="D128" s="15">
        <v>47.482013999999999</v>
      </c>
      <c r="E128" s="15">
        <v>5.035971</v>
      </c>
      <c r="F128" s="15">
        <v>3.5971220000000002</v>
      </c>
      <c r="G128" s="15">
        <v>5.035971</v>
      </c>
      <c r="H128" s="15">
        <v>1.438849</v>
      </c>
    </row>
    <row r="129" spans="1:8">
      <c r="A129" s="23" t="s">
        <v>179</v>
      </c>
      <c r="B129" s="24">
        <v>101</v>
      </c>
      <c r="C129" s="24">
        <v>33</v>
      </c>
      <c r="D129" s="24">
        <v>53</v>
      </c>
      <c r="E129" s="24">
        <v>6</v>
      </c>
      <c r="F129" s="24">
        <v>3</v>
      </c>
      <c r="G129" s="24">
        <v>4</v>
      </c>
      <c r="H129" s="24">
        <v>2</v>
      </c>
    </row>
    <row r="130" spans="1:8">
      <c r="A130" s="10" t="s">
        <v>114</v>
      </c>
      <c r="B130" s="15">
        <v>100</v>
      </c>
      <c r="C130" s="15">
        <v>32.673267000000003</v>
      </c>
      <c r="D130" s="15">
        <v>52.475248000000001</v>
      </c>
      <c r="E130" s="15">
        <v>5.9405939999999999</v>
      </c>
      <c r="F130" s="15">
        <v>2.970297</v>
      </c>
      <c r="G130" s="15">
        <v>3.9603959999999998</v>
      </c>
      <c r="H130" s="15">
        <v>1.9801979999999999</v>
      </c>
    </row>
    <row r="131" spans="1:8">
      <c r="A131" s="23" t="s">
        <v>180</v>
      </c>
      <c r="B131" s="24">
        <v>223</v>
      </c>
      <c r="C131" s="24">
        <v>69</v>
      </c>
      <c r="D131" s="24">
        <v>111</v>
      </c>
      <c r="E131" s="24">
        <v>12</v>
      </c>
      <c r="F131" s="24">
        <v>15</v>
      </c>
      <c r="G131" s="24">
        <v>13</v>
      </c>
      <c r="H131" s="24">
        <v>3</v>
      </c>
    </row>
    <row r="132" spans="1:8">
      <c r="A132" s="10" t="s">
        <v>114</v>
      </c>
      <c r="B132" s="15">
        <v>100</v>
      </c>
      <c r="C132" s="15">
        <v>30.941704000000001</v>
      </c>
      <c r="D132" s="15">
        <v>49.775784999999999</v>
      </c>
      <c r="E132" s="15">
        <v>5.3811660000000003</v>
      </c>
      <c r="F132" s="15">
        <v>6.7264569999999999</v>
      </c>
      <c r="G132" s="15">
        <v>5.8295960000000004</v>
      </c>
      <c r="H132" s="15">
        <v>1.345291</v>
      </c>
    </row>
    <row r="133" spans="1:8">
      <c r="A133" s="23" t="s">
        <v>181</v>
      </c>
      <c r="B133" s="24">
        <v>125</v>
      </c>
      <c r="C133" s="24">
        <v>34</v>
      </c>
      <c r="D133" s="24">
        <v>63</v>
      </c>
      <c r="E133" s="24">
        <v>7</v>
      </c>
      <c r="F133" s="24">
        <v>10</v>
      </c>
      <c r="G133" s="24">
        <v>9</v>
      </c>
      <c r="H133" s="24">
        <v>2</v>
      </c>
    </row>
    <row r="134" spans="1:8">
      <c r="A134" s="10" t="s">
        <v>114</v>
      </c>
      <c r="B134" s="15">
        <v>100</v>
      </c>
      <c r="C134" s="15">
        <v>27.2</v>
      </c>
      <c r="D134" s="15">
        <v>50.4</v>
      </c>
      <c r="E134" s="15">
        <v>5.6</v>
      </c>
      <c r="F134" s="15">
        <v>8</v>
      </c>
      <c r="G134" s="15">
        <v>7.2</v>
      </c>
      <c r="H134" s="15">
        <v>1.6</v>
      </c>
    </row>
    <row r="135" spans="1:8">
      <c r="A135" s="23" t="s">
        <v>182</v>
      </c>
      <c r="B135" s="24">
        <v>45</v>
      </c>
      <c r="C135" s="24">
        <v>15</v>
      </c>
      <c r="D135" s="24">
        <v>23</v>
      </c>
      <c r="E135" s="24">
        <v>3</v>
      </c>
      <c r="F135" s="24">
        <v>2</v>
      </c>
      <c r="G135" s="24">
        <v>2</v>
      </c>
      <c r="H135" s="24">
        <v>0</v>
      </c>
    </row>
    <row r="136" spans="1:8">
      <c r="A136" s="10" t="s">
        <v>114</v>
      </c>
      <c r="B136" s="15">
        <v>100</v>
      </c>
      <c r="C136" s="15">
        <v>33.333333000000003</v>
      </c>
      <c r="D136" s="15">
        <v>51.111111000000001</v>
      </c>
      <c r="E136" s="15">
        <v>6.6666670000000003</v>
      </c>
      <c r="F136" s="15">
        <v>4.4444439999999998</v>
      </c>
      <c r="G136" s="15">
        <v>4.4444439999999998</v>
      </c>
      <c r="H136" s="15">
        <v>0</v>
      </c>
    </row>
    <row r="137" spans="1:8">
      <c r="A137" s="23" t="s">
        <v>183</v>
      </c>
      <c r="B137" s="24">
        <v>46</v>
      </c>
      <c r="C137" s="24">
        <v>19</v>
      </c>
      <c r="D137" s="24">
        <v>22</v>
      </c>
      <c r="E137" s="24">
        <v>2</v>
      </c>
      <c r="F137" s="24">
        <v>2</v>
      </c>
      <c r="G137" s="24">
        <v>0</v>
      </c>
      <c r="H137" s="24">
        <v>1</v>
      </c>
    </row>
    <row r="138" spans="1:8">
      <c r="A138" s="10" t="s">
        <v>114</v>
      </c>
      <c r="B138" s="15">
        <v>100</v>
      </c>
      <c r="C138" s="15">
        <v>41.304347999999997</v>
      </c>
      <c r="D138" s="15">
        <v>47.826087000000001</v>
      </c>
      <c r="E138" s="15">
        <v>4.3478260000000004</v>
      </c>
      <c r="F138" s="15">
        <v>4.3478260000000004</v>
      </c>
      <c r="G138" s="15">
        <v>0</v>
      </c>
      <c r="H138" s="15">
        <v>2.1739130000000002</v>
      </c>
    </row>
    <row r="139" spans="1:8">
      <c r="A139" s="23" t="s">
        <v>184</v>
      </c>
      <c r="B139" s="24">
        <v>367</v>
      </c>
      <c r="C139" s="24">
        <v>129</v>
      </c>
      <c r="D139" s="24">
        <v>167</v>
      </c>
      <c r="E139" s="24">
        <v>24</v>
      </c>
      <c r="F139" s="24">
        <v>19</v>
      </c>
      <c r="G139" s="24">
        <v>20</v>
      </c>
      <c r="H139" s="24">
        <v>8</v>
      </c>
    </row>
    <row r="140" spans="1:8">
      <c r="A140" s="10" t="s">
        <v>114</v>
      </c>
      <c r="B140" s="15">
        <v>100</v>
      </c>
      <c r="C140" s="15">
        <v>35.149864000000001</v>
      </c>
      <c r="D140" s="15">
        <v>45.504086999999998</v>
      </c>
      <c r="E140" s="15">
        <v>6.5395099999999999</v>
      </c>
      <c r="F140" s="15">
        <v>5.1771120000000002</v>
      </c>
      <c r="G140" s="15">
        <v>5.4495909999999999</v>
      </c>
      <c r="H140" s="15">
        <v>2.179837</v>
      </c>
    </row>
    <row r="141" spans="1:8">
      <c r="A141" s="23" t="s">
        <v>185</v>
      </c>
      <c r="B141" s="24">
        <v>181</v>
      </c>
      <c r="C141" s="24">
        <v>66</v>
      </c>
      <c r="D141" s="24">
        <v>85</v>
      </c>
      <c r="E141" s="24">
        <v>10</v>
      </c>
      <c r="F141" s="24">
        <v>12</v>
      </c>
      <c r="G141" s="24">
        <v>7</v>
      </c>
      <c r="H141" s="24">
        <v>1</v>
      </c>
    </row>
    <row r="142" spans="1:8">
      <c r="A142" s="10" t="s">
        <v>114</v>
      </c>
      <c r="B142" s="15">
        <v>100</v>
      </c>
      <c r="C142" s="15">
        <v>36.464087999999997</v>
      </c>
      <c r="D142" s="15">
        <v>46.961326</v>
      </c>
      <c r="E142" s="15">
        <v>5.5248619999999997</v>
      </c>
      <c r="F142" s="15">
        <v>6.6298339999999998</v>
      </c>
      <c r="G142" s="15">
        <v>3.8674029999999999</v>
      </c>
      <c r="H142" s="15">
        <v>0.55248600000000003</v>
      </c>
    </row>
    <row r="143" spans="1:8">
      <c r="A143" s="23" t="s">
        <v>152</v>
      </c>
      <c r="B143" s="24">
        <v>93</v>
      </c>
      <c r="C143" s="24">
        <v>29</v>
      </c>
      <c r="D143" s="24">
        <v>42</v>
      </c>
      <c r="E143" s="24">
        <v>6</v>
      </c>
      <c r="F143" s="24">
        <v>8</v>
      </c>
      <c r="G143" s="24">
        <v>3</v>
      </c>
      <c r="H143" s="24">
        <v>5</v>
      </c>
    </row>
    <row r="144" spans="1:8">
      <c r="A144" s="10" t="s">
        <v>114</v>
      </c>
      <c r="B144" s="15">
        <v>100</v>
      </c>
      <c r="C144" s="15">
        <v>31.182796</v>
      </c>
      <c r="D144" s="15">
        <v>45.161290000000001</v>
      </c>
      <c r="E144" s="15">
        <v>6.451613</v>
      </c>
      <c r="F144" s="15">
        <v>8.6021509999999992</v>
      </c>
      <c r="G144" s="15">
        <v>3.225806</v>
      </c>
      <c r="H144" s="15">
        <v>5.3763439999999996</v>
      </c>
    </row>
    <row r="145" spans="1:8">
      <c r="A145" s="23" t="s">
        <v>186</v>
      </c>
      <c r="B145" s="24">
        <v>319</v>
      </c>
      <c r="C145" s="24">
        <v>129</v>
      </c>
      <c r="D145" s="24">
        <v>116</v>
      </c>
      <c r="E145" s="24">
        <v>14</v>
      </c>
      <c r="F145" s="24">
        <v>17</v>
      </c>
      <c r="G145" s="24">
        <v>36</v>
      </c>
      <c r="H145" s="24">
        <v>7</v>
      </c>
    </row>
    <row r="146" spans="1:8">
      <c r="A146" s="10" t="s">
        <v>114</v>
      </c>
      <c r="B146" s="15">
        <v>100</v>
      </c>
      <c r="C146" s="15">
        <v>40.438870999999999</v>
      </c>
      <c r="D146" s="15">
        <v>36.363636</v>
      </c>
      <c r="E146" s="15">
        <v>4.3887150000000004</v>
      </c>
      <c r="F146" s="15">
        <v>5.3291539999999999</v>
      </c>
      <c r="G146" s="15">
        <v>11.285266</v>
      </c>
      <c r="H146" s="15">
        <v>2.1943570000000001</v>
      </c>
    </row>
    <row r="147" spans="1:8">
      <c r="A147" s="23" t="s">
        <v>128</v>
      </c>
      <c r="B147" s="24">
        <v>13</v>
      </c>
      <c r="C147" s="24">
        <v>5</v>
      </c>
      <c r="D147" s="24">
        <v>3</v>
      </c>
      <c r="E147" s="24">
        <v>2</v>
      </c>
      <c r="F147" s="24">
        <v>1</v>
      </c>
      <c r="G147" s="24">
        <v>1</v>
      </c>
      <c r="H147" s="24">
        <v>1</v>
      </c>
    </row>
    <row r="148" spans="1:8">
      <c r="A148" s="10" t="s">
        <v>114</v>
      </c>
      <c r="B148" s="15">
        <v>100</v>
      </c>
      <c r="C148" s="15">
        <v>38.461537999999997</v>
      </c>
      <c r="D148" s="15">
        <v>23.076923000000001</v>
      </c>
      <c r="E148" s="15">
        <v>15.384615</v>
      </c>
      <c r="F148" s="15">
        <v>7.6923079999999997</v>
      </c>
      <c r="G148" s="15">
        <v>7.6923079999999997</v>
      </c>
      <c r="H148" s="15">
        <v>7.6923079999999997</v>
      </c>
    </row>
    <row r="149" spans="1:8">
      <c r="A149" s="8" t="s">
        <v>187</v>
      </c>
      <c r="B149" s="8"/>
      <c r="C149" s="8"/>
      <c r="D149" s="8"/>
      <c r="E149" s="8"/>
      <c r="F149" s="8"/>
      <c r="G149" s="8"/>
      <c r="H149" s="8"/>
    </row>
    <row r="150" spans="1:8">
      <c r="A150" s="23" t="s">
        <v>188</v>
      </c>
      <c r="B150" s="24">
        <v>1091</v>
      </c>
      <c r="C150" s="24">
        <v>408</v>
      </c>
      <c r="D150" s="24">
        <v>467</v>
      </c>
      <c r="E150" s="24">
        <v>59</v>
      </c>
      <c r="F150" s="24">
        <v>57</v>
      </c>
      <c r="G150" s="24">
        <v>75</v>
      </c>
      <c r="H150" s="24">
        <v>25</v>
      </c>
    </row>
    <row r="151" spans="1:8">
      <c r="A151" s="10" t="s">
        <v>114</v>
      </c>
      <c r="B151" s="15">
        <v>100</v>
      </c>
      <c r="C151" s="15">
        <v>37.396884</v>
      </c>
      <c r="D151" s="15">
        <v>42.804766000000001</v>
      </c>
      <c r="E151" s="15">
        <v>5.407883</v>
      </c>
      <c r="F151" s="15">
        <v>5.2245650000000001</v>
      </c>
      <c r="G151" s="15">
        <v>6.8744269999999998</v>
      </c>
      <c r="H151" s="15">
        <v>2.2914759999999998</v>
      </c>
    </row>
    <row r="152" spans="1:8">
      <c r="A152" s="23" t="s">
        <v>189</v>
      </c>
      <c r="B152" s="24">
        <v>74</v>
      </c>
      <c r="C152" s="24">
        <v>33</v>
      </c>
      <c r="D152" s="24">
        <v>28</v>
      </c>
      <c r="E152" s="24">
        <v>3</v>
      </c>
      <c r="F152" s="24">
        <v>2</v>
      </c>
      <c r="G152" s="24">
        <v>3</v>
      </c>
      <c r="H152" s="24">
        <v>5</v>
      </c>
    </row>
    <row r="153" spans="1:8">
      <c r="A153" s="10" t="s">
        <v>114</v>
      </c>
      <c r="B153" s="15">
        <v>100</v>
      </c>
      <c r="C153" s="15">
        <v>44.594594999999998</v>
      </c>
      <c r="D153" s="15">
        <v>37.837837999999998</v>
      </c>
      <c r="E153" s="15">
        <v>4.0540539999999998</v>
      </c>
      <c r="F153" s="15">
        <v>2.7027030000000001</v>
      </c>
      <c r="G153" s="15">
        <v>4.0540539999999998</v>
      </c>
      <c r="H153" s="15">
        <v>6.7567570000000003</v>
      </c>
    </row>
    <row r="154" spans="1:8">
      <c r="A154" s="23" t="s">
        <v>190</v>
      </c>
      <c r="B154" s="24">
        <v>28</v>
      </c>
      <c r="C154" s="24">
        <v>12</v>
      </c>
      <c r="D154" s="24">
        <v>7</v>
      </c>
      <c r="E154" s="24">
        <v>0</v>
      </c>
      <c r="F154" s="24">
        <v>4</v>
      </c>
      <c r="G154" s="24">
        <v>2</v>
      </c>
      <c r="H154" s="24">
        <v>3</v>
      </c>
    </row>
    <row r="155" spans="1:8">
      <c r="A155" s="10" t="s">
        <v>114</v>
      </c>
      <c r="B155" s="15">
        <v>100</v>
      </c>
      <c r="C155" s="15">
        <v>42.857143000000001</v>
      </c>
      <c r="D155" s="15">
        <v>25</v>
      </c>
      <c r="E155" s="15">
        <v>0</v>
      </c>
      <c r="F155" s="15">
        <v>14.285714</v>
      </c>
      <c r="G155" s="15">
        <v>7.1428570000000002</v>
      </c>
      <c r="H155" s="15">
        <v>10.714286</v>
      </c>
    </row>
    <row r="156" spans="1:8">
      <c r="A156" s="23" t="s">
        <v>191</v>
      </c>
      <c r="B156" s="24">
        <v>42</v>
      </c>
      <c r="C156" s="24">
        <v>20</v>
      </c>
      <c r="D156" s="24">
        <v>16</v>
      </c>
      <c r="E156" s="24">
        <v>0</v>
      </c>
      <c r="F156" s="24">
        <v>0</v>
      </c>
      <c r="G156" s="24">
        <v>6</v>
      </c>
      <c r="H156" s="24">
        <v>0</v>
      </c>
    </row>
    <row r="157" spans="1:8">
      <c r="A157" s="10" t="s">
        <v>114</v>
      </c>
      <c r="B157" s="15">
        <v>100</v>
      </c>
      <c r="C157" s="15">
        <v>47.619047999999999</v>
      </c>
      <c r="D157" s="15">
        <v>38.095238000000002</v>
      </c>
      <c r="E157" s="15">
        <v>0</v>
      </c>
      <c r="F157" s="15">
        <v>0</v>
      </c>
      <c r="G157" s="15">
        <v>14.285714</v>
      </c>
      <c r="H157" s="15">
        <v>0</v>
      </c>
    </row>
    <row r="158" spans="1:8">
      <c r="A158" s="23" t="s">
        <v>192</v>
      </c>
      <c r="B158" s="24">
        <v>24</v>
      </c>
      <c r="C158" s="24">
        <v>12</v>
      </c>
      <c r="D158" s="24">
        <v>6</v>
      </c>
      <c r="E158" s="24">
        <v>2</v>
      </c>
      <c r="F158" s="24">
        <v>1</v>
      </c>
      <c r="G158" s="24">
        <v>3</v>
      </c>
      <c r="H158" s="24">
        <v>0</v>
      </c>
    </row>
    <row r="159" spans="1:8">
      <c r="A159" s="10" t="s">
        <v>114</v>
      </c>
      <c r="B159" s="15">
        <v>100</v>
      </c>
      <c r="C159" s="15">
        <v>50</v>
      </c>
      <c r="D159" s="15">
        <v>25</v>
      </c>
      <c r="E159" s="15">
        <v>8.3333329999999997</v>
      </c>
      <c r="F159" s="15">
        <v>4.1666670000000003</v>
      </c>
      <c r="G159" s="15">
        <v>12.5</v>
      </c>
      <c r="H159" s="15">
        <v>0</v>
      </c>
    </row>
    <row r="160" spans="1:8">
      <c r="A160" s="23" t="s">
        <v>193</v>
      </c>
      <c r="B160" s="24">
        <v>0</v>
      </c>
      <c r="C160" s="24">
        <v>0</v>
      </c>
      <c r="D160" s="24">
        <v>0</v>
      </c>
      <c r="E160" s="24">
        <v>0</v>
      </c>
      <c r="F160" s="24">
        <v>0</v>
      </c>
      <c r="G160" s="24">
        <v>0</v>
      </c>
      <c r="H160" s="24">
        <v>0</v>
      </c>
    </row>
    <row r="161" spans="1:8">
      <c r="A161" s="10" t="s">
        <v>114</v>
      </c>
      <c r="B161" s="15">
        <v>0</v>
      </c>
      <c r="C161" s="15">
        <v>0</v>
      </c>
      <c r="D161" s="15">
        <v>0</v>
      </c>
      <c r="E161" s="15">
        <v>0</v>
      </c>
      <c r="F161" s="15">
        <v>0</v>
      </c>
      <c r="G161" s="15">
        <v>0</v>
      </c>
      <c r="H161" s="15">
        <v>0</v>
      </c>
    </row>
    <row r="162" spans="1:8">
      <c r="A162" s="23" t="s">
        <v>152</v>
      </c>
      <c r="B162" s="24">
        <v>9</v>
      </c>
      <c r="C162" s="24">
        <v>4</v>
      </c>
      <c r="D162" s="24">
        <v>2</v>
      </c>
      <c r="E162" s="24">
        <v>0</v>
      </c>
      <c r="F162" s="24">
        <v>1</v>
      </c>
      <c r="G162" s="24">
        <v>1</v>
      </c>
      <c r="H162" s="24">
        <v>1</v>
      </c>
    </row>
    <row r="163" spans="1:8">
      <c r="A163" s="10" t="s">
        <v>114</v>
      </c>
      <c r="B163" s="15">
        <v>100</v>
      </c>
      <c r="C163" s="15">
        <v>44.444443999999997</v>
      </c>
      <c r="D163" s="15">
        <v>22.222221999999999</v>
      </c>
      <c r="E163" s="15">
        <v>0</v>
      </c>
      <c r="F163" s="15">
        <v>11.111110999999999</v>
      </c>
      <c r="G163" s="15">
        <v>11.111110999999999</v>
      </c>
      <c r="H163" s="15">
        <v>11.111110999999999</v>
      </c>
    </row>
    <row r="164" spans="1:8">
      <c r="A164" s="23" t="s">
        <v>128</v>
      </c>
      <c r="B164" s="24">
        <v>6</v>
      </c>
      <c r="C164" s="24">
        <v>1</v>
      </c>
      <c r="D164" s="24">
        <v>4</v>
      </c>
      <c r="E164" s="24">
        <v>0</v>
      </c>
      <c r="F164" s="24">
        <v>0</v>
      </c>
      <c r="G164" s="24">
        <v>1</v>
      </c>
      <c r="H164" s="24">
        <v>0</v>
      </c>
    </row>
    <row r="165" spans="1:8">
      <c r="A165" s="10" t="s">
        <v>114</v>
      </c>
      <c r="B165" s="15">
        <v>100</v>
      </c>
      <c r="C165" s="15">
        <v>16.666667</v>
      </c>
      <c r="D165" s="15">
        <v>66.666667000000004</v>
      </c>
      <c r="E165" s="15">
        <v>0</v>
      </c>
      <c r="F165" s="15">
        <v>0</v>
      </c>
      <c r="G165" s="15">
        <v>16.666667</v>
      </c>
      <c r="H165" s="15">
        <v>0</v>
      </c>
    </row>
    <row r="166" spans="1:8">
      <c r="A166" s="8" t="s">
        <v>194</v>
      </c>
      <c r="B166" s="8"/>
      <c r="C166" s="8"/>
      <c r="D166" s="8"/>
      <c r="E166" s="8"/>
      <c r="F166" s="8"/>
      <c r="G166" s="8"/>
      <c r="H166" s="8"/>
    </row>
    <row r="167" spans="1:8">
      <c r="A167" s="23" t="s">
        <v>195</v>
      </c>
      <c r="B167" s="24">
        <v>583</v>
      </c>
      <c r="C167" s="24">
        <v>224</v>
      </c>
      <c r="D167" s="24">
        <v>261</v>
      </c>
      <c r="E167" s="24">
        <v>31</v>
      </c>
      <c r="F167" s="24">
        <v>26</v>
      </c>
      <c r="G167" s="24">
        <v>28</v>
      </c>
      <c r="H167" s="24">
        <v>13</v>
      </c>
    </row>
    <row r="168" spans="1:8">
      <c r="A168" s="10" t="s">
        <v>114</v>
      </c>
      <c r="B168" s="15">
        <v>100</v>
      </c>
      <c r="C168" s="15">
        <v>38.421954999999997</v>
      </c>
      <c r="D168" s="15">
        <v>44.768439000000001</v>
      </c>
      <c r="E168" s="15">
        <v>5.3173240000000002</v>
      </c>
      <c r="F168" s="15">
        <v>4.4596910000000003</v>
      </c>
      <c r="G168" s="15">
        <v>4.8027439999999997</v>
      </c>
      <c r="H168" s="15">
        <v>2.2298460000000002</v>
      </c>
    </row>
    <row r="169" spans="1:8">
      <c r="A169" s="23" t="s">
        <v>196</v>
      </c>
      <c r="B169" s="24">
        <v>198</v>
      </c>
      <c r="C169" s="24">
        <v>59</v>
      </c>
      <c r="D169" s="24">
        <v>99</v>
      </c>
      <c r="E169" s="24">
        <v>13</v>
      </c>
      <c r="F169" s="24">
        <v>11</v>
      </c>
      <c r="G169" s="24">
        <v>12</v>
      </c>
      <c r="H169" s="24">
        <v>4</v>
      </c>
    </row>
    <row r="170" spans="1:8">
      <c r="A170" s="10" t="s">
        <v>114</v>
      </c>
      <c r="B170" s="15">
        <v>100</v>
      </c>
      <c r="C170" s="15">
        <v>29.797979999999999</v>
      </c>
      <c r="D170" s="15">
        <v>50</v>
      </c>
      <c r="E170" s="15">
        <v>6.5656569999999999</v>
      </c>
      <c r="F170" s="15">
        <v>5.5555560000000002</v>
      </c>
      <c r="G170" s="15">
        <v>6.0606059999999999</v>
      </c>
      <c r="H170" s="15">
        <v>2.0202019999999998</v>
      </c>
    </row>
    <row r="171" spans="1:8">
      <c r="A171" s="23" t="s">
        <v>197</v>
      </c>
      <c r="B171" s="24">
        <v>35</v>
      </c>
      <c r="C171" s="24">
        <v>16</v>
      </c>
      <c r="D171" s="24">
        <v>14</v>
      </c>
      <c r="E171" s="24">
        <v>2</v>
      </c>
      <c r="F171" s="24">
        <v>2</v>
      </c>
      <c r="G171" s="24">
        <v>1</v>
      </c>
      <c r="H171" s="24">
        <v>0</v>
      </c>
    </row>
    <row r="172" spans="1:8">
      <c r="A172" s="10" t="s">
        <v>114</v>
      </c>
      <c r="B172" s="15">
        <v>100</v>
      </c>
      <c r="C172" s="15">
        <v>45.714286000000001</v>
      </c>
      <c r="D172" s="15">
        <v>40</v>
      </c>
      <c r="E172" s="15">
        <v>5.7142860000000004</v>
      </c>
      <c r="F172" s="15">
        <v>5.7142860000000004</v>
      </c>
      <c r="G172" s="15">
        <v>2.8571430000000002</v>
      </c>
      <c r="H172" s="15">
        <v>0</v>
      </c>
    </row>
    <row r="173" spans="1:8">
      <c r="A173" s="23" t="s">
        <v>198</v>
      </c>
      <c r="B173" s="24">
        <v>2</v>
      </c>
      <c r="C173" s="24">
        <v>1</v>
      </c>
      <c r="D173" s="24">
        <v>0</v>
      </c>
      <c r="E173" s="24">
        <v>0</v>
      </c>
      <c r="F173" s="24">
        <v>0</v>
      </c>
      <c r="G173" s="24">
        <v>1</v>
      </c>
      <c r="H173" s="24">
        <v>0</v>
      </c>
    </row>
    <row r="174" spans="1:8">
      <c r="A174" s="10" t="s">
        <v>114</v>
      </c>
      <c r="B174" s="15">
        <v>100</v>
      </c>
      <c r="C174" s="15">
        <v>50</v>
      </c>
      <c r="D174" s="15">
        <v>0</v>
      </c>
      <c r="E174" s="15">
        <v>0</v>
      </c>
      <c r="F174" s="15">
        <v>0</v>
      </c>
      <c r="G174" s="15">
        <v>50</v>
      </c>
      <c r="H174" s="15">
        <v>0</v>
      </c>
    </row>
    <row r="175" spans="1:8">
      <c r="A175" s="23" t="s">
        <v>199</v>
      </c>
      <c r="B175" s="24">
        <v>68</v>
      </c>
      <c r="C175" s="24">
        <v>20</v>
      </c>
      <c r="D175" s="24">
        <v>33</v>
      </c>
      <c r="E175" s="24">
        <v>3</v>
      </c>
      <c r="F175" s="24">
        <v>4</v>
      </c>
      <c r="G175" s="24">
        <v>5</v>
      </c>
      <c r="H175" s="24">
        <v>3</v>
      </c>
    </row>
    <row r="176" spans="1:8">
      <c r="A176" s="10" t="s">
        <v>114</v>
      </c>
      <c r="B176" s="15">
        <v>100</v>
      </c>
      <c r="C176" s="15">
        <v>29.411764999999999</v>
      </c>
      <c r="D176" s="15">
        <v>48.529412000000001</v>
      </c>
      <c r="E176" s="15">
        <v>4.4117649999999999</v>
      </c>
      <c r="F176" s="15">
        <v>5.8823530000000002</v>
      </c>
      <c r="G176" s="15">
        <v>7.3529410000000004</v>
      </c>
      <c r="H176" s="15">
        <v>4.4117649999999999</v>
      </c>
    </row>
    <row r="177" spans="1:8">
      <c r="A177" s="23" t="s">
        <v>200</v>
      </c>
      <c r="B177" s="24">
        <v>1248</v>
      </c>
      <c r="C177" s="24">
        <v>478</v>
      </c>
      <c r="D177" s="24">
        <v>522</v>
      </c>
      <c r="E177" s="24">
        <v>63</v>
      </c>
      <c r="F177" s="24">
        <v>64</v>
      </c>
      <c r="G177" s="24">
        <v>89</v>
      </c>
      <c r="H177" s="24">
        <v>32</v>
      </c>
    </row>
    <row r="178" spans="1:8">
      <c r="A178" s="10" t="s">
        <v>114</v>
      </c>
      <c r="B178" s="15">
        <v>100</v>
      </c>
      <c r="C178" s="15">
        <v>38.301282</v>
      </c>
      <c r="D178" s="15">
        <v>41.826923000000001</v>
      </c>
      <c r="E178" s="15">
        <v>5.0480770000000001</v>
      </c>
      <c r="F178" s="15">
        <v>5.1282050000000003</v>
      </c>
      <c r="G178" s="15">
        <v>7.1314099999999998</v>
      </c>
      <c r="H178" s="15">
        <v>2.5641029999999998</v>
      </c>
    </row>
    <row r="179" spans="1:8">
      <c r="A179" s="23" t="s">
        <v>201</v>
      </c>
      <c r="B179" s="24">
        <v>208</v>
      </c>
      <c r="C179" s="24">
        <v>91</v>
      </c>
      <c r="D179" s="24">
        <v>87</v>
      </c>
      <c r="E179" s="24">
        <v>15</v>
      </c>
      <c r="F179" s="24">
        <v>2</v>
      </c>
      <c r="G179" s="24">
        <v>11</v>
      </c>
      <c r="H179" s="24">
        <v>2</v>
      </c>
    </row>
    <row r="180" spans="1:8">
      <c r="A180" s="10" t="s">
        <v>114</v>
      </c>
      <c r="B180" s="15">
        <v>100</v>
      </c>
      <c r="C180" s="15">
        <v>43.75</v>
      </c>
      <c r="D180" s="15">
        <v>41.826923000000001</v>
      </c>
      <c r="E180" s="15">
        <v>7.211538</v>
      </c>
      <c r="F180" s="15">
        <v>0.961538</v>
      </c>
      <c r="G180" s="15">
        <v>5.288462</v>
      </c>
      <c r="H180" s="15">
        <v>0.961538</v>
      </c>
    </row>
    <row r="181" spans="1:8">
      <c r="A181" s="23" t="s">
        <v>202</v>
      </c>
      <c r="B181" s="24">
        <v>112</v>
      </c>
      <c r="C181" s="24">
        <v>53</v>
      </c>
      <c r="D181" s="24">
        <v>42</v>
      </c>
      <c r="E181" s="24">
        <v>4</v>
      </c>
      <c r="F181" s="24">
        <v>4</v>
      </c>
      <c r="G181" s="24">
        <v>6</v>
      </c>
      <c r="H181" s="24">
        <v>3</v>
      </c>
    </row>
    <row r="182" spans="1:8">
      <c r="A182" s="10" t="s">
        <v>114</v>
      </c>
      <c r="B182" s="15">
        <v>100</v>
      </c>
      <c r="C182" s="15">
        <v>47.321429000000002</v>
      </c>
      <c r="D182" s="15">
        <v>37.5</v>
      </c>
      <c r="E182" s="15">
        <v>3.5714290000000002</v>
      </c>
      <c r="F182" s="15">
        <v>3.5714290000000002</v>
      </c>
      <c r="G182" s="15">
        <v>5.3571429999999998</v>
      </c>
      <c r="H182" s="15">
        <v>2.6785709999999998</v>
      </c>
    </row>
    <row r="183" spans="1:8">
      <c r="A183" s="23" t="s">
        <v>203</v>
      </c>
      <c r="B183" s="24">
        <v>188</v>
      </c>
      <c r="C183" s="24">
        <v>66</v>
      </c>
      <c r="D183" s="24">
        <v>94</v>
      </c>
      <c r="E183" s="24">
        <v>9</v>
      </c>
      <c r="F183" s="24">
        <v>6</v>
      </c>
      <c r="G183" s="24">
        <v>8</v>
      </c>
      <c r="H183" s="24">
        <v>5</v>
      </c>
    </row>
    <row r="184" spans="1:8">
      <c r="A184" s="10" t="s">
        <v>114</v>
      </c>
      <c r="B184" s="15">
        <v>100</v>
      </c>
      <c r="C184" s="15">
        <v>35.106383000000001</v>
      </c>
      <c r="D184" s="15">
        <v>50</v>
      </c>
      <c r="E184" s="15">
        <v>4.7872339999999998</v>
      </c>
      <c r="F184" s="15">
        <v>3.1914889999999998</v>
      </c>
      <c r="G184" s="15">
        <v>4.2553190000000001</v>
      </c>
      <c r="H184" s="15">
        <v>2.6595740000000001</v>
      </c>
    </row>
    <row r="185" spans="1:8">
      <c r="A185" s="23" t="s">
        <v>204</v>
      </c>
      <c r="B185" s="24">
        <v>49</v>
      </c>
      <c r="C185" s="24">
        <v>23</v>
      </c>
      <c r="D185" s="24">
        <v>20</v>
      </c>
      <c r="E185" s="24">
        <v>1</v>
      </c>
      <c r="F185" s="24">
        <v>2</v>
      </c>
      <c r="G185" s="24">
        <v>3</v>
      </c>
      <c r="H185" s="24">
        <v>0</v>
      </c>
    </row>
    <row r="186" spans="1:8">
      <c r="A186" s="10" t="s">
        <v>114</v>
      </c>
      <c r="B186" s="15">
        <v>100</v>
      </c>
      <c r="C186" s="15">
        <v>46.938775999999997</v>
      </c>
      <c r="D186" s="15">
        <v>40.816327000000001</v>
      </c>
      <c r="E186" s="15">
        <v>2.040816</v>
      </c>
      <c r="F186" s="15">
        <v>4.0816330000000001</v>
      </c>
      <c r="G186" s="15">
        <v>6.1224489999999996</v>
      </c>
      <c r="H186" s="15">
        <v>0</v>
      </c>
    </row>
    <row r="187" spans="1:8">
      <c r="A187" s="23" t="s">
        <v>205</v>
      </c>
      <c r="B187" s="24">
        <v>1</v>
      </c>
      <c r="C187" s="24">
        <v>0</v>
      </c>
      <c r="D187" s="24">
        <v>1</v>
      </c>
      <c r="E187" s="24">
        <v>0</v>
      </c>
      <c r="F187" s="24">
        <v>0</v>
      </c>
      <c r="G187" s="24">
        <v>0</v>
      </c>
      <c r="H187" s="24">
        <v>0</v>
      </c>
    </row>
    <row r="188" spans="1:8">
      <c r="A188" s="10" t="s">
        <v>114</v>
      </c>
      <c r="B188" s="15">
        <v>100</v>
      </c>
      <c r="C188" s="15">
        <v>0</v>
      </c>
      <c r="D188" s="15">
        <v>100</v>
      </c>
      <c r="E188" s="15">
        <v>0</v>
      </c>
      <c r="F188" s="15">
        <v>0</v>
      </c>
      <c r="G188" s="15">
        <v>0</v>
      </c>
      <c r="H188" s="15">
        <v>0</v>
      </c>
    </row>
    <row r="189" spans="1:8">
      <c r="A189" s="23" t="s">
        <v>206</v>
      </c>
      <c r="B189" s="24">
        <v>0</v>
      </c>
      <c r="C189" s="24">
        <v>0</v>
      </c>
      <c r="D189" s="24">
        <v>0</v>
      </c>
      <c r="E189" s="24">
        <v>0</v>
      </c>
      <c r="F189" s="24">
        <v>0</v>
      </c>
      <c r="G189" s="24">
        <v>0</v>
      </c>
      <c r="H189" s="24">
        <v>0</v>
      </c>
    </row>
    <row r="190" spans="1:8">
      <c r="A190" s="10" t="s">
        <v>114</v>
      </c>
      <c r="B190" s="15">
        <v>0</v>
      </c>
      <c r="C190" s="15">
        <v>0</v>
      </c>
      <c r="D190" s="15">
        <v>0</v>
      </c>
      <c r="E190" s="15">
        <v>0</v>
      </c>
      <c r="F190" s="15">
        <v>0</v>
      </c>
      <c r="G190" s="15">
        <v>0</v>
      </c>
      <c r="H190" s="15">
        <v>0</v>
      </c>
    </row>
    <row r="191" spans="1:8">
      <c r="A191" s="23" t="s">
        <v>152</v>
      </c>
      <c r="B191" s="24">
        <v>1</v>
      </c>
      <c r="C191" s="24">
        <v>1</v>
      </c>
      <c r="D191" s="24">
        <v>0</v>
      </c>
      <c r="E191" s="24">
        <v>0</v>
      </c>
      <c r="F191" s="24">
        <v>0</v>
      </c>
      <c r="G191" s="24">
        <v>0</v>
      </c>
      <c r="H191" s="24">
        <v>0</v>
      </c>
    </row>
    <row r="192" spans="1:8">
      <c r="A192" s="10" t="s">
        <v>114</v>
      </c>
      <c r="B192" s="15">
        <v>100</v>
      </c>
      <c r="C192" s="15">
        <v>100</v>
      </c>
      <c r="D192" s="15">
        <v>0</v>
      </c>
      <c r="E192" s="15">
        <v>0</v>
      </c>
      <c r="F192" s="15">
        <v>0</v>
      </c>
      <c r="G192" s="15">
        <v>0</v>
      </c>
      <c r="H192" s="15">
        <v>0</v>
      </c>
    </row>
    <row r="193" spans="1:8">
      <c r="A193" s="23" t="s">
        <v>128</v>
      </c>
      <c r="B193" s="24">
        <v>0</v>
      </c>
      <c r="C193" s="24">
        <v>0</v>
      </c>
      <c r="D193" s="24">
        <v>0</v>
      </c>
      <c r="E193" s="24">
        <v>0</v>
      </c>
      <c r="F193" s="24">
        <v>0</v>
      </c>
      <c r="G193" s="24">
        <v>0</v>
      </c>
      <c r="H193" s="24">
        <v>0</v>
      </c>
    </row>
    <row r="194" spans="1:8">
      <c r="A194" s="10" t="s">
        <v>114</v>
      </c>
      <c r="B194" s="15">
        <v>0</v>
      </c>
      <c r="C194" s="15">
        <v>0</v>
      </c>
      <c r="D194" s="15">
        <v>0</v>
      </c>
      <c r="E194" s="15">
        <v>0</v>
      </c>
      <c r="F194" s="15">
        <v>0</v>
      </c>
      <c r="G194" s="15">
        <v>0</v>
      </c>
      <c r="H194" s="15">
        <v>0</v>
      </c>
    </row>
    <row r="195" spans="1:8">
      <c r="A195" s="8" t="s">
        <v>207</v>
      </c>
      <c r="B195" s="8"/>
      <c r="C195" s="8"/>
      <c r="D195" s="8"/>
      <c r="E195" s="8"/>
      <c r="F195" s="8"/>
      <c r="G195" s="8"/>
      <c r="H195" s="8"/>
    </row>
    <row r="196" spans="1:8">
      <c r="A196" s="23" t="s">
        <v>208</v>
      </c>
      <c r="B196" s="24">
        <v>711</v>
      </c>
      <c r="C196" s="24">
        <v>266</v>
      </c>
      <c r="D196" s="24">
        <v>314</v>
      </c>
      <c r="E196" s="24">
        <v>40</v>
      </c>
      <c r="F196" s="24">
        <v>33</v>
      </c>
      <c r="G196" s="24">
        <v>43</v>
      </c>
      <c r="H196" s="24">
        <v>15</v>
      </c>
    </row>
    <row r="197" spans="1:8">
      <c r="A197" s="10" t="s">
        <v>114</v>
      </c>
      <c r="B197" s="15">
        <v>100</v>
      </c>
      <c r="C197" s="15">
        <v>37.412095999999998</v>
      </c>
      <c r="D197" s="15">
        <v>44.163150000000002</v>
      </c>
      <c r="E197" s="15">
        <v>5.6258790000000003</v>
      </c>
      <c r="F197" s="15">
        <v>4.6413500000000001</v>
      </c>
      <c r="G197" s="15">
        <v>6.0478199999999998</v>
      </c>
      <c r="H197" s="15">
        <v>2.1097049999999999</v>
      </c>
    </row>
    <row r="198" spans="1:8">
      <c r="A198" s="23" t="s">
        <v>209</v>
      </c>
      <c r="B198" s="24">
        <v>627</v>
      </c>
      <c r="C198" s="24">
        <v>220</v>
      </c>
      <c r="D198" s="24">
        <v>280</v>
      </c>
      <c r="E198" s="24">
        <v>38</v>
      </c>
      <c r="F198" s="24">
        <v>31</v>
      </c>
      <c r="G198" s="24">
        <v>39</v>
      </c>
      <c r="H198" s="24">
        <v>19</v>
      </c>
    </row>
    <row r="199" spans="1:8">
      <c r="A199" s="10" t="s">
        <v>114</v>
      </c>
      <c r="B199" s="15">
        <v>100</v>
      </c>
      <c r="C199" s="15">
        <v>35.087719</v>
      </c>
      <c r="D199" s="15">
        <v>44.657097</v>
      </c>
      <c r="E199" s="15">
        <v>6.0606059999999999</v>
      </c>
      <c r="F199" s="15">
        <v>4.9441790000000001</v>
      </c>
      <c r="G199" s="15">
        <v>6.2200959999999998</v>
      </c>
      <c r="H199" s="15">
        <v>3.030303</v>
      </c>
    </row>
    <row r="200" spans="1:8">
      <c r="A200" s="23" t="s">
        <v>210</v>
      </c>
      <c r="B200" s="24">
        <v>595</v>
      </c>
      <c r="C200" s="24">
        <v>218</v>
      </c>
      <c r="D200" s="24">
        <v>241</v>
      </c>
      <c r="E200" s="24">
        <v>41</v>
      </c>
      <c r="F200" s="24">
        <v>36</v>
      </c>
      <c r="G200" s="24">
        <v>45</v>
      </c>
      <c r="H200" s="24">
        <v>14</v>
      </c>
    </row>
    <row r="201" spans="1:8" ht="11.1" customHeight="1">
      <c r="A201" s="10" t="s">
        <v>114</v>
      </c>
      <c r="B201" s="15">
        <v>100</v>
      </c>
      <c r="C201" s="15">
        <v>36.638655</v>
      </c>
      <c r="D201" s="15">
        <v>40.504201999999999</v>
      </c>
      <c r="E201" s="15">
        <v>6.8907559999999997</v>
      </c>
      <c r="F201" s="15">
        <v>6.0504199999999999</v>
      </c>
      <c r="G201" s="15">
        <v>7.5630249999999997</v>
      </c>
      <c r="H201" s="15">
        <v>2.3529409999999999</v>
      </c>
    </row>
    <row r="202" spans="1:8" ht="11.1" customHeight="1">
      <c r="A202" s="23" t="s">
        <v>211</v>
      </c>
      <c r="B202" s="24">
        <v>370</v>
      </c>
      <c r="C202" s="24">
        <v>142</v>
      </c>
      <c r="D202" s="24">
        <v>158</v>
      </c>
      <c r="E202" s="24">
        <v>26</v>
      </c>
      <c r="F202" s="24">
        <v>16</v>
      </c>
      <c r="G202" s="24">
        <v>18</v>
      </c>
      <c r="H202" s="24">
        <v>10</v>
      </c>
    </row>
    <row r="203" spans="1:8" ht="11.1" customHeight="1">
      <c r="A203" s="10" t="s">
        <v>114</v>
      </c>
      <c r="B203" s="15">
        <v>100</v>
      </c>
      <c r="C203" s="15">
        <v>38.378377999999998</v>
      </c>
      <c r="D203" s="15">
        <v>42.702703</v>
      </c>
      <c r="E203" s="15">
        <v>7.0270270000000004</v>
      </c>
      <c r="F203" s="15">
        <v>4.3243239999999998</v>
      </c>
      <c r="G203" s="15">
        <v>4.864865</v>
      </c>
      <c r="H203" s="15">
        <v>2.7027030000000001</v>
      </c>
    </row>
    <row r="204" spans="1:8" ht="11.1" customHeight="1">
      <c r="A204" s="23" t="s">
        <v>212</v>
      </c>
      <c r="B204" s="24">
        <v>226</v>
      </c>
      <c r="C204" s="24">
        <v>72</v>
      </c>
      <c r="D204" s="24">
        <v>91</v>
      </c>
      <c r="E204" s="24">
        <v>12</v>
      </c>
      <c r="F204" s="24">
        <v>19</v>
      </c>
      <c r="G204" s="24">
        <v>22</v>
      </c>
      <c r="H204" s="24">
        <v>10</v>
      </c>
    </row>
    <row r="205" spans="1:8" ht="11.1" customHeight="1">
      <c r="A205" s="10" t="s">
        <v>114</v>
      </c>
      <c r="B205" s="15">
        <v>100</v>
      </c>
      <c r="C205" s="15">
        <v>31.858407</v>
      </c>
      <c r="D205" s="15">
        <v>40.265487</v>
      </c>
      <c r="E205" s="15">
        <v>5.3097349999999999</v>
      </c>
      <c r="F205" s="15">
        <v>8.4070800000000006</v>
      </c>
      <c r="G205" s="15">
        <v>9.7345129999999997</v>
      </c>
      <c r="H205" s="15">
        <v>4.424779</v>
      </c>
    </row>
    <row r="206" spans="1:8" ht="11.1" customHeight="1">
      <c r="A206" s="23" t="s">
        <v>213</v>
      </c>
      <c r="B206" s="24">
        <v>162</v>
      </c>
      <c r="C206" s="24">
        <v>64</v>
      </c>
      <c r="D206" s="24">
        <v>61</v>
      </c>
      <c r="E206" s="24">
        <v>13</v>
      </c>
      <c r="F206" s="24">
        <v>11</v>
      </c>
      <c r="G206" s="24">
        <v>9</v>
      </c>
      <c r="H206" s="24">
        <v>4</v>
      </c>
    </row>
    <row r="207" spans="1:8" ht="11.1" customHeight="1">
      <c r="A207" s="10" t="s">
        <v>114</v>
      </c>
      <c r="B207" s="15">
        <v>100</v>
      </c>
      <c r="C207" s="15">
        <v>39.506172999999997</v>
      </c>
      <c r="D207" s="15">
        <v>37.654321000000003</v>
      </c>
      <c r="E207" s="15">
        <v>8.0246910000000007</v>
      </c>
      <c r="F207" s="15">
        <v>6.7901230000000004</v>
      </c>
      <c r="G207" s="15">
        <v>5.5555560000000002</v>
      </c>
      <c r="H207" s="15">
        <v>2.4691360000000002</v>
      </c>
    </row>
    <row r="208" spans="1:8" ht="11.1" customHeight="1">
      <c r="A208" s="23" t="s">
        <v>214</v>
      </c>
      <c r="B208" s="24">
        <v>303</v>
      </c>
      <c r="C208" s="24">
        <v>124</v>
      </c>
      <c r="D208" s="24">
        <v>125</v>
      </c>
      <c r="E208" s="24">
        <v>16</v>
      </c>
      <c r="F208" s="24">
        <v>15</v>
      </c>
      <c r="G208" s="24">
        <v>15</v>
      </c>
      <c r="H208" s="24">
        <v>8</v>
      </c>
    </row>
    <row r="209" spans="1:8" ht="11.1" customHeight="1">
      <c r="A209" s="10" t="s">
        <v>114</v>
      </c>
      <c r="B209" s="15">
        <v>100</v>
      </c>
      <c r="C209" s="15">
        <v>40.924092000000002</v>
      </c>
      <c r="D209" s="15">
        <v>41.254125000000002</v>
      </c>
      <c r="E209" s="15">
        <v>5.2805280000000003</v>
      </c>
      <c r="F209" s="15">
        <v>4.9504950000000001</v>
      </c>
      <c r="G209" s="15">
        <v>4.9504950000000001</v>
      </c>
      <c r="H209" s="15">
        <v>2.6402640000000002</v>
      </c>
    </row>
    <row r="210" spans="1:8" ht="11.1" customHeight="1">
      <c r="A210" s="23" t="s">
        <v>215</v>
      </c>
      <c r="B210" s="24">
        <v>105</v>
      </c>
      <c r="C210" s="24">
        <v>36</v>
      </c>
      <c r="D210" s="24">
        <v>51</v>
      </c>
      <c r="E210" s="24">
        <v>7</v>
      </c>
      <c r="F210" s="24">
        <v>6</v>
      </c>
      <c r="G210" s="24">
        <v>4</v>
      </c>
      <c r="H210" s="24">
        <v>1</v>
      </c>
    </row>
    <row r="211" spans="1:8" ht="11.1" customHeight="1">
      <c r="A211" s="10" t="s">
        <v>114</v>
      </c>
      <c r="B211" s="15">
        <v>100</v>
      </c>
      <c r="C211" s="15">
        <v>34.285713999999999</v>
      </c>
      <c r="D211" s="15">
        <v>48.571429000000002</v>
      </c>
      <c r="E211" s="15">
        <v>6.6666670000000003</v>
      </c>
      <c r="F211" s="15">
        <v>5.7142860000000004</v>
      </c>
      <c r="G211" s="15">
        <v>3.8095240000000001</v>
      </c>
      <c r="H211" s="15">
        <v>0.95238100000000003</v>
      </c>
    </row>
    <row r="212" spans="1:8" ht="11.1" customHeight="1">
      <c r="A212" s="23" t="s">
        <v>216</v>
      </c>
      <c r="B212" s="24">
        <v>122</v>
      </c>
      <c r="C212" s="24">
        <v>46</v>
      </c>
      <c r="D212" s="24">
        <v>45</v>
      </c>
      <c r="E212" s="24">
        <v>10</v>
      </c>
      <c r="F212" s="24">
        <v>14</v>
      </c>
      <c r="G212" s="24">
        <v>6</v>
      </c>
      <c r="H212" s="24">
        <v>1</v>
      </c>
    </row>
    <row r="213" spans="1:8" ht="11.1" customHeight="1">
      <c r="A213" s="10" t="s">
        <v>114</v>
      </c>
      <c r="B213" s="15">
        <v>100</v>
      </c>
      <c r="C213" s="15">
        <v>37.704917999999999</v>
      </c>
      <c r="D213" s="15">
        <v>36.885246000000002</v>
      </c>
      <c r="E213" s="15">
        <v>8.1967210000000001</v>
      </c>
      <c r="F213" s="15">
        <v>11.47541</v>
      </c>
      <c r="G213" s="15">
        <v>4.9180330000000003</v>
      </c>
      <c r="H213" s="15">
        <v>0.81967199999999996</v>
      </c>
    </row>
    <row r="214" spans="1:8" ht="11.1" customHeight="1">
      <c r="A214" s="23" t="s">
        <v>217</v>
      </c>
      <c r="B214" s="24">
        <v>152</v>
      </c>
      <c r="C214" s="24">
        <v>60</v>
      </c>
      <c r="D214" s="24">
        <v>69</v>
      </c>
      <c r="E214" s="24">
        <v>10</v>
      </c>
      <c r="F214" s="24">
        <v>6</v>
      </c>
      <c r="G214" s="24">
        <v>5</v>
      </c>
      <c r="H214" s="24">
        <v>2</v>
      </c>
    </row>
    <row r="215" spans="1:8" ht="11.1" customHeight="1">
      <c r="A215" s="10" t="s">
        <v>114</v>
      </c>
      <c r="B215" s="15">
        <v>100</v>
      </c>
      <c r="C215" s="15">
        <v>39.473683999999999</v>
      </c>
      <c r="D215" s="15">
        <v>45.394736999999999</v>
      </c>
      <c r="E215" s="15">
        <v>6.5789470000000003</v>
      </c>
      <c r="F215" s="15">
        <v>3.947368</v>
      </c>
      <c r="G215" s="15">
        <v>3.2894739999999998</v>
      </c>
      <c r="H215" s="15">
        <v>1.3157890000000001</v>
      </c>
    </row>
    <row r="216" spans="1:8" ht="11.1" customHeight="1">
      <c r="A216" s="23" t="s">
        <v>218</v>
      </c>
      <c r="B216" s="24">
        <v>169</v>
      </c>
      <c r="C216" s="24">
        <v>58</v>
      </c>
      <c r="D216" s="24">
        <v>80</v>
      </c>
      <c r="E216" s="24">
        <v>15</v>
      </c>
      <c r="F216" s="24">
        <v>10</v>
      </c>
      <c r="G216" s="24">
        <v>4</v>
      </c>
      <c r="H216" s="24">
        <v>2</v>
      </c>
    </row>
    <row r="217" spans="1:8" ht="11.1" customHeight="1">
      <c r="A217" s="10" t="s">
        <v>114</v>
      </c>
      <c r="B217" s="15">
        <v>100</v>
      </c>
      <c r="C217" s="15">
        <v>34.319527000000001</v>
      </c>
      <c r="D217" s="15">
        <v>47.337277999999998</v>
      </c>
      <c r="E217" s="15">
        <v>8.8757400000000004</v>
      </c>
      <c r="F217" s="15">
        <v>5.91716</v>
      </c>
      <c r="G217" s="15">
        <v>2.3668640000000001</v>
      </c>
      <c r="H217" s="15">
        <v>1.183432</v>
      </c>
    </row>
    <row r="218" spans="1:8" ht="11.1" customHeight="1">
      <c r="A218" s="23" t="s">
        <v>219</v>
      </c>
      <c r="B218" s="24">
        <v>197</v>
      </c>
      <c r="C218" s="24">
        <v>75</v>
      </c>
      <c r="D218" s="24">
        <v>97</v>
      </c>
      <c r="E218" s="24">
        <v>10</v>
      </c>
      <c r="F218" s="24">
        <v>7</v>
      </c>
      <c r="G218" s="24">
        <v>7</v>
      </c>
      <c r="H218" s="24">
        <v>1</v>
      </c>
    </row>
    <row r="219" spans="1:8" ht="11.1" customHeight="1">
      <c r="A219" s="10" t="s">
        <v>114</v>
      </c>
      <c r="B219" s="15">
        <v>100</v>
      </c>
      <c r="C219" s="15">
        <v>38.071066000000002</v>
      </c>
      <c r="D219" s="15">
        <v>49.238579000000001</v>
      </c>
      <c r="E219" s="15">
        <v>5.0761419999999999</v>
      </c>
      <c r="F219" s="15">
        <v>3.553299</v>
      </c>
      <c r="G219" s="15">
        <v>3.553299</v>
      </c>
      <c r="H219" s="15">
        <v>0.50761400000000001</v>
      </c>
    </row>
    <row r="220" spans="1:8" ht="11.1" customHeight="1">
      <c r="A220" s="23" t="s">
        <v>220</v>
      </c>
      <c r="B220" s="24">
        <v>426</v>
      </c>
      <c r="C220" s="24">
        <v>173</v>
      </c>
      <c r="D220" s="24">
        <v>185</v>
      </c>
      <c r="E220" s="24">
        <v>28</v>
      </c>
      <c r="F220" s="24">
        <v>18</v>
      </c>
      <c r="G220" s="24">
        <v>17</v>
      </c>
      <c r="H220" s="24">
        <v>5</v>
      </c>
    </row>
    <row r="221" spans="1:8" ht="11.1" customHeight="1">
      <c r="A221" s="10" t="s">
        <v>114</v>
      </c>
      <c r="B221" s="15">
        <v>100</v>
      </c>
      <c r="C221" s="15">
        <v>40.610329</v>
      </c>
      <c r="D221" s="15">
        <v>43.427230000000002</v>
      </c>
      <c r="E221" s="15">
        <v>6.5727700000000002</v>
      </c>
      <c r="F221" s="15">
        <v>4.225352</v>
      </c>
      <c r="G221" s="15">
        <v>3.9906100000000002</v>
      </c>
      <c r="H221" s="15">
        <v>1.1737089999999999</v>
      </c>
    </row>
    <row r="222" spans="1:8" ht="11.1" customHeight="1">
      <c r="A222" s="23" t="s">
        <v>221</v>
      </c>
      <c r="B222" s="24">
        <v>412</v>
      </c>
      <c r="C222" s="24">
        <v>161</v>
      </c>
      <c r="D222" s="24">
        <v>186</v>
      </c>
      <c r="E222" s="24">
        <v>23</v>
      </c>
      <c r="F222" s="24">
        <v>20</v>
      </c>
      <c r="G222" s="24">
        <v>13</v>
      </c>
      <c r="H222" s="24">
        <v>9</v>
      </c>
    </row>
    <row r="223" spans="1:8" ht="11.1" customHeight="1">
      <c r="A223" s="10" t="s">
        <v>114</v>
      </c>
      <c r="B223" s="15">
        <v>100</v>
      </c>
      <c r="C223" s="15">
        <v>39.077669999999998</v>
      </c>
      <c r="D223" s="15">
        <v>45.145631000000002</v>
      </c>
      <c r="E223" s="15">
        <v>5.5825240000000003</v>
      </c>
      <c r="F223" s="15">
        <v>4.8543690000000002</v>
      </c>
      <c r="G223" s="15">
        <v>3.1553399999999998</v>
      </c>
      <c r="H223" s="15">
        <v>2.184466</v>
      </c>
    </row>
    <row r="224" spans="1:8" ht="11.1" customHeight="1">
      <c r="A224" s="23" t="s">
        <v>152</v>
      </c>
      <c r="B224" s="24">
        <v>33</v>
      </c>
      <c r="C224" s="24">
        <v>15</v>
      </c>
      <c r="D224" s="24">
        <v>8</v>
      </c>
      <c r="E224" s="24">
        <v>3</v>
      </c>
      <c r="F224" s="24">
        <v>2</v>
      </c>
      <c r="G224" s="24">
        <v>3</v>
      </c>
      <c r="H224" s="24">
        <v>2</v>
      </c>
    </row>
    <row r="225" spans="1:8" ht="11.1" customHeight="1">
      <c r="A225" s="10" t="s">
        <v>114</v>
      </c>
      <c r="B225" s="15">
        <v>100</v>
      </c>
      <c r="C225" s="15">
        <v>45.454545000000003</v>
      </c>
      <c r="D225" s="15">
        <v>24.242424</v>
      </c>
      <c r="E225" s="15">
        <v>9.0909089999999999</v>
      </c>
      <c r="F225" s="15">
        <v>6.0606059999999999</v>
      </c>
      <c r="G225" s="15">
        <v>9.0909089999999999</v>
      </c>
      <c r="H225" s="15">
        <v>6.0606059999999999</v>
      </c>
    </row>
    <row r="226" spans="1:8" ht="11.1" customHeight="1">
      <c r="A226" s="23" t="s">
        <v>222</v>
      </c>
      <c r="B226" s="24">
        <v>94</v>
      </c>
      <c r="C226" s="24">
        <v>38</v>
      </c>
      <c r="D226" s="24">
        <v>33</v>
      </c>
      <c r="E226" s="24">
        <v>1</v>
      </c>
      <c r="F226" s="24">
        <v>4</v>
      </c>
      <c r="G226" s="24">
        <v>14</v>
      </c>
      <c r="H226" s="24">
        <v>4</v>
      </c>
    </row>
    <row r="227" spans="1:8" ht="11.1" customHeight="1">
      <c r="A227" s="10" t="s">
        <v>114</v>
      </c>
      <c r="B227" s="15">
        <v>100</v>
      </c>
      <c r="C227" s="15">
        <v>40.425531999999997</v>
      </c>
      <c r="D227" s="15">
        <v>35.106383000000001</v>
      </c>
      <c r="E227" s="15">
        <v>1.0638300000000001</v>
      </c>
      <c r="F227" s="15">
        <v>4.2553190000000001</v>
      </c>
      <c r="G227" s="15">
        <v>14.893617000000001</v>
      </c>
      <c r="H227" s="15">
        <v>4.2553190000000001</v>
      </c>
    </row>
    <row r="228" spans="1:8" ht="11.1" customHeight="1">
      <c r="A228" s="23" t="s">
        <v>128</v>
      </c>
      <c r="B228" s="24">
        <v>15</v>
      </c>
      <c r="C228" s="24">
        <v>7</v>
      </c>
      <c r="D228" s="24">
        <v>2</v>
      </c>
      <c r="E228" s="24">
        <v>0</v>
      </c>
      <c r="F228" s="24">
        <v>1</v>
      </c>
      <c r="G228" s="24">
        <v>3</v>
      </c>
      <c r="H228" s="24">
        <v>2</v>
      </c>
    </row>
    <row r="229" spans="1:8" ht="11.1" customHeight="1">
      <c r="A229" s="11"/>
      <c r="B229" s="16">
        <v>100</v>
      </c>
      <c r="C229" s="16">
        <v>46.666666999999997</v>
      </c>
      <c r="D229" s="16">
        <v>13.333333</v>
      </c>
      <c r="E229" s="16">
        <v>0</v>
      </c>
      <c r="F229" s="16">
        <v>6.6666670000000003</v>
      </c>
      <c r="G229" s="16">
        <v>20</v>
      </c>
      <c r="H229" s="16">
        <v>13.333333</v>
      </c>
    </row>
    <row r="230" spans="1:8" ht="11.1" customHeight="1"/>
  </sheetData>
  <phoneticPr fontId="2"/>
  <pageMargins left="0.75" right="0.75" top="1" bottom="1" header="0.5" footer="0.5"/>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94FCF-76BB-4083-B4E2-C4D5541349F4}">
  <sheetPr codeName="Sheet150"/>
  <dimension ref="A1:O230"/>
  <sheetViews>
    <sheetView workbookViewId="0"/>
  </sheetViews>
  <sheetFormatPr defaultRowHeight="12"/>
  <cols>
    <col min="1" max="1" width="52" style="13" bestFit="1" customWidth="1"/>
    <col min="2" max="256" width="7.625" style="13" customWidth="1"/>
    <col min="257" max="16384" width="9" style="13"/>
  </cols>
  <sheetData>
    <row r="1" spans="1:15">
      <c r="A1" s="12" t="s">
        <v>114</v>
      </c>
      <c r="B1" s="6"/>
    </row>
    <row r="2" spans="1:15">
      <c r="A2" s="18" t="str">
        <f xml:space="preserve"> HYPERLINK("#'目次'!B55","[49]")</f>
        <v>[49]</v>
      </c>
    </row>
    <row r="3" spans="1:15">
      <c r="A3" s="6" t="s">
        <v>114</v>
      </c>
      <c r="B3" s="7" t="s">
        <v>116</v>
      </c>
    </row>
    <row r="4" spans="1:15">
      <c r="A4" s="6" t="s">
        <v>114</v>
      </c>
      <c r="B4" s="7" t="s">
        <v>551</v>
      </c>
    </row>
    <row r="5" spans="1:15">
      <c r="A5" s="6" t="s">
        <v>114</v>
      </c>
      <c r="B5" s="7" t="s">
        <v>552</v>
      </c>
    </row>
    <row r="6" spans="1:15" s="21" customFormat="1" ht="72">
      <c r="A6" s="19" t="s">
        <v>114</v>
      </c>
      <c r="B6" s="20" t="s">
        <v>118</v>
      </c>
      <c r="C6" s="20" t="s">
        <v>553</v>
      </c>
      <c r="D6" s="20" t="s">
        <v>554</v>
      </c>
      <c r="E6" s="20" t="s">
        <v>555</v>
      </c>
      <c r="F6" s="20" t="s">
        <v>556</v>
      </c>
      <c r="G6" s="20" t="s">
        <v>557</v>
      </c>
      <c r="H6" s="20" t="s">
        <v>558</v>
      </c>
      <c r="I6" s="20" t="s">
        <v>559</v>
      </c>
      <c r="J6" s="20" t="s">
        <v>560</v>
      </c>
      <c r="K6" s="20" t="s">
        <v>561</v>
      </c>
      <c r="L6" s="20" t="s">
        <v>562</v>
      </c>
      <c r="M6" s="20" t="s">
        <v>152</v>
      </c>
      <c r="N6" s="20" t="s">
        <v>222</v>
      </c>
      <c r="O6" s="20" t="s">
        <v>128</v>
      </c>
    </row>
    <row r="7" spans="1:15">
      <c r="A7" s="22" t="s">
        <v>121</v>
      </c>
      <c r="B7" s="9">
        <v>2677</v>
      </c>
      <c r="C7" s="9">
        <v>640</v>
      </c>
      <c r="D7" s="9">
        <v>636</v>
      </c>
      <c r="E7" s="9">
        <v>180</v>
      </c>
      <c r="F7" s="9">
        <v>175</v>
      </c>
      <c r="G7" s="9">
        <v>575</v>
      </c>
      <c r="H7" s="9">
        <v>163</v>
      </c>
      <c r="I7" s="9">
        <v>258</v>
      </c>
      <c r="J7" s="9">
        <v>343</v>
      </c>
      <c r="K7" s="9">
        <v>260</v>
      </c>
      <c r="L7" s="9">
        <v>161</v>
      </c>
      <c r="M7" s="9">
        <v>86</v>
      </c>
      <c r="N7" s="9">
        <v>1051</v>
      </c>
      <c r="O7" s="9">
        <v>73</v>
      </c>
    </row>
    <row r="8" spans="1:15">
      <c r="A8" s="10" t="s">
        <v>114</v>
      </c>
      <c r="B8" s="15">
        <v>100</v>
      </c>
      <c r="C8" s="15">
        <v>23.907359</v>
      </c>
      <c r="D8" s="15">
        <v>23.757937999999999</v>
      </c>
      <c r="E8" s="15">
        <v>6.7239449999999996</v>
      </c>
      <c r="F8" s="15">
        <v>6.5371680000000003</v>
      </c>
      <c r="G8" s="15">
        <v>21.479268000000001</v>
      </c>
      <c r="H8" s="15">
        <v>6.0889049999999996</v>
      </c>
      <c r="I8" s="15">
        <v>9.6376539999999995</v>
      </c>
      <c r="J8" s="15">
        <v>12.812849999999999</v>
      </c>
      <c r="K8" s="15">
        <v>9.7123650000000001</v>
      </c>
      <c r="L8" s="15">
        <v>6.014195</v>
      </c>
      <c r="M8" s="15">
        <v>3.2125509999999999</v>
      </c>
      <c r="N8" s="15">
        <v>39.260365999999998</v>
      </c>
      <c r="O8" s="15">
        <v>2.7269329999999998</v>
      </c>
    </row>
    <row r="9" spans="1:15">
      <c r="A9" s="8" t="s">
        <v>122</v>
      </c>
      <c r="B9" s="8"/>
      <c r="C9" s="8"/>
      <c r="D9" s="8"/>
      <c r="E9" s="8"/>
      <c r="F9" s="8"/>
      <c r="G9" s="8"/>
      <c r="H9" s="8"/>
      <c r="I9" s="8"/>
      <c r="J9" s="8"/>
      <c r="K9" s="8"/>
      <c r="L9" s="8"/>
      <c r="M9" s="8"/>
      <c r="N9" s="8"/>
      <c r="O9" s="8"/>
    </row>
    <row r="10" spans="1:15">
      <c r="A10" s="23" t="s">
        <v>123</v>
      </c>
      <c r="B10" s="24">
        <v>380</v>
      </c>
      <c r="C10" s="24">
        <v>71</v>
      </c>
      <c r="D10" s="24">
        <v>48</v>
      </c>
      <c r="E10" s="24">
        <v>25</v>
      </c>
      <c r="F10" s="24">
        <v>25</v>
      </c>
      <c r="G10" s="24">
        <v>70</v>
      </c>
      <c r="H10" s="24">
        <v>27</v>
      </c>
      <c r="I10" s="24">
        <v>23</v>
      </c>
      <c r="J10" s="24">
        <v>31</v>
      </c>
      <c r="K10" s="24">
        <v>28</v>
      </c>
      <c r="L10" s="24">
        <v>23</v>
      </c>
      <c r="M10" s="24">
        <v>11</v>
      </c>
      <c r="N10" s="24">
        <v>188</v>
      </c>
      <c r="O10" s="24">
        <v>11</v>
      </c>
    </row>
    <row r="11" spans="1:15">
      <c r="A11" s="10" t="s">
        <v>114</v>
      </c>
      <c r="B11" s="15">
        <v>100</v>
      </c>
      <c r="C11" s="15">
        <v>18.684211000000001</v>
      </c>
      <c r="D11" s="15">
        <v>12.631579</v>
      </c>
      <c r="E11" s="15">
        <v>6.5789470000000003</v>
      </c>
      <c r="F11" s="15">
        <v>6.5789470000000003</v>
      </c>
      <c r="G11" s="15">
        <v>18.421053000000001</v>
      </c>
      <c r="H11" s="15">
        <v>7.1052629999999999</v>
      </c>
      <c r="I11" s="15">
        <v>6.052632</v>
      </c>
      <c r="J11" s="15">
        <v>8.1578949999999999</v>
      </c>
      <c r="K11" s="15">
        <v>7.3684209999999997</v>
      </c>
      <c r="L11" s="15">
        <v>6.052632</v>
      </c>
      <c r="M11" s="15">
        <v>2.8947370000000001</v>
      </c>
      <c r="N11" s="15">
        <v>49.473683999999999</v>
      </c>
      <c r="O11" s="15">
        <v>2.8947370000000001</v>
      </c>
    </row>
    <row r="12" spans="1:15">
      <c r="A12" s="23" t="s">
        <v>124</v>
      </c>
      <c r="B12" s="24">
        <v>489</v>
      </c>
      <c r="C12" s="24">
        <v>104</v>
      </c>
      <c r="D12" s="24">
        <v>85</v>
      </c>
      <c r="E12" s="24">
        <v>36</v>
      </c>
      <c r="F12" s="24">
        <v>26</v>
      </c>
      <c r="G12" s="24">
        <v>98</v>
      </c>
      <c r="H12" s="24">
        <v>24</v>
      </c>
      <c r="I12" s="24">
        <v>37</v>
      </c>
      <c r="J12" s="24">
        <v>78</v>
      </c>
      <c r="K12" s="24">
        <v>43</v>
      </c>
      <c r="L12" s="24">
        <v>36</v>
      </c>
      <c r="M12" s="24">
        <v>10</v>
      </c>
      <c r="N12" s="24">
        <v>212</v>
      </c>
      <c r="O12" s="24">
        <v>4</v>
      </c>
    </row>
    <row r="13" spans="1:15">
      <c r="A13" s="10" t="s">
        <v>114</v>
      </c>
      <c r="B13" s="15">
        <v>100</v>
      </c>
      <c r="C13" s="15">
        <v>21.267893999999998</v>
      </c>
      <c r="D13" s="15">
        <v>17.382413</v>
      </c>
      <c r="E13" s="15">
        <v>7.3619630000000003</v>
      </c>
      <c r="F13" s="15">
        <v>5.3169729999999999</v>
      </c>
      <c r="G13" s="15">
        <v>20.040900000000001</v>
      </c>
      <c r="H13" s="15">
        <v>4.9079750000000004</v>
      </c>
      <c r="I13" s="15">
        <v>7.5664619999999996</v>
      </c>
      <c r="J13" s="15">
        <v>15.95092</v>
      </c>
      <c r="K13" s="15">
        <v>8.7934560000000008</v>
      </c>
      <c r="L13" s="15">
        <v>7.3619630000000003</v>
      </c>
      <c r="M13" s="15">
        <v>2.0449899999999999</v>
      </c>
      <c r="N13" s="15">
        <v>43.353783</v>
      </c>
      <c r="O13" s="15">
        <v>0.81799599999999995</v>
      </c>
    </row>
    <row r="14" spans="1:15">
      <c r="A14" s="23" t="s">
        <v>125</v>
      </c>
      <c r="B14" s="24">
        <v>1114</v>
      </c>
      <c r="C14" s="24">
        <v>254</v>
      </c>
      <c r="D14" s="24">
        <v>264</v>
      </c>
      <c r="E14" s="24">
        <v>74</v>
      </c>
      <c r="F14" s="24">
        <v>60</v>
      </c>
      <c r="G14" s="24">
        <v>231</v>
      </c>
      <c r="H14" s="24">
        <v>62</v>
      </c>
      <c r="I14" s="24">
        <v>111</v>
      </c>
      <c r="J14" s="24">
        <v>132</v>
      </c>
      <c r="K14" s="24">
        <v>115</v>
      </c>
      <c r="L14" s="24">
        <v>60</v>
      </c>
      <c r="M14" s="24">
        <v>32</v>
      </c>
      <c r="N14" s="24">
        <v>456</v>
      </c>
      <c r="O14" s="24">
        <v>20</v>
      </c>
    </row>
    <row r="15" spans="1:15">
      <c r="A15" s="10" t="s">
        <v>114</v>
      </c>
      <c r="B15" s="15">
        <v>100</v>
      </c>
      <c r="C15" s="15">
        <v>22.800718</v>
      </c>
      <c r="D15" s="15">
        <v>23.698384000000001</v>
      </c>
      <c r="E15" s="15">
        <v>6.6427290000000001</v>
      </c>
      <c r="F15" s="15">
        <v>5.3859959999999996</v>
      </c>
      <c r="G15" s="15">
        <v>20.736086</v>
      </c>
      <c r="H15" s="15">
        <v>5.5655299999999999</v>
      </c>
      <c r="I15" s="15">
        <v>9.9640930000000001</v>
      </c>
      <c r="J15" s="15">
        <v>11.849192</v>
      </c>
      <c r="K15" s="15">
        <v>10.32316</v>
      </c>
      <c r="L15" s="15">
        <v>5.3859959999999996</v>
      </c>
      <c r="M15" s="15">
        <v>2.8725309999999999</v>
      </c>
      <c r="N15" s="15">
        <v>40.933573000000003</v>
      </c>
      <c r="O15" s="15">
        <v>1.7953319999999999</v>
      </c>
    </row>
    <row r="16" spans="1:15">
      <c r="A16" s="23" t="s">
        <v>126</v>
      </c>
      <c r="B16" s="24">
        <v>521</v>
      </c>
      <c r="C16" s="24">
        <v>164</v>
      </c>
      <c r="D16" s="24">
        <v>180</v>
      </c>
      <c r="E16" s="24">
        <v>33</v>
      </c>
      <c r="F16" s="24">
        <v>50</v>
      </c>
      <c r="G16" s="24">
        <v>129</v>
      </c>
      <c r="H16" s="24">
        <v>34</v>
      </c>
      <c r="I16" s="24">
        <v>65</v>
      </c>
      <c r="J16" s="24">
        <v>75</v>
      </c>
      <c r="K16" s="24">
        <v>54</v>
      </c>
      <c r="L16" s="24">
        <v>32</v>
      </c>
      <c r="M16" s="24">
        <v>24</v>
      </c>
      <c r="N16" s="24">
        <v>147</v>
      </c>
      <c r="O16" s="24">
        <v>24</v>
      </c>
    </row>
    <row r="17" spans="1:15">
      <c r="A17" s="10" t="s">
        <v>114</v>
      </c>
      <c r="B17" s="15">
        <v>100</v>
      </c>
      <c r="C17" s="15">
        <v>31.477927000000001</v>
      </c>
      <c r="D17" s="15">
        <v>34.548943999999999</v>
      </c>
      <c r="E17" s="15">
        <v>6.3339730000000003</v>
      </c>
      <c r="F17" s="15">
        <v>9.5969289999999994</v>
      </c>
      <c r="G17" s="15">
        <v>24.760076999999999</v>
      </c>
      <c r="H17" s="15">
        <v>6.5259119999999999</v>
      </c>
      <c r="I17" s="15">
        <v>12.476008</v>
      </c>
      <c r="J17" s="15">
        <v>14.395393</v>
      </c>
      <c r="K17" s="15">
        <v>10.364682999999999</v>
      </c>
      <c r="L17" s="15">
        <v>6.1420349999999999</v>
      </c>
      <c r="M17" s="15">
        <v>4.6065259999999997</v>
      </c>
      <c r="N17" s="15">
        <v>28.214970999999998</v>
      </c>
      <c r="O17" s="15">
        <v>4.6065259999999997</v>
      </c>
    </row>
    <row r="18" spans="1:15">
      <c r="A18" s="23" t="s">
        <v>127</v>
      </c>
      <c r="B18" s="24">
        <v>129</v>
      </c>
      <c r="C18" s="24">
        <v>39</v>
      </c>
      <c r="D18" s="24">
        <v>47</v>
      </c>
      <c r="E18" s="24">
        <v>10</v>
      </c>
      <c r="F18" s="24">
        <v>13</v>
      </c>
      <c r="G18" s="24">
        <v>32</v>
      </c>
      <c r="H18" s="24">
        <v>12</v>
      </c>
      <c r="I18" s="24">
        <v>16</v>
      </c>
      <c r="J18" s="24">
        <v>21</v>
      </c>
      <c r="K18" s="24">
        <v>16</v>
      </c>
      <c r="L18" s="24">
        <v>9</v>
      </c>
      <c r="M18" s="24">
        <v>8</v>
      </c>
      <c r="N18" s="24">
        <v>34</v>
      </c>
      <c r="O18" s="24">
        <v>10</v>
      </c>
    </row>
    <row r="19" spans="1:15">
      <c r="A19" s="10" t="s">
        <v>114</v>
      </c>
      <c r="B19" s="15">
        <v>100</v>
      </c>
      <c r="C19" s="15">
        <v>30.232558000000001</v>
      </c>
      <c r="D19" s="15">
        <v>36.434108999999999</v>
      </c>
      <c r="E19" s="15">
        <v>7.751938</v>
      </c>
      <c r="F19" s="15">
        <v>10.077519000000001</v>
      </c>
      <c r="G19" s="15">
        <v>24.806201999999999</v>
      </c>
      <c r="H19" s="15">
        <v>9.3023260000000008</v>
      </c>
      <c r="I19" s="15">
        <v>12.403100999999999</v>
      </c>
      <c r="J19" s="15">
        <v>16.279070000000001</v>
      </c>
      <c r="K19" s="15">
        <v>12.403100999999999</v>
      </c>
      <c r="L19" s="15">
        <v>6.9767440000000001</v>
      </c>
      <c r="M19" s="15">
        <v>6.2015500000000001</v>
      </c>
      <c r="N19" s="15">
        <v>26.356589</v>
      </c>
      <c r="O19" s="15">
        <v>7.751938</v>
      </c>
    </row>
    <row r="20" spans="1:15">
      <c r="A20" s="23" t="s">
        <v>128</v>
      </c>
      <c r="B20" s="24">
        <v>44</v>
      </c>
      <c r="C20" s="24">
        <v>8</v>
      </c>
      <c r="D20" s="24">
        <v>12</v>
      </c>
      <c r="E20" s="24">
        <v>2</v>
      </c>
      <c r="F20" s="24">
        <v>1</v>
      </c>
      <c r="G20" s="24">
        <v>15</v>
      </c>
      <c r="H20" s="24">
        <v>4</v>
      </c>
      <c r="I20" s="24">
        <v>6</v>
      </c>
      <c r="J20" s="24">
        <v>6</v>
      </c>
      <c r="K20" s="24">
        <v>4</v>
      </c>
      <c r="L20" s="24">
        <v>1</v>
      </c>
      <c r="M20" s="24">
        <v>1</v>
      </c>
      <c r="N20" s="24">
        <v>14</v>
      </c>
      <c r="O20" s="24">
        <v>4</v>
      </c>
    </row>
    <row r="21" spans="1:15">
      <c r="A21" s="10" t="s">
        <v>114</v>
      </c>
      <c r="B21" s="15">
        <v>100</v>
      </c>
      <c r="C21" s="15">
        <v>18.181818</v>
      </c>
      <c r="D21" s="15">
        <v>27.272727</v>
      </c>
      <c r="E21" s="15">
        <v>4.5454549999999996</v>
      </c>
      <c r="F21" s="15">
        <v>2.2727270000000002</v>
      </c>
      <c r="G21" s="15">
        <v>34.090909000000003</v>
      </c>
      <c r="H21" s="15">
        <v>9.0909089999999999</v>
      </c>
      <c r="I21" s="15">
        <v>13.636364</v>
      </c>
      <c r="J21" s="15">
        <v>13.636364</v>
      </c>
      <c r="K21" s="15">
        <v>9.0909089999999999</v>
      </c>
      <c r="L21" s="15">
        <v>2.2727270000000002</v>
      </c>
      <c r="M21" s="15">
        <v>2.2727270000000002</v>
      </c>
      <c r="N21" s="15">
        <v>31.818182</v>
      </c>
      <c r="O21" s="15">
        <v>9.0909089999999999</v>
      </c>
    </row>
    <row r="22" spans="1:15">
      <c r="A22" s="8" t="s">
        <v>129</v>
      </c>
      <c r="B22" s="8"/>
      <c r="C22" s="8"/>
      <c r="D22" s="8"/>
      <c r="E22" s="8"/>
      <c r="F22" s="8"/>
      <c r="G22" s="8"/>
      <c r="H22" s="8"/>
      <c r="I22" s="8"/>
      <c r="J22" s="8"/>
      <c r="K22" s="8"/>
      <c r="L22" s="8"/>
      <c r="M22" s="8"/>
      <c r="N22" s="8"/>
      <c r="O22" s="8"/>
    </row>
    <row r="23" spans="1:15">
      <c r="A23" s="23" t="s">
        <v>130</v>
      </c>
      <c r="B23" s="24">
        <v>799</v>
      </c>
      <c r="C23" s="24">
        <v>150</v>
      </c>
      <c r="D23" s="24">
        <v>136</v>
      </c>
      <c r="E23" s="24">
        <v>49</v>
      </c>
      <c r="F23" s="24">
        <v>45</v>
      </c>
      <c r="G23" s="24">
        <v>149</v>
      </c>
      <c r="H23" s="24">
        <v>44</v>
      </c>
      <c r="I23" s="24">
        <v>63</v>
      </c>
      <c r="J23" s="24">
        <v>94</v>
      </c>
      <c r="K23" s="24">
        <v>80</v>
      </c>
      <c r="L23" s="24">
        <v>56</v>
      </c>
      <c r="M23" s="24">
        <v>14</v>
      </c>
      <c r="N23" s="24">
        <v>370</v>
      </c>
      <c r="O23" s="24">
        <v>18</v>
      </c>
    </row>
    <row r="24" spans="1:15">
      <c r="A24" s="10" t="s">
        <v>114</v>
      </c>
      <c r="B24" s="15">
        <v>100</v>
      </c>
      <c r="C24" s="15">
        <v>18.773467</v>
      </c>
      <c r="D24" s="15">
        <v>17.021277000000001</v>
      </c>
      <c r="E24" s="15">
        <v>6.1326660000000004</v>
      </c>
      <c r="F24" s="15">
        <v>5.6320399999999999</v>
      </c>
      <c r="G24" s="15">
        <v>18.648309999999999</v>
      </c>
      <c r="H24" s="15">
        <v>5.5068840000000003</v>
      </c>
      <c r="I24" s="15">
        <v>7.8848560000000001</v>
      </c>
      <c r="J24" s="15">
        <v>11.764706</v>
      </c>
      <c r="K24" s="15">
        <v>10.012516</v>
      </c>
      <c r="L24" s="15">
        <v>7.0087609999999998</v>
      </c>
      <c r="M24" s="15">
        <v>1.7521899999999999</v>
      </c>
      <c r="N24" s="15">
        <v>46.307884999999999</v>
      </c>
      <c r="O24" s="15">
        <v>2.2528160000000002</v>
      </c>
    </row>
    <row r="25" spans="1:15">
      <c r="A25" s="23" t="s">
        <v>131</v>
      </c>
      <c r="B25" s="24">
        <v>1245</v>
      </c>
      <c r="C25" s="24">
        <v>301</v>
      </c>
      <c r="D25" s="24">
        <v>298</v>
      </c>
      <c r="E25" s="24">
        <v>89</v>
      </c>
      <c r="F25" s="24">
        <v>84</v>
      </c>
      <c r="G25" s="24">
        <v>272</v>
      </c>
      <c r="H25" s="24">
        <v>76</v>
      </c>
      <c r="I25" s="24">
        <v>119</v>
      </c>
      <c r="J25" s="24">
        <v>160</v>
      </c>
      <c r="K25" s="24">
        <v>116</v>
      </c>
      <c r="L25" s="24">
        <v>77</v>
      </c>
      <c r="M25" s="24">
        <v>44</v>
      </c>
      <c r="N25" s="24">
        <v>473</v>
      </c>
      <c r="O25" s="24">
        <v>29</v>
      </c>
    </row>
    <row r="26" spans="1:15">
      <c r="A26" s="10" t="s">
        <v>114</v>
      </c>
      <c r="B26" s="15">
        <v>100</v>
      </c>
      <c r="C26" s="15">
        <v>24.176707</v>
      </c>
      <c r="D26" s="15">
        <v>23.935742999999999</v>
      </c>
      <c r="E26" s="15">
        <v>7.1485940000000001</v>
      </c>
      <c r="F26" s="15">
        <v>6.746988</v>
      </c>
      <c r="G26" s="15">
        <v>21.847390000000001</v>
      </c>
      <c r="H26" s="15">
        <v>6.1044179999999999</v>
      </c>
      <c r="I26" s="15">
        <v>9.5582329999999995</v>
      </c>
      <c r="J26" s="15">
        <v>12.851406000000001</v>
      </c>
      <c r="K26" s="15">
        <v>9.3172689999999996</v>
      </c>
      <c r="L26" s="15">
        <v>6.1847390000000004</v>
      </c>
      <c r="M26" s="15">
        <v>3.5341369999999999</v>
      </c>
      <c r="N26" s="15">
        <v>37.991968</v>
      </c>
      <c r="O26" s="15">
        <v>2.3293170000000001</v>
      </c>
    </row>
    <row r="27" spans="1:15">
      <c r="A27" s="23" t="s">
        <v>132</v>
      </c>
      <c r="B27" s="24">
        <v>504</v>
      </c>
      <c r="C27" s="24">
        <v>151</v>
      </c>
      <c r="D27" s="24">
        <v>156</v>
      </c>
      <c r="E27" s="24">
        <v>33</v>
      </c>
      <c r="F27" s="24">
        <v>40</v>
      </c>
      <c r="G27" s="24">
        <v>116</v>
      </c>
      <c r="H27" s="24">
        <v>30</v>
      </c>
      <c r="I27" s="24">
        <v>63</v>
      </c>
      <c r="J27" s="24">
        <v>67</v>
      </c>
      <c r="K27" s="24">
        <v>51</v>
      </c>
      <c r="L27" s="24">
        <v>20</v>
      </c>
      <c r="M27" s="24">
        <v>23</v>
      </c>
      <c r="N27" s="24">
        <v>167</v>
      </c>
      <c r="O27" s="24">
        <v>18</v>
      </c>
    </row>
    <row r="28" spans="1:15">
      <c r="A28" s="10" t="s">
        <v>114</v>
      </c>
      <c r="B28" s="15">
        <v>100</v>
      </c>
      <c r="C28" s="15">
        <v>29.960317</v>
      </c>
      <c r="D28" s="15">
        <v>30.952380999999999</v>
      </c>
      <c r="E28" s="15">
        <v>6.5476190000000001</v>
      </c>
      <c r="F28" s="15">
        <v>7.9365079999999999</v>
      </c>
      <c r="G28" s="15">
        <v>23.015872999999999</v>
      </c>
      <c r="H28" s="15">
        <v>5.9523809999999999</v>
      </c>
      <c r="I28" s="15">
        <v>12.5</v>
      </c>
      <c r="J28" s="15">
        <v>13.293651000000001</v>
      </c>
      <c r="K28" s="15">
        <v>10.119047999999999</v>
      </c>
      <c r="L28" s="15">
        <v>3.9682539999999999</v>
      </c>
      <c r="M28" s="15">
        <v>4.5634920000000001</v>
      </c>
      <c r="N28" s="15">
        <v>33.134920999999999</v>
      </c>
      <c r="O28" s="15">
        <v>3.5714290000000002</v>
      </c>
    </row>
    <row r="29" spans="1:15">
      <c r="A29" s="23" t="s">
        <v>133</v>
      </c>
      <c r="B29" s="24">
        <v>82</v>
      </c>
      <c r="C29" s="24">
        <v>28</v>
      </c>
      <c r="D29" s="24">
        <v>34</v>
      </c>
      <c r="E29" s="24">
        <v>7</v>
      </c>
      <c r="F29" s="24">
        <v>5</v>
      </c>
      <c r="G29" s="24">
        <v>24</v>
      </c>
      <c r="H29" s="24">
        <v>8</v>
      </c>
      <c r="I29" s="24">
        <v>6</v>
      </c>
      <c r="J29" s="24">
        <v>16</v>
      </c>
      <c r="K29" s="24">
        <v>9</v>
      </c>
      <c r="L29" s="24">
        <v>7</v>
      </c>
      <c r="M29" s="24">
        <v>4</v>
      </c>
      <c r="N29" s="24">
        <v>25</v>
      </c>
      <c r="O29" s="24">
        <v>4</v>
      </c>
    </row>
    <row r="30" spans="1:15">
      <c r="A30" s="10" t="s">
        <v>114</v>
      </c>
      <c r="B30" s="15">
        <v>100</v>
      </c>
      <c r="C30" s="15">
        <v>34.146341</v>
      </c>
      <c r="D30" s="15">
        <v>41.463414999999998</v>
      </c>
      <c r="E30" s="15">
        <v>8.5365850000000005</v>
      </c>
      <c r="F30" s="15">
        <v>6.0975609999999998</v>
      </c>
      <c r="G30" s="15">
        <v>29.268293</v>
      </c>
      <c r="H30" s="15">
        <v>9.7560979999999997</v>
      </c>
      <c r="I30" s="15">
        <v>7.3170729999999997</v>
      </c>
      <c r="J30" s="15">
        <v>19.512194999999998</v>
      </c>
      <c r="K30" s="15">
        <v>10.97561</v>
      </c>
      <c r="L30" s="15">
        <v>8.5365850000000005</v>
      </c>
      <c r="M30" s="15">
        <v>4.8780489999999999</v>
      </c>
      <c r="N30" s="15">
        <v>30.487805000000002</v>
      </c>
      <c r="O30" s="15">
        <v>4.8780489999999999</v>
      </c>
    </row>
    <row r="31" spans="1:15">
      <c r="A31" s="23" t="s">
        <v>128</v>
      </c>
      <c r="B31" s="24">
        <v>47</v>
      </c>
      <c r="C31" s="24">
        <v>10</v>
      </c>
      <c r="D31" s="24">
        <v>12</v>
      </c>
      <c r="E31" s="24">
        <v>2</v>
      </c>
      <c r="F31" s="24">
        <v>1</v>
      </c>
      <c r="G31" s="24">
        <v>14</v>
      </c>
      <c r="H31" s="24">
        <v>5</v>
      </c>
      <c r="I31" s="24">
        <v>7</v>
      </c>
      <c r="J31" s="24">
        <v>6</v>
      </c>
      <c r="K31" s="24">
        <v>4</v>
      </c>
      <c r="L31" s="24">
        <v>1</v>
      </c>
      <c r="M31" s="24">
        <v>1</v>
      </c>
      <c r="N31" s="24">
        <v>16</v>
      </c>
      <c r="O31" s="24">
        <v>4</v>
      </c>
    </row>
    <row r="32" spans="1:15">
      <c r="A32" s="10" t="s">
        <v>114</v>
      </c>
      <c r="B32" s="15">
        <v>100</v>
      </c>
      <c r="C32" s="15">
        <v>21.276596000000001</v>
      </c>
      <c r="D32" s="15">
        <v>25.531915000000001</v>
      </c>
      <c r="E32" s="15">
        <v>4.2553190000000001</v>
      </c>
      <c r="F32" s="15">
        <v>2.1276600000000001</v>
      </c>
      <c r="G32" s="15">
        <v>29.787234000000002</v>
      </c>
      <c r="H32" s="15">
        <v>10.638298000000001</v>
      </c>
      <c r="I32" s="15">
        <v>14.893617000000001</v>
      </c>
      <c r="J32" s="15">
        <v>12.765957</v>
      </c>
      <c r="K32" s="15">
        <v>8.5106380000000001</v>
      </c>
      <c r="L32" s="15">
        <v>2.1276600000000001</v>
      </c>
      <c r="M32" s="15">
        <v>2.1276600000000001</v>
      </c>
      <c r="N32" s="15">
        <v>34.042552999999998</v>
      </c>
      <c r="O32" s="15">
        <v>8.5106380000000001</v>
      </c>
    </row>
    <row r="33" spans="1:15">
      <c r="A33" s="8" t="s">
        <v>134</v>
      </c>
      <c r="B33" s="8"/>
      <c r="C33" s="8"/>
      <c r="D33" s="8"/>
      <c r="E33" s="8"/>
      <c r="F33" s="8"/>
      <c r="G33" s="8"/>
      <c r="H33" s="8"/>
      <c r="I33" s="8"/>
      <c r="J33" s="8"/>
      <c r="K33" s="8"/>
      <c r="L33" s="8"/>
      <c r="M33" s="8"/>
      <c r="N33" s="8"/>
      <c r="O33" s="8"/>
    </row>
    <row r="34" spans="1:15">
      <c r="A34" s="23" t="s">
        <v>135</v>
      </c>
      <c r="B34" s="24">
        <v>128</v>
      </c>
      <c r="C34" s="24">
        <v>31</v>
      </c>
      <c r="D34" s="24">
        <v>25</v>
      </c>
      <c r="E34" s="24">
        <v>9</v>
      </c>
      <c r="F34" s="24">
        <v>12</v>
      </c>
      <c r="G34" s="24">
        <v>24</v>
      </c>
      <c r="H34" s="24">
        <v>8</v>
      </c>
      <c r="I34" s="24">
        <v>17</v>
      </c>
      <c r="J34" s="24">
        <v>19</v>
      </c>
      <c r="K34" s="24">
        <v>10</v>
      </c>
      <c r="L34" s="24">
        <v>6</v>
      </c>
      <c r="M34" s="24">
        <v>9</v>
      </c>
      <c r="N34" s="24">
        <v>55</v>
      </c>
      <c r="O34" s="24">
        <v>2</v>
      </c>
    </row>
    <row r="35" spans="1:15">
      <c r="A35" s="10" t="s">
        <v>114</v>
      </c>
      <c r="B35" s="15">
        <v>100</v>
      </c>
      <c r="C35" s="15">
        <v>24.21875</v>
      </c>
      <c r="D35" s="15">
        <v>19.53125</v>
      </c>
      <c r="E35" s="15">
        <v>7.03125</v>
      </c>
      <c r="F35" s="15">
        <v>9.375</v>
      </c>
      <c r="G35" s="15">
        <v>18.75</v>
      </c>
      <c r="H35" s="15">
        <v>6.25</v>
      </c>
      <c r="I35" s="15">
        <v>13.28125</v>
      </c>
      <c r="J35" s="15">
        <v>14.84375</v>
      </c>
      <c r="K35" s="15">
        <v>7.8125</v>
      </c>
      <c r="L35" s="15">
        <v>4.6875</v>
      </c>
      <c r="M35" s="15">
        <v>7.03125</v>
      </c>
      <c r="N35" s="15">
        <v>42.96875</v>
      </c>
      <c r="O35" s="15">
        <v>1.5625</v>
      </c>
    </row>
    <row r="36" spans="1:15">
      <c r="A36" s="23" t="s">
        <v>136</v>
      </c>
      <c r="B36" s="24">
        <v>138</v>
      </c>
      <c r="C36" s="24">
        <v>30</v>
      </c>
      <c r="D36" s="24">
        <v>23</v>
      </c>
      <c r="E36" s="24">
        <v>6</v>
      </c>
      <c r="F36" s="24">
        <v>3</v>
      </c>
      <c r="G36" s="24">
        <v>16</v>
      </c>
      <c r="H36" s="24">
        <v>11</v>
      </c>
      <c r="I36" s="24">
        <v>18</v>
      </c>
      <c r="J36" s="24">
        <v>10</v>
      </c>
      <c r="K36" s="24">
        <v>9</v>
      </c>
      <c r="L36" s="24">
        <v>4</v>
      </c>
      <c r="M36" s="24">
        <v>6</v>
      </c>
      <c r="N36" s="24">
        <v>68</v>
      </c>
      <c r="O36" s="24">
        <v>4</v>
      </c>
    </row>
    <row r="37" spans="1:15">
      <c r="A37" s="10" t="s">
        <v>114</v>
      </c>
      <c r="B37" s="15">
        <v>100</v>
      </c>
      <c r="C37" s="15">
        <v>21.739129999999999</v>
      </c>
      <c r="D37" s="15">
        <v>16.666667</v>
      </c>
      <c r="E37" s="15">
        <v>4.3478260000000004</v>
      </c>
      <c r="F37" s="15">
        <v>2.1739130000000002</v>
      </c>
      <c r="G37" s="15">
        <v>11.594203</v>
      </c>
      <c r="H37" s="15">
        <v>7.9710140000000003</v>
      </c>
      <c r="I37" s="15">
        <v>13.043478</v>
      </c>
      <c r="J37" s="15">
        <v>7.2463769999999998</v>
      </c>
      <c r="K37" s="15">
        <v>6.5217390000000002</v>
      </c>
      <c r="L37" s="15">
        <v>2.8985509999999999</v>
      </c>
      <c r="M37" s="15">
        <v>4.3478260000000004</v>
      </c>
      <c r="N37" s="15">
        <v>49.275362000000001</v>
      </c>
      <c r="O37" s="15">
        <v>2.8985509999999999</v>
      </c>
    </row>
    <row r="38" spans="1:15">
      <c r="A38" s="23" t="s">
        <v>137</v>
      </c>
      <c r="B38" s="24">
        <v>119</v>
      </c>
      <c r="C38" s="24">
        <v>20</v>
      </c>
      <c r="D38" s="24">
        <v>21</v>
      </c>
      <c r="E38" s="24">
        <v>8</v>
      </c>
      <c r="F38" s="24">
        <v>4</v>
      </c>
      <c r="G38" s="24">
        <v>20</v>
      </c>
      <c r="H38" s="24">
        <v>5</v>
      </c>
      <c r="I38" s="24">
        <v>10</v>
      </c>
      <c r="J38" s="24">
        <v>17</v>
      </c>
      <c r="K38" s="24">
        <v>4</v>
      </c>
      <c r="L38" s="24">
        <v>6</v>
      </c>
      <c r="M38" s="24">
        <v>3</v>
      </c>
      <c r="N38" s="24">
        <v>54</v>
      </c>
      <c r="O38" s="24">
        <v>4</v>
      </c>
    </row>
    <row r="39" spans="1:15">
      <c r="A39" s="10" t="s">
        <v>114</v>
      </c>
      <c r="B39" s="15">
        <v>100</v>
      </c>
      <c r="C39" s="15">
        <v>16.806723000000002</v>
      </c>
      <c r="D39" s="15">
        <v>17.647058999999999</v>
      </c>
      <c r="E39" s="15">
        <v>6.7226889999999999</v>
      </c>
      <c r="F39" s="15">
        <v>3.361345</v>
      </c>
      <c r="G39" s="15">
        <v>16.806723000000002</v>
      </c>
      <c r="H39" s="15">
        <v>4.2016809999999998</v>
      </c>
      <c r="I39" s="15">
        <v>8.4033610000000003</v>
      </c>
      <c r="J39" s="15">
        <v>14.285714</v>
      </c>
      <c r="K39" s="15">
        <v>3.361345</v>
      </c>
      <c r="L39" s="15">
        <v>5.0420170000000004</v>
      </c>
      <c r="M39" s="15">
        <v>2.5210080000000001</v>
      </c>
      <c r="N39" s="15">
        <v>45.378151000000003</v>
      </c>
      <c r="O39" s="15">
        <v>3.361345</v>
      </c>
    </row>
    <row r="40" spans="1:15">
      <c r="A40" s="23" t="s">
        <v>138</v>
      </c>
      <c r="B40" s="24">
        <v>142</v>
      </c>
      <c r="C40" s="24">
        <v>21</v>
      </c>
      <c r="D40" s="24">
        <v>25</v>
      </c>
      <c r="E40" s="24">
        <v>8</v>
      </c>
      <c r="F40" s="24">
        <v>4</v>
      </c>
      <c r="G40" s="24">
        <v>25</v>
      </c>
      <c r="H40" s="24">
        <v>11</v>
      </c>
      <c r="I40" s="24">
        <v>17</v>
      </c>
      <c r="J40" s="24">
        <v>24</v>
      </c>
      <c r="K40" s="24">
        <v>15</v>
      </c>
      <c r="L40" s="24">
        <v>9</v>
      </c>
      <c r="M40" s="24">
        <v>3</v>
      </c>
      <c r="N40" s="24">
        <v>66</v>
      </c>
      <c r="O40" s="24">
        <v>6</v>
      </c>
    </row>
    <row r="41" spans="1:15">
      <c r="A41" s="10" t="s">
        <v>114</v>
      </c>
      <c r="B41" s="15">
        <v>100</v>
      </c>
      <c r="C41" s="15">
        <v>14.788732</v>
      </c>
      <c r="D41" s="15">
        <v>17.605633999999998</v>
      </c>
      <c r="E41" s="15">
        <v>5.6338030000000003</v>
      </c>
      <c r="F41" s="15">
        <v>2.8169010000000001</v>
      </c>
      <c r="G41" s="15">
        <v>17.605633999999998</v>
      </c>
      <c r="H41" s="15">
        <v>7.7464789999999999</v>
      </c>
      <c r="I41" s="15">
        <v>11.971831</v>
      </c>
      <c r="J41" s="15">
        <v>16.901408</v>
      </c>
      <c r="K41" s="15">
        <v>10.56338</v>
      </c>
      <c r="L41" s="15">
        <v>6.3380280000000004</v>
      </c>
      <c r="M41" s="15">
        <v>2.112676</v>
      </c>
      <c r="N41" s="15">
        <v>46.478873</v>
      </c>
      <c r="O41" s="15">
        <v>4.225352</v>
      </c>
    </row>
    <row r="42" spans="1:15">
      <c r="A42" s="23" t="s">
        <v>139</v>
      </c>
      <c r="B42" s="24">
        <v>170</v>
      </c>
      <c r="C42" s="24">
        <v>42</v>
      </c>
      <c r="D42" s="24">
        <v>47</v>
      </c>
      <c r="E42" s="24">
        <v>12</v>
      </c>
      <c r="F42" s="24">
        <v>14</v>
      </c>
      <c r="G42" s="24">
        <v>41</v>
      </c>
      <c r="H42" s="24">
        <v>11</v>
      </c>
      <c r="I42" s="24">
        <v>9</v>
      </c>
      <c r="J42" s="24">
        <v>23</v>
      </c>
      <c r="K42" s="24">
        <v>15</v>
      </c>
      <c r="L42" s="24">
        <v>9</v>
      </c>
      <c r="M42" s="24">
        <v>4</v>
      </c>
      <c r="N42" s="24">
        <v>58</v>
      </c>
      <c r="O42" s="24">
        <v>6</v>
      </c>
    </row>
    <row r="43" spans="1:15">
      <c r="A43" s="10" t="s">
        <v>114</v>
      </c>
      <c r="B43" s="15">
        <v>100</v>
      </c>
      <c r="C43" s="15">
        <v>24.705881999999999</v>
      </c>
      <c r="D43" s="15">
        <v>27.647058999999999</v>
      </c>
      <c r="E43" s="15">
        <v>7.0588240000000004</v>
      </c>
      <c r="F43" s="15">
        <v>8.2352939999999997</v>
      </c>
      <c r="G43" s="15">
        <v>24.117647000000002</v>
      </c>
      <c r="H43" s="15">
        <v>6.4705880000000002</v>
      </c>
      <c r="I43" s="15">
        <v>5.2941180000000001</v>
      </c>
      <c r="J43" s="15">
        <v>13.529412000000001</v>
      </c>
      <c r="K43" s="15">
        <v>8.8235290000000006</v>
      </c>
      <c r="L43" s="15">
        <v>5.2941180000000001</v>
      </c>
      <c r="M43" s="15">
        <v>2.3529409999999999</v>
      </c>
      <c r="N43" s="15">
        <v>34.117646999999998</v>
      </c>
      <c r="O43" s="15">
        <v>3.5294120000000002</v>
      </c>
    </row>
    <row r="44" spans="1:15">
      <c r="A44" s="23" t="s">
        <v>140</v>
      </c>
      <c r="B44" s="24">
        <v>192</v>
      </c>
      <c r="C44" s="24">
        <v>44</v>
      </c>
      <c r="D44" s="24">
        <v>39</v>
      </c>
      <c r="E44" s="24">
        <v>14</v>
      </c>
      <c r="F44" s="24">
        <v>10</v>
      </c>
      <c r="G44" s="24">
        <v>36</v>
      </c>
      <c r="H44" s="24">
        <v>9</v>
      </c>
      <c r="I44" s="24">
        <v>18</v>
      </c>
      <c r="J44" s="24">
        <v>25</v>
      </c>
      <c r="K44" s="24">
        <v>20</v>
      </c>
      <c r="L44" s="24">
        <v>12</v>
      </c>
      <c r="M44" s="24">
        <v>5</v>
      </c>
      <c r="N44" s="24">
        <v>83</v>
      </c>
      <c r="O44" s="24">
        <v>3</v>
      </c>
    </row>
    <row r="45" spans="1:15">
      <c r="A45" s="10" t="s">
        <v>114</v>
      </c>
      <c r="B45" s="15">
        <v>100</v>
      </c>
      <c r="C45" s="15">
        <v>22.916667</v>
      </c>
      <c r="D45" s="15">
        <v>20.3125</v>
      </c>
      <c r="E45" s="15">
        <v>7.2916670000000003</v>
      </c>
      <c r="F45" s="15">
        <v>5.2083329999999997</v>
      </c>
      <c r="G45" s="15">
        <v>18.75</v>
      </c>
      <c r="H45" s="15">
        <v>4.6875</v>
      </c>
      <c r="I45" s="15">
        <v>9.375</v>
      </c>
      <c r="J45" s="15">
        <v>13.020833</v>
      </c>
      <c r="K45" s="15">
        <v>10.416667</v>
      </c>
      <c r="L45" s="15">
        <v>6.25</v>
      </c>
      <c r="M45" s="15">
        <v>2.6041669999999999</v>
      </c>
      <c r="N45" s="15">
        <v>43.229166999999997</v>
      </c>
      <c r="O45" s="15">
        <v>1.5625</v>
      </c>
    </row>
    <row r="46" spans="1:15">
      <c r="A46" s="23" t="s">
        <v>141</v>
      </c>
      <c r="B46" s="24">
        <v>1405</v>
      </c>
      <c r="C46" s="24">
        <v>346</v>
      </c>
      <c r="D46" s="24">
        <v>350</v>
      </c>
      <c r="E46" s="24">
        <v>104</v>
      </c>
      <c r="F46" s="24">
        <v>102</v>
      </c>
      <c r="G46" s="24">
        <v>317</v>
      </c>
      <c r="H46" s="24">
        <v>79</v>
      </c>
      <c r="I46" s="24">
        <v>127</v>
      </c>
      <c r="J46" s="24">
        <v>168</v>
      </c>
      <c r="K46" s="24">
        <v>147</v>
      </c>
      <c r="L46" s="24">
        <v>90</v>
      </c>
      <c r="M46" s="24">
        <v>47</v>
      </c>
      <c r="N46" s="24">
        <v>527</v>
      </c>
      <c r="O46" s="24">
        <v>38</v>
      </c>
    </row>
    <row r="47" spans="1:15">
      <c r="A47" s="10" t="s">
        <v>114</v>
      </c>
      <c r="B47" s="15">
        <v>100</v>
      </c>
      <c r="C47" s="15">
        <v>24.626335000000001</v>
      </c>
      <c r="D47" s="15">
        <v>24.911031999999999</v>
      </c>
      <c r="E47" s="15">
        <v>7.4021350000000004</v>
      </c>
      <c r="F47" s="15">
        <v>7.2597860000000001</v>
      </c>
      <c r="G47" s="15">
        <v>22.562277999999999</v>
      </c>
      <c r="H47" s="15">
        <v>5.622776</v>
      </c>
      <c r="I47" s="15">
        <v>9.0391460000000006</v>
      </c>
      <c r="J47" s="15">
        <v>11.957295</v>
      </c>
      <c r="K47" s="15">
        <v>10.462633</v>
      </c>
      <c r="L47" s="15">
        <v>6.4056940000000004</v>
      </c>
      <c r="M47" s="15">
        <v>3.3451960000000001</v>
      </c>
      <c r="N47" s="15">
        <v>37.508896999999997</v>
      </c>
      <c r="O47" s="15">
        <v>2.7046260000000002</v>
      </c>
    </row>
    <row r="48" spans="1:15">
      <c r="A48" s="23" t="s">
        <v>142</v>
      </c>
      <c r="B48" s="24">
        <v>343</v>
      </c>
      <c r="C48" s="24">
        <v>99</v>
      </c>
      <c r="D48" s="24">
        <v>98</v>
      </c>
      <c r="E48" s="24">
        <v>17</v>
      </c>
      <c r="F48" s="24">
        <v>25</v>
      </c>
      <c r="G48" s="24">
        <v>82</v>
      </c>
      <c r="H48" s="24">
        <v>25</v>
      </c>
      <c r="I48" s="24">
        <v>38</v>
      </c>
      <c r="J48" s="24">
        <v>53</v>
      </c>
      <c r="K48" s="24">
        <v>36</v>
      </c>
      <c r="L48" s="24">
        <v>25</v>
      </c>
      <c r="M48" s="24">
        <v>8</v>
      </c>
      <c r="N48" s="24">
        <v>122</v>
      </c>
      <c r="O48" s="24">
        <v>7</v>
      </c>
    </row>
    <row r="49" spans="1:15">
      <c r="A49" s="10" t="s">
        <v>114</v>
      </c>
      <c r="B49" s="15">
        <v>100</v>
      </c>
      <c r="C49" s="15">
        <v>28.862974000000001</v>
      </c>
      <c r="D49" s="15">
        <v>28.571428999999998</v>
      </c>
      <c r="E49" s="15">
        <v>4.9562679999999997</v>
      </c>
      <c r="F49" s="15">
        <v>7.2886300000000004</v>
      </c>
      <c r="G49" s="15">
        <v>23.906706</v>
      </c>
      <c r="H49" s="15">
        <v>7.2886300000000004</v>
      </c>
      <c r="I49" s="15">
        <v>11.078716999999999</v>
      </c>
      <c r="J49" s="15">
        <v>15.451895</v>
      </c>
      <c r="K49" s="15">
        <v>10.495627000000001</v>
      </c>
      <c r="L49" s="15">
        <v>7.2886300000000004</v>
      </c>
      <c r="M49" s="15">
        <v>2.3323619999999998</v>
      </c>
      <c r="N49" s="15">
        <v>35.568513000000003</v>
      </c>
      <c r="O49" s="15">
        <v>2.040816</v>
      </c>
    </row>
    <row r="50" spans="1:15">
      <c r="A50" s="23" t="s">
        <v>128</v>
      </c>
      <c r="B50" s="24">
        <v>40</v>
      </c>
      <c r="C50" s="24">
        <v>7</v>
      </c>
      <c r="D50" s="24">
        <v>8</v>
      </c>
      <c r="E50" s="24">
        <v>2</v>
      </c>
      <c r="F50" s="24">
        <v>1</v>
      </c>
      <c r="G50" s="24">
        <v>14</v>
      </c>
      <c r="H50" s="24">
        <v>4</v>
      </c>
      <c r="I50" s="24">
        <v>4</v>
      </c>
      <c r="J50" s="24">
        <v>4</v>
      </c>
      <c r="K50" s="24">
        <v>4</v>
      </c>
      <c r="L50" s="24">
        <v>0</v>
      </c>
      <c r="M50" s="24">
        <v>1</v>
      </c>
      <c r="N50" s="24">
        <v>18</v>
      </c>
      <c r="O50" s="24">
        <v>3</v>
      </c>
    </row>
    <row r="51" spans="1:15">
      <c r="A51" s="10" t="s">
        <v>114</v>
      </c>
      <c r="B51" s="15">
        <v>100</v>
      </c>
      <c r="C51" s="15">
        <v>17.5</v>
      </c>
      <c r="D51" s="15">
        <v>20</v>
      </c>
      <c r="E51" s="15">
        <v>5</v>
      </c>
      <c r="F51" s="15">
        <v>2.5</v>
      </c>
      <c r="G51" s="15">
        <v>35</v>
      </c>
      <c r="H51" s="15">
        <v>10</v>
      </c>
      <c r="I51" s="15">
        <v>10</v>
      </c>
      <c r="J51" s="15">
        <v>10</v>
      </c>
      <c r="K51" s="15">
        <v>10</v>
      </c>
      <c r="L51" s="15">
        <v>0</v>
      </c>
      <c r="M51" s="15">
        <v>2.5</v>
      </c>
      <c r="N51" s="15">
        <v>45</v>
      </c>
      <c r="O51" s="15">
        <v>7.5</v>
      </c>
    </row>
    <row r="52" spans="1:15">
      <c r="A52" s="8" t="s">
        <v>143</v>
      </c>
      <c r="B52" s="8"/>
      <c r="C52" s="8"/>
      <c r="D52" s="8"/>
      <c r="E52" s="8"/>
      <c r="F52" s="8"/>
      <c r="G52" s="8"/>
      <c r="H52" s="8"/>
      <c r="I52" s="8"/>
      <c r="J52" s="8"/>
      <c r="K52" s="8"/>
      <c r="L52" s="8"/>
      <c r="M52" s="8"/>
      <c r="N52" s="8"/>
      <c r="O52" s="8"/>
    </row>
    <row r="53" spans="1:15">
      <c r="A53" s="23" t="s">
        <v>144</v>
      </c>
      <c r="B53" s="24">
        <v>429</v>
      </c>
      <c r="C53" s="24">
        <v>97</v>
      </c>
      <c r="D53" s="24">
        <v>106</v>
      </c>
      <c r="E53" s="24">
        <v>29</v>
      </c>
      <c r="F53" s="24">
        <v>38</v>
      </c>
      <c r="G53" s="24">
        <v>115</v>
      </c>
      <c r="H53" s="24">
        <v>33</v>
      </c>
      <c r="I53" s="24">
        <v>49</v>
      </c>
      <c r="J53" s="24">
        <v>56</v>
      </c>
      <c r="K53" s="24">
        <v>52</v>
      </c>
      <c r="L53" s="24">
        <v>33</v>
      </c>
      <c r="M53" s="24">
        <v>11</v>
      </c>
      <c r="N53" s="24">
        <v>152</v>
      </c>
      <c r="O53" s="24">
        <v>15</v>
      </c>
    </row>
    <row r="54" spans="1:15">
      <c r="A54" s="10" t="s">
        <v>114</v>
      </c>
      <c r="B54" s="15">
        <v>100</v>
      </c>
      <c r="C54" s="15">
        <v>22.610723</v>
      </c>
      <c r="D54" s="15">
        <v>24.708625000000001</v>
      </c>
      <c r="E54" s="15">
        <v>6.7599070000000001</v>
      </c>
      <c r="F54" s="15">
        <v>8.8578089999999996</v>
      </c>
      <c r="G54" s="15">
        <v>26.806526999999999</v>
      </c>
      <c r="H54" s="15">
        <v>7.6923079999999997</v>
      </c>
      <c r="I54" s="15">
        <v>11.421911</v>
      </c>
      <c r="J54" s="15">
        <v>13.053613</v>
      </c>
      <c r="K54" s="15">
        <v>12.121212</v>
      </c>
      <c r="L54" s="15">
        <v>7.6923079999999997</v>
      </c>
      <c r="M54" s="15">
        <v>2.5641029999999998</v>
      </c>
      <c r="N54" s="15">
        <v>35.431235000000001</v>
      </c>
      <c r="O54" s="15">
        <v>3.4965030000000001</v>
      </c>
    </row>
    <row r="55" spans="1:15">
      <c r="A55" s="23" t="s">
        <v>145</v>
      </c>
      <c r="B55" s="24">
        <v>319</v>
      </c>
      <c r="C55" s="24">
        <v>82</v>
      </c>
      <c r="D55" s="24">
        <v>86</v>
      </c>
      <c r="E55" s="24">
        <v>19</v>
      </c>
      <c r="F55" s="24">
        <v>25</v>
      </c>
      <c r="G55" s="24">
        <v>92</v>
      </c>
      <c r="H55" s="24">
        <v>22</v>
      </c>
      <c r="I55" s="24">
        <v>36</v>
      </c>
      <c r="J55" s="24">
        <v>39</v>
      </c>
      <c r="K55" s="24">
        <v>46</v>
      </c>
      <c r="L55" s="24">
        <v>28</v>
      </c>
      <c r="M55" s="24">
        <v>6</v>
      </c>
      <c r="N55" s="24">
        <v>114</v>
      </c>
      <c r="O55" s="24">
        <v>8</v>
      </c>
    </row>
    <row r="56" spans="1:15">
      <c r="A56" s="10" t="s">
        <v>114</v>
      </c>
      <c r="B56" s="15">
        <v>100</v>
      </c>
      <c r="C56" s="15">
        <v>25.705328999999999</v>
      </c>
      <c r="D56" s="15">
        <v>26.959247999999999</v>
      </c>
      <c r="E56" s="15">
        <v>5.9561130000000002</v>
      </c>
      <c r="F56" s="15">
        <v>7.8369910000000003</v>
      </c>
      <c r="G56" s="15">
        <v>28.840125</v>
      </c>
      <c r="H56" s="15">
        <v>6.8965519999999998</v>
      </c>
      <c r="I56" s="15">
        <v>11.285266</v>
      </c>
      <c r="J56" s="15">
        <v>12.225705</v>
      </c>
      <c r="K56" s="15">
        <v>14.420063000000001</v>
      </c>
      <c r="L56" s="15">
        <v>8.7774289999999997</v>
      </c>
      <c r="M56" s="15">
        <v>1.880878</v>
      </c>
      <c r="N56" s="15">
        <v>35.736677</v>
      </c>
      <c r="O56" s="15">
        <v>2.5078369999999999</v>
      </c>
    </row>
    <row r="57" spans="1:15">
      <c r="A57" s="23" t="s">
        <v>146</v>
      </c>
      <c r="B57" s="24">
        <v>504</v>
      </c>
      <c r="C57" s="24">
        <v>123</v>
      </c>
      <c r="D57" s="24">
        <v>136</v>
      </c>
      <c r="E57" s="24">
        <v>40</v>
      </c>
      <c r="F57" s="24">
        <v>43</v>
      </c>
      <c r="G57" s="24">
        <v>126</v>
      </c>
      <c r="H57" s="24">
        <v>39</v>
      </c>
      <c r="I57" s="24">
        <v>56</v>
      </c>
      <c r="J57" s="24">
        <v>69</v>
      </c>
      <c r="K57" s="24">
        <v>71</v>
      </c>
      <c r="L57" s="24">
        <v>40</v>
      </c>
      <c r="M57" s="24">
        <v>11</v>
      </c>
      <c r="N57" s="24">
        <v>173</v>
      </c>
      <c r="O57" s="24">
        <v>15</v>
      </c>
    </row>
    <row r="58" spans="1:15">
      <c r="A58" s="10" t="s">
        <v>114</v>
      </c>
      <c r="B58" s="15">
        <v>100</v>
      </c>
      <c r="C58" s="15">
        <v>24.404762000000002</v>
      </c>
      <c r="D58" s="15">
        <v>26.984127000000001</v>
      </c>
      <c r="E58" s="15">
        <v>7.9365079999999999</v>
      </c>
      <c r="F58" s="15">
        <v>8.5317460000000001</v>
      </c>
      <c r="G58" s="15">
        <v>25</v>
      </c>
      <c r="H58" s="15">
        <v>7.7380950000000004</v>
      </c>
      <c r="I58" s="15">
        <v>11.111110999999999</v>
      </c>
      <c r="J58" s="15">
        <v>13.690476</v>
      </c>
      <c r="K58" s="15">
        <v>14.087301999999999</v>
      </c>
      <c r="L58" s="15">
        <v>7.9365079999999999</v>
      </c>
      <c r="M58" s="15">
        <v>2.1825399999999999</v>
      </c>
      <c r="N58" s="15">
        <v>34.325397000000002</v>
      </c>
      <c r="O58" s="15">
        <v>2.9761899999999999</v>
      </c>
    </row>
    <row r="59" spans="1:15">
      <c r="A59" s="23" t="s">
        <v>147</v>
      </c>
      <c r="B59" s="24">
        <v>143</v>
      </c>
      <c r="C59" s="24">
        <v>39</v>
      </c>
      <c r="D59" s="24">
        <v>45</v>
      </c>
      <c r="E59" s="24">
        <v>9</v>
      </c>
      <c r="F59" s="24">
        <v>14</v>
      </c>
      <c r="G59" s="24">
        <v>37</v>
      </c>
      <c r="H59" s="24">
        <v>3</v>
      </c>
      <c r="I59" s="24">
        <v>14</v>
      </c>
      <c r="J59" s="24">
        <v>18</v>
      </c>
      <c r="K59" s="24">
        <v>13</v>
      </c>
      <c r="L59" s="24">
        <v>7</v>
      </c>
      <c r="M59" s="24">
        <v>5</v>
      </c>
      <c r="N59" s="24">
        <v>54</v>
      </c>
      <c r="O59" s="24">
        <v>7</v>
      </c>
    </row>
    <row r="60" spans="1:15">
      <c r="A60" s="10" t="s">
        <v>114</v>
      </c>
      <c r="B60" s="15">
        <v>100</v>
      </c>
      <c r="C60" s="15">
        <v>27.272727</v>
      </c>
      <c r="D60" s="15">
        <v>31.468530999999999</v>
      </c>
      <c r="E60" s="15">
        <v>6.2937060000000002</v>
      </c>
      <c r="F60" s="15">
        <v>9.7902100000000001</v>
      </c>
      <c r="G60" s="15">
        <v>25.874126</v>
      </c>
      <c r="H60" s="15">
        <v>2.0979019999999999</v>
      </c>
      <c r="I60" s="15">
        <v>9.7902100000000001</v>
      </c>
      <c r="J60" s="15">
        <v>12.587413</v>
      </c>
      <c r="K60" s="15">
        <v>9.0909089999999999</v>
      </c>
      <c r="L60" s="15">
        <v>4.895105</v>
      </c>
      <c r="M60" s="15">
        <v>3.4965030000000001</v>
      </c>
      <c r="N60" s="15">
        <v>37.762238000000004</v>
      </c>
      <c r="O60" s="15">
        <v>4.895105</v>
      </c>
    </row>
    <row r="61" spans="1:15">
      <c r="A61" s="23" t="s">
        <v>148</v>
      </c>
      <c r="B61" s="24">
        <v>168</v>
      </c>
      <c r="C61" s="24">
        <v>59</v>
      </c>
      <c r="D61" s="24">
        <v>57</v>
      </c>
      <c r="E61" s="24">
        <v>13</v>
      </c>
      <c r="F61" s="24">
        <v>24</v>
      </c>
      <c r="G61" s="24">
        <v>49</v>
      </c>
      <c r="H61" s="24">
        <v>12</v>
      </c>
      <c r="I61" s="24">
        <v>18</v>
      </c>
      <c r="J61" s="24">
        <v>23</v>
      </c>
      <c r="K61" s="24">
        <v>22</v>
      </c>
      <c r="L61" s="24">
        <v>11</v>
      </c>
      <c r="M61" s="24">
        <v>3</v>
      </c>
      <c r="N61" s="24">
        <v>51</v>
      </c>
      <c r="O61" s="24">
        <v>6</v>
      </c>
    </row>
    <row r="62" spans="1:15">
      <c r="A62" s="10" t="s">
        <v>114</v>
      </c>
      <c r="B62" s="15">
        <v>100</v>
      </c>
      <c r="C62" s="15">
        <v>35.119047999999999</v>
      </c>
      <c r="D62" s="15">
        <v>33.928570999999998</v>
      </c>
      <c r="E62" s="15">
        <v>7.7380950000000004</v>
      </c>
      <c r="F62" s="15">
        <v>14.285714</v>
      </c>
      <c r="G62" s="15">
        <v>29.166667</v>
      </c>
      <c r="H62" s="15">
        <v>7.1428570000000002</v>
      </c>
      <c r="I62" s="15">
        <v>10.714286</v>
      </c>
      <c r="J62" s="15">
        <v>13.690476</v>
      </c>
      <c r="K62" s="15">
        <v>13.095238</v>
      </c>
      <c r="L62" s="15">
        <v>6.5476190000000001</v>
      </c>
      <c r="M62" s="15">
        <v>1.785714</v>
      </c>
      <c r="N62" s="15">
        <v>30.357143000000001</v>
      </c>
      <c r="O62" s="15">
        <v>3.5714290000000002</v>
      </c>
    </row>
    <row r="63" spans="1:15">
      <c r="A63" s="23" t="s">
        <v>149</v>
      </c>
      <c r="B63" s="24">
        <v>1270</v>
      </c>
      <c r="C63" s="24">
        <v>319</v>
      </c>
      <c r="D63" s="24">
        <v>330</v>
      </c>
      <c r="E63" s="24">
        <v>89</v>
      </c>
      <c r="F63" s="24">
        <v>98</v>
      </c>
      <c r="G63" s="24">
        <v>318</v>
      </c>
      <c r="H63" s="24">
        <v>81</v>
      </c>
      <c r="I63" s="24">
        <v>132</v>
      </c>
      <c r="J63" s="24">
        <v>158</v>
      </c>
      <c r="K63" s="24">
        <v>144</v>
      </c>
      <c r="L63" s="24">
        <v>97</v>
      </c>
      <c r="M63" s="24">
        <v>33</v>
      </c>
      <c r="N63" s="24">
        <v>461</v>
      </c>
      <c r="O63" s="24">
        <v>35</v>
      </c>
    </row>
    <row r="64" spans="1:15">
      <c r="A64" s="10" t="s">
        <v>114</v>
      </c>
      <c r="B64" s="15">
        <v>100</v>
      </c>
      <c r="C64" s="15">
        <v>25.118110000000001</v>
      </c>
      <c r="D64" s="15">
        <v>25.984252000000001</v>
      </c>
      <c r="E64" s="15">
        <v>7.0078740000000002</v>
      </c>
      <c r="F64" s="15">
        <v>7.7165350000000004</v>
      </c>
      <c r="G64" s="15">
        <v>25.039370000000002</v>
      </c>
      <c r="H64" s="15">
        <v>6.3779529999999998</v>
      </c>
      <c r="I64" s="15">
        <v>10.393701</v>
      </c>
      <c r="J64" s="15">
        <v>12.440944999999999</v>
      </c>
      <c r="K64" s="15">
        <v>11.338583</v>
      </c>
      <c r="L64" s="15">
        <v>7.6377949999999997</v>
      </c>
      <c r="M64" s="15">
        <v>2.5984250000000002</v>
      </c>
      <c r="N64" s="15">
        <v>36.299213000000002</v>
      </c>
      <c r="O64" s="15">
        <v>2.755906</v>
      </c>
    </row>
    <row r="65" spans="1:15">
      <c r="A65" s="23" t="s">
        <v>150</v>
      </c>
      <c r="B65" s="24">
        <v>1642</v>
      </c>
      <c r="C65" s="24">
        <v>408</v>
      </c>
      <c r="D65" s="24">
        <v>415</v>
      </c>
      <c r="E65" s="24">
        <v>127</v>
      </c>
      <c r="F65" s="24">
        <v>120</v>
      </c>
      <c r="G65" s="24">
        <v>382</v>
      </c>
      <c r="H65" s="24">
        <v>108</v>
      </c>
      <c r="I65" s="24">
        <v>171</v>
      </c>
      <c r="J65" s="24">
        <v>220</v>
      </c>
      <c r="K65" s="24">
        <v>173</v>
      </c>
      <c r="L65" s="24">
        <v>116</v>
      </c>
      <c r="M65" s="24">
        <v>45</v>
      </c>
      <c r="N65" s="24">
        <v>607</v>
      </c>
      <c r="O65" s="24">
        <v>41</v>
      </c>
    </row>
    <row r="66" spans="1:15">
      <c r="A66" s="10" t="s">
        <v>114</v>
      </c>
      <c r="B66" s="15">
        <v>100</v>
      </c>
      <c r="C66" s="15">
        <v>24.847746999999998</v>
      </c>
      <c r="D66" s="15">
        <v>25.274056000000002</v>
      </c>
      <c r="E66" s="15">
        <v>7.73447</v>
      </c>
      <c r="F66" s="15">
        <v>7.3081610000000001</v>
      </c>
      <c r="G66" s="15">
        <v>23.264312</v>
      </c>
      <c r="H66" s="15">
        <v>6.5773450000000002</v>
      </c>
      <c r="I66" s="15">
        <v>10.414129000000001</v>
      </c>
      <c r="J66" s="15">
        <v>13.398294999999999</v>
      </c>
      <c r="K66" s="15">
        <v>10.535932000000001</v>
      </c>
      <c r="L66" s="15">
        <v>7.0645550000000004</v>
      </c>
      <c r="M66" s="15">
        <v>2.7405599999999999</v>
      </c>
      <c r="N66" s="15">
        <v>36.967112999999998</v>
      </c>
      <c r="O66" s="15">
        <v>2.4969549999999998</v>
      </c>
    </row>
    <row r="67" spans="1:15">
      <c r="A67" s="23" t="s">
        <v>151</v>
      </c>
      <c r="B67" s="24">
        <v>2266</v>
      </c>
      <c r="C67" s="24">
        <v>546</v>
      </c>
      <c r="D67" s="24">
        <v>532</v>
      </c>
      <c r="E67" s="24">
        <v>157</v>
      </c>
      <c r="F67" s="24">
        <v>155</v>
      </c>
      <c r="G67" s="24">
        <v>493</v>
      </c>
      <c r="H67" s="24">
        <v>135</v>
      </c>
      <c r="I67" s="24">
        <v>229</v>
      </c>
      <c r="J67" s="24">
        <v>293</v>
      </c>
      <c r="K67" s="24">
        <v>229</v>
      </c>
      <c r="L67" s="24">
        <v>143</v>
      </c>
      <c r="M67" s="24">
        <v>64</v>
      </c>
      <c r="N67" s="24">
        <v>893</v>
      </c>
      <c r="O67" s="24">
        <v>53</v>
      </c>
    </row>
    <row r="68" spans="1:15">
      <c r="A68" s="10" t="s">
        <v>114</v>
      </c>
      <c r="B68" s="15">
        <v>100</v>
      </c>
      <c r="C68" s="15">
        <v>24.095321999999999</v>
      </c>
      <c r="D68" s="15">
        <v>23.477492999999999</v>
      </c>
      <c r="E68" s="15">
        <v>6.9285079999999999</v>
      </c>
      <c r="F68" s="15">
        <v>6.8402469999999997</v>
      </c>
      <c r="G68" s="15">
        <v>21.756398999999998</v>
      </c>
      <c r="H68" s="15">
        <v>5.9576349999999998</v>
      </c>
      <c r="I68" s="15">
        <v>10.105914</v>
      </c>
      <c r="J68" s="15">
        <v>12.930274000000001</v>
      </c>
      <c r="K68" s="15">
        <v>10.105914</v>
      </c>
      <c r="L68" s="15">
        <v>6.3106799999999996</v>
      </c>
      <c r="M68" s="15">
        <v>2.82436</v>
      </c>
      <c r="N68" s="15">
        <v>39.408650000000002</v>
      </c>
      <c r="O68" s="15">
        <v>2.3389229999999999</v>
      </c>
    </row>
    <row r="69" spans="1:15">
      <c r="A69" s="23" t="s">
        <v>152</v>
      </c>
      <c r="B69" s="24">
        <v>121</v>
      </c>
      <c r="C69" s="24">
        <v>28</v>
      </c>
      <c r="D69" s="24">
        <v>33</v>
      </c>
      <c r="E69" s="24">
        <v>5</v>
      </c>
      <c r="F69" s="24">
        <v>11</v>
      </c>
      <c r="G69" s="24">
        <v>23</v>
      </c>
      <c r="H69" s="24">
        <v>8</v>
      </c>
      <c r="I69" s="24">
        <v>5</v>
      </c>
      <c r="J69" s="24">
        <v>13</v>
      </c>
      <c r="K69" s="24">
        <v>14</v>
      </c>
      <c r="L69" s="24">
        <v>9</v>
      </c>
      <c r="M69" s="24">
        <v>9</v>
      </c>
      <c r="N69" s="24">
        <v>41</v>
      </c>
      <c r="O69" s="24">
        <v>8</v>
      </c>
    </row>
    <row r="70" spans="1:15">
      <c r="A70" s="10" t="s">
        <v>114</v>
      </c>
      <c r="B70" s="15">
        <v>100</v>
      </c>
      <c r="C70" s="15">
        <v>23.140495999999999</v>
      </c>
      <c r="D70" s="15">
        <v>27.272727</v>
      </c>
      <c r="E70" s="15">
        <v>4.132231</v>
      </c>
      <c r="F70" s="15">
        <v>9.0909089999999999</v>
      </c>
      <c r="G70" s="15">
        <v>19.008264</v>
      </c>
      <c r="H70" s="15">
        <v>6.6115700000000004</v>
      </c>
      <c r="I70" s="15">
        <v>4.132231</v>
      </c>
      <c r="J70" s="15">
        <v>10.743802000000001</v>
      </c>
      <c r="K70" s="15">
        <v>11.570247999999999</v>
      </c>
      <c r="L70" s="15">
        <v>7.4380170000000003</v>
      </c>
      <c r="M70" s="15">
        <v>7.4380170000000003</v>
      </c>
      <c r="N70" s="15">
        <v>33.884298000000001</v>
      </c>
      <c r="O70" s="15">
        <v>6.6115700000000004</v>
      </c>
    </row>
    <row r="71" spans="1:15">
      <c r="A71" s="23" t="s">
        <v>128</v>
      </c>
      <c r="B71" s="24">
        <v>46</v>
      </c>
      <c r="C71" s="24">
        <v>8</v>
      </c>
      <c r="D71" s="24">
        <v>12</v>
      </c>
      <c r="E71" s="24">
        <v>3</v>
      </c>
      <c r="F71" s="24">
        <v>3</v>
      </c>
      <c r="G71" s="24">
        <v>15</v>
      </c>
      <c r="H71" s="24">
        <v>6</v>
      </c>
      <c r="I71" s="24">
        <v>7</v>
      </c>
      <c r="J71" s="24">
        <v>9</v>
      </c>
      <c r="K71" s="24">
        <v>5</v>
      </c>
      <c r="L71" s="24">
        <v>0</v>
      </c>
      <c r="M71" s="24">
        <v>1</v>
      </c>
      <c r="N71" s="24">
        <v>16</v>
      </c>
      <c r="O71" s="24">
        <v>4</v>
      </c>
    </row>
    <row r="72" spans="1:15">
      <c r="A72" s="10" t="s">
        <v>114</v>
      </c>
      <c r="B72" s="15">
        <v>100</v>
      </c>
      <c r="C72" s="15">
        <v>17.391304000000002</v>
      </c>
      <c r="D72" s="15">
        <v>26.086957000000002</v>
      </c>
      <c r="E72" s="15">
        <v>6.5217390000000002</v>
      </c>
      <c r="F72" s="15">
        <v>6.5217390000000002</v>
      </c>
      <c r="G72" s="15">
        <v>32.608696000000002</v>
      </c>
      <c r="H72" s="15">
        <v>13.043478</v>
      </c>
      <c r="I72" s="15">
        <v>15.217390999999999</v>
      </c>
      <c r="J72" s="15">
        <v>19.565217000000001</v>
      </c>
      <c r="K72" s="15">
        <v>10.869565</v>
      </c>
      <c r="L72" s="15">
        <v>0</v>
      </c>
      <c r="M72" s="15">
        <v>2.1739130000000002</v>
      </c>
      <c r="N72" s="15">
        <v>34.782609000000001</v>
      </c>
      <c r="O72" s="15">
        <v>8.6956520000000008</v>
      </c>
    </row>
    <row r="73" spans="1:15">
      <c r="A73" s="8" t="s">
        <v>153</v>
      </c>
      <c r="B73" s="8"/>
      <c r="C73" s="8"/>
      <c r="D73" s="8"/>
      <c r="E73" s="8"/>
      <c r="F73" s="8"/>
      <c r="G73" s="8"/>
      <c r="H73" s="8"/>
      <c r="I73" s="8"/>
      <c r="J73" s="8"/>
      <c r="K73" s="8"/>
      <c r="L73" s="8"/>
      <c r="M73" s="8"/>
      <c r="N73" s="8"/>
      <c r="O73" s="8"/>
    </row>
    <row r="74" spans="1:15">
      <c r="A74" s="23" t="s">
        <v>154</v>
      </c>
      <c r="B74" s="24">
        <v>1344</v>
      </c>
      <c r="C74" s="24">
        <v>344</v>
      </c>
      <c r="D74" s="24">
        <v>340</v>
      </c>
      <c r="E74" s="24">
        <v>111</v>
      </c>
      <c r="F74" s="24">
        <v>104</v>
      </c>
      <c r="G74" s="24">
        <v>311</v>
      </c>
      <c r="H74" s="24">
        <v>81</v>
      </c>
      <c r="I74" s="24">
        <v>149</v>
      </c>
      <c r="J74" s="24">
        <v>179</v>
      </c>
      <c r="K74" s="24">
        <v>158</v>
      </c>
      <c r="L74" s="24">
        <v>98</v>
      </c>
      <c r="M74" s="24">
        <v>27</v>
      </c>
      <c r="N74" s="24">
        <v>499</v>
      </c>
      <c r="O74" s="24">
        <v>37</v>
      </c>
    </row>
    <row r="75" spans="1:15">
      <c r="A75" s="10" t="s">
        <v>114</v>
      </c>
      <c r="B75" s="15">
        <v>100</v>
      </c>
      <c r="C75" s="15">
        <v>25.595237999999998</v>
      </c>
      <c r="D75" s="15">
        <v>25.297619000000001</v>
      </c>
      <c r="E75" s="15">
        <v>8.2589290000000002</v>
      </c>
      <c r="F75" s="15">
        <v>7.7380950000000004</v>
      </c>
      <c r="G75" s="15">
        <v>23.139880999999999</v>
      </c>
      <c r="H75" s="15">
        <v>6.0267860000000004</v>
      </c>
      <c r="I75" s="15">
        <v>11.086309999999999</v>
      </c>
      <c r="J75" s="15">
        <v>13.318452000000001</v>
      </c>
      <c r="K75" s="15">
        <v>11.755952000000001</v>
      </c>
      <c r="L75" s="15">
        <v>7.2916670000000003</v>
      </c>
      <c r="M75" s="15">
        <v>2.0089290000000002</v>
      </c>
      <c r="N75" s="15">
        <v>37.127975999999997</v>
      </c>
      <c r="O75" s="15">
        <v>2.7529759999999999</v>
      </c>
    </row>
    <row r="76" spans="1:15">
      <c r="A76" s="23" t="s">
        <v>155</v>
      </c>
      <c r="B76" s="24">
        <v>1107</v>
      </c>
      <c r="C76" s="24">
        <v>293</v>
      </c>
      <c r="D76" s="24">
        <v>313</v>
      </c>
      <c r="E76" s="24">
        <v>90</v>
      </c>
      <c r="F76" s="24">
        <v>81</v>
      </c>
      <c r="G76" s="24">
        <v>251</v>
      </c>
      <c r="H76" s="24">
        <v>76</v>
      </c>
      <c r="I76" s="24">
        <v>135</v>
      </c>
      <c r="J76" s="24">
        <v>144</v>
      </c>
      <c r="K76" s="24">
        <v>120</v>
      </c>
      <c r="L76" s="24">
        <v>77</v>
      </c>
      <c r="M76" s="24">
        <v>26</v>
      </c>
      <c r="N76" s="24">
        <v>401</v>
      </c>
      <c r="O76" s="24">
        <v>26</v>
      </c>
    </row>
    <row r="77" spans="1:15">
      <c r="A77" s="10" t="s">
        <v>114</v>
      </c>
      <c r="B77" s="15">
        <v>100</v>
      </c>
      <c r="C77" s="15">
        <v>26.467931</v>
      </c>
      <c r="D77" s="15">
        <v>28.274616000000002</v>
      </c>
      <c r="E77" s="15">
        <v>8.1300810000000006</v>
      </c>
      <c r="F77" s="15">
        <v>7.3170729999999997</v>
      </c>
      <c r="G77" s="15">
        <v>22.673893</v>
      </c>
      <c r="H77" s="15">
        <v>6.8654019999999996</v>
      </c>
      <c r="I77" s="15">
        <v>12.195122</v>
      </c>
      <c r="J77" s="15">
        <v>13.00813</v>
      </c>
      <c r="K77" s="15">
        <v>10.840108000000001</v>
      </c>
      <c r="L77" s="15">
        <v>6.9557359999999999</v>
      </c>
      <c r="M77" s="15">
        <v>2.3486899999999999</v>
      </c>
      <c r="N77" s="15">
        <v>36.224029000000002</v>
      </c>
      <c r="O77" s="15">
        <v>2.3486899999999999</v>
      </c>
    </row>
    <row r="78" spans="1:15">
      <c r="A78" s="23" t="s">
        <v>156</v>
      </c>
      <c r="B78" s="24">
        <v>1006</v>
      </c>
      <c r="C78" s="24">
        <v>267</v>
      </c>
      <c r="D78" s="24">
        <v>284</v>
      </c>
      <c r="E78" s="24">
        <v>78</v>
      </c>
      <c r="F78" s="24">
        <v>88</v>
      </c>
      <c r="G78" s="24">
        <v>265</v>
      </c>
      <c r="H78" s="24">
        <v>69</v>
      </c>
      <c r="I78" s="24">
        <v>124</v>
      </c>
      <c r="J78" s="24">
        <v>155</v>
      </c>
      <c r="K78" s="24">
        <v>128</v>
      </c>
      <c r="L78" s="24">
        <v>72</v>
      </c>
      <c r="M78" s="24">
        <v>41</v>
      </c>
      <c r="N78" s="24">
        <v>335</v>
      </c>
      <c r="O78" s="24">
        <v>26</v>
      </c>
    </row>
    <row r="79" spans="1:15">
      <c r="A79" s="10" t="s">
        <v>114</v>
      </c>
      <c r="B79" s="15">
        <v>100</v>
      </c>
      <c r="C79" s="15">
        <v>26.540755000000001</v>
      </c>
      <c r="D79" s="15">
        <v>28.230616000000001</v>
      </c>
      <c r="E79" s="15">
        <v>7.7534789999999996</v>
      </c>
      <c r="F79" s="15">
        <v>8.7475149999999999</v>
      </c>
      <c r="G79" s="15">
        <v>26.341947999999999</v>
      </c>
      <c r="H79" s="15">
        <v>6.8588469999999999</v>
      </c>
      <c r="I79" s="15">
        <v>12.326044</v>
      </c>
      <c r="J79" s="15">
        <v>15.407555</v>
      </c>
      <c r="K79" s="15">
        <v>12.723658</v>
      </c>
      <c r="L79" s="15">
        <v>7.1570580000000001</v>
      </c>
      <c r="M79" s="15">
        <v>4.0755470000000003</v>
      </c>
      <c r="N79" s="15">
        <v>33.300198999999999</v>
      </c>
      <c r="O79" s="15">
        <v>2.5844930000000002</v>
      </c>
    </row>
    <row r="80" spans="1:15">
      <c r="A80" s="23" t="s">
        <v>157</v>
      </c>
      <c r="B80" s="24">
        <v>541</v>
      </c>
      <c r="C80" s="24">
        <v>150</v>
      </c>
      <c r="D80" s="24">
        <v>173</v>
      </c>
      <c r="E80" s="24">
        <v>59</v>
      </c>
      <c r="F80" s="24">
        <v>52</v>
      </c>
      <c r="G80" s="24">
        <v>148</v>
      </c>
      <c r="H80" s="24">
        <v>44</v>
      </c>
      <c r="I80" s="24">
        <v>83</v>
      </c>
      <c r="J80" s="24">
        <v>85</v>
      </c>
      <c r="K80" s="24">
        <v>78</v>
      </c>
      <c r="L80" s="24">
        <v>34</v>
      </c>
      <c r="M80" s="24">
        <v>24</v>
      </c>
      <c r="N80" s="24">
        <v>164</v>
      </c>
      <c r="O80" s="24">
        <v>14</v>
      </c>
    </row>
    <row r="81" spans="1:15">
      <c r="A81" s="10" t="s">
        <v>114</v>
      </c>
      <c r="B81" s="15">
        <v>100</v>
      </c>
      <c r="C81" s="15">
        <v>27.726433</v>
      </c>
      <c r="D81" s="15">
        <v>31.977819</v>
      </c>
      <c r="E81" s="15">
        <v>10.90573</v>
      </c>
      <c r="F81" s="15">
        <v>9.6118299999999994</v>
      </c>
      <c r="G81" s="15">
        <v>27.356746999999999</v>
      </c>
      <c r="H81" s="15">
        <v>8.1330869999999997</v>
      </c>
      <c r="I81" s="15">
        <v>15.341958999999999</v>
      </c>
      <c r="J81" s="15">
        <v>15.711645000000001</v>
      </c>
      <c r="K81" s="15">
        <v>14.417745</v>
      </c>
      <c r="L81" s="15">
        <v>6.2846580000000003</v>
      </c>
      <c r="M81" s="15">
        <v>4.436229</v>
      </c>
      <c r="N81" s="15">
        <v>30.314233000000002</v>
      </c>
      <c r="O81" s="15">
        <v>2.5878000000000001</v>
      </c>
    </row>
    <row r="82" spans="1:15">
      <c r="A82" s="23" t="s">
        <v>158</v>
      </c>
      <c r="B82" s="24">
        <v>1510</v>
      </c>
      <c r="C82" s="24">
        <v>381</v>
      </c>
      <c r="D82" s="24">
        <v>398</v>
      </c>
      <c r="E82" s="24">
        <v>120</v>
      </c>
      <c r="F82" s="24">
        <v>122</v>
      </c>
      <c r="G82" s="24">
        <v>358</v>
      </c>
      <c r="H82" s="24">
        <v>110</v>
      </c>
      <c r="I82" s="24">
        <v>168</v>
      </c>
      <c r="J82" s="24">
        <v>226</v>
      </c>
      <c r="K82" s="24">
        <v>191</v>
      </c>
      <c r="L82" s="24">
        <v>112</v>
      </c>
      <c r="M82" s="24">
        <v>44</v>
      </c>
      <c r="N82" s="24">
        <v>536</v>
      </c>
      <c r="O82" s="24">
        <v>31</v>
      </c>
    </row>
    <row r="83" spans="1:15">
      <c r="A83" s="10" t="s">
        <v>114</v>
      </c>
      <c r="B83" s="15">
        <v>100</v>
      </c>
      <c r="C83" s="15">
        <v>25.231788000000002</v>
      </c>
      <c r="D83" s="15">
        <v>26.357616</v>
      </c>
      <c r="E83" s="15">
        <v>7.9470200000000002</v>
      </c>
      <c r="F83" s="15">
        <v>8.0794700000000006</v>
      </c>
      <c r="G83" s="15">
        <v>23.708608999999999</v>
      </c>
      <c r="H83" s="15">
        <v>7.2847679999999997</v>
      </c>
      <c r="I83" s="15">
        <v>11.125828</v>
      </c>
      <c r="J83" s="15">
        <v>14.966887</v>
      </c>
      <c r="K83" s="15">
        <v>12.649006999999999</v>
      </c>
      <c r="L83" s="15">
        <v>7.4172190000000002</v>
      </c>
      <c r="M83" s="15">
        <v>2.913907</v>
      </c>
      <c r="N83" s="15">
        <v>35.496689000000003</v>
      </c>
      <c r="O83" s="15">
        <v>2.0529799999999998</v>
      </c>
    </row>
    <row r="84" spans="1:15">
      <c r="A84" s="23" t="s">
        <v>159</v>
      </c>
      <c r="B84" s="24">
        <v>1011</v>
      </c>
      <c r="C84" s="24">
        <v>228</v>
      </c>
      <c r="D84" s="24">
        <v>245</v>
      </c>
      <c r="E84" s="24">
        <v>78</v>
      </c>
      <c r="F84" s="24">
        <v>78</v>
      </c>
      <c r="G84" s="24">
        <v>254</v>
      </c>
      <c r="H84" s="24">
        <v>65</v>
      </c>
      <c r="I84" s="24">
        <v>133</v>
      </c>
      <c r="J84" s="24">
        <v>138</v>
      </c>
      <c r="K84" s="24">
        <v>122</v>
      </c>
      <c r="L84" s="24">
        <v>74</v>
      </c>
      <c r="M84" s="24">
        <v>29</v>
      </c>
      <c r="N84" s="24">
        <v>376</v>
      </c>
      <c r="O84" s="24">
        <v>17</v>
      </c>
    </row>
    <row r="85" spans="1:15">
      <c r="A85" s="10" t="s">
        <v>114</v>
      </c>
      <c r="B85" s="15">
        <v>100</v>
      </c>
      <c r="C85" s="15">
        <v>22.551929000000001</v>
      </c>
      <c r="D85" s="15">
        <v>24.233432000000001</v>
      </c>
      <c r="E85" s="15">
        <v>7.7151339999999999</v>
      </c>
      <c r="F85" s="15">
        <v>7.7151339999999999</v>
      </c>
      <c r="G85" s="15">
        <v>25.123640000000002</v>
      </c>
      <c r="H85" s="15">
        <v>6.429278</v>
      </c>
      <c r="I85" s="15">
        <v>13.155291999999999</v>
      </c>
      <c r="J85" s="15">
        <v>13.649851999999999</v>
      </c>
      <c r="K85" s="15">
        <v>12.067259999999999</v>
      </c>
      <c r="L85" s="15">
        <v>7.3194860000000004</v>
      </c>
      <c r="M85" s="15">
        <v>2.8684470000000002</v>
      </c>
      <c r="N85" s="15">
        <v>37.190899999999999</v>
      </c>
      <c r="O85" s="15">
        <v>1.681503</v>
      </c>
    </row>
    <row r="86" spans="1:15">
      <c r="A86" s="23" t="s">
        <v>160</v>
      </c>
      <c r="B86" s="24">
        <v>1234</v>
      </c>
      <c r="C86" s="24">
        <v>382</v>
      </c>
      <c r="D86" s="24">
        <v>382</v>
      </c>
      <c r="E86" s="24">
        <v>109</v>
      </c>
      <c r="F86" s="24">
        <v>120</v>
      </c>
      <c r="G86" s="24">
        <v>368</v>
      </c>
      <c r="H86" s="24">
        <v>99</v>
      </c>
      <c r="I86" s="24">
        <v>143</v>
      </c>
      <c r="J86" s="24">
        <v>196</v>
      </c>
      <c r="K86" s="24">
        <v>148</v>
      </c>
      <c r="L86" s="24">
        <v>103</v>
      </c>
      <c r="M86" s="24">
        <v>36</v>
      </c>
      <c r="N86" s="24">
        <v>360</v>
      </c>
      <c r="O86" s="24">
        <v>20</v>
      </c>
    </row>
    <row r="87" spans="1:15">
      <c r="A87" s="10" t="s">
        <v>114</v>
      </c>
      <c r="B87" s="15">
        <v>100</v>
      </c>
      <c r="C87" s="15">
        <v>30.956240000000001</v>
      </c>
      <c r="D87" s="15">
        <v>30.956240000000001</v>
      </c>
      <c r="E87" s="15">
        <v>8.8330629999999992</v>
      </c>
      <c r="F87" s="15">
        <v>9.7244729999999997</v>
      </c>
      <c r="G87" s="15">
        <v>29.821718000000001</v>
      </c>
      <c r="H87" s="15">
        <v>8.0226900000000008</v>
      </c>
      <c r="I87" s="15">
        <v>11.588331</v>
      </c>
      <c r="J87" s="15">
        <v>15.883305999999999</v>
      </c>
      <c r="K87" s="15">
        <v>11.993517000000001</v>
      </c>
      <c r="L87" s="15">
        <v>8.3468400000000003</v>
      </c>
      <c r="M87" s="15">
        <v>2.9173420000000001</v>
      </c>
      <c r="N87" s="15">
        <v>29.17342</v>
      </c>
      <c r="O87" s="15">
        <v>1.620746</v>
      </c>
    </row>
    <row r="88" spans="1:15">
      <c r="A88" s="23" t="s">
        <v>161</v>
      </c>
      <c r="B88" s="24">
        <v>443</v>
      </c>
      <c r="C88" s="24">
        <v>113</v>
      </c>
      <c r="D88" s="24">
        <v>126</v>
      </c>
      <c r="E88" s="24">
        <v>41</v>
      </c>
      <c r="F88" s="24">
        <v>50</v>
      </c>
      <c r="G88" s="24">
        <v>130</v>
      </c>
      <c r="H88" s="24">
        <v>36</v>
      </c>
      <c r="I88" s="24">
        <v>58</v>
      </c>
      <c r="J88" s="24">
        <v>68</v>
      </c>
      <c r="K88" s="24">
        <v>73</v>
      </c>
      <c r="L88" s="24">
        <v>57</v>
      </c>
      <c r="M88" s="24">
        <v>9</v>
      </c>
      <c r="N88" s="24">
        <v>132</v>
      </c>
      <c r="O88" s="24">
        <v>13</v>
      </c>
    </row>
    <row r="89" spans="1:15">
      <c r="A89" s="10" t="s">
        <v>114</v>
      </c>
      <c r="B89" s="15">
        <v>100</v>
      </c>
      <c r="C89" s="15">
        <v>25.507901</v>
      </c>
      <c r="D89" s="15">
        <v>28.442437999999999</v>
      </c>
      <c r="E89" s="15">
        <v>9.2550790000000003</v>
      </c>
      <c r="F89" s="15">
        <v>11.286682000000001</v>
      </c>
      <c r="G89" s="15">
        <v>29.345372000000001</v>
      </c>
      <c r="H89" s="15">
        <v>8.1264109999999992</v>
      </c>
      <c r="I89" s="15">
        <v>13.092551</v>
      </c>
      <c r="J89" s="15">
        <v>15.349887000000001</v>
      </c>
      <c r="K89" s="15">
        <v>16.478555</v>
      </c>
      <c r="L89" s="15">
        <v>12.866816999999999</v>
      </c>
      <c r="M89" s="15">
        <v>2.031603</v>
      </c>
      <c r="N89" s="15">
        <v>29.79684</v>
      </c>
      <c r="O89" s="15">
        <v>2.9345370000000002</v>
      </c>
    </row>
    <row r="90" spans="1:15">
      <c r="A90" s="23" t="s">
        <v>162</v>
      </c>
      <c r="B90" s="24">
        <v>1237</v>
      </c>
      <c r="C90" s="24">
        <v>257</v>
      </c>
      <c r="D90" s="24">
        <v>265</v>
      </c>
      <c r="E90" s="24">
        <v>97</v>
      </c>
      <c r="F90" s="24">
        <v>96</v>
      </c>
      <c r="G90" s="24">
        <v>265</v>
      </c>
      <c r="H90" s="24">
        <v>91</v>
      </c>
      <c r="I90" s="24">
        <v>148</v>
      </c>
      <c r="J90" s="24">
        <v>180</v>
      </c>
      <c r="K90" s="24">
        <v>192</v>
      </c>
      <c r="L90" s="24">
        <v>96</v>
      </c>
      <c r="M90" s="24">
        <v>30</v>
      </c>
      <c r="N90" s="24">
        <v>475</v>
      </c>
      <c r="O90" s="24">
        <v>22</v>
      </c>
    </row>
    <row r="91" spans="1:15">
      <c r="A91" s="10" t="s">
        <v>114</v>
      </c>
      <c r="B91" s="15">
        <v>100</v>
      </c>
      <c r="C91" s="15">
        <v>20.776071000000002</v>
      </c>
      <c r="D91" s="15">
        <v>21.422796999999999</v>
      </c>
      <c r="E91" s="15">
        <v>7.8415520000000001</v>
      </c>
      <c r="F91" s="15">
        <v>7.7607109999999997</v>
      </c>
      <c r="G91" s="15">
        <v>21.422796999999999</v>
      </c>
      <c r="H91" s="15">
        <v>7.3565079999999998</v>
      </c>
      <c r="I91" s="15">
        <v>11.96443</v>
      </c>
      <c r="J91" s="15">
        <v>14.551334000000001</v>
      </c>
      <c r="K91" s="15">
        <v>15.521423</v>
      </c>
      <c r="L91" s="15">
        <v>7.7607109999999997</v>
      </c>
      <c r="M91" s="15">
        <v>2.4252220000000002</v>
      </c>
      <c r="N91" s="15">
        <v>38.399352999999998</v>
      </c>
      <c r="O91" s="15">
        <v>1.7784960000000001</v>
      </c>
    </row>
    <row r="92" spans="1:15">
      <c r="A92" s="23" t="s">
        <v>152</v>
      </c>
      <c r="B92" s="24">
        <v>81</v>
      </c>
      <c r="C92" s="24">
        <v>17</v>
      </c>
      <c r="D92" s="24">
        <v>20</v>
      </c>
      <c r="E92" s="24">
        <v>8</v>
      </c>
      <c r="F92" s="24">
        <v>4</v>
      </c>
      <c r="G92" s="24">
        <v>12</v>
      </c>
      <c r="H92" s="24">
        <v>7</v>
      </c>
      <c r="I92" s="24">
        <v>10</v>
      </c>
      <c r="J92" s="24">
        <v>10</v>
      </c>
      <c r="K92" s="24">
        <v>5</v>
      </c>
      <c r="L92" s="24">
        <v>5</v>
      </c>
      <c r="M92" s="24">
        <v>12</v>
      </c>
      <c r="N92" s="24">
        <v>33</v>
      </c>
      <c r="O92" s="24">
        <v>2</v>
      </c>
    </row>
    <row r="93" spans="1:15">
      <c r="A93" s="10" t="s">
        <v>114</v>
      </c>
      <c r="B93" s="15">
        <v>100</v>
      </c>
      <c r="C93" s="15">
        <v>20.987653999999999</v>
      </c>
      <c r="D93" s="15">
        <v>24.691358000000001</v>
      </c>
      <c r="E93" s="15">
        <v>9.8765429999999999</v>
      </c>
      <c r="F93" s="15">
        <v>4.9382720000000004</v>
      </c>
      <c r="G93" s="15">
        <v>14.814814999999999</v>
      </c>
      <c r="H93" s="15">
        <v>8.6419750000000004</v>
      </c>
      <c r="I93" s="15">
        <v>12.345679000000001</v>
      </c>
      <c r="J93" s="15">
        <v>12.345679000000001</v>
      </c>
      <c r="K93" s="15">
        <v>6.1728399999999999</v>
      </c>
      <c r="L93" s="15">
        <v>6.1728399999999999</v>
      </c>
      <c r="M93" s="15">
        <v>14.814814999999999</v>
      </c>
      <c r="N93" s="15">
        <v>40.740741</v>
      </c>
      <c r="O93" s="15">
        <v>2.4691360000000002</v>
      </c>
    </row>
    <row r="94" spans="1:15">
      <c r="A94" s="23" t="s">
        <v>163</v>
      </c>
      <c r="B94" s="24">
        <v>67</v>
      </c>
      <c r="C94" s="24">
        <v>10</v>
      </c>
      <c r="D94" s="24">
        <v>7</v>
      </c>
      <c r="E94" s="24">
        <v>1</v>
      </c>
      <c r="F94" s="24">
        <v>1</v>
      </c>
      <c r="G94" s="24">
        <v>4</v>
      </c>
      <c r="H94" s="24">
        <v>2</v>
      </c>
      <c r="I94" s="24">
        <v>3</v>
      </c>
      <c r="J94" s="24">
        <v>5</v>
      </c>
      <c r="K94" s="24">
        <v>2</v>
      </c>
      <c r="L94" s="24">
        <v>2</v>
      </c>
      <c r="M94" s="24">
        <v>3</v>
      </c>
      <c r="N94" s="24">
        <v>45</v>
      </c>
      <c r="O94" s="24">
        <v>0</v>
      </c>
    </row>
    <row r="95" spans="1:15">
      <c r="A95" s="10" t="s">
        <v>114</v>
      </c>
      <c r="B95" s="15">
        <v>100</v>
      </c>
      <c r="C95" s="15">
        <v>14.925373</v>
      </c>
      <c r="D95" s="15">
        <v>10.447761</v>
      </c>
      <c r="E95" s="15">
        <v>1.492537</v>
      </c>
      <c r="F95" s="15">
        <v>1.492537</v>
      </c>
      <c r="G95" s="15">
        <v>5.9701490000000002</v>
      </c>
      <c r="H95" s="15">
        <v>2.9850750000000001</v>
      </c>
      <c r="I95" s="15">
        <v>4.4776119999999997</v>
      </c>
      <c r="J95" s="15">
        <v>7.4626869999999998</v>
      </c>
      <c r="K95" s="15">
        <v>2.9850750000000001</v>
      </c>
      <c r="L95" s="15">
        <v>2.9850750000000001</v>
      </c>
      <c r="M95" s="15">
        <v>4.4776119999999997</v>
      </c>
      <c r="N95" s="15">
        <v>67.164179000000004</v>
      </c>
      <c r="O95" s="15">
        <v>0</v>
      </c>
    </row>
    <row r="96" spans="1:15">
      <c r="A96" s="23" t="s">
        <v>128</v>
      </c>
      <c r="B96" s="24">
        <v>52</v>
      </c>
      <c r="C96" s="24">
        <v>10</v>
      </c>
      <c r="D96" s="24">
        <v>11</v>
      </c>
      <c r="E96" s="24">
        <v>3</v>
      </c>
      <c r="F96" s="24">
        <v>4</v>
      </c>
      <c r="G96" s="24">
        <v>16</v>
      </c>
      <c r="H96" s="24">
        <v>6</v>
      </c>
      <c r="I96" s="24">
        <v>5</v>
      </c>
      <c r="J96" s="24">
        <v>8</v>
      </c>
      <c r="K96" s="24">
        <v>6</v>
      </c>
      <c r="L96" s="24">
        <v>1</v>
      </c>
      <c r="M96" s="24">
        <v>0</v>
      </c>
      <c r="N96" s="24">
        <v>18</v>
      </c>
      <c r="O96" s="24">
        <v>6</v>
      </c>
    </row>
    <row r="97" spans="1:15">
      <c r="A97" s="10" t="s">
        <v>114</v>
      </c>
      <c r="B97" s="15">
        <v>100</v>
      </c>
      <c r="C97" s="15">
        <v>19.230768999999999</v>
      </c>
      <c r="D97" s="15">
        <v>21.153846000000001</v>
      </c>
      <c r="E97" s="15">
        <v>5.7692310000000004</v>
      </c>
      <c r="F97" s="15">
        <v>7.6923079999999997</v>
      </c>
      <c r="G97" s="15">
        <v>30.769231000000001</v>
      </c>
      <c r="H97" s="15">
        <v>11.538462000000001</v>
      </c>
      <c r="I97" s="15">
        <v>9.6153849999999998</v>
      </c>
      <c r="J97" s="15">
        <v>15.384615</v>
      </c>
      <c r="K97" s="15">
        <v>11.538462000000001</v>
      </c>
      <c r="L97" s="15">
        <v>1.9230769999999999</v>
      </c>
      <c r="M97" s="15">
        <v>0</v>
      </c>
      <c r="N97" s="15">
        <v>34.615385000000003</v>
      </c>
      <c r="O97" s="15">
        <v>11.538462000000001</v>
      </c>
    </row>
    <row r="98" spans="1:15">
      <c r="A98" s="8" t="s">
        <v>164</v>
      </c>
      <c r="B98" s="8"/>
      <c r="C98" s="8"/>
      <c r="D98" s="8"/>
      <c r="E98" s="8"/>
      <c r="F98" s="8"/>
      <c r="G98" s="8"/>
      <c r="H98" s="8"/>
      <c r="I98" s="8"/>
      <c r="J98" s="8"/>
      <c r="K98" s="8"/>
      <c r="L98" s="8"/>
      <c r="M98" s="8"/>
      <c r="N98" s="8"/>
      <c r="O98" s="8"/>
    </row>
    <row r="99" spans="1:15">
      <c r="A99" s="23" t="s">
        <v>165</v>
      </c>
      <c r="B99" s="24">
        <v>209</v>
      </c>
      <c r="C99" s="24">
        <v>41</v>
      </c>
      <c r="D99" s="24">
        <v>40</v>
      </c>
      <c r="E99" s="24">
        <v>7</v>
      </c>
      <c r="F99" s="24">
        <v>16</v>
      </c>
      <c r="G99" s="24">
        <v>56</v>
      </c>
      <c r="H99" s="24">
        <v>14</v>
      </c>
      <c r="I99" s="24">
        <v>24</v>
      </c>
      <c r="J99" s="24">
        <v>27</v>
      </c>
      <c r="K99" s="24">
        <v>37</v>
      </c>
      <c r="L99" s="24">
        <v>24</v>
      </c>
      <c r="M99" s="24">
        <v>2</v>
      </c>
      <c r="N99" s="24">
        <v>89</v>
      </c>
      <c r="O99" s="24">
        <v>6</v>
      </c>
    </row>
    <row r="100" spans="1:15">
      <c r="A100" s="10" t="s">
        <v>114</v>
      </c>
      <c r="B100" s="15">
        <v>100</v>
      </c>
      <c r="C100" s="15">
        <v>19.617225000000001</v>
      </c>
      <c r="D100" s="15">
        <v>19.138756000000001</v>
      </c>
      <c r="E100" s="15">
        <v>3.3492820000000001</v>
      </c>
      <c r="F100" s="15">
        <v>7.6555020000000003</v>
      </c>
      <c r="G100" s="15">
        <v>26.794257999999999</v>
      </c>
      <c r="H100" s="15">
        <v>6.6985650000000003</v>
      </c>
      <c r="I100" s="15">
        <v>11.483254000000001</v>
      </c>
      <c r="J100" s="15">
        <v>12.918659999999999</v>
      </c>
      <c r="K100" s="15">
        <v>17.703348999999999</v>
      </c>
      <c r="L100" s="15">
        <v>11.483254000000001</v>
      </c>
      <c r="M100" s="15">
        <v>0.95693799999999996</v>
      </c>
      <c r="N100" s="15">
        <v>42.583731999999998</v>
      </c>
      <c r="O100" s="15">
        <v>2.8708130000000001</v>
      </c>
    </row>
    <row r="101" spans="1:15">
      <c r="A101" s="23" t="s">
        <v>166</v>
      </c>
      <c r="B101" s="24">
        <v>1043</v>
      </c>
      <c r="C101" s="24">
        <v>244</v>
      </c>
      <c r="D101" s="24">
        <v>249</v>
      </c>
      <c r="E101" s="24">
        <v>85</v>
      </c>
      <c r="F101" s="24">
        <v>60</v>
      </c>
      <c r="G101" s="24">
        <v>242</v>
      </c>
      <c r="H101" s="24">
        <v>53</v>
      </c>
      <c r="I101" s="24">
        <v>88</v>
      </c>
      <c r="J101" s="24">
        <v>120</v>
      </c>
      <c r="K101" s="24">
        <v>85</v>
      </c>
      <c r="L101" s="24">
        <v>64</v>
      </c>
      <c r="M101" s="24">
        <v>27</v>
      </c>
      <c r="N101" s="24">
        <v>418</v>
      </c>
      <c r="O101" s="24">
        <v>26</v>
      </c>
    </row>
    <row r="102" spans="1:15">
      <c r="A102" s="10" t="s">
        <v>114</v>
      </c>
      <c r="B102" s="15">
        <v>100</v>
      </c>
      <c r="C102" s="15">
        <v>23.394055999999999</v>
      </c>
      <c r="D102" s="15">
        <v>23.873442000000001</v>
      </c>
      <c r="E102" s="15">
        <v>8.1495689999999996</v>
      </c>
      <c r="F102" s="15">
        <v>5.752637</v>
      </c>
      <c r="G102" s="15">
        <v>23.202300999999999</v>
      </c>
      <c r="H102" s="15">
        <v>5.0814959999999996</v>
      </c>
      <c r="I102" s="15">
        <v>8.4372000000000007</v>
      </c>
      <c r="J102" s="15">
        <v>11.505273000000001</v>
      </c>
      <c r="K102" s="15">
        <v>8.1495689999999996</v>
      </c>
      <c r="L102" s="15">
        <v>6.1361460000000001</v>
      </c>
      <c r="M102" s="15">
        <v>2.588686</v>
      </c>
      <c r="N102" s="15">
        <v>40.076701999999997</v>
      </c>
      <c r="O102" s="15">
        <v>2.4928089999999998</v>
      </c>
    </row>
    <row r="103" spans="1:15">
      <c r="A103" s="23" t="s">
        <v>167</v>
      </c>
      <c r="B103" s="24">
        <v>963</v>
      </c>
      <c r="C103" s="24">
        <v>239</v>
      </c>
      <c r="D103" s="24">
        <v>215</v>
      </c>
      <c r="E103" s="24">
        <v>63</v>
      </c>
      <c r="F103" s="24">
        <v>71</v>
      </c>
      <c r="G103" s="24">
        <v>191</v>
      </c>
      <c r="H103" s="24">
        <v>69</v>
      </c>
      <c r="I103" s="24">
        <v>104</v>
      </c>
      <c r="J103" s="24">
        <v>128</v>
      </c>
      <c r="K103" s="24">
        <v>105</v>
      </c>
      <c r="L103" s="24">
        <v>54</v>
      </c>
      <c r="M103" s="24">
        <v>36</v>
      </c>
      <c r="N103" s="24">
        <v>361</v>
      </c>
      <c r="O103" s="24">
        <v>31</v>
      </c>
    </row>
    <row r="104" spans="1:15">
      <c r="A104" s="10" t="s">
        <v>114</v>
      </c>
      <c r="B104" s="15">
        <v>100</v>
      </c>
      <c r="C104" s="15">
        <v>24.818276000000001</v>
      </c>
      <c r="D104" s="15">
        <v>22.326063999999999</v>
      </c>
      <c r="E104" s="15">
        <v>6.5420559999999996</v>
      </c>
      <c r="F104" s="15">
        <v>7.3727929999999997</v>
      </c>
      <c r="G104" s="15">
        <v>19.833853000000001</v>
      </c>
      <c r="H104" s="15">
        <v>7.1651090000000002</v>
      </c>
      <c r="I104" s="15">
        <v>10.799585</v>
      </c>
      <c r="J104" s="15">
        <v>13.291796</v>
      </c>
      <c r="K104" s="15">
        <v>10.903427000000001</v>
      </c>
      <c r="L104" s="15">
        <v>5.6074770000000003</v>
      </c>
      <c r="M104" s="15">
        <v>3.738318</v>
      </c>
      <c r="N104" s="15">
        <v>37.487020000000001</v>
      </c>
      <c r="O104" s="15">
        <v>3.2191070000000002</v>
      </c>
    </row>
    <row r="105" spans="1:15">
      <c r="A105" s="23" t="s">
        <v>168</v>
      </c>
      <c r="B105" s="24">
        <v>338</v>
      </c>
      <c r="C105" s="24">
        <v>79</v>
      </c>
      <c r="D105" s="24">
        <v>92</v>
      </c>
      <c r="E105" s="24">
        <v>16</v>
      </c>
      <c r="F105" s="24">
        <v>17</v>
      </c>
      <c r="G105" s="24">
        <v>57</v>
      </c>
      <c r="H105" s="24">
        <v>13</v>
      </c>
      <c r="I105" s="24">
        <v>31</v>
      </c>
      <c r="J105" s="24">
        <v>45</v>
      </c>
      <c r="K105" s="24">
        <v>21</v>
      </c>
      <c r="L105" s="24">
        <v>16</v>
      </c>
      <c r="M105" s="24">
        <v>14</v>
      </c>
      <c r="N105" s="24">
        <v>139</v>
      </c>
      <c r="O105" s="24">
        <v>8</v>
      </c>
    </row>
    <row r="106" spans="1:15">
      <c r="A106" s="10" t="s">
        <v>114</v>
      </c>
      <c r="B106" s="15">
        <v>100</v>
      </c>
      <c r="C106" s="15">
        <v>23.372781</v>
      </c>
      <c r="D106" s="15">
        <v>27.218934999999998</v>
      </c>
      <c r="E106" s="15">
        <v>4.7337280000000002</v>
      </c>
      <c r="F106" s="15">
        <v>5.0295860000000001</v>
      </c>
      <c r="G106" s="15">
        <v>16.863904999999999</v>
      </c>
      <c r="H106" s="15">
        <v>3.8461539999999999</v>
      </c>
      <c r="I106" s="15">
        <v>9.1715979999999995</v>
      </c>
      <c r="J106" s="15">
        <v>13.313609</v>
      </c>
      <c r="K106" s="15">
        <v>6.2130179999999999</v>
      </c>
      <c r="L106" s="15">
        <v>4.7337280000000002</v>
      </c>
      <c r="M106" s="15">
        <v>4.1420120000000002</v>
      </c>
      <c r="N106" s="15">
        <v>41.12426</v>
      </c>
      <c r="O106" s="15">
        <v>2.3668640000000001</v>
      </c>
    </row>
    <row r="107" spans="1:15">
      <c r="A107" s="23" t="s">
        <v>169</v>
      </c>
      <c r="B107" s="24">
        <v>94</v>
      </c>
      <c r="C107" s="24">
        <v>29</v>
      </c>
      <c r="D107" s="24">
        <v>31</v>
      </c>
      <c r="E107" s="24">
        <v>6</v>
      </c>
      <c r="F107" s="24">
        <v>7</v>
      </c>
      <c r="G107" s="24">
        <v>22</v>
      </c>
      <c r="H107" s="24">
        <v>11</v>
      </c>
      <c r="I107" s="24">
        <v>8</v>
      </c>
      <c r="J107" s="24">
        <v>15</v>
      </c>
      <c r="K107" s="24">
        <v>8</v>
      </c>
      <c r="L107" s="24">
        <v>3</v>
      </c>
      <c r="M107" s="24">
        <v>5</v>
      </c>
      <c r="N107" s="24">
        <v>33</v>
      </c>
      <c r="O107" s="24">
        <v>1</v>
      </c>
    </row>
    <row r="108" spans="1:15">
      <c r="A108" s="10" t="s">
        <v>114</v>
      </c>
      <c r="B108" s="15">
        <v>100</v>
      </c>
      <c r="C108" s="15">
        <v>30.851064000000001</v>
      </c>
      <c r="D108" s="15">
        <v>32.978723000000002</v>
      </c>
      <c r="E108" s="15">
        <v>6.3829789999999997</v>
      </c>
      <c r="F108" s="15">
        <v>7.446809</v>
      </c>
      <c r="G108" s="15">
        <v>23.404254999999999</v>
      </c>
      <c r="H108" s="15">
        <v>11.702128</v>
      </c>
      <c r="I108" s="15">
        <v>8.5106380000000001</v>
      </c>
      <c r="J108" s="15">
        <v>15.957447</v>
      </c>
      <c r="K108" s="15">
        <v>8.5106380000000001</v>
      </c>
      <c r="L108" s="15">
        <v>3.1914889999999998</v>
      </c>
      <c r="M108" s="15">
        <v>5.3191490000000003</v>
      </c>
      <c r="N108" s="15">
        <v>35.106383000000001</v>
      </c>
      <c r="O108" s="15">
        <v>1.0638300000000001</v>
      </c>
    </row>
    <row r="109" spans="1:15">
      <c r="A109" s="23" t="s">
        <v>128</v>
      </c>
      <c r="B109" s="24">
        <v>30</v>
      </c>
      <c r="C109" s="24">
        <v>8</v>
      </c>
      <c r="D109" s="24">
        <v>9</v>
      </c>
      <c r="E109" s="24">
        <v>3</v>
      </c>
      <c r="F109" s="24">
        <v>4</v>
      </c>
      <c r="G109" s="24">
        <v>7</v>
      </c>
      <c r="H109" s="24">
        <v>3</v>
      </c>
      <c r="I109" s="24">
        <v>3</v>
      </c>
      <c r="J109" s="24">
        <v>8</v>
      </c>
      <c r="K109" s="24">
        <v>4</v>
      </c>
      <c r="L109" s="24">
        <v>0</v>
      </c>
      <c r="M109" s="24">
        <v>2</v>
      </c>
      <c r="N109" s="24">
        <v>11</v>
      </c>
      <c r="O109" s="24">
        <v>1</v>
      </c>
    </row>
    <row r="110" spans="1:15">
      <c r="A110" s="10" t="s">
        <v>114</v>
      </c>
      <c r="B110" s="15">
        <v>100</v>
      </c>
      <c r="C110" s="15">
        <v>26.666667</v>
      </c>
      <c r="D110" s="15">
        <v>30</v>
      </c>
      <c r="E110" s="15">
        <v>10</v>
      </c>
      <c r="F110" s="15">
        <v>13.333333</v>
      </c>
      <c r="G110" s="15">
        <v>23.333333</v>
      </c>
      <c r="H110" s="15">
        <v>10</v>
      </c>
      <c r="I110" s="15">
        <v>10</v>
      </c>
      <c r="J110" s="15">
        <v>26.666667</v>
      </c>
      <c r="K110" s="15">
        <v>13.333333</v>
      </c>
      <c r="L110" s="15">
        <v>0</v>
      </c>
      <c r="M110" s="15">
        <v>6.6666670000000003</v>
      </c>
      <c r="N110" s="15">
        <v>36.666666999999997</v>
      </c>
      <c r="O110" s="15">
        <v>3.3333330000000001</v>
      </c>
    </row>
    <row r="111" spans="1:15">
      <c r="A111" s="8" t="s">
        <v>170</v>
      </c>
      <c r="B111" s="8"/>
      <c r="C111" s="8"/>
      <c r="D111" s="8"/>
      <c r="E111" s="8"/>
      <c r="F111" s="8"/>
      <c r="G111" s="8"/>
      <c r="H111" s="8"/>
      <c r="I111" s="8"/>
      <c r="J111" s="8"/>
      <c r="K111" s="8"/>
      <c r="L111" s="8"/>
      <c r="M111" s="8"/>
      <c r="N111" s="8"/>
      <c r="O111" s="8"/>
    </row>
    <row r="112" spans="1:15">
      <c r="A112" s="23" t="s">
        <v>171</v>
      </c>
      <c r="B112" s="24">
        <v>386</v>
      </c>
      <c r="C112" s="24">
        <v>116</v>
      </c>
      <c r="D112" s="24">
        <v>111</v>
      </c>
      <c r="E112" s="24">
        <v>30</v>
      </c>
      <c r="F112" s="24">
        <v>37</v>
      </c>
      <c r="G112" s="24">
        <v>89</v>
      </c>
      <c r="H112" s="24">
        <v>25</v>
      </c>
      <c r="I112" s="24">
        <v>46</v>
      </c>
      <c r="J112" s="24">
        <v>54</v>
      </c>
      <c r="K112" s="24">
        <v>56</v>
      </c>
      <c r="L112" s="24">
        <v>27</v>
      </c>
      <c r="M112" s="24">
        <v>15</v>
      </c>
      <c r="N112" s="24">
        <v>127</v>
      </c>
      <c r="O112" s="24">
        <v>13</v>
      </c>
    </row>
    <row r="113" spans="1:15">
      <c r="A113" s="10" t="s">
        <v>114</v>
      </c>
      <c r="B113" s="15">
        <v>100</v>
      </c>
      <c r="C113" s="15">
        <v>30.051812999999999</v>
      </c>
      <c r="D113" s="15">
        <v>28.756477</v>
      </c>
      <c r="E113" s="15">
        <v>7.7720209999999996</v>
      </c>
      <c r="F113" s="15">
        <v>9.5854920000000003</v>
      </c>
      <c r="G113" s="15">
        <v>23.056995000000001</v>
      </c>
      <c r="H113" s="15">
        <v>6.4766839999999997</v>
      </c>
      <c r="I113" s="15">
        <v>11.917097999999999</v>
      </c>
      <c r="J113" s="15">
        <v>13.989637</v>
      </c>
      <c r="K113" s="15">
        <v>14.507771999999999</v>
      </c>
      <c r="L113" s="15">
        <v>6.9948189999999997</v>
      </c>
      <c r="M113" s="15">
        <v>3.8860100000000002</v>
      </c>
      <c r="N113" s="15">
        <v>32.901553999999997</v>
      </c>
      <c r="O113" s="15">
        <v>3.3678759999999999</v>
      </c>
    </row>
    <row r="114" spans="1:15">
      <c r="A114" s="23" t="s">
        <v>172</v>
      </c>
      <c r="B114" s="24">
        <v>919</v>
      </c>
      <c r="C114" s="24">
        <v>242</v>
      </c>
      <c r="D114" s="24">
        <v>245</v>
      </c>
      <c r="E114" s="24">
        <v>69</v>
      </c>
      <c r="F114" s="24">
        <v>58</v>
      </c>
      <c r="G114" s="24">
        <v>219</v>
      </c>
      <c r="H114" s="24">
        <v>65</v>
      </c>
      <c r="I114" s="24">
        <v>102</v>
      </c>
      <c r="J114" s="24">
        <v>130</v>
      </c>
      <c r="K114" s="24">
        <v>98</v>
      </c>
      <c r="L114" s="24">
        <v>44</v>
      </c>
      <c r="M114" s="24">
        <v>33</v>
      </c>
      <c r="N114" s="24">
        <v>316</v>
      </c>
      <c r="O114" s="24">
        <v>30</v>
      </c>
    </row>
    <row r="115" spans="1:15">
      <c r="A115" s="10" t="s">
        <v>114</v>
      </c>
      <c r="B115" s="15">
        <v>100</v>
      </c>
      <c r="C115" s="15">
        <v>26.332971000000001</v>
      </c>
      <c r="D115" s="15">
        <v>26.659412</v>
      </c>
      <c r="E115" s="15">
        <v>7.5081610000000003</v>
      </c>
      <c r="F115" s="15">
        <v>6.3112079999999997</v>
      </c>
      <c r="G115" s="15">
        <v>23.830249999999999</v>
      </c>
      <c r="H115" s="15">
        <v>7.0729050000000004</v>
      </c>
      <c r="I115" s="15">
        <v>11.099021</v>
      </c>
      <c r="J115" s="15">
        <v>14.145811</v>
      </c>
      <c r="K115" s="15">
        <v>10.663765</v>
      </c>
      <c r="L115" s="15">
        <v>4.7878129999999999</v>
      </c>
      <c r="M115" s="15">
        <v>3.5908600000000002</v>
      </c>
      <c r="N115" s="15">
        <v>34.385201000000002</v>
      </c>
      <c r="O115" s="15">
        <v>3.264418</v>
      </c>
    </row>
    <row r="116" spans="1:15">
      <c r="A116" s="23" t="s">
        <v>173</v>
      </c>
      <c r="B116" s="24">
        <v>978</v>
      </c>
      <c r="C116" s="24">
        <v>215</v>
      </c>
      <c r="D116" s="24">
        <v>210</v>
      </c>
      <c r="E116" s="24">
        <v>62</v>
      </c>
      <c r="F116" s="24">
        <v>58</v>
      </c>
      <c r="G116" s="24">
        <v>209</v>
      </c>
      <c r="H116" s="24">
        <v>53</v>
      </c>
      <c r="I116" s="24">
        <v>81</v>
      </c>
      <c r="J116" s="24">
        <v>114</v>
      </c>
      <c r="K116" s="24">
        <v>70</v>
      </c>
      <c r="L116" s="24">
        <v>68</v>
      </c>
      <c r="M116" s="24">
        <v>30</v>
      </c>
      <c r="N116" s="24">
        <v>421</v>
      </c>
      <c r="O116" s="24">
        <v>17</v>
      </c>
    </row>
    <row r="117" spans="1:15">
      <c r="A117" s="10" t="s">
        <v>114</v>
      </c>
      <c r="B117" s="15">
        <v>100</v>
      </c>
      <c r="C117" s="15">
        <v>21.983640000000001</v>
      </c>
      <c r="D117" s="15">
        <v>21.472393</v>
      </c>
      <c r="E117" s="15">
        <v>6.3394680000000001</v>
      </c>
      <c r="F117" s="15">
        <v>5.9304699999999997</v>
      </c>
      <c r="G117" s="15">
        <v>21.370142999999999</v>
      </c>
      <c r="H117" s="15">
        <v>5.4192229999999997</v>
      </c>
      <c r="I117" s="15">
        <v>8.2822089999999999</v>
      </c>
      <c r="J117" s="15">
        <v>11.656442</v>
      </c>
      <c r="K117" s="15">
        <v>7.157464</v>
      </c>
      <c r="L117" s="15">
        <v>6.9529649999999998</v>
      </c>
      <c r="M117" s="15">
        <v>3.067485</v>
      </c>
      <c r="N117" s="15">
        <v>43.047035000000001</v>
      </c>
      <c r="O117" s="15">
        <v>1.7382409999999999</v>
      </c>
    </row>
    <row r="118" spans="1:15">
      <c r="A118" s="23" t="s">
        <v>174</v>
      </c>
      <c r="B118" s="24">
        <v>347</v>
      </c>
      <c r="C118" s="24">
        <v>56</v>
      </c>
      <c r="D118" s="24">
        <v>54</v>
      </c>
      <c r="E118" s="24">
        <v>16</v>
      </c>
      <c r="F118" s="24">
        <v>16</v>
      </c>
      <c r="G118" s="24">
        <v>50</v>
      </c>
      <c r="H118" s="24">
        <v>16</v>
      </c>
      <c r="I118" s="24">
        <v>23</v>
      </c>
      <c r="J118" s="24">
        <v>39</v>
      </c>
      <c r="K118" s="24">
        <v>30</v>
      </c>
      <c r="L118" s="24">
        <v>21</v>
      </c>
      <c r="M118" s="24">
        <v>6</v>
      </c>
      <c r="N118" s="24">
        <v>174</v>
      </c>
      <c r="O118" s="24">
        <v>8</v>
      </c>
    </row>
    <row r="119" spans="1:15">
      <c r="A119" s="10" t="s">
        <v>114</v>
      </c>
      <c r="B119" s="15">
        <v>100</v>
      </c>
      <c r="C119" s="15">
        <v>16.138328999999999</v>
      </c>
      <c r="D119" s="15">
        <v>15.561959999999999</v>
      </c>
      <c r="E119" s="15">
        <v>4.610951</v>
      </c>
      <c r="F119" s="15">
        <v>4.610951</v>
      </c>
      <c r="G119" s="15">
        <v>14.409222</v>
      </c>
      <c r="H119" s="15">
        <v>4.610951</v>
      </c>
      <c r="I119" s="15">
        <v>6.6282420000000002</v>
      </c>
      <c r="J119" s="15">
        <v>11.239193</v>
      </c>
      <c r="K119" s="15">
        <v>8.6455330000000004</v>
      </c>
      <c r="L119" s="15">
        <v>6.0518729999999996</v>
      </c>
      <c r="M119" s="15">
        <v>1.7291069999999999</v>
      </c>
      <c r="N119" s="15">
        <v>50.144092000000001</v>
      </c>
      <c r="O119" s="15">
        <v>2.3054760000000001</v>
      </c>
    </row>
    <row r="120" spans="1:15">
      <c r="A120" s="23" t="s">
        <v>128</v>
      </c>
      <c r="B120" s="24">
        <v>47</v>
      </c>
      <c r="C120" s="24">
        <v>11</v>
      </c>
      <c r="D120" s="24">
        <v>16</v>
      </c>
      <c r="E120" s="24">
        <v>3</v>
      </c>
      <c r="F120" s="24">
        <v>6</v>
      </c>
      <c r="G120" s="24">
        <v>8</v>
      </c>
      <c r="H120" s="24">
        <v>4</v>
      </c>
      <c r="I120" s="24">
        <v>6</v>
      </c>
      <c r="J120" s="24">
        <v>6</v>
      </c>
      <c r="K120" s="24">
        <v>6</v>
      </c>
      <c r="L120" s="24">
        <v>1</v>
      </c>
      <c r="M120" s="24">
        <v>2</v>
      </c>
      <c r="N120" s="24">
        <v>13</v>
      </c>
      <c r="O120" s="24">
        <v>5</v>
      </c>
    </row>
    <row r="121" spans="1:15">
      <c r="A121" s="10" t="s">
        <v>114</v>
      </c>
      <c r="B121" s="15">
        <v>100</v>
      </c>
      <c r="C121" s="15">
        <v>23.404254999999999</v>
      </c>
      <c r="D121" s="15">
        <v>34.042552999999998</v>
      </c>
      <c r="E121" s="15">
        <v>6.3829789999999997</v>
      </c>
      <c r="F121" s="15">
        <v>12.765957</v>
      </c>
      <c r="G121" s="15">
        <v>17.021277000000001</v>
      </c>
      <c r="H121" s="15">
        <v>8.5106380000000001</v>
      </c>
      <c r="I121" s="15">
        <v>12.765957</v>
      </c>
      <c r="J121" s="15">
        <v>12.765957</v>
      </c>
      <c r="K121" s="15">
        <v>12.765957</v>
      </c>
      <c r="L121" s="15">
        <v>2.1276600000000001</v>
      </c>
      <c r="M121" s="15">
        <v>4.2553190000000001</v>
      </c>
      <c r="N121" s="15">
        <v>27.659573999999999</v>
      </c>
      <c r="O121" s="15">
        <v>10.638298000000001</v>
      </c>
    </row>
    <row r="122" spans="1:15">
      <c r="A122" s="8" t="s">
        <v>175</v>
      </c>
      <c r="B122" s="8"/>
      <c r="C122" s="8"/>
      <c r="D122" s="8"/>
      <c r="E122" s="8"/>
      <c r="F122" s="8"/>
      <c r="G122" s="8"/>
      <c r="H122" s="8"/>
      <c r="I122" s="8"/>
      <c r="J122" s="8"/>
      <c r="K122" s="8"/>
      <c r="L122" s="8"/>
      <c r="M122" s="8"/>
      <c r="N122" s="8"/>
      <c r="O122" s="8"/>
    </row>
    <row r="123" spans="1:15">
      <c r="A123" s="23" t="s">
        <v>176</v>
      </c>
      <c r="B123" s="24">
        <v>425</v>
      </c>
      <c r="C123" s="24">
        <v>93</v>
      </c>
      <c r="D123" s="24">
        <v>99</v>
      </c>
      <c r="E123" s="24">
        <v>32</v>
      </c>
      <c r="F123" s="24">
        <v>27</v>
      </c>
      <c r="G123" s="24">
        <v>111</v>
      </c>
      <c r="H123" s="24">
        <v>25</v>
      </c>
      <c r="I123" s="24">
        <v>49</v>
      </c>
      <c r="J123" s="24">
        <v>52</v>
      </c>
      <c r="K123" s="24">
        <v>49</v>
      </c>
      <c r="L123" s="24">
        <v>27</v>
      </c>
      <c r="M123" s="24">
        <v>11</v>
      </c>
      <c r="N123" s="24">
        <v>164</v>
      </c>
      <c r="O123" s="24">
        <v>8</v>
      </c>
    </row>
    <row r="124" spans="1:15">
      <c r="A124" s="10" t="s">
        <v>114</v>
      </c>
      <c r="B124" s="15">
        <v>100</v>
      </c>
      <c r="C124" s="15">
        <v>21.882352999999998</v>
      </c>
      <c r="D124" s="15">
        <v>23.294118000000001</v>
      </c>
      <c r="E124" s="15">
        <v>7.5294119999999998</v>
      </c>
      <c r="F124" s="15">
        <v>6.3529410000000004</v>
      </c>
      <c r="G124" s="15">
        <v>26.117647000000002</v>
      </c>
      <c r="H124" s="15">
        <v>5.8823530000000002</v>
      </c>
      <c r="I124" s="15">
        <v>11.529412000000001</v>
      </c>
      <c r="J124" s="15">
        <v>12.235294</v>
      </c>
      <c r="K124" s="15">
        <v>11.529412000000001</v>
      </c>
      <c r="L124" s="15">
        <v>6.3529410000000004</v>
      </c>
      <c r="M124" s="15">
        <v>2.5882350000000001</v>
      </c>
      <c r="N124" s="15">
        <v>38.588234999999997</v>
      </c>
      <c r="O124" s="15">
        <v>1.8823529999999999</v>
      </c>
    </row>
    <row r="125" spans="1:15">
      <c r="A125" s="23" t="s">
        <v>177</v>
      </c>
      <c r="B125" s="24">
        <v>811</v>
      </c>
      <c r="C125" s="24">
        <v>205</v>
      </c>
      <c r="D125" s="24">
        <v>196</v>
      </c>
      <c r="E125" s="24">
        <v>55</v>
      </c>
      <c r="F125" s="24">
        <v>53</v>
      </c>
      <c r="G125" s="24">
        <v>204</v>
      </c>
      <c r="H125" s="24">
        <v>53</v>
      </c>
      <c r="I125" s="24">
        <v>86</v>
      </c>
      <c r="J125" s="24">
        <v>106</v>
      </c>
      <c r="K125" s="24">
        <v>95</v>
      </c>
      <c r="L125" s="24">
        <v>63</v>
      </c>
      <c r="M125" s="24">
        <v>20</v>
      </c>
      <c r="N125" s="24">
        <v>305</v>
      </c>
      <c r="O125" s="24">
        <v>17</v>
      </c>
    </row>
    <row r="126" spans="1:15">
      <c r="A126" s="10" t="s">
        <v>114</v>
      </c>
      <c r="B126" s="15">
        <v>100</v>
      </c>
      <c r="C126" s="15">
        <v>25.277435000000001</v>
      </c>
      <c r="D126" s="15">
        <v>24.167694000000001</v>
      </c>
      <c r="E126" s="15">
        <v>6.7817509999999999</v>
      </c>
      <c r="F126" s="15">
        <v>6.5351419999999996</v>
      </c>
      <c r="G126" s="15">
        <v>25.154131</v>
      </c>
      <c r="H126" s="15">
        <v>6.5351419999999996</v>
      </c>
      <c r="I126" s="15">
        <v>10.604191999999999</v>
      </c>
      <c r="J126" s="15">
        <v>13.070283999999999</v>
      </c>
      <c r="K126" s="15">
        <v>11.713933000000001</v>
      </c>
      <c r="L126" s="15">
        <v>7.7681870000000002</v>
      </c>
      <c r="M126" s="15">
        <v>2.466091</v>
      </c>
      <c r="N126" s="15">
        <v>37.607891000000002</v>
      </c>
      <c r="O126" s="15">
        <v>2.0961780000000001</v>
      </c>
    </row>
    <row r="127" spans="1:15">
      <c r="A127" s="23" t="s">
        <v>178</v>
      </c>
      <c r="B127" s="24">
        <v>207</v>
      </c>
      <c r="C127" s="24">
        <v>60</v>
      </c>
      <c r="D127" s="24">
        <v>59</v>
      </c>
      <c r="E127" s="24">
        <v>18</v>
      </c>
      <c r="F127" s="24">
        <v>22</v>
      </c>
      <c r="G127" s="24">
        <v>65</v>
      </c>
      <c r="H127" s="24">
        <v>15</v>
      </c>
      <c r="I127" s="24">
        <v>31</v>
      </c>
      <c r="J127" s="24">
        <v>27</v>
      </c>
      <c r="K127" s="24">
        <v>26</v>
      </c>
      <c r="L127" s="24">
        <v>17</v>
      </c>
      <c r="M127" s="24">
        <v>2</v>
      </c>
      <c r="N127" s="24">
        <v>71</v>
      </c>
      <c r="O127" s="24">
        <v>5</v>
      </c>
    </row>
    <row r="128" spans="1:15">
      <c r="A128" s="10" t="s">
        <v>114</v>
      </c>
      <c r="B128" s="15">
        <v>100</v>
      </c>
      <c r="C128" s="15">
        <v>28.985506999999998</v>
      </c>
      <c r="D128" s="15">
        <v>28.502414999999999</v>
      </c>
      <c r="E128" s="15">
        <v>8.6956520000000008</v>
      </c>
      <c r="F128" s="15">
        <v>10.628019</v>
      </c>
      <c r="G128" s="15">
        <v>31.400966</v>
      </c>
      <c r="H128" s="15">
        <v>7.2463769999999998</v>
      </c>
      <c r="I128" s="15">
        <v>14.975845</v>
      </c>
      <c r="J128" s="15">
        <v>13.043478</v>
      </c>
      <c r="K128" s="15">
        <v>12.560385999999999</v>
      </c>
      <c r="L128" s="15">
        <v>8.2125599999999999</v>
      </c>
      <c r="M128" s="15">
        <v>0.96618400000000004</v>
      </c>
      <c r="N128" s="15">
        <v>34.299517000000002</v>
      </c>
      <c r="O128" s="15">
        <v>2.4154589999999998</v>
      </c>
    </row>
    <row r="129" spans="1:15">
      <c r="A129" s="23" t="s">
        <v>179</v>
      </c>
      <c r="B129" s="24">
        <v>154</v>
      </c>
      <c r="C129" s="24">
        <v>24</v>
      </c>
      <c r="D129" s="24">
        <v>24</v>
      </c>
      <c r="E129" s="24">
        <v>20</v>
      </c>
      <c r="F129" s="24">
        <v>19</v>
      </c>
      <c r="G129" s="24">
        <v>45</v>
      </c>
      <c r="H129" s="24">
        <v>10</v>
      </c>
      <c r="I129" s="24">
        <v>21</v>
      </c>
      <c r="J129" s="24">
        <v>15</v>
      </c>
      <c r="K129" s="24">
        <v>27</v>
      </c>
      <c r="L129" s="24">
        <v>16</v>
      </c>
      <c r="M129" s="24">
        <v>8</v>
      </c>
      <c r="N129" s="24">
        <v>62</v>
      </c>
      <c r="O129" s="24">
        <v>1</v>
      </c>
    </row>
    <row r="130" spans="1:15">
      <c r="A130" s="10" t="s">
        <v>114</v>
      </c>
      <c r="B130" s="15">
        <v>100</v>
      </c>
      <c r="C130" s="15">
        <v>15.584415999999999</v>
      </c>
      <c r="D130" s="15">
        <v>15.584415999999999</v>
      </c>
      <c r="E130" s="15">
        <v>12.987012999999999</v>
      </c>
      <c r="F130" s="15">
        <v>12.337662</v>
      </c>
      <c r="G130" s="15">
        <v>29.220779</v>
      </c>
      <c r="H130" s="15">
        <v>6.493506</v>
      </c>
      <c r="I130" s="15">
        <v>13.636364</v>
      </c>
      <c r="J130" s="15">
        <v>9.7402599999999993</v>
      </c>
      <c r="K130" s="15">
        <v>17.532468000000001</v>
      </c>
      <c r="L130" s="15">
        <v>10.389609999999999</v>
      </c>
      <c r="M130" s="15">
        <v>5.1948049999999997</v>
      </c>
      <c r="N130" s="15">
        <v>40.259740000000001</v>
      </c>
      <c r="O130" s="15">
        <v>0.64935100000000001</v>
      </c>
    </row>
    <row r="131" spans="1:15">
      <c r="A131" s="23" t="s">
        <v>180</v>
      </c>
      <c r="B131" s="24">
        <v>318</v>
      </c>
      <c r="C131" s="24">
        <v>72</v>
      </c>
      <c r="D131" s="24">
        <v>82</v>
      </c>
      <c r="E131" s="24">
        <v>26</v>
      </c>
      <c r="F131" s="24">
        <v>26</v>
      </c>
      <c r="G131" s="24">
        <v>102</v>
      </c>
      <c r="H131" s="24">
        <v>23</v>
      </c>
      <c r="I131" s="24">
        <v>42</v>
      </c>
      <c r="J131" s="24">
        <v>41</v>
      </c>
      <c r="K131" s="24">
        <v>51</v>
      </c>
      <c r="L131" s="24">
        <v>37</v>
      </c>
      <c r="M131" s="24">
        <v>6</v>
      </c>
      <c r="N131" s="24">
        <v>110</v>
      </c>
      <c r="O131" s="24">
        <v>7</v>
      </c>
    </row>
    <row r="132" spans="1:15">
      <c r="A132" s="10" t="s">
        <v>114</v>
      </c>
      <c r="B132" s="15">
        <v>100</v>
      </c>
      <c r="C132" s="15">
        <v>22.641508999999999</v>
      </c>
      <c r="D132" s="15">
        <v>25.786163999999999</v>
      </c>
      <c r="E132" s="15">
        <v>8.1761009999999992</v>
      </c>
      <c r="F132" s="15">
        <v>8.1761009999999992</v>
      </c>
      <c r="G132" s="15">
        <v>32.075471999999998</v>
      </c>
      <c r="H132" s="15">
        <v>7.232704</v>
      </c>
      <c r="I132" s="15">
        <v>13.207547</v>
      </c>
      <c r="J132" s="15">
        <v>12.893082</v>
      </c>
      <c r="K132" s="15">
        <v>16.037735999999999</v>
      </c>
      <c r="L132" s="15">
        <v>11.63522</v>
      </c>
      <c r="M132" s="15">
        <v>1.886792</v>
      </c>
      <c r="N132" s="15">
        <v>34.591194999999999</v>
      </c>
      <c r="O132" s="15">
        <v>2.2012580000000002</v>
      </c>
    </row>
    <row r="133" spans="1:15">
      <c r="A133" s="23" t="s">
        <v>181</v>
      </c>
      <c r="B133" s="24">
        <v>203</v>
      </c>
      <c r="C133" s="24">
        <v>48</v>
      </c>
      <c r="D133" s="24">
        <v>52</v>
      </c>
      <c r="E133" s="24">
        <v>15</v>
      </c>
      <c r="F133" s="24">
        <v>22</v>
      </c>
      <c r="G133" s="24">
        <v>49</v>
      </c>
      <c r="H133" s="24">
        <v>21</v>
      </c>
      <c r="I133" s="24">
        <v>25</v>
      </c>
      <c r="J133" s="24">
        <v>29</v>
      </c>
      <c r="K133" s="24">
        <v>35</v>
      </c>
      <c r="L133" s="24">
        <v>27</v>
      </c>
      <c r="M133" s="24">
        <v>6</v>
      </c>
      <c r="N133" s="24">
        <v>70</v>
      </c>
      <c r="O133" s="24">
        <v>4</v>
      </c>
    </row>
    <row r="134" spans="1:15">
      <c r="A134" s="10" t="s">
        <v>114</v>
      </c>
      <c r="B134" s="15">
        <v>100</v>
      </c>
      <c r="C134" s="15">
        <v>23.645320000000002</v>
      </c>
      <c r="D134" s="15">
        <v>25.615763999999999</v>
      </c>
      <c r="E134" s="15">
        <v>7.3891629999999999</v>
      </c>
      <c r="F134" s="15">
        <v>10.837438000000001</v>
      </c>
      <c r="G134" s="15">
        <v>24.137930999999998</v>
      </c>
      <c r="H134" s="15">
        <v>10.344828</v>
      </c>
      <c r="I134" s="15">
        <v>12.315270999999999</v>
      </c>
      <c r="J134" s="15">
        <v>14.285714</v>
      </c>
      <c r="K134" s="15">
        <v>17.241378999999998</v>
      </c>
      <c r="L134" s="15">
        <v>13.300492999999999</v>
      </c>
      <c r="M134" s="15">
        <v>2.9556650000000002</v>
      </c>
      <c r="N134" s="15">
        <v>34.482759000000001</v>
      </c>
      <c r="O134" s="15">
        <v>1.9704429999999999</v>
      </c>
    </row>
    <row r="135" spans="1:15">
      <c r="A135" s="23" t="s">
        <v>182</v>
      </c>
      <c r="B135" s="24">
        <v>79</v>
      </c>
      <c r="C135" s="24">
        <v>16</v>
      </c>
      <c r="D135" s="24">
        <v>19</v>
      </c>
      <c r="E135" s="24">
        <v>8</v>
      </c>
      <c r="F135" s="24">
        <v>14</v>
      </c>
      <c r="G135" s="24">
        <v>24</v>
      </c>
      <c r="H135" s="24">
        <v>8</v>
      </c>
      <c r="I135" s="24">
        <v>10</v>
      </c>
      <c r="J135" s="24">
        <v>14</v>
      </c>
      <c r="K135" s="24">
        <v>17</v>
      </c>
      <c r="L135" s="24">
        <v>12</v>
      </c>
      <c r="M135" s="24">
        <v>2</v>
      </c>
      <c r="N135" s="24">
        <v>27</v>
      </c>
      <c r="O135" s="24">
        <v>1</v>
      </c>
    </row>
    <row r="136" spans="1:15">
      <c r="A136" s="10" t="s">
        <v>114</v>
      </c>
      <c r="B136" s="15">
        <v>100</v>
      </c>
      <c r="C136" s="15">
        <v>20.253164999999999</v>
      </c>
      <c r="D136" s="15">
        <v>24.050633000000001</v>
      </c>
      <c r="E136" s="15">
        <v>10.126582000000001</v>
      </c>
      <c r="F136" s="15">
        <v>17.721519000000001</v>
      </c>
      <c r="G136" s="15">
        <v>30.379746999999998</v>
      </c>
      <c r="H136" s="15">
        <v>10.126582000000001</v>
      </c>
      <c r="I136" s="15">
        <v>12.658227999999999</v>
      </c>
      <c r="J136" s="15">
        <v>17.721519000000001</v>
      </c>
      <c r="K136" s="15">
        <v>21.518986999999999</v>
      </c>
      <c r="L136" s="15">
        <v>15.189873</v>
      </c>
      <c r="M136" s="15">
        <v>2.5316459999999998</v>
      </c>
      <c r="N136" s="15">
        <v>34.177214999999997</v>
      </c>
      <c r="O136" s="15">
        <v>1.2658229999999999</v>
      </c>
    </row>
    <row r="137" spans="1:15">
      <c r="A137" s="23" t="s">
        <v>183</v>
      </c>
      <c r="B137" s="24">
        <v>68</v>
      </c>
      <c r="C137" s="24">
        <v>8</v>
      </c>
      <c r="D137" s="24">
        <v>10</v>
      </c>
      <c r="E137" s="24">
        <v>5</v>
      </c>
      <c r="F137" s="24">
        <v>9</v>
      </c>
      <c r="G137" s="24">
        <v>22</v>
      </c>
      <c r="H137" s="24">
        <v>5</v>
      </c>
      <c r="I137" s="24">
        <v>8</v>
      </c>
      <c r="J137" s="24">
        <v>15</v>
      </c>
      <c r="K137" s="24">
        <v>15</v>
      </c>
      <c r="L137" s="24">
        <v>16</v>
      </c>
      <c r="M137" s="24">
        <v>1</v>
      </c>
      <c r="N137" s="24">
        <v>19</v>
      </c>
      <c r="O137" s="24">
        <v>2</v>
      </c>
    </row>
    <row r="138" spans="1:15">
      <c r="A138" s="10" t="s">
        <v>114</v>
      </c>
      <c r="B138" s="15">
        <v>100</v>
      </c>
      <c r="C138" s="15">
        <v>11.764706</v>
      </c>
      <c r="D138" s="15">
        <v>14.705882000000001</v>
      </c>
      <c r="E138" s="15">
        <v>7.3529410000000004</v>
      </c>
      <c r="F138" s="15">
        <v>13.235294</v>
      </c>
      <c r="G138" s="15">
        <v>32.352941000000001</v>
      </c>
      <c r="H138" s="15">
        <v>7.3529410000000004</v>
      </c>
      <c r="I138" s="15">
        <v>11.764706</v>
      </c>
      <c r="J138" s="15">
        <v>22.058824000000001</v>
      </c>
      <c r="K138" s="15">
        <v>22.058824000000001</v>
      </c>
      <c r="L138" s="15">
        <v>23.529412000000001</v>
      </c>
      <c r="M138" s="15">
        <v>1.470588</v>
      </c>
      <c r="N138" s="15">
        <v>27.941175999999999</v>
      </c>
      <c r="O138" s="15">
        <v>2.941176</v>
      </c>
    </row>
    <row r="139" spans="1:15">
      <c r="A139" s="23" t="s">
        <v>184</v>
      </c>
      <c r="B139" s="24">
        <v>586</v>
      </c>
      <c r="C139" s="24">
        <v>126</v>
      </c>
      <c r="D139" s="24">
        <v>141</v>
      </c>
      <c r="E139" s="24">
        <v>40</v>
      </c>
      <c r="F139" s="24">
        <v>43</v>
      </c>
      <c r="G139" s="24">
        <v>166</v>
      </c>
      <c r="H139" s="24">
        <v>34</v>
      </c>
      <c r="I139" s="24">
        <v>72</v>
      </c>
      <c r="J139" s="24">
        <v>67</v>
      </c>
      <c r="K139" s="24">
        <v>76</v>
      </c>
      <c r="L139" s="24">
        <v>59</v>
      </c>
      <c r="M139" s="24">
        <v>11</v>
      </c>
      <c r="N139" s="24">
        <v>211</v>
      </c>
      <c r="O139" s="24">
        <v>12</v>
      </c>
    </row>
    <row r="140" spans="1:15">
      <c r="A140" s="10" t="s">
        <v>114</v>
      </c>
      <c r="B140" s="15">
        <v>100</v>
      </c>
      <c r="C140" s="15">
        <v>21.501705999999999</v>
      </c>
      <c r="D140" s="15">
        <v>24.061433000000001</v>
      </c>
      <c r="E140" s="15">
        <v>6.825939</v>
      </c>
      <c r="F140" s="15">
        <v>7.3378839999999999</v>
      </c>
      <c r="G140" s="15">
        <v>28.327645</v>
      </c>
      <c r="H140" s="15">
        <v>5.8020480000000001</v>
      </c>
      <c r="I140" s="15">
        <v>12.286689000000001</v>
      </c>
      <c r="J140" s="15">
        <v>11.433446999999999</v>
      </c>
      <c r="K140" s="15">
        <v>12.969283000000001</v>
      </c>
      <c r="L140" s="15">
        <v>10.068258999999999</v>
      </c>
      <c r="M140" s="15">
        <v>1.8771329999999999</v>
      </c>
      <c r="N140" s="15">
        <v>36.006825999999997</v>
      </c>
      <c r="O140" s="15">
        <v>2.0477820000000002</v>
      </c>
    </row>
    <row r="141" spans="1:15">
      <c r="A141" s="23" t="s">
        <v>185</v>
      </c>
      <c r="B141" s="24">
        <v>276</v>
      </c>
      <c r="C141" s="24">
        <v>66</v>
      </c>
      <c r="D141" s="24">
        <v>69</v>
      </c>
      <c r="E141" s="24">
        <v>24</v>
      </c>
      <c r="F141" s="24">
        <v>24</v>
      </c>
      <c r="G141" s="24">
        <v>88</v>
      </c>
      <c r="H141" s="24">
        <v>13</v>
      </c>
      <c r="I141" s="24">
        <v>31</v>
      </c>
      <c r="J141" s="24">
        <v>35</v>
      </c>
      <c r="K141" s="24">
        <v>43</v>
      </c>
      <c r="L141" s="24">
        <v>29</v>
      </c>
      <c r="M141" s="24">
        <v>4</v>
      </c>
      <c r="N141" s="24">
        <v>99</v>
      </c>
      <c r="O141" s="24">
        <v>7</v>
      </c>
    </row>
    <row r="142" spans="1:15">
      <c r="A142" s="10" t="s">
        <v>114</v>
      </c>
      <c r="B142" s="15">
        <v>100</v>
      </c>
      <c r="C142" s="15">
        <v>23.913042999999998</v>
      </c>
      <c r="D142" s="15">
        <v>25</v>
      </c>
      <c r="E142" s="15">
        <v>8.6956520000000008</v>
      </c>
      <c r="F142" s="15">
        <v>8.6956520000000008</v>
      </c>
      <c r="G142" s="15">
        <v>31.884058</v>
      </c>
      <c r="H142" s="15">
        <v>4.7101449999999998</v>
      </c>
      <c r="I142" s="15">
        <v>11.231884000000001</v>
      </c>
      <c r="J142" s="15">
        <v>12.681158999999999</v>
      </c>
      <c r="K142" s="15">
        <v>15.57971</v>
      </c>
      <c r="L142" s="15">
        <v>10.507246</v>
      </c>
      <c r="M142" s="15">
        <v>1.4492750000000001</v>
      </c>
      <c r="N142" s="15">
        <v>35.869565000000001</v>
      </c>
      <c r="O142" s="15">
        <v>2.536232</v>
      </c>
    </row>
    <row r="143" spans="1:15">
      <c r="A143" s="23" t="s">
        <v>152</v>
      </c>
      <c r="B143" s="24">
        <v>197</v>
      </c>
      <c r="C143" s="24">
        <v>52</v>
      </c>
      <c r="D143" s="24">
        <v>54</v>
      </c>
      <c r="E143" s="24">
        <v>13</v>
      </c>
      <c r="F143" s="24">
        <v>12</v>
      </c>
      <c r="G143" s="24">
        <v>41</v>
      </c>
      <c r="H143" s="24">
        <v>14</v>
      </c>
      <c r="I143" s="24">
        <v>13</v>
      </c>
      <c r="J143" s="24">
        <v>19</v>
      </c>
      <c r="K143" s="24">
        <v>22</v>
      </c>
      <c r="L143" s="24">
        <v>8</v>
      </c>
      <c r="M143" s="24">
        <v>18</v>
      </c>
      <c r="N143" s="24">
        <v>76</v>
      </c>
      <c r="O143" s="24">
        <v>2</v>
      </c>
    </row>
    <row r="144" spans="1:15">
      <c r="A144" s="10" t="s">
        <v>114</v>
      </c>
      <c r="B144" s="15">
        <v>100</v>
      </c>
      <c r="C144" s="15">
        <v>26.395938999999998</v>
      </c>
      <c r="D144" s="15">
        <v>27.411168</v>
      </c>
      <c r="E144" s="15">
        <v>6.5989849999999999</v>
      </c>
      <c r="F144" s="15">
        <v>6.0913709999999996</v>
      </c>
      <c r="G144" s="15">
        <v>20.812183000000001</v>
      </c>
      <c r="H144" s="15">
        <v>7.1065990000000001</v>
      </c>
      <c r="I144" s="15">
        <v>6.5989849999999999</v>
      </c>
      <c r="J144" s="15">
        <v>9.6446699999999996</v>
      </c>
      <c r="K144" s="15">
        <v>11.167513</v>
      </c>
      <c r="L144" s="15">
        <v>4.0609140000000004</v>
      </c>
      <c r="M144" s="15">
        <v>9.1370559999999994</v>
      </c>
      <c r="N144" s="15">
        <v>38.578679999999999</v>
      </c>
      <c r="O144" s="15">
        <v>1.015228</v>
      </c>
    </row>
    <row r="145" spans="1:15">
      <c r="A145" s="23" t="s">
        <v>186</v>
      </c>
      <c r="B145" s="24">
        <v>944</v>
      </c>
      <c r="C145" s="24">
        <v>229</v>
      </c>
      <c r="D145" s="24">
        <v>223</v>
      </c>
      <c r="E145" s="24">
        <v>57</v>
      </c>
      <c r="F145" s="24">
        <v>55</v>
      </c>
      <c r="G145" s="24">
        <v>155</v>
      </c>
      <c r="H145" s="24">
        <v>48</v>
      </c>
      <c r="I145" s="24">
        <v>78</v>
      </c>
      <c r="J145" s="24">
        <v>128</v>
      </c>
      <c r="K145" s="24">
        <v>73</v>
      </c>
      <c r="L145" s="24">
        <v>43</v>
      </c>
      <c r="M145" s="24">
        <v>26</v>
      </c>
      <c r="N145" s="24">
        <v>398</v>
      </c>
      <c r="O145" s="24">
        <v>30</v>
      </c>
    </row>
    <row r="146" spans="1:15">
      <c r="A146" s="10" t="s">
        <v>114</v>
      </c>
      <c r="B146" s="15">
        <v>100</v>
      </c>
      <c r="C146" s="15">
        <v>24.258475000000001</v>
      </c>
      <c r="D146" s="15">
        <v>23.622881</v>
      </c>
      <c r="E146" s="15">
        <v>6.0381359999999997</v>
      </c>
      <c r="F146" s="15">
        <v>5.8262710000000002</v>
      </c>
      <c r="G146" s="15">
        <v>16.419492000000002</v>
      </c>
      <c r="H146" s="15">
        <v>5.084746</v>
      </c>
      <c r="I146" s="15">
        <v>8.2627120000000005</v>
      </c>
      <c r="J146" s="15">
        <v>13.559322</v>
      </c>
      <c r="K146" s="15">
        <v>7.7330509999999997</v>
      </c>
      <c r="L146" s="15">
        <v>4.5550850000000001</v>
      </c>
      <c r="M146" s="15">
        <v>2.7542369999999998</v>
      </c>
      <c r="N146" s="15">
        <v>42.161017000000001</v>
      </c>
      <c r="O146" s="15">
        <v>3.1779660000000001</v>
      </c>
    </row>
    <row r="147" spans="1:15">
      <c r="A147" s="23" t="s">
        <v>128</v>
      </c>
      <c r="B147" s="24">
        <v>41</v>
      </c>
      <c r="C147" s="24">
        <v>11</v>
      </c>
      <c r="D147" s="24">
        <v>12</v>
      </c>
      <c r="E147" s="24">
        <v>4</v>
      </c>
      <c r="F147" s="24">
        <v>4</v>
      </c>
      <c r="G147" s="24">
        <v>11</v>
      </c>
      <c r="H147" s="24">
        <v>4</v>
      </c>
      <c r="I147" s="24">
        <v>3</v>
      </c>
      <c r="J147" s="24">
        <v>6</v>
      </c>
      <c r="K147" s="24">
        <v>5</v>
      </c>
      <c r="L147" s="24">
        <v>1</v>
      </c>
      <c r="M147" s="24">
        <v>2</v>
      </c>
      <c r="N147" s="24">
        <v>9</v>
      </c>
      <c r="O147" s="24">
        <v>9</v>
      </c>
    </row>
    <row r="148" spans="1:15">
      <c r="A148" s="10" t="s">
        <v>114</v>
      </c>
      <c r="B148" s="15">
        <v>100</v>
      </c>
      <c r="C148" s="15">
        <v>26.829267999999999</v>
      </c>
      <c r="D148" s="15">
        <v>29.268293</v>
      </c>
      <c r="E148" s="15">
        <v>9.7560979999999997</v>
      </c>
      <c r="F148" s="15">
        <v>9.7560979999999997</v>
      </c>
      <c r="G148" s="15">
        <v>26.829267999999999</v>
      </c>
      <c r="H148" s="15">
        <v>9.7560979999999997</v>
      </c>
      <c r="I148" s="15">
        <v>7.3170729999999997</v>
      </c>
      <c r="J148" s="15">
        <v>14.634145999999999</v>
      </c>
      <c r="K148" s="15">
        <v>12.195122</v>
      </c>
      <c r="L148" s="15">
        <v>2.4390239999999999</v>
      </c>
      <c r="M148" s="15">
        <v>4.8780489999999999</v>
      </c>
      <c r="N148" s="15">
        <v>21.951219999999999</v>
      </c>
      <c r="O148" s="15">
        <v>21.951219999999999</v>
      </c>
    </row>
    <row r="149" spans="1:15">
      <c r="A149" s="8" t="s">
        <v>187</v>
      </c>
      <c r="B149" s="8"/>
      <c r="C149" s="8"/>
      <c r="D149" s="8"/>
      <c r="E149" s="8"/>
      <c r="F149" s="8"/>
      <c r="G149" s="8"/>
      <c r="H149" s="8"/>
      <c r="I149" s="8"/>
      <c r="J149" s="8"/>
      <c r="K149" s="8"/>
      <c r="L149" s="8"/>
      <c r="M149" s="8"/>
      <c r="N149" s="8"/>
      <c r="O149" s="8"/>
    </row>
    <row r="150" spans="1:15">
      <c r="A150" s="23" t="s">
        <v>188</v>
      </c>
      <c r="B150" s="24">
        <v>2041</v>
      </c>
      <c r="C150" s="24">
        <v>534</v>
      </c>
      <c r="D150" s="24">
        <v>533</v>
      </c>
      <c r="E150" s="24">
        <v>145</v>
      </c>
      <c r="F150" s="24">
        <v>141</v>
      </c>
      <c r="G150" s="24">
        <v>488</v>
      </c>
      <c r="H150" s="24">
        <v>134</v>
      </c>
      <c r="I150" s="24">
        <v>208</v>
      </c>
      <c r="J150" s="24">
        <v>277</v>
      </c>
      <c r="K150" s="24">
        <v>218</v>
      </c>
      <c r="L150" s="24">
        <v>142</v>
      </c>
      <c r="M150" s="24">
        <v>62</v>
      </c>
      <c r="N150" s="24">
        <v>728</v>
      </c>
      <c r="O150" s="24">
        <v>53</v>
      </c>
    </row>
    <row r="151" spans="1:15">
      <c r="A151" s="10" t="s">
        <v>114</v>
      </c>
      <c r="B151" s="15">
        <v>100</v>
      </c>
      <c r="C151" s="15">
        <v>26.163644999999999</v>
      </c>
      <c r="D151" s="15">
        <v>26.114650000000001</v>
      </c>
      <c r="E151" s="15">
        <v>7.1043609999999999</v>
      </c>
      <c r="F151" s="15">
        <v>6.9083779999999999</v>
      </c>
      <c r="G151" s="15">
        <v>23.909848</v>
      </c>
      <c r="H151" s="15">
        <v>6.5654089999999998</v>
      </c>
      <c r="I151" s="15">
        <v>10.191083000000001</v>
      </c>
      <c r="J151" s="15">
        <v>13.571778999999999</v>
      </c>
      <c r="K151" s="15">
        <v>10.681039</v>
      </c>
      <c r="L151" s="15">
        <v>6.9573739999999997</v>
      </c>
      <c r="M151" s="15">
        <v>3.0377269999999998</v>
      </c>
      <c r="N151" s="15">
        <v>35.668790000000001</v>
      </c>
      <c r="O151" s="15">
        <v>2.5967660000000001</v>
      </c>
    </row>
    <row r="152" spans="1:15">
      <c r="A152" s="23" t="s">
        <v>189</v>
      </c>
      <c r="B152" s="24">
        <v>221</v>
      </c>
      <c r="C152" s="24">
        <v>24</v>
      </c>
      <c r="D152" s="24">
        <v>23</v>
      </c>
      <c r="E152" s="24">
        <v>16</v>
      </c>
      <c r="F152" s="24">
        <v>10</v>
      </c>
      <c r="G152" s="24">
        <v>23</v>
      </c>
      <c r="H152" s="24">
        <v>11</v>
      </c>
      <c r="I152" s="24">
        <v>17</v>
      </c>
      <c r="J152" s="24">
        <v>20</v>
      </c>
      <c r="K152" s="24">
        <v>15</v>
      </c>
      <c r="L152" s="24">
        <v>7</v>
      </c>
      <c r="M152" s="24">
        <v>5</v>
      </c>
      <c r="N152" s="24">
        <v>126</v>
      </c>
      <c r="O152" s="24">
        <v>4</v>
      </c>
    </row>
    <row r="153" spans="1:15">
      <c r="A153" s="10" t="s">
        <v>114</v>
      </c>
      <c r="B153" s="15">
        <v>100</v>
      </c>
      <c r="C153" s="15">
        <v>10.859729</v>
      </c>
      <c r="D153" s="15">
        <v>10.40724</v>
      </c>
      <c r="E153" s="15">
        <v>7.2398189999999998</v>
      </c>
      <c r="F153" s="15">
        <v>4.5248869999999997</v>
      </c>
      <c r="G153" s="15">
        <v>10.40724</v>
      </c>
      <c r="H153" s="15">
        <v>4.9773759999999996</v>
      </c>
      <c r="I153" s="15">
        <v>7.6923079999999997</v>
      </c>
      <c r="J153" s="15">
        <v>9.0497739999999993</v>
      </c>
      <c r="K153" s="15">
        <v>6.7873299999999999</v>
      </c>
      <c r="L153" s="15">
        <v>3.167421</v>
      </c>
      <c r="M153" s="15">
        <v>2.2624430000000002</v>
      </c>
      <c r="N153" s="15">
        <v>57.013575000000003</v>
      </c>
      <c r="O153" s="15">
        <v>1.809955</v>
      </c>
    </row>
    <row r="154" spans="1:15">
      <c r="A154" s="23" t="s">
        <v>190</v>
      </c>
      <c r="B154" s="24">
        <v>64</v>
      </c>
      <c r="C154" s="24">
        <v>16</v>
      </c>
      <c r="D154" s="24">
        <v>15</v>
      </c>
      <c r="E154" s="24">
        <v>5</v>
      </c>
      <c r="F154" s="24">
        <v>5</v>
      </c>
      <c r="G154" s="24">
        <v>14</v>
      </c>
      <c r="H154" s="24">
        <v>3</v>
      </c>
      <c r="I154" s="24">
        <v>6</v>
      </c>
      <c r="J154" s="24">
        <v>10</v>
      </c>
      <c r="K154" s="24">
        <v>5</v>
      </c>
      <c r="L154" s="24">
        <v>2</v>
      </c>
      <c r="M154" s="24">
        <v>1</v>
      </c>
      <c r="N154" s="24">
        <v>27</v>
      </c>
      <c r="O154" s="24">
        <v>2</v>
      </c>
    </row>
    <row r="155" spans="1:15">
      <c r="A155" s="10" t="s">
        <v>114</v>
      </c>
      <c r="B155" s="15">
        <v>100</v>
      </c>
      <c r="C155" s="15">
        <v>25</v>
      </c>
      <c r="D155" s="15">
        <v>23.4375</v>
      </c>
      <c r="E155" s="15">
        <v>7.8125</v>
      </c>
      <c r="F155" s="15">
        <v>7.8125</v>
      </c>
      <c r="G155" s="15">
        <v>21.875</v>
      </c>
      <c r="H155" s="15">
        <v>4.6875</v>
      </c>
      <c r="I155" s="15">
        <v>9.375</v>
      </c>
      <c r="J155" s="15">
        <v>15.625</v>
      </c>
      <c r="K155" s="15">
        <v>7.8125</v>
      </c>
      <c r="L155" s="15">
        <v>3.125</v>
      </c>
      <c r="M155" s="15">
        <v>1.5625</v>
      </c>
      <c r="N155" s="15">
        <v>42.1875</v>
      </c>
      <c r="O155" s="15">
        <v>3.125</v>
      </c>
    </row>
    <row r="156" spans="1:15">
      <c r="A156" s="23" t="s">
        <v>191</v>
      </c>
      <c r="B156" s="24">
        <v>158</v>
      </c>
      <c r="C156" s="24">
        <v>28</v>
      </c>
      <c r="D156" s="24">
        <v>25</v>
      </c>
      <c r="E156" s="24">
        <v>4</v>
      </c>
      <c r="F156" s="24">
        <v>9</v>
      </c>
      <c r="G156" s="24">
        <v>19</v>
      </c>
      <c r="H156" s="24">
        <v>4</v>
      </c>
      <c r="I156" s="24">
        <v>12</v>
      </c>
      <c r="J156" s="24">
        <v>15</v>
      </c>
      <c r="K156" s="24">
        <v>7</v>
      </c>
      <c r="L156" s="24">
        <v>3</v>
      </c>
      <c r="M156" s="24">
        <v>9</v>
      </c>
      <c r="N156" s="24">
        <v>83</v>
      </c>
      <c r="O156" s="24">
        <v>5</v>
      </c>
    </row>
    <row r="157" spans="1:15">
      <c r="A157" s="10" t="s">
        <v>114</v>
      </c>
      <c r="B157" s="15">
        <v>100</v>
      </c>
      <c r="C157" s="15">
        <v>17.721519000000001</v>
      </c>
      <c r="D157" s="15">
        <v>15.822785</v>
      </c>
      <c r="E157" s="15">
        <v>2.5316459999999998</v>
      </c>
      <c r="F157" s="15">
        <v>5.6962029999999997</v>
      </c>
      <c r="G157" s="15">
        <v>12.025316</v>
      </c>
      <c r="H157" s="15">
        <v>2.5316459999999998</v>
      </c>
      <c r="I157" s="15">
        <v>7.5949369999999998</v>
      </c>
      <c r="J157" s="15">
        <v>9.4936710000000009</v>
      </c>
      <c r="K157" s="15">
        <v>4.4303800000000004</v>
      </c>
      <c r="L157" s="15">
        <v>1.8987339999999999</v>
      </c>
      <c r="M157" s="15">
        <v>5.6962029999999997</v>
      </c>
      <c r="N157" s="15">
        <v>52.531646000000002</v>
      </c>
      <c r="O157" s="15">
        <v>3.1645569999999998</v>
      </c>
    </row>
    <row r="158" spans="1:15">
      <c r="A158" s="23" t="s">
        <v>192</v>
      </c>
      <c r="B158" s="24">
        <v>120</v>
      </c>
      <c r="C158" s="24">
        <v>22</v>
      </c>
      <c r="D158" s="24">
        <v>24</v>
      </c>
      <c r="E158" s="24">
        <v>7</v>
      </c>
      <c r="F158" s="24">
        <v>7</v>
      </c>
      <c r="G158" s="24">
        <v>16</v>
      </c>
      <c r="H158" s="24">
        <v>3</v>
      </c>
      <c r="I158" s="24">
        <v>6</v>
      </c>
      <c r="J158" s="24">
        <v>9</v>
      </c>
      <c r="K158" s="24">
        <v>8</v>
      </c>
      <c r="L158" s="24">
        <v>4</v>
      </c>
      <c r="M158" s="24">
        <v>5</v>
      </c>
      <c r="N158" s="24">
        <v>57</v>
      </c>
      <c r="O158" s="24">
        <v>6</v>
      </c>
    </row>
    <row r="159" spans="1:15">
      <c r="A159" s="10" t="s">
        <v>114</v>
      </c>
      <c r="B159" s="15">
        <v>100</v>
      </c>
      <c r="C159" s="15">
        <v>18.333333</v>
      </c>
      <c r="D159" s="15">
        <v>20</v>
      </c>
      <c r="E159" s="15">
        <v>5.8333329999999997</v>
      </c>
      <c r="F159" s="15">
        <v>5.8333329999999997</v>
      </c>
      <c r="G159" s="15">
        <v>13.333333</v>
      </c>
      <c r="H159" s="15">
        <v>2.5</v>
      </c>
      <c r="I159" s="15">
        <v>5</v>
      </c>
      <c r="J159" s="15">
        <v>7.5</v>
      </c>
      <c r="K159" s="15">
        <v>6.6666670000000003</v>
      </c>
      <c r="L159" s="15">
        <v>3.3333330000000001</v>
      </c>
      <c r="M159" s="15">
        <v>4.1666670000000003</v>
      </c>
      <c r="N159" s="15">
        <v>47.5</v>
      </c>
      <c r="O159" s="15">
        <v>5</v>
      </c>
    </row>
    <row r="160" spans="1:15">
      <c r="A160" s="23" t="s">
        <v>193</v>
      </c>
      <c r="B160" s="24">
        <v>10</v>
      </c>
      <c r="C160" s="24">
        <v>1</v>
      </c>
      <c r="D160" s="24">
        <v>1</v>
      </c>
      <c r="E160" s="24">
        <v>0</v>
      </c>
      <c r="F160" s="24">
        <v>0</v>
      </c>
      <c r="G160" s="24">
        <v>2</v>
      </c>
      <c r="H160" s="24">
        <v>0</v>
      </c>
      <c r="I160" s="24">
        <v>2</v>
      </c>
      <c r="J160" s="24">
        <v>0</v>
      </c>
      <c r="K160" s="24">
        <v>0</v>
      </c>
      <c r="L160" s="24">
        <v>0</v>
      </c>
      <c r="M160" s="24">
        <v>0</v>
      </c>
      <c r="N160" s="24">
        <v>7</v>
      </c>
      <c r="O160" s="24">
        <v>0</v>
      </c>
    </row>
    <row r="161" spans="1:15">
      <c r="A161" s="10" t="s">
        <v>114</v>
      </c>
      <c r="B161" s="15">
        <v>100</v>
      </c>
      <c r="C161" s="15">
        <v>10</v>
      </c>
      <c r="D161" s="15">
        <v>10</v>
      </c>
      <c r="E161" s="15">
        <v>0</v>
      </c>
      <c r="F161" s="15">
        <v>0</v>
      </c>
      <c r="G161" s="15">
        <v>20</v>
      </c>
      <c r="H161" s="15">
        <v>0</v>
      </c>
      <c r="I161" s="15">
        <v>20</v>
      </c>
      <c r="J161" s="15">
        <v>0</v>
      </c>
      <c r="K161" s="15">
        <v>0</v>
      </c>
      <c r="L161" s="15">
        <v>0</v>
      </c>
      <c r="M161" s="15">
        <v>0</v>
      </c>
      <c r="N161" s="15">
        <v>70</v>
      </c>
      <c r="O161" s="15">
        <v>0</v>
      </c>
    </row>
    <row r="162" spans="1:15">
      <c r="A162" s="23" t="s">
        <v>152</v>
      </c>
      <c r="B162" s="24">
        <v>39</v>
      </c>
      <c r="C162" s="24">
        <v>9</v>
      </c>
      <c r="D162" s="24">
        <v>10</v>
      </c>
      <c r="E162" s="24">
        <v>0</v>
      </c>
      <c r="F162" s="24">
        <v>2</v>
      </c>
      <c r="G162" s="24">
        <v>9</v>
      </c>
      <c r="H162" s="24">
        <v>4</v>
      </c>
      <c r="I162" s="24">
        <v>6</v>
      </c>
      <c r="J162" s="24">
        <v>6</v>
      </c>
      <c r="K162" s="24">
        <v>2</v>
      </c>
      <c r="L162" s="24">
        <v>2</v>
      </c>
      <c r="M162" s="24">
        <v>4</v>
      </c>
      <c r="N162" s="24">
        <v>16</v>
      </c>
      <c r="O162" s="24">
        <v>0</v>
      </c>
    </row>
    <row r="163" spans="1:15">
      <c r="A163" s="10" t="s">
        <v>114</v>
      </c>
      <c r="B163" s="15">
        <v>100</v>
      </c>
      <c r="C163" s="15">
        <v>23.076923000000001</v>
      </c>
      <c r="D163" s="15">
        <v>25.641026</v>
      </c>
      <c r="E163" s="15">
        <v>0</v>
      </c>
      <c r="F163" s="15">
        <v>5.1282050000000003</v>
      </c>
      <c r="G163" s="15">
        <v>23.076923000000001</v>
      </c>
      <c r="H163" s="15">
        <v>10.256410000000001</v>
      </c>
      <c r="I163" s="15">
        <v>15.384615</v>
      </c>
      <c r="J163" s="15">
        <v>15.384615</v>
      </c>
      <c r="K163" s="15">
        <v>5.1282050000000003</v>
      </c>
      <c r="L163" s="15">
        <v>5.1282050000000003</v>
      </c>
      <c r="M163" s="15">
        <v>10.256410000000001</v>
      </c>
      <c r="N163" s="15">
        <v>41.025641</v>
      </c>
      <c r="O163" s="15">
        <v>0</v>
      </c>
    </row>
    <row r="164" spans="1:15">
      <c r="A164" s="23" t="s">
        <v>128</v>
      </c>
      <c r="B164" s="24">
        <v>24</v>
      </c>
      <c r="C164" s="24">
        <v>6</v>
      </c>
      <c r="D164" s="24">
        <v>5</v>
      </c>
      <c r="E164" s="24">
        <v>3</v>
      </c>
      <c r="F164" s="24">
        <v>1</v>
      </c>
      <c r="G164" s="24">
        <v>4</v>
      </c>
      <c r="H164" s="24">
        <v>4</v>
      </c>
      <c r="I164" s="24">
        <v>1</v>
      </c>
      <c r="J164" s="24">
        <v>6</v>
      </c>
      <c r="K164" s="24">
        <v>5</v>
      </c>
      <c r="L164" s="24">
        <v>1</v>
      </c>
      <c r="M164" s="24">
        <v>0</v>
      </c>
      <c r="N164" s="24">
        <v>7</v>
      </c>
      <c r="O164" s="24">
        <v>3</v>
      </c>
    </row>
    <row r="165" spans="1:15">
      <c r="A165" s="10" t="s">
        <v>114</v>
      </c>
      <c r="B165" s="15">
        <v>100</v>
      </c>
      <c r="C165" s="15">
        <v>25</v>
      </c>
      <c r="D165" s="15">
        <v>20.833333</v>
      </c>
      <c r="E165" s="15">
        <v>12.5</v>
      </c>
      <c r="F165" s="15">
        <v>4.1666670000000003</v>
      </c>
      <c r="G165" s="15">
        <v>16.666667</v>
      </c>
      <c r="H165" s="15">
        <v>16.666667</v>
      </c>
      <c r="I165" s="15">
        <v>4.1666670000000003</v>
      </c>
      <c r="J165" s="15">
        <v>25</v>
      </c>
      <c r="K165" s="15">
        <v>20.833333</v>
      </c>
      <c r="L165" s="15">
        <v>4.1666670000000003</v>
      </c>
      <c r="M165" s="15">
        <v>0</v>
      </c>
      <c r="N165" s="15">
        <v>29.166667</v>
      </c>
      <c r="O165" s="15">
        <v>12.5</v>
      </c>
    </row>
    <row r="166" spans="1:15">
      <c r="A166" s="8" t="s">
        <v>194</v>
      </c>
      <c r="B166" s="8"/>
      <c r="C166" s="8"/>
      <c r="D166" s="8"/>
      <c r="E166" s="8"/>
      <c r="F166" s="8"/>
      <c r="G166" s="8"/>
      <c r="H166" s="8"/>
      <c r="I166" s="8"/>
      <c r="J166" s="8"/>
      <c r="K166" s="8"/>
      <c r="L166" s="8"/>
      <c r="M166" s="8"/>
      <c r="N166" s="8"/>
      <c r="O166" s="8"/>
    </row>
    <row r="167" spans="1:15">
      <c r="A167" s="23" t="s">
        <v>195</v>
      </c>
      <c r="B167" s="24">
        <v>1341</v>
      </c>
      <c r="C167" s="24">
        <v>299</v>
      </c>
      <c r="D167" s="24">
        <v>288</v>
      </c>
      <c r="E167" s="24">
        <v>105</v>
      </c>
      <c r="F167" s="24">
        <v>78</v>
      </c>
      <c r="G167" s="24">
        <v>261</v>
      </c>
      <c r="H167" s="24">
        <v>87</v>
      </c>
      <c r="I167" s="24">
        <v>144</v>
      </c>
      <c r="J167" s="24">
        <v>172</v>
      </c>
      <c r="K167" s="24">
        <v>143</v>
      </c>
      <c r="L167" s="24">
        <v>78</v>
      </c>
      <c r="M167" s="24">
        <v>40</v>
      </c>
      <c r="N167" s="24">
        <v>546</v>
      </c>
      <c r="O167" s="24">
        <v>26</v>
      </c>
    </row>
    <row r="168" spans="1:15">
      <c r="A168" s="10" t="s">
        <v>114</v>
      </c>
      <c r="B168" s="15">
        <v>100</v>
      </c>
      <c r="C168" s="15">
        <v>22.296793000000001</v>
      </c>
      <c r="D168" s="15">
        <v>21.476510000000001</v>
      </c>
      <c r="E168" s="15">
        <v>7.8299779999999997</v>
      </c>
      <c r="F168" s="15">
        <v>5.8165550000000001</v>
      </c>
      <c r="G168" s="15">
        <v>19.463087000000002</v>
      </c>
      <c r="H168" s="15">
        <v>6.4876959999999997</v>
      </c>
      <c r="I168" s="15">
        <v>10.738255000000001</v>
      </c>
      <c r="J168" s="15">
        <v>12.826249000000001</v>
      </c>
      <c r="K168" s="15">
        <v>10.663684</v>
      </c>
      <c r="L168" s="15">
        <v>5.8165550000000001</v>
      </c>
      <c r="M168" s="15">
        <v>2.9828489999999999</v>
      </c>
      <c r="N168" s="15">
        <v>40.715884000000003</v>
      </c>
      <c r="O168" s="15">
        <v>1.938852</v>
      </c>
    </row>
    <row r="169" spans="1:15">
      <c r="A169" s="23" t="s">
        <v>196</v>
      </c>
      <c r="B169" s="24">
        <v>523</v>
      </c>
      <c r="C169" s="24">
        <v>80</v>
      </c>
      <c r="D169" s="24">
        <v>77</v>
      </c>
      <c r="E169" s="24">
        <v>40</v>
      </c>
      <c r="F169" s="24">
        <v>28</v>
      </c>
      <c r="G169" s="24">
        <v>92</v>
      </c>
      <c r="H169" s="24">
        <v>30</v>
      </c>
      <c r="I169" s="24">
        <v>65</v>
      </c>
      <c r="J169" s="24">
        <v>68</v>
      </c>
      <c r="K169" s="24">
        <v>62</v>
      </c>
      <c r="L169" s="24">
        <v>37</v>
      </c>
      <c r="M169" s="24">
        <v>10</v>
      </c>
      <c r="N169" s="24">
        <v>233</v>
      </c>
      <c r="O169" s="24">
        <v>10</v>
      </c>
    </row>
    <row r="170" spans="1:15">
      <c r="A170" s="10" t="s">
        <v>114</v>
      </c>
      <c r="B170" s="15">
        <v>100</v>
      </c>
      <c r="C170" s="15">
        <v>15.296367</v>
      </c>
      <c r="D170" s="15">
        <v>14.722753000000001</v>
      </c>
      <c r="E170" s="15">
        <v>7.6481839999999996</v>
      </c>
      <c r="F170" s="15">
        <v>5.3537280000000003</v>
      </c>
      <c r="G170" s="15">
        <v>17.590821999999999</v>
      </c>
      <c r="H170" s="15">
        <v>5.7361380000000004</v>
      </c>
      <c r="I170" s="15">
        <v>12.428298</v>
      </c>
      <c r="J170" s="15">
        <v>13.001912000000001</v>
      </c>
      <c r="K170" s="15">
        <v>11.854685</v>
      </c>
      <c r="L170" s="15">
        <v>7.0745699999999996</v>
      </c>
      <c r="M170" s="15">
        <v>1.9120459999999999</v>
      </c>
      <c r="N170" s="15">
        <v>44.550668999999999</v>
      </c>
      <c r="O170" s="15">
        <v>1.9120459999999999</v>
      </c>
    </row>
    <row r="171" spans="1:15">
      <c r="A171" s="23" t="s">
        <v>197</v>
      </c>
      <c r="B171" s="24">
        <v>116</v>
      </c>
      <c r="C171" s="24">
        <v>24</v>
      </c>
      <c r="D171" s="24">
        <v>31</v>
      </c>
      <c r="E171" s="24">
        <v>13</v>
      </c>
      <c r="F171" s="24">
        <v>8</v>
      </c>
      <c r="G171" s="24">
        <v>22</v>
      </c>
      <c r="H171" s="24">
        <v>14</v>
      </c>
      <c r="I171" s="24">
        <v>22</v>
      </c>
      <c r="J171" s="24">
        <v>19</v>
      </c>
      <c r="K171" s="24">
        <v>15</v>
      </c>
      <c r="L171" s="24">
        <v>11</v>
      </c>
      <c r="M171" s="24">
        <v>8</v>
      </c>
      <c r="N171" s="24">
        <v>38</v>
      </c>
      <c r="O171" s="24">
        <v>3</v>
      </c>
    </row>
    <row r="172" spans="1:15">
      <c r="A172" s="10" t="s">
        <v>114</v>
      </c>
      <c r="B172" s="15">
        <v>100</v>
      </c>
      <c r="C172" s="15">
        <v>20.689654999999998</v>
      </c>
      <c r="D172" s="15">
        <v>26.724138</v>
      </c>
      <c r="E172" s="15">
        <v>11.206897</v>
      </c>
      <c r="F172" s="15">
        <v>6.8965519999999998</v>
      </c>
      <c r="G172" s="15">
        <v>18.965516999999998</v>
      </c>
      <c r="H172" s="15">
        <v>12.068966</v>
      </c>
      <c r="I172" s="15">
        <v>18.965516999999998</v>
      </c>
      <c r="J172" s="15">
        <v>16.37931</v>
      </c>
      <c r="K172" s="15">
        <v>12.931034</v>
      </c>
      <c r="L172" s="15">
        <v>9.4827589999999997</v>
      </c>
      <c r="M172" s="15">
        <v>6.8965519999999998</v>
      </c>
      <c r="N172" s="15">
        <v>32.758620999999998</v>
      </c>
      <c r="O172" s="15">
        <v>2.5862069999999999</v>
      </c>
    </row>
    <row r="173" spans="1:15">
      <c r="A173" s="23" t="s">
        <v>198</v>
      </c>
      <c r="B173" s="24">
        <v>25</v>
      </c>
      <c r="C173" s="24">
        <v>9</v>
      </c>
      <c r="D173" s="24">
        <v>10</v>
      </c>
      <c r="E173" s="24">
        <v>3</v>
      </c>
      <c r="F173" s="24">
        <v>3</v>
      </c>
      <c r="G173" s="24">
        <v>6</v>
      </c>
      <c r="H173" s="24">
        <v>2</v>
      </c>
      <c r="I173" s="24">
        <v>3</v>
      </c>
      <c r="J173" s="24">
        <v>3</v>
      </c>
      <c r="K173" s="24">
        <v>5</v>
      </c>
      <c r="L173" s="24">
        <v>2</v>
      </c>
      <c r="M173" s="24">
        <v>1</v>
      </c>
      <c r="N173" s="24">
        <v>8</v>
      </c>
      <c r="O173" s="24">
        <v>1</v>
      </c>
    </row>
    <row r="174" spans="1:15">
      <c r="A174" s="10" t="s">
        <v>114</v>
      </c>
      <c r="B174" s="15">
        <v>100</v>
      </c>
      <c r="C174" s="15">
        <v>36</v>
      </c>
      <c r="D174" s="15">
        <v>40</v>
      </c>
      <c r="E174" s="15">
        <v>12</v>
      </c>
      <c r="F174" s="15">
        <v>12</v>
      </c>
      <c r="G174" s="15">
        <v>24</v>
      </c>
      <c r="H174" s="15">
        <v>8</v>
      </c>
      <c r="I174" s="15">
        <v>12</v>
      </c>
      <c r="J174" s="15">
        <v>12</v>
      </c>
      <c r="K174" s="15">
        <v>20</v>
      </c>
      <c r="L174" s="15">
        <v>8</v>
      </c>
      <c r="M174" s="15">
        <v>4</v>
      </c>
      <c r="N174" s="15">
        <v>32</v>
      </c>
      <c r="O174" s="15">
        <v>4</v>
      </c>
    </row>
    <row r="175" spans="1:15">
      <c r="A175" s="23" t="s">
        <v>199</v>
      </c>
      <c r="B175" s="24">
        <v>68</v>
      </c>
      <c r="C175" s="24">
        <v>21</v>
      </c>
      <c r="D175" s="24">
        <v>13</v>
      </c>
      <c r="E175" s="24">
        <v>5</v>
      </c>
      <c r="F175" s="24">
        <v>2</v>
      </c>
      <c r="G175" s="24">
        <v>15</v>
      </c>
      <c r="H175" s="24">
        <v>7</v>
      </c>
      <c r="I175" s="24">
        <v>5</v>
      </c>
      <c r="J175" s="24">
        <v>10</v>
      </c>
      <c r="K175" s="24">
        <v>5</v>
      </c>
      <c r="L175" s="24">
        <v>4</v>
      </c>
      <c r="M175" s="24">
        <v>2</v>
      </c>
      <c r="N175" s="24">
        <v>22</v>
      </c>
      <c r="O175" s="24">
        <v>2</v>
      </c>
    </row>
    <row r="176" spans="1:15">
      <c r="A176" s="10" t="s">
        <v>114</v>
      </c>
      <c r="B176" s="15">
        <v>100</v>
      </c>
      <c r="C176" s="15">
        <v>30.882352999999998</v>
      </c>
      <c r="D176" s="15">
        <v>19.117647000000002</v>
      </c>
      <c r="E176" s="15">
        <v>7.3529410000000004</v>
      </c>
      <c r="F176" s="15">
        <v>2.941176</v>
      </c>
      <c r="G176" s="15">
        <v>22.058824000000001</v>
      </c>
      <c r="H176" s="15">
        <v>10.294117999999999</v>
      </c>
      <c r="I176" s="15">
        <v>7.3529410000000004</v>
      </c>
      <c r="J176" s="15">
        <v>14.705882000000001</v>
      </c>
      <c r="K176" s="15">
        <v>7.3529410000000004</v>
      </c>
      <c r="L176" s="15">
        <v>5.8823530000000002</v>
      </c>
      <c r="M176" s="15">
        <v>2.941176</v>
      </c>
      <c r="N176" s="15">
        <v>32.352941000000001</v>
      </c>
      <c r="O176" s="15">
        <v>2.941176</v>
      </c>
    </row>
    <row r="177" spans="1:15">
      <c r="A177" s="23" t="s">
        <v>200</v>
      </c>
      <c r="B177" s="24">
        <v>1248</v>
      </c>
      <c r="C177" s="24">
        <v>303</v>
      </c>
      <c r="D177" s="24">
        <v>294</v>
      </c>
      <c r="E177" s="24">
        <v>74</v>
      </c>
      <c r="F177" s="24">
        <v>90</v>
      </c>
      <c r="G177" s="24">
        <v>326</v>
      </c>
      <c r="H177" s="24">
        <v>90</v>
      </c>
      <c r="I177" s="24">
        <v>126</v>
      </c>
      <c r="J177" s="24">
        <v>177</v>
      </c>
      <c r="K177" s="24">
        <v>132</v>
      </c>
      <c r="L177" s="24">
        <v>100</v>
      </c>
      <c r="M177" s="24">
        <v>37</v>
      </c>
      <c r="N177" s="24">
        <v>464</v>
      </c>
      <c r="O177" s="24">
        <v>21</v>
      </c>
    </row>
    <row r="178" spans="1:15">
      <c r="A178" s="10" t="s">
        <v>114</v>
      </c>
      <c r="B178" s="15">
        <v>100</v>
      </c>
      <c r="C178" s="15">
        <v>24.278846000000001</v>
      </c>
      <c r="D178" s="15">
        <v>23.557691999999999</v>
      </c>
      <c r="E178" s="15">
        <v>5.929487</v>
      </c>
      <c r="F178" s="15">
        <v>7.211538</v>
      </c>
      <c r="G178" s="15">
        <v>26.121794999999999</v>
      </c>
      <c r="H178" s="15">
        <v>7.211538</v>
      </c>
      <c r="I178" s="15">
        <v>10.096154</v>
      </c>
      <c r="J178" s="15">
        <v>14.182691999999999</v>
      </c>
      <c r="K178" s="15">
        <v>10.576923000000001</v>
      </c>
      <c r="L178" s="15">
        <v>8.0128210000000006</v>
      </c>
      <c r="M178" s="15">
        <v>2.964744</v>
      </c>
      <c r="N178" s="15">
        <v>37.179487000000002</v>
      </c>
      <c r="O178" s="15">
        <v>1.6826920000000001</v>
      </c>
    </row>
    <row r="179" spans="1:15">
      <c r="A179" s="23" t="s">
        <v>201</v>
      </c>
      <c r="B179" s="24">
        <v>725</v>
      </c>
      <c r="C179" s="24">
        <v>198</v>
      </c>
      <c r="D179" s="24">
        <v>216</v>
      </c>
      <c r="E179" s="24">
        <v>62</v>
      </c>
      <c r="F179" s="24">
        <v>48</v>
      </c>
      <c r="G179" s="24">
        <v>159</v>
      </c>
      <c r="H179" s="24">
        <v>53</v>
      </c>
      <c r="I179" s="24">
        <v>78</v>
      </c>
      <c r="J179" s="24">
        <v>97</v>
      </c>
      <c r="K179" s="24">
        <v>84</v>
      </c>
      <c r="L179" s="24">
        <v>45</v>
      </c>
      <c r="M179" s="24">
        <v>23</v>
      </c>
      <c r="N179" s="24">
        <v>249</v>
      </c>
      <c r="O179" s="24">
        <v>21</v>
      </c>
    </row>
    <row r="180" spans="1:15">
      <c r="A180" s="10" t="s">
        <v>114</v>
      </c>
      <c r="B180" s="15">
        <v>100</v>
      </c>
      <c r="C180" s="15">
        <v>27.310345000000002</v>
      </c>
      <c r="D180" s="15">
        <v>29.793102999999999</v>
      </c>
      <c r="E180" s="15">
        <v>8.5517240000000001</v>
      </c>
      <c r="F180" s="15">
        <v>6.6206899999999997</v>
      </c>
      <c r="G180" s="15">
        <v>21.931034</v>
      </c>
      <c r="H180" s="15">
        <v>7.3103449999999999</v>
      </c>
      <c r="I180" s="15">
        <v>10.758621</v>
      </c>
      <c r="J180" s="15">
        <v>13.37931</v>
      </c>
      <c r="K180" s="15">
        <v>11.586207</v>
      </c>
      <c r="L180" s="15">
        <v>6.2068969999999997</v>
      </c>
      <c r="M180" s="15">
        <v>3.1724139999999998</v>
      </c>
      <c r="N180" s="15">
        <v>34.344828</v>
      </c>
      <c r="O180" s="15">
        <v>2.8965519999999998</v>
      </c>
    </row>
    <row r="181" spans="1:15">
      <c r="A181" s="23" t="s">
        <v>202</v>
      </c>
      <c r="B181" s="24">
        <v>550</v>
      </c>
      <c r="C181" s="24">
        <v>137</v>
      </c>
      <c r="D181" s="24">
        <v>124</v>
      </c>
      <c r="E181" s="24">
        <v>49</v>
      </c>
      <c r="F181" s="24">
        <v>36</v>
      </c>
      <c r="G181" s="24">
        <v>76</v>
      </c>
      <c r="H181" s="24">
        <v>32</v>
      </c>
      <c r="I181" s="24">
        <v>52</v>
      </c>
      <c r="J181" s="24">
        <v>66</v>
      </c>
      <c r="K181" s="24">
        <v>47</v>
      </c>
      <c r="L181" s="24">
        <v>28</v>
      </c>
      <c r="M181" s="24">
        <v>18</v>
      </c>
      <c r="N181" s="24">
        <v>243</v>
      </c>
      <c r="O181" s="24">
        <v>18</v>
      </c>
    </row>
    <row r="182" spans="1:15">
      <c r="A182" s="10" t="s">
        <v>114</v>
      </c>
      <c r="B182" s="15">
        <v>100</v>
      </c>
      <c r="C182" s="15">
        <v>24.909091</v>
      </c>
      <c r="D182" s="15">
        <v>22.545455</v>
      </c>
      <c r="E182" s="15">
        <v>8.9090910000000001</v>
      </c>
      <c r="F182" s="15">
        <v>6.5454549999999996</v>
      </c>
      <c r="G182" s="15">
        <v>13.818182</v>
      </c>
      <c r="H182" s="15">
        <v>5.8181820000000002</v>
      </c>
      <c r="I182" s="15">
        <v>9.4545449999999995</v>
      </c>
      <c r="J182" s="15">
        <v>12</v>
      </c>
      <c r="K182" s="15">
        <v>8.5454550000000005</v>
      </c>
      <c r="L182" s="15">
        <v>5.0909089999999999</v>
      </c>
      <c r="M182" s="15">
        <v>3.2727270000000002</v>
      </c>
      <c r="N182" s="15">
        <v>44.181818</v>
      </c>
      <c r="O182" s="15">
        <v>3.2727270000000002</v>
      </c>
    </row>
    <row r="183" spans="1:15">
      <c r="A183" s="23" t="s">
        <v>203</v>
      </c>
      <c r="B183" s="24">
        <v>563</v>
      </c>
      <c r="C183" s="24">
        <v>96</v>
      </c>
      <c r="D183" s="24">
        <v>90</v>
      </c>
      <c r="E183" s="24">
        <v>51</v>
      </c>
      <c r="F183" s="24">
        <v>38</v>
      </c>
      <c r="G183" s="24">
        <v>80</v>
      </c>
      <c r="H183" s="24">
        <v>34</v>
      </c>
      <c r="I183" s="24">
        <v>53</v>
      </c>
      <c r="J183" s="24">
        <v>67</v>
      </c>
      <c r="K183" s="24">
        <v>66</v>
      </c>
      <c r="L183" s="24">
        <v>33</v>
      </c>
      <c r="M183" s="24">
        <v>18</v>
      </c>
      <c r="N183" s="24">
        <v>263</v>
      </c>
      <c r="O183" s="24">
        <v>8</v>
      </c>
    </row>
    <row r="184" spans="1:15">
      <c r="A184" s="10" t="s">
        <v>114</v>
      </c>
      <c r="B184" s="15">
        <v>100</v>
      </c>
      <c r="C184" s="15">
        <v>17.05151</v>
      </c>
      <c r="D184" s="15">
        <v>15.98579</v>
      </c>
      <c r="E184" s="15">
        <v>9.0586149999999996</v>
      </c>
      <c r="F184" s="15">
        <v>6.7495560000000001</v>
      </c>
      <c r="G184" s="15">
        <v>14.209591</v>
      </c>
      <c r="H184" s="15">
        <v>6.0390759999999997</v>
      </c>
      <c r="I184" s="15">
        <v>9.4138540000000006</v>
      </c>
      <c r="J184" s="15">
        <v>11.900532999999999</v>
      </c>
      <c r="K184" s="15">
        <v>11.722913</v>
      </c>
      <c r="L184" s="15">
        <v>5.8614560000000004</v>
      </c>
      <c r="M184" s="15">
        <v>3.1971579999999999</v>
      </c>
      <c r="N184" s="15">
        <v>46.714032000000003</v>
      </c>
      <c r="O184" s="15">
        <v>1.4209590000000001</v>
      </c>
    </row>
    <row r="185" spans="1:15">
      <c r="A185" s="23" t="s">
        <v>204</v>
      </c>
      <c r="B185" s="24">
        <v>319</v>
      </c>
      <c r="C185" s="24">
        <v>95</v>
      </c>
      <c r="D185" s="24">
        <v>110</v>
      </c>
      <c r="E185" s="24">
        <v>24</v>
      </c>
      <c r="F185" s="24">
        <v>35</v>
      </c>
      <c r="G185" s="24">
        <v>67</v>
      </c>
      <c r="H185" s="24">
        <v>20</v>
      </c>
      <c r="I185" s="24">
        <v>44</v>
      </c>
      <c r="J185" s="24">
        <v>38</v>
      </c>
      <c r="K185" s="24">
        <v>42</v>
      </c>
      <c r="L185" s="24">
        <v>18</v>
      </c>
      <c r="M185" s="24">
        <v>11</v>
      </c>
      <c r="N185" s="24">
        <v>117</v>
      </c>
      <c r="O185" s="24">
        <v>7</v>
      </c>
    </row>
    <row r="186" spans="1:15">
      <c r="A186" s="10" t="s">
        <v>114</v>
      </c>
      <c r="B186" s="15">
        <v>100</v>
      </c>
      <c r="C186" s="15">
        <v>29.780563999999998</v>
      </c>
      <c r="D186" s="15">
        <v>34.482759000000001</v>
      </c>
      <c r="E186" s="15">
        <v>7.5235110000000001</v>
      </c>
      <c r="F186" s="15">
        <v>10.971787000000001</v>
      </c>
      <c r="G186" s="15">
        <v>21.003135</v>
      </c>
      <c r="H186" s="15">
        <v>6.2695920000000003</v>
      </c>
      <c r="I186" s="15">
        <v>13.793103</v>
      </c>
      <c r="J186" s="15">
        <v>11.912226</v>
      </c>
      <c r="K186" s="15">
        <v>13.166143999999999</v>
      </c>
      <c r="L186" s="15">
        <v>5.642633</v>
      </c>
      <c r="M186" s="15">
        <v>3.4482759999999999</v>
      </c>
      <c r="N186" s="15">
        <v>36.677115999999998</v>
      </c>
      <c r="O186" s="15">
        <v>2.1943570000000001</v>
      </c>
    </row>
    <row r="187" spans="1:15">
      <c r="A187" s="23" t="s">
        <v>205</v>
      </c>
      <c r="B187" s="24">
        <v>6</v>
      </c>
      <c r="C187" s="24">
        <v>1</v>
      </c>
      <c r="D187" s="24">
        <v>1</v>
      </c>
      <c r="E187" s="24">
        <v>1</v>
      </c>
      <c r="F187" s="24">
        <v>1</v>
      </c>
      <c r="G187" s="24">
        <v>2</v>
      </c>
      <c r="H187" s="24">
        <v>0</v>
      </c>
      <c r="I187" s="24">
        <v>1</v>
      </c>
      <c r="J187" s="24">
        <v>1</v>
      </c>
      <c r="K187" s="24">
        <v>0</v>
      </c>
      <c r="L187" s="24">
        <v>1</v>
      </c>
      <c r="M187" s="24">
        <v>0</v>
      </c>
      <c r="N187" s="24">
        <v>1</v>
      </c>
      <c r="O187" s="24">
        <v>0</v>
      </c>
    </row>
    <row r="188" spans="1:15">
      <c r="A188" s="10" t="s">
        <v>114</v>
      </c>
      <c r="B188" s="15">
        <v>100</v>
      </c>
      <c r="C188" s="15">
        <v>16.666667</v>
      </c>
      <c r="D188" s="15">
        <v>16.666667</v>
      </c>
      <c r="E188" s="15">
        <v>16.666667</v>
      </c>
      <c r="F188" s="15">
        <v>16.666667</v>
      </c>
      <c r="G188" s="15">
        <v>33.333333000000003</v>
      </c>
      <c r="H188" s="15">
        <v>0</v>
      </c>
      <c r="I188" s="15">
        <v>16.666667</v>
      </c>
      <c r="J188" s="15">
        <v>16.666667</v>
      </c>
      <c r="K188" s="15">
        <v>0</v>
      </c>
      <c r="L188" s="15">
        <v>16.666667</v>
      </c>
      <c r="M188" s="15">
        <v>0</v>
      </c>
      <c r="N188" s="15">
        <v>16.666667</v>
      </c>
      <c r="O188" s="15">
        <v>0</v>
      </c>
    </row>
    <row r="189" spans="1:15">
      <c r="A189" s="23" t="s">
        <v>206</v>
      </c>
      <c r="B189" s="24">
        <v>42</v>
      </c>
      <c r="C189" s="24">
        <v>8</v>
      </c>
      <c r="D189" s="24">
        <v>12</v>
      </c>
      <c r="E189" s="24">
        <v>0</v>
      </c>
      <c r="F189" s="24">
        <v>3</v>
      </c>
      <c r="G189" s="24">
        <v>6</v>
      </c>
      <c r="H189" s="24">
        <v>3</v>
      </c>
      <c r="I189" s="24">
        <v>5</v>
      </c>
      <c r="J189" s="24">
        <v>4</v>
      </c>
      <c r="K189" s="24">
        <v>1</v>
      </c>
      <c r="L189" s="24">
        <v>0</v>
      </c>
      <c r="M189" s="24">
        <v>4</v>
      </c>
      <c r="N189" s="24">
        <v>18</v>
      </c>
      <c r="O189" s="24">
        <v>1</v>
      </c>
    </row>
    <row r="190" spans="1:15">
      <c r="A190" s="10" t="s">
        <v>114</v>
      </c>
      <c r="B190" s="15">
        <v>100</v>
      </c>
      <c r="C190" s="15">
        <v>19.047619000000001</v>
      </c>
      <c r="D190" s="15">
        <v>28.571428999999998</v>
      </c>
      <c r="E190" s="15">
        <v>0</v>
      </c>
      <c r="F190" s="15">
        <v>7.1428570000000002</v>
      </c>
      <c r="G190" s="15">
        <v>14.285714</v>
      </c>
      <c r="H190" s="15">
        <v>7.1428570000000002</v>
      </c>
      <c r="I190" s="15">
        <v>11.904762</v>
      </c>
      <c r="J190" s="15">
        <v>9.5238099999999992</v>
      </c>
      <c r="K190" s="15">
        <v>2.3809520000000002</v>
      </c>
      <c r="L190" s="15">
        <v>0</v>
      </c>
      <c r="M190" s="15">
        <v>9.5238099999999992</v>
      </c>
      <c r="N190" s="15">
        <v>42.857143000000001</v>
      </c>
      <c r="O190" s="15">
        <v>2.3809520000000002</v>
      </c>
    </row>
    <row r="191" spans="1:15">
      <c r="A191" s="23" t="s">
        <v>152</v>
      </c>
      <c r="B191" s="24">
        <v>39</v>
      </c>
      <c r="C191" s="24">
        <v>17</v>
      </c>
      <c r="D191" s="24">
        <v>14</v>
      </c>
      <c r="E191" s="24">
        <v>2</v>
      </c>
      <c r="F191" s="24">
        <v>7</v>
      </c>
      <c r="G191" s="24">
        <v>11</v>
      </c>
      <c r="H191" s="24">
        <v>3</v>
      </c>
      <c r="I191" s="24">
        <v>4</v>
      </c>
      <c r="J191" s="24">
        <v>7</v>
      </c>
      <c r="K191" s="24">
        <v>5</v>
      </c>
      <c r="L191" s="24">
        <v>4</v>
      </c>
      <c r="M191" s="24">
        <v>6</v>
      </c>
      <c r="N191" s="24">
        <v>10</v>
      </c>
      <c r="O191" s="24">
        <v>0</v>
      </c>
    </row>
    <row r="192" spans="1:15">
      <c r="A192" s="10" t="s">
        <v>114</v>
      </c>
      <c r="B192" s="15">
        <v>100</v>
      </c>
      <c r="C192" s="15">
        <v>43.589744000000003</v>
      </c>
      <c r="D192" s="15">
        <v>35.897435999999999</v>
      </c>
      <c r="E192" s="15">
        <v>5.1282050000000003</v>
      </c>
      <c r="F192" s="15">
        <v>17.948718</v>
      </c>
      <c r="G192" s="15">
        <v>28.205127999999998</v>
      </c>
      <c r="H192" s="15">
        <v>7.6923079999999997</v>
      </c>
      <c r="I192" s="15">
        <v>10.256410000000001</v>
      </c>
      <c r="J192" s="15">
        <v>17.948718</v>
      </c>
      <c r="K192" s="15">
        <v>12.820513</v>
      </c>
      <c r="L192" s="15">
        <v>10.256410000000001</v>
      </c>
      <c r="M192" s="15">
        <v>15.384615</v>
      </c>
      <c r="N192" s="15">
        <v>25.641026</v>
      </c>
      <c r="O192" s="15">
        <v>0</v>
      </c>
    </row>
    <row r="193" spans="1:15">
      <c r="A193" s="23" t="s">
        <v>128</v>
      </c>
      <c r="B193" s="24">
        <v>193</v>
      </c>
      <c r="C193" s="24">
        <v>44</v>
      </c>
      <c r="D193" s="24">
        <v>43</v>
      </c>
      <c r="E193" s="24">
        <v>17</v>
      </c>
      <c r="F193" s="24">
        <v>13</v>
      </c>
      <c r="G193" s="24">
        <v>53</v>
      </c>
      <c r="H193" s="24">
        <v>10</v>
      </c>
      <c r="I193" s="24">
        <v>20</v>
      </c>
      <c r="J193" s="24">
        <v>20</v>
      </c>
      <c r="K193" s="24">
        <v>14</v>
      </c>
      <c r="L193" s="24">
        <v>9</v>
      </c>
      <c r="M193" s="24">
        <v>7</v>
      </c>
      <c r="N193" s="24">
        <v>72</v>
      </c>
      <c r="O193" s="24">
        <v>12</v>
      </c>
    </row>
    <row r="194" spans="1:15">
      <c r="A194" s="10" t="s">
        <v>114</v>
      </c>
      <c r="B194" s="15">
        <v>100</v>
      </c>
      <c r="C194" s="15">
        <v>22.797927000000001</v>
      </c>
      <c r="D194" s="15">
        <v>22.279793000000002</v>
      </c>
      <c r="E194" s="15">
        <v>8.8082899999999995</v>
      </c>
      <c r="F194" s="15">
        <v>6.7357509999999996</v>
      </c>
      <c r="G194" s="15">
        <v>27.46114</v>
      </c>
      <c r="H194" s="15">
        <v>5.1813469999999997</v>
      </c>
      <c r="I194" s="15">
        <v>10.362693999999999</v>
      </c>
      <c r="J194" s="15">
        <v>10.362693999999999</v>
      </c>
      <c r="K194" s="15">
        <v>7.2538859999999996</v>
      </c>
      <c r="L194" s="15">
        <v>4.6632119999999997</v>
      </c>
      <c r="M194" s="15">
        <v>3.6269429999999998</v>
      </c>
      <c r="N194" s="15">
        <v>37.305698999999997</v>
      </c>
      <c r="O194" s="15">
        <v>6.2176169999999997</v>
      </c>
    </row>
    <row r="195" spans="1:15">
      <c r="A195" s="8" t="s">
        <v>207</v>
      </c>
      <c r="B195" s="8"/>
      <c r="C195" s="8"/>
      <c r="D195" s="8"/>
      <c r="E195" s="8"/>
      <c r="F195" s="8"/>
      <c r="G195" s="8"/>
      <c r="H195" s="8"/>
      <c r="I195" s="8"/>
      <c r="J195" s="8"/>
      <c r="K195" s="8"/>
      <c r="L195" s="8"/>
      <c r="M195" s="8"/>
      <c r="N195" s="8"/>
      <c r="O195" s="8"/>
    </row>
    <row r="196" spans="1:15">
      <c r="A196" s="23" t="s">
        <v>208</v>
      </c>
      <c r="B196" s="24">
        <v>1480</v>
      </c>
      <c r="C196" s="24">
        <v>411</v>
      </c>
      <c r="D196" s="24">
        <v>429</v>
      </c>
      <c r="E196" s="24">
        <v>125</v>
      </c>
      <c r="F196" s="24">
        <v>121</v>
      </c>
      <c r="G196" s="24">
        <v>375</v>
      </c>
      <c r="H196" s="24">
        <v>107</v>
      </c>
      <c r="I196" s="24">
        <v>184</v>
      </c>
      <c r="J196" s="24">
        <v>220</v>
      </c>
      <c r="K196" s="24">
        <v>175</v>
      </c>
      <c r="L196" s="24">
        <v>109</v>
      </c>
      <c r="M196" s="24">
        <v>43</v>
      </c>
      <c r="N196" s="24">
        <v>493</v>
      </c>
      <c r="O196" s="24">
        <v>26</v>
      </c>
    </row>
    <row r="197" spans="1:15">
      <c r="A197" s="10" t="s">
        <v>114</v>
      </c>
      <c r="B197" s="15">
        <v>100</v>
      </c>
      <c r="C197" s="15">
        <v>27.77027</v>
      </c>
      <c r="D197" s="15">
        <v>28.986485999999999</v>
      </c>
      <c r="E197" s="15">
        <v>8.4459459999999993</v>
      </c>
      <c r="F197" s="15">
        <v>8.1756759999999993</v>
      </c>
      <c r="G197" s="15">
        <v>25.337838000000001</v>
      </c>
      <c r="H197" s="15">
        <v>7.22973</v>
      </c>
      <c r="I197" s="15">
        <v>12.432432</v>
      </c>
      <c r="J197" s="15">
        <v>14.864865</v>
      </c>
      <c r="K197" s="15">
        <v>11.824324000000001</v>
      </c>
      <c r="L197" s="15">
        <v>7.364865</v>
      </c>
      <c r="M197" s="15">
        <v>2.905405</v>
      </c>
      <c r="N197" s="15">
        <v>33.310811000000001</v>
      </c>
      <c r="O197" s="15">
        <v>1.7567569999999999</v>
      </c>
    </row>
    <row r="198" spans="1:15">
      <c r="A198" s="23" t="s">
        <v>209</v>
      </c>
      <c r="B198" s="24">
        <v>1280</v>
      </c>
      <c r="C198" s="24">
        <v>376</v>
      </c>
      <c r="D198" s="24">
        <v>413</v>
      </c>
      <c r="E198" s="24">
        <v>103</v>
      </c>
      <c r="F198" s="24">
        <v>113</v>
      </c>
      <c r="G198" s="24">
        <v>348</v>
      </c>
      <c r="H198" s="24">
        <v>93</v>
      </c>
      <c r="I198" s="24">
        <v>153</v>
      </c>
      <c r="J198" s="24">
        <v>191</v>
      </c>
      <c r="K198" s="24">
        <v>169</v>
      </c>
      <c r="L198" s="24">
        <v>99</v>
      </c>
      <c r="M198" s="24">
        <v>37</v>
      </c>
      <c r="N198" s="24">
        <v>414</v>
      </c>
      <c r="O198" s="24">
        <v>23</v>
      </c>
    </row>
    <row r="199" spans="1:15">
      <c r="A199" s="10" t="s">
        <v>114</v>
      </c>
      <c r="B199" s="15">
        <v>100</v>
      </c>
      <c r="C199" s="15">
        <v>29.375</v>
      </c>
      <c r="D199" s="15">
        <v>32.265625</v>
      </c>
      <c r="E199" s="15">
        <v>8.046875</v>
      </c>
      <c r="F199" s="15">
        <v>8.828125</v>
      </c>
      <c r="G199" s="15">
        <v>27.1875</v>
      </c>
      <c r="H199" s="15">
        <v>7.265625</v>
      </c>
      <c r="I199" s="15">
        <v>11.953125</v>
      </c>
      <c r="J199" s="15">
        <v>14.921875</v>
      </c>
      <c r="K199" s="15">
        <v>13.203125</v>
      </c>
      <c r="L199" s="15">
        <v>7.734375</v>
      </c>
      <c r="M199" s="15">
        <v>2.890625</v>
      </c>
      <c r="N199" s="15">
        <v>32.34375</v>
      </c>
      <c r="O199" s="15">
        <v>1.796875</v>
      </c>
    </row>
    <row r="200" spans="1:15">
      <c r="A200" s="23" t="s">
        <v>210</v>
      </c>
      <c r="B200" s="24">
        <v>1167</v>
      </c>
      <c r="C200" s="24">
        <v>311</v>
      </c>
      <c r="D200" s="24">
        <v>322</v>
      </c>
      <c r="E200" s="24">
        <v>99</v>
      </c>
      <c r="F200" s="24">
        <v>95</v>
      </c>
      <c r="G200" s="24">
        <v>318</v>
      </c>
      <c r="H200" s="24">
        <v>81</v>
      </c>
      <c r="I200" s="24">
        <v>151</v>
      </c>
      <c r="J200" s="24">
        <v>199</v>
      </c>
      <c r="K200" s="24">
        <v>163</v>
      </c>
      <c r="L200" s="24">
        <v>93</v>
      </c>
      <c r="M200" s="24">
        <v>45</v>
      </c>
      <c r="N200" s="24">
        <v>386</v>
      </c>
      <c r="O200" s="24">
        <v>22</v>
      </c>
    </row>
    <row r="201" spans="1:15" ht="11.1" customHeight="1">
      <c r="A201" s="10" t="s">
        <v>114</v>
      </c>
      <c r="B201" s="15">
        <v>100</v>
      </c>
      <c r="C201" s="15">
        <v>26.649529000000001</v>
      </c>
      <c r="D201" s="15">
        <v>27.592116999999998</v>
      </c>
      <c r="E201" s="15">
        <v>8.4832900000000002</v>
      </c>
      <c r="F201" s="15">
        <v>8.1405309999999993</v>
      </c>
      <c r="G201" s="15">
        <v>27.249357</v>
      </c>
      <c r="H201" s="15">
        <v>6.940874</v>
      </c>
      <c r="I201" s="15">
        <v>12.939159999999999</v>
      </c>
      <c r="J201" s="15">
        <v>17.052271000000001</v>
      </c>
      <c r="K201" s="15">
        <v>13.967438</v>
      </c>
      <c r="L201" s="15">
        <v>7.9691520000000002</v>
      </c>
      <c r="M201" s="15">
        <v>3.8560409999999998</v>
      </c>
      <c r="N201" s="15">
        <v>33.076264000000002</v>
      </c>
      <c r="O201" s="15">
        <v>1.885176</v>
      </c>
    </row>
    <row r="202" spans="1:15" ht="11.1" customHeight="1">
      <c r="A202" s="23" t="s">
        <v>211</v>
      </c>
      <c r="B202" s="24">
        <v>715</v>
      </c>
      <c r="C202" s="24">
        <v>239</v>
      </c>
      <c r="D202" s="24">
        <v>245</v>
      </c>
      <c r="E202" s="24">
        <v>87</v>
      </c>
      <c r="F202" s="24">
        <v>90</v>
      </c>
      <c r="G202" s="24">
        <v>253</v>
      </c>
      <c r="H202" s="24">
        <v>79</v>
      </c>
      <c r="I202" s="24">
        <v>121</v>
      </c>
      <c r="J202" s="24">
        <v>144</v>
      </c>
      <c r="K202" s="24">
        <v>113</v>
      </c>
      <c r="L202" s="24">
        <v>69</v>
      </c>
      <c r="M202" s="24">
        <v>25</v>
      </c>
      <c r="N202" s="24">
        <v>185</v>
      </c>
      <c r="O202" s="24">
        <v>12</v>
      </c>
    </row>
    <row r="203" spans="1:15" ht="11.1" customHeight="1">
      <c r="A203" s="10" t="s">
        <v>114</v>
      </c>
      <c r="B203" s="15">
        <v>100</v>
      </c>
      <c r="C203" s="15">
        <v>33.426572999999998</v>
      </c>
      <c r="D203" s="15">
        <v>34.265734000000002</v>
      </c>
      <c r="E203" s="15">
        <v>12.167832000000001</v>
      </c>
      <c r="F203" s="15">
        <v>12.587413</v>
      </c>
      <c r="G203" s="15">
        <v>35.384614999999997</v>
      </c>
      <c r="H203" s="15">
        <v>11.048951000000001</v>
      </c>
      <c r="I203" s="15">
        <v>16.923076999999999</v>
      </c>
      <c r="J203" s="15">
        <v>20.139859999999999</v>
      </c>
      <c r="K203" s="15">
        <v>15.804195999999999</v>
      </c>
      <c r="L203" s="15">
        <v>9.6503499999999995</v>
      </c>
      <c r="M203" s="15">
        <v>3.4965030000000001</v>
      </c>
      <c r="N203" s="15">
        <v>25.874126</v>
      </c>
      <c r="O203" s="15">
        <v>1.6783220000000001</v>
      </c>
    </row>
    <row r="204" spans="1:15" ht="11.1" customHeight="1">
      <c r="A204" s="23" t="s">
        <v>212</v>
      </c>
      <c r="B204" s="24">
        <v>387</v>
      </c>
      <c r="C204" s="24">
        <v>78</v>
      </c>
      <c r="D204" s="24">
        <v>83</v>
      </c>
      <c r="E204" s="24">
        <v>37</v>
      </c>
      <c r="F204" s="24">
        <v>28</v>
      </c>
      <c r="G204" s="24">
        <v>100</v>
      </c>
      <c r="H204" s="24">
        <v>33</v>
      </c>
      <c r="I204" s="24">
        <v>54</v>
      </c>
      <c r="J204" s="24">
        <v>66</v>
      </c>
      <c r="K204" s="24">
        <v>60</v>
      </c>
      <c r="L204" s="24">
        <v>49</v>
      </c>
      <c r="M204" s="24">
        <v>8</v>
      </c>
      <c r="N204" s="24">
        <v>140</v>
      </c>
      <c r="O204" s="24">
        <v>6</v>
      </c>
    </row>
    <row r="205" spans="1:15" ht="11.1" customHeight="1">
      <c r="A205" s="10" t="s">
        <v>114</v>
      </c>
      <c r="B205" s="15">
        <v>100</v>
      </c>
      <c r="C205" s="15">
        <v>20.155038999999999</v>
      </c>
      <c r="D205" s="15">
        <v>21.447028</v>
      </c>
      <c r="E205" s="15">
        <v>9.5607240000000004</v>
      </c>
      <c r="F205" s="15">
        <v>7.2351419999999997</v>
      </c>
      <c r="G205" s="15">
        <v>25.839793</v>
      </c>
      <c r="H205" s="15">
        <v>8.5271319999999999</v>
      </c>
      <c r="I205" s="15">
        <v>13.953488</v>
      </c>
      <c r="J205" s="15">
        <v>17.054264</v>
      </c>
      <c r="K205" s="15">
        <v>15.503876</v>
      </c>
      <c r="L205" s="15">
        <v>12.661498999999999</v>
      </c>
      <c r="M205" s="15">
        <v>2.067183</v>
      </c>
      <c r="N205" s="15">
        <v>36.175711</v>
      </c>
      <c r="O205" s="15">
        <v>1.5503880000000001</v>
      </c>
    </row>
    <row r="206" spans="1:15" ht="11.1" customHeight="1">
      <c r="A206" s="23" t="s">
        <v>213</v>
      </c>
      <c r="B206" s="24">
        <v>404</v>
      </c>
      <c r="C206" s="24">
        <v>115</v>
      </c>
      <c r="D206" s="24">
        <v>128</v>
      </c>
      <c r="E206" s="24">
        <v>48</v>
      </c>
      <c r="F206" s="24">
        <v>42</v>
      </c>
      <c r="G206" s="24">
        <v>118</v>
      </c>
      <c r="H206" s="24">
        <v>48</v>
      </c>
      <c r="I206" s="24">
        <v>69</v>
      </c>
      <c r="J206" s="24">
        <v>79</v>
      </c>
      <c r="K206" s="24">
        <v>73</v>
      </c>
      <c r="L206" s="24">
        <v>30</v>
      </c>
      <c r="M206" s="24">
        <v>18</v>
      </c>
      <c r="N206" s="24">
        <v>115</v>
      </c>
      <c r="O206" s="24">
        <v>12</v>
      </c>
    </row>
    <row r="207" spans="1:15" ht="11.1" customHeight="1">
      <c r="A207" s="10" t="s">
        <v>114</v>
      </c>
      <c r="B207" s="15">
        <v>100</v>
      </c>
      <c r="C207" s="15">
        <v>28.465347000000001</v>
      </c>
      <c r="D207" s="15">
        <v>31.683167999999998</v>
      </c>
      <c r="E207" s="15">
        <v>11.881188</v>
      </c>
      <c r="F207" s="15">
        <v>10.396039999999999</v>
      </c>
      <c r="G207" s="15">
        <v>29.207920999999999</v>
      </c>
      <c r="H207" s="15">
        <v>11.881188</v>
      </c>
      <c r="I207" s="15">
        <v>17.079208000000001</v>
      </c>
      <c r="J207" s="15">
        <v>19.554455000000001</v>
      </c>
      <c r="K207" s="15">
        <v>18.069306999999998</v>
      </c>
      <c r="L207" s="15">
        <v>7.4257429999999998</v>
      </c>
      <c r="M207" s="15">
        <v>4.4554460000000002</v>
      </c>
      <c r="N207" s="15">
        <v>28.465347000000001</v>
      </c>
      <c r="O207" s="15">
        <v>2.970297</v>
      </c>
    </row>
    <row r="208" spans="1:15" ht="11.1" customHeight="1">
      <c r="A208" s="23" t="s">
        <v>214</v>
      </c>
      <c r="B208" s="24">
        <v>595</v>
      </c>
      <c r="C208" s="24">
        <v>144</v>
      </c>
      <c r="D208" s="24">
        <v>154</v>
      </c>
      <c r="E208" s="24">
        <v>64</v>
      </c>
      <c r="F208" s="24">
        <v>59</v>
      </c>
      <c r="G208" s="24">
        <v>172</v>
      </c>
      <c r="H208" s="24">
        <v>67</v>
      </c>
      <c r="I208" s="24">
        <v>124</v>
      </c>
      <c r="J208" s="24">
        <v>118</v>
      </c>
      <c r="K208" s="24">
        <v>121</v>
      </c>
      <c r="L208" s="24">
        <v>65</v>
      </c>
      <c r="M208" s="24">
        <v>19</v>
      </c>
      <c r="N208" s="24">
        <v>172</v>
      </c>
      <c r="O208" s="24">
        <v>4</v>
      </c>
    </row>
    <row r="209" spans="1:15" ht="11.1" customHeight="1">
      <c r="A209" s="10" t="s">
        <v>114</v>
      </c>
      <c r="B209" s="15">
        <v>100</v>
      </c>
      <c r="C209" s="15">
        <v>24.201681000000001</v>
      </c>
      <c r="D209" s="15">
        <v>25.882352999999998</v>
      </c>
      <c r="E209" s="15">
        <v>10.756303000000001</v>
      </c>
      <c r="F209" s="15">
        <v>9.9159659999999992</v>
      </c>
      <c r="G209" s="15">
        <v>28.907563</v>
      </c>
      <c r="H209" s="15">
        <v>11.260503999999999</v>
      </c>
      <c r="I209" s="15">
        <v>20.840336000000001</v>
      </c>
      <c r="J209" s="15">
        <v>19.831932999999999</v>
      </c>
      <c r="K209" s="15">
        <v>20.336134000000001</v>
      </c>
      <c r="L209" s="15">
        <v>10.92437</v>
      </c>
      <c r="M209" s="15">
        <v>3.1932770000000001</v>
      </c>
      <c r="N209" s="15">
        <v>28.907563</v>
      </c>
      <c r="O209" s="15">
        <v>0.67226900000000001</v>
      </c>
    </row>
    <row r="210" spans="1:15" ht="11.1" customHeight="1">
      <c r="A210" s="23" t="s">
        <v>215</v>
      </c>
      <c r="B210" s="24">
        <v>215</v>
      </c>
      <c r="C210" s="24">
        <v>64</v>
      </c>
      <c r="D210" s="24">
        <v>69</v>
      </c>
      <c r="E210" s="24">
        <v>33</v>
      </c>
      <c r="F210" s="24">
        <v>28</v>
      </c>
      <c r="G210" s="24">
        <v>79</v>
      </c>
      <c r="H210" s="24">
        <v>36</v>
      </c>
      <c r="I210" s="24">
        <v>52</v>
      </c>
      <c r="J210" s="24">
        <v>47</v>
      </c>
      <c r="K210" s="24">
        <v>50</v>
      </c>
      <c r="L210" s="24">
        <v>29</v>
      </c>
      <c r="M210" s="24">
        <v>4</v>
      </c>
      <c r="N210" s="24">
        <v>55</v>
      </c>
      <c r="O210" s="24">
        <v>2</v>
      </c>
    </row>
    <row r="211" spans="1:15" ht="11.1" customHeight="1">
      <c r="A211" s="10" t="s">
        <v>114</v>
      </c>
      <c r="B211" s="15">
        <v>100</v>
      </c>
      <c r="C211" s="15">
        <v>29.767441999999999</v>
      </c>
      <c r="D211" s="15">
        <v>32.093023000000002</v>
      </c>
      <c r="E211" s="15">
        <v>15.348837</v>
      </c>
      <c r="F211" s="15">
        <v>13.023256</v>
      </c>
      <c r="G211" s="15">
        <v>36.744185999999999</v>
      </c>
      <c r="H211" s="15">
        <v>16.744185999999999</v>
      </c>
      <c r="I211" s="15">
        <v>24.186046999999999</v>
      </c>
      <c r="J211" s="15">
        <v>21.860465000000001</v>
      </c>
      <c r="K211" s="15">
        <v>23.255814000000001</v>
      </c>
      <c r="L211" s="15">
        <v>13.488372</v>
      </c>
      <c r="M211" s="15">
        <v>1.860465</v>
      </c>
      <c r="N211" s="15">
        <v>25.581395000000001</v>
      </c>
      <c r="O211" s="15">
        <v>0.93023299999999998</v>
      </c>
    </row>
    <row r="212" spans="1:15" ht="11.1" customHeight="1">
      <c r="A212" s="23" t="s">
        <v>216</v>
      </c>
      <c r="B212" s="24">
        <v>248</v>
      </c>
      <c r="C212" s="24">
        <v>67</v>
      </c>
      <c r="D212" s="24">
        <v>85</v>
      </c>
      <c r="E212" s="24">
        <v>34</v>
      </c>
      <c r="F212" s="24">
        <v>26</v>
      </c>
      <c r="G212" s="24">
        <v>82</v>
      </c>
      <c r="H212" s="24">
        <v>29</v>
      </c>
      <c r="I212" s="24">
        <v>46</v>
      </c>
      <c r="J212" s="24">
        <v>57</v>
      </c>
      <c r="K212" s="24">
        <v>49</v>
      </c>
      <c r="L212" s="24">
        <v>27</v>
      </c>
      <c r="M212" s="24">
        <v>15</v>
      </c>
      <c r="N212" s="24">
        <v>73</v>
      </c>
      <c r="O212" s="24">
        <v>4</v>
      </c>
    </row>
    <row r="213" spans="1:15" ht="11.1" customHeight="1">
      <c r="A213" s="10" t="s">
        <v>114</v>
      </c>
      <c r="B213" s="15">
        <v>100</v>
      </c>
      <c r="C213" s="15">
        <v>27.016128999999999</v>
      </c>
      <c r="D213" s="15">
        <v>34.274194000000001</v>
      </c>
      <c r="E213" s="15">
        <v>13.709676999999999</v>
      </c>
      <c r="F213" s="15">
        <v>10.483871000000001</v>
      </c>
      <c r="G213" s="15">
        <v>33.064515999999998</v>
      </c>
      <c r="H213" s="15">
        <v>11.693548</v>
      </c>
      <c r="I213" s="15">
        <v>18.548387000000002</v>
      </c>
      <c r="J213" s="15">
        <v>22.983871000000001</v>
      </c>
      <c r="K213" s="15">
        <v>19.758064999999998</v>
      </c>
      <c r="L213" s="15">
        <v>10.887097000000001</v>
      </c>
      <c r="M213" s="15">
        <v>6.048387</v>
      </c>
      <c r="N213" s="15">
        <v>29.435483999999999</v>
      </c>
      <c r="O213" s="15">
        <v>1.612903</v>
      </c>
    </row>
    <row r="214" spans="1:15" ht="11.1" customHeight="1">
      <c r="A214" s="23" t="s">
        <v>217</v>
      </c>
      <c r="B214" s="24">
        <v>255</v>
      </c>
      <c r="C214" s="24">
        <v>64</v>
      </c>
      <c r="D214" s="24">
        <v>77</v>
      </c>
      <c r="E214" s="24">
        <v>44</v>
      </c>
      <c r="F214" s="24">
        <v>35</v>
      </c>
      <c r="G214" s="24">
        <v>88</v>
      </c>
      <c r="H214" s="24">
        <v>30</v>
      </c>
      <c r="I214" s="24">
        <v>43</v>
      </c>
      <c r="J214" s="24">
        <v>57</v>
      </c>
      <c r="K214" s="24">
        <v>53</v>
      </c>
      <c r="L214" s="24">
        <v>39</v>
      </c>
      <c r="M214" s="24">
        <v>4</v>
      </c>
      <c r="N214" s="24">
        <v>78</v>
      </c>
      <c r="O214" s="24">
        <v>2</v>
      </c>
    </row>
    <row r="215" spans="1:15" ht="11.1" customHeight="1">
      <c r="A215" s="10" t="s">
        <v>114</v>
      </c>
      <c r="B215" s="15">
        <v>100</v>
      </c>
      <c r="C215" s="15">
        <v>25.098039</v>
      </c>
      <c r="D215" s="15">
        <v>30.196078</v>
      </c>
      <c r="E215" s="15">
        <v>17.254902000000001</v>
      </c>
      <c r="F215" s="15">
        <v>13.725490000000001</v>
      </c>
      <c r="G215" s="15">
        <v>34.509804000000003</v>
      </c>
      <c r="H215" s="15">
        <v>11.764706</v>
      </c>
      <c r="I215" s="15">
        <v>16.862745</v>
      </c>
      <c r="J215" s="15">
        <v>22.352941000000001</v>
      </c>
      <c r="K215" s="15">
        <v>20.784313999999998</v>
      </c>
      <c r="L215" s="15">
        <v>15.294117999999999</v>
      </c>
      <c r="M215" s="15">
        <v>1.568627</v>
      </c>
      <c r="N215" s="15">
        <v>30.588235000000001</v>
      </c>
      <c r="O215" s="15">
        <v>0.78431399999999996</v>
      </c>
    </row>
    <row r="216" spans="1:15" ht="11.1" customHeight="1">
      <c r="A216" s="23" t="s">
        <v>218</v>
      </c>
      <c r="B216" s="24">
        <v>291</v>
      </c>
      <c r="C216" s="24">
        <v>66</v>
      </c>
      <c r="D216" s="24">
        <v>76</v>
      </c>
      <c r="E216" s="24">
        <v>51</v>
      </c>
      <c r="F216" s="24">
        <v>31</v>
      </c>
      <c r="G216" s="24">
        <v>90</v>
      </c>
      <c r="H216" s="24">
        <v>29</v>
      </c>
      <c r="I216" s="24">
        <v>49</v>
      </c>
      <c r="J216" s="24">
        <v>59</v>
      </c>
      <c r="K216" s="24">
        <v>53</v>
      </c>
      <c r="L216" s="24">
        <v>34</v>
      </c>
      <c r="M216" s="24">
        <v>4</v>
      </c>
      <c r="N216" s="24">
        <v>91</v>
      </c>
      <c r="O216" s="24">
        <v>3</v>
      </c>
    </row>
    <row r="217" spans="1:15" ht="11.1" customHeight="1">
      <c r="A217" s="10" t="s">
        <v>114</v>
      </c>
      <c r="B217" s="15">
        <v>100</v>
      </c>
      <c r="C217" s="15">
        <v>22.680412</v>
      </c>
      <c r="D217" s="15">
        <v>26.116838000000001</v>
      </c>
      <c r="E217" s="15">
        <v>17.525773000000001</v>
      </c>
      <c r="F217" s="15">
        <v>10.652920999999999</v>
      </c>
      <c r="G217" s="15">
        <v>30.927835000000002</v>
      </c>
      <c r="H217" s="15">
        <v>9.9656359999999999</v>
      </c>
      <c r="I217" s="15">
        <v>16.838488000000002</v>
      </c>
      <c r="J217" s="15">
        <v>20.274913999999999</v>
      </c>
      <c r="K217" s="15">
        <v>18.213058</v>
      </c>
      <c r="L217" s="15">
        <v>11.683849</v>
      </c>
      <c r="M217" s="15">
        <v>1.3745700000000001</v>
      </c>
      <c r="N217" s="15">
        <v>31.271477999999998</v>
      </c>
      <c r="O217" s="15">
        <v>1.0309280000000001</v>
      </c>
    </row>
    <row r="218" spans="1:15" ht="11.1" customHeight="1">
      <c r="A218" s="23" t="s">
        <v>219</v>
      </c>
      <c r="B218" s="24">
        <v>338</v>
      </c>
      <c r="C218" s="24">
        <v>87</v>
      </c>
      <c r="D218" s="24">
        <v>85</v>
      </c>
      <c r="E218" s="24">
        <v>31</v>
      </c>
      <c r="F218" s="24">
        <v>21</v>
      </c>
      <c r="G218" s="24">
        <v>84</v>
      </c>
      <c r="H218" s="24">
        <v>32</v>
      </c>
      <c r="I218" s="24">
        <v>53</v>
      </c>
      <c r="J218" s="24">
        <v>70</v>
      </c>
      <c r="K218" s="24">
        <v>64</v>
      </c>
      <c r="L218" s="24">
        <v>71</v>
      </c>
      <c r="M218" s="24">
        <v>10</v>
      </c>
      <c r="N218" s="24">
        <v>104</v>
      </c>
      <c r="O218" s="24">
        <v>6</v>
      </c>
    </row>
    <row r="219" spans="1:15" ht="11.1" customHeight="1">
      <c r="A219" s="10" t="s">
        <v>114</v>
      </c>
      <c r="B219" s="15">
        <v>100</v>
      </c>
      <c r="C219" s="15">
        <v>25.739644999999999</v>
      </c>
      <c r="D219" s="15">
        <v>25.147929000000001</v>
      </c>
      <c r="E219" s="15">
        <v>9.1715979999999995</v>
      </c>
      <c r="F219" s="15">
        <v>6.2130179999999999</v>
      </c>
      <c r="G219" s="15">
        <v>24.852070999999999</v>
      </c>
      <c r="H219" s="15">
        <v>9.4674560000000003</v>
      </c>
      <c r="I219" s="15">
        <v>15.680472999999999</v>
      </c>
      <c r="J219" s="15">
        <v>20.710059000000001</v>
      </c>
      <c r="K219" s="15">
        <v>18.934911</v>
      </c>
      <c r="L219" s="15">
        <v>21.005917</v>
      </c>
      <c r="M219" s="15">
        <v>2.95858</v>
      </c>
      <c r="N219" s="15">
        <v>30.769231000000001</v>
      </c>
      <c r="O219" s="15">
        <v>1.7751479999999999</v>
      </c>
    </row>
    <row r="220" spans="1:15" ht="11.1" customHeight="1">
      <c r="A220" s="23" t="s">
        <v>220</v>
      </c>
      <c r="B220" s="24">
        <v>812</v>
      </c>
      <c r="C220" s="24">
        <v>210</v>
      </c>
      <c r="D220" s="24">
        <v>208</v>
      </c>
      <c r="E220" s="24">
        <v>91</v>
      </c>
      <c r="F220" s="24">
        <v>72</v>
      </c>
      <c r="G220" s="24">
        <v>233</v>
      </c>
      <c r="H220" s="24">
        <v>80</v>
      </c>
      <c r="I220" s="24">
        <v>114</v>
      </c>
      <c r="J220" s="24">
        <v>147</v>
      </c>
      <c r="K220" s="24">
        <v>114</v>
      </c>
      <c r="L220" s="24">
        <v>94</v>
      </c>
      <c r="M220" s="24">
        <v>24</v>
      </c>
      <c r="N220" s="24">
        <v>260</v>
      </c>
      <c r="O220" s="24">
        <v>13</v>
      </c>
    </row>
    <row r="221" spans="1:15" ht="11.1" customHeight="1">
      <c r="A221" s="10" t="s">
        <v>114</v>
      </c>
      <c r="B221" s="15">
        <v>100</v>
      </c>
      <c r="C221" s="15">
        <v>25.862069000000002</v>
      </c>
      <c r="D221" s="15">
        <v>25.615763999999999</v>
      </c>
      <c r="E221" s="15">
        <v>11.206897</v>
      </c>
      <c r="F221" s="15">
        <v>8.8669949999999993</v>
      </c>
      <c r="G221" s="15">
        <v>28.694580999999999</v>
      </c>
      <c r="H221" s="15">
        <v>9.8522169999999996</v>
      </c>
      <c r="I221" s="15">
        <v>14.039408999999999</v>
      </c>
      <c r="J221" s="15">
        <v>18.103448</v>
      </c>
      <c r="K221" s="15">
        <v>14.039408999999999</v>
      </c>
      <c r="L221" s="15">
        <v>11.576355</v>
      </c>
      <c r="M221" s="15">
        <v>2.9556650000000002</v>
      </c>
      <c r="N221" s="15">
        <v>32.019703999999997</v>
      </c>
      <c r="O221" s="15">
        <v>1.6009850000000001</v>
      </c>
    </row>
    <row r="222" spans="1:15" ht="11.1" customHeight="1">
      <c r="A222" s="23" t="s">
        <v>221</v>
      </c>
      <c r="B222" s="24">
        <v>816</v>
      </c>
      <c r="C222" s="24">
        <v>192</v>
      </c>
      <c r="D222" s="24">
        <v>221</v>
      </c>
      <c r="E222" s="24">
        <v>79</v>
      </c>
      <c r="F222" s="24">
        <v>75</v>
      </c>
      <c r="G222" s="24">
        <v>215</v>
      </c>
      <c r="H222" s="24">
        <v>84</v>
      </c>
      <c r="I222" s="24">
        <v>132</v>
      </c>
      <c r="J222" s="24">
        <v>147</v>
      </c>
      <c r="K222" s="24">
        <v>189</v>
      </c>
      <c r="L222" s="24">
        <v>79</v>
      </c>
      <c r="M222" s="24">
        <v>25</v>
      </c>
      <c r="N222" s="24">
        <v>259</v>
      </c>
      <c r="O222" s="24">
        <v>9</v>
      </c>
    </row>
    <row r="223" spans="1:15" ht="11.1" customHeight="1">
      <c r="A223" s="10" t="s">
        <v>114</v>
      </c>
      <c r="B223" s="15">
        <v>100</v>
      </c>
      <c r="C223" s="15">
        <v>23.529412000000001</v>
      </c>
      <c r="D223" s="15">
        <v>27.083333</v>
      </c>
      <c r="E223" s="15">
        <v>9.6813730000000007</v>
      </c>
      <c r="F223" s="15">
        <v>9.1911760000000005</v>
      </c>
      <c r="G223" s="15">
        <v>26.348039</v>
      </c>
      <c r="H223" s="15">
        <v>10.294117999999999</v>
      </c>
      <c r="I223" s="15">
        <v>16.176470999999999</v>
      </c>
      <c r="J223" s="15">
        <v>18.014706</v>
      </c>
      <c r="K223" s="15">
        <v>23.161764999999999</v>
      </c>
      <c r="L223" s="15">
        <v>9.6813730000000007</v>
      </c>
      <c r="M223" s="15">
        <v>3.0637249999999998</v>
      </c>
      <c r="N223" s="15">
        <v>31.740196000000001</v>
      </c>
      <c r="O223" s="15">
        <v>1.1029409999999999</v>
      </c>
    </row>
    <row r="224" spans="1:15" ht="11.1" customHeight="1">
      <c r="A224" s="23" t="s">
        <v>152</v>
      </c>
      <c r="B224" s="24">
        <v>69</v>
      </c>
      <c r="C224" s="24">
        <v>20</v>
      </c>
      <c r="D224" s="24">
        <v>18</v>
      </c>
      <c r="E224" s="24">
        <v>8</v>
      </c>
      <c r="F224" s="24">
        <v>5</v>
      </c>
      <c r="G224" s="24">
        <v>12</v>
      </c>
      <c r="H224" s="24">
        <v>4</v>
      </c>
      <c r="I224" s="24">
        <v>7</v>
      </c>
      <c r="J224" s="24">
        <v>7</v>
      </c>
      <c r="K224" s="24">
        <v>7</v>
      </c>
      <c r="L224" s="24">
        <v>4</v>
      </c>
      <c r="M224" s="24">
        <v>29</v>
      </c>
      <c r="N224" s="24">
        <v>13</v>
      </c>
      <c r="O224" s="24">
        <v>1</v>
      </c>
    </row>
    <row r="225" spans="1:15" ht="11.1" customHeight="1">
      <c r="A225" s="10" t="s">
        <v>114</v>
      </c>
      <c r="B225" s="15">
        <v>100</v>
      </c>
      <c r="C225" s="15">
        <v>28.985506999999998</v>
      </c>
      <c r="D225" s="15">
        <v>26.086957000000002</v>
      </c>
      <c r="E225" s="15">
        <v>11.594203</v>
      </c>
      <c r="F225" s="15">
        <v>7.2463769999999998</v>
      </c>
      <c r="G225" s="15">
        <v>17.391304000000002</v>
      </c>
      <c r="H225" s="15">
        <v>5.7971009999999996</v>
      </c>
      <c r="I225" s="15">
        <v>10.144928</v>
      </c>
      <c r="J225" s="15">
        <v>10.144928</v>
      </c>
      <c r="K225" s="15">
        <v>10.144928</v>
      </c>
      <c r="L225" s="15">
        <v>5.7971009999999996</v>
      </c>
      <c r="M225" s="15">
        <v>42.028986000000003</v>
      </c>
      <c r="N225" s="15">
        <v>18.840579999999999</v>
      </c>
      <c r="O225" s="15">
        <v>1.4492750000000001</v>
      </c>
    </row>
    <row r="226" spans="1:15" ht="11.1" customHeight="1">
      <c r="A226" s="23" t="s">
        <v>222</v>
      </c>
      <c r="B226" s="24">
        <v>246</v>
      </c>
      <c r="C226" s="24">
        <v>22</v>
      </c>
      <c r="D226" s="24">
        <v>15</v>
      </c>
      <c r="E226" s="24">
        <v>5</v>
      </c>
      <c r="F226" s="24">
        <v>2</v>
      </c>
      <c r="G226" s="24">
        <v>13</v>
      </c>
      <c r="H226" s="24">
        <v>4</v>
      </c>
      <c r="I226" s="24">
        <v>4</v>
      </c>
      <c r="J226" s="24">
        <v>8</v>
      </c>
      <c r="K226" s="24">
        <v>1</v>
      </c>
      <c r="L226" s="24">
        <v>3</v>
      </c>
      <c r="M226" s="24">
        <v>2</v>
      </c>
      <c r="N226" s="24">
        <v>189</v>
      </c>
      <c r="O226" s="24">
        <v>2</v>
      </c>
    </row>
    <row r="227" spans="1:15" ht="11.1" customHeight="1">
      <c r="A227" s="10" t="s">
        <v>114</v>
      </c>
      <c r="B227" s="15">
        <v>100</v>
      </c>
      <c r="C227" s="15">
        <v>8.9430890000000005</v>
      </c>
      <c r="D227" s="15">
        <v>6.0975609999999998</v>
      </c>
      <c r="E227" s="15">
        <v>2.0325199999999999</v>
      </c>
      <c r="F227" s="15">
        <v>0.81300799999999995</v>
      </c>
      <c r="G227" s="15">
        <v>5.2845529999999998</v>
      </c>
      <c r="H227" s="15">
        <v>1.6260159999999999</v>
      </c>
      <c r="I227" s="15">
        <v>1.6260159999999999</v>
      </c>
      <c r="J227" s="15">
        <v>3.252033</v>
      </c>
      <c r="K227" s="15">
        <v>0.40650399999999998</v>
      </c>
      <c r="L227" s="15">
        <v>1.2195119999999999</v>
      </c>
      <c r="M227" s="15">
        <v>0.81300799999999995</v>
      </c>
      <c r="N227" s="15">
        <v>76.829267999999999</v>
      </c>
      <c r="O227" s="15">
        <v>0.81300799999999995</v>
      </c>
    </row>
    <row r="228" spans="1:15" ht="11.1" customHeight="1">
      <c r="A228" s="23" t="s">
        <v>128</v>
      </c>
      <c r="B228" s="24">
        <v>47</v>
      </c>
      <c r="C228" s="24">
        <v>10</v>
      </c>
      <c r="D228" s="24">
        <v>6</v>
      </c>
      <c r="E228" s="24">
        <v>1</v>
      </c>
      <c r="F228" s="24">
        <v>2</v>
      </c>
      <c r="G228" s="24">
        <v>5</v>
      </c>
      <c r="H228" s="24">
        <v>0</v>
      </c>
      <c r="I228" s="24">
        <v>0</v>
      </c>
      <c r="J228" s="24">
        <v>2</v>
      </c>
      <c r="K228" s="24">
        <v>0</v>
      </c>
      <c r="L228" s="24">
        <v>0</v>
      </c>
      <c r="M228" s="24">
        <v>0</v>
      </c>
      <c r="N228" s="24">
        <v>9</v>
      </c>
      <c r="O228" s="24">
        <v>24</v>
      </c>
    </row>
    <row r="229" spans="1:15" ht="11.1" customHeight="1">
      <c r="A229" s="11"/>
      <c r="B229" s="16">
        <v>100</v>
      </c>
      <c r="C229" s="16">
        <v>21.276596000000001</v>
      </c>
      <c r="D229" s="16">
        <v>12.765957</v>
      </c>
      <c r="E229" s="16">
        <v>2.1276600000000001</v>
      </c>
      <c r="F229" s="16">
        <v>4.2553190000000001</v>
      </c>
      <c r="G229" s="16">
        <v>10.638298000000001</v>
      </c>
      <c r="H229" s="16">
        <v>0</v>
      </c>
      <c r="I229" s="16">
        <v>0</v>
      </c>
      <c r="J229" s="16">
        <v>4.2553190000000001</v>
      </c>
      <c r="K229" s="16">
        <v>0</v>
      </c>
      <c r="L229" s="16">
        <v>0</v>
      </c>
      <c r="M229" s="16">
        <v>0</v>
      </c>
      <c r="N229" s="16">
        <v>19.148935999999999</v>
      </c>
      <c r="O229" s="16">
        <v>51.063830000000003</v>
      </c>
    </row>
    <row r="230" spans="1:15" ht="11.1" customHeight="1"/>
  </sheetData>
  <phoneticPr fontId="2"/>
  <pageMargins left="0.75" right="0.75" top="1" bottom="1" header="0.5" footer="0.5"/>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9E70D-30AE-4463-B10A-A06319801027}">
  <sheetPr codeName="Sheet151"/>
  <dimension ref="A1:S229"/>
  <sheetViews>
    <sheetView workbookViewId="0"/>
  </sheetViews>
  <sheetFormatPr defaultRowHeight="12"/>
  <cols>
    <col min="1" max="1" width="52" style="13" bestFit="1" customWidth="1"/>
    <col min="2" max="256" width="7.625" style="13" customWidth="1"/>
    <col min="257" max="16384" width="9" style="13"/>
  </cols>
  <sheetData>
    <row r="1" spans="1:19">
      <c r="A1" s="12" t="s">
        <v>114</v>
      </c>
      <c r="B1" s="6"/>
    </row>
    <row r="2" spans="1:19">
      <c r="A2" s="18" t="str">
        <f xml:space="preserve"> HYPERLINK("#'目次'!B56","[50]")</f>
        <v>[50]</v>
      </c>
    </row>
    <row r="3" spans="1:19">
      <c r="A3" s="6" t="s">
        <v>114</v>
      </c>
      <c r="B3" s="7" t="s">
        <v>563</v>
      </c>
    </row>
    <row r="4" spans="1:19">
      <c r="A4" s="6" t="s">
        <v>114</v>
      </c>
      <c r="B4" s="7" t="s">
        <v>564</v>
      </c>
    </row>
    <row r="5" spans="1:19" s="21" customFormat="1" ht="72">
      <c r="A5" s="19" t="s">
        <v>114</v>
      </c>
      <c r="B5" s="20" t="s">
        <v>118</v>
      </c>
      <c r="C5" s="20" t="s">
        <v>208</v>
      </c>
      <c r="D5" s="20" t="s">
        <v>209</v>
      </c>
      <c r="E5" s="20" t="s">
        <v>210</v>
      </c>
      <c r="F5" s="20" t="s">
        <v>211</v>
      </c>
      <c r="G5" s="20" t="s">
        <v>212</v>
      </c>
      <c r="H5" s="20" t="s">
        <v>213</v>
      </c>
      <c r="I5" s="20" t="s">
        <v>214</v>
      </c>
      <c r="J5" s="20" t="s">
        <v>215</v>
      </c>
      <c r="K5" s="20" t="s">
        <v>216</v>
      </c>
      <c r="L5" s="20" t="s">
        <v>217</v>
      </c>
      <c r="M5" s="20" t="s">
        <v>218</v>
      </c>
      <c r="N5" s="20" t="s">
        <v>219</v>
      </c>
      <c r="O5" s="20" t="s">
        <v>220</v>
      </c>
      <c r="P5" s="20" t="s">
        <v>221</v>
      </c>
      <c r="Q5" s="20" t="s">
        <v>152</v>
      </c>
      <c r="R5" s="20" t="s">
        <v>222</v>
      </c>
      <c r="S5" s="20" t="s">
        <v>128</v>
      </c>
    </row>
    <row r="6" spans="1:19">
      <c r="A6" s="22" t="s">
        <v>121</v>
      </c>
      <c r="B6" s="9">
        <v>2677</v>
      </c>
      <c r="C6" s="9">
        <v>1480</v>
      </c>
      <c r="D6" s="9">
        <v>1280</v>
      </c>
      <c r="E6" s="9">
        <v>1167</v>
      </c>
      <c r="F6" s="9">
        <v>715</v>
      </c>
      <c r="G6" s="9">
        <v>387</v>
      </c>
      <c r="H6" s="9">
        <v>404</v>
      </c>
      <c r="I6" s="9">
        <v>595</v>
      </c>
      <c r="J6" s="9">
        <v>215</v>
      </c>
      <c r="K6" s="9">
        <v>248</v>
      </c>
      <c r="L6" s="9">
        <v>255</v>
      </c>
      <c r="M6" s="9">
        <v>291</v>
      </c>
      <c r="N6" s="9">
        <v>338</v>
      </c>
      <c r="O6" s="9">
        <v>812</v>
      </c>
      <c r="P6" s="9">
        <v>816</v>
      </c>
      <c r="Q6" s="9">
        <v>69</v>
      </c>
      <c r="R6" s="9">
        <v>246</v>
      </c>
      <c r="S6" s="9">
        <v>47</v>
      </c>
    </row>
    <row r="7" spans="1:19">
      <c r="A7" s="10" t="s">
        <v>114</v>
      </c>
      <c r="B7" s="15">
        <v>100</v>
      </c>
      <c r="C7" s="15">
        <v>55.285767999999997</v>
      </c>
      <c r="D7" s="15">
        <v>47.814717999999999</v>
      </c>
      <c r="E7" s="15">
        <v>43.593575000000001</v>
      </c>
      <c r="F7" s="15">
        <v>26.709002999999999</v>
      </c>
      <c r="G7" s="15">
        <v>14.456481</v>
      </c>
      <c r="H7" s="15">
        <v>15.091519999999999</v>
      </c>
      <c r="I7" s="15">
        <v>22.226372999999999</v>
      </c>
      <c r="J7" s="15">
        <v>8.0313780000000001</v>
      </c>
      <c r="K7" s="15">
        <v>9.2641019999999994</v>
      </c>
      <c r="L7" s="15">
        <v>9.5255880000000008</v>
      </c>
      <c r="M7" s="15">
        <v>10.870377</v>
      </c>
      <c r="N7" s="15">
        <v>12.626073999999999</v>
      </c>
      <c r="O7" s="15">
        <v>30.332462</v>
      </c>
      <c r="P7" s="15">
        <v>30.481883</v>
      </c>
      <c r="Q7" s="15">
        <v>2.577512</v>
      </c>
      <c r="R7" s="15">
        <v>9.1893910000000005</v>
      </c>
      <c r="S7" s="15">
        <v>1.7556970000000001</v>
      </c>
    </row>
    <row r="8" spans="1:19">
      <c r="A8" s="8" t="s">
        <v>122</v>
      </c>
      <c r="B8" s="8"/>
      <c r="C8" s="8"/>
      <c r="D8" s="8"/>
      <c r="E8" s="8"/>
      <c r="F8" s="8"/>
      <c r="G8" s="8"/>
      <c r="H8" s="8"/>
      <c r="I8" s="8"/>
      <c r="J8" s="8"/>
      <c r="K8" s="8"/>
      <c r="L8" s="8"/>
      <c r="M8" s="8"/>
      <c r="N8" s="8"/>
      <c r="O8" s="8"/>
      <c r="P8" s="8"/>
      <c r="Q8" s="8"/>
      <c r="R8" s="8"/>
      <c r="S8" s="8"/>
    </row>
    <row r="9" spans="1:19">
      <c r="A9" s="23" t="s">
        <v>123</v>
      </c>
      <c r="B9" s="24">
        <v>380</v>
      </c>
      <c r="C9" s="24">
        <v>178</v>
      </c>
      <c r="D9" s="24">
        <v>148</v>
      </c>
      <c r="E9" s="24">
        <v>126</v>
      </c>
      <c r="F9" s="24">
        <v>96</v>
      </c>
      <c r="G9" s="24">
        <v>70</v>
      </c>
      <c r="H9" s="24">
        <v>46</v>
      </c>
      <c r="I9" s="24">
        <v>81</v>
      </c>
      <c r="J9" s="24">
        <v>34</v>
      </c>
      <c r="K9" s="24">
        <v>28</v>
      </c>
      <c r="L9" s="24">
        <v>47</v>
      </c>
      <c r="M9" s="24">
        <v>60</v>
      </c>
      <c r="N9" s="24">
        <v>71</v>
      </c>
      <c r="O9" s="24">
        <v>134</v>
      </c>
      <c r="P9" s="24">
        <v>117</v>
      </c>
      <c r="Q9" s="24">
        <v>13</v>
      </c>
      <c r="R9" s="24">
        <v>44</v>
      </c>
      <c r="S9" s="24">
        <v>7</v>
      </c>
    </row>
    <row r="10" spans="1:19">
      <c r="A10" s="10" t="s">
        <v>114</v>
      </c>
      <c r="B10" s="15">
        <v>100</v>
      </c>
      <c r="C10" s="15">
        <v>46.842104999999997</v>
      </c>
      <c r="D10" s="15">
        <v>38.947367999999997</v>
      </c>
      <c r="E10" s="15">
        <v>33.157895000000003</v>
      </c>
      <c r="F10" s="15">
        <v>25.263158000000001</v>
      </c>
      <c r="G10" s="15">
        <v>18.421053000000001</v>
      </c>
      <c r="H10" s="15">
        <v>12.105263000000001</v>
      </c>
      <c r="I10" s="15">
        <v>21.315788999999999</v>
      </c>
      <c r="J10" s="15">
        <v>8.9473680000000009</v>
      </c>
      <c r="K10" s="15">
        <v>7.3684209999999997</v>
      </c>
      <c r="L10" s="15">
        <v>12.368421</v>
      </c>
      <c r="M10" s="15">
        <v>15.789474</v>
      </c>
      <c r="N10" s="15">
        <v>18.684211000000001</v>
      </c>
      <c r="O10" s="15">
        <v>35.263157999999997</v>
      </c>
      <c r="P10" s="15">
        <v>30.789473999999998</v>
      </c>
      <c r="Q10" s="15">
        <v>3.4210530000000001</v>
      </c>
      <c r="R10" s="15">
        <v>11.578946999999999</v>
      </c>
      <c r="S10" s="15">
        <v>1.8421050000000001</v>
      </c>
    </row>
    <row r="11" spans="1:19">
      <c r="A11" s="23" t="s">
        <v>124</v>
      </c>
      <c r="B11" s="24">
        <v>489</v>
      </c>
      <c r="C11" s="24">
        <v>275</v>
      </c>
      <c r="D11" s="24">
        <v>219</v>
      </c>
      <c r="E11" s="24">
        <v>190</v>
      </c>
      <c r="F11" s="24">
        <v>130</v>
      </c>
      <c r="G11" s="24">
        <v>85</v>
      </c>
      <c r="H11" s="24">
        <v>62</v>
      </c>
      <c r="I11" s="24">
        <v>116</v>
      </c>
      <c r="J11" s="24">
        <v>38</v>
      </c>
      <c r="K11" s="24">
        <v>50</v>
      </c>
      <c r="L11" s="24">
        <v>62</v>
      </c>
      <c r="M11" s="24">
        <v>74</v>
      </c>
      <c r="N11" s="24">
        <v>79</v>
      </c>
      <c r="O11" s="24">
        <v>161</v>
      </c>
      <c r="P11" s="24">
        <v>169</v>
      </c>
      <c r="Q11" s="24">
        <v>9</v>
      </c>
      <c r="R11" s="24">
        <v>41</v>
      </c>
      <c r="S11" s="24">
        <v>9</v>
      </c>
    </row>
    <row r="12" spans="1:19">
      <c r="A12" s="10" t="s">
        <v>114</v>
      </c>
      <c r="B12" s="15">
        <v>100</v>
      </c>
      <c r="C12" s="15">
        <v>56.237219000000003</v>
      </c>
      <c r="D12" s="15">
        <v>44.785276000000003</v>
      </c>
      <c r="E12" s="15">
        <v>38.854806000000004</v>
      </c>
      <c r="F12" s="15">
        <v>26.584866999999999</v>
      </c>
      <c r="G12" s="15">
        <v>17.382413</v>
      </c>
      <c r="H12" s="15">
        <v>12.678936999999999</v>
      </c>
      <c r="I12" s="15">
        <v>23.721881</v>
      </c>
      <c r="J12" s="15">
        <v>7.7709609999999998</v>
      </c>
      <c r="K12" s="15">
        <v>10.224949000000001</v>
      </c>
      <c r="L12" s="15">
        <v>12.678936999999999</v>
      </c>
      <c r="M12" s="15">
        <v>15.132923999999999</v>
      </c>
      <c r="N12" s="15">
        <v>16.155418999999998</v>
      </c>
      <c r="O12" s="15">
        <v>32.924334999999999</v>
      </c>
      <c r="P12" s="15">
        <v>34.560327000000001</v>
      </c>
      <c r="Q12" s="15">
        <v>1.8404910000000001</v>
      </c>
      <c r="R12" s="15">
        <v>8.3844580000000004</v>
      </c>
      <c r="S12" s="15">
        <v>1.8404910000000001</v>
      </c>
    </row>
    <row r="13" spans="1:19">
      <c r="A13" s="23" t="s">
        <v>125</v>
      </c>
      <c r="B13" s="24">
        <v>1114</v>
      </c>
      <c r="C13" s="24">
        <v>629</v>
      </c>
      <c r="D13" s="24">
        <v>564</v>
      </c>
      <c r="E13" s="24">
        <v>515</v>
      </c>
      <c r="F13" s="24">
        <v>290</v>
      </c>
      <c r="G13" s="24">
        <v>154</v>
      </c>
      <c r="H13" s="24">
        <v>150</v>
      </c>
      <c r="I13" s="24">
        <v>261</v>
      </c>
      <c r="J13" s="24">
        <v>78</v>
      </c>
      <c r="K13" s="24">
        <v>89</v>
      </c>
      <c r="L13" s="24">
        <v>87</v>
      </c>
      <c r="M13" s="24">
        <v>109</v>
      </c>
      <c r="N13" s="24">
        <v>126</v>
      </c>
      <c r="O13" s="24">
        <v>348</v>
      </c>
      <c r="P13" s="24">
        <v>342</v>
      </c>
      <c r="Q13" s="24">
        <v>24</v>
      </c>
      <c r="R13" s="24">
        <v>107</v>
      </c>
      <c r="S13" s="24">
        <v>15</v>
      </c>
    </row>
    <row r="14" spans="1:19">
      <c r="A14" s="10" t="s">
        <v>114</v>
      </c>
      <c r="B14" s="15">
        <v>100</v>
      </c>
      <c r="C14" s="15">
        <v>56.463196000000003</v>
      </c>
      <c r="D14" s="15">
        <v>50.628366</v>
      </c>
      <c r="E14" s="15">
        <v>46.229802999999997</v>
      </c>
      <c r="F14" s="15">
        <v>26.032316000000002</v>
      </c>
      <c r="G14" s="15">
        <v>13.824057</v>
      </c>
      <c r="H14" s="15">
        <v>13.464990999999999</v>
      </c>
      <c r="I14" s="15">
        <v>23.429084</v>
      </c>
      <c r="J14" s="15">
        <v>7.0017950000000004</v>
      </c>
      <c r="K14" s="15">
        <v>7.9892279999999998</v>
      </c>
      <c r="L14" s="15">
        <v>7.8096949999999996</v>
      </c>
      <c r="M14" s="15">
        <v>9.7845600000000008</v>
      </c>
      <c r="N14" s="15">
        <v>11.310592</v>
      </c>
      <c r="O14" s="15">
        <v>31.238779000000001</v>
      </c>
      <c r="P14" s="15">
        <v>30.70018</v>
      </c>
      <c r="Q14" s="15">
        <v>2.1543990000000002</v>
      </c>
      <c r="R14" s="15">
        <v>9.6050269999999998</v>
      </c>
      <c r="S14" s="15">
        <v>1.3464989999999999</v>
      </c>
    </row>
    <row r="15" spans="1:19">
      <c r="A15" s="23" t="s">
        <v>126</v>
      </c>
      <c r="B15" s="24">
        <v>521</v>
      </c>
      <c r="C15" s="24">
        <v>296</v>
      </c>
      <c r="D15" s="24">
        <v>260</v>
      </c>
      <c r="E15" s="24">
        <v>253</v>
      </c>
      <c r="F15" s="24">
        <v>148</v>
      </c>
      <c r="G15" s="24">
        <v>60</v>
      </c>
      <c r="H15" s="24">
        <v>105</v>
      </c>
      <c r="I15" s="24">
        <v>107</v>
      </c>
      <c r="J15" s="24">
        <v>47</v>
      </c>
      <c r="K15" s="24">
        <v>59</v>
      </c>
      <c r="L15" s="24">
        <v>45</v>
      </c>
      <c r="M15" s="24">
        <v>39</v>
      </c>
      <c r="N15" s="24">
        <v>48</v>
      </c>
      <c r="O15" s="24">
        <v>130</v>
      </c>
      <c r="P15" s="24">
        <v>145</v>
      </c>
      <c r="Q15" s="24">
        <v>15</v>
      </c>
      <c r="R15" s="24">
        <v>46</v>
      </c>
      <c r="S15" s="24">
        <v>12</v>
      </c>
    </row>
    <row r="16" spans="1:19">
      <c r="A16" s="10" t="s">
        <v>114</v>
      </c>
      <c r="B16" s="15">
        <v>100</v>
      </c>
      <c r="C16" s="15">
        <v>56.81382</v>
      </c>
      <c r="D16" s="15">
        <v>49.904031000000003</v>
      </c>
      <c r="E16" s="15">
        <v>48.560460999999997</v>
      </c>
      <c r="F16" s="15">
        <v>28.40691</v>
      </c>
      <c r="G16" s="15">
        <v>11.516315000000001</v>
      </c>
      <c r="H16" s="15">
        <v>20.153551</v>
      </c>
      <c r="I16" s="15">
        <v>20.537427999999998</v>
      </c>
      <c r="J16" s="15">
        <v>9.0211129999999997</v>
      </c>
      <c r="K16" s="15">
        <v>11.324376000000001</v>
      </c>
      <c r="L16" s="15">
        <v>8.6372359999999997</v>
      </c>
      <c r="M16" s="15">
        <v>7.4856049999999996</v>
      </c>
      <c r="N16" s="15">
        <v>9.2130519999999994</v>
      </c>
      <c r="O16" s="15">
        <v>24.952014999999999</v>
      </c>
      <c r="P16" s="15">
        <v>27.831094</v>
      </c>
      <c r="Q16" s="15">
        <v>2.8790789999999999</v>
      </c>
      <c r="R16" s="15">
        <v>8.8291749999999993</v>
      </c>
      <c r="S16" s="15">
        <v>2.3032629999999998</v>
      </c>
    </row>
    <row r="17" spans="1:19">
      <c r="A17" s="23" t="s">
        <v>127</v>
      </c>
      <c r="B17" s="24">
        <v>129</v>
      </c>
      <c r="C17" s="24">
        <v>84</v>
      </c>
      <c r="D17" s="24">
        <v>68</v>
      </c>
      <c r="E17" s="24">
        <v>61</v>
      </c>
      <c r="F17" s="24">
        <v>40</v>
      </c>
      <c r="G17" s="24">
        <v>11</v>
      </c>
      <c r="H17" s="24">
        <v>29</v>
      </c>
      <c r="I17" s="24">
        <v>21</v>
      </c>
      <c r="J17" s="24">
        <v>12</v>
      </c>
      <c r="K17" s="24">
        <v>17</v>
      </c>
      <c r="L17" s="24">
        <v>11</v>
      </c>
      <c r="M17" s="24">
        <v>5</v>
      </c>
      <c r="N17" s="24">
        <v>11</v>
      </c>
      <c r="O17" s="24">
        <v>21</v>
      </c>
      <c r="P17" s="24">
        <v>29</v>
      </c>
      <c r="Q17" s="24">
        <v>7</v>
      </c>
      <c r="R17" s="24">
        <v>8</v>
      </c>
      <c r="S17" s="24">
        <v>2</v>
      </c>
    </row>
    <row r="18" spans="1:19">
      <c r="A18" s="10" t="s">
        <v>114</v>
      </c>
      <c r="B18" s="15">
        <v>100</v>
      </c>
      <c r="C18" s="15">
        <v>65.116279000000006</v>
      </c>
      <c r="D18" s="15">
        <v>52.713177999999999</v>
      </c>
      <c r="E18" s="15">
        <v>47.286822000000001</v>
      </c>
      <c r="F18" s="15">
        <v>31.007752</v>
      </c>
      <c r="G18" s="15">
        <v>8.5271319999999999</v>
      </c>
      <c r="H18" s="15">
        <v>22.480619999999998</v>
      </c>
      <c r="I18" s="15">
        <v>16.279070000000001</v>
      </c>
      <c r="J18" s="15">
        <v>9.3023260000000008</v>
      </c>
      <c r="K18" s="15">
        <v>13.178295</v>
      </c>
      <c r="L18" s="15">
        <v>8.5271319999999999</v>
      </c>
      <c r="M18" s="15">
        <v>3.875969</v>
      </c>
      <c r="N18" s="15">
        <v>8.5271319999999999</v>
      </c>
      <c r="O18" s="15">
        <v>16.279070000000001</v>
      </c>
      <c r="P18" s="15">
        <v>22.480619999999998</v>
      </c>
      <c r="Q18" s="15">
        <v>5.4263570000000003</v>
      </c>
      <c r="R18" s="15">
        <v>6.2015500000000001</v>
      </c>
      <c r="S18" s="15">
        <v>1.5503880000000001</v>
      </c>
    </row>
    <row r="19" spans="1:19">
      <c r="A19" s="23" t="s">
        <v>128</v>
      </c>
      <c r="B19" s="24">
        <v>44</v>
      </c>
      <c r="C19" s="24">
        <v>18</v>
      </c>
      <c r="D19" s="24">
        <v>21</v>
      </c>
      <c r="E19" s="24">
        <v>22</v>
      </c>
      <c r="F19" s="24">
        <v>11</v>
      </c>
      <c r="G19" s="24">
        <v>7</v>
      </c>
      <c r="H19" s="24">
        <v>12</v>
      </c>
      <c r="I19" s="24">
        <v>9</v>
      </c>
      <c r="J19" s="24">
        <v>6</v>
      </c>
      <c r="K19" s="24">
        <v>5</v>
      </c>
      <c r="L19" s="24">
        <v>3</v>
      </c>
      <c r="M19" s="24">
        <v>4</v>
      </c>
      <c r="N19" s="24">
        <v>3</v>
      </c>
      <c r="O19" s="24">
        <v>18</v>
      </c>
      <c r="P19" s="24">
        <v>14</v>
      </c>
      <c r="Q19" s="24">
        <v>1</v>
      </c>
      <c r="R19" s="24">
        <v>0</v>
      </c>
      <c r="S19" s="24">
        <v>2</v>
      </c>
    </row>
    <row r="20" spans="1:19">
      <c r="A20" s="10" t="s">
        <v>114</v>
      </c>
      <c r="B20" s="15">
        <v>100</v>
      </c>
      <c r="C20" s="15">
        <v>40.909090999999997</v>
      </c>
      <c r="D20" s="15">
        <v>47.727272999999997</v>
      </c>
      <c r="E20" s="15">
        <v>50</v>
      </c>
      <c r="F20" s="15">
        <v>25</v>
      </c>
      <c r="G20" s="15">
        <v>15.909091</v>
      </c>
      <c r="H20" s="15">
        <v>27.272727</v>
      </c>
      <c r="I20" s="15">
        <v>20.454545</v>
      </c>
      <c r="J20" s="15">
        <v>13.636364</v>
      </c>
      <c r="K20" s="15">
        <v>11.363636</v>
      </c>
      <c r="L20" s="15">
        <v>6.8181820000000002</v>
      </c>
      <c r="M20" s="15">
        <v>9.0909089999999999</v>
      </c>
      <c r="N20" s="15">
        <v>6.8181820000000002</v>
      </c>
      <c r="O20" s="15">
        <v>40.909090999999997</v>
      </c>
      <c r="P20" s="15">
        <v>31.818182</v>
      </c>
      <c r="Q20" s="15">
        <v>2.2727270000000002</v>
      </c>
      <c r="R20" s="15">
        <v>0</v>
      </c>
      <c r="S20" s="15">
        <v>4.5454549999999996</v>
      </c>
    </row>
    <row r="21" spans="1:19">
      <c r="A21" s="8" t="s">
        <v>129</v>
      </c>
      <c r="B21" s="8"/>
      <c r="C21" s="8"/>
      <c r="D21" s="8"/>
      <c r="E21" s="8"/>
      <c r="F21" s="8"/>
      <c r="G21" s="8"/>
      <c r="H21" s="8"/>
      <c r="I21" s="8"/>
      <c r="J21" s="8"/>
      <c r="K21" s="8"/>
      <c r="L21" s="8"/>
      <c r="M21" s="8"/>
      <c r="N21" s="8"/>
      <c r="O21" s="8"/>
      <c r="P21" s="8"/>
      <c r="Q21" s="8"/>
      <c r="R21" s="8"/>
      <c r="S21" s="8"/>
    </row>
    <row r="22" spans="1:19">
      <c r="A22" s="23" t="s">
        <v>130</v>
      </c>
      <c r="B22" s="24">
        <v>799</v>
      </c>
      <c r="C22" s="24">
        <v>408</v>
      </c>
      <c r="D22" s="24">
        <v>375</v>
      </c>
      <c r="E22" s="24">
        <v>299</v>
      </c>
      <c r="F22" s="24">
        <v>202</v>
      </c>
      <c r="G22" s="24">
        <v>110</v>
      </c>
      <c r="H22" s="24">
        <v>102</v>
      </c>
      <c r="I22" s="24">
        <v>202</v>
      </c>
      <c r="J22" s="24">
        <v>74</v>
      </c>
      <c r="K22" s="24">
        <v>65</v>
      </c>
      <c r="L22" s="24">
        <v>92</v>
      </c>
      <c r="M22" s="24">
        <v>114</v>
      </c>
      <c r="N22" s="24">
        <v>133</v>
      </c>
      <c r="O22" s="24">
        <v>276</v>
      </c>
      <c r="P22" s="24">
        <v>280</v>
      </c>
      <c r="Q22" s="24">
        <v>20</v>
      </c>
      <c r="R22" s="24">
        <v>84</v>
      </c>
      <c r="S22" s="24">
        <v>16</v>
      </c>
    </row>
    <row r="23" spans="1:19">
      <c r="A23" s="10" t="s">
        <v>114</v>
      </c>
      <c r="B23" s="15">
        <v>100</v>
      </c>
      <c r="C23" s="15">
        <v>51.063830000000003</v>
      </c>
      <c r="D23" s="15">
        <v>46.933667</v>
      </c>
      <c r="E23" s="15">
        <v>37.421776999999999</v>
      </c>
      <c r="F23" s="15">
        <v>25.281601999999999</v>
      </c>
      <c r="G23" s="15">
        <v>13.767208999999999</v>
      </c>
      <c r="H23" s="15">
        <v>12.765957</v>
      </c>
      <c r="I23" s="15">
        <v>25.281601999999999</v>
      </c>
      <c r="J23" s="15">
        <v>9.2615770000000008</v>
      </c>
      <c r="K23" s="15">
        <v>8.1351689999999994</v>
      </c>
      <c r="L23" s="15">
        <v>11.514393</v>
      </c>
      <c r="M23" s="15">
        <v>14.267835</v>
      </c>
      <c r="N23" s="15">
        <v>16.645807000000001</v>
      </c>
      <c r="O23" s="15">
        <v>34.543179000000002</v>
      </c>
      <c r="P23" s="15">
        <v>35.043804999999999</v>
      </c>
      <c r="Q23" s="15">
        <v>2.5031289999999999</v>
      </c>
      <c r="R23" s="15">
        <v>10.513140999999999</v>
      </c>
      <c r="S23" s="15">
        <v>2.0025029999999999</v>
      </c>
    </row>
    <row r="24" spans="1:19">
      <c r="A24" s="23" t="s">
        <v>131</v>
      </c>
      <c r="B24" s="24">
        <v>1245</v>
      </c>
      <c r="C24" s="24">
        <v>715</v>
      </c>
      <c r="D24" s="24">
        <v>606</v>
      </c>
      <c r="E24" s="24">
        <v>555</v>
      </c>
      <c r="F24" s="24">
        <v>336</v>
      </c>
      <c r="G24" s="24">
        <v>181</v>
      </c>
      <c r="H24" s="24">
        <v>179</v>
      </c>
      <c r="I24" s="24">
        <v>281</v>
      </c>
      <c r="J24" s="24">
        <v>89</v>
      </c>
      <c r="K24" s="24">
        <v>113</v>
      </c>
      <c r="L24" s="24">
        <v>125</v>
      </c>
      <c r="M24" s="24">
        <v>141</v>
      </c>
      <c r="N24" s="24">
        <v>153</v>
      </c>
      <c r="O24" s="24">
        <v>394</v>
      </c>
      <c r="P24" s="24">
        <v>371</v>
      </c>
      <c r="Q24" s="24">
        <v>30</v>
      </c>
      <c r="R24" s="24">
        <v>110</v>
      </c>
      <c r="S24" s="24">
        <v>19</v>
      </c>
    </row>
    <row r="25" spans="1:19">
      <c r="A25" s="10" t="s">
        <v>114</v>
      </c>
      <c r="B25" s="15">
        <v>100</v>
      </c>
      <c r="C25" s="15">
        <v>57.429718999999999</v>
      </c>
      <c r="D25" s="15">
        <v>48.674698999999997</v>
      </c>
      <c r="E25" s="15">
        <v>44.578313000000001</v>
      </c>
      <c r="F25" s="15">
        <v>26.987952</v>
      </c>
      <c r="G25" s="15">
        <v>14.538152999999999</v>
      </c>
      <c r="H25" s="15">
        <v>14.377509999999999</v>
      </c>
      <c r="I25" s="15">
        <v>22.570281000000001</v>
      </c>
      <c r="J25" s="15">
        <v>7.1485940000000001</v>
      </c>
      <c r="K25" s="15">
        <v>9.0763049999999996</v>
      </c>
      <c r="L25" s="15">
        <v>10.040160999999999</v>
      </c>
      <c r="M25" s="15">
        <v>11.325301</v>
      </c>
      <c r="N25" s="15">
        <v>12.289156999999999</v>
      </c>
      <c r="O25" s="15">
        <v>31.646585999999999</v>
      </c>
      <c r="P25" s="15">
        <v>29.799196999999999</v>
      </c>
      <c r="Q25" s="15">
        <v>2.4096389999999999</v>
      </c>
      <c r="R25" s="15">
        <v>8.8353409999999997</v>
      </c>
      <c r="S25" s="15">
        <v>1.5261039999999999</v>
      </c>
    </row>
    <row r="26" spans="1:19">
      <c r="A26" s="23" t="s">
        <v>132</v>
      </c>
      <c r="B26" s="24">
        <v>504</v>
      </c>
      <c r="C26" s="24">
        <v>288</v>
      </c>
      <c r="D26" s="24">
        <v>238</v>
      </c>
      <c r="E26" s="24">
        <v>246</v>
      </c>
      <c r="F26" s="24">
        <v>143</v>
      </c>
      <c r="G26" s="24">
        <v>73</v>
      </c>
      <c r="H26" s="24">
        <v>93</v>
      </c>
      <c r="I26" s="24">
        <v>96</v>
      </c>
      <c r="J26" s="24">
        <v>40</v>
      </c>
      <c r="K26" s="24">
        <v>53</v>
      </c>
      <c r="L26" s="24">
        <v>30</v>
      </c>
      <c r="M26" s="24">
        <v>30</v>
      </c>
      <c r="N26" s="24">
        <v>44</v>
      </c>
      <c r="O26" s="24">
        <v>118</v>
      </c>
      <c r="P26" s="24">
        <v>132</v>
      </c>
      <c r="Q26" s="24">
        <v>13</v>
      </c>
      <c r="R26" s="24">
        <v>43</v>
      </c>
      <c r="S26" s="24">
        <v>8</v>
      </c>
    </row>
    <row r="27" spans="1:19">
      <c r="A27" s="10" t="s">
        <v>114</v>
      </c>
      <c r="B27" s="15">
        <v>100</v>
      </c>
      <c r="C27" s="15">
        <v>57.142856999999999</v>
      </c>
      <c r="D27" s="15">
        <v>47.222222000000002</v>
      </c>
      <c r="E27" s="15">
        <v>48.809524000000003</v>
      </c>
      <c r="F27" s="15">
        <v>28.373016</v>
      </c>
      <c r="G27" s="15">
        <v>14.484127000000001</v>
      </c>
      <c r="H27" s="15">
        <v>18.452380999999999</v>
      </c>
      <c r="I27" s="15">
        <v>19.047619000000001</v>
      </c>
      <c r="J27" s="15">
        <v>7.9365079999999999</v>
      </c>
      <c r="K27" s="15">
        <v>10.515872999999999</v>
      </c>
      <c r="L27" s="15">
        <v>5.9523809999999999</v>
      </c>
      <c r="M27" s="15">
        <v>5.9523809999999999</v>
      </c>
      <c r="N27" s="15">
        <v>8.7301590000000004</v>
      </c>
      <c r="O27" s="15">
        <v>23.412697999999999</v>
      </c>
      <c r="P27" s="15">
        <v>26.190476</v>
      </c>
      <c r="Q27" s="15">
        <v>2.5793650000000001</v>
      </c>
      <c r="R27" s="15">
        <v>8.5317460000000001</v>
      </c>
      <c r="S27" s="15">
        <v>1.587302</v>
      </c>
    </row>
    <row r="28" spans="1:19">
      <c r="A28" s="23" t="s">
        <v>133</v>
      </c>
      <c r="B28" s="24">
        <v>82</v>
      </c>
      <c r="C28" s="24">
        <v>46</v>
      </c>
      <c r="D28" s="24">
        <v>39</v>
      </c>
      <c r="E28" s="24">
        <v>45</v>
      </c>
      <c r="F28" s="24">
        <v>20</v>
      </c>
      <c r="G28" s="24">
        <v>16</v>
      </c>
      <c r="H28" s="24">
        <v>18</v>
      </c>
      <c r="I28" s="24">
        <v>8</v>
      </c>
      <c r="J28" s="24">
        <v>7</v>
      </c>
      <c r="K28" s="24">
        <v>12</v>
      </c>
      <c r="L28" s="24">
        <v>7</v>
      </c>
      <c r="M28" s="24">
        <v>2</v>
      </c>
      <c r="N28" s="24">
        <v>6</v>
      </c>
      <c r="O28" s="24">
        <v>13</v>
      </c>
      <c r="P28" s="24">
        <v>18</v>
      </c>
      <c r="Q28" s="24">
        <v>5</v>
      </c>
      <c r="R28" s="24">
        <v>7</v>
      </c>
      <c r="S28" s="24">
        <v>3</v>
      </c>
    </row>
    <row r="29" spans="1:19">
      <c r="A29" s="10" t="s">
        <v>114</v>
      </c>
      <c r="B29" s="15">
        <v>100</v>
      </c>
      <c r="C29" s="15">
        <v>56.097560999999999</v>
      </c>
      <c r="D29" s="15">
        <v>47.560975999999997</v>
      </c>
      <c r="E29" s="15">
        <v>54.878048999999997</v>
      </c>
      <c r="F29" s="15">
        <v>24.390243999999999</v>
      </c>
      <c r="G29" s="15">
        <v>19.512194999999998</v>
      </c>
      <c r="H29" s="15">
        <v>21.951219999999999</v>
      </c>
      <c r="I29" s="15">
        <v>9.7560979999999997</v>
      </c>
      <c r="J29" s="15">
        <v>8.5365850000000005</v>
      </c>
      <c r="K29" s="15">
        <v>14.634145999999999</v>
      </c>
      <c r="L29" s="15">
        <v>8.5365850000000005</v>
      </c>
      <c r="M29" s="15">
        <v>2.4390239999999999</v>
      </c>
      <c r="N29" s="15">
        <v>7.3170729999999997</v>
      </c>
      <c r="O29" s="15">
        <v>15.853659</v>
      </c>
      <c r="P29" s="15">
        <v>21.951219999999999</v>
      </c>
      <c r="Q29" s="15">
        <v>6.0975609999999998</v>
      </c>
      <c r="R29" s="15">
        <v>8.5365850000000005</v>
      </c>
      <c r="S29" s="15">
        <v>3.6585369999999999</v>
      </c>
    </row>
    <row r="30" spans="1:19">
      <c r="A30" s="23" t="s">
        <v>128</v>
      </c>
      <c r="B30" s="24">
        <v>47</v>
      </c>
      <c r="C30" s="24">
        <v>23</v>
      </c>
      <c r="D30" s="24">
        <v>22</v>
      </c>
      <c r="E30" s="24">
        <v>22</v>
      </c>
      <c r="F30" s="24">
        <v>14</v>
      </c>
      <c r="G30" s="24">
        <v>7</v>
      </c>
      <c r="H30" s="24">
        <v>12</v>
      </c>
      <c r="I30" s="24">
        <v>8</v>
      </c>
      <c r="J30" s="24">
        <v>5</v>
      </c>
      <c r="K30" s="24">
        <v>5</v>
      </c>
      <c r="L30" s="24">
        <v>1</v>
      </c>
      <c r="M30" s="24">
        <v>4</v>
      </c>
      <c r="N30" s="24">
        <v>2</v>
      </c>
      <c r="O30" s="24">
        <v>11</v>
      </c>
      <c r="P30" s="24">
        <v>15</v>
      </c>
      <c r="Q30" s="24">
        <v>1</v>
      </c>
      <c r="R30" s="24">
        <v>2</v>
      </c>
      <c r="S30" s="24">
        <v>1</v>
      </c>
    </row>
    <row r="31" spans="1:19">
      <c r="A31" s="10" t="s">
        <v>114</v>
      </c>
      <c r="B31" s="15">
        <v>100</v>
      </c>
      <c r="C31" s="15">
        <v>48.936169999999997</v>
      </c>
      <c r="D31" s="15">
        <v>46.808511000000003</v>
      </c>
      <c r="E31" s="15">
        <v>46.808511000000003</v>
      </c>
      <c r="F31" s="15">
        <v>29.787234000000002</v>
      </c>
      <c r="G31" s="15">
        <v>14.893617000000001</v>
      </c>
      <c r="H31" s="15">
        <v>25.531915000000001</v>
      </c>
      <c r="I31" s="15">
        <v>17.021277000000001</v>
      </c>
      <c r="J31" s="15">
        <v>10.638298000000001</v>
      </c>
      <c r="K31" s="15">
        <v>10.638298000000001</v>
      </c>
      <c r="L31" s="15">
        <v>2.1276600000000001</v>
      </c>
      <c r="M31" s="15">
        <v>8.5106380000000001</v>
      </c>
      <c r="N31" s="15">
        <v>4.2553190000000001</v>
      </c>
      <c r="O31" s="15">
        <v>23.404254999999999</v>
      </c>
      <c r="P31" s="15">
        <v>31.914894</v>
      </c>
      <c r="Q31" s="15">
        <v>2.1276600000000001</v>
      </c>
      <c r="R31" s="15">
        <v>4.2553190000000001</v>
      </c>
      <c r="S31" s="15">
        <v>2.1276600000000001</v>
      </c>
    </row>
    <row r="32" spans="1:19">
      <c r="A32" s="8" t="s">
        <v>134</v>
      </c>
      <c r="B32" s="8"/>
      <c r="C32" s="8"/>
      <c r="D32" s="8"/>
      <c r="E32" s="8"/>
      <c r="F32" s="8"/>
      <c r="G32" s="8"/>
      <c r="H32" s="8"/>
      <c r="I32" s="8"/>
      <c r="J32" s="8"/>
      <c r="K32" s="8"/>
      <c r="L32" s="8"/>
      <c r="M32" s="8"/>
      <c r="N32" s="8"/>
      <c r="O32" s="8"/>
      <c r="P32" s="8"/>
      <c r="Q32" s="8"/>
      <c r="R32" s="8"/>
      <c r="S32" s="8"/>
    </row>
    <row r="33" spans="1:19">
      <c r="A33" s="23" t="s">
        <v>135</v>
      </c>
      <c r="B33" s="24">
        <v>128</v>
      </c>
      <c r="C33" s="24">
        <v>63</v>
      </c>
      <c r="D33" s="24">
        <v>45</v>
      </c>
      <c r="E33" s="24">
        <v>59</v>
      </c>
      <c r="F33" s="24">
        <v>37</v>
      </c>
      <c r="G33" s="24">
        <v>30</v>
      </c>
      <c r="H33" s="24">
        <v>35</v>
      </c>
      <c r="I33" s="24">
        <v>17</v>
      </c>
      <c r="J33" s="24">
        <v>8</v>
      </c>
      <c r="K33" s="24">
        <v>15</v>
      </c>
      <c r="L33" s="24">
        <v>13</v>
      </c>
      <c r="M33" s="24">
        <v>16</v>
      </c>
      <c r="N33" s="24">
        <v>6</v>
      </c>
      <c r="O33" s="24">
        <v>33</v>
      </c>
      <c r="P33" s="24">
        <v>31</v>
      </c>
      <c r="Q33" s="24">
        <v>5</v>
      </c>
      <c r="R33" s="24">
        <v>18</v>
      </c>
      <c r="S33" s="24">
        <v>1</v>
      </c>
    </row>
    <row r="34" spans="1:19">
      <c r="A34" s="10" t="s">
        <v>114</v>
      </c>
      <c r="B34" s="15">
        <v>100</v>
      </c>
      <c r="C34" s="15">
        <v>49.21875</v>
      </c>
      <c r="D34" s="15">
        <v>35.15625</v>
      </c>
      <c r="E34" s="15">
        <v>46.09375</v>
      </c>
      <c r="F34" s="15">
        <v>28.90625</v>
      </c>
      <c r="G34" s="15">
        <v>23.4375</v>
      </c>
      <c r="H34" s="15">
        <v>27.34375</v>
      </c>
      <c r="I34" s="15">
        <v>13.28125</v>
      </c>
      <c r="J34" s="15">
        <v>6.25</v>
      </c>
      <c r="K34" s="15">
        <v>11.71875</v>
      </c>
      <c r="L34" s="15">
        <v>10.15625</v>
      </c>
      <c r="M34" s="15">
        <v>12.5</v>
      </c>
      <c r="N34" s="15">
        <v>4.6875</v>
      </c>
      <c r="O34" s="15">
        <v>25.78125</v>
      </c>
      <c r="P34" s="15">
        <v>24.21875</v>
      </c>
      <c r="Q34" s="15">
        <v>3.90625</v>
      </c>
      <c r="R34" s="15">
        <v>14.0625</v>
      </c>
      <c r="S34" s="15">
        <v>0.78125</v>
      </c>
    </row>
    <row r="35" spans="1:19">
      <c r="A35" s="23" t="s">
        <v>136</v>
      </c>
      <c r="B35" s="24">
        <v>138</v>
      </c>
      <c r="C35" s="24">
        <v>74</v>
      </c>
      <c r="D35" s="24">
        <v>62</v>
      </c>
      <c r="E35" s="24">
        <v>65</v>
      </c>
      <c r="F35" s="24">
        <v>27</v>
      </c>
      <c r="G35" s="24">
        <v>30</v>
      </c>
      <c r="H35" s="24">
        <v>41</v>
      </c>
      <c r="I35" s="24">
        <v>22</v>
      </c>
      <c r="J35" s="24">
        <v>10</v>
      </c>
      <c r="K35" s="24">
        <v>11</v>
      </c>
      <c r="L35" s="24">
        <v>13</v>
      </c>
      <c r="M35" s="24">
        <v>14</v>
      </c>
      <c r="N35" s="24">
        <v>14</v>
      </c>
      <c r="O35" s="24">
        <v>40</v>
      </c>
      <c r="P35" s="24">
        <v>42</v>
      </c>
      <c r="Q35" s="24">
        <v>2</v>
      </c>
      <c r="R35" s="24">
        <v>15</v>
      </c>
      <c r="S35" s="24">
        <v>2</v>
      </c>
    </row>
    <row r="36" spans="1:19">
      <c r="A36" s="10" t="s">
        <v>114</v>
      </c>
      <c r="B36" s="15">
        <v>100</v>
      </c>
      <c r="C36" s="15">
        <v>53.623187999999999</v>
      </c>
      <c r="D36" s="15">
        <v>44.927536000000003</v>
      </c>
      <c r="E36" s="15">
        <v>47.101449000000002</v>
      </c>
      <c r="F36" s="15">
        <v>19.565217000000001</v>
      </c>
      <c r="G36" s="15">
        <v>21.739129999999999</v>
      </c>
      <c r="H36" s="15">
        <v>29.710145000000001</v>
      </c>
      <c r="I36" s="15">
        <v>15.942029</v>
      </c>
      <c r="J36" s="15">
        <v>7.2463769999999998</v>
      </c>
      <c r="K36" s="15">
        <v>7.9710140000000003</v>
      </c>
      <c r="L36" s="15">
        <v>9.4202899999999996</v>
      </c>
      <c r="M36" s="15">
        <v>10.144928</v>
      </c>
      <c r="N36" s="15">
        <v>10.144928</v>
      </c>
      <c r="O36" s="15">
        <v>28.985506999999998</v>
      </c>
      <c r="P36" s="15">
        <v>30.434782999999999</v>
      </c>
      <c r="Q36" s="15">
        <v>1.4492750000000001</v>
      </c>
      <c r="R36" s="15">
        <v>10.869565</v>
      </c>
      <c r="S36" s="15">
        <v>1.4492750000000001</v>
      </c>
    </row>
    <row r="37" spans="1:19">
      <c r="A37" s="23" t="s">
        <v>137</v>
      </c>
      <c r="B37" s="24">
        <v>119</v>
      </c>
      <c r="C37" s="24">
        <v>59</v>
      </c>
      <c r="D37" s="24">
        <v>48</v>
      </c>
      <c r="E37" s="24">
        <v>56</v>
      </c>
      <c r="F37" s="24">
        <v>25</v>
      </c>
      <c r="G37" s="24">
        <v>24</v>
      </c>
      <c r="H37" s="24">
        <v>27</v>
      </c>
      <c r="I37" s="24">
        <v>24</v>
      </c>
      <c r="J37" s="24">
        <v>7</v>
      </c>
      <c r="K37" s="24">
        <v>12</v>
      </c>
      <c r="L37" s="24">
        <v>9</v>
      </c>
      <c r="M37" s="24">
        <v>13</v>
      </c>
      <c r="N37" s="24">
        <v>15</v>
      </c>
      <c r="O37" s="24">
        <v>30</v>
      </c>
      <c r="P37" s="24">
        <v>29</v>
      </c>
      <c r="Q37" s="24">
        <v>3</v>
      </c>
      <c r="R37" s="24">
        <v>14</v>
      </c>
      <c r="S37" s="24">
        <v>3</v>
      </c>
    </row>
    <row r="38" spans="1:19">
      <c r="A38" s="10" t="s">
        <v>114</v>
      </c>
      <c r="B38" s="15">
        <v>100</v>
      </c>
      <c r="C38" s="15">
        <v>49.579832000000003</v>
      </c>
      <c r="D38" s="15">
        <v>40.336134000000001</v>
      </c>
      <c r="E38" s="15">
        <v>47.058824000000001</v>
      </c>
      <c r="F38" s="15">
        <v>21.008403000000001</v>
      </c>
      <c r="G38" s="15">
        <v>20.168067000000001</v>
      </c>
      <c r="H38" s="15">
        <v>22.689076</v>
      </c>
      <c r="I38" s="15">
        <v>20.168067000000001</v>
      </c>
      <c r="J38" s="15">
        <v>5.8823530000000002</v>
      </c>
      <c r="K38" s="15">
        <v>10.084034000000001</v>
      </c>
      <c r="L38" s="15">
        <v>7.5630249999999997</v>
      </c>
      <c r="M38" s="15">
        <v>10.92437</v>
      </c>
      <c r="N38" s="15">
        <v>12.605041999999999</v>
      </c>
      <c r="O38" s="15">
        <v>25.210083999999998</v>
      </c>
      <c r="P38" s="15">
        <v>24.369748000000001</v>
      </c>
      <c r="Q38" s="15">
        <v>2.5210080000000001</v>
      </c>
      <c r="R38" s="15">
        <v>11.764706</v>
      </c>
      <c r="S38" s="15">
        <v>2.5210080000000001</v>
      </c>
    </row>
    <row r="39" spans="1:19">
      <c r="A39" s="23" t="s">
        <v>138</v>
      </c>
      <c r="B39" s="24">
        <v>142</v>
      </c>
      <c r="C39" s="24">
        <v>67</v>
      </c>
      <c r="D39" s="24">
        <v>55</v>
      </c>
      <c r="E39" s="24">
        <v>54</v>
      </c>
      <c r="F39" s="24">
        <v>31</v>
      </c>
      <c r="G39" s="24">
        <v>26</v>
      </c>
      <c r="H39" s="24">
        <v>24</v>
      </c>
      <c r="I39" s="24">
        <v>28</v>
      </c>
      <c r="J39" s="24">
        <v>10</v>
      </c>
      <c r="K39" s="24">
        <v>13</v>
      </c>
      <c r="L39" s="24">
        <v>12</v>
      </c>
      <c r="M39" s="24">
        <v>12</v>
      </c>
      <c r="N39" s="24">
        <v>23</v>
      </c>
      <c r="O39" s="24">
        <v>39</v>
      </c>
      <c r="P39" s="24">
        <v>39</v>
      </c>
      <c r="Q39" s="24">
        <v>3</v>
      </c>
      <c r="R39" s="24">
        <v>17</v>
      </c>
      <c r="S39" s="24">
        <v>4</v>
      </c>
    </row>
    <row r="40" spans="1:19">
      <c r="A40" s="10" t="s">
        <v>114</v>
      </c>
      <c r="B40" s="15">
        <v>100</v>
      </c>
      <c r="C40" s="15">
        <v>47.183098999999999</v>
      </c>
      <c r="D40" s="15">
        <v>38.732393999999999</v>
      </c>
      <c r="E40" s="15">
        <v>38.028168999999998</v>
      </c>
      <c r="F40" s="15">
        <v>21.830985999999999</v>
      </c>
      <c r="G40" s="15">
        <v>18.309858999999999</v>
      </c>
      <c r="H40" s="15">
        <v>16.901408</v>
      </c>
      <c r="I40" s="15">
        <v>19.718309999999999</v>
      </c>
      <c r="J40" s="15">
        <v>7.0422539999999998</v>
      </c>
      <c r="K40" s="15">
        <v>9.1549300000000002</v>
      </c>
      <c r="L40" s="15">
        <v>8.450704</v>
      </c>
      <c r="M40" s="15">
        <v>8.450704</v>
      </c>
      <c r="N40" s="15">
        <v>16.197182999999999</v>
      </c>
      <c r="O40" s="15">
        <v>27.464789</v>
      </c>
      <c r="P40" s="15">
        <v>27.464789</v>
      </c>
      <c r="Q40" s="15">
        <v>2.112676</v>
      </c>
      <c r="R40" s="15">
        <v>11.971831</v>
      </c>
      <c r="S40" s="15">
        <v>2.8169010000000001</v>
      </c>
    </row>
    <row r="41" spans="1:19">
      <c r="A41" s="23" t="s">
        <v>139</v>
      </c>
      <c r="B41" s="24">
        <v>170</v>
      </c>
      <c r="C41" s="24">
        <v>91</v>
      </c>
      <c r="D41" s="24">
        <v>86</v>
      </c>
      <c r="E41" s="24">
        <v>61</v>
      </c>
      <c r="F41" s="24">
        <v>45</v>
      </c>
      <c r="G41" s="24">
        <v>29</v>
      </c>
      <c r="H41" s="24">
        <v>35</v>
      </c>
      <c r="I41" s="24">
        <v>34</v>
      </c>
      <c r="J41" s="24">
        <v>14</v>
      </c>
      <c r="K41" s="24">
        <v>12</v>
      </c>
      <c r="L41" s="24">
        <v>21</v>
      </c>
      <c r="M41" s="24">
        <v>19</v>
      </c>
      <c r="N41" s="24">
        <v>19</v>
      </c>
      <c r="O41" s="24">
        <v>55</v>
      </c>
      <c r="P41" s="24">
        <v>53</v>
      </c>
      <c r="Q41" s="24">
        <v>1</v>
      </c>
      <c r="R41" s="24">
        <v>7</v>
      </c>
      <c r="S41" s="24">
        <v>4</v>
      </c>
    </row>
    <row r="42" spans="1:19">
      <c r="A42" s="10" t="s">
        <v>114</v>
      </c>
      <c r="B42" s="15">
        <v>100</v>
      </c>
      <c r="C42" s="15">
        <v>53.529412000000001</v>
      </c>
      <c r="D42" s="15">
        <v>50.588234999999997</v>
      </c>
      <c r="E42" s="15">
        <v>35.882353000000002</v>
      </c>
      <c r="F42" s="15">
        <v>26.470587999999999</v>
      </c>
      <c r="G42" s="15">
        <v>17.058824000000001</v>
      </c>
      <c r="H42" s="15">
        <v>20.588235000000001</v>
      </c>
      <c r="I42" s="15">
        <v>20</v>
      </c>
      <c r="J42" s="15">
        <v>8.2352939999999997</v>
      </c>
      <c r="K42" s="15">
        <v>7.0588240000000004</v>
      </c>
      <c r="L42" s="15">
        <v>12.352941</v>
      </c>
      <c r="M42" s="15">
        <v>11.176470999999999</v>
      </c>
      <c r="N42" s="15">
        <v>11.176470999999999</v>
      </c>
      <c r="O42" s="15">
        <v>32.352941000000001</v>
      </c>
      <c r="P42" s="15">
        <v>31.176470999999999</v>
      </c>
      <c r="Q42" s="15">
        <v>0.58823499999999995</v>
      </c>
      <c r="R42" s="15">
        <v>4.1176469999999998</v>
      </c>
      <c r="S42" s="15">
        <v>2.3529409999999999</v>
      </c>
    </row>
    <row r="43" spans="1:19">
      <c r="A43" s="23" t="s">
        <v>140</v>
      </c>
      <c r="B43" s="24">
        <v>192</v>
      </c>
      <c r="C43" s="24">
        <v>93</v>
      </c>
      <c r="D43" s="24">
        <v>85</v>
      </c>
      <c r="E43" s="24">
        <v>78</v>
      </c>
      <c r="F43" s="24">
        <v>50</v>
      </c>
      <c r="G43" s="24">
        <v>23</v>
      </c>
      <c r="H43" s="24">
        <v>23</v>
      </c>
      <c r="I43" s="24">
        <v>44</v>
      </c>
      <c r="J43" s="24">
        <v>20</v>
      </c>
      <c r="K43" s="24">
        <v>22</v>
      </c>
      <c r="L43" s="24">
        <v>19</v>
      </c>
      <c r="M43" s="24">
        <v>21</v>
      </c>
      <c r="N43" s="24">
        <v>29</v>
      </c>
      <c r="O43" s="24">
        <v>51</v>
      </c>
      <c r="P43" s="24">
        <v>54</v>
      </c>
      <c r="Q43" s="24">
        <v>5</v>
      </c>
      <c r="R43" s="24">
        <v>15</v>
      </c>
      <c r="S43" s="24">
        <v>5</v>
      </c>
    </row>
    <row r="44" spans="1:19">
      <c r="A44" s="10" t="s">
        <v>114</v>
      </c>
      <c r="B44" s="15">
        <v>100</v>
      </c>
      <c r="C44" s="15">
        <v>48.4375</v>
      </c>
      <c r="D44" s="15">
        <v>44.270833000000003</v>
      </c>
      <c r="E44" s="15">
        <v>40.625</v>
      </c>
      <c r="F44" s="15">
        <v>26.041667</v>
      </c>
      <c r="G44" s="15">
        <v>11.979167</v>
      </c>
      <c r="H44" s="15">
        <v>11.979167</v>
      </c>
      <c r="I44" s="15">
        <v>22.916667</v>
      </c>
      <c r="J44" s="15">
        <v>10.416667</v>
      </c>
      <c r="K44" s="15">
        <v>11.458333</v>
      </c>
      <c r="L44" s="15">
        <v>9.8958329999999997</v>
      </c>
      <c r="M44" s="15">
        <v>10.9375</v>
      </c>
      <c r="N44" s="15">
        <v>15.104167</v>
      </c>
      <c r="O44" s="15">
        <v>26.5625</v>
      </c>
      <c r="P44" s="15">
        <v>28.125</v>
      </c>
      <c r="Q44" s="15">
        <v>2.6041669999999999</v>
      </c>
      <c r="R44" s="15">
        <v>7.8125</v>
      </c>
      <c r="S44" s="15">
        <v>2.6041669999999999</v>
      </c>
    </row>
    <row r="45" spans="1:19">
      <c r="A45" s="23" t="s">
        <v>141</v>
      </c>
      <c r="B45" s="24">
        <v>1405</v>
      </c>
      <c r="C45" s="24">
        <v>817</v>
      </c>
      <c r="D45" s="24">
        <v>707</v>
      </c>
      <c r="E45" s="24">
        <v>604</v>
      </c>
      <c r="F45" s="24">
        <v>397</v>
      </c>
      <c r="G45" s="24">
        <v>175</v>
      </c>
      <c r="H45" s="24">
        <v>167</v>
      </c>
      <c r="I45" s="24">
        <v>347</v>
      </c>
      <c r="J45" s="24">
        <v>112</v>
      </c>
      <c r="K45" s="24">
        <v>122</v>
      </c>
      <c r="L45" s="24">
        <v>131</v>
      </c>
      <c r="M45" s="24">
        <v>163</v>
      </c>
      <c r="N45" s="24">
        <v>185</v>
      </c>
      <c r="O45" s="24">
        <v>437</v>
      </c>
      <c r="P45" s="24">
        <v>455</v>
      </c>
      <c r="Q45" s="24">
        <v>40</v>
      </c>
      <c r="R45" s="24">
        <v>128</v>
      </c>
      <c r="S45" s="24">
        <v>21</v>
      </c>
    </row>
    <row r="46" spans="1:19">
      <c r="A46" s="10" t="s">
        <v>114</v>
      </c>
      <c r="B46" s="15">
        <v>100</v>
      </c>
      <c r="C46" s="15">
        <v>58.149465999999997</v>
      </c>
      <c r="D46" s="15">
        <v>50.320284999999998</v>
      </c>
      <c r="E46" s="15">
        <v>42.989324000000003</v>
      </c>
      <c r="F46" s="15">
        <v>28.256228</v>
      </c>
      <c r="G46" s="15">
        <v>12.455515999999999</v>
      </c>
      <c r="H46" s="15">
        <v>11.886120999999999</v>
      </c>
      <c r="I46" s="15">
        <v>24.697509</v>
      </c>
      <c r="J46" s="15">
        <v>7.9715299999999996</v>
      </c>
      <c r="K46" s="15">
        <v>8.6832740000000008</v>
      </c>
      <c r="L46" s="15">
        <v>9.3238430000000001</v>
      </c>
      <c r="M46" s="15">
        <v>11.601423</v>
      </c>
      <c r="N46" s="15">
        <v>13.167260000000001</v>
      </c>
      <c r="O46" s="15">
        <v>31.103203000000001</v>
      </c>
      <c r="P46" s="15">
        <v>32.384341999999997</v>
      </c>
      <c r="Q46" s="15">
        <v>2.846975</v>
      </c>
      <c r="R46" s="15">
        <v>9.1103199999999998</v>
      </c>
      <c r="S46" s="15">
        <v>1.4946619999999999</v>
      </c>
    </row>
    <row r="47" spans="1:19">
      <c r="A47" s="23" t="s">
        <v>142</v>
      </c>
      <c r="B47" s="24">
        <v>343</v>
      </c>
      <c r="C47" s="24">
        <v>197</v>
      </c>
      <c r="D47" s="24">
        <v>172</v>
      </c>
      <c r="E47" s="24">
        <v>174</v>
      </c>
      <c r="F47" s="24">
        <v>91</v>
      </c>
      <c r="G47" s="24">
        <v>44</v>
      </c>
      <c r="H47" s="24">
        <v>42</v>
      </c>
      <c r="I47" s="24">
        <v>70</v>
      </c>
      <c r="J47" s="24">
        <v>26</v>
      </c>
      <c r="K47" s="24">
        <v>38</v>
      </c>
      <c r="L47" s="24">
        <v>36</v>
      </c>
      <c r="M47" s="24">
        <v>29</v>
      </c>
      <c r="N47" s="24">
        <v>45</v>
      </c>
      <c r="O47" s="24">
        <v>117</v>
      </c>
      <c r="P47" s="24">
        <v>99</v>
      </c>
      <c r="Q47" s="24">
        <v>9</v>
      </c>
      <c r="R47" s="24">
        <v>30</v>
      </c>
      <c r="S47" s="24">
        <v>6</v>
      </c>
    </row>
    <row r="48" spans="1:19">
      <c r="A48" s="10" t="s">
        <v>114</v>
      </c>
      <c r="B48" s="15">
        <v>100</v>
      </c>
      <c r="C48" s="15">
        <v>57.434401999999999</v>
      </c>
      <c r="D48" s="15">
        <v>50.145772999999998</v>
      </c>
      <c r="E48" s="15">
        <v>50.728862999999997</v>
      </c>
      <c r="F48" s="15">
        <v>26.530612000000001</v>
      </c>
      <c r="G48" s="15">
        <v>12.827988</v>
      </c>
      <c r="H48" s="15">
        <v>12.244897999999999</v>
      </c>
      <c r="I48" s="15">
        <v>20.408162999999998</v>
      </c>
      <c r="J48" s="15">
        <v>7.5801749999999997</v>
      </c>
      <c r="K48" s="15">
        <v>11.078716999999999</v>
      </c>
      <c r="L48" s="15">
        <v>10.495627000000001</v>
      </c>
      <c r="M48" s="15">
        <v>8.4548100000000002</v>
      </c>
      <c r="N48" s="15">
        <v>13.119534</v>
      </c>
      <c r="O48" s="15">
        <v>34.110787000000002</v>
      </c>
      <c r="P48" s="15">
        <v>28.862974000000001</v>
      </c>
      <c r="Q48" s="15">
        <v>2.623907</v>
      </c>
      <c r="R48" s="15">
        <v>8.7463560000000005</v>
      </c>
      <c r="S48" s="15">
        <v>1.749271</v>
      </c>
    </row>
    <row r="49" spans="1:19">
      <c r="A49" s="23" t="s">
        <v>128</v>
      </c>
      <c r="B49" s="24">
        <v>40</v>
      </c>
      <c r="C49" s="24">
        <v>19</v>
      </c>
      <c r="D49" s="24">
        <v>20</v>
      </c>
      <c r="E49" s="24">
        <v>16</v>
      </c>
      <c r="F49" s="24">
        <v>12</v>
      </c>
      <c r="G49" s="24">
        <v>6</v>
      </c>
      <c r="H49" s="24">
        <v>10</v>
      </c>
      <c r="I49" s="24">
        <v>9</v>
      </c>
      <c r="J49" s="24">
        <v>8</v>
      </c>
      <c r="K49" s="24">
        <v>3</v>
      </c>
      <c r="L49" s="24">
        <v>1</v>
      </c>
      <c r="M49" s="24">
        <v>4</v>
      </c>
      <c r="N49" s="24">
        <v>2</v>
      </c>
      <c r="O49" s="24">
        <v>10</v>
      </c>
      <c r="P49" s="24">
        <v>14</v>
      </c>
      <c r="Q49" s="24">
        <v>1</v>
      </c>
      <c r="R49" s="24">
        <v>2</v>
      </c>
      <c r="S49" s="24">
        <v>1</v>
      </c>
    </row>
    <row r="50" spans="1:19">
      <c r="A50" s="10" t="s">
        <v>114</v>
      </c>
      <c r="B50" s="15">
        <v>100</v>
      </c>
      <c r="C50" s="15">
        <v>47.5</v>
      </c>
      <c r="D50" s="15">
        <v>50</v>
      </c>
      <c r="E50" s="15">
        <v>40</v>
      </c>
      <c r="F50" s="15">
        <v>30</v>
      </c>
      <c r="G50" s="15">
        <v>15</v>
      </c>
      <c r="H50" s="15">
        <v>25</v>
      </c>
      <c r="I50" s="15">
        <v>22.5</v>
      </c>
      <c r="J50" s="15">
        <v>20</v>
      </c>
      <c r="K50" s="15">
        <v>7.5</v>
      </c>
      <c r="L50" s="15">
        <v>2.5</v>
      </c>
      <c r="M50" s="15">
        <v>10</v>
      </c>
      <c r="N50" s="15">
        <v>5</v>
      </c>
      <c r="O50" s="15">
        <v>25</v>
      </c>
      <c r="P50" s="15">
        <v>35</v>
      </c>
      <c r="Q50" s="15">
        <v>2.5</v>
      </c>
      <c r="R50" s="15">
        <v>5</v>
      </c>
      <c r="S50" s="15">
        <v>2.5</v>
      </c>
    </row>
    <row r="51" spans="1:19">
      <c r="A51" s="8" t="s">
        <v>143</v>
      </c>
      <c r="B51" s="8"/>
      <c r="C51" s="8"/>
      <c r="D51" s="8"/>
      <c r="E51" s="8"/>
      <c r="F51" s="8"/>
      <c r="G51" s="8"/>
      <c r="H51" s="8"/>
      <c r="I51" s="8"/>
      <c r="J51" s="8"/>
      <c r="K51" s="8"/>
      <c r="L51" s="8"/>
      <c r="M51" s="8"/>
      <c r="N51" s="8"/>
      <c r="O51" s="8"/>
      <c r="P51" s="8"/>
      <c r="Q51" s="8"/>
      <c r="R51" s="8"/>
      <c r="S51" s="8"/>
    </row>
    <row r="52" spans="1:19">
      <c r="A52" s="23" t="s">
        <v>144</v>
      </c>
      <c r="B52" s="24">
        <v>429</v>
      </c>
      <c r="C52" s="24">
        <v>267</v>
      </c>
      <c r="D52" s="24">
        <v>229</v>
      </c>
      <c r="E52" s="24">
        <v>187</v>
      </c>
      <c r="F52" s="24">
        <v>139</v>
      </c>
      <c r="G52" s="24">
        <v>48</v>
      </c>
      <c r="H52" s="24">
        <v>58</v>
      </c>
      <c r="I52" s="24">
        <v>112</v>
      </c>
      <c r="J52" s="24">
        <v>45</v>
      </c>
      <c r="K52" s="24">
        <v>43</v>
      </c>
      <c r="L52" s="24">
        <v>52</v>
      </c>
      <c r="M52" s="24">
        <v>58</v>
      </c>
      <c r="N52" s="24">
        <v>64</v>
      </c>
      <c r="O52" s="24">
        <v>166</v>
      </c>
      <c r="P52" s="24">
        <v>138</v>
      </c>
      <c r="Q52" s="24">
        <v>11</v>
      </c>
      <c r="R52" s="24">
        <v>40</v>
      </c>
      <c r="S52" s="24">
        <v>8</v>
      </c>
    </row>
    <row r="53" spans="1:19">
      <c r="A53" s="10" t="s">
        <v>114</v>
      </c>
      <c r="B53" s="15">
        <v>100</v>
      </c>
      <c r="C53" s="15">
        <v>62.237761999999996</v>
      </c>
      <c r="D53" s="15">
        <v>53.379953</v>
      </c>
      <c r="E53" s="15">
        <v>43.589744000000003</v>
      </c>
      <c r="F53" s="15">
        <v>32.400931999999997</v>
      </c>
      <c r="G53" s="15">
        <v>11.188810999999999</v>
      </c>
      <c r="H53" s="15">
        <v>13.519814</v>
      </c>
      <c r="I53" s="15">
        <v>26.107226000000001</v>
      </c>
      <c r="J53" s="15">
        <v>10.489509999999999</v>
      </c>
      <c r="K53" s="15">
        <v>10.02331</v>
      </c>
      <c r="L53" s="15">
        <v>12.121212</v>
      </c>
      <c r="M53" s="15">
        <v>13.519814</v>
      </c>
      <c r="N53" s="15">
        <v>14.918415</v>
      </c>
      <c r="O53" s="15">
        <v>38.694639000000002</v>
      </c>
      <c r="P53" s="15">
        <v>32.167831999999997</v>
      </c>
      <c r="Q53" s="15">
        <v>2.5641029999999998</v>
      </c>
      <c r="R53" s="15">
        <v>9.3240090000000002</v>
      </c>
      <c r="S53" s="15">
        <v>1.8648020000000001</v>
      </c>
    </row>
    <row r="54" spans="1:19">
      <c r="A54" s="23" t="s">
        <v>145</v>
      </c>
      <c r="B54" s="24">
        <v>319</v>
      </c>
      <c r="C54" s="24">
        <v>195</v>
      </c>
      <c r="D54" s="24">
        <v>177</v>
      </c>
      <c r="E54" s="24">
        <v>145</v>
      </c>
      <c r="F54" s="24">
        <v>105</v>
      </c>
      <c r="G54" s="24">
        <v>28</v>
      </c>
      <c r="H54" s="24">
        <v>41</v>
      </c>
      <c r="I54" s="24">
        <v>89</v>
      </c>
      <c r="J54" s="24">
        <v>33</v>
      </c>
      <c r="K54" s="24">
        <v>36</v>
      </c>
      <c r="L54" s="24">
        <v>53</v>
      </c>
      <c r="M54" s="24">
        <v>47</v>
      </c>
      <c r="N54" s="24">
        <v>51</v>
      </c>
      <c r="O54" s="24">
        <v>125</v>
      </c>
      <c r="P54" s="24">
        <v>128</v>
      </c>
      <c r="Q54" s="24">
        <v>5</v>
      </c>
      <c r="R54" s="24">
        <v>27</v>
      </c>
      <c r="S54" s="24">
        <v>2</v>
      </c>
    </row>
    <row r="55" spans="1:19">
      <c r="A55" s="10" t="s">
        <v>114</v>
      </c>
      <c r="B55" s="15">
        <v>100</v>
      </c>
      <c r="C55" s="15">
        <v>61.128526999999998</v>
      </c>
      <c r="D55" s="15">
        <v>55.485892999999997</v>
      </c>
      <c r="E55" s="15">
        <v>45.454545000000003</v>
      </c>
      <c r="F55" s="15">
        <v>32.915360999999997</v>
      </c>
      <c r="G55" s="15">
        <v>8.7774289999999997</v>
      </c>
      <c r="H55" s="15">
        <v>12.852665</v>
      </c>
      <c r="I55" s="15">
        <v>27.899687</v>
      </c>
      <c r="J55" s="15">
        <v>10.344828</v>
      </c>
      <c r="K55" s="15">
        <v>11.285266</v>
      </c>
      <c r="L55" s="15">
        <v>16.614419999999999</v>
      </c>
      <c r="M55" s="15">
        <v>14.733542</v>
      </c>
      <c r="N55" s="15">
        <v>15.987461</v>
      </c>
      <c r="O55" s="15">
        <v>39.184953</v>
      </c>
      <c r="P55" s="15">
        <v>40.125391999999998</v>
      </c>
      <c r="Q55" s="15">
        <v>1.5673980000000001</v>
      </c>
      <c r="R55" s="15">
        <v>8.4639500000000005</v>
      </c>
      <c r="S55" s="15">
        <v>0.62695900000000004</v>
      </c>
    </row>
    <row r="56" spans="1:19">
      <c r="A56" s="23" t="s">
        <v>146</v>
      </c>
      <c r="B56" s="24">
        <v>504</v>
      </c>
      <c r="C56" s="24">
        <v>301</v>
      </c>
      <c r="D56" s="24">
        <v>270</v>
      </c>
      <c r="E56" s="24">
        <v>224</v>
      </c>
      <c r="F56" s="24">
        <v>183</v>
      </c>
      <c r="G56" s="24">
        <v>67</v>
      </c>
      <c r="H56" s="24">
        <v>72</v>
      </c>
      <c r="I56" s="24">
        <v>156</v>
      </c>
      <c r="J56" s="24">
        <v>63</v>
      </c>
      <c r="K56" s="24">
        <v>45</v>
      </c>
      <c r="L56" s="24">
        <v>78</v>
      </c>
      <c r="M56" s="24">
        <v>65</v>
      </c>
      <c r="N56" s="24">
        <v>98</v>
      </c>
      <c r="O56" s="24">
        <v>199</v>
      </c>
      <c r="P56" s="24">
        <v>205</v>
      </c>
      <c r="Q56" s="24">
        <v>10</v>
      </c>
      <c r="R56" s="24">
        <v>39</v>
      </c>
      <c r="S56" s="24">
        <v>8</v>
      </c>
    </row>
    <row r="57" spans="1:19">
      <c r="A57" s="10" t="s">
        <v>114</v>
      </c>
      <c r="B57" s="15">
        <v>100</v>
      </c>
      <c r="C57" s="15">
        <v>59.722222000000002</v>
      </c>
      <c r="D57" s="15">
        <v>53.571429000000002</v>
      </c>
      <c r="E57" s="15">
        <v>44.444443999999997</v>
      </c>
      <c r="F57" s="15">
        <v>36.309524000000003</v>
      </c>
      <c r="G57" s="15">
        <v>13.293651000000001</v>
      </c>
      <c r="H57" s="15">
        <v>14.285714</v>
      </c>
      <c r="I57" s="15">
        <v>30.952380999999999</v>
      </c>
      <c r="J57" s="15">
        <v>12.5</v>
      </c>
      <c r="K57" s="15">
        <v>8.9285709999999998</v>
      </c>
      <c r="L57" s="15">
        <v>15.476190000000001</v>
      </c>
      <c r="M57" s="15">
        <v>12.896825</v>
      </c>
      <c r="N57" s="15">
        <v>19.444444000000001</v>
      </c>
      <c r="O57" s="15">
        <v>39.484127000000001</v>
      </c>
      <c r="P57" s="15">
        <v>40.674602999999998</v>
      </c>
      <c r="Q57" s="15">
        <v>1.984127</v>
      </c>
      <c r="R57" s="15">
        <v>7.7380950000000004</v>
      </c>
      <c r="S57" s="15">
        <v>1.587302</v>
      </c>
    </row>
    <row r="58" spans="1:19">
      <c r="A58" s="23" t="s">
        <v>147</v>
      </c>
      <c r="B58" s="24">
        <v>143</v>
      </c>
      <c r="C58" s="24">
        <v>83</v>
      </c>
      <c r="D58" s="24">
        <v>71</v>
      </c>
      <c r="E58" s="24">
        <v>63</v>
      </c>
      <c r="F58" s="24">
        <v>48</v>
      </c>
      <c r="G58" s="24">
        <v>15</v>
      </c>
      <c r="H58" s="24">
        <v>21</v>
      </c>
      <c r="I58" s="24">
        <v>41</v>
      </c>
      <c r="J58" s="24">
        <v>15</v>
      </c>
      <c r="K58" s="24">
        <v>17</v>
      </c>
      <c r="L58" s="24">
        <v>20</v>
      </c>
      <c r="M58" s="24">
        <v>18</v>
      </c>
      <c r="N58" s="24">
        <v>17</v>
      </c>
      <c r="O58" s="24">
        <v>47</v>
      </c>
      <c r="P58" s="24">
        <v>56</v>
      </c>
      <c r="Q58" s="24">
        <v>4</v>
      </c>
      <c r="R58" s="24">
        <v>15</v>
      </c>
      <c r="S58" s="24">
        <v>5</v>
      </c>
    </row>
    <row r="59" spans="1:19">
      <c r="A59" s="10" t="s">
        <v>114</v>
      </c>
      <c r="B59" s="15">
        <v>100</v>
      </c>
      <c r="C59" s="15">
        <v>58.041958000000001</v>
      </c>
      <c r="D59" s="15">
        <v>49.650350000000003</v>
      </c>
      <c r="E59" s="15">
        <v>44.055943999999997</v>
      </c>
      <c r="F59" s="15">
        <v>33.566434000000001</v>
      </c>
      <c r="G59" s="15">
        <v>10.489509999999999</v>
      </c>
      <c r="H59" s="15">
        <v>14.685314999999999</v>
      </c>
      <c r="I59" s="15">
        <v>28.671329</v>
      </c>
      <c r="J59" s="15">
        <v>10.489509999999999</v>
      </c>
      <c r="K59" s="15">
        <v>11.888112</v>
      </c>
      <c r="L59" s="15">
        <v>13.986014000000001</v>
      </c>
      <c r="M59" s="15">
        <v>12.587413</v>
      </c>
      <c r="N59" s="15">
        <v>11.888112</v>
      </c>
      <c r="O59" s="15">
        <v>32.867133000000003</v>
      </c>
      <c r="P59" s="15">
        <v>39.160839000000003</v>
      </c>
      <c r="Q59" s="15">
        <v>2.7972030000000001</v>
      </c>
      <c r="R59" s="15">
        <v>10.489509999999999</v>
      </c>
      <c r="S59" s="15">
        <v>3.4965030000000001</v>
      </c>
    </row>
    <row r="60" spans="1:19">
      <c r="A60" s="23" t="s">
        <v>148</v>
      </c>
      <c r="B60" s="24">
        <v>168</v>
      </c>
      <c r="C60" s="24">
        <v>98</v>
      </c>
      <c r="D60" s="24">
        <v>83</v>
      </c>
      <c r="E60" s="24">
        <v>70</v>
      </c>
      <c r="F60" s="24">
        <v>60</v>
      </c>
      <c r="G60" s="24">
        <v>22</v>
      </c>
      <c r="H60" s="24">
        <v>28</v>
      </c>
      <c r="I60" s="24">
        <v>49</v>
      </c>
      <c r="J60" s="24">
        <v>15</v>
      </c>
      <c r="K60" s="24">
        <v>18</v>
      </c>
      <c r="L60" s="24">
        <v>28</v>
      </c>
      <c r="M60" s="24">
        <v>16</v>
      </c>
      <c r="N60" s="24">
        <v>25</v>
      </c>
      <c r="O60" s="24">
        <v>66</v>
      </c>
      <c r="P60" s="24">
        <v>64</v>
      </c>
      <c r="Q60" s="24">
        <v>6</v>
      </c>
      <c r="R60" s="24">
        <v>17</v>
      </c>
      <c r="S60" s="24">
        <v>6</v>
      </c>
    </row>
    <row r="61" spans="1:19">
      <c r="A61" s="10" t="s">
        <v>114</v>
      </c>
      <c r="B61" s="15">
        <v>100</v>
      </c>
      <c r="C61" s="15">
        <v>58.333333000000003</v>
      </c>
      <c r="D61" s="15">
        <v>49.404761999999998</v>
      </c>
      <c r="E61" s="15">
        <v>41.666666999999997</v>
      </c>
      <c r="F61" s="15">
        <v>35.714286000000001</v>
      </c>
      <c r="G61" s="15">
        <v>13.095238</v>
      </c>
      <c r="H61" s="15">
        <v>16.666667</v>
      </c>
      <c r="I61" s="15">
        <v>29.166667</v>
      </c>
      <c r="J61" s="15">
        <v>8.9285709999999998</v>
      </c>
      <c r="K61" s="15">
        <v>10.714286</v>
      </c>
      <c r="L61" s="15">
        <v>16.666667</v>
      </c>
      <c r="M61" s="15">
        <v>9.5238099999999992</v>
      </c>
      <c r="N61" s="15">
        <v>14.880952000000001</v>
      </c>
      <c r="O61" s="15">
        <v>39.285713999999999</v>
      </c>
      <c r="P61" s="15">
        <v>38.095238000000002</v>
      </c>
      <c r="Q61" s="15">
        <v>3.5714290000000002</v>
      </c>
      <c r="R61" s="15">
        <v>10.119047999999999</v>
      </c>
      <c r="S61" s="15">
        <v>3.5714290000000002</v>
      </c>
    </row>
    <row r="62" spans="1:19">
      <c r="A62" s="23" t="s">
        <v>149</v>
      </c>
      <c r="B62" s="24">
        <v>1270</v>
      </c>
      <c r="C62" s="24">
        <v>757</v>
      </c>
      <c r="D62" s="24">
        <v>653</v>
      </c>
      <c r="E62" s="24">
        <v>578</v>
      </c>
      <c r="F62" s="24">
        <v>369</v>
      </c>
      <c r="G62" s="24">
        <v>160</v>
      </c>
      <c r="H62" s="24">
        <v>165</v>
      </c>
      <c r="I62" s="24">
        <v>324</v>
      </c>
      <c r="J62" s="24">
        <v>119</v>
      </c>
      <c r="K62" s="24">
        <v>123</v>
      </c>
      <c r="L62" s="24">
        <v>141</v>
      </c>
      <c r="M62" s="24">
        <v>147</v>
      </c>
      <c r="N62" s="24">
        <v>190</v>
      </c>
      <c r="O62" s="24">
        <v>459</v>
      </c>
      <c r="P62" s="24">
        <v>451</v>
      </c>
      <c r="Q62" s="24">
        <v>31</v>
      </c>
      <c r="R62" s="24">
        <v>96</v>
      </c>
      <c r="S62" s="24">
        <v>24</v>
      </c>
    </row>
    <row r="63" spans="1:19">
      <c r="A63" s="10" t="s">
        <v>114</v>
      </c>
      <c r="B63" s="15">
        <v>100</v>
      </c>
      <c r="C63" s="15">
        <v>59.606299</v>
      </c>
      <c r="D63" s="15">
        <v>51.417323000000003</v>
      </c>
      <c r="E63" s="15">
        <v>45.511811000000002</v>
      </c>
      <c r="F63" s="15">
        <v>29.055118</v>
      </c>
      <c r="G63" s="15">
        <v>12.598425000000001</v>
      </c>
      <c r="H63" s="15">
        <v>12.992126000000001</v>
      </c>
      <c r="I63" s="15">
        <v>25.511811000000002</v>
      </c>
      <c r="J63" s="15">
        <v>9.3700790000000005</v>
      </c>
      <c r="K63" s="15">
        <v>9.6850389999999997</v>
      </c>
      <c r="L63" s="15">
        <v>11.102361999999999</v>
      </c>
      <c r="M63" s="15">
        <v>11.574802999999999</v>
      </c>
      <c r="N63" s="15">
        <v>14.96063</v>
      </c>
      <c r="O63" s="15">
        <v>36.141731999999998</v>
      </c>
      <c r="P63" s="15">
        <v>35.511811000000002</v>
      </c>
      <c r="Q63" s="15">
        <v>2.4409450000000001</v>
      </c>
      <c r="R63" s="15">
        <v>7.5590549999999999</v>
      </c>
      <c r="S63" s="15">
        <v>1.889764</v>
      </c>
    </row>
    <row r="64" spans="1:19">
      <c r="A64" s="23" t="s">
        <v>150</v>
      </c>
      <c r="B64" s="24">
        <v>1642</v>
      </c>
      <c r="C64" s="24">
        <v>942</v>
      </c>
      <c r="D64" s="24">
        <v>829</v>
      </c>
      <c r="E64" s="24">
        <v>718</v>
      </c>
      <c r="F64" s="24">
        <v>479</v>
      </c>
      <c r="G64" s="24">
        <v>228</v>
      </c>
      <c r="H64" s="24">
        <v>228</v>
      </c>
      <c r="I64" s="24">
        <v>413</v>
      </c>
      <c r="J64" s="24">
        <v>150</v>
      </c>
      <c r="K64" s="24">
        <v>154</v>
      </c>
      <c r="L64" s="24">
        <v>184</v>
      </c>
      <c r="M64" s="24">
        <v>197</v>
      </c>
      <c r="N64" s="24">
        <v>245</v>
      </c>
      <c r="O64" s="24">
        <v>582</v>
      </c>
      <c r="P64" s="24">
        <v>558</v>
      </c>
      <c r="Q64" s="24">
        <v>38</v>
      </c>
      <c r="R64" s="24">
        <v>147</v>
      </c>
      <c r="S64" s="24">
        <v>26</v>
      </c>
    </row>
    <row r="65" spans="1:19">
      <c r="A65" s="10" t="s">
        <v>114</v>
      </c>
      <c r="B65" s="15">
        <v>100</v>
      </c>
      <c r="C65" s="15">
        <v>57.369062</v>
      </c>
      <c r="D65" s="15">
        <v>50.487211000000002</v>
      </c>
      <c r="E65" s="15">
        <v>43.727162</v>
      </c>
      <c r="F65" s="15">
        <v>29.171741999999998</v>
      </c>
      <c r="G65" s="15">
        <v>13.885505</v>
      </c>
      <c r="H65" s="15">
        <v>13.885505</v>
      </c>
      <c r="I65" s="15">
        <v>25.152253000000002</v>
      </c>
      <c r="J65" s="15">
        <v>9.1352010000000003</v>
      </c>
      <c r="K65" s="15">
        <v>9.3788060000000009</v>
      </c>
      <c r="L65" s="15">
        <v>11.205847</v>
      </c>
      <c r="M65" s="15">
        <v>11.997564000000001</v>
      </c>
      <c r="N65" s="15">
        <v>14.920828</v>
      </c>
      <c r="O65" s="15">
        <v>35.444580000000002</v>
      </c>
      <c r="P65" s="15">
        <v>33.982948</v>
      </c>
      <c r="Q65" s="15">
        <v>2.3142510000000001</v>
      </c>
      <c r="R65" s="15">
        <v>8.9524969999999993</v>
      </c>
      <c r="S65" s="15">
        <v>1.5834349999999999</v>
      </c>
    </row>
    <row r="66" spans="1:19">
      <c r="A66" s="23" t="s">
        <v>151</v>
      </c>
      <c r="B66" s="24">
        <v>2266</v>
      </c>
      <c r="C66" s="24">
        <v>1258</v>
      </c>
      <c r="D66" s="24">
        <v>1101</v>
      </c>
      <c r="E66" s="24">
        <v>991</v>
      </c>
      <c r="F66" s="24">
        <v>620</v>
      </c>
      <c r="G66" s="24">
        <v>334</v>
      </c>
      <c r="H66" s="24">
        <v>343</v>
      </c>
      <c r="I66" s="24">
        <v>523</v>
      </c>
      <c r="J66" s="24">
        <v>179</v>
      </c>
      <c r="K66" s="24">
        <v>215</v>
      </c>
      <c r="L66" s="24">
        <v>221</v>
      </c>
      <c r="M66" s="24">
        <v>257</v>
      </c>
      <c r="N66" s="24">
        <v>306</v>
      </c>
      <c r="O66" s="24">
        <v>716</v>
      </c>
      <c r="P66" s="24">
        <v>720</v>
      </c>
      <c r="Q66" s="24">
        <v>58</v>
      </c>
      <c r="R66" s="24">
        <v>209</v>
      </c>
      <c r="S66" s="24">
        <v>33</v>
      </c>
    </row>
    <row r="67" spans="1:19">
      <c r="A67" s="10" t="s">
        <v>114</v>
      </c>
      <c r="B67" s="15">
        <v>100</v>
      </c>
      <c r="C67" s="15">
        <v>55.516328000000001</v>
      </c>
      <c r="D67" s="15">
        <v>48.587820000000001</v>
      </c>
      <c r="E67" s="15">
        <v>43.733451000000002</v>
      </c>
      <c r="F67" s="15">
        <v>27.360989</v>
      </c>
      <c r="G67" s="15">
        <v>14.739629000000001</v>
      </c>
      <c r="H67" s="15">
        <v>15.136805000000001</v>
      </c>
      <c r="I67" s="15">
        <v>23.080317999999998</v>
      </c>
      <c r="J67" s="15">
        <v>7.8993820000000001</v>
      </c>
      <c r="K67" s="15">
        <v>9.4880849999999999</v>
      </c>
      <c r="L67" s="15">
        <v>9.7528679999999994</v>
      </c>
      <c r="M67" s="15">
        <v>11.341571</v>
      </c>
      <c r="N67" s="15">
        <v>13.503971999999999</v>
      </c>
      <c r="O67" s="15">
        <v>31.597529000000002</v>
      </c>
      <c r="P67" s="15">
        <v>31.774051</v>
      </c>
      <c r="Q67" s="15">
        <v>2.5595759999999999</v>
      </c>
      <c r="R67" s="15">
        <v>9.2233009999999993</v>
      </c>
      <c r="S67" s="15">
        <v>1.4563109999999999</v>
      </c>
    </row>
    <row r="68" spans="1:19">
      <c r="A68" s="23" t="s">
        <v>152</v>
      </c>
      <c r="B68" s="24">
        <v>121</v>
      </c>
      <c r="C68" s="24">
        <v>79</v>
      </c>
      <c r="D68" s="24">
        <v>65</v>
      </c>
      <c r="E68" s="24">
        <v>60</v>
      </c>
      <c r="F68" s="24">
        <v>33</v>
      </c>
      <c r="G68" s="24">
        <v>17</v>
      </c>
      <c r="H68" s="24">
        <v>23</v>
      </c>
      <c r="I68" s="24">
        <v>28</v>
      </c>
      <c r="J68" s="24">
        <v>9</v>
      </c>
      <c r="K68" s="24">
        <v>11</v>
      </c>
      <c r="L68" s="24">
        <v>10</v>
      </c>
      <c r="M68" s="24">
        <v>13</v>
      </c>
      <c r="N68" s="24">
        <v>16</v>
      </c>
      <c r="O68" s="24">
        <v>33</v>
      </c>
      <c r="P68" s="24">
        <v>36</v>
      </c>
      <c r="Q68" s="24">
        <v>6</v>
      </c>
      <c r="R68" s="24">
        <v>10</v>
      </c>
      <c r="S68" s="24">
        <v>3</v>
      </c>
    </row>
    <row r="69" spans="1:19">
      <c r="A69" s="10" t="s">
        <v>114</v>
      </c>
      <c r="B69" s="15">
        <v>100</v>
      </c>
      <c r="C69" s="15">
        <v>65.289255999999995</v>
      </c>
      <c r="D69" s="15">
        <v>53.719008000000002</v>
      </c>
      <c r="E69" s="15">
        <v>49.586776999999998</v>
      </c>
      <c r="F69" s="15">
        <v>27.272727</v>
      </c>
      <c r="G69" s="15">
        <v>14.049587000000001</v>
      </c>
      <c r="H69" s="15">
        <v>19.008264</v>
      </c>
      <c r="I69" s="15">
        <v>23.140495999999999</v>
      </c>
      <c r="J69" s="15">
        <v>7.4380170000000003</v>
      </c>
      <c r="K69" s="15">
        <v>9.0909089999999999</v>
      </c>
      <c r="L69" s="15">
        <v>8.2644629999999992</v>
      </c>
      <c r="M69" s="15">
        <v>10.743802000000001</v>
      </c>
      <c r="N69" s="15">
        <v>13.223140000000001</v>
      </c>
      <c r="O69" s="15">
        <v>27.272727</v>
      </c>
      <c r="P69" s="15">
        <v>29.752065999999999</v>
      </c>
      <c r="Q69" s="15">
        <v>4.9586779999999999</v>
      </c>
      <c r="R69" s="15">
        <v>8.2644629999999992</v>
      </c>
      <c r="S69" s="15">
        <v>2.479339</v>
      </c>
    </row>
    <row r="70" spans="1:19">
      <c r="A70" s="23" t="s">
        <v>128</v>
      </c>
      <c r="B70" s="24">
        <v>46</v>
      </c>
      <c r="C70" s="24">
        <v>25</v>
      </c>
      <c r="D70" s="24">
        <v>24</v>
      </c>
      <c r="E70" s="24">
        <v>19</v>
      </c>
      <c r="F70" s="24">
        <v>13</v>
      </c>
      <c r="G70" s="24">
        <v>7</v>
      </c>
      <c r="H70" s="24">
        <v>11</v>
      </c>
      <c r="I70" s="24">
        <v>10</v>
      </c>
      <c r="J70" s="24">
        <v>6</v>
      </c>
      <c r="K70" s="24">
        <v>4</v>
      </c>
      <c r="L70" s="24">
        <v>3</v>
      </c>
      <c r="M70" s="24">
        <v>4</v>
      </c>
      <c r="N70" s="24">
        <v>2</v>
      </c>
      <c r="O70" s="24">
        <v>10</v>
      </c>
      <c r="P70" s="24">
        <v>13</v>
      </c>
      <c r="Q70" s="24">
        <v>1</v>
      </c>
      <c r="R70" s="24">
        <v>2</v>
      </c>
      <c r="S70" s="24">
        <v>2</v>
      </c>
    </row>
    <row r="71" spans="1:19">
      <c r="A71" s="10" t="s">
        <v>114</v>
      </c>
      <c r="B71" s="15">
        <v>100</v>
      </c>
      <c r="C71" s="15">
        <v>54.347825999999998</v>
      </c>
      <c r="D71" s="15">
        <v>52.173912999999999</v>
      </c>
      <c r="E71" s="15">
        <v>41.304347999999997</v>
      </c>
      <c r="F71" s="15">
        <v>28.260870000000001</v>
      </c>
      <c r="G71" s="15">
        <v>15.217390999999999</v>
      </c>
      <c r="H71" s="15">
        <v>23.913042999999998</v>
      </c>
      <c r="I71" s="15">
        <v>21.739129999999999</v>
      </c>
      <c r="J71" s="15">
        <v>13.043478</v>
      </c>
      <c r="K71" s="15">
        <v>8.6956520000000008</v>
      </c>
      <c r="L71" s="15">
        <v>6.5217390000000002</v>
      </c>
      <c r="M71" s="15">
        <v>8.6956520000000008</v>
      </c>
      <c r="N71" s="15">
        <v>4.3478260000000004</v>
      </c>
      <c r="O71" s="15">
        <v>21.739129999999999</v>
      </c>
      <c r="P71" s="15">
        <v>28.260870000000001</v>
      </c>
      <c r="Q71" s="15">
        <v>2.1739130000000002</v>
      </c>
      <c r="R71" s="15">
        <v>4.3478260000000004</v>
      </c>
      <c r="S71" s="15">
        <v>4.3478260000000004</v>
      </c>
    </row>
    <row r="72" spans="1:19">
      <c r="A72" s="8" t="s">
        <v>153</v>
      </c>
      <c r="B72" s="8"/>
      <c r="C72" s="8"/>
      <c r="D72" s="8"/>
      <c r="E72" s="8"/>
      <c r="F72" s="8"/>
      <c r="G72" s="8"/>
      <c r="H72" s="8"/>
      <c r="I72" s="8"/>
      <c r="J72" s="8"/>
      <c r="K72" s="8"/>
      <c r="L72" s="8"/>
      <c r="M72" s="8"/>
      <c r="N72" s="8"/>
      <c r="O72" s="8"/>
      <c r="P72" s="8"/>
      <c r="Q72" s="8"/>
      <c r="R72" s="8"/>
      <c r="S72" s="8"/>
    </row>
    <row r="73" spans="1:19">
      <c r="A73" s="23" t="s">
        <v>154</v>
      </c>
      <c r="B73" s="24">
        <v>1344</v>
      </c>
      <c r="C73" s="24">
        <v>826</v>
      </c>
      <c r="D73" s="24">
        <v>714</v>
      </c>
      <c r="E73" s="24">
        <v>613</v>
      </c>
      <c r="F73" s="24">
        <v>425</v>
      </c>
      <c r="G73" s="24">
        <v>204</v>
      </c>
      <c r="H73" s="24">
        <v>192</v>
      </c>
      <c r="I73" s="24">
        <v>374</v>
      </c>
      <c r="J73" s="24">
        <v>147</v>
      </c>
      <c r="K73" s="24">
        <v>139</v>
      </c>
      <c r="L73" s="24">
        <v>178</v>
      </c>
      <c r="M73" s="24">
        <v>189</v>
      </c>
      <c r="N73" s="24">
        <v>215</v>
      </c>
      <c r="O73" s="24">
        <v>505</v>
      </c>
      <c r="P73" s="24">
        <v>505</v>
      </c>
      <c r="Q73" s="24">
        <v>26</v>
      </c>
      <c r="R73" s="24">
        <v>89</v>
      </c>
      <c r="S73" s="24">
        <v>28</v>
      </c>
    </row>
    <row r="74" spans="1:19">
      <c r="A74" s="10" t="s">
        <v>114</v>
      </c>
      <c r="B74" s="15">
        <v>100</v>
      </c>
      <c r="C74" s="15">
        <v>61.458333000000003</v>
      </c>
      <c r="D74" s="15">
        <v>53.125</v>
      </c>
      <c r="E74" s="15">
        <v>45.610118999999997</v>
      </c>
      <c r="F74" s="15">
        <v>31.622024</v>
      </c>
      <c r="G74" s="15">
        <v>15.178571</v>
      </c>
      <c r="H74" s="15">
        <v>14.285714</v>
      </c>
      <c r="I74" s="15">
        <v>27.827380999999999</v>
      </c>
      <c r="J74" s="15">
        <v>10.9375</v>
      </c>
      <c r="K74" s="15">
        <v>10.342262</v>
      </c>
      <c r="L74" s="15">
        <v>13.244047999999999</v>
      </c>
      <c r="M74" s="15">
        <v>14.0625</v>
      </c>
      <c r="N74" s="15">
        <v>15.997024</v>
      </c>
      <c r="O74" s="15">
        <v>37.574404999999999</v>
      </c>
      <c r="P74" s="15">
        <v>37.574404999999999</v>
      </c>
      <c r="Q74" s="15">
        <v>1.9345239999999999</v>
      </c>
      <c r="R74" s="15">
        <v>6.6220239999999997</v>
      </c>
      <c r="S74" s="15">
        <v>2.0833330000000001</v>
      </c>
    </row>
    <row r="75" spans="1:19">
      <c r="A75" s="23" t="s">
        <v>155</v>
      </c>
      <c r="B75" s="24">
        <v>1107</v>
      </c>
      <c r="C75" s="24">
        <v>717</v>
      </c>
      <c r="D75" s="24">
        <v>619</v>
      </c>
      <c r="E75" s="24">
        <v>541</v>
      </c>
      <c r="F75" s="24">
        <v>359</v>
      </c>
      <c r="G75" s="24">
        <v>165</v>
      </c>
      <c r="H75" s="24">
        <v>169</v>
      </c>
      <c r="I75" s="24">
        <v>327</v>
      </c>
      <c r="J75" s="24">
        <v>124</v>
      </c>
      <c r="K75" s="24">
        <v>122</v>
      </c>
      <c r="L75" s="24">
        <v>130</v>
      </c>
      <c r="M75" s="24">
        <v>141</v>
      </c>
      <c r="N75" s="24">
        <v>172</v>
      </c>
      <c r="O75" s="24">
        <v>393</v>
      </c>
      <c r="P75" s="24">
        <v>405</v>
      </c>
      <c r="Q75" s="24">
        <v>23</v>
      </c>
      <c r="R75" s="24">
        <v>65</v>
      </c>
      <c r="S75" s="24">
        <v>14</v>
      </c>
    </row>
    <row r="76" spans="1:19">
      <c r="A76" s="10" t="s">
        <v>114</v>
      </c>
      <c r="B76" s="15">
        <v>100</v>
      </c>
      <c r="C76" s="15">
        <v>64.769648000000004</v>
      </c>
      <c r="D76" s="15">
        <v>55.916893000000002</v>
      </c>
      <c r="E76" s="15">
        <v>48.870821999999997</v>
      </c>
      <c r="F76" s="15">
        <v>32.429991000000001</v>
      </c>
      <c r="G76" s="15">
        <v>14.905149</v>
      </c>
      <c r="H76" s="15">
        <v>15.266486</v>
      </c>
      <c r="I76" s="15">
        <v>29.539294999999999</v>
      </c>
      <c r="J76" s="15">
        <v>11.201445</v>
      </c>
      <c r="K76" s="15">
        <v>11.020777000000001</v>
      </c>
      <c r="L76" s="15">
        <v>11.743451</v>
      </c>
      <c r="M76" s="15">
        <v>12.737126999999999</v>
      </c>
      <c r="N76" s="15">
        <v>15.537489000000001</v>
      </c>
      <c r="O76" s="15">
        <v>35.501354999999997</v>
      </c>
      <c r="P76" s="15">
        <v>36.585366</v>
      </c>
      <c r="Q76" s="15">
        <v>2.0776870000000001</v>
      </c>
      <c r="R76" s="15">
        <v>5.8717249999999996</v>
      </c>
      <c r="S76" s="15">
        <v>1.2646790000000001</v>
      </c>
    </row>
    <row r="77" spans="1:19">
      <c r="A77" s="23" t="s">
        <v>156</v>
      </c>
      <c r="B77" s="24">
        <v>1006</v>
      </c>
      <c r="C77" s="24">
        <v>663</v>
      </c>
      <c r="D77" s="24">
        <v>571</v>
      </c>
      <c r="E77" s="24">
        <v>598</v>
      </c>
      <c r="F77" s="24">
        <v>323</v>
      </c>
      <c r="G77" s="24">
        <v>190</v>
      </c>
      <c r="H77" s="24">
        <v>220</v>
      </c>
      <c r="I77" s="24">
        <v>258</v>
      </c>
      <c r="J77" s="24">
        <v>119</v>
      </c>
      <c r="K77" s="24">
        <v>147</v>
      </c>
      <c r="L77" s="24">
        <v>129</v>
      </c>
      <c r="M77" s="24">
        <v>116</v>
      </c>
      <c r="N77" s="24">
        <v>155</v>
      </c>
      <c r="O77" s="24">
        <v>337</v>
      </c>
      <c r="P77" s="24">
        <v>342</v>
      </c>
      <c r="Q77" s="24">
        <v>32</v>
      </c>
      <c r="R77" s="24">
        <v>54</v>
      </c>
      <c r="S77" s="24">
        <v>13</v>
      </c>
    </row>
    <row r="78" spans="1:19">
      <c r="A78" s="10" t="s">
        <v>114</v>
      </c>
      <c r="B78" s="15">
        <v>100</v>
      </c>
      <c r="C78" s="15">
        <v>65.904572999999999</v>
      </c>
      <c r="D78" s="15">
        <v>56.759442999999997</v>
      </c>
      <c r="E78" s="15">
        <v>59.443339999999999</v>
      </c>
      <c r="F78" s="15">
        <v>32.107356000000003</v>
      </c>
      <c r="G78" s="15">
        <v>18.886679999999998</v>
      </c>
      <c r="H78" s="15">
        <v>21.868787000000001</v>
      </c>
      <c r="I78" s="15">
        <v>25.646122999999999</v>
      </c>
      <c r="J78" s="15">
        <v>11.829026000000001</v>
      </c>
      <c r="K78" s="15">
        <v>14.612325999999999</v>
      </c>
      <c r="L78" s="15">
        <v>12.823062</v>
      </c>
      <c r="M78" s="15">
        <v>11.530815</v>
      </c>
      <c r="N78" s="15">
        <v>15.407555</v>
      </c>
      <c r="O78" s="15">
        <v>33.499006000000001</v>
      </c>
      <c r="P78" s="15">
        <v>33.996023999999998</v>
      </c>
      <c r="Q78" s="15">
        <v>3.1809150000000002</v>
      </c>
      <c r="R78" s="15">
        <v>5.3677929999999998</v>
      </c>
      <c r="S78" s="15">
        <v>1.2922469999999999</v>
      </c>
    </row>
    <row r="79" spans="1:19">
      <c r="A79" s="23" t="s">
        <v>157</v>
      </c>
      <c r="B79" s="24">
        <v>541</v>
      </c>
      <c r="C79" s="24">
        <v>410</v>
      </c>
      <c r="D79" s="24">
        <v>352</v>
      </c>
      <c r="E79" s="24">
        <v>282</v>
      </c>
      <c r="F79" s="24">
        <v>220</v>
      </c>
      <c r="G79" s="24">
        <v>102</v>
      </c>
      <c r="H79" s="24">
        <v>142</v>
      </c>
      <c r="I79" s="24">
        <v>181</v>
      </c>
      <c r="J79" s="24">
        <v>89</v>
      </c>
      <c r="K79" s="24">
        <v>82</v>
      </c>
      <c r="L79" s="24">
        <v>93</v>
      </c>
      <c r="M79" s="24">
        <v>86</v>
      </c>
      <c r="N79" s="24">
        <v>94</v>
      </c>
      <c r="O79" s="24">
        <v>200</v>
      </c>
      <c r="P79" s="24">
        <v>234</v>
      </c>
      <c r="Q79" s="24">
        <v>22</v>
      </c>
      <c r="R79" s="24">
        <v>10</v>
      </c>
      <c r="S79" s="24">
        <v>11</v>
      </c>
    </row>
    <row r="80" spans="1:19">
      <c r="A80" s="10" t="s">
        <v>114</v>
      </c>
      <c r="B80" s="15">
        <v>100</v>
      </c>
      <c r="C80" s="15">
        <v>75.785582000000005</v>
      </c>
      <c r="D80" s="15">
        <v>65.064695</v>
      </c>
      <c r="E80" s="15">
        <v>52.125692999999998</v>
      </c>
      <c r="F80" s="15">
        <v>40.665433999999998</v>
      </c>
      <c r="G80" s="15">
        <v>18.853974000000001</v>
      </c>
      <c r="H80" s="15">
        <v>26.247689000000001</v>
      </c>
      <c r="I80" s="15">
        <v>33.456561999999998</v>
      </c>
      <c r="J80" s="15">
        <v>16.451017</v>
      </c>
      <c r="K80" s="15">
        <v>15.157116</v>
      </c>
      <c r="L80" s="15">
        <v>17.190387999999999</v>
      </c>
      <c r="M80" s="15">
        <v>15.896488</v>
      </c>
      <c r="N80" s="15">
        <v>17.375230999999999</v>
      </c>
      <c r="O80" s="15">
        <v>36.968577000000003</v>
      </c>
      <c r="P80" s="15">
        <v>43.253234999999997</v>
      </c>
      <c r="Q80" s="15">
        <v>4.0665430000000002</v>
      </c>
      <c r="R80" s="15">
        <v>1.8484290000000001</v>
      </c>
      <c r="S80" s="15">
        <v>2.0332720000000002</v>
      </c>
    </row>
    <row r="81" spans="1:19">
      <c r="A81" s="23" t="s">
        <v>158</v>
      </c>
      <c r="B81" s="24">
        <v>1510</v>
      </c>
      <c r="C81" s="24">
        <v>964</v>
      </c>
      <c r="D81" s="24">
        <v>900</v>
      </c>
      <c r="E81" s="24">
        <v>694</v>
      </c>
      <c r="F81" s="24">
        <v>477</v>
      </c>
      <c r="G81" s="24">
        <v>225</v>
      </c>
      <c r="H81" s="24">
        <v>256</v>
      </c>
      <c r="I81" s="24">
        <v>423</v>
      </c>
      <c r="J81" s="24">
        <v>154</v>
      </c>
      <c r="K81" s="24">
        <v>168</v>
      </c>
      <c r="L81" s="24">
        <v>174</v>
      </c>
      <c r="M81" s="24">
        <v>207</v>
      </c>
      <c r="N81" s="24">
        <v>229</v>
      </c>
      <c r="O81" s="24">
        <v>532</v>
      </c>
      <c r="P81" s="24">
        <v>567</v>
      </c>
      <c r="Q81" s="24">
        <v>35</v>
      </c>
      <c r="R81" s="24">
        <v>106</v>
      </c>
      <c r="S81" s="24">
        <v>14</v>
      </c>
    </row>
    <row r="82" spans="1:19">
      <c r="A82" s="10" t="s">
        <v>114</v>
      </c>
      <c r="B82" s="15">
        <v>100</v>
      </c>
      <c r="C82" s="15">
        <v>63.841059999999999</v>
      </c>
      <c r="D82" s="15">
        <v>59.602649</v>
      </c>
      <c r="E82" s="15">
        <v>45.960265</v>
      </c>
      <c r="F82" s="15">
        <v>31.589403999999998</v>
      </c>
      <c r="G82" s="15">
        <v>14.900662000000001</v>
      </c>
      <c r="H82" s="15">
        <v>16.953641999999999</v>
      </c>
      <c r="I82" s="15">
        <v>28.013245000000001</v>
      </c>
      <c r="J82" s="15">
        <v>10.198675</v>
      </c>
      <c r="K82" s="15">
        <v>11.125828</v>
      </c>
      <c r="L82" s="15">
        <v>11.523179000000001</v>
      </c>
      <c r="M82" s="15">
        <v>13.708608999999999</v>
      </c>
      <c r="N82" s="15">
        <v>15.165563000000001</v>
      </c>
      <c r="O82" s="15">
        <v>35.231788000000002</v>
      </c>
      <c r="P82" s="15">
        <v>37.549669000000002</v>
      </c>
      <c r="Q82" s="15">
        <v>2.3178809999999999</v>
      </c>
      <c r="R82" s="15">
        <v>7.0198679999999998</v>
      </c>
      <c r="S82" s="15">
        <v>0.92715199999999998</v>
      </c>
    </row>
    <row r="83" spans="1:19">
      <c r="A83" s="23" t="s">
        <v>159</v>
      </c>
      <c r="B83" s="24">
        <v>1011</v>
      </c>
      <c r="C83" s="24">
        <v>605</v>
      </c>
      <c r="D83" s="24">
        <v>535</v>
      </c>
      <c r="E83" s="24">
        <v>558</v>
      </c>
      <c r="F83" s="24">
        <v>310</v>
      </c>
      <c r="G83" s="24">
        <v>208</v>
      </c>
      <c r="H83" s="24">
        <v>187</v>
      </c>
      <c r="I83" s="24">
        <v>273</v>
      </c>
      <c r="J83" s="24">
        <v>108</v>
      </c>
      <c r="K83" s="24">
        <v>138</v>
      </c>
      <c r="L83" s="24">
        <v>121</v>
      </c>
      <c r="M83" s="24">
        <v>148</v>
      </c>
      <c r="N83" s="24">
        <v>171</v>
      </c>
      <c r="O83" s="24">
        <v>363</v>
      </c>
      <c r="P83" s="24">
        <v>372</v>
      </c>
      <c r="Q83" s="24">
        <v>29</v>
      </c>
      <c r="R83" s="24">
        <v>57</v>
      </c>
      <c r="S83" s="24">
        <v>12</v>
      </c>
    </row>
    <row r="84" spans="1:19">
      <c r="A84" s="10" t="s">
        <v>114</v>
      </c>
      <c r="B84" s="15">
        <v>100</v>
      </c>
      <c r="C84" s="15">
        <v>59.841740999999999</v>
      </c>
      <c r="D84" s="15">
        <v>52.917903000000003</v>
      </c>
      <c r="E84" s="15">
        <v>55.192878</v>
      </c>
      <c r="F84" s="15">
        <v>30.662710000000001</v>
      </c>
      <c r="G84" s="15">
        <v>20.573689000000002</v>
      </c>
      <c r="H84" s="15">
        <v>18.496538000000001</v>
      </c>
      <c r="I84" s="15">
        <v>27.002967000000002</v>
      </c>
      <c r="J84" s="15">
        <v>10.682492999999999</v>
      </c>
      <c r="K84" s="15">
        <v>13.649851999999999</v>
      </c>
      <c r="L84" s="15">
        <v>11.968348000000001</v>
      </c>
      <c r="M84" s="15">
        <v>14.638971</v>
      </c>
      <c r="N84" s="15">
        <v>16.913947</v>
      </c>
      <c r="O84" s="15">
        <v>35.905045000000001</v>
      </c>
      <c r="P84" s="15">
        <v>36.795251999999998</v>
      </c>
      <c r="Q84" s="15">
        <v>2.8684470000000002</v>
      </c>
      <c r="R84" s="15">
        <v>5.637982</v>
      </c>
      <c r="S84" s="15">
        <v>1.186944</v>
      </c>
    </row>
    <row r="85" spans="1:19">
      <c r="A85" s="23" t="s">
        <v>160</v>
      </c>
      <c r="B85" s="24">
        <v>1234</v>
      </c>
      <c r="C85" s="24">
        <v>775</v>
      </c>
      <c r="D85" s="24">
        <v>714</v>
      </c>
      <c r="E85" s="24">
        <v>591</v>
      </c>
      <c r="F85" s="24">
        <v>434</v>
      </c>
      <c r="G85" s="24">
        <v>188</v>
      </c>
      <c r="H85" s="24">
        <v>220</v>
      </c>
      <c r="I85" s="24">
        <v>366</v>
      </c>
      <c r="J85" s="24">
        <v>139</v>
      </c>
      <c r="K85" s="24">
        <v>133</v>
      </c>
      <c r="L85" s="24">
        <v>158</v>
      </c>
      <c r="M85" s="24">
        <v>180</v>
      </c>
      <c r="N85" s="24">
        <v>206</v>
      </c>
      <c r="O85" s="24">
        <v>487</v>
      </c>
      <c r="P85" s="24">
        <v>470</v>
      </c>
      <c r="Q85" s="24">
        <v>37</v>
      </c>
      <c r="R85" s="24">
        <v>59</v>
      </c>
      <c r="S85" s="24">
        <v>15</v>
      </c>
    </row>
    <row r="86" spans="1:19">
      <c r="A86" s="10" t="s">
        <v>114</v>
      </c>
      <c r="B86" s="15">
        <v>100</v>
      </c>
      <c r="C86" s="15">
        <v>62.803890000000003</v>
      </c>
      <c r="D86" s="15">
        <v>57.860616</v>
      </c>
      <c r="E86" s="15">
        <v>47.893031000000001</v>
      </c>
      <c r="F86" s="15">
        <v>35.170178</v>
      </c>
      <c r="G86" s="15">
        <v>15.235008000000001</v>
      </c>
      <c r="H86" s="15">
        <v>17.828201</v>
      </c>
      <c r="I86" s="15">
        <v>29.659642999999999</v>
      </c>
      <c r="J86" s="15">
        <v>11.264182</v>
      </c>
      <c r="K86" s="15">
        <v>10.777958</v>
      </c>
      <c r="L86" s="15">
        <v>12.803890000000001</v>
      </c>
      <c r="M86" s="15">
        <v>14.58671</v>
      </c>
      <c r="N86" s="15">
        <v>16.693678999999999</v>
      </c>
      <c r="O86" s="15">
        <v>39.465153999999998</v>
      </c>
      <c r="P86" s="15">
        <v>38.087519999999998</v>
      </c>
      <c r="Q86" s="15">
        <v>2.9983789999999999</v>
      </c>
      <c r="R86" s="15">
        <v>4.781199</v>
      </c>
      <c r="S86" s="15">
        <v>1.2155590000000001</v>
      </c>
    </row>
    <row r="87" spans="1:19">
      <c r="A87" s="23" t="s">
        <v>161</v>
      </c>
      <c r="B87" s="24">
        <v>443</v>
      </c>
      <c r="C87" s="24">
        <v>281</v>
      </c>
      <c r="D87" s="24">
        <v>255</v>
      </c>
      <c r="E87" s="24">
        <v>234</v>
      </c>
      <c r="F87" s="24">
        <v>189</v>
      </c>
      <c r="G87" s="24">
        <v>89</v>
      </c>
      <c r="H87" s="24">
        <v>85</v>
      </c>
      <c r="I87" s="24">
        <v>152</v>
      </c>
      <c r="J87" s="24">
        <v>76</v>
      </c>
      <c r="K87" s="24">
        <v>67</v>
      </c>
      <c r="L87" s="24">
        <v>84</v>
      </c>
      <c r="M87" s="24">
        <v>83</v>
      </c>
      <c r="N87" s="24">
        <v>114</v>
      </c>
      <c r="O87" s="24">
        <v>251</v>
      </c>
      <c r="P87" s="24">
        <v>202</v>
      </c>
      <c r="Q87" s="24">
        <v>12</v>
      </c>
      <c r="R87" s="24">
        <v>18</v>
      </c>
      <c r="S87" s="24">
        <v>7</v>
      </c>
    </row>
    <row r="88" spans="1:19">
      <c r="A88" s="10" t="s">
        <v>114</v>
      </c>
      <c r="B88" s="15">
        <v>100</v>
      </c>
      <c r="C88" s="15">
        <v>63.431151</v>
      </c>
      <c r="D88" s="15">
        <v>57.562077000000002</v>
      </c>
      <c r="E88" s="15">
        <v>52.821669999999997</v>
      </c>
      <c r="F88" s="15">
        <v>42.663657000000001</v>
      </c>
      <c r="G88" s="15">
        <v>20.090292999999999</v>
      </c>
      <c r="H88" s="15">
        <v>19.187359000000001</v>
      </c>
      <c r="I88" s="15">
        <v>34.311512</v>
      </c>
      <c r="J88" s="15">
        <v>17.155756</v>
      </c>
      <c r="K88" s="15">
        <v>15.124153</v>
      </c>
      <c r="L88" s="15">
        <v>18.961625000000002</v>
      </c>
      <c r="M88" s="15">
        <v>18.735892</v>
      </c>
      <c r="N88" s="15">
        <v>25.733633999999999</v>
      </c>
      <c r="O88" s="15">
        <v>56.659142000000003</v>
      </c>
      <c r="P88" s="15">
        <v>45.598193999999999</v>
      </c>
      <c r="Q88" s="15">
        <v>2.7088040000000002</v>
      </c>
      <c r="R88" s="15">
        <v>4.063205</v>
      </c>
      <c r="S88" s="15">
        <v>1.5801350000000001</v>
      </c>
    </row>
    <row r="89" spans="1:19">
      <c r="A89" s="23" t="s">
        <v>162</v>
      </c>
      <c r="B89" s="24">
        <v>1237</v>
      </c>
      <c r="C89" s="24">
        <v>761</v>
      </c>
      <c r="D89" s="24">
        <v>671</v>
      </c>
      <c r="E89" s="24">
        <v>578</v>
      </c>
      <c r="F89" s="24">
        <v>402</v>
      </c>
      <c r="G89" s="24">
        <v>196</v>
      </c>
      <c r="H89" s="24">
        <v>195</v>
      </c>
      <c r="I89" s="24">
        <v>417</v>
      </c>
      <c r="J89" s="24">
        <v>155</v>
      </c>
      <c r="K89" s="24">
        <v>130</v>
      </c>
      <c r="L89" s="24">
        <v>155</v>
      </c>
      <c r="M89" s="24">
        <v>187</v>
      </c>
      <c r="N89" s="24">
        <v>224</v>
      </c>
      <c r="O89" s="24">
        <v>512</v>
      </c>
      <c r="P89" s="24">
        <v>583</v>
      </c>
      <c r="Q89" s="24">
        <v>31</v>
      </c>
      <c r="R89" s="24">
        <v>74</v>
      </c>
      <c r="S89" s="24">
        <v>14</v>
      </c>
    </row>
    <row r="90" spans="1:19">
      <c r="A90" s="10" t="s">
        <v>114</v>
      </c>
      <c r="B90" s="15">
        <v>100</v>
      </c>
      <c r="C90" s="15">
        <v>61.519806000000003</v>
      </c>
      <c r="D90" s="15">
        <v>54.244138999999997</v>
      </c>
      <c r="E90" s="15">
        <v>46.725949999999997</v>
      </c>
      <c r="F90" s="15">
        <v>32.497979000000001</v>
      </c>
      <c r="G90" s="15">
        <v>15.844785999999999</v>
      </c>
      <c r="H90" s="15">
        <v>15.763945</v>
      </c>
      <c r="I90" s="15">
        <v>33.710590000000003</v>
      </c>
      <c r="J90" s="15">
        <v>12.530315</v>
      </c>
      <c r="K90" s="15">
        <v>10.509297</v>
      </c>
      <c r="L90" s="15">
        <v>12.530315</v>
      </c>
      <c r="M90" s="15">
        <v>15.117219</v>
      </c>
      <c r="N90" s="15">
        <v>18.108326999999999</v>
      </c>
      <c r="O90" s="15">
        <v>41.390461000000002</v>
      </c>
      <c r="P90" s="15">
        <v>47.130153999999997</v>
      </c>
      <c r="Q90" s="15">
        <v>2.5060630000000002</v>
      </c>
      <c r="R90" s="15">
        <v>5.9822150000000001</v>
      </c>
      <c r="S90" s="15">
        <v>1.1317699999999999</v>
      </c>
    </row>
    <row r="91" spans="1:19">
      <c r="A91" s="23" t="s">
        <v>152</v>
      </c>
      <c r="B91" s="24">
        <v>81</v>
      </c>
      <c r="C91" s="24">
        <v>36</v>
      </c>
      <c r="D91" s="24">
        <v>30</v>
      </c>
      <c r="E91" s="24">
        <v>31</v>
      </c>
      <c r="F91" s="24">
        <v>25</v>
      </c>
      <c r="G91" s="24">
        <v>13</v>
      </c>
      <c r="H91" s="24">
        <v>20</v>
      </c>
      <c r="I91" s="24">
        <v>14</v>
      </c>
      <c r="J91" s="24">
        <v>8</v>
      </c>
      <c r="K91" s="24">
        <v>11</v>
      </c>
      <c r="L91" s="24">
        <v>7</v>
      </c>
      <c r="M91" s="24">
        <v>5</v>
      </c>
      <c r="N91" s="24">
        <v>14</v>
      </c>
      <c r="O91" s="24">
        <v>27</v>
      </c>
      <c r="P91" s="24">
        <v>21</v>
      </c>
      <c r="Q91" s="24">
        <v>15</v>
      </c>
      <c r="R91" s="24">
        <v>11</v>
      </c>
      <c r="S91" s="24">
        <v>3</v>
      </c>
    </row>
    <row r="92" spans="1:19">
      <c r="A92" s="10" t="s">
        <v>114</v>
      </c>
      <c r="B92" s="15">
        <v>100</v>
      </c>
      <c r="C92" s="15">
        <v>44.444443999999997</v>
      </c>
      <c r="D92" s="15">
        <v>37.037036999999998</v>
      </c>
      <c r="E92" s="15">
        <v>38.271605000000001</v>
      </c>
      <c r="F92" s="15">
        <v>30.864197999999998</v>
      </c>
      <c r="G92" s="15">
        <v>16.049382999999999</v>
      </c>
      <c r="H92" s="15">
        <v>24.691358000000001</v>
      </c>
      <c r="I92" s="15">
        <v>17.283950999999998</v>
      </c>
      <c r="J92" s="15">
        <v>9.8765429999999999</v>
      </c>
      <c r="K92" s="15">
        <v>13.580247</v>
      </c>
      <c r="L92" s="15">
        <v>8.6419750000000004</v>
      </c>
      <c r="M92" s="15">
        <v>6.1728399999999999</v>
      </c>
      <c r="N92" s="15">
        <v>17.283950999999998</v>
      </c>
      <c r="O92" s="15">
        <v>33.333333000000003</v>
      </c>
      <c r="P92" s="15">
        <v>25.925926</v>
      </c>
      <c r="Q92" s="15">
        <v>18.518519000000001</v>
      </c>
      <c r="R92" s="15">
        <v>13.580247</v>
      </c>
      <c r="S92" s="15">
        <v>3.7037040000000001</v>
      </c>
    </row>
    <row r="93" spans="1:19">
      <c r="A93" s="23" t="s">
        <v>163</v>
      </c>
      <c r="B93" s="24">
        <v>67</v>
      </c>
      <c r="C93" s="24">
        <v>18</v>
      </c>
      <c r="D93" s="24">
        <v>13</v>
      </c>
      <c r="E93" s="24">
        <v>18</v>
      </c>
      <c r="F93" s="24">
        <v>5</v>
      </c>
      <c r="G93" s="24">
        <v>5</v>
      </c>
      <c r="H93" s="24">
        <v>6</v>
      </c>
      <c r="I93" s="24">
        <v>8</v>
      </c>
      <c r="J93" s="24">
        <v>1</v>
      </c>
      <c r="K93" s="24">
        <v>3</v>
      </c>
      <c r="L93" s="24">
        <v>1</v>
      </c>
      <c r="M93" s="24">
        <v>2</v>
      </c>
      <c r="N93" s="24">
        <v>2</v>
      </c>
      <c r="O93" s="24">
        <v>5</v>
      </c>
      <c r="P93" s="24">
        <v>9</v>
      </c>
      <c r="Q93" s="24">
        <v>3</v>
      </c>
      <c r="R93" s="24">
        <v>32</v>
      </c>
      <c r="S93" s="24">
        <v>0</v>
      </c>
    </row>
    <row r="94" spans="1:19">
      <c r="A94" s="10" t="s">
        <v>114</v>
      </c>
      <c r="B94" s="15">
        <v>100</v>
      </c>
      <c r="C94" s="15">
        <v>26.865672</v>
      </c>
      <c r="D94" s="15">
        <v>19.402985000000001</v>
      </c>
      <c r="E94" s="15">
        <v>26.865672</v>
      </c>
      <c r="F94" s="15">
        <v>7.4626869999999998</v>
      </c>
      <c r="G94" s="15">
        <v>7.4626869999999998</v>
      </c>
      <c r="H94" s="15">
        <v>8.9552239999999994</v>
      </c>
      <c r="I94" s="15">
        <v>11.940299</v>
      </c>
      <c r="J94" s="15">
        <v>1.492537</v>
      </c>
      <c r="K94" s="15">
        <v>4.4776119999999997</v>
      </c>
      <c r="L94" s="15">
        <v>1.492537</v>
      </c>
      <c r="M94" s="15">
        <v>2.9850750000000001</v>
      </c>
      <c r="N94" s="15">
        <v>2.9850750000000001</v>
      </c>
      <c r="O94" s="15">
        <v>7.4626869999999998</v>
      </c>
      <c r="P94" s="15">
        <v>13.432836</v>
      </c>
      <c r="Q94" s="15">
        <v>4.4776119999999997</v>
      </c>
      <c r="R94" s="15">
        <v>47.761194000000003</v>
      </c>
      <c r="S94" s="15">
        <v>0</v>
      </c>
    </row>
    <row r="95" spans="1:19">
      <c r="A95" s="23" t="s">
        <v>128</v>
      </c>
      <c r="B95" s="24">
        <v>52</v>
      </c>
      <c r="C95" s="24">
        <v>23</v>
      </c>
      <c r="D95" s="24">
        <v>21</v>
      </c>
      <c r="E95" s="24">
        <v>21</v>
      </c>
      <c r="F95" s="24">
        <v>12</v>
      </c>
      <c r="G95" s="24">
        <v>8</v>
      </c>
      <c r="H95" s="24">
        <v>12</v>
      </c>
      <c r="I95" s="24">
        <v>10</v>
      </c>
      <c r="J95" s="24">
        <v>6</v>
      </c>
      <c r="K95" s="24">
        <v>4</v>
      </c>
      <c r="L95" s="24">
        <v>4</v>
      </c>
      <c r="M95" s="24">
        <v>5</v>
      </c>
      <c r="N95" s="24">
        <v>2</v>
      </c>
      <c r="O95" s="24">
        <v>9</v>
      </c>
      <c r="P95" s="24">
        <v>14</v>
      </c>
      <c r="Q95" s="24">
        <v>0</v>
      </c>
      <c r="R95" s="24">
        <v>2</v>
      </c>
      <c r="S95" s="24">
        <v>6</v>
      </c>
    </row>
    <row r="96" spans="1:19">
      <c r="A96" s="10" t="s">
        <v>114</v>
      </c>
      <c r="B96" s="15">
        <v>100</v>
      </c>
      <c r="C96" s="15">
        <v>44.230769000000002</v>
      </c>
      <c r="D96" s="15">
        <v>40.384614999999997</v>
      </c>
      <c r="E96" s="15">
        <v>40.384614999999997</v>
      </c>
      <c r="F96" s="15">
        <v>23.076923000000001</v>
      </c>
      <c r="G96" s="15">
        <v>15.384615</v>
      </c>
      <c r="H96" s="15">
        <v>23.076923000000001</v>
      </c>
      <c r="I96" s="15">
        <v>19.230768999999999</v>
      </c>
      <c r="J96" s="15">
        <v>11.538462000000001</v>
      </c>
      <c r="K96" s="15">
        <v>7.6923079999999997</v>
      </c>
      <c r="L96" s="15">
        <v>7.6923079999999997</v>
      </c>
      <c r="M96" s="15">
        <v>9.6153849999999998</v>
      </c>
      <c r="N96" s="15">
        <v>3.8461539999999999</v>
      </c>
      <c r="O96" s="15">
        <v>17.307691999999999</v>
      </c>
      <c r="P96" s="15">
        <v>26.923076999999999</v>
      </c>
      <c r="Q96" s="15">
        <v>0</v>
      </c>
      <c r="R96" s="15">
        <v>3.8461539999999999</v>
      </c>
      <c r="S96" s="15">
        <v>11.538462000000001</v>
      </c>
    </row>
    <row r="97" spans="1:19">
      <c r="A97" s="8" t="s">
        <v>164</v>
      </c>
      <c r="B97" s="8"/>
      <c r="C97" s="8"/>
      <c r="D97" s="8"/>
      <c r="E97" s="8"/>
      <c r="F97" s="8"/>
      <c r="G97" s="8"/>
      <c r="H97" s="8"/>
      <c r="I97" s="8"/>
      <c r="J97" s="8"/>
      <c r="K97" s="8"/>
      <c r="L97" s="8"/>
      <c r="M97" s="8"/>
      <c r="N97" s="8"/>
      <c r="O97" s="8"/>
      <c r="P97" s="8"/>
      <c r="Q97" s="8"/>
      <c r="R97" s="8"/>
      <c r="S97" s="8"/>
    </row>
    <row r="98" spans="1:19">
      <c r="A98" s="23" t="s">
        <v>165</v>
      </c>
      <c r="B98" s="24">
        <v>209</v>
      </c>
      <c r="C98" s="24">
        <v>115</v>
      </c>
      <c r="D98" s="24">
        <v>97</v>
      </c>
      <c r="E98" s="24">
        <v>82</v>
      </c>
      <c r="F98" s="24">
        <v>67</v>
      </c>
      <c r="G98" s="24">
        <v>33</v>
      </c>
      <c r="H98" s="24">
        <v>29</v>
      </c>
      <c r="I98" s="24">
        <v>60</v>
      </c>
      <c r="J98" s="24">
        <v>25</v>
      </c>
      <c r="K98" s="24">
        <v>24</v>
      </c>
      <c r="L98" s="24">
        <v>35</v>
      </c>
      <c r="M98" s="24">
        <v>33</v>
      </c>
      <c r="N98" s="24">
        <v>47</v>
      </c>
      <c r="O98" s="24">
        <v>87</v>
      </c>
      <c r="P98" s="24">
        <v>82</v>
      </c>
      <c r="Q98" s="24">
        <v>6</v>
      </c>
      <c r="R98" s="24">
        <v>20</v>
      </c>
      <c r="S98" s="24">
        <v>4</v>
      </c>
    </row>
    <row r="99" spans="1:19">
      <c r="A99" s="10" t="s">
        <v>114</v>
      </c>
      <c r="B99" s="15">
        <v>100</v>
      </c>
      <c r="C99" s="15">
        <v>55.023923000000003</v>
      </c>
      <c r="D99" s="15">
        <v>46.411482999999997</v>
      </c>
      <c r="E99" s="15">
        <v>39.234450000000002</v>
      </c>
      <c r="F99" s="15">
        <v>32.057416000000003</v>
      </c>
      <c r="G99" s="15">
        <v>15.789474</v>
      </c>
      <c r="H99" s="15">
        <v>13.875598</v>
      </c>
      <c r="I99" s="15">
        <v>28.708134000000001</v>
      </c>
      <c r="J99" s="15">
        <v>11.961722</v>
      </c>
      <c r="K99" s="15">
        <v>11.483254000000001</v>
      </c>
      <c r="L99" s="15">
        <v>16.746410999999998</v>
      </c>
      <c r="M99" s="15">
        <v>15.789474</v>
      </c>
      <c r="N99" s="15">
        <v>22.488038</v>
      </c>
      <c r="O99" s="15">
        <v>41.626793999999997</v>
      </c>
      <c r="P99" s="15">
        <v>39.234450000000002</v>
      </c>
      <c r="Q99" s="15">
        <v>2.8708130000000001</v>
      </c>
      <c r="R99" s="15">
        <v>9.5693780000000004</v>
      </c>
      <c r="S99" s="15">
        <v>1.9138759999999999</v>
      </c>
    </row>
    <row r="100" spans="1:19">
      <c r="A100" s="23" t="s">
        <v>166</v>
      </c>
      <c r="B100" s="24">
        <v>1043</v>
      </c>
      <c r="C100" s="24">
        <v>567</v>
      </c>
      <c r="D100" s="24">
        <v>512</v>
      </c>
      <c r="E100" s="24">
        <v>452</v>
      </c>
      <c r="F100" s="24">
        <v>290</v>
      </c>
      <c r="G100" s="24">
        <v>168</v>
      </c>
      <c r="H100" s="24">
        <v>137</v>
      </c>
      <c r="I100" s="24">
        <v>260</v>
      </c>
      <c r="J100" s="24">
        <v>92</v>
      </c>
      <c r="K100" s="24">
        <v>93</v>
      </c>
      <c r="L100" s="24">
        <v>109</v>
      </c>
      <c r="M100" s="24">
        <v>138</v>
      </c>
      <c r="N100" s="24">
        <v>139</v>
      </c>
      <c r="O100" s="24">
        <v>345</v>
      </c>
      <c r="P100" s="24">
        <v>341</v>
      </c>
      <c r="Q100" s="24">
        <v>22</v>
      </c>
      <c r="R100" s="24">
        <v>101</v>
      </c>
      <c r="S100" s="24">
        <v>21</v>
      </c>
    </row>
    <row r="101" spans="1:19">
      <c r="A101" s="10" t="s">
        <v>114</v>
      </c>
      <c r="B101" s="15">
        <v>100</v>
      </c>
      <c r="C101" s="15">
        <v>54.362416000000003</v>
      </c>
      <c r="D101" s="15">
        <v>49.089165999999999</v>
      </c>
      <c r="E101" s="15">
        <v>43.336528999999999</v>
      </c>
      <c r="F101" s="15">
        <v>27.804410000000001</v>
      </c>
      <c r="G101" s="15">
        <v>16.107382999999999</v>
      </c>
      <c r="H101" s="15">
        <v>13.135187</v>
      </c>
      <c r="I101" s="15">
        <v>24.928091999999999</v>
      </c>
      <c r="J101" s="15">
        <v>8.8207090000000008</v>
      </c>
      <c r="K101" s="15">
        <v>8.9165869999999998</v>
      </c>
      <c r="L101" s="15">
        <v>10.450623</v>
      </c>
      <c r="M101" s="15">
        <v>13.231064</v>
      </c>
      <c r="N101" s="15">
        <v>13.326942000000001</v>
      </c>
      <c r="O101" s="15">
        <v>33.077660999999999</v>
      </c>
      <c r="P101" s="15">
        <v>32.694150999999998</v>
      </c>
      <c r="Q101" s="15">
        <v>2.1093000000000002</v>
      </c>
      <c r="R101" s="15">
        <v>9.683605</v>
      </c>
      <c r="S101" s="15">
        <v>2.013423</v>
      </c>
    </row>
    <row r="102" spans="1:19">
      <c r="A102" s="23" t="s">
        <v>167</v>
      </c>
      <c r="B102" s="24">
        <v>963</v>
      </c>
      <c r="C102" s="24">
        <v>545</v>
      </c>
      <c r="D102" s="24">
        <v>470</v>
      </c>
      <c r="E102" s="24">
        <v>419</v>
      </c>
      <c r="F102" s="24">
        <v>247</v>
      </c>
      <c r="G102" s="24">
        <v>121</v>
      </c>
      <c r="H102" s="24">
        <v>140</v>
      </c>
      <c r="I102" s="24">
        <v>196</v>
      </c>
      <c r="J102" s="24">
        <v>70</v>
      </c>
      <c r="K102" s="24">
        <v>95</v>
      </c>
      <c r="L102" s="24">
        <v>79</v>
      </c>
      <c r="M102" s="24">
        <v>97</v>
      </c>
      <c r="N102" s="24">
        <v>110</v>
      </c>
      <c r="O102" s="24">
        <v>287</v>
      </c>
      <c r="P102" s="24">
        <v>290</v>
      </c>
      <c r="Q102" s="24">
        <v>22</v>
      </c>
      <c r="R102" s="24">
        <v>71</v>
      </c>
      <c r="S102" s="24">
        <v>15</v>
      </c>
    </row>
    <row r="103" spans="1:19">
      <c r="A103" s="10" t="s">
        <v>114</v>
      </c>
      <c r="B103" s="15">
        <v>100</v>
      </c>
      <c r="C103" s="15">
        <v>56.593977000000002</v>
      </c>
      <c r="D103" s="15">
        <v>48.805815000000003</v>
      </c>
      <c r="E103" s="15">
        <v>43.509864999999998</v>
      </c>
      <c r="F103" s="15">
        <v>25.649013</v>
      </c>
      <c r="G103" s="15">
        <v>12.564901000000001</v>
      </c>
      <c r="H103" s="15">
        <v>14.537902000000001</v>
      </c>
      <c r="I103" s="15">
        <v>20.353062999999999</v>
      </c>
      <c r="J103" s="15">
        <v>7.2689510000000004</v>
      </c>
      <c r="K103" s="15">
        <v>9.865005</v>
      </c>
      <c r="L103" s="15">
        <v>8.2035309999999999</v>
      </c>
      <c r="M103" s="15">
        <v>10.07269</v>
      </c>
      <c r="N103" s="15">
        <v>11.422637999999999</v>
      </c>
      <c r="O103" s="15">
        <v>29.802700000000002</v>
      </c>
      <c r="P103" s="15">
        <v>30.114225999999999</v>
      </c>
      <c r="Q103" s="15">
        <v>2.2845279999999999</v>
      </c>
      <c r="R103" s="15">
        <v>7.3727929999999997</v>
      </c>
      <c r="S103" s="15">
        <v>1.5576319999999999</v>
      </c>
    </row>
    <row r="104" spans="1:19">
      <c r="A104" s="23" t="s">
        <v>168</v>
      </c>
      <c r="B104" s="24">
        <v>338</v>
      </c>
      <c r="C104" s="24">
        <v>184</v>
      </c>
      <c r="D104" s="24">
        <v>142</v>
      </c>
      <c r="E104" s="24">
        <v>157</v>
      </c>
      <c r="F104" s="24">
        <v>82</v>
      </c>
      <c r="G104" s="24">
        <v>48</v>
      </c>
      <c r="H104" s="24">
        <v>66</v>
      </c>
      <c r="I104" s="24">
        <v>61</v>
      </c>
      <c r="J104" s="24">
        <v>19</v>
      </c>
      <c r="K104" s="24">
        <v>26</v>
      </c>
      <c r="L104" s="24">
        <v>20</v>
      </c>
      <c r="M104" s="24">
        <v>13</v>
      </c>
      <c r="N104" s="24">
        <v>34</v>
      </c>
      <c r="O104" s="24">
        <v>68</v>
      </c>
      <c r="P104" s="24">
        <v>79</v>
      </c>
      <c r="Q104" s="24">
        <v>12</v>
      </c>
      <c r="R104" s="24">
        <v>40</v>
      </c>
      <c r="S104" s="24">
        <v>5</v>
      </c>
    </row>
    <row r="105" spans="1:19">
      <c r="A105" s="10" t="s">
        <v>114</v>
      </c>
      <c r="B105" s="15">
        <v>100</v>
      </c>
      <c r="C105" s="15">
        <v>54.437869999999997</v>
      </c>
      <c r="D105" s="15">
        <v>42.011834</v>
      </c>
      <c r="E105" s="15">
        <v>46.449703999999997</v>
      </c>
      <c r="F105" s="15">
        <v>24.260355000000001</v>
      </c>
      <c r="G105" s="15">
        <v>14.201183</v>
      </c>
      <c r="H105" s="15">
        <v>19.526627000000001</v>
      </c>
      <c r="I105" s="15">
        <v>18.047336999999999</v>
      </c>
      <c r="J105" s="15">
        <v>5.621302</v>
      </c>
      <c r="K105" s="15">
        <v>7.6923079999999997</v>
      </c>
      <c r="L105" s="15">
        <v>5.91716</v>
      </c>
      <c r="M105" s="15">
        <v>3.8461539999999999</v>
      </c>
      <c r="N105" s="15">
        <v>10.059172</v>
      </c>
      <c r="O105" s="15">
        <v>20.118342999999999</v>
      </c>
      <c r="P105" s="15">
        <v>23.372781</v>
      </c>
      <c r="Q105" s="15">
        <v>3.5502959999999999</v>
      </c>
      <c r="R105" s="15">
        <v>11.83432</v>
      </c>
      <c r="S105" s="15">
        <v>1.47929</v>
      </c>
    </row>
    <row r="106" spans="1:19">
      <c r="A106" s="23" t="s">
        <v>169</v>
      </c>
      <c r="B106" s="24">
        <v>94</v>
      </c>
      <c r="C106" s="24">
        <v>59</v>
      </c>
      <c r="D106" s="24">
        <v>51</v>
      </c>
      <c r="E106" s="24">
        <v>48</v>
      </c>
      <c r="F106" s="24">
        <v>19</v>
      </c>
      <c r="G106" s="24">
        <v>13</v>
      </c>
      <c r="H106" s="24">
        <v>25</v>
      </c>
      <c r="I106" s="24">
        <v>14</v>
      </c>
      <c r="J106" s="24">
        <v>7</v>
      </c>
      <c r="K106" s="24">
        <v>8</v>
      </c>
      <c r="L106" s="24">
        <v>6</v>
      </c>
      <c r="M106" s="24">
        <v>7</v>
      </c>
      <c r="N106" s="24">
        <v>6</v>
      </c>
      <c r="O106" s="24">
        <v>17</v>
      </c>
      <c r="P106" s="24">
        <v>21</v>
      </c>
      <c r="Q106" s="24">
        <v>5</v>
      </c>
      <c r="R106" s="24">
        <v>8</v>
      </c>
      <c r="S106" s="24">
        <v>1</v>
      </c>
    </row>
    <row r="107" spans="1:19">
      <c r="A107" s="10" t="s">
        <v>114</v>
      </c>
      <c r="B107" s="15">
        <v>100</v>
      </c>
      <c r="C107" s="15">
        <v>62.765957</v>
      </c>
      <c r="D107" s="15">
        <v>54.255319</v>
      </c>
      <c r="E107" s="15">
        <v>51.063830000000003</v>
      </c>
      <c r="F107" s="15">
        <v>20.212765999999998</v>
      </c>
      <c r="G107" s="15">
        <v>13.829787</v>
      </c>
      <c r="H107" s="15">
        <v>26.595745000000001</v>
      </c>
      <c r="I107" s="15">
        <v>14.893617000000001</v>
      </c>
      <c r="J107" s="15">
        <v>7.446809</v>
      </c>
      <c r="K107" s="15">
        <v>8.5106380000000001</v>
      </c>
      <c r="L107" s="15">
        <v>6.3829789999999997</v>
      </c>
      <c r="M107" s="15">
        <v>7.446809</v>
      </c>
      <c r="N107" s="15">
        <v>6.3829789999999997</v>
      </c>
      <c r="O107" s="15">
        <v>18.085106</v>
      </c>
      <c r="P107" s="15">
        <v>22.340426000000001</v>
      </c>
      <c r="Q107" s="15">
        <v>5.3191490000000003</v>
      </c>
      <c r="R107" s="15">
        <v>8.5106380000000001</v>
      </c>
      <c r="S107" s="15">
        <v>1.0638300000000001</v>
      </c>
    </row>
    <row r="108" spans="1:19">
      <c r="A108" s="23" t="s">
        <v>128</v>
      </c>
      <c r="B108" s="24">
        <v>30</v>
      </c>
      <c r="C108" s="24">
        <v>10</v>
      </c>
      <c r="D108" s="24">
        <v>8</v>
      </c>
      <c r="E108" s="24">
        <v>9</v>
      </c>
      <c r="F108" s="24">
        <v>10</v>
      </c>
      <c r="G108" s="24">
        <v>4</v>
      </c>
      <c r="H108" s="24">
        <v>7</v>
      </c>
      <c r="I108" s="24">
        <v>4</v>
      </c>
      <c r="J108" s="24">
        <v>2</v>
      </c>
      <c r="K108" s="24">
        <v>2</v>
      </c>
      <c r="L108" s="24">
        <v>6</v>
      </c>
      <c r="M108" s="24">
        <v>3</v>
      </c>
      <c r="N108" s="24">
        <v>2</v>
      </c>
      <c r="O108" s="24">
        <v>8</v>
      </c>
      <c r="P108" s="24">
        <v>3</v>
      </c>
      <c r="Q108" s="24">
        <v>2</v>
      </c>
      <c r="R108" s="24">
        <v>6</v>
      </c>
      <c r="S108" s="24">
        <v>1</v>
      </c>
    </row>
    <row r="109" spans="1:19">
      <c r="A109" s="10" t="s">
        <v>114</v>
      </c>
      <c r="B109" s="15">
        <v>100</v>
      </c>
      <c r="C109" s="15">
        <v>33.333333000000003</v>
      </c>
      <c r="D109" s="15">
        <v>26.666667</v>
      </c>
      <c r="E109" s="15">
        <v>30</v>
      </c>
      <c r="F109" s="15">
        <v>33.333333000000003</v>
      </c>
      <c r="G109" s="15">
        <v>13.333333</v>
      </c>
      <c r="H109" s="15">
        <v>23.333333</v>
      </c>
      <c r="I109" s="15">
        <v>13.333333</v>
      </c>
      <c r="J109" s="15">
        <v>6.6666670000000003</v>
      </c>
      <c r="K109" s="15">
        <v>6.6666670000000003</v>
      </c>
      <c r="L109" s="15">
        <v>20</v>
      </c>
      <c r="M109" s="15">
        <v>10</v>
      </c>
      <c r="N109" s="15">
        <v>6.6666670000000003</v>
      </c>
      <c r="O109" s="15">
        <v>26.666667</v>
      </c>
      <c r="P109" s="15">
        <v>10</v>
      </c>
      <c r="Q109" s="15">
        <v>6.6666670000000003</v>
      </c>
      <c r="R109" s="15">
        <v>20</v>
      </c>
      <c r="S109" s="15">
        <v>3.3333330000000001</v>
      </c>
    </row>
    <row r="110" spans="1:19">
      <c r="A110" s="8" t="s">
        <v>170</v>
      </c>
      <c r="B110" s="8"/>
      <c r="C110" s="8"/>
      <c r="D110" s="8"/>
      <c r="E110" s="8"/>
      <c r="F110" s="8"/>
      <c r="G110" s="8"/>
      <c r="H110" s="8"/>
      <c r="I110" s="8"/>
      <c r="J110" s="8"/>
      <c r="K110" s="8"/>
      <c r="L110" s="8"/>
      <c r="M110" s="8"/>
      <c r="N110" s="8"/>
      <c r="O110" s="8"/>
      <c r="P110" s="8"/>
      <c r="Q110" s="8"/>
      <c r="R110" s="8"/>
      <c r="S110" s="8"/>
    </row>
    <row r="111" spans="1:19">
      <c r="A111" s="23" t="s">
        <v>171</v>
      </c>
      <c r="B111" s="24">
        <v>386</v>
      </c>
      <c r="C111" s="24">
        <v>216</v>
      </c>
      <c r="D111" s="24">
        <v>185</v>
      </c>
      <c r="E111" s="24">
        <v>182</v>
      </c>
      <c r="F111" s="24">
        <v>115</v>
      </c>
      <c r="G111" s="24">
        <v>49</v>
      </c>
      <c r="H111" s="24">
        <v>80</v>
      </c>
      <c r="I111" s="24">
        <v>93</v>
      </c>
      <c r="J111" s="24">
        <v>48</v>
      </c>
      <c r="K111" s="24">
        <v>52</v>
      </c>
      <c r="L111" s="24">
        <v>41</v>
      </c>
      <c r="M111" s="24">
        <v>40</v>
      </c>
      <c r="N111" s="24">
        <v>47</v>
      </c>
      <c r="O111" s="24">
        <v>112</v>
      </c>
      <c r="P111" s="24">
        <v>126</v>
      </c>
      <c r="Q111" s="24">
        <v>8</v>
      </c>
      <c r="R111" s="24">
        <v>32</v>
      </c>
      <c r="S111" s="24">
        <v>14</v>
      </c>
    </row>
    <row r="112" spans="1:19">
      <c r="A112" s="10" t="s">
        <v>114</v>
      </c>
      <c r="B112" s="15">
        <v>100</v>
      </c>
      <c r="C112" s="15">
        <v>55.958548999999998</v>
      </c>
      <c r="D112" s="15">
        <v>47.927461000000001</v>
      </c>
      <c r="E112" s="15">
        <v>47.150258999999998</v>
      </c>
      <c r="F112" s="15">
        <v>29.792746000000001</v>
      </c>
      <c r="G112" s="15">
        <v>12.694300999999999</v>
      </c>
      <c r="H112" s="15">
        <v>20.725389</v>
      </c>
      <c r="I112" s="15">
        <v>24.093264000000001</v>
      </c>
      <c r="J112" s="15">
        <v>12.435233</v>
      </c>
      <c r="K112" s="15">
        <v>13.471503</v>
      </c>
      <c r="L112" s="15">
        <v>10.621762</v>
      </c>
      <c r="M112" s="15">
        <v>10.362693999999999</v>
      </c>
      <c r="N112" s="15">
        <v>12.176166</v>
      </c>
      <c r="O112" s="15">
        <v>29.015543999999998</v>
      </c>
      <c r="P112" s="15">
        <v>32.642487000000003</v>
      </c>
      <c r="Q112" s="15">
        <v>2.0725389999999999</v>
      </c>
      <c r="R112" s="15">
        <v>8.2901550000000004</v>
      </c>
      <c r="S112" s="15">
        <v>3.6269429999999998</v>
      </c>
    </row>
    <row r="113" spans="1:19">
      <c r="A113" s="23" t="s">
        <v>172</v>
      </c>
      <c r="B113" s="24">
        <v>919</v>
      </c>
      <c r="C113" s="24">
        <v>553</v>
      </c>
      <c r="D113" s="24">
        <v>458</v>
      </c>
      <c r="E113" s="24">
        <v>407</v>
      </c>
      <c r="F113" s="24">
        <v>263</v>
      </c>
      <c r="G113" s="24">
        <v>151</v>
      </c>
      <c r="H113" s="24">
        <v>175</v>
      </c>
      <c r="I113" s="24">
        <v>219</v>
      </c>
      <c r="J113" s="24">
        <v>77</v>
      </c>
      <c r="K113" s="24">
        <v>107</v>
      </c>
      <c r="L113" s="24">
        <v>90</v>
      </c>
      <c r="M113" s="24">
        <v>105</v>
      </c>
      <c r="N113" s="24">
        <v>108</v>
      </c>
      <c r="O113" s="24">
        <v>272</v>
      </c>
      <c r="P113" s="24">
        <v>284</v>
      </c>
      <c r="Q113" s="24">
        <v>27</v>
      </c>
      <c r="R113" s="24">
        <v>63</v>
      </c>
      <c r="S113" s="24">
        <v>17</v>
      </c>
    </row>
    <row r="114" spans="1:19">
      <c r="A114" s="10" t="s">
        <v>114</v>
      </c>
      <c r="B114" s="15">
        <v>100</v>
      </c>
      <c r="C114" s="15">
        <v>60.174101999999998</v>
      </c>
      <c r="D114" s="15">
        <v>49.836779</v>
      </c>
      <c r="E114" s="15">
        <v>44.287269000000002</v>
      </c>
      <c r="F114" s="15">
        <v>28.618062999999999</v>
      </c>
      <c r="G114" s="15">
        <v>16.430903000000001</v>
      </c>
      <c r="H114" s="15">
        <v>19.042437</v>
      </c>
      <c r="I114" s="15">
        <v>23.830249999999999</v>
      </c>
      <c r="J114" s="15">
        <v>8.3786719999999999</v>
      </c>
      <c r="K114" s="15">
        <v>11.643090000000001</v>
      </c>
      <c r="L114" s="15">
        <v>9.7932539999999992</v>
      </c>
      <c r="M114" s="15">
        <v>11.425462</v>
      </c>
      <c r="N114" s="15">
        <v>11.751904</v>
      </c>
      <c r="O114" s="15">
        <v>29.597387999999999</v>
      </c>
      <c r="P114" s="15">
        <v>30.903155999999999</v>
      </c>
      <c r="Q114" s="15">
        <v>2.9379759999999999</v>
      </c>
      <c r="R114" s="15">
        <v>6.8552770000000001</v>
      </c>
      <c r="S114" s="15">
        <v>1.849837</v>
      </c>
    </row>
    <row r="115" spans="1:19">
      <c r="A115" s="23" t="s">
        <v>173</v>
      </c>
      <c r="B115" s="24">
        <v>978</v>
      </c>
      <c r="C115" s="24">
        <v>525</v>
      </c>
      <c r="D115" s="24">
        <v>458</v>
      </c>
      <c r="E115" s="24">
        <v>421</v>
      </c>
      <c r="F115" s="24">
        <v>244</v>
      </c>
      <c r="G115" s="24">
        <v>137</v>
      </c>
      <c r="H115" s="24">
        <v>115</v>
      </c>
      <c r="I115" s="24">
        <v>204</v>
      </c>
      <c r="J115" s="24">
        <v>63</v>
      </c>
      <c r="K115" s="24">
        <v>64</v>
      </c>
      <c r="L115" s="24">
        <v>92</v>
      </c>
      <c r="M115" s="24">
        <v>110</v>
      </c>
      <c r="N115" s="24">
        <v>135</v>
      </c>
      <c r="O115" s="24">
        <v>305</v>
      </c>
      <c r="P115" s="24">
        <v>297</v>
      </c>
      <c r="Q115" s="24">
        <v>22</v>
      </c>
      <c r="R115" s="24">
        <v>101</v>
      </c>
      <c r="S115" s="24">
        <v>7</v>
      </c>
    </row>
    <row r="116" spans="1:19">
      <c r="A116" s="10" t="s">
        <v>114</v>
      </c>
      <c r="B116" s="15">
        <v>100</v>
      </c>
      <c r="C116" s="15">
        <v>53.680982</v>
      </c>
      <c r="D116" s="15">
        <v>46.830266000000002</v>
      </c>
      <c r="E116" s="15">
        <v>43.047035000000001</v>
      </c>
      <c r="F116" s="15">
        <v>24.948875000000001</v>
      </c>
      <c r="G116" s="15">
        <v>14.008179999999999</v>
      </c>
      <c r="H116" s="15">
        <v>11.758691000000001</v>
      </c>
      <c r="I116" s="15">
        <v>20.858896000000001</v>
      </c>
      <c r="J116" s="15">
        <v>6.4417179999999998</v>
      </c>
      <c r="K116" s="15">
        <v>6.5439670000000003</v>
      </c>
      <c r="L116" s="15">
        <v>9.4069529999999997</v>
      </c>
      <c r="M116" s="15">
        <v>11.247444</v>
      </c>
      <c r="N116" s="15">
        <v>13.803680999999999</v>
      </c>
      <c r="O116" s="15">
        <v>31.186094000000001</v>
      </c>
      <c r="P116" s="15">
        <v>30.368098</v>
      </c>
      <c r="Q116" s="15">
        <v>2.2494890000000001</v>
      </c>
      <c r="R116" s="15">
        <v>10.327197999999999</v>
      </c>
      <c r="S116" s="15">
        <v>0.71574599999999999</v>
      </c>
    </row>
    <row r="117" spans="1:19">
      <c r="A117" s="23" t="s">
        <v>174</v>
      </c>
      <c r="B117" s="24">
        <v>347</v>
      </c>
      <c r="C117" s="24">
        <v>165</v>
      </c>
      <c r="D117" s="24">
        <v>162</v>
      </c>
      <c r="E117" s="24">
        <v>143</v>
      </c>
      <c r="F117" s="24">
        <v>80</v>
      </c>
      <c r="G117" s="24">
        <v>46</v>
      </c>
      <c r="H117" s="24">
        <v>25</v>
      </c>
      <c r="I117" s="24">
        <v>71</v>
      </c>
      <c r="J117" s="24">
        <v>25</v>
      </c>
      <c r="K117" s="24">
        <v>23</v>
      </c>
      <c r="L117" s="24">
        <v>26</v>
      </c>
      <c r="M117" s="24">
        <v>32</v>
      </c>
      <c r="N117" s="24">
        <v>45</v>
      </c>
      <c r="O117" s="24">
        <v>110</v>
      </c>
      <c r="P117" s="24">
        <v>102</v>
      </c>
      <c r="Q117" s="24">
        <v>9</v>
      </c>
      <c r="R117" s="24">
        <v>44</v>
      </c>
      <c r="S117" s="24">
        <v>4</v>
      </c>
    </row>
    <row r="118" spans="1:19">
      <c r="A118" s="10" t="s">
        <v>114</v>
      </c>
      <c r="B118" s="15">
        <v>100</v>
      </c>
      <c r="C118" s="15">
        <v>47.550432000000001</v>
      </c>
      <c r="D118" s="15">
        <v>46.685879</v>
      </c>
      <c r="E118" s="15">
        <v>41.210374999999999</v>
      </c>
      <c r="F118" s="15">
        <v>23.054755</v>
      </c>
      <c r="G118" s="15">
        <v>13.256484</v>
      </c>
      <c r="H118" s="15">
        <v>7.2046109999999999</v>
      </c>
      <c r="I118" s="15">
        <v>20.461095</v>
      </c>
      <c r="J118" s="15">
        <v>7.2046109999999999</v>
      </c>
      <c r="K118" s="15">
        <v>6.6282420000000002</v>
      </c>
      <c r="L118" s="15">
        <v>7.4927950000000001</v>
      </c>
      <c r="M118" s="15">
        <v>9.221902</v>
      </c>
      <c r="N118" s="15">
        <v>12.968299999999999</v>
      </c>
      <c r="O118" s="15">
        <v>31.700288</v>
      </c>
      <c r="P118" s="15">
        <v>29.394812999999999</v>
      </c>
      <c r="Q118" s="15">
        <v>2.5936599999999999</v>
      </c>
      <c r="R118" s="15">
        <v>12.680115000000001</v>
      </c>
      <c r="S118" s="15">
        <v>1.152738</v>
      </c>
    </row>
    <row r="119" spans="1:19">
      <c r="A119" s="23" t="s">
        <v>128</v>
      </c>
      <c r="B119" s="24">
        <v>47</v>
      </c>
      <c r="C119" s="24">
        <v>21</v>
      </c>
      <c r="D119" s="24">
        <v>17</v>
      </c>
      <c r="E119" s="24">
        <v>14</v>
      </c>
      <c r="F119" s="24">
        <v>13</v>
      </c>
      <c r="G119" s="24">
        <v>4</v>
      </c>
      <c r="H119" s="24">
        <v>9</v>
      </c>
      <c r="I119" s="24">
        <v>8</v>
      </c>
      <c r="J119" s="24">
        <v>2</v>
      </c>
      <c r="K119" s="24">
        <v>2</v>
      </c>
      <c r="L119" s="24">
        <v>6</v>
      </c>
      <c r="M119" s="24">
        <v>4</v>
      </c>
      <c r="N119" s="24">
        <v>3</v>
      </c>
      <c r="O119" s="24">
        <v>13</v>
      </c>
      <c r="P119" s="24">
        <v>7</v>
      </c>
      <c r="Q119" s="24">
        <v>3</v>
      </c>
      <c r="R119" s="24">
        <v>6</v>
      </c>
      <c r="S119" s="24">
        <v>5</v>
      </c>
    </row>
    <row r="120" spans="1:19">
      <c r="A120" s="10" t="s">
        <v>114</v>
      </c>
      <c r="B120" s="15">
        <v>100</v>
      </c>
      <c r="C120" s="15">
        <v>44.680850999999997</v>
      </c>
      <c r="D120" s="15">
        <v>36.170212999999997</v>
      </c>
      <c r="E120" s="15">
        <v>29.787234000000002</v>
      </c>
      <c r="F120" s="15">
        <v>27.659573999999999</v>
      </c>
      <c r="G120" s="15">
        <v>8.5106380000000001</v>
      </c>
      <c r="H120" s="15">
        <v>19.148935999999999</v>
      </c>
      <c r="I120" s="15">
        <v>17.021277000000001</v>
      </c>
      <c r="J120" s="15">
        <v>4.2553190000000001</v>
      </c>
      <c r="K120" s="15">
        <v>4.2553190000000001</v>
      </c>
      <c r="L120" s="15">
        <v>12.765957</v>
      </c>
      <c r="M120" s="15">
        <v>8.5106380000000001</v>
      </c>
      <c r="N120" s="15">
        <v>6.3829789999999997</v>
      </c>
      <c r="O120" s="15">
        <v>27.659573999999999</v>
      </c>
      <c r="P120" s="15">
        <v>14.893617000000001</v>
      </c>
      <c r="Q120" s="15">
        <v>6.3829789999999997</v>
      </c>
      <c r="R120" s="15">
        <v>12.765957</v>
      </c>
      <c r="S120" s="15">
        <v>10.638298000000001</v>
      </c>
    </row>
    <row r="121" spans="1:19">
      <c r="A121" s="8" t="s">
        <v>175</v>
      </c>
      <c r="B121" s="8"/>
      <c r="C121" s="8"/>
      <c r="D121" s="8"/>
      <c r="E121" s="8"/>
      <c r="F121" s="8"/>
      <c r="G121" s="8"/>
      <c r="H121" s="8"/>
      <c r="I121" s="8"/>
      <c r="J121" s="8"/>
      <c r="K121" s="8"/>
      <c r="L121" s="8"/>
      <c r="M121" s="8"/>
      <c r="N121" s="8"/>
      <c r="O121" s="8"/>
      <c r="P121" s="8"/>
      <c r="Q121" s="8"/>
      <c r="R121" s="8"/>
      <c r="S121" s="8"/>
    </row>
    <row r="122" spans="1:19">
      <c r="A122" s="23" t="s">
        <v>176</v>
      </c>
      <c r="B122" s="24">
        <v>425</v>
      </c>
      <c r="C122" s="24">
        <v>258</v>
      </c>
      <c r="D122" s="24">
        <v>231</v>
      </c>
      <c r="E122" s="24">
        <v>199</v>
      </c>
      <c r="F122" s="24">
        <v>144</v>
      </c>
      <c r="G122" s="24">
        <v>67</v>
      </c>
      <c r="H122" s="24">
        <v>66</v>
      </c>
      <c r="I122" s="24">
        <v>113</v>
      </c>
      <c r="J122" s="24">
        <v>41</v>
      </c>
      <c r="K122" s="24">
        <v>43</v>
      </c>
      <c r="L122" s="24">
        <v>59</v>
      </c>
      <c r="M122" s="24">
        <v>102</v>
      </c>
      <c r="N122" s="24">
        <v>73</v>
      </c>
      <c r="O122" s="24">
        <v>150</v>
      </c>
      <c r="P122" s="24">
        <v>165</v>
      </c>
      <c r="Q122" s="24">
        <v>9</v>
      </c>
      <c r="R122" s="24">
        <v>21</v>
      </c>
      <c r="S122" s="24">
        <v>3</v>
      </c>
    </row>
    <row r="123" spans="1:19">
      <c r="A123" s="10" t="s">
        <v>114</v>
      </c>
      <c r="B123" s="15">
        <v>100</v>
      </c>
      <c r="C123" s="15">
        <v>60.705882000000003</v>
      </c>
      <c r="D123" s="15">
        <v>54.352941000000001</v>
      </c>
      <c r="E123" s="15">
        <v>46.823529000000001</v>
      </c>
      <c r="F123" s="15">
        <v>33.882353000000002</v>
      </c>
      <c r="G123" s="15">
        <v>15.764706</v>
      </c>
      <c r="H123" s="15">
        <v>15.529412000000001</v>
      </c>
      <c r="I123" s="15">
        <v>26.588235000000001</v>
      </c>
      <c r="J123" s="15">
        <v>9.6470590000000005</v>
      </c>
      <c r="K123" s="15">
        <v>10.117647</v>
      </c>
      <c r="L123" s="15">
        <v>13.882353</v>
      </c>
      <c r="M123" s="15">
        <v>24</v>
      </c>
      <c r="N123" s="15">
        <v>17.176470999999999</v>
      </c>
      <c r="O123" s="15">
        <v>35.294117999999997</v>
      </c>
      <c r="P123" s="15">
        <v>38.823529000000001</v>
      </c>
      <c r="Q123" s="15">
        <v>2.1176469999999998</v>
      </c>
      <c r="R123" s="15">
        <v>4.9411759999999996</v>
      </c>
      <c r="S123" s="15">
        <v>0.70588200000000001</v>
      </c>
    </row>
    <row r="124" spans="1:19">
      <c r="A124" s="23" t="s">
        <v>177</v>
      </c>
      <c r="B124" s="24">
        <v>811</v>
      </c>
      <c r="C124" s="24">
        <v>475</v>
      </c>
      <c r="D124" s="24">
        <v>414</v>
      </c>
      <c r="E124" s="24">
        <v>365</v>
      </c>
      <c r="F124" s="24">
        <v>258</v>
      </c>
      <c r="G124" s="24">
        <v>120</v>
      </c>
      <c r="H124" s="24">
        <v>124</v>
      </c>
      <c r="I124" s="24">
        <v>223</v>
      </c>
      <c r="J124" s="24">
        <v>78</v>
      </c>
      <c r="K124" s="24">
        <v>80</v>
      </c>
      <c r="L124" s="24">
        <v>109</v>
      </c>
      <c r="M124" s="24">
        <v>136</v>
      </c>
      <c r="N124" s="24">
        <v>126</v>
      </c>
      <c r="O124" s="24">
        <v>275</v>
      </c>
      <c r="P124" s="24">
        <v>291</v>
      </c>
      <c r="Q124" s="24">
        <v>14</v>
      </c>
      <c r="R124" s="24">
        <v>60</v>
      </c>
      <c r="S124" s="24">
        <v>9</v>
      </c>
    </row>
    <row r="125" spans="1:19">
      <c r="A125" s="10" t="s">
        <v>114</v>
      </c>
      <c r="B125" s="15">
        <v>100</v>
      </c>
      <c r="C125" s="15">
        <v>58.569667000000003</v>
      </c>
      <c r="D125" s="15">
        <v>51.048088999999997</v>
      </c>
      <c r="E125" s="15">
        <v>45.006165000000003</v>
      </c>
      <c r="F125" s="15">
        <v>31.812577000000001</v>
      </c>
      <c r="G125" s="15">
        <v>14.796547</v>
      </c>
      <c r="H125" s="15">
        <v>15.289766</v>
      </c>
      <c r="I125" s="15">
        <v>27.496917</v>
      </c>
      <c r="J125" s="15">
        <v>9.617756</v>
      </c>
      <c r="K125" s="15">
        <v>9.8643649999999994</v>
      </c>
      <c r="L125" s="15">
        <v>13.440197</v>
      </c>
      <c r="M125" s="15">
        <v>16.76942</v>
      </c>
      <c r="N125" s="15">
        <v>15.536375</v>
      </c>
      <c r="O125" s="15">
        <v>33.908754999999999</v>
      </c>
      <c r="P125" s="15">
        <v>35.881627999999999</v>
      </c>
      <c r="Q125" s="15">
        <v>1.726264</v>
      </c>
      <c r="R125" s="15">
        <v>7.3982739999999998</v>
      </c>
      <c r="S125" s="15">
        <v>1.1097410000000001</v>
      </c>
    </row>
    <row r="126" spans="1:19">
      <c r="A126" s="23" t="s">
        <v>178</v>
      </c>
      <c r="B126" s="24">
        <v>207</v>
      </c>
      <c r="C126" s="24">
        <v>120</v>
      </c>
      <c r="D126" s="24">
        <v>102</v>
      </c>
      <c r="E126" s="24">
        <v>104</v>
      </c>
      <c r="F126" s="24">
        <v>72</v>
      </c>
      <c r="G126" s="24">
        <v>46</v>
      </c>
      <c r="H126" s="24">
        <v>36</v>
      </c>
      <c r="I126" s="24">
        <v>58</v>
      </c>
      <c r="J126" s="24">
        <v>24</v>
      </c>
      <c r="K126" s="24">
        <v>22</v>
      </c>
      <c r="L126" s="24">
        <v>40</v>
      </c>
      <c r="M126" s="24">
        <v>38</v>
      </c>
      <c r="N126" s="24">
        <v>47</v>
      </c>
      <c r="O126" s="24">
        <v>79</v>
      </c>
      <c r="P126" s="24">
        <v>82</v>
      </c>
      <c r="Q126" s="24">
        <v>4</v>
      </c>
      <c r="R126" s="24">
        <v>8</v>
      </c>
      <c r="S126" s="24">
        <v>3</v>
      </c>
    </row>
    <row r="127" spans="1:19">
      <c r="A127" s="10" t="s">
        <v>114</v>
      </c>
      <c r="B127" s="15">
        <v>100</v>
      </c>
      <c r="C127" s="15">
        <v>57.971013999999997</v>
      </c>
      <c r="D127" s="15">
        <v>49.275362000000001</v>
      </c>
      <c r="E127" s="15">
        <v>50.241546</v>
      </c>
      <c r="F127" s="15">
        <v>34.782609000000001</v>
      </c>
      <c r="G127" s="15">
        <v>22.222221999999999</v>
      </c>
      <c r="H127" s="15">
        <v>17.391304000000002</v>
      </c>
      <c r="I127" s="15">
        <v>28.019324000000001</v>
      </c>
      <c r="J127" s="15">
        <v>11.594203</v>
      </c>
      <c r="K127" s="15">
        <v>10.628019</v>
      </c>
      <c r="L127" s="15">
        <v>19.323671000000001</v>
      </c>
      <c r="M127" s="15">
        <v>18.357488</v>
      </c>
      <c r="N127" s="15">
        <v>22.705314000000001</v>
      </c>
      <c r="O127" s="15">
        <v>38.164251</v>
      </c>
      <c r="P127" s="15">
        <v>39.613526999999998</v>
      </c>
      <c r="Q127" s="15">
        <v>1.9323669999999999</v>
      </c>
      <c r="R127" s="15">
        <v>3.8647339999999999</v>
      </c>
      <c r="S127" s="15">
        <v>1.4492750000000001</v>
      </c>
    </row>
    <row r="128" spans="1:19">
      <c r="A128" s="23" t="s">
        <v>179</v>
      </c>
      <c r="B128" s="24">
        <v>154</v>
      </c>
      <c r="C128" s="24">
        <v>99</v>
      </c>
      <c r="D128" s="24">
        <v>76</v>
      </c>
      <c r="E128" s="24">
        <v>67</v>
      </c>
      <c r="F128" s="24">
        <v>57</v>
      </c>
      <c r="G128" s="24">
        <v>39</v>
      </c>
      <c r="H128" s="24">
        <v>25</v>
      </c>
      <c r="I128" s="24">
        <v>47</v>
      </c>
      <c r="J128" s="24">
        <v>34</v>
      </c>
      <c r="K128" s="24">
        <v>18</v>
      </c>
      <c r="L128" s="24">
        <v>40</v>
      </c>
      <c r="M128" s="24">
        <v>49</v>
      </c>
      <c r="N128" s="24">
        <v>36</v>
      </c>
      <c r="O128" s="24">
        <v>76</v>
      </c>
      <c r="P128" s="24">
        <v>76</v>
      </c>
      <c r="Q128" s="24">
        <v>7</v>
      </c>
      <c r="R128" s="24">
        <v>8</v>
      </c>
      <c r="S128" s="24">
        <v>0</v>
      </c>
    </row>
    <row r="129" spans="1:19">
      <c r="A129" s="10" t="s">
        <v>114</v>
      </c>
      <c r="B129" s="15">
        <v>100</v>
      </c>
      <c r="C129" s="15">
        <v>64.285713999999999</v>
      </c>
      <c r="D129" s="15">
        <v>49.350648999999997</v>
      </c>
      <c r="E129" s="15">
        <v>43.506494000000004</v>
      </c>
      <c r="F129" s="15">
        <v>37.012987000000003</v>
      </c>
      <c r="G129" s="15">
        <v>25.324674999999999</v>
      </c>
      <c r="H129" s="15">
        <v>16.233765999999999</v>
      </c>
      <c r="I129" s="15">
        <v>30.519480999999999</v>
      </c>
      <c r="J129" s="15">
        <v>22.077922000000001</v>
      </c>
      <c r="K129" s="15">
        <v>11.688312</v>
      </c>
      <c r="L129" s="15">
        <v>25.974025999999999</v>
      </c>
      <c r="M129" s="15">
        <v>31.818182</v>
      </c>
      <c r="N129" s="15">
        <v>23.376622999999999</v>
      </c>
      <c r="O129" s="15">
        <v>49.350648999999997</v>
      </c>
      <c r="P129" s="15">
        <v>49.350648999999997</v>
      </c>
      <c r="Q129" s="15">
        <v>4.5454549999999996</v>
      </c>
      <c r="R129" s="15">
        <v>5.1948049999999997</v>
      </c>
      <c r="S129" s="15">
        <v>0</v>
      </c>
    </row>
    <row r="130" spans="1:19">
      <c r="A130" s="23" t="s">
        <v>180</v>
      </c>
      <c r="B130" s="24">
        <v>318</v>
      </c>
      <c r="C130" s="24">
        <v>181</v>
      </c>
      <c r="D130" s="24">
        <v>167</v>
      </c>
      <c r="E130" s="24">
        <v>155</v>
      </c>
      <c r="F130" s="24">
        <v>100</v>
      </c>
      <c r="G130" s="24">
        <v>65</v>
      </c>
      <c r="H130" s="24">
        <v>45</v>
      </c>
      <c r="I130" s="24">
        <v>93</v>
      </c>
      <c r="J130" s="24">
        <v>39</v>
      </c>
      <c r="K130" s="24">
        <v>39</v>
      </c>
      <c r="L130" s="24">
        <v>52</v>
      </c>
      <c r="M130" s="24">
        <v>60</v>
      </c>
      <c r="N130" s="24">
        <v>78</v>
      </c>
      <c r="O130" s="24">
        <v>147</v>
      </c>
      <c r="P130" s="24">
        <v>134</v>
      </c>
      <c r="Q130" s="24">
        <v>6</v>
      </c>
      <c r="R130" s="24">
        <v>17</v>
      </c>
      <c r="S130" s="24">
        <v>4</v>
      </c>
    </row>
    <row r="131" spans="1:19">
      <c r="A131" s="10" t="s">
        <v>114</v>
      </c>
      <c r="B131" s="15">
        <v>100</v>
      </c>
      <c r="C131" s="15">
        <v>56.918239</v>
      </c>
      <c r="D131" s="15">
        <v>52.515723000000001</v>
      </c>
      <c r="E131" s="15">
        <v>48.742137999999997</v>
      </c>
      <c r="F131" s="15">
        <v>31.446541</v>
      </c>
      <c r="G131" s="15">
        <v>20.440252000000001</v>
      </c>
      <c r="H131" s="15">
        <v>14.150943</v>
      </c>
      <c r="I131" s="15">
        <v>29.245283000000001</v>
      </c>
      <c r="J131" s="15">
        <v>12.264151</v>
      </c>
      <c r="K131" s="15">
        <v>12.264151</v>
      </c>
      <c r="L131" s="15">
        <v>16.352201000000001</v>
      </c>
      <c r="M131" s="15">
        <v>18.867925</v>
      </c>
      <c r="N131" s="15">
        <v>24.528302</v>
      </c>
      <c r="O131" s="15">
        <v>46.226415000000003</v>
      </c>
      <c r="P131" s="15">
        <v>42.138365</v>
      </c>
      <c r="Q131" s="15">
        <v>1.886792</v>
      </c>
      <c r="R131" s="15">
        <v>5.3459120000000002</v>
      </c>
      <c r="S131" s="15">
        <v>1.257862</v>
      </c>
    </row>
    <row r="132" spans="1:19">
      <c r="A132" s="23" t="s">
        <v>181</v>
      </c>
      <c r="B132" s="24">
        <v>203</v>
      </c>
      <c r="C132" s="24">
        <v>117</v>
      </c>
      <c r="D132" s="24">
        <v>118</v>
      </c>
      <c r="E132" s="24">
        <v>101</v>
      </c>
      <c r="F132" s="24">
        <v>80</v>
      </c>
      <c r="G132" s="24">
        <v>42</v>
      </c>
      <c r="H132" s="24">
        <v>40</v>
      </c>
      <c r="I132" s="24">
        <v>74</v>
      </c>
      <c r="J132" s="24">
        <v>38</v>
      </c>
      <c r="K132" s="24">
        <v>30</v>
      </c>
      <c r="L132" s="24">
        <v>47</v>
      </c>
      <c r="M132" s="24">
        <v>47</v>
      </c>
      <c r="N132" s="24">
        <v>48</v>
      </c>
      <c r="O132" s="24">
        <v>96</v>
      </c>
      <c r="P132" s="24">
        <v>108</v>
      </c>
      <c r="Q132" s="24">
        <v>6</v>
      </c>
      <c r="R132" s="24">
        <v>12</v>
      </c>
      <c r="S132" s="24">
        <v>2</v>
      </c>
    </row>
    <row r="133" spans="1:19">
      <c r="A133" s="10" t="s">
        <v>114</v>
      </c>
      <c r="B133" s="15">
        <v>100</v>
      </c>
      <c r="C133" s="15">
        <v>57.635468000000003</v>
      </c>
      <c r="D133" s="15">
        <v>58.128079</v>
      </c>
      <c r="E133" s="15">
        <v>49.753695</v>
      </c>
      <c r="F133" s="15">
        <v>39.408867000000001</v>
      </c>
      <c r="G133" s="15">
        <v>20.689654999999998</v>
      </c>
      <c r="H133" s="15">
        <v>19.704433000000002</v>
      </c>
      <c r="I133" s="15">
        <v>36.453201999999997</v>
      </c>
      <c r="J133" s="15">
        <v>18.719211999999999</v>
      </c>
      <c r="K133" s="15">
        <v>14.778325000000001</v>
      </c>
      <c r="L133" s="15">
        <v>23.152709000000002</v>
      </c>
      <c r="M133" s="15">
        <v>23.152709000000002</v>
      </c>
      <c r="N133" s="15">
        <v>23.645320000000002</v>
      </c>
      <c r="O133" s="15">
        <v>47.290640000000003</v>
      </c>
      <c r="P133" s="15">
        <v>53.201970000000003</v>
      </c>
      <c r="Q133" s="15">
        <v>2.9556650000000002</v>
      </c>
      <c r="R133" s="15">
        <v>5.9113300000000004</v>
      </c>
      <c r="S133" s="15">
        <v>0.98522200000000004</v>
      </c>
    </row>
    <row r="134" spans="1:19">
      <c r="A134" s="23" t="s">
        <v>182</v>
      </c>
      <c r="B134" s="24">
        <v>79</v>
      </c>
      <c r="C134" s="24">
        <v>52</v>
      </c>
      <c r="D134" s="24">
        <v>47</v>
      </c>
      <c r="E134" s="24">
        <v>39</v>
      </c>
      <c r="F134" s="24">
        <v>31</v>
      </c>
      <c r="G134" s="24">
        <v>17</v>
      </c>
      <c r="H134" s="24">
        <v>17</v>
      </c>
      <c r="I134" s="24">
        <v>25</v>
      </c>
      <c r="J134" s="24">
        <v>12</v>
      </c>
      <c r="K134" s="24">
        <v>14</v>
      </c>
      <c r="L134" s="24">
        <v>21</v>
      </c>
      <c r="M134" s="24">
        <v>17</v>
      </c>
      <c r="N134" s="24">
        <v>22</v>
      </c>
      <c r="O134" s="24">
        <v>36</v>
      </c>
      <c r="P134" s="24">
        <v>33</v>
      </c>
      <c r="Q134" s="24">
        <v>2</v>
      </c>
      <c r="R134" s="24">
        <v>5</v>
      </c>
      <c r="S134" s="24">
        <v>0</v>
      </c>
    </row>
    <row r="135" spans="1:19">
      <c r="A135" s="10" t="s">
        <v>114</v>
      </c>
      <c r="B135" s="15">
        <v>100</v>
      </c>
      <c r="C135" s="15">
        <v>65.822784999999996</v>
      </c>
      <c r="D135" s="15">
        <v>59.493670999999999</v>
      </c>
      <c r="E135" s="15">
        <v>49.367089</v>
      </c>
      <c r="F135" s="15">
        <v>39.240506000000003</v>
      </c>
      <c r="G135" s="15">
        <v>21.518986999999999</v>
      </c>
      <c r="H135" s="15">
        <v>21.518986999999999</v>
      </c>
      <c r="I135" s="15">
        <v>31.645569999999999</v>
      </c>
      <c r="J135" s="15">
        <v>15.189873</v>
      </c>
      <c r="K135" s="15">
        <v>17.721519000000001</v>
      </c>
      <c r="L135" s="15">
        <v>26.582277999999999</v>
      </c>
      <c r="M135" s="15">
        <v>21.518986999999999</v>
      </c>
      <c r="N135" s="15">
        <v>27.848101</v>
      </c>
      <c r="O135" s="15">
        <v>45.56962</v>
      </c>
      <c r="P135" s="15">
        <v>41.772151999999998</v>
      </c>
      <c r="Q135" s="15">
        <v>2.5316459999999998</v>
      </c>
      <c r="R135" s="15">
        <v>6.3291139999999997</v>
      </c>
      <c r="S135" s="15">
        <v>0</v>
      </c>
    </row>
    <row r="136" spans="1:19">
      <c r="A136" s="23" t="s">
        <v>183</v>
      </c>
      <c r="B136" s="24">
        <v>68</v>
      </c>
      <c r="C136" s="24">
        <v>43</v>
      </c>
      <c r="D136" s="24">
        <v>37</v>
      </c>
      <c r="E136" s="24">
        <v>35</v>
      </c>
      <c r="F136" s="24">
        <v>28</v>
      </c>
      <c r="G136" s="24">
        <v>21</v>
      </c>
      <c r="H136" s="24">
        <v>11</v>
      </c>
      <c r="I136" s="24">
        <v>20</v>
      </c>
      <c r="J136" s="24">
        <v>11</v>
      </c>
      <c r="K136" s="24">
        <v>10</v>
      </c>
      <c r="L136" s="24">
        <v>16</v>
      </c>
      <c r="M136" s="24">
        <v>17</v>
      </c>
      <c r="N136" s="24">
        <v>28</v>
      </c>
      <c r="O136" s="24">
        <v>43</v>
      </c>
      <c r="P136" s="24">
        <v>35</v>
      </c>
      <c r="Q136" s="24">
        <v>2</v>
      </c>
      <c r="R136" s="24">
        <v>1</v>
      </c>
      <c r="S136" s="24">
        <v>0</v>
      </c>
    </row>
    <row r="137" spans="1:19">
      <c r="A137" s="10" t="s">
        <v>114</v>
      </c>
      <c r="B137" s="15">
        <v>100</v>
      </c>
      <c r="C137" s="15">
        <v>63.235294000000003</v>
      </c>
      <c r="D137" s="15">
        <v>54.411765000000003</v>
      </c>
      <c r="E137" s="15">
        <v>51.470587999999999</v>
      </c>
      <c r="F137" s="15">
        <v>41.176470999999999</v>
      </c>
      <c r="G137" s="15">
        <v>30.882352999999998</v>
      </c>
      <c r="H137" s="15">
        <v>16.176470999999999</v>
      </c>
      <c r="I137" s="15">
        <v>29.411764999999999</v>
      </c>
      <c r="J137" s="15">
        <v>16.176470999999999</v>
      </c>
      <c r="K137" s="15">
        <v>14.705882000000001</v>
      </c>
      <c r="L137" s="15">
        <v>23.529412000000001</v>
      </c>
      <c r="M137" s="15">
        <v>25</v>
      </c>
      <c r="N137" s="15">
        <v>41.176470999999999</v>
      </c>
      <c r="O137" s="15">
        <v>63.235294000000003</v>
      </c>
      <c r="P137" s="15">
        <v>51.470587999999999</v>
      </c>
      <c r="Q137" s="15">
        <v>2.941176</v>
      </c>
      <c r="R137" s="15">
        <v>1.470588</v>
      </c>
      <c r="S137" s="15">
        <v>0</v>
      </c>
    </row>
    <row r="138" spans="1:19">
      <c r="A138" s="23" t="s">
        <v>184</v>
      </c>
      <c r="B138" s="24">
        <v>586</v>
      </c>
      <c r="C138" s="24">
        <v>339</v>
      </c>
      <c r="D138" s="24">
        <v>304</v>
      </c>
      <c r="E138" s="24">
        <v>276</v>
      </c>
      <c r="F138" s="24">
        <v>194</v>
      </c>
      <c r="G138" s="24">
        <v>100</v>
      </c>
      <c r="H138" s="24">
        <v>77</v>
      </c>
      <c r="I138" s="24">
        <v>154</v>
      </c>
      <c r="J138" s="24">
        <v>64</v>
      </c>
      <c r="K138" s="24">
        <v>60</v>
      </c>
      <c r="L138" s="24">
        <v>84</v>
      </c>
      <c r="M138" s="24">
        <v>88</v>
      </c>
      <c r="N138" s="24">
        <v>111</v>
      </c>
      <c r="O138" s="24">
        <v>233</v>
      </c>
      <c r="P138" s="24">
        <v>231</v>
      </c>
      <c r="Q138" s="24">
        <v>9</v>
      </c>
      <c r="R138" s="24">
        <v>42</v>
      </c>
      <c r="S138" s="24">
        <v>10</v>
      </c>
    </row>
    <row r="139" spans="1:19">
      <c r="A139" s="10" t="s">
        <v>114</v>
      </c>
      <c r="B139" s="15">
        <v>100</v>
      </c>
      <c r="C139" s="15">
        <v>57.849829</v>
      </c>
      <c r="D139" s="15">
        <v>51.877133000000001</v>
      </c>
      <c r="E139" s="15">
        <v>47.098976</v>
      </c>
      <c r="F139" s="15">
        <v>33.105801999999997</v>
      </c>
      <c r="G139" s="15">
        <v>17.064845999999999</v>
      </c>
      <c r="H139" s="15">
        <v>13.139932</v>
      </c>
      <c r="I139" s="15">
        <v>26.279862999999999</v>
      </c>
      <c r="J139" s="15">
        <v>10.921502</v>
      </c>
      <c r="K139" s="15">
        <v>10.238908</v>
      </c>
      <c r="L139" s="15">
        <v>14.334471000000001</v>
      </c>
      <c r="M139" s="15">
        <v>15.017065000000001</v>
      </c>
      <c r="N139" s="15">
        <v>18.941980000000001</v>
      </c>
      <c r="O139" s="15">
        <v>39.761091999999998</v>
      </c>
      <c r="P139" s="15">
        <v>39.419795000000001</v>
      </c>
      <c r="Q139" s="15">
        <v>1.535836</v>
      </c>
      <c r="R139" s="15">
        <v>7.1672349999999998</v>
      </c>
      <c r="S139" s="15">
        <v>1.706485</v>
      </c>
    </row>
    <row r="140" spans="1:19">
      <c r="A140" s="23" t="s">
        <v>185</v>
      </c>
      <c r="B140" s="24">
        <v>276</v>
      </c>
      <c r="C140" s="24">
        <v>162</v>
      </c>
      <c r="D140" s="24">
        <v>144</v>
      </c>
      <c r="E140" s="24">
        <v>135</v>
      </c>
      <c r="F140" s="24">
        <v>88</v>
      </c>
      <c r="G140" s="24">
        <v>48</v>
      </c>
      <c r="H140" s="24">
        <v>35</v>
      </c>
      <c r="I140" s="24">
        <v>79</v>
      </c>
      <c r="J140" s="24">
        <v>29</v>
      </c>
      <c r="K140" s="24">
        <v>34</v>
      </c>
      <c r="L140" s="24">
        <v>53</v>
      </c>
      <c r="M140" s="24">
        <v>47</v>
      </c>
      <c r="N140" s="24">
        <v>64</v>
      </c>
      <c r="O140" s="24">
        <v>122</v>
      </c>
      <c r="P140" s="24">
        <v>117</v>
      </c>
      <c r="Q140" s="24">
        <v>3</v>
      </c>
      <c r="R140" s="24">
        <v>15</v>
      </c>
      <c r="S140" s="24">
        <v>9</v>
      </c>
    </row>
    <row r="141" spans="1:19">
      <c r="A141" s="10" t="s">
        <v>114</v>
      </c>
      <c r="B141" s="15">
        <v>100</v>
      </c>
      <c r="C141" s="15">
        <v>58.695652000000003</v>
      </c>
      <c r="D141" s="15">
        <v>52.173912999999999</v>
      </c>
      <c r="E141" s="15">
        <v>48.913043000000002</v>
      </c>
      <c r="F141" s="15">
        <v>31.884058</v>
      </c>
      <c r="G141" s="15">
        <v>17.391304000000002</v>
      </c>
      <c r="H141" s="15">
        <v>12.681158999999999</v>
      </c>
      <c r="I141" s="15">
        <v>28.623187999999999</v>
      </c>
      <c r="J141" s="15">
        <v>10.507246</v>
      </c>
      <c r="K141" s="15">
        <v>12.318841000000001</v>
      </c>
      <c r="L141" s="15">
        <v>19.202898999999999</v>
      </c>
      <c r="M141" s="15">
        <v>17.028986</v>
      </c>
      <c r="N141" s="15">
        <v>23.188406000000001</v>
      </c>
      <c r="O141" s="15">
        <v>44.202899000000002</v>
      </c>
      <c r="P141" s="15">
        <v>42.391303999999998</v>
      </c>
      <c r="Q141" s="15">
        <v>1.086957</v>
      </c>
      <c r="R141" s="15">
        <v>5.4347830000000004</v>
      </c>
      <c r="S141" s="15">
        <v>3.2608700000000002</v>
      </c>
    </row>
    <row r="142" spans="1:19">
      <c r="A142" s="23" t="s">
        <v>152</v>
      </c>
      <c r="B142" s="24">
        <v>197</v>
      </c>
      <c r="C142" s="24">
        <v>90</v>
      </c>
      <c r="D142" s="24">
        <v>89</v>
      </c>
      <c r="E142" s="24">
        <v>78</v>
      </c>
      <c r="F142" s="24">
        <v>52</v>
      </c>
      <c r="G142" s="24">
        <v>31</v>
      </c>
      <c r="H142" s="24">
        <v>34</v>
      </c>
      <c r="I142" s="24">
        <v>41</v>
      </c>
      <c r="J142" s="24">
        <v>14</v>
      </c>
      <c r="K142" s="24">
        <v>24</v>
      </c>
      <c r="L142" s="24">
        <v>22</v>
      </c>
      <c r="M142" s="24">
        <v>21</v>
      </c>
      <c r="N142" s="24">
        <v>22</v>
      </c>
      <c r="O142" s="24">
        <v>53</v>
      </c>
      <c r="P142" s="24">
        <v>54</v>
      </c>
      <c r="Q142" s="24">
        <v>19</v>
      </c>
      <c r="R142" s="24">
        <v>25</v>
      </c>
      <c r="S142" s="24">
        <v>2</v>
      </c>
    </row>
    <row r="143" spans="1:19">
      <c r="A143" s="10" t="s">
        <v>114</v>
      </c>
      <c r="B143" s="15">
        <v>100</v>
      </c>
      <c r="C143" s="15">
        <v>45.685279000000001</v>
      </c>
      <c r="D143" s="15">
        <v>45.177664999999998</v>
      </c>
      <c r="E143" s="15">
        <v>39.593908999999996</v>
      </c>
      <c r="F143" s="15">
        <v>26.395938999999998</v>
      </c>
      <c r="G143" s="15">
        <v>15.736041</v>
      </c>
      <c r="H143" s="15">
        <v>17.258883000000001</v>
      </c>
      <c r="I143" s="15">
        <v>20.812183000000001</v>
      </c>
      <c r="J143" s="15">
        <v>7.1065990000000001</v>
      </c>
      <c r="K143" s="15">
        <v>12.182741</v>
      </c>
      <c r="L143" s="15">
        <v>11.167513</v>
      </c>
      <c r="M143" s="15">
        <v>10.659898</v>
      </c>
      <c r="N143" s="15">
        <v>11.167513</v>
      </c>
      <c r="O143" s="15">
        <v>26.903552999999999</v>
      </c>
      <c r="P143" s="15">
        <v>27.411168</v>
      </c>
      <c r="Q143" s="15">
        <v>9.6446699999999996</v>
      </c>
      <c r="R143" s="15">
        <v>12.690355</v>
      </c>
      <c r="S143" s="15">
        <v>1.015228</v>
      </c>
    </row>
    <row r="144" spans="1:19">
      <c r="A144" s="23" t="s">
        <v>186</v>
      </c>
      <c r="B144" s="24">
        <v>944</v>
      </c>
      <c r="C144" s="24">
        <v>510</v>
      </c>
      <c r="D144" s="24">
        <v>433</v>
      </c>
      <c r="E144" s="24">
        <v>400</v>
      </c>
      <c r="F144" s="24">
        <v>208</v>
      </c>
      <c r="G144" s="24">
        <v>115</v>
      </c>
      <c r="H144" s="24">
        <v>149</v>
      </c>
      <c r="I144" s="24">
        <v>172</v>
      </c>
      <c r="J144" s="24">
        <v>62</v>
      </c>
      <c r="K144" s="24">
        <v>85</v>
      </c>
      <c r="L144" s="24">
        <v>51</v>
      </c>
      <c r="M144" s="24">
        <v>46</v>
      </c>
      <c r="N144" s="24">
        <v>80</v>
      </c>
      <c r="O144" s="24">
        <v>245</v>
      </c>
      <c r="P144" s="24">
        <v>241</v>
      </c>
      <c r="Q144" s="24">
        <v>27</v>
      </c>
      <c r="R144" s="24">
        <v>110</v>
      </c>
      <c r="S144" s="24">
        <v>18</v>
      </c>
    </row>
    <row r="145" spans="1:19">
      <c r="A145" s="10" t="s">
        <v>114</v>
      </c>
      <c r="B145" s="15">
        <v>100</v>
      </c>
      <c r="C145" s="15">
        <v>54.025424000000001</v>
      </c>
      <c r="D145" s="15">
        <v>45.868644000000003</v>
      </c>
      <c r="E145" s="15">
        <v>42.372881</v>
      </c>
      <c r="F145" s="15">
        <v>22.033898000000001</v>
      </c>
      <c r="G145" s="15">
        <v>12.182202999999999</v>
      </c>
      <c r="H145" s="15">
        <v>15.783898000000001</v>
      </c>
      <c r="I145" s="15">
        <v>18.220338999999999</v>
      </c>
      <c r="J145" s="15">
        <v>6.5677969999999997</v>
      </c>
      <c r="K145" s="15">
        <v>9.0042369999999998</v>
      </c>
      <c r="L145" s="15">
        <v>5.4025420000000004</v>
      </c>
      <c r="M145" s="15">
        <v>4.8728809999999996</v>
      </c>
      <c r="N145" s="15">
        <v>8.4745760000000008</v>
      </c>
      <c r="O145" s="15">
        <v>25.953389999999999</v>
      </c>
      <c r="P145" s="15">
        <v>25.529661000000001</v>
      </c>
      <c r="Q145" s="15">
        <v>2.860169</v>
      </c>
      <c r="R145" s="15">
        <v>11.652542</v>
      </c>
      <c r="S145" s="15">
        <v>1.9067799999999999</v>
      </c>
    </row>
    <row r="146" spans="1:19">
      <c r="A146" s="23" t="s">
        <v>128</v>
      </c>
      <c r="B146" s="24">
        <v>41</v>
      </c>
      <c r="C146" s="24">
        <v>14</v>
      </c>
      <c r="D146" s="24">
        <v>13</v>
      </c>
      <c r="E146" s="24">
        <v>14</v>
      </c>
      <c r="F146" s="24">
        <v>8</v>
      </c>
      <c r="G146" s="24">
        <v>6</v>
      </c>
      <c r="H146" s="24">
        <v>6</v>
      </c>
      <c r="I146" s="24">
        <v>4</v>
      </c>
      <c r="J146" s="24">
        <v>4</v>
      </c>
      <c r="K146" s="24">
        <v>1</v>
      </c>
      <c r="L146" s="24">
        <v>4</v>
      </c>
      <c r="M146" s="24">
        <v>3</v>
      </c>
      <c r="N146" s="24">
        <v>1</v>
      </c>
      <c r="O146" s="24">
        <v>7</v>
      </c>
      <c r="P146" s="24">
        <v>6</v>
      </c>
      <c r="Q146" s="24">
        <v>1</v>
      </c>
      <c r="R146" s="24">
        <v>5</v>
      </c>
      <c r="S146" s="24">
        <v>7</v>
      </c>
    </row>
    <row r="147" spans="1:19">
      <c r="A147" s="10" t="s">
        <v>114</v>
      </c>
      <c r="B147" s="15">
        <v>100</v>
      </c>
      <c r="C147" s="15">
        <v>34.146341</v>
      </c>
      <c r="D147" s="15">
        <v>31.707317</v>
      </c>
      <c r="E147" s="15">
        <v>34.146341</v>
      </c>
      <c r="F147" s="15">
        <v>19.512194999999998</v>
      </c>
      <c r="G147" s="15">
        <v>14.634145999999999</v>
      </c>
      <c r="H147" s="15">
        <v>14.634145999999999</v>
      </c>
      <c r="I147" s="15">
        <v>9.7560979999999997</v>
      </c>
      <c r="J147" s="15">
        <v>9.7560979999999997</v>
      </c>
      <c r="K147" s="15">
        <v>2.4390239999999999</v>
      </c>
      <c r="L147" s="15">
        <v>9.7560979999999997</v>
      </c>
      <c r="M147" s="15">
        <v>7.3170729999999997</v>
      </c>
      <c r="N147" s="15">
        <v>2.4390239999999999</v>
      </c>
      <c r="O147" s="15">
        <v>17.073170999999999</v>
      </c>
      <c r="P147" s="15">
        <v>14.634145999999999</v>
      </c>
      <c r="Q147" s="15">
        <v>2.4390239999999999</v>
      </c>
      <c r="R147" s="15">
        <v>12.195122</v>
      </c>
      <c r="S147" s="15">
        <v>17.073170999999999</v>
      </c>
    </row>
    <row r="148" spans="1:19">
      <c r="A148" s="8" t="s">
        <v>187</v>
      </c>
      <c r="B148" s="8"/>
      <c r="C148" s="8"/>
      <c r="D148" s="8"/>
      <c r="E148" s="8"/>
      <c r="F148" s="8"/>
      <c r="G148" s="8"/>
      <c r="H148" s="8"/>
      <c r="I148" s="8"/>
      <c r="J148" s="8"/>
      <c r="K148" s="8"/>
      <c r="L148" s="8"/>
      <c r="M148" s="8"/>
      <c r="N148" s="8"/>
      <c r="O148" s="8"/>
      <c r="P148" s="8"/>
      <c r="Q148" s="8"/>
      <c r="R148" s="8"/>
      <c r="S148" s="8"/>
    </row>
    <row r="149" spans="1:19">
      <c r="A149" s="23" t="s">
        <v>188</v>
      </c>
      <c r="B149" s="24">
        <v>2041</v>
      </c>
      <c r="C149" s="24">
        <v>1160</v>
      </c>
      <c r="D149" s="24">
        <v>1015</v>
      </c>
      <c r="E149" s="24">
        <v>882</v>
      </c>
      <c r="F149" s="24">
        <v>574</v>
      </c>
      <c r="G149" s="24">
        <v>264</v>
      </c>
      <c r="H149" s="24">
        <v>223</v>
      </c>
      <c r="I149" s="24">
        <v>494</v>
      </c>
      <c r="J149" s="24">
        <v>164</v>
      </c>
      <c r="K149" s="24">
        <v>174</v>
      </c>
      <c r="L149" s="24">
        <v>197</v>
      </c>
      <c r="M149" s="24">
        <v>225</v>
      </c>
      <c r="N149" s="24">
        <v>284</v>
      </c>
      <c r="O149" s="24">
        <v>658</v>
      </c>
      <c r="P149" s="24">
        <v>663</v>
      </c>
      <c r="Q149" s="24">
        <v>54</v>
      </c>
      <c r="R149" s="24">
        <v>167</v>
      </c>
      <c r="S149" s="24">
        <v>35</v>
      </c>
    </row>
    <row r="150" spans="1:19">
      <c r="A150" s="10" t="s">
        <v>114</v>
      </c>
      <c r="B150" s="15">
        <v>100</v>
      </c>
      <c r="C150" s="15">
        <v>56.834885</v>
      </c>
      <c r="D150" s="15">
        <v>49.730524000000003</v>
      </c>
      <c r="E150" s="15">
        <v>43.214111000000003</v>
      </c>
      <c r="F150" s="15">
        <v>28.123469</v>
      </c>
      <c r="G150" s="15">
        <v>12.934836000000001</v>
      </c>
      <c r="H150" s="15">
        <v>10.926017</v>
      </c>
      <c r="I150" s="15">
        <v>24.203821999999999</v>
      </c>
      <c r="J150" s="15">
        <v>8.0352770000000007</v>
      </c>
      <c r="K150" s="15">
        <v>8.5252330000000001</v>
      </c>
      <c r="L150" s="15">
        <v>9.6521310000000007</v>
      </c>
      <c r="M150" s="15">
        <v>11.024008</v>
      </c>
      <c r="N150" s="15">
        <v>13.914747999999999</v>
      </c>
      <c r="O150" s="15">
        <v>32.239097999999998</v>
      </c>
      <c r="P150" s="15">
        <v>32.484076000000002</v>
      </c>
      <c r="Q150" s="15">
        <v>2.6457619999999999</v>
      </c>
      <c r="R150" s="15">
        <v>8.182264</v>
      </c>
      <c r="S150" s="15">
        <v>1.7148460000000001</v>
      </c>
    </row>
    <row r="151" spans="1:19">
      <c r="A151" s="23" t="s">
        <v>189</v>
      </c>
      <c r="B151" s="24">
        <v>221</v>
      </c>
      <c r="C151" s="24">
        <v>121</v>
      </c>
      <c r="D151" s="24">
        <v>103</v>
      </c>
      <c r="E151" s="24">
        <v>100</v>
      </c>
      <c r="F151" s="24">
        <v>54</v>
      </c>
      <c r="G151" s="24">
        <v>37</v>
      </c>
      <c r="H151" s="24">
        <v>34</v>
      </c>
      <c r="I151" s="24">
        <v>55</v>
      </c>
      <c r="J151" s="24">
        <v>22</v>
      </c>
      <c r="K151" s="24">
        <v>26</v>
      </c>
      <c r="L151" s="24">
        <v>19</v>
      </c>
      <c r="M151" s="24">
        <v>35</v>
      </c>
      <c r="N151" s="24">
        <v>28</v>
      </c>
      <c r="O151" s="24">
        <v>75</v>
      </c>
      <c r="P151" s="24">
        <v>79</v>
      </c>
      <c r="Q151" s="24">
        <v>3</v>
      </c>
      <c r="R151" s="24">
        <v>15</v>
      </c>
      <c r="S151" s="24">
        <v>1</v>
      </c>
    </row>
    <row r="152" spans="1:19">
      <c r="A152" s="10" t="s">
        <v>114</v>
      </c>
      <c r="B152" s="15">
        <v>100</v>
      </c>
      <c r="C152" s="15">
        <v>54.751131000000001</v>
      </c>
      <c r="D152" s="15">
        <v>46.606335000000001</v>
      </c>
      <c r="E152" s="15">
        <v>45.248868999999999</v>
      </c>
      <c r="F152" s="15">
        <v>24.434388999999999</v>
      </c>
      <c r="G152" s="15">
        <v>16.742080999999999</v>
      </c>
      <c r="H152" s="15">
        <v>15.384615</v>
      </c>
      <c r="I152" s="15">
        <v>24.886877999999999</v>
      </c>
      <c r="J152" s="15">
        <v>9.9547509999999999</v>
      </c>
      <c r="K152" s="15">
        <v>11.764706</v>
      </c>
      <c r="L152" s="15">
        <v>8.5972849999999994</v>
      </c>
      <c r="M152" s="15">
        <v>15.837104</v>
      </c>
      <c r="N152" s="15">
        <v>12.669682999999999</v>
      </c>
      <c r="O152" s="15">
        <v>33.936652000000002</v>
      </c>
      <c r="P152" s="15">
        <v>35.746606</v>
      </c>
      <c r="Q152" s="15">
        <v>1.3574660000000001</v>
      </c>
      <c r="R152" s="15">
        <v>6.7873299999999999</v>
      </c>
      <c r="S152" s="15">
        <v>0.45248899999999997</v>
      </c>
    </row>
    <row r="153" spans="1:19">
      <c r="A153" s="23" t="s">
        <v>190</v>
      </c>
      <c r="B153" s="24">
        <v>64</v>
      </c>
      <c r="C153" s="24">
        <v>31</v>
      </c>
      <c r="D153" s="24">
        <v>20</v>
      </c>
      <c r="E153" s="24">
        <v>32</v>
      </c>
      <c r="F153" s="24">
        <v>15</v>
      </c>
      <c r="G153" s="24">
        <v>15</v>
      </c>
      <c r="H153" s="24">
        <v>25</v>
      </c>
      <c r="I153" s="24">
        <v>8</v>
      </c>
      <c r="J153" s="24">
        <v>6</v>
      </c>
      <c r="K153" s="24">
        <v>7</v>
      </c>
      <c r="L153" s="24">
        <v>6</v>
      </c>
      <c r="M153" s="24">
        <v>5</v>
      </c>
      <c r="N153" s="24">
        <v>3</v>
      </c>
      <c r="O153" s="24">
        <v>15</v>
      </c>
      <c r="P153" s="24">
        <v>13</v>
      </c>
      <c r="Q153" s="24">
        <v>3</v>
      </c>
      <c r="R153" s="24">
        <v>10</v>
      </c>
      <c r="S153" s="24">
        <v>3</v>
      </c>
    </row>
    <row r="154" spans="1:19">
      <c r="A154" s="10" t="s">
        <v>114</v>
      </c>
      <c r="B154" s="15">
        <v>100</v>
      </c>
      <c r="C154" s="15">
        <v>48.4375</v>
      </c>
      <c r="D154" s="15">
        <v>31.25</v>
      </c>
      <c r="E154" s="15">
        <v>50</v>
      </c>
      <c r="F154" s="15">
        <v>23.4375</v>
      </c>
      <c r="G154" s="15">
        <v>23.4375</v>
      </c>
      <c r="H154" s="15">
        <v>39.0625</v>
      </c>
      <c r="I154" s="15">
        <v>12.5</v>
      </c>
      <c r="J154" s="15">
        <v>9.375</v>
      </c>
      <c r="K154" s="15">
        <v>10.9375</v>
      </c>
      <c r="L154" s="15">
        <v>9.375</v>
      </c>
      <c r="M154" s="15">
        <v>7.8125</v>
      </c>
      <c r="N154" s="15">
        <v>4.6875</v>
      </c>
      <c r="O154" s="15">
        <v>23.4375</v>
      </c>
      <c r="P154" s="15">
        <v>20.3125</v>
      </c>
      <c r="Q154" s="15">
        <v>4.6875</v>
      </c>
      <c r="R154" s="15">
        <v>15.625</v>
      </c>
      <c r="S154" s="15">
        <v>4.6875</v>
      </c>
    </row>
    <row r="155" spans="1:19">
      <c r="A155" s="23" t="s">
        <v>191</v>
      </c>
      <c r="B155" s="24">
        <v>158</v>
      </c>
      <c r="C155" s="24">
        <v>71</v>
      </c>
      <c r="D155" s="24">
        <v>65</v>
      </c>
      <c r="E155" s="24">
        <v>70</v>
      </c>
      <c r="F155" s="24">
        <v>23</v>
      </c>
      <c r="G155" s="24">
        <v>39</v>
      </c>
      <c r="H155" s="24">
        <v>72</v>
      </c>
      <c r="I155" s="24">
        <v>14</v>
      </c>
      <c r="J155" s="24">
        <v>10</v>
      </c>
      <c r="K155" s="24">
        <v>22</v>
      </c>
      <c r="L155" s="24">
        <v>14</v>
      </c>
      <c r="M155" s="24">
        <v>12</v>
      </c>
      <c r="N155" s="24">
        <v>13</v>
      </c>
      <c r="O155" s="24">
        <v>32</v>
      </c>
      <c r="P155" s="24">
        <v>26</v>
      </c>
      <c r="Q155" s="24">
        <v>1</v>
      </c>
      <c r="R155" s="24">
        <v>23</v>
      </c>
      <c r="S155" s="24">
        <v>2</v>
      </c>
    </row>
    <row r="156" spans="1:19">
      <c r="A156" s="10" t="s">
        <v>114</v>
      </c>
      <c r="B156" s="15">
        <v>100</v>
      </c>
      <c r="C156" s="15">
        <v>44.936709</v>
      </c>
      <c r="D156" s="15">
        <v>41.139240999999998</v>
      </c>
      <c r="E156" s="15">
        <v>44.303797000000003</v>
      </c>
      <c r="F156" s="15">
        <v>14.556962</v>
      </c>
      <c r="G156" s="15">
        <v>24.683544000000001</v>
      </c>
      <c r="H156" s="15">
        <v>45.56962</v>
      </c>
      <c r="I156" s="15">
        <v>8.8607589999999998</v>
      </c>
      <c r="J156" s="15">
        <v>6.3291139999999997</v>
      </c>
      <c r="K156" s="15">
        <v>13.924051</v>
      </c>
      <c r="L156" s="15">
        <v>8.8607589999999998</v>
      </c>
      <c r="M156" s="15">
        <v>7.5949369999999998</v>
      </c>
      <c r="N156" s="15">
        <v>8.2278479999999998</v>
      </c>
      <c r="O156" s="15">
        <v>20.253164999999999</v>
      </c>
      <c r="P156" s="15">
        <v>16.455696</v>
      </c>
      <c r="Q156" s="15">
        <v>0.632911</v>
      </c>
      <c r="R156" s="15">
        <v>14.556962</v>
      </c>
      <c r="S156" s="15">
        <v>1.2658229999999999</v>
      </c>
    </row>
    <row r="157" spans="1:19">
      <c r="A157" s="23" t="s">
        <v>192</v>
      </c>
      <c r="B157" s="24">
        <v>120</v>
      </c>
      <c r="C157" s="24">
        <v>62</v>
      </c>
      <c r="D157" s="24">
        <v>43</v>
      </c>
      <c r="E157" s="24">
        <v>56</v>
      </c>
      <c r="F157" s="24">
        <v>31</v>
      </c>
      <c r="G157" s="24">
        <v>20</v>
      </c>
      <c r="H157" s="24">
        <v>34</v>
      </c>
      <c r="I157" s="24">
        <v>15</v>
      </c>
      <c r="J157" s="24">
        <v>6</v>
      </c>
      <c r="K157" s="24">
        <v>10</v>
      </c>
      <c r="L157" s="24">
        <v>15</v>
      </c>
      <c r="M157" s="24">
        <v>9</v>
      </c>
      <c r="N157" s="24">
        <v>4</v>
      </c>
      <c r="O157" s="24">
        <v>22</v>
      </c>
      <c r="P157" s="24">
        <v>23</v>
      </c>
      <c r="Q157" s="24">
        <v>5</v>
      </c>
      <c r="R157" s="24">
        <v>15</v>
      </c>
      <c r="S157" s="24">
        <v>4</v>
      </c>
    </row>
    <row r="158" spans="1:19">
      <c r="A158" s="10" t="s">
        <v>114</v>
      </c>
      <c r="B158" s="15">
        <v>100</v>
      </c>
      <c r="C158" s="15">
        <v>51.666666999999997</v>
      </c>
      <c r="D158" s="15">
        <v>35.833333000000003</v>
      </c>
      <c r="E158" s="15">
        <v>46.666666999999997</v>
      </c>
      <c r="F158" s="15">
        <v>25.833333</v>
      </c>
      <c r="G158" s="15">
        <v>16.666667</v>
      </c>
      <c r="H158" s="15">
        <v>28.333333</v>
      </c>
      <c r="I158" s="15">
        <v>12.5</v>
      </c>
      <c r="J158" s="15">
        <v>5</v>
      </c>
      <c r="K158" s="15">
        <v>8.3333329999999997</v>
      </c>
      <c r="L158" s="15">
        <v>12.5</v>
      </c>
      <c r="M158" s="15">
        <v>7.5</v>
      </c>
      <c r="N158" s="15">
        <v>3.3333330000000001</v>
      </c>
      <c r="O158" s="15">
        <v>18.333333</v>
      </c>
      <c r="P158" s="15">
        <v>19.166667</v>
      </c>
      <c r="Q158" s="15">
        <v>4.1666670000000003</v>
      </c>
      <c r="R158" s="15">
        <v>12.5</v>
      </c>
      <c r="S158" s="15">
        <v>3.3333330000000001</v>
      </c>
    </row>
    <row r="159" spans="1:19">
      <c r="A159" s="23" t="s">
        <v>193</v>
      </c>
      <c r="B159" s="24">
        <v>10</v>
      </c>
      <c r="C159" s="24">
        <v>7</v>
      </c>
      <c r="D159" s="24">
        <v>5</v>
      </c>
      <c r="E159" s="24">
        <v>5</v>
      </c>
      <c r="F159" s="24">
        <v>5</v>
      </c>
      <c r="G159" s="24">
        <v>1</v>
      </c>
      <c r="H159" s="24">
        <v>3</v>
      </c>
      <c r="I159" s="24">
        <v>2</v>
      </c>
      <c r="J159" s="24">
        <v>3</v>
      </c>
      <c r="K159" s="24">
        <v>1</v>
      </c>
      <c r="L159" s="24">
        <v>1</v>
      </c>
      <c r="M159" s="24">
        <v>1</v>
      </c>
      <c r="N159" s="24">
        <v>1</v>
      </c>
      <c r="O159" s="24">
        <v>1</v>
      </c>
      <c r="P159" s="24">
        <v>1</v>
      </c>
      <c r="Q159" s="24">
        <v>1</v>
      </c>
      <c r="R159" s="24">
        <v>3</v>
      </c>
      <c r="S159" s="24">
        <v>0</v>
      </c>
    </row>
    <row r="160" spans="1:19">
      <c r="A160" s="10" t="s">
        <v>114</v>
      </c>
      <c r="B160" s="15">
        <v>100</v>
      </c>
      <c r="C160" s="15">
        <v>70</v>
      </c>
      <c r="D160" s="15">
        <v>50</v>
      </c>
      <c r="E160" s="15">
        <v>50</v>
      </c>
      <c r="F160" s="15">
        <v>50</v>
      </c>
      <c r="G160" s="15">
        <v>10</v>
      </c>
      <c r="H160" s="15">
        <v>30</v>
      </c>
      <c r="I160" s="15">
        <v>20</v>
      </c>
      <c r="J160" s="15">
        <v>30</v>
      </c>
      <c r="K160" s="15">
        <v>10</v>
      </c>
      <c r="L160" s="15">
        <v>10</v>
      </c>
      <c r="M160" s="15">
        <v>10</v>
      </c>
      <c r="N160" s="15">
        <v>10</v>
      </c>
      <c r="O160" s="15">
        <v>10</v>
      </c>
      <c r="P160" s="15">
        <v>10</v>
      </c>
      <c r="Q160" s="15">
        <v>10</v>
      </c>
      <c r="R160" s="15">
        <v>30</v>
      </c>
      <c r="S160" s="15">
        <v>0</v>
      </c>
    </row>
    <row r="161" spans="1:19">
      <c r="A161" s="23" t="s">
        <v>152</v>
      </c>
      <c r="B161" s="24">
        <v>39</v>
      </c>
      <c r="C161" s="24">
        <v>20</v>
      </c>
      <c r="D161" s="24">
        <v>21</v>
      </c>
      <c r="E161" s="24">
        <v>17</v>
      </c>
      <c r="F161" s="24">
        <v>8</v>
      </c>
      <c r="G161" s="24">
        <v>9</v>
      </c>
      <c r="H161" s="24">
        <v>10</v>
      </c>
      <c r="I161" s="24">
        <v>5</v>
      </c>
      <c r="J161" s="24">
        <v>2</v>
      </c>
      <c r="K161" s="24">
        <v>5</v>
      </c>
      <c r="L161" s="24">
        <v>1</v>
      </c>
      <c r="M161" s="24">
        <v>2</v>
      </c>
      <c r="N161" s="24">
        <v>5</v>
      </c>
      <c r="O161" s="24">
        <v>6</v>
      </c>
      <c r="P161" s="24">
        <v>8</v>
      </c>
      <c r="Q161" s="24">
        <v>2</v>
      </c>
      <c r="R161" s="24">
        <v>6</v>
      </c>
      <c r="S161" s="24">
        <v>0</v>
      </c>
    </row>
    <row r="162" spans="1:19">
      <c r="A162" s="10" t="s">
        <v>114</v>
      </c>
      <c r="B162" s="15">
        <v>100</v>
      </c>
      <c r="C162" s="15">
        <v>51.282051000000003</v>
      </c>
      <c r="D162" s="15">
        <v>53.846153999999999</v>
      </c>
      <c r="E162" s="15">
        <v>43.589744000000003</v>
      </c>
      <c r="F162" s="15">
        <v>20.512820999999999</v>
      </c>
      <c r="G162" s="15">
        <v>23.076923000000001</v>
      </c>
      <c r="H162" s="15">
        <v>25.641026</v>
      </c>
      <c r="I162" s="15">
        <v>12.820513</v>
      </c>
      <c r="J162" s="15">
        <v>5.1282050000000003</v>
      </c>
      <c r="K162" s="15">
        <v>12.820513</v>
      </c>
      <c r="L162" s="15">
        <v>2.5641029999999998</v>
      </c>
      <c r="M162" s="15">
        <v>5.1282050000000003</v>
      </c>
      <c r="N162" s="15">
        <v>12.820513</v>
      </c>
      <c r="O162" s="15">
        <v>15.384615</v>
      </c>
      <c r="P162" s="15">
        <v>20.512820999999999</v>
      </c>
      <c r="Q162" s="15">
        <v>5.1282050000000003</v>
      </c>
      <c r="R162" s="15">
        <v>15.384615</v>
      </c>
      <c r="S162" s="15">
        <v>0</v>
      </c>
    </row>
    <row r="163" spans="1:19">
      <c r="A163" s="23" t="s">
        <v>128</v>
      </c>
      <c r="B163" s="24">
        <v>24</v>
      </c>
      <c r="C163" s="24">
        <v>8</v>
      </c>
      <c r="D163" s="24">
        <v>8</v>
      </c>
      <c r="E163" s="24">
        <v>5</v>
      </c>
      <c r="F163" s="24">
        <v>5</v>
      </c>
      <c r="G163" s="24">
        <v>2</v>
      </c>
      <c r="H163" s="24">
        <v>3</v>
      </c>
      <c r="I163" s="24">
        <v>2</v>
      </c>
      <c r="J163" s="24">
        <v>2</v>
      </c>
      <c r="K163" s="24">
        <v>3</v>
      </c>
      <c r="L163" s="24">
        <v>2</v>
      </c>
      <c r="M163" s="24">
        <v>2</v>
      </c>
      <c r="N163" s="24">
        <v>0</v>
      </c>
      <c r="O163" s="24">
        <v>3</v>
      </c>
      <c r="P163" s="24">
        <v>3</v>
      </c>
      <c r="Q163" s="24">
        <v>0</v>
      </c>
      <c r="R163" s="24">
        <v>7</v>
      </c>
      <c r="S163" s="24">
        <v>2</v>
      </c>
    </row>
    <row r="164" spans="1:19">
      <c r="A164" s="10" t="s">
        <v>114</v>
      </c>
      <c r="B164" s="15">
        <v>100</v>
      </c>
      <c r="C164" s="15">
        <v>33.333333000000003</v>
      </c>
      <c r="D164" s="15">
        <v>33.333333000000003</v>
      </c>
      <c r="E164" s="15">
        <v>20.833333</v>
      </c>
      <c r="F164" s="15">
        <v>20.833333</v>
      </c>
      <c r="G164" s="15">
        <v>8.3333329999999997</v>
      </c>
      <c r="H164" s="15">
        <v>12.5</v>
      </c>
      <c r="I164" s="15">
        <v>8.3333329999999997</v>
      </c>
      <c r="J164" s="15">
        <v>8.3333329999999997</v>
      </c>
      <c r="K164" s="15">
        <v>12.5</v>
      </c>
      <c r="L164" s="15">
        <v>8.3333329999999997</v>
      </c>
      <c r="M164" s="15">
        <v>8.3333329999999997</v>
      </c>
      <c r="N164" s="15">
        <v>0</v>
      </c>
      <c r="O164" s="15">
        <v>12.5</v>
      </c>
      <c r="P164" s="15">
        <v>12.5</v>
      </c>
      <c r="Q164" s="15">
        <v>0</v>
      </c>
      <c r="R164" s="15">
        <v>29.166667</v>
      </c>
      <c r="S164" s="15">
        <v>8.3333329999999997</v>
      </c>
    </row>
    <row r="165" spans="1:19">
      <c r="A165" s="8" t="s">
        <v>194</v>
      </c>
      <c r="B165" s="8"/>
      <c r="C165" s="8"/>
      <c r="D165" s="8"/>
      <c r="E165" s="8"/>
      <c r="F165" s="8"/>
      <c r="G165" s="8"/>
      <c r="H165" s="8"/>
      <c r="I165" s="8"/>
      <c r="J165" s="8"/>
      <c r="K165" s="8"/>
      <c r="L165" s="8"/>
      <c r="M165" s="8"/>
      <c r="N165" s="8"/>
      <c r="O165" s="8"/>
      <c r="P165" s="8"/>
      <c r="Q165" s="8"/>
      <c r="R165" s="8"/>
      <c r="S165" s="8"/>
    </row>
    <row r="166" spans="1:19">
      <c r="A166" s="23" t="s">
        <v>195</v>
      </c>
      <c r="B166" s="24">
        <v>1341</v>
      </c>
      <c r="C166" s="24">
        <v>768</v>
      </c>
      <c r="D166" s="24">
        <v>679</v>
      </c>
      <c r="E166" s="24">
        <v>590</v>
      </c>
      <c r="F166" s="24">
        <v>383</v>
      </c>
      <c r="G166" s="24">
        <v>218</v>
      </c>
      <c r="H166" s="24">
        <v>224</v>
      </c>
      <c r="I166" s="24">
        <v>344</v>
      </c>
      <c r="J166" s="24">
        <v>120</v>
      </c>
      <c r="K166" s="24">
        <v>117</v>
      </c>
      <c r="L166" s="24">
        <v>156</v>
      </c>
      <c r="M166" s="24">
        <v>187</v>
      </c>
      <c r="N166" s="24">
        <v>202</v>
      </c>
      <c r="O166" s="24">
        <v>447</v>
      </c>
      <c r="P166" s="24">
        <v>482</v>
      </c>
      <c r="Q166" s="24">
        <v>26</v>
      </c>
      <c r="R166" s="24">
        <v>108</v>
      </c>
      <c r="S166" s="24">
        <v>22</v>
      </c>
    </row>
    <row r="167" spans="1:19">
      <c r="A167" s="10" t="s">
        <v>114</v>
      </c>
      <c r="B167" s="15">
        <v>100</v>
      </c>
      <c r="C167" s="15">
        <v>57.270693999999999</v>
      </c>
      <c r="D167" s="15">
        <v>50.633854999999997</v>
      </c>
      <c r="E167" s="15">
        <v>43.997017</v>
      </c>
      <c r="F167" s="15">
        <v>28.560776000000001</v>
      </c>
      <c r="G167" s="15">
        <v>16.256525</v>
      </c>
      <c r="H167" s="15">
        <v>16.703952000000001</v>
      </c>
      <c r="I167" s="15">
        <v>25.652498000000001</v>
      </c>
      <c r="J167" s="15">
        <v>8.9485460000000003</v>
      </c>
      <c r="K167" s="15">
        <v>8.7248319999999993</v>
      </c>
      <c r="L167" s="15">
        <v>11.63311</v>
      </c>
      <c r="M167" s="15">
        <v>13.944817</v>
      </c>
      <c r="N167" s="15">
        <v>15.063385999999999</v>
      </c>
      <c r="O167" s="15">
        <v>33.333333000000003</v>
      </c>
      <c r="P167" s="15">
        <v>35.943325999999999</v>
      </c>
      <c r="Q167" s="15">
        <v>1.938852</v>
      </c>
      <c r="R167" s="15">
        <v>8.0536910000000006</v>
      </c>
      <c r="S167" s="15">
        <v>1.6405670000000001</v>
      </c>
    </row>
    <row r="168" spans="1:19">
      <c r="A168" s="23" t="s">
        <v>196</v>
      </c>
      <c r="B168" s="24">
        <v>523</v>
      </c>
      <c r="C168" s="24">
        <v>288</v>
      </c>
      <c r="D168" s="24">
        <v>236</v>
      </c>
      <c r="E168" s="24">
        <v>235</v>
      </c>
      <c r="F168" s="24">
        <v>135</v>
      </c>
      <c r="G168" s="24">
        <v>93</v>
      </c>
      <c r="H168" s="24">
        <v>81</v>
      </c>
      <c r="I168" s="24">
        <v>130</v>
      </c>
      <c r="J168" s="24">
        <v>50</v>
      </c>
      <c r="K168" s="24">
        <v>47</v>
      </c>
      <c r="L168" s="24">
        <v>52</v>
      </c>
      <c r="M168" s="24">
        <v>66</v>
      </c>
      <c r="N168" s="24">
        <v>72</v>
      </c>
      <c r="O168" s="24">
        <v>161</v>
      </c>
      <c r="P168" s="24">
        <v>182</v>
      </c>
      <c r="Q168" s="24">
        <v>10</v>
      </c>
      <c r="R168" s="24">
        <v>49</v>
      </c>
      <c r="S168" s="24">
        <v>6</v>
      </c>
    </row>
    <row r="169" spans="1:19">
      <c r="A169" s="10" t="s">
        <v>114</v>
      </c>
      <c r="B169" s="15">
        <v>100</v>
      </c>
      <c r="C169" s="15">
        <v>55.066921999999998</v>
      </c>
      <c r="D169" s="15">
        <v>45.124282999999998</v>
      </c>
      <c r="E169" s="15">
        <v>44.933078000000002</v>
      </c>
      <c r="F169" s="15">
        <v>25.812619999999999</v>
      </c>
      <c r="G169" s="15">
        <v>17.782026999999999</v>
      </c>
      <c r="H169" s="15">
        <v>15.487572</v>
      </c>
      <c r="I169" s="15">
        <v>24.856597000000001</v>
      </c>
      <c r="J169" s="15">
        <v>9.5602289999999996</v>
      </c>
      <c r="K169" s="15">
        <v>8.9866159999999997</v>
      </c>
      <c r="L169" s="15">
        <v>9.9426389999999998</v>
      </c>
      <c r="M169" s="15">
        <v>12.619503</v>
      </c>
      <c r="N169" s="15">
        <v>13.766730000000001</v>
      </c>
      <c r="O169" s="15">
        <v>30.783939</v>
      </c>
      <c r="P169" s="15">
        <v>34.799235000000003</v>
      </c>
      <c r="Q169" s="15">
        <v>1.9120459999999999</v>
      </c>
      <c r="R169" s="15">
        <v>9.3690250000000006</v>
      </c>
      <c r="S169" s="15">
        <v>1.1472279999999999</v>
      </c>
    </row>
    <row r="170" spans="1:19">
      <c r="A170" s="23" t="s">
        <v>197</v>
      </c>
      <c r="B170" s="24">
        <v>116</v>
      </c>
      <c r="C170" s="24">
        <v>64</v>
      </c>
      <c r="D170" s="24">
        <v>45</v>
      </c>
      <c r="E170" s="24">
        <v>45</v>
      </c>
      <c r="F170" s="24">
        <v>38</v>
      </c>
      <c r="G170" s="24">
        <v>23</v>
      </c>
      <c r="H170" s="24">
        <v>24</v>
      </c>
      <c r="I170" s="24">
        <v>29</v>
      </c>
      <c r="J170" s="24">
        <v>13</v>
      </c>
      <c r="K170" s="24">
        <v>14</v>
      </c>
      <c r="L170" s="24">
        <v>17</v>
      </c>
      <c r="M170" s="24">
        <v>17</v>
      </c>
      <c r="N170" s="24">
        <v>17</v>
      </c>
      <c r="O170" s="24">
        <v>38</v>
      </c>
      <c r="P170" s="24">
        <v>42</v>
      </c>
      <c r="Q170" s="24">
        <v>3</v>
      </c>
      <c r="R170" s="24">
        <v>7</v>
      </c>
      <c r="S170" s="24">
        <v>2</v>
      </c>
    </row>
    <row r="171" spans="1:19">
      <c r="A171" s="10" t="s">
        <v>114</v>
      </c>
      <c r="B171" s="15">
        <v>100</v>
      </c>
      <c r="C171" s="15">
        <v>55.172414000000003</v>
      </c>
      <c r="D171" s="15">
        <v>38.793103000000002</v>
      </c>
      <c r="E171" s="15">
        <v>38.793103000000002</v>
      </c>
      <c r="F171" s="15">
        <v>32.758620999999998</v>
      </c>
      <c r="G171" s="15">
        <v>19.827586</v>
      </c>
      <c r="H171" s="15">
        <v>20.689654999999998</v>
      </c>
      <c r="I171" s="15">
        <v>25</v>
      </c>
      <c r="J171" s="15">
        <v>11.206897</v>
      </c>
      <c r="K171" s="15">
        <v>12.068966</v>
      </c>
      <c r="L171" s="15">
        <v>14.655172</v>
      </c>
      <c r="M171" s="15">
        <v>14.655172</v>
      </c>
      <c r="N171" s="15">
        <v>14.655172</v>
      </c>
      <c r="O171" s="15">
        <v>32.758620999999998</v>
      </c>
      <c r="P171" s="15">
        <v>36.206896999999998</v>
      </c>
      <c r="Q171" s="15">
        <v>2.5862069999999999</v>
      </c>
      <c r="R171" s="15">
        <v>6.0344829999999998</v>
      </c>
      <c r="S171" s="15">
        <v>1.7241379999999999</v>
      </c>
    </row>
    <row r="172" spans="1:19">
      <c r="A172" s="23" t="s">
        <v>198</v>
      </c>
      <c r="B172" s="24">
        <v>25</v>
      </c>
      <c r="C172" s="24">
        <v>17</v>
      </c>
      <c r="D172" s="24">
        <v>12</v>
      </c>
      <c r="E172" s="24">
        <v>8</v>
      </c>
      <c r="F172" s="24">
        <v>5</v>
      </c>
      <c r="G172" s="24">
        <v>3</v>
      </c>
      <c r="H172" s="24">
        <v>4</v>
      </c>
      <c r="I172" s="24">
        <v>8</v>
      </c>
      <c r="J172" s="24">
        <v>2</v>
      </c>
      <c r="K172" s="24">
        <v>2</v>
      </c>
      <c r="L172" s="24">
        <v>3</v>
      </c>
      <c r="M172" s="24">
        <v>1</v>
      </c>
      <c r="N172" s="24">
        <v>3</v>
      </c>
      <c r="O172" s="24">
        <v>9</v>
      </c>
      <c r="P172" s="24">
        <v>10</v>
      </c>
      <c r="Q172" s="24">
        <v>2</v>
      </c>
      <c r="R172" s="24">
        <v>3</v>
      </c>
      <c r="S172" s="24">
        <v>0</v>
      </c>
    </row>
    <row r="173" spans="1:19">
      <c r="A173" s="10" t="s">
        <v>114</v>
      </c>
      <c r="B173" s="15">
        <v>100</v>
      </c>
      <c r="C173" s="15">
        <v>68</v>
      </c>
      <c r="D173" s="15">
        <v>48</v>
      </c>
      <c r="E173" s="15">
        <v>32</v>
      </c>
      <c r="F173" s="15">
        <v>20</v>
      </c>
      <c r="G173" s="15">
        <v>12</v>
      </c>
      <c r="H173" s="15">
        <v>16</v>
      </c>
      <c r="I173" s="15">
        <v>32</v>
      </c>
      <c r="J173" s="15">
        <v>8</v>
      </c>
      <c r="K173" s="15">
        <v>8</v>
      </c>
      <c r="L173" s="15">
        <v>12</v>
      </c>
      <c r="M173" s="15">
        <v>4</v>
      </c>
      <c r="N173" s="15">
        <v>12</v>
      </c>
      <c r="O173" s="15">
        <v>36</v>
      </c>
      <c r="P173" s="15">
        <v>40</v>
      </c>
      <c r="Q173" s="15">
        <v>8</v>
      </c>
      <c r="R173" s="15">
        <v>12</v>
      </c>
      <c r="S173" s="15">
        <v>0</v>
      </c>
    </row>
    <row r="174" spans="1:19">
      <c r="A174" s="23" t="s">
        <v>199</v>
      </c>
      <c r="B174" s="24">
        <v>68</v>
      </c>
      <c r="C174" s="24">
        <v>40</v>
      </c>
      <c r="D174" s="24">
        <v>36</v>
      </c>
      <c r="E174" s="24">
        <v>34</v>
      </c>
      <c r="F174" s="24">
        <v>19</v>
      </c>
      <c r="G174" s="24">
        <v>18</v>
      </c>
      <c r="H174" s="24">
        <v>9</v>
      </c>
      <c r="I174" s="24">
        <v>13</v>
      </c>
      <c r="J174" s="24">
        <v>5</v>
      </c>
      <c r="K174" s="24">
        <v>5</v>
      </c>
      <c r="L174" s="24">
        <v>11</v>
      </c>
      <c r="M174" s="24">
        <v>12</v>
      </c>
      <c r="N174" s="24">
        <v>15</v>
      </c>
      <c r="O174" s="24">
        <v>21</v>
      </c>
      <c r="P174" s="24">
        <v>22</v>
      </c>
      <c r="Q174" s="24">
        <v>1</v>
      </c>
      <c r="R174" s="24">
        <v>3</v>
      </c>
      <c r="S174" s="24">
        <v>0</v>
      </c>
    </row>
    <row r="175" spans="1:19">
      <c r="A175" s="10" t="s">
        <v>114</v>
      </c>
      <c r="B175" s="15">
        <v>100</v>
      </c>
      <c r="C175" s="15">
        <v>58.823529000000001</v>
      </c>
      <c r="D175" s="15">
        <v>52.941175999999999</v>
      </c>
      <c r="E175" s="15">
        <v>50</v>
      </c>
      <c r="F175" s="15">
        <v>27.941175999999999</v>
      </c>
      <c r="G175" s="15">
        <v>26.470587999999999</v>
      </c>
      <c r="H175" s="15">
        <v>13.235294</v>
      </c>
      <c r="I175" s="15">
        <v>19.117647000000002</v>
      </c>
      <c r="J175" s="15">
        <v>7.3529410000000004</v>
      </c>
      <c r="K175" s="15">
        <v>7.3529410000000004</v>
      </c>
      <c r="L175" s="15">
        <v>16.176470999999999</v>
      </c>
      <c r="M175" s="15">
        <v>17.647058999999999</v>
      </c>
      <c r="N175" s="15">
        <v>22.058824000000001</v>
      </c>
      <c r="O175" s="15">
        <v>30.882352999999998</v>
      </c>
      <c r="P175" s="15">
        <v>32.352941000000001</v>
      </c>
      <c r="Q175" s="15">
        <v>1.470588</v>
      </c>
      <c r="R175" s="15">
        <v>4.4117649999999999</v>
      </c>
      <c r="S175" s="15">
        <v>0</v>
      </c>
    </row>
    <row r="176" spans="1:19">
      <c r="A176" s="23" t="s">
        <v>200</v>
      </c>
      <c r="B176" s="24">
        <v>1248</v>
      </c>
      <c r="C176" s="24">
        <v>695</v>
      </c>
      <c r="D176" s="24">
        <v>614</v>
      </c>
      <c r="E176" s="24">
        <v>580</v>
      </c>
      <c r="F176" s="24">
        <v>364</v>
      </c>
      <c r="G176" s="24">
        <v>221</v>
      </c>
      <c r="H176" s="24">
        <v>158</v>
      </c>
      <c r="I176" s="24">
        <v>300</v>
      </c>
      <c r="J176" s="24">
        <v>103</v>
      </c>
      <c r="K176" s="24">
        <v>120</v>
      </c>
      <c r="L176" s="24">
        <v>150</v>
      </c>
      <c r="M176" s="24">
        <v>165</v>
      </c>
      <c r="N176" s="24">
        <v>193</v>
      </c>
      <c r="O176" s="24">
        <v>423</v>
      </c>
      <c r="P176" s="24">
        <v>405</v>
      </c>
      <c r="Q176" s="24">
        <v>33</v>
      </c>
      <c r="R176" s="24">
        <v>92</v>
      </c>
      <c r="S176" s="24">
        <v>15</v>
      </c>
    </row>
    <row r="177" spans="1:19">
      <c r="A177" s="10" t="s">
        <v>114</v>
      </c>
      <c r="B177" s="15">
        <v>100</v>
      </c>
      <c r="C177" s="15">
        <v>55.689103000000003</v>
      </c>
      <c r="D177" s="15">
        <v>49.198718</v>
      </c>
      <c r="E177" s="15">
        <v>46.474359</v>
      </c>
      <c r="F177" s="15">
        <v>29.166667</v>
      </c>
      <c r="G177" s="15">
        <v>17.708333</v>
      </c>
      <c r="H177" s="15">
        <v>12.660256</v>
      </c>
      <c r="I177" s="15">
        <v>24.038461999999999</v>
      </c>
      <c r="J177" s="15">
        <v>8.2532049999999995</v>
      </c>
      <c r="K177" s="15">
        <v>9.6153849999999998</v>
      </c>
      <c r="L177" s="15">
        <v>12.019231</v>
      </c>
      <c r="M177" s="15">
        <v>13.221154</v>
      </c>
      <c r="N177" s="15">
        <v>15.464744</v>
      </c>
      <c r="O177" s="15">
        <v>33.894230999999998</v>
      </c>
      <c r="P177" s="15">
        <v>32.451923000000001</v>
      </c>
      <c r="Q177" s="15">
        <v>2.644231</v>
      </c>
      <c r="R177" s="15">
        <v>7.3717949999999997</v>
      </c>
      <c r="S177" s="15">
        <v>1.2019230000000001</v>
      </c>
    </row>
    <row r="178" spans="1:19">
      <c r="A178" s="23" t="s">
        <v>201</v>
      </c>
      <c r="B178" s="24">
        <v>725</v>
      </c>
      <c r="C178" s="24">
        <v>444</v>
      </c>
      <c r="D178" s="24">
        <v>396</v>
      </c>
      <c r="E178" s="24">
        <v>321</v>
      </c>
      <c r="F178" s="24">
        <v>216</v>
      </c>
      <c r="G178" s="24">
        <v>74</v>
      </c>
      <c r="H178" s="24">
        <v>98</v>
      </c>
      <c r="I178" s="24">
        <v>188</v>
      </c>
      <c r="J178" s="24">
        <v>64</v>
      </c>
      <c r="K178" s="24">
        <v>55</v>
      </c>
      <c r="L178" s="24">
        <v>60</v>
      </c>
      <c r="M178" s="24">
        <v>67</v>
      </c>
      <c r="N178" s="24">
        <v>100</v>
      </c>
      <c r="O178" s="24">
        <v>250</v>
      </c>
      <c r="P178" s="24">
        <v>254</v>
      </c>
      <c r="Q178" s="24">
        <v>15</v>
      </c>
      <c r="R178" s="24">
        <v>49</v>
      </c>
      <c r="S178" s="24">
        <v>11</v>
      </c>
    </row>
    <row r="179" spans="1:19">
      <c r="A179" s="10" t="s">
        <v>114</v>
      </c>
      <c r="B179" s="15">
        <v>100</v>
      </c>
      <c r="C179" s="15">
        <v>61.241379000000002</v>
      </c>
      <c r="D179" s="15">
        <v>54.620690000000003</v>
      </c>
      <c r="E179" s="15">
        <v>44.275861999999996</v>
      </c>
      <c r="F179" s="15">
        <v>29.793102999999999</v>
      </c>
      <c r="G179" s="15">
        <v>10.206897</v>
      </c>
      <c r="H179" s="15">
        <v>13.517241</v>
      </c>
      <c r="I179" s="15">
        <v>25.931034</v>
      </c>
      <c r="J179" s="15">
        <v>8.8275860000000002</v>
      </c>
      <c r="K179" s="15">
        <v>7.5862069999999999</v>
      </c>
      <c r="L179" s="15">
        <v>8.2758620000000001</v>
      </c>
      <c r="M179" s="15">
        <v>9.2413790000000002</v>
      </c>
      <c r="N179" s="15">
        <v>13.793103</v>
      </c>
      <c r="O179" s="15">
        <v>34.482759000000001</v>
      </c>
      <c r="P179" s="15">
        <v>35.034483000000002</v>
      </c>
      <c r="Q179" s="15">
        <v>2.0689660000000001</v>
      </c>
      <c r="R179" s="15">
        <v>6.7586209999999998</v>
      </c>
      <c r="S179" s="15">
        <v>1.5172410000000001</v>
      </c>
    </row>
    <row r="180" spans="1:19">
      <c r="A180" s="23" t="s">
        <v>202</v>
      </c>
      <c r="B180" s="24">
        <v>550</v>
      </c>
      <c r="C180" s="24">
        <v>320</v>
      </c>
      <c r="D180" s="24">
        <v>288</v>
      </c>
      <c r="E180" s="24">
        <v>241</v>
      </c>
      <c r="F180" s="24">
        <v>162</v>
      </c>
      <c r="G180" s="24">
        <v>87</v>
      </c>
      <c r="H180" s="24">
        <v>99</v>
      </c>
      <c r="I180" s="24">
        <v>151</v>
      </c>
      <c r="J180" s="24">
        <v>52</v>
      </c>
      <c r="K180" s="24">
        <v>56</v>
      </c>
      <c r="L180" s="24">
        <v>53</v>
      </c>
      <c r="M180" s="24">
        <v>73</v>
      </c>
      <c r="N180" s="24">
        <v>78</v>
      </c>
      <c r="O180" s="24">
        <v>187</v>
      </c>
      <c r="P180" s="24">
        <v>198</v>
      </c>
      <c r="Q180" s="24">
        <v>11</v>
      </c>
      <c r="R180" s="24">
        <v>39</v>
      </c>
      <c r="S180" s="24">
        <v>11</v>
      </c>
    </row>
    <row r="181" spans="1:19">
      <c r="A181" s="10" t="s">
        <v>114</v>
      </c>
      <c r="B181" s="15">
        <v>100</v>
      </c>
      <c r="C181" s="15">
        <v>58.181818</v>
      </c>
      <c r="D181" s="15">
        <v>52.363636</v>
      </c>
      <c r="E181" s="15">
        <v>43.818182</v>
      </c>
      <c r="F181" s="15">
        <v>29.454545</v>
      </c>
      <c r="G181" s="15">
        <v>15.818182</v>
      </c>
      <c r="H181" s="15">
        <v>18</v>
      </c>
      <c r="I181" s="15">
        <v>27.454545</v>
      </c>
      <c r="J181" s="15">
        <v>9.4545449999999995</v>
      </c>
      <c r="K181" s="15">
        <v>10.181818</v>
      </c>
      <c r="L181" s="15">
        <v>9.6363640000000004</v>
      </c>
      <c r="M181" s="15">
        <v>13.272727</v>
      </c>
      <c r="N181" s="15">
        <v>14.181818</v>
      </c>
      <c r="O181" s="15">
        <v>34</v>
      </c>
      <c r="P181" s="15">
        <v>36</v>
      </c>
      <c r="Q181" s="15">
        <v>2</v>
      </c>
      <c r="R181" s="15">
        <v>7.0909089999999999</v>
      </c>
      <c r="S181" s="15">
        <v>2</v>
      </c>
    </row>
    <row r="182" spans="1:19">
      <c r="A182" s="23" t="s">
        <v>203</v>
      </c>
      <c r="B182" s="24">
        <v>563</v>
      </c>
      <c r="C182" s="24">
        <v>344</v>
      </c>
      <c r="D182" s="24">
        <v>304</v>
      </c>
      <c r="E182" s="24">
        <v>254</v>
      </c>
      <c r="F182" s="24">
        <v>161</v>
      </c>
      <c r="G182" s="24">
        <v>108</v>
      </c>
      <c r="H182" s="24">
        <v>123</v>
      </c>
      <c r="I182" s="24">
        <v>158</v>
      </c>
      <c r="J182" s="24">
        <v>48</v>
      </c>
      <c r="K182" s="24">
        <v>56</v>
      </c>
      <c r="L182" s="24">
        <v>66</v>
      </c>
      <c r="M182" s="24">
        <v>95</v>
      </c>
      <c r="N182" s="24">
        <v>89</v>
      </c>
      <c r="O182" s="24">
        <v>195</v>
      </c>
      <c r="P182" s="24">
        <v>208</v>
      </c>
      <c r="Q182" s="24">
        <v>11</v>
      </c>
      <c r="R182" s="24">
        <v>36</v>
      </c>
      <c r="S182" s="24">
        <v>4</v>
      </c>
    </row>
    <row r="183" spans="1:19">
      <c r="A183" s="10" t="s">
        <v>114</v>
      </c>
      <c r="B183" s="15">
        <v>100</v>
      </c>
      <c r="C183" s="15">
        <v>61.101242999999997</v>
      </c>
      <c r="D183" s="15">
        <v>53.996448000000001</v>
      </c>
      <c r="E183" s="15">
        <v>45.115453000000002</v>
      </c>
      <c r="F183" s="15">
        <v>28.596803000000001</v>
      </c>
      <c r="G183" s="15">
        <v>19.182948</v>
      </c>
      <c r="H183" s="15">
        <v>21.847246999999999</v>
      </c>
      <c r="I183" s="15">
        <v>28.063942999999998</v>
      </c>
      <c r="J183" s="15">
        <v>8.5257550000000002</v>
      </c>
      <c r="K183" s="15">
        <v>9.9467140000000001</v>
      </c>
      <c r="L183" s="15">
        <v>11.722913</v>
      </c>
      <c r="M183" s="15">
        <v>16.873889999999999</v>
      </c>
      <c r="N183" s="15">
        <v>15.808171</v>
      </c>
      <c r="O183" s="15">
        <v>34.635879000000003</v>
      </c>
      <c r="P183" s="15">
        <v>36.944938</v>
      </c>
      <c r="Q183" s="15">
        <v>1.953819</v>
      </c>
      <c r="R183" s="15">
        <v>6.3943159999999999</v>
      </c>
      <c r="S183" s="15">
        <v>0.71048</v>
      </c>
    </row>
    <row r="184" spans="1:19">
      <c r="A184" s="23" t="s">
        <v>204</v>
      </c>
      <c r="B184" s="24">
        <v>319</v>
      </c>
      <c r="C184" s="24">
        <v>190</v>
      </c>
      <c r="D184" s="24">
        <v>170</v>
      </c>
      <c r="E184" s="24">
        <v>140</v>
      </c>
      <c r="F184" s="24">
        <v>110</v>
      </c>
      <c r="G184" s="24">
        <v>40</v>
      </c>
      <c r="H184" s="24">
        <v>57</v>
      </c>
      <c r="I184" s="24">
        <v>107</v>
      </c>
      <c r="J184" s="24">
        <v>37</v>
      </c>
      <c r="K184" s="24">
        <v>33</v>
      </c>
      <c r="L184" s="24">
        <v>31</v>
      </c>
      <c r="M184" s="24">
        <v>35</v>
      </c>
      <c r="N184" s="24">
        <v>46</v>
      </c>
      <c r="O184" s="24">
        <v>114</v>
      </c>
      <c r="P184" s="24">
        <v>120</v>
      </c>
      <c r="Q184" s="24">
        <v>12</v>
      </c>
      <c r="R184" s="24">
        <v>21</v>
      </c>
      <c r="S184" s="24">
        <v>3</v>
      </c>
    </row>
    <row r="185" spans="1:19">
      <c r="A185" s="10" t="s">
        <v>114</v>
      </c>
      <c r="B185" s="15">
        <v>100</v>
      </c>
      <c r="C185" s="15">
        <v>59.561129000000001</v>
      </c>
      <c r="D185" s="15">
        <v>53.291536000000001</v>
      </c>
      <c r="E185" s="15">
        <v>43.887146999999999</v>
      </c>
      <c r="F185" s="15">
        <v>34.482759000000001</v>
      </c>
      <c r="G185" s="15">
        <v>12.539185</v>
      </c>
      <c r="H185" s="15">
        <v>17.868338999999999</v>
      </c>
      <c r="I185" s="15">
        <v>33.542319999999997</v>
      </c>
      <c r="J185" s="15">
        <v>11.598746</v>
      </c>
      <c r="K185" s="15">
        <v>10.344828</v>
      </c>
      <c r="L185" s="15">
        <v>9.7178679999999993</v>
      </c>
      <c r="M185" s="15">
        <v>10.971787000000001</v>
      </c>
      <c r="N185" s="15">
        <v>14.420063000000001</v>
      </c>
      <c r="O185" s="15">
        <v>35.736677</v>
      </c>
      <c r="P185" s="15">
        <v>37.617555000000003</v>
      </c>
      <c r="Q185" s="15">
        <v>3.761755</v>
      </c>
      <c r="R185" s="15">
        <v>6.5830719999999996</v>
      </c>
      <c r="S185" s="15">
        <v>0.94043900000000002</v>
      </c>
    </row>
    <row r="186" spans="1:19">
      <c r="A186" s="23" t="s">
        <v>205</v>
      </c>
      <c r="B186" s="24">
        <v>6</v>
      </c>
      <c r="C186" s="24">
        <v>3</v>
      </c>
      <c r="D186" s="24">
        <v>2</v>
      </c>
      <c r="E186" s="24">
        <v>4</v>
      </c>
      <c r="F186" s="24">
        <v>2</v>
      </c>
      <c r="G186" s="24">
        <v>2</v>
      </c>
      <c r="H186" s="24">
        <v>0</v>
      </c>
      <c r="I186" s="24">
        <v>1</v>
      </c>
      <c r="J186" s="24">
        <v>1</v>
      </c>
      <c r="K186" s="24">
        <v>2</v>
      </c>
      <c r="L186" s="24">
        <v>1</v>
      </c>
      <c r="M186" s="24">
        <v>1</v>
      </c>
      <c r="N186" s="24">
        <v>1</v>
      </c>
      <c r="O186" s="24">
        <v>1</v>
      </c>
      <c r="P186" s="24">
        <v>1</v>
      </c>
      <c r="Q186" s="24">
        <v>0</v>
      </c>
      <c r="R186" s="24">
        <v>1</v>
      </c>
      <c r="S186" s="24">
        <v>1</v>
      </c>
    </row>
    <row r="187" spans="1:19">
      <c r="A187" s="10" t="s">
        <v>114</v>
      </c>
      <c r="B187" s="15">
        <v>100</v>
      </c>
      <c r="C187" s="15">
        <v>50</v>
      </c>
      <c r="D187" s="15">
        <v>33.333333000000003</v>
      </c>
      <c r="E187" s="15">
        <v>66.666667000000004</v>
      </c>
      <c r="F187" s="15">
        <v>33.333333000000003</v>
      </c>
      <c r="G187" s="15">
        <v>33.333333000000003</v>
      </c>
      <c r="H187" s="15">
        <v>0</v>
      </c>
      <c r="I187" s="15">
        <v>16.666667</v>
      </c>
      <c r="J187" s="15">
        <v>16.666667</v>
      </c>
      <c r="K187" s="15">
        <v>33.333333000000003</v>
      </c>
      <c r="L187" s="15">
        <v>16.666667</v>
      </c>
      <c r="M187" s="15">
        <v>16.666667</v>
      </c>
      <c r="N187" s="15">
        <v>16.666667</v>
      </c>
      <c r="O187" s="15">
        <v>16.666667</v>
      </c>
      <c r="P187" s="15">
        <v>16.666667</v>
      </c>
      <c r="Q187" s="15">
        <v>0</v>
      </c>
      <c r="R187" s="15">
        <v>16.666667</v>
      </c>
      <c r="S187" s="15">
        <v>16.666667</v>
      </c>
    </row>
    <row r="188" spans="1:19">
      <c r="A188" s="23" t="s">
        <v>206</v>
      </c>
      <c r="B188" s="24">
        <v>42</v>
      </c>
      <c r="C188" s="24">
        <v>33</v>
      </c>
      <c r="D188" s="24">
        <v>22</v>
      </c>
      <c r="E188" s="24">
        <v>17</v>
      </c>
      <c r="F188" s="24">
        <v>13</v>
      </c>
      <c r="G188" s="24">
        <v>0</v>
      </c>
      <c r="H188" s="24">
        <v>4</v>
      </c>
      <c r="I188" s="24">
        <v>8</v>
      </c>
      <c r="J188" s="24">
        <v>3</v>
      </c>
      <c r="K188" s="24">
        <v>2</v>
      </c>
      <c r="L188" s="24">
        <v>1</v>
      </c>
      <c r="M188" s="24">
        <v>0</v>
      </c>
      <c r="N188" s="24">
        <v>1</v>
      </c>
      <c r="O188" s="24">
        <v>4</v>
      </c>
      <c r="P188" s="24">
        <v>7</v>
      </c>
      <c r="Q188" s="24">
        <v>3</v>
      </c>
      <c r="R188" s="24">
        <v>2</v>
      </c>
      <c r="S188" s="24">
        <v>1</v>
      </c>
    </row>
    <row r="189" spans="1:19">
      <c r="A189" s="10" t="s">
        <v>114</v>
      </c>
      <c r="B189" s="15">
        <v>100</v>
      </c>
      <c r="C189" s="15">
        <v>78.571428999999995</v>
      </c>
      <c r="D189" s="15">
        <v>52.380952000000001</v>
      </c>
      <c r="E189" s="15">
        <v>40.476190000000003</v>
      </c>
      <c r="F189" s="15">
        <v>30.952380999999999</v>
      </c>
      <c r="G189" s="15">
        <v>0</v>
      </c>
      <c r="H189" s="15">
        <v>9.5238099999999992</v>
      </c>
      <c r="I189" s="15">
        <v>19.047619000000001</v>
      </c>
      <c r="J189" s="15">
        <v>7.1428570000000002</v>
      </c>
      <c r="K189" s="15">
        <v>4.7619049999999996</v>
      </c>
      <c r="L189" s="15">
        <v>2.3809520000000002</v>
      </c>
      <c r="M189" s="15">
        <v>0</v>
      </c>
      <c r="N189" s="15">
        <v>2.3809520000000002</v>
      </c>
      <c r="O189" s="15">
        <v>9.5238099999999992</v>
      </c>
      <c r="P189" s="15">
        <v>16.666667</v>
      </c>
      <c r="Q189" s="15">
        <v>7.1428570000000002</v>
      </c>
      <c r="R189" s="15">
        <v>4.7619049999999996</v>
      </c>
      <c r="S189" s="15">
        <v>2.3809520000000002</v>
      </c>
    </row>
    <row r="190" spans="1:19">
      <c r="A190" s="23" t="s">
        <v>152</v>
      </c>
      <c r="B190" s="24">
        <v>39</v>
      </c>
      <c r="C190" s="24">
        <v>18</v>
      </c>
      <c r="D190" s="24">
        <v>17</v>
      </c>
      <c r="E190" s="24">
        <v>17</v>
      </c>
      <c r="F190" s="24">
        <v>12</v>
      </c>
      <c r="G190" s="24">
        <v>4</v>
      </c>
      <c r="H190" s="24">
        <v>4</v>
      </c>
      <c r="I190" s="24">
        <v>14</v>
      </c>
      <c r="J190" s="24">
        <v>3</v>
      </c>
      <c r="K190" s="24">
        <v>5</v>
      </c>
      <c r="L190" s="24">
        <v>2</v>
      </c>
      <c r="M190" s="24">
        <v>1</v>
      </c>
      <c r="N190" s="24">
        <v>5</v>
      </c>
      <c r="O190" s="24">
        <v>11</v>
      </c>
      <c r="P190" s="24">
        <v>12</v>
      </c>
      <c r="Q190" s="24">
        <v>4</v>
      </c>
      <c r="R190" s="24">
        <v>5</v>
      </c>
      <c r="S190" s="24">
        <v>0</v>
      </c>
    </row>
    <row r="191" spans="1:19">
      <c r="A191" s="10" t="s">
        <v>114</v>
      </c>
      <c r="B191" s="15">
        <v>100</v>
      </c>
      <c r="C191" s="15">
        <v>46.153846000000001</v>
      </c>
      <c r="D191" s="15">
        <v>43.589744000000003</v>
      </c>
      <c r="E191" s="15">
        <v>43.589744000000003</v>
      </c>
      <c r="F191" s="15">
        <v>30.769231000000001</v>
      </c>
      <c r="G191" s="15">
        <v>10.256410000000001</v>
      </c>
      <c r="H191" s="15">
        <v>10.256410000000001</v>
      </c>
      <c r="I191" s="15">
        <v>35.897435999999999</v>
      </c>
      <c r="J191" s="15">
        <v>7.6923079999999997</v>
      </c>
      <c r="K191" s="15">
        <v>12.820513</v>
      </c>
      <c r="L191" s="15">
        <v>5.1282050000000003</v>
      </c>
      <c r="M191" s="15">
        <v>2.5641029999999998</v>
      </c>
      <c r="N191" s="15">
        <v>12.820513</v>
      </c>
      <c r="O191" s="15">
        <v>28.205127999999998</v>
      </c>
      <c r="P191" s="15">
        <v>30.769231000000001</v>
      </c>
      <c r="Q191" s="15">
        <v>10.256410000000001</v>
      </c>
      <c r="R191" s="15">
        <v>12.820513</v>
      </c>
      <c r="S191" s="15">
        <v>0</v>
      </c>
    </row>
    <row r="192" spans="1:19">
      <c r="A192" s="23" t="s">
        <v>128</v>
      </c>
      <c r="B192" s="24">
        <v>193</v>
      </c>
      <c r="C192" s="24">
        <v>104</v>
      </c>
      <c r="D192" s="24">
        <v>88</v>
      </c>
      <c r="E192" s="24">
        <v>72</v>
      </c>
      <c r="F192" s="24">
        <v>41</v>
      </c>
      <c r="G192" s="24">
        <v>29</v>
      </c>
      <c r="H192" s="24">
        <v>35</v>
      </c>
      <c r="I192" s="24">
        <v>34</v>
      </c>
      <c r="J192" s="24">
        <v>12</v>
      </c>
      <c r="K192" s="24">
        <v>31</v>
      </c>
      <c r="L192" s="24">
        <v>21</v>
      </c>
      <c r="M192" s="24">
        <v>21</v>
      </c>
      <c r="N192" s="24">
        <v>21</v>
      </c>
      <c r="O192" s="24">
        <v>47</v>
      </c>
      <c r="P192" s="24">
        <v>47</v>
      </c>
      <c r="Q192" s="24">
        <v>7</v>
      </c>
      <c r="R192" s="24">
        <v>25</v>
      </c>
      <c r="S192" s="24">
        <v>7</v>
      </c>
    </row>
    <row r="193" spans="1:19">
      <c r="A193" s="10" t="s">
        <v>114</v>
      </c>
      <c r="B193" s="15">
        <v>100</v>
      </c>
      <c r="C193" s="15">
        <v>53.886009999999999</v>
      </c>
      <c r="D193" s="15">
        <v>45.595855</v>
      </c>
      <c r="E193" s="15">
        <v>37.305698999999997</v>
      </c>
      <c r="F193" s="15">
        <v>21.243523</v>
      </c>
      <c r="G193" s="15">
        <v>15.025907</v>
      </c>
      <c r="H193" s="15">
        <v>18.134715</v>
      </c>
      <c r="I193" s="15">
        <v>17.616579999999999</v>
      </c>
      <c r="J193" s="15">
        <v>6.2176169999999997</v>
      </c>
      <c r="K193" s="15">
        <v>16.062176000000001</v>
      </c>
      <c r="L193" s="15">
        <v>10.880829</v>
      </c>
      <c r="M193" s="15">
        <v>10.880829</v>
      </c>
      <c r="N193" s="15">
        <v>10.880829</v>
      </c>
      <c r="O193" s="15">
        <v>24.352332000000001</v>
      </c>
      <c r="P193" s="15">
        <v>24.352332000000001</v>
      </c>
      <c r="Q193" s="15">
        <v>3.6269429999999998</v>
      </c>
      <c r="R193" s="15">
        <v>12.953367999999999</v>
      </c>
      <c r="S193" s="15">
        <v>3.6269429999999998</v>
      </c>
    </row>
    <row r="194" spans="1:19">
      <c r="A194" s="8" t="s">
        <v>207</v>
      </c>
      <c r="B194" s="8"/>
      <c r="C194" s="8"/>
      <c r="D194" s="8"/>
      <c r="E194" s="8"/>
      <c r="F194" s="8"/>
      <c r="G194" s="8"/>
      <c r="H194" s="8"/>
      <c r="I194" s="8"/>
      <c r="J194" s="8"/>
      <c r="K194" s="8"/>
      <c r="L194" s="8"/>
      <c r="M194" s="8"/>
      <c r="N194" s="8"/>
      <c r="O194" s="8"/>
      <c r="P194" s="8"/>
      <c r="Q194" s="8"/>
      <c r="R194" s="8"/>
      <c r="S194" s="8"/>
    </row>
    <row r="195" spans="1:19">
      <c r="A195" s="23" t="s">
        <v>208</v>
      </c>
      <c r="B195" s="24">
        <v>1480</v>
      </c>
      <c r="C195" s="24">
        <v>1480</v>
      </c>
      <c r="D195" s="24">
        <v>1043</v>
      </c>
      <c r="E195" s="24">
        <v>787</v>
      </c>
      <c r="F195" s="24">
        <v>526</v>
      </c>
      <c r="G195" s="24">
        <v>240</v>
      </c>
      <c r="H195" s="24">
        <v>285</v>
      </c>
      <c r="I195" s="24">
        <v>402</v>
      </c>
      <c r="J195" s="24">
        <v>166</v>
      </c>
      <c r="K195" s="24">
        <v>162</v>
      </c>
      <c r="L195" s="24">
        <v>180</v>
      </c>
      <c r="M195" s="24">
        <v>194</v>
      </c>
      <c r="N195" s="24">
        <v>220</v>
      </c>
      <c r="O195" s="24">
        <v>506</v>
      </c>
      <c r="P195" s="24">
        <v>551</v>
      </c>
      <c r="Q195" s="24">
        <v>30</v>
      </c>
      <c r="R195" s="24">
        <v>0</v>
      </c>
      <c r="S195" s="24">
        <v>0</v>
      </c>
    </row>
    <row r="196" spans="1:19">
      <c r="A196" s="10" t="s">
        <v>114</v>
      </c>
      <c r="B196" s="15">
        <v>100</v>
      </c>
      <c r="C196" s="15">
        <v>100</v>
      </c>
      <c r="D196" s="15">
        <v>70.472972999999996</v>
      </c>
      <c r="E196" s="15">
        <v>53.175676000000003</v>
      </c>
      <c r="F196" s="15">
        <v>35.540540999999997</v>
      </c>
      <c r="G196" s="15">
        <v>16.216215999999999</v>
      </c>
      <c r="H196" s="15">
        <v>19.256757</v>
      </c>
      <c r="I196" s="15">
        <v>27.162161999999999</v>
      </c>
      <c r="J196" s="15">
        <v>11.216215999999999</v>
      </c>
      <c r="K196" s="15">
        <v>10.945945999999999</v>
      </c>
      <c r="L196" s="15">
        <v>12.162162</v>
      </c>
      <c r="M196" s="15">
        <v>13.108108</v>
      </c>
      <c r="N196" s="15">
        <v>14.864865</v>
      </c>
      <c r="O196" s="15">
        <v>34.189188999999999</v>
      </c>
      <c r="P196" s="15">
        <v>37.229730000000004</v>
      </c>
      <c r="Q196" s="15">
        <v>2.0270269999999999</v>
      </c>
      <c r="R196" s="15">
        <v>0</v>
      </c>
      <c r="S196" s="15">
        <v>0</v>
      </c>
    </row>
    <row r="197" spans="1:19">
      <c r="A197" s="23" t="s">
        <v>209</v>
      </c>
      <c r="B197" s="24">
        <v>1280</v>
      </c>
      <c r="C197" s="24">
        <v>1043</v>
      </c>
      <c r="D197" s="24">
        <v>1280</v>
      </c>
      <c r="E197" s="24">
        <v>722</v>
      </c>
      <c r="F197" s="24">
        <v>474</v>
      </c>
      <c r="G197" s="24">
        <v>191</v>
      </c>
      <c r="H197" s="24">
        <v>244</v>
      </c>
      <c r="I197" s="24">
        <v>377</v>
      </c>
      <c r="J197" s="24">
        <v>151</v>
      </c>
      <c r="K197" s="24">
        <v>152</v>
      </c>
      <c r="L197" s="24">
        <v>149</v>
      </c>
      <c r="M197" s="24">
        <v>163</v>
      </c>
      <c r="N197" s="24">
        <v>208</v>
      </c>
      <c r="O197" s="24">
        <v>455</v>
      </c>
      <c r="P197" s="24">
        <v>513</v>
      </c>
      <c r="Q197" s="24">
        <v>28</v>
      </c>
      <c r="R197" s="24">
        <v>0</v>
      </c>
      <c r="S197" s="24">
        <v>0</v>
      </c>
    </row>
    <row r="198" spans="1:19">
      <c r="A198" s="10" t="s">
        <v>114</v>
      </c>
      <c r="B198" s="15">
        <v>100</v>
      </c>
      <c r="C198" s="15">
        <v>81.484375</v>
      </c>
      <c r="D198" s="15">
        <v>100</v>
      </c>
      <c r="E198" s="15">
        <v>56.40625</v>
      </c>
      <c r="F198" s="15">
        <v>37.03125</v>
      </c>
      <c r="G198" s="15">
        <v>14.921875</v>
      </c>
      <c r="H198" s="15">
        <v>19.0625</v>
      </c>
      <c r="I198" s="15">
        <v>29.453125</v>
      </c>
      <c r="J198" s="15">
        <v>11.796875</v>
      </c>
      <c r="K198" s="15">
        <v>11.875</v>
      </c>
      <c r="L198" s="15">
        <v>11.640625</v>
      </c>
      <c r="M198" s="15">
        <v>12.734375</v>
      </c>
      <c r="N198" s="15">
        <v>16.25</v>
      </c>
      <c r="O198" s="15">
        <v>35.546875</v>
      </c>
      <c r="P198" s="15">
        <v>40.078125</v>
      </c>
      <c r="Q198" s="15">
        <v>2.1875</v>
      </c>
      <c r="R198" s="15">
        <v>0</v>
      </c>
      <c r="S198" s="15">
        <v>0</v>
      </c>
    </row>
    <row r="199" spans="1:19">
      <c r="A199" s="23" t="s">
        <v>210</v>
      </c>
      <c r="B199" s="24">
        <v>1167</v>
      </c>
      <c r="C199" s="24">
        <v>787</v>
      </c>
      <c r="D199" s="24">
        <v>722</v>
      </c>
      <c r="E199" s="24">
        <v>1167</v>
      </c>
      <c r="F199" s="24">
        <v>388</v>
      </c>
      <c r="G199" s="24">
        <v>228</v>
      </c>
      <c r="H199" s="24">
        <v>242</v>
      </c>
      <c r="I199" s="24">
        <v>308</v>
      </c>
      <c r="J199" s="24">
        <v>137</v>
      </c>
      <c r="K199" s="24">
        <v>183</v>
      </c>
      <c r="L199" s="24">
        <v>149</v>
      </c>
      <c r="M199" s="24">
        <v>145</v>
      </c>
      <c r="N199" s="24">
        <v>177</v>
      </c>
      <c r="O199" s="24">
        <v>403</v>
      </c>
      <c r="P199" s="24">
        <v>427</v>
      </c>
      <c r="Q199" s="24">
        <v>31</v>
      </c>
      <c r="R199" s="24">
        <v>0</v>
      </c>
      <c r="S199" s="24">
        <v>0</v>
      </c>
    </row>
    <row r="200" spans="1:19">
      <c r="A200" s="10" t="s">
        <v>114</v>
      </c>
      <c r="B200" s="15">
        <v>100</v>
      </c>
      <c r="C200" s="15">
        <v>67.437875000000005</v>
      </c>
      <c r="D200" s="15">
        <v>61.868037999999999</v>
      </c>
      <c r="E200" s="15">
        <v>100</v>
      </c>
      <c r="F200" s="15">
        <v>33.247644000000001</v>
      </c>
      <c r="G200" s="15">
        <v>19.537275000000001</v>
      </c>
      <c r="H200" s="15">
        <v>20.736931999999999</v>
      </c>
      <c r="I200" s="15">
        <v>26.392458999999999</v>
      </c>
      <c r="J200" s="15">
        <v>11.739502999999999</v>
      </c>
      <c r="K200" s="15">
        <v>15.681234</v>
      </c>
      <c r="L200" s="15">
        <v>12.767780999999999</v>
      </c>
      <c r="M200" s="15">
        <v>12.425020999999999</v>
      </c>
      <c r="N200" s="15">
        <v>15.167095</v>
      </c>
      <c r="O200" s="15">
        <v>34.532991000000003</v>
      </c>
      <c r="P200" s="15">
        <v>36.589545999999999</v>
      </c>
      <c r="Q200" s="15">
        <v>2.6563840000000001</v>
      </c>
      <c r="R200" s="15">
        <v>0</v>
      </c>
      <c r="S200" s="15">
        <v>0</v>
      </c>
    </row>
    <row r="201" spans="1:19" ht="11.1" customHeight="1">
      <c r="A201" s="23" t="s">
        <v>211</v>
      </c>
      <c r="B201" s="24">
        <v>715</v>
      </c>
      <c r="C201" s="24">
        <v>526</v>
      </c>
      <c r="D201" s="24">
        <v>474</v>
      </c>
      <c r="E201" s="24">
        <v>388</v>
      </c>
      <c r="F201" s="24">
        <v>715</v>
      </c>
      <c r="G201" s="24">
        <v>138</v>
      </c>
      <c r="H201" s="24">
        <v>178</v>
      </c>
      <c r="I201" s="24">
        <v>274</v>
      </c>
      <c r="J201" s="24">
        <v>135</v>
      </c>
      <c r="K201" s="24">
        <v>115</v>
      </c>
      <c r="L201" s="24">
        <v>133</v>
      </c>
      <c r="M201" s="24">
        <v>130</v>
      </c>
      <c r="N201" s="24">
        <v>131</v>
      </c>
      <c r="O201" s="24">
        <v>331</v>
      </c>
      <c r="P201" s="24">
        <v>323</v>
      </c>
      <c r="Q201" s="24">
        <v>19</v>
      </c>
      <c r="R201" s="24">
        <v>0</v>
      </c>
      <c r="S201" s="24">
        <v>0</v>
      </c>
    </row>
    <row r="202" spans="1:19" ht="11.1" customHeight="1">
      <c r="A202" s="10" t="s">
        <v>114</v>
      </c>
      <c r="B202" s="15">
        <v>100</v>
      </c>
      <c r="C202" s="15">
        <v>73.566434000000001</v>
      </c>
      <c r="D202" s="15">
        <v>66.293706</v>
      </c>
      <c r="E202" s="15">
        <v>54.265734000000002</v>
      </c>
      <c r="F202" s="15">
        <v>100</v>
      </c>
      <c r="G202" s="15">
        <v>19.300699000000002</v>
      </c>
      <c r="H202" s="15">
        <v>24.895105000000001</v>
      </c>
      <c r="I202" s="15">
        <v>38.321677999999999</v>
      </c>
      <c r="J202" s="15">
        <v>18.881119000000002</v>
      </c>
      <c r="K202" s="15">
        <v>16.083915999999999</v>
      </c>
      <c r="L202" s="15">
        <v>18.601399000000001</v>
      </c>
      <c r="M202" s="15">
        <v>18.181818</v>
      </c>
      <c r="N202" s="15">
        <v>18.321677999999999</v>
      </c>
      <c r="O202" s="15">
        <v>46.293706</v>
      </c>
      <c r="P202" s="15">
        <v>45.174824999999998</v>
      </c>
      <c r="Q202" s="15">
        <v>2.657343</v>
      </c>
      <c r="R202" s="15">
        <v>0</v>
      </c>
      <c r="S202" s="15">
        <v>0</v>
      </c>
    </row>
    <row r="203" spans="1:19" ht="11.1" customHeight="1">
      <c r="A203" s="23" t="s">
        <v>212</v>
      </c>
      <c r="B203" s="24">
        <v>387</v>
      </c>
      <c r="C203" s="24">
        <v>240</v>
      </c>
      <c r="D203" s="24">
        <v>191</v>
      </c>
      <c r="E203" s="24">
        <v>228</v>
      </c>
      <c r="F203" s="24">
        <v>138</v>
      </c>
      <c r="G203" s="24">
        <v>387</v>
      </c>
      <c r="H203" s="24">
        <v>125</v>
      </c>
      <c r="I203" s="24">
        <v>116</v>
      </c>
      <c r="J203" s="24">
        <v>66</v>
      </c>
      <c r="K203" s="24">
        <v>83</v>
      </c>
      <c r="L203" s="24">
        <v>103</v>
      </c>
      <c r="M203" s="24">
        <v>96</v>
      </c>
      <c r="N203" s="24">
        <v>73</v>
      </c>
      <c r="O203" s="24">
        <v>157</v>
      </c>
      <c r="P203" s="24">
        <v>131</v>
      </c>
      <c r="Q203" s="24">
        <v>10</v>
      </c>
      <c r="R203" s="24">
        <v>0</v>
      </c>
      <c r="S203" s="24">
        <v>0</v>
      </c>
    </row>
    <row r="204" spans="1:19" ht="11.1" customHeight="1">
      <c r="A204" s="10" t="s">
        <v>114</v>
      </c>
      <c r="B204" s="15">
        <v>100</v>
      </c>
      <c r="C204" s="15">
        <v>62.015504</v>
      </c>
      <c r="D204" s="15">
        <v>49.354005000000001</v>
      </c>
      <c r="E204" s="15">
        <v>58.914729000000001</v>
      </c>
      <c r="F204" s="15">
        <v>35.658915</v>
      </c>
      <c r="G204" s="15">
        <v>100</v>
      </c>
      <c r="H204" s="15">
        <v>32.299742000000002</v>
      </c>
      <c r="I204" s="15">
        <v>29.974160000000001</v>
      </c>
      <c r="J204" s="15">
        <v>17.054264</v>
      </c>
      <c r="K204" s="15">
        <v>21.447028</v>
      </c>
      <c r="L204" s="15">
        <v>26.614986999999999</v>
      </c>
      <c r="M204" s="15">
        <v>24.806201999999999</v>
      </c>
      <c r="N204" s="15">
        <v>18.863049</v>
      </c>
      <c r="O204" s="15">
        <v>40.568474999999999</v>
      </c>
      <c r="P204" s="15">
        <v>33.850129000000003</v>
      </c>
      <c r="Q204" s="15">
        <v>2.5839789999999998</v>
      </c>
      <c r="R204" s="15">
        <v>0</v>
      </c>
      <c r="S204" s="15">
        <v>0</v>
      </c>
    </row>
    <row r="205" spans="1:19" ht="11.1" customHeight="1">
      <c r="A205" s="23" t="s">
        <v>213</v>
      </c>
      <c r="B205" s="24">
        <v>404</v>
      </c>
      <c r="C205" s="24">
        <v>285</v>
      </c>
      <c r="D205" s="24">
        <v>244</v>
      </c>
      <c r="E205" s="24">
        <v>242</v>
      </c>
      <c r="F205" s="24">
        <v>178</v>
      </c>
      <c r="G205" s="24">
        <v>125</v>
      </c>
      <c r="H205" s="24">
        <v>404</v>
      </c>
      <c r="I205" s="24">
        <v>126</v>
      </c>
      <c r="J205" s="24">
        <v>80</v>
      </c>
      <c r="K205" s="24">
        <v>84</v>
      </c>
      <c r="L205" s="24">
        <v>81</v>
      </c>
      <c r="M205" s="24">
        <v>79</v>
      </c>
      <c r="N205" s="24">
        <v>75</v>
      </c>
      <c r="O205" s="24">
        <v>156</v>
      </c>
      <c r="P205" s="24">
        <v>164</v>
      </c>
      <c r="Q205" s="24">
        <v>16</v>
      </c>
      <c r="R205" s="24">
        <v>0</v>
      </c>
      <c r="S205" s="24">
        <v>0</v>
      </c>
    </row>
    <row r="206" spans="1:19" ht="11.1" customHeight="1">
      <c r="A206" s="10" t="s">
        <v>114</v>
      </c>
      <c r="B206" s="15">
        <v>100</v>
      </c>
      <c r="C206" s="15">
        <v>70.544554000000005</v>
      </c>
      <c r="D206" s="15">
        <v>60.396039999999999</v>
      </c>
      <c r="E206" s="15">
        <v>59.90099</v>
      </c>
      <c r="F206" s="15">
        <v>44.059406000000003</v>
      </c>
      <c r="G206" s="15">
        <v>30.940594000000001</v>
      </c>
      <c r="H206" s="15">
        <v>100</v>
      </c>
      <c r="I206" s="15">
        <v>31.188119</v>
      </c>
      <c r="J206" s="15">
        <v>19.80198</v>
      </c>
      <c r="K206" s="15">
        <v>20.792079000000001</v>
      </c>
      <c r="L206" s="15">
        <v>20.049505</v>
      </c>
      <c r="M206" s="15">
        <v>19.554455000000001</v>
      </c>
      <c r="N206" s="15">
        <v>18.564356</v>
      </c>
      <c r="O206" s="15">
        <v>38.613861</v>
      </c>
      <c r="P206" s="15">
        <v>40.594059000000001</v>
      </c>
      <c r="Q206" s="15">
        <v>3.9603959999999998</v>
      </c>
      <c r="R206" s="15">
        <v>0</v>
      </c>
      <c r="S206" s="15">
        <v>0</v>
      </c>
    </row>
    <row r="207" spans="1:19" ht="11.1" customHeight="1">
      <c r="A207" s="23" t="s">
        <v>214</v>
      </c>
      <c r="B207" s="24">
        <v>595</v>
      </c>
      <c r="C207" s="24">
        <v>402</v>
      </c>
      <c r="D207" s="24">
        <v>377</v>
      </c>
      <c r="E207" s="24">
        <v>308</v>
      </c>
      <c r="F207" s="24">
        <v>274</v>
      </c>
      <c r="G207" s="24">
        <v>116</v>
      </c>
      <c r="H207" s="24">
        <v>126</v>
      </c>
      <c r="I207" s="24">
        <v>595</v>
      </c>
      <c r="J207" s="24">
        <v>134</v>
      </c>
      <c r="K207" s="24">
        <v>109</v>
      </c>
      <c r="L207" s="24">
        <v>99</v>
      </c>
      <c r="M207" s="24">
        <v>104</v>
      </c>
      <c r="N207" s="24">
        <v>123</v>
      </c>
      <c r="O207" s="24">
        <v>283</v>
      </c>
      <c r="P207" s="24">
        <v>360</v>
      </c>
      <c r="Q207" s="24">
        <v>16</v>
      </c>
      <c r="R207" s="24">
        <v>0</v>
      </c>
      <c r="S207" s="24">
        <v>0</v>
      </c>
    </row>
    <row r="208" spans="1:19" ht="11.1" customHeight="1">
      <c r="A208" s="10" t="s">
        <v>114</v>
      </c>
      <c r="B208" s="15">
        <v>100</v>
      </c>
      <c r="C208" s="15">
        <v>67.563024999999996</v>
      </c>
      <c r="D208" s="15">
        <v>63.361345</v>
      </c>
      <c r="E208" s="15">
        <v>51.764705999999997</v>
      </c>
      <c r="F208" s="15">
        <v>46.050420000000003</v>
      </c>
      <c r="G208" s="15">
        <v>19.495798000000001</v>
      </c>
      <c r="H208" s="15">
        <v>21.176470999999999</v>
      </c>
      <c r="I208" s="15">
        <v>100</v>
      </c>
      <c r="J208" s="15">
        <v>22.521007999999998</v>
      </c>
      <c r="K208" s="15">
        <v>18.319327999999999</v>
      </c>
      <c r="L208" s="15">
        <v>16.638655</v>
      </c>
      <c r="M208" s="15">
        <v>17.478992000000002</v>
      </c>
      <c r="N208" s="15">
        <v>20.672269</v>
      </c>
      <c r="O208" s="15">
        <v>47.563025000000003</v>
      </c>
      <c r="P208" s="15">
        <v>60.504201999999999</v>
      </c>
      <c r="Q208" s="15">
        <v>2.689076</v>
      </c>
      <c r="R208" s="15">
        <v>0</v>
      </c>
      <c r="S208" s="15">
        <v>0</v>
      </c>
    </row>
    <row r="209" spans="1:19" ht="11.1" customHeight="1">
      <c r="A209" s="23" t="s">
        <v>215</v>
      </c>
      <c r="B209" s="24">
        <v>215</v>
      </c>
      <c r="C209" s="24">
        <v>166</v>
      </c>
      <c r="D209" s="24">
        <v>151</v>
      </c>
      <c r="E209" s="24">
        <v>137</v>
      </c>
      <c r="F209" s="24">
        <v>135</v>
      </c>
      <c r="G209" s="24">
        <v>66</v>
      </c>
      <c r="H209" s="24">
        <v>80</v>
      </c>
      <c r="I209" s="24">
        <v>134</v>
      </c>
      <c r="J209" s="24">
        <v>215</v>
      </c>
      <c r="K209" s="24">
        <v>59</v>
      </c>
      <c r="L209" s="24">
        <v>71</v>
      </c>
      <c r="M209" s="24">
        <v>57</v>
      </c>
      <c r="N209" s="24">
        <v>65</v>
      </c>
      <c r="O209" s="24">
        <v>128</v>
      </c>
      <c r="P209" s="24">
        <v>135</v>
      </c>
      <c r="Q209" s="24">
        <v>6</v>
      </c>
      <c r="R209" s="24">
        <v>0</v>
      </c>
      <c r="S209" s="24">
        <v>0</v>
      </c>
    </row>
    <row r="210" spans="1:19" ht="11.1" customHeight="1">
      <c r="A210" s="10" t="s">
        <v>114</v>
      </c>
      <c r="B210" s="15">
        <v>100</v>
      </c>
      <c r="C210" s="15">
        <v>77.209301999999994</v>
      </c>
      <c r="D210" s="15">
        <v>70.232557999999997</v>
      </c>
      <c r="E210" s="15">
        <v>63.720930000000003</v>
      </c>
      <c r="F210" s="15">
        <v>62.790697999999999</v>
      </c>
      <c r="G210" s="15">
        <v>30.697673999999999</v>
      </c>
      <c r="H210" s="15">
        <v>37.209302000000001</v>
      </c>
      <c r="I210" s="15">
        <v>62.325581</v>
      </c>
      <c r="J210" s="15">
        <v>100</v>
      </c>
      <c r="K210" s="15">
        <v>27.441859999999998</v>
      </c>
      <c r="L210" s="15">
        <v>33.023256000000003</v>
      </c>
      <c r="M210" s="15">
        <v>26.511628000000002</v>
      </c>
      <c r="N210" s="15">
        <v>30.232558000000001</v>
      </c>
      <c r="O210" s="15">
        <v>59.534883999999998</v>
      </c>
      <c r="P210" s="15">
        <v>62.790697999999999</v>
      </c>
      <c r="Q210" s="15">
        <v>2.7906979999999999</v>
      </c>
      <c r="R210" s="15">
        <v>0</v>
      </c>
      <c r="S210" s="15">
        <v>0</v>
      </c>
    </row>
    <row r="211" spans="1:19" ht="11.1" customHeight="1">
      <c r="A211" s="23" t="s">
        <v>216</v>
      </c>
      <c r="B211" s="24">
        <v>248</v>
      </c>
      <c r="C211" s="24">
        <v>162</v>
      </c>
      <c r="D211" s="24">
        <v>152</v>
      </c>
      <c r="E211" s="24">
        <v>183</v>
      </c>
      <c r="F211" s="24">
        <v>115</v>
      </c>
      <c r="G211" s="24">
        <v>83</v>
      </c>
      <c r="H211" s="24">
        <v>84</v>
      </c>
      <c r="I211" s="24">
        <v>109</v>
      </c>
      <c r="J211" s="24">
        <v>59</v>
      </c>
      <c r="K211" s="24">
        <v>248</v>
      </c>
      <c r="L211" s="24">
        <v>62</v>
      </c>
      <c r="M211" s="24">
        <v>56</v>
      </c>
      <c r="N211" s="24">
        <v>57</v>
      </c>
      <c r="O211" s="24">
        <v>109</v>
      </c>
      <c r="P211" s="24">
        <v>111</v>
      </c>
      <c r="Q211" s="24">
        <v>15</v>
      </c>
      <c r="R211" s="24">
        <v>0</v>
      </c>
      <c r="S211" s="24">
        <v>0</v>
      </c>
    </row>
    <row r="212" spans="1:19" ht="11.1" customHeight="1">
      <c r="A212" s="10" t="s">
        <v>114</v>
      </c>
      <c r="B212" s="15">
        <v>100</v>
      </c>
      <c r="C212" s="15">
        <v>65.322581</v>
      </c>
      <c r="D212" s="15">
        <v>61.290323000000001</v>
      </c>
      <c r="E212" s="15">
        <v>73.790323000000001</v>
      </c>
      <c r="F212" s="15">
        <v>46.370967999999998</v>
      </c>
      <c r="G212" s="15">
        <v>33.467742000000001</v>
      </c>
      <c r="H212" s="15">
        <v>33.870967999999998</v>
      </c>
      <c r="I212" s="15">
        <v>43.951613000000002</v>
      </c>
      <c r="J212" s="15">
        <v>23.790323000000001</v>
      </c>
      <c r="K212" s="15">
        <v>100</v>
      </c>
      <c r="L212" s="15">
        <v>25</v>
      </c>
      <c r="M212" s="15">
        <v>22.580645000000001</v>
      </c>
      <c r="N212" s="15">
        <v>22.983871000000001</v>
      </c>
      <c r="O212" s="15">
        <v>43.951613000000002</v>
      </c>
      <c r="P212" s="15">
        <v>44.758065000000002</v>
      </c>
      <c r="Q212" s="15">
        <v>6.048387</v>
      </c>
      <c r="R212" s="15">
        <v>0</v>
      </c>
      <c r="S212" s="15">
        <v>0</v>
      </c>
    </row>
    <row r="213" spans="1:19" ht="11.1" customHeight="1">
      <c r="A213" s="23" t="s">
        <v>217</v>
      </c>
      <c r="B213" s="24">
        <v>255</v>
      </c>
      <c r="C213" s="24">
        <v>180</v>
      </c>
      <c r="D213" s="24">
        <v>149</v>
      </c>
      <c r="E213" s="24">
        <v>149</v>
      </c>
      <c r="F213" s="24">
        <v>133</v>
      </c>
      <c r="G213" s="24">
        <v>103</v>
      </c>
      <c r="H213" s="24">
        <v>81</v>
      </c>
      <c r="I213" s="24">
        <v>99</v>
      </c>
      <c r="J213" s="24">
        <v>71</v>
      </c>
      <c r="K213" s="24">
        <v>62</v>
      </c>
      <c r="L213" s="24">
        <v>255</v>
      </c>
      <c r="M213" s="24">
        <v>97</v>
      </c>
      <c r="N213" s="24">
        <v>72</v>
      </c>
      <c r="O213" s="24">
        <v>134</v>
      </c>
      <c r="P213" s="24">
        <v>131</v>
      </c>
      <c r="Q213" s="24">
        <v>8</v>
      </c>
      <c r="R213" s="24">
        <v>0</v>
      </c>
      <c r="S213" s="24">
        <v>0</v>
      </c>
    </row>
    <row r="214" spans="1:19" ht="11.1" customHeight="1">
      <c r="A214" s="10" t="s">
        <v>114</v>
      </c>
      <c r="B214" s="15">
        <v>100</v>
      </c>
      <c r="C214" s="15">
        <v>70.588234999999997</v>
      </c>
      <c r="D214" s="15">
        <v>58.431373000000001</v>
      </c>
      <c r="E214" s="15">
        <v>58.431373000000001</v>
      </c>
      <c r="F214" s="15">
        <v>52.156863000000001</v>
      </c>
      <c r="G214" s="15">
        <v>40.392156999999997</v>
      </c>
      <c r="H214" s="15">
        <v>31.764706</v>
      </c>
      <c r="I214" s="15">
        <v>38.823529000000001</v>
      </c>
      <c r="J214" s="15">
        <v>27.843136999999999</v>
      </c>
      <c r="K214" s="15">
        <v>24.313725000000002</v>
      </c>
      <c r="L214" s="15">
        <v>100</v>
      </c>
      <c r="M214" s="15">
        <v>38.039216000000003</v>
      </c>
      <c r="N214" s="15">
        <v>28.235294</v>
      </c>
      <c r="O214" s="15">
        <v>52.549019999999999</v>
      </c>
      <c r="P214" s="15">
        <v>51.372548999999999</v>
      </c>
      <c r="Q214" s="15">
        <v>3.1372550000000001</v>
      </c>
      <c r="R214" s="15">
        <v>0</v>
      </c>
      <c r="S214" s="15">
        <v>0</v>
      </c>
    </row>
    <row r="215" spans="1:19" ht="11.1" customHeight="1">
      <c r="A215" s="23" t="s">
        <v>218</v>
      </c>
      <c r="B215" s="24">
        <v>291</v>
      </c>
      <c r="C215" s="24">
        <v>194</v>
      </c>
      <c r="D215" s="24">
        <v>163</v>
      </c>
      <c r="E215" s="24">
        <v>145</v>
      </c>
      <c r="F215" s="24">
        <v>130</v>
      </c>
      <c r="G215" s="24">
        <v>96</v>
      </c>
      <c r="H215" s="24">
        <v>79</v>
      </c>
      <c r="I215" s="24">
        <v>104</v>
      </c>
      <c r="J215" s="24">
        <v>57</v>
      </c>
      <c r="K215" s="24">
        <v>56</v>
      </c>
      <c r="L215" s="24">
        <v>97</v>
      </c>
      <c r="M215" s="24">
        <v>291</v>
      </c>
      <c r="N215" s="24">
        <v>80</v>
      </c>
      <c r="O215" s="24">
        <v>157</v>
      </c>
      <c r="P215" s="24">
        <v>150</v>
      </c>
      <c r="Q215" s="24">
        <v>7</v>
      </c>
      <c r="R215" s="24">
        <v>0</v>
      </c>
      <c r="S215" s="24">
        <v>0</v>
      </c>
    </row>
    <row r="216" spans="1:19" ht="11.1" customHeight="1">
      <c r="A216" s="10" t="s">
        <v>114</v>
      </c>
      <c r="B216" s="15">
        <v>100</v>
      </c>
      <c r="C216" s="15">
        <v>66.666667000000004</v>
      </c>
      <c r="D216" s="15">
        <v>56.013745999999998</v>
      </c>
      <c r="E216" s="15">
        <v>49.828178999999999</v>
      </c>
      <c r="F216" s="15">
        <v>44.673540000000003</v>
      </c>
      <c r="G216" s="15">
        <v>32.989691000000001</v>
      </c>
      <c r="H216" s="15">
        <v>27.147766000000001</v>
      </c>
      <c r="I216" s="15">
        <v>35.738832000000002</v>
      </c>
      <c r="J216" s="15">
        <v>19.587629</v>
      </c>
      <c r="K216" s="15">
        <v>19.243986</v>
      </c>
      <c r="L216" s="15">
        <v>33.333333000000003</v>
      </c>
      <c r="M216" s="15">
        <v>100</v>
      </c>
      <c r="N216" s="15">
        <v>27.491409000000001</v>
      </c>
      <c r="O216" s="15">
        <v>53.951889999999999</v>
      </c>
      <c r="P216" s="15">
        <v>51.546391999999997</v>
      </c>
      <c r="Q216" s="15">
        <v>2.4054980000000001</v>
      </c>
      <c r="R216" s="15">
        <v>0</v>
      </c>
      <c r="S216" s="15">
        <v>0</v>
      </c>
    </row>
    <row r="217" spans="1:19" ht="11.1" customHeight="1">
      <c r="A217" s="23" t="s">
        <v>219</v>
      </c>
      <c r="B217" s="24">
        <v>338</v>
      </c>
      <c r="C217" s="24">
        <v>220</v>
      </c>
      <c r="D217" s="24">
        <v>208</v>
      </c>
      <c r="E217" s="24">
        <v>177</v>
      </c>
      <c r="F217" s="24">
        <v>131</v>
      </c>
      <c r="G217" s="24">
        <v>73</v>
      </c>
      <c r="H217" s="24">
        <v>75</v>
      </c>
      <c r="I217" s="24">
        <v>123</v>
      </c>
      <c r="J217" s="24">
        <v>65</v>
      </c>
      <c r="K217" s="24">
        <v>57</v>
      </c>
      <c r="L217" s="24">
        <v>72</v>
      </c>
      <c r="M217" s="24">
        <v>80</v>
      </c>
      <c r="N217" s="24">
        <v>338</v>
      </c>
      <c r="O217" s="24">
        <v>220</v>
      </c>
      <c r="P217" s="24">
        <v>173</v>
      </c>
      <c r="Q217" s="24">
        <v>11</v>
      </c>
      <c r="R217" s="24">
        <v>0</v>
      </c>
      <c r="S217" s="24">
        <v>0</v>
      </c>
    </row>
    <row r="218" spans="1:19" ht="11.1" customHeight="1">
      <c r="A218" s="10" t="s">
        <v>114</v>
      </c>
      <c r="B218" s="15">
        <v>100</v>
      </c>
      <c r="C218" s="15">
        <v>65.088757000000001</v>
      </c>
      <c r="D218" s="15">
        <v>61.538462000000003</v>
      </c>
      <c r="E218" s="15">
        <v>52.366864</v>
      </c>
      <c r="F218" s="15">
        <v>38.757396</v>
      </c>
      <c r="G218" s="15">
        <v>21.597632999999998</v>
      </c>
      <c r="H218" s="15">
        <v>22.189349</v>
      </c>
      <c r="I218" s="15">
        <v>36.390532999999998</v>
      </c>
      <c r="J218" s="15">
        <v>19.230768999999999</v>
      </c>
      <c r="K218" s="15">
        <v>16.863904999999999</v>
      </c>
      <c r="L218" s="15">
        <v>21.301774999999999</v>
      </c>
      <c r="M218" s="15">
        <v>23.668638999999999</v>
      </c>
      <c r="N218" s="15">
        <v>100</v>
      </c>
      <c r="O218" s="15">
        <v>65.088757000000001</v>
      </c>
      <c r="P218" s="15">
        <v>51.183432000000003</v>
      </c>
      <c r="Q218" s="15">
        <v>3.2544379999999999</v>
      </c>
      <c r="R218" s="15">
        <v>0</v>
      </c>
      <c r="S218" s="15">
        <v>0</v>
      </c>
    </row>
    <row r="219" spans="1:19" ht="11.1" customHeight="1">
      <c r="A219" s="23" t="s">
        <v>220</v>
      </c>
      <c r="B219" s="24">
        <v>812</v>
      </c>
      <c r="C219" s="24">
        <v>506</v>
      </c>
      <c r="D219" s="24">
        <v>455</v>
      </c>
      <c r="E219" s="24">
        <v>403</v>
      </c>
      <c r="F219" s="24">
        <v>331</v>
      </c>
      <c r="G219" s="24">
        <v>157</v>
      </c>
      <c r="H219" s="24">
        <v>156</v>
      </c>
      <c r="I219" s="24">
        <v>283</v>
      </c>
      <c r="J219" s="24">
        <v>128</v>
      </c>
      <c r="K219" s="24">
        <v>109</v>
      </c>
      <c r="L219" s="24">
        <v>134</v>
      </c>
      <c r="M219" s="24">
        <v>157</v>
      </c>
      <c r="N219" s="24">
        <v>220</v>
      </c>
      <c r="O219" s="24">
        <v>812</v>
      </c>
      <c r="P219" s="24">
        <v>396</v>
      </c>
      <c r="Q219" s="24">
        <v>18</v>
      </c>
      <c r="R219" s="24">
        <v>0</v>
      </c>
      <c r="S219" s="24">
        <v>0</v>
      </c>
    </row>
    <row r="220" spans="1:19" ht="11.1" customHeight="1">
      <c r="A220" s="10" t="s">
        <v>114</v>
      </c>
      <c r="B220" s="15">
        <v>100</v>
      </c>
      <c r="C220" s="15">
        <v>62.315271000000003</v>
      </c>
      <c r="D220" s="15">
        <v>56.034483000000002</v>
      </c>
      <c r="E220" s="15">
        <v>49.630541999999998</v>
      </c>
      <c r="F220" s="15">
        <v>40.763547000000003</v>
      </c>
      <c r="G220" s="15">
        <v>19.334975</v>
      </c>
      <c r="H220" s="15">
        <v>19.211822999999999</v>
      </c>
      <c r="I220" s="15">
        <v>34.852217000000003</v>
      </c>
      <c r="J220" s="15">
        <v>15.763547000000001</v>
      </c>
      <c r="K220" s="15">
        <v>13.423645</v>
      </c>
      <c r="L220" s="15">
        <v>16.502462999999999</v>
      </c>
      <c r="M220" s="15">
        <v>19.334975</v>
      </c>
      <c r="N220" s="15">
        <v>27.093596000000002</v>
      </c>
      <c r="O220" s="15">
        <v>100</v>
      </c>
      <c r="P220" s="15">
        <v>48.768473</v>
      </c>
      <c r="Q220" s="15">
        <v>2.2167490000000001</v>
      </c>
      <c r="R220" s="15">
        <v>0</v>
      </c>
      <c r="S220" s="15">
        <v>0</v>
      </c>
    </row>
    <row r="221" spans="1:19" ht="11.1" customHeight="1">
      <c r="A221" s="23" t="s">
        <v>221</v>
      </c>
      <c r="B221" s="24">
        <v>816</v>
      </c>
      <c r="C221" s="24">
        <v>551</v>
      </c>
      <c r="D221" s="24">
        <v>513</v>
      </c>
      <c r="E221" s="24">
        <v>427</v>
      </c>
      <c r="F221" s="24">
        <v>323</v>
      </c>
      <c r="G221" s="24">
        <v>131</v>
      </c>
      <c r="H221" s="24">
        <v>164</v>
      </c>
      <c r="I221" s="24">
        <v>360</v>
      </c>
      <c r="J221" s="24">
        <v>135</v>
      </c>
      <c r="K221" s="24">
        <v>111</v>
      </c>
      <c r="L221" s="24">
        <v>131</v>
      </c>
      <c r="M221" s="24">
        <v>150</v>
      </c>
      <c r="N221" s="24">
        <v>173</v>
      </c>
      <c r="O221" s="24">
        <v>396</v>
      </c>
      <c r="P221" s="24">
        <v>816</v>
      </c>
      <c r="Q221" s="24">
        <v>15</v>
      </c>
      <c r="R221" s="24">
        <v>0</v>
      </c>
      <c r="S221" s="24">
        <v>0</v>
      </c>
    </row>
    <row r="222" spans="1:19" ht="11.1" customHeight="1">
      <c r="A222" s="10" t="s">
        <v>114</v>
      </c>
      <c r="B222" s="15">
        <v>100</v>
      </c>
      <c r="C222" s="15">
        <v>67.524510000000006</v>
      </c>
      <c r="D222" s="15">
        <v>62.867646999999998</v>
      </c>
      <c r="E222" s="15">
        <v>52.328431000000002</v>
      </c>
      <c r="F222" s="15">
        <v>39.583333000000003</v>
      </c>
      <c r="G222" s="15">
        <v>16.053922</v>
      </c>
      <c r="H222" s="15">
        <v>20.098039</v>
      </c>
      <c r="I222" s="15">
        <v>44.117646999999998</v>
      </c>
      <c r="J222" s="15">
        <v>16.544118000000001</v>
      </c>
      <c r="K222" s="15">
        <v>13.602941</v>
      </c>
      <c r="L222" s="15">
        <v>16.053922</v>
      </c>
      <c r="M222" s="15">
        <v>18.382352999999998</v>
      </c>
      <c r="N222" s="15">
        <v>21.200980000000001</v>
      </c>
      <c r="O222" s="15">
        <v>48.529412000000001</v>
      </c>
      <c r="P222" s="15">
        <v>100</v>
      </c>
      <c r="Q222" s="15">
        <v>1.8382350000000001</v>
      </c>
      <c r="R222" s="15">
        <v>0</v>
      </c>
      <c r="S222" s="15">
        <v>0</v>
      </c>
    </row>
    <row r="223" spans="1:19" ht="11.1" customHeight="1">
      <c r="A223" s="23" t="s">
        <v>152</v>
      </c>
      <c r="B223" s="24">
        <v>69</v>
      </c>
      <c r="C223" s="24">
        <v>30</v>
      </c>
      <c r="D223" s="24">
        <v>28</v>
      </c>
      <c r="E223" s="24">
        <v>31</v>
      </c>
      <c r="F223" s="24">
        <v>19</v>
      </c>
      <c r="G223" s="24">
        <v>10</v>
      </c>
      <c r="H223" s="24">
        <v>16</v>
      </c>
      <c r="I223" s="24">
        <v>16</v>
      </c>
      <c r="J223" s="24">
        <v>6</v>
      </c>
      <c r="K223" s="24">
        <v>15</v>
      </c>
      <c r="L223" s="24">
        <v>8</v>
      </c>
      <c r="M223" s="24">
        <v>7</v>
      </c>
      <c r="N223" s="24">
        <v>11</v>
      </c>
      <c r="O223" s="24">
        <v>18</v>
      </c>
      <c r="P223" s="24">
        <v>15</v>
      </c>
      <c r="Q223" s="24">
        <v>69</v>
      </c>
      <c r="R223" s="24">
        <v>0</v>
      </c>
      <c r="S223" s="24">
        <v>0</v>
      </c>
    </row>
    <row r="224" spans="1:19" ht="11.1" customHeight="1">
      <c r="A224" s="10" t="s">
        <v>114</v>
      </c>
      <c r="B224" s="15">
        <v>100</v>
      </c>
      <c r="C224" s="15">
        <v>43.478261000000003</v>
      </c>
      <c r="D224" s="15">
        <v>40.579709999999999</v>
      </c>
      <c r="E224" s="15">
        <v>44.927536000000003</v>
      </c>
      <c r="F224" s="15">
        <v>27.536231999999998</v>
      </c>
      <c r="G224" s="15">
        <v>14.492754</v>
      </c>
      <c r="H224" s="15">
        <v>23.188406000000001</v>
      </c>
      <c r="I224" s="15">
        <v>23.188406000000001</v>
      </c>
      <c r="J224" s="15">
        <v>8.6956520000000008</v>
      </c>
      <c r="K224" s="15">
        <v>21.739129999999999</v>
      </c>
      <c r="L224" s="15">
        <v>11.594203</v>
      </c>
      <c r="M224" s="15">
        <v>10.144928</v>
      </c>
      <c r="N224" s="15">
        <v>15.942029</v>
      </c>
      <c r="O224" s="15">
        <v>26.086957000000002</v>
      </c>
      <c r="P224" s="15">
        <v>21.739129999999999</v>
      </c>
      <c r="Q224" s="15">
        <v>100</v>
      </c>
      <c r="R224" s="15">
        <v>0</v>
      </c>
      <c r="S224" s="15">
        <v>0</v>
      </c>
    </row>
    <row r="225" spans="1:19" ht="11.1" customHeight="1">
      <c r="A225" s="23" t="s">
        <v>222</v>
      </c>
      <c r="B225" s="24">
        <v>246</v>
      </c>
      <c r="C225" s="24">
        <v>0</v>
      </c>
      <c r="D225" s="24">
        <v>0</v>
      </c>
      <c r="E225" s="24">
        <v>0</v>
      </c>
      <c r="F225" s="24">
        <v>0</v>
      </c>
      <c r="G225" s="24">
        <v>0</v>
      </c>
      <c r="H225" s="24">
        <v>0</v>
      </c>
      <c r="I225" s="24">
        <v>0</v>
      </c>
      <c r="J225" s="24">
        <v>0</v>
      </c>
      <c r="K225" s="24">
        <v>0</v>
      </c>
      <c r="L225" s="24">
        <v>0</v>
      </c>
      <c r="M225" s="24">
        <v>0</v>
      </c>
      <c r="N225" s="24">
        <v>0</v>
      </c>
      <c r="O225" s="24">
        <v>0</v>
      </c>
      <c r="P225" s="24">
        <v>0</v>
      </c>
      <c r="Q225" s="24">
        <v>0</v>
      </c>
      <c r="R225" s="24">
        <v>246</v>
      </c>
      <c r="S225" s="24">
        <v>0</v>
      </c>
    </row>
    <row r="226" spans="1:19" ht="11.1" customHeight="1">
      <c r="A226" s="10" t="s">
        <v>114</v>
      </c>
      <c r="B226" s="15">
        <v>100</v>
      </c>
      <c r="C226" s="15">
        <v>0</v>
      </c>
      <c r="D226" s="15">
        <v>0</v>
      </c>
      <c r="E226" s="15">
        <v>0</v>
      </c>
      <c r="F226" s="15">
        <v>0</v>
      </c>
      <c r="G226" s="15">
        <v>0</v>
      </c>
      <c r="H226" s="15">
        <v>0</v>
      </c>
      <c r="I226" s="15">
        <v>0</v>
      </c>
      <c r="J226" s="15">
        <v>0</v>
      </c>
      <c r="K226" s="15">
        <v>0</v>
      </c>
      <c r="L226" s="15">
        <v>0</v>
      </c>
      <c r="M226" s="15">
        <v>0</v>
      </c>
      <c r="N226" s="15">
        <v>0</v>
      </c>
      <c r="O226" s="15">
        <v>0</v>
      </c>
      <c r="P226" s="15">
        <v>0</v>
      </c>
      <c r="Q226" s="15">
        <v>0</v>
      </c>
      <c r="R226" s="15">
        <v>100</v>
      </c>
      <c r="S226" s="15">
        <v>0</v>
      </c>
    </row>
    <row r="227" spans="1:19" ht="11.1" customHeight="1">
      <c r="A227" s="23" t="s">
        <v>128</v>
      </c>
      <c r="B227" s="24">
        <v>47</v>
      </c>
      <c r="C227" s="24">
        <v>0</v>
      </c>
      <c r="D227" s="24">
        <v>0</v>
      </c>
      <c r="E227" s="24">
        <v>0</v>
      </c>
      <c r="F227" s="24">
        <v>0</v>
      </c>
      <c r="G227" s="24">
        <v>0</v>
      </c>
      <c r="H227" s="24">
        <v>0</v>
      </c>
      <c r="I227" s="24">
        <v>0</v>
      </c>
      <c r="J227" s="24">
        <v>0</v>
      </c>
      <c r="K227" s="24">
        <v>0</v>
      </c>
      <c r="L227" s="24">
        <v>0</v>
      </c>
      <c r="M227" s="24">
        <v>0</v>
      </c>
      <c r="N227" s="24">
        <v>0</v>
      </c>
      <c r="O227" s="24">
        <v>0</v>
      </c>
      <c r="P227" s="24">
        <v>0</v>
      </c>
      <c r="Q227" s="24">
        <v>0</v>
      </c>
      <c r="R227" s="24">
        <v>0</v>
      </c>
      <c r="S227" s="24">
        <v>47</v>
      </c>
    </row>
    <row r="228" spans="1:19" ht="11.1" customHeight="1">
      <c r="A228" s="11"/>
      <c r="B228" s="16">
        <v>100</v>
      </c>
      <c r="C228" s="16">
        <v>0</v>
      </c>
      <c r="D228" s="16">
        <v>0</v>
      </c>
      <c r="E228" s="16">
        <v>0</v>
      </c>
      <c r="F228" s="16">
        <v>0</v>
      </c>
      <c r="G228" s="16">
        <v>0</v>
      </c>
      <c r="H228" s="16">
        <v>0</v>
      </c>
      <c r="I228" s="16">
        <v>0</v>
      </c>
      <c r="J228" s="16">
        <v>0</v>
      </c>
      <c r="K228" s="16">
        <v>0</v>
      </c>
      <c r="L228" s="16">
        <v>0</v>
      </c>
      <c r="M228" s="16">
        <v>0</v>
      </c>
      <c r="N228" s="16">
        <v>0</v>
      </c>
      <c r="O228" s="16">
        <v>0</v>
      </c>
      <c r="P228" s="16">
        <v>0</v>
      </c>
      <c r="Q228" s="16">
        <v>0</v>
      </c>
      <c r="R228" s="16">
        <v>0</v>
      </c>
      <c r="S228" s="16">
        <v>100</v>
      </c>
    </row>
    <row r="229" spans="1:19" ht="11.1" customHeight="1"/>
  </sheetData>
  <phoneticPr fontId="2"/>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4" ma:contentTypeDescription="新しいドキュメントを作成します。" ma:contentTypeScope="" ma:versionID="a2d072e92a2d02db11668418a09b62e1">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dc4d2a9b8c13ccb1c8541250343aa5b7"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73a0119-864b-4a12-bc43-d0bb91a52363">
      <Terms xmlns="http://schemas.microsoft.com/office/infopath/2007/PartnerControls"/>
    </lcf76f155ced4ddcb4097134ff3c332f>
    <TaxCatchAll xmlns="307bff3f-f9bd-4b5d-b86e-6a51af770dea" xsi:nil="true"/>
  </documentManagement>
</p:properties>
</file>

<file path=customXml/itemProps1.xml><?xml version="1.0" encoding="utf-8"?>
<ds:datastoreItem xmlns:ds="http://schemas.openxmlformats.org/officeDocument/2006/customXml" ds:itemID="{130E18D6-5CD0-43EF-9771-74A9CC8691FE}"/>
</file>

<file path=customXml/itemProps2.xml><?xml version="1.0" encoding="utf-8"?>
<ds:datastoreItem xmlns:ds="http://schemas.openxmlformats.org/officeDocument/2006/customXml" ds:itemID="{DFF564B0-3108-4A91-9FE8-8DD171F50E18}"/>
</file>

<file path=customXml/itemProps3.xml><?xml version="1.0" encoding="utf-8"?>
<ds:datastoreItem xmlns:ds="http://schemas.openxmlformats.org/officeDocument/2006/customXml" ds:itemID="{A42A1111-6E4E-4287-987E-41EA2537D68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sjc-dell2018-12</dc:creator>
  <cp:keywords/>
  <dc:description/>
  <cp:lastModifiedBy>大引 裕司(OBIKI Hiroshi)</cp:lastModifiedBy>
  <cp:revision/>
  <dcterms:created xsi:type="dcterms:W3CDTF">2023-11-16T03:49:36Z</dcterms:created>
  <dcterms:modified xsi:type="dcterms:W3CDTF">2024-03-29T10:35:22Z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y fmtid="{D5CDD505-2E9C-101B-9397-08002B2CF9AE}" pid="3" name="MediaServiceImageTags">
    <vt:lpwstr/>
  </property>
</Properties>
</file>